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60" windowWidth="22992" windowHeight="10056"/>
  </bookViews>
  <sheets>
    <sheet name="TDP_Spacing_Calculator" sheetId="1" r:id="rId1"/>
    <sheet name="Assumptions" sheetId="2" r:id="rId2"/>
    <sheet name="To Improve " sheetId="3" r:id="rId3"/>
  </sheets>
  <externalReferences>
    <externalReference r:id="rId4"/>
  </externalReferences>
  <definedNames>
    <definedName name="East_West_Config">TDP_Spacing_Calculator!$D$12</definedName>
    <definedName name="ExtVertS">TDP_Spacing_Calculator!$J$20</definedName>
    <definedName name="IntVertS">TDP_Spacing_Calculator!$J$19</definedName>
    <definedName name="ML">TDP_Spacing_Calculator!$G$24</definedName>
    <definedName name="MML">TDP_Spacing_Calculator!$G$21</definedName>
    <definedName name="Module_Length_mm">TDP_Spacing_Calculator!$E$21</definedName>
    <definedName name="Module_Spacing_Length_mm">TDP_Spacing_Calculator!$E$24</definedName>
    <definedName name="Module_Spacing_Width">TDP_Spacing_Calculator!$D$9</definedName>
    <definedName name="Module_Spacing_Width_mm">TDP_Spacing_Calculator!$F$9</definedName>
    <definedName name="Module_Thickness_mm">TDP_Spacing_Calculator!$E$23</definedName>
    <definedName name="Module_Width">TDP_Spacing_Calculator!$D$6</definedName>
    <definedName name="Module_Width_mm">TDP_Spacing_Calculator!$F$6</definedName>
    <definedName name="North_South_Config">TDP_Spacing_Calculator!$F$12</definedName>
    <definedName name="Number_of_Post_A">TDP_Spacing_Calculator!$J$4</definedName>
    <definedName name="Number_of_Torque_Tubes_A">TDP_Spacing_Calculator!$J$5</definedName>
    <definedName name="PostInc">TDP_Spacing_Calculator!$D$32</definedName>
    <definedName name="PostIncStart">TDP_Spacing_Calculator!$D$33</definedName>
    <definedName name="PostsToFinal">TDP_Spacing_Calculator!$EX$153:$FS$202</definedName>
    <definedName name="PostVertTotTol">TDP_Spacing_Calculator!$J$40</definedName>
    <definedName name="PTTT">TDP_Spacing_Calculator!$J$39</definedName>
    <definedName name="T">'[1]1x90'!$D$16</definedName>
    <definedName name="TubeGap">TDP_Spacing_Calculator!$D$29</definedName>
    <definedName name="TubeStart">TDP_Spacing_Calculator!$D$26</definedName>
    <definedName name="TubeVertTotTol">TDP_Spacing_Calculator!$J$41</definedName>
    <definedName name="VertN">TDP_Spacing_Calculator!$J$21</definedName>
    <definedName name="VertStart">TDP_Spacing_Calculator!$D$22</definedName>
  </definedNames>
  <calcPr calcId="145621"/>
</workbook>
</file>

<file path=xl/calcChain.xml><?xml version="1.0" encoding="utf-8"?>
<calcChain xmlns="http://schemas.openxmlformats.org/spreadsheetml/2006/main">
  <c r="GN49" i="1" l="1"/>
  <c r="GN50" i="1"/>
  <c r="GN51" i="1"/>
  <c r="GN52" i="1"/>
  <c r="GN53" i="1"/>
  <c r="GN54" i="1"/>
  <c r="GN55" i="1"/>
  <c r="GN56" i="1"/>
  <c r="GN57" i="1"/>
  <c r="GN58" i="1"/>
  <c r="GN59" i="1"/>
  <c r="GN60" i="1"/>
  <c r="GN61" i="1"/>
  <c r="GN62" i="1"/>
  <c r="GN63" i="1"/>
  <c r="GN64" i="1"/>
  <c r="GN65" i="1"/>
  <c r="GN66" i="1"/>
  <c r="GN67" i="1"/>
  <c r="GN68" i="1"/>
  <c r="GN69" i="1"/>
  <c r="GN70" i="1"/>
  <c r="GN71" i="1"/>
  <c r="GN72" i="1"/>
  <c r="GN73" i="1"/>
  <c r="GN74" i="1"/>
  <c r="GN75" i="1"/>
  <c r="GN76" i="1"/>
  <c r="GN77" i="1"/>
  <c r="GN78" i="1"/>
  <c r="GN79" i="1"/>
  <c r="GN80" i="1"/>
  <c r="GN81" i="1"/>
  <c r="GN82" i="1"/>
  <c r="GN83" i="1"/>
  <c r="GN84" i="1"/>
  <c r="GN85" i="1"/>
  <c r="GN86" i="1"/>
  <c r="GN87" i="1"/>
  <c r="GN88" i="1"/>
  <c r="GN89" i="1"/>
  <c r="GN90" i="1"/>
  <c r="GN91" i="1"/>
  <c r="GN92" i="1"/>
  <c r="GN93" i="1"/>
  <c r="GN94" i="1"/>
  <c r="GN95" i="1"/>
  <c r="GN96" i="1"/>
  <c r="BI39" i="1"/>
  <c r="BI40" i="1"/>
  <c r="BI41" i="1"/>
  <c r="BI42" i="1"/>
  <c r="BI43" i="1"/>
  <c r="BI44" i="1"/>
  <c r="BI45" i="1"/>
  <c r="BI46" i="1"/>
  <c r="BI47" i="1"/>
  <c r="BI38" i="1"/>
  <c r="BL607" i="1" l="1"/>
  <c r="BL608" i="1"/>
  <c r="BL609" i="1"/>
  <c r="BL610" i="1"/>
  <c r="BL611" i="1"/>
  <c r="BL612" i="1"/>
  <c r="BL613" i="1"/>
  <c r="BL614" i="1"/>
  <c r="BL606" i="1"/>
  <c r="BL625" i="1"/>
  <c r="BL626" i="1"/>
  <c r="BL627" i="1"/>
  <c r="BL628" i="1"/>
  <c r="BL629" i="1"/>
  <c r="BL630" i="1"/>
  <c r="BL631" i="1"/>
  <c r="BL632" i="1"/>
  <c r="BL633" i="1"/>
  <c r="BL634" i="1"/>
  <c r="BL624" i="1"/>
  <c r="BL643" i="1"/>
  <c r="BL644" i="1"/>
  <c r="BL645" i="1"/>
  <c r="BL646" i="1"/>
  <c r="BL647" i="1"/>
  <c r="BL648" i="1"/>
  <c r="BL649" i="1"/>
  <c r="BL642" i="1"/>
  <c r="BJ643" i="1"/>
  <c r="BJ644" i="1"/>
  <c r="BJ645" i="1"/>
  <c r="BJ646" i="1"/>
  <c r="BJ647" i="1"/>
  <c r="BJ648" i="1"/>
  <c r="BJ649" i="1"/>
  <c r="BJ625" i="1"/>
  <c r="BJ626" i="1"/>
  <c r="BJ627" i="1"/>
  <c r="BJ628" i="1"/>
  <c r="BJ629" i="1"/>
  <c r="BJ630" i="1"/>
  <c r="BJ631" i="1"/>
  <c r="BJ632" i="1"/>
  <c r="BJ633" i="1"/>
  <c r="BJ634" i="1"/>
  <c r="BJ624" i="1"/>
  <c r="BK606" i="1"/>
  <c r="BJ607" i="1"/>
  <c r="BJ608" i="1"/>
  <c r="BJ609" i="1"/>
  <c r="BJ610" i="1"/>
  <c r="BJ611" i="1"/>
  <c r="BJ612" i="1"/>
  <c r="BJ613" i="1"/>
  <c r="BJ614" i="1"/>
  <c r="BJ606" i="1"/>
  <c r="BK643" i="1"/>
  <c r="J21" i="1"/>
  <c r="G19" i="1"/>
  <c r="J20" i="1" s="1"/>
  <c r="BV3" i="1"/>
  <c r="J44" i="1"/>
  <c r="J23" i="1"/>
  <c r="BG51" i="1"/>
  <c r="BP51" i="1"/>
  <c r="BP26" i="1"/>
  <c r="BP27" i="1"/>
  <c r="BP28" i="1"/>
  <c r="BP29" i="1"/>
  <c r="BP30" i="1"/>
  <c r="BP31" i="1"/>
  <c r="BP32" i="1"/>
  <c r="BP33" i="1"/>
  <c r="BP34" i="1"/>
  <c r="BP25" i="1"/>
  <c r="BG52" i="1"/>
  <c r="BN528" i="1"/>
  <c r="BO528" i="1"/>
  <c r="BP528" i="1"/>
  <c r="BG53" i="1"/>
  <c r="BN529" i="1"/>
  <c r="BO529" i="1"/>
  <c r="BP529" i="1"/>
  <c r="BG54" i="1"/>
  <c r="BN530" i="1"/>
  <c r="BO530" i="1"/>
  <c r="BP530" i="1"/>
  <c r="BG55" i="1"/>
  <c r="BN531" i="1"/>
  <c r="BO531" i="1"/>
  <c r="BP531" i="1"/>
  <c r="BG56" i="1"/>
  <c r="BN532" i="1"/>
  <c r="BO532" i="1"/>
  <c r="BP532" i="1"/>
  <c r="BG57" i="1"/>
  <c r="BN533" i="1"/>
  <c r="BO533" i="1"/>
  <c r="BP533" i="1"/>
  <c r="BG58" i="1"/>
  <c r="BN534" i="1"/>
  <c r="BO534" i="1"/>
  <c r="BP534" i="1"/>
  <c r="BG59" i="1"/>
  <c r="BN535" i="1"/>
  <c r="BO535" i="1"/>
  <c r="BP535" i="1"/>
  <c r="BG60" i="1"/>
  <c r="BN536" i="1"/>
  <c r="BO536" i="1"/>
  <c r="BP536" i="1"/>
  <c r="BG61" i="1"/>
  <c r="BN537" i="1"/>
  <c r="BO537" i="1"/>
  <c r="BP537" i="1"/>
  <c r="BG62" i="1"/>
  <c r="BN538" i="1"/>
  <c r="BO538" i="1"/>
  <c r="BP538" i="1"/>
  <c r="BG63" i="1"/>
  <c r="BN539" i="1"/>
  <c r="BO539" i="1"/>
  <c r="BP539" i="1"/>
  <c r="BG64" i="1"/>
  <c r="BN540" i="1"/>
  <c r="BO540" i="1"/>
  <c r="BP540" i="1"/>
  <c r="BG65" i="1"/>
  <c r="BN541" i="1"/>
  <c r="BO541" i="1"/>
  <c r="BP541" i="1"/>
  <c r="BG66" i="1"/>
  <c r="BN542" i="1"/>
  <c r="BO542" i="1"/>
  <c r="BP542" i="1"/>
  <c r="BG67" i="1"/>
  <c r="BN543" i="1"/>
  <c r="BO543" i="1"/>
  <c r="BP543" i="1"/>
  <c r="BG68" i="1"/>
  <c r="BN544" i="1"/>
  <c r="BO544" i="1"/>
  <c r="BP544" i="1"/>
  <c r="BG69" i="1"/>
  <c r="BN545" i="1"/>
  <c r="BO545" i="1"/>
  <c r="BP545" i="1"/>
  <c r="BG70" i="1"/>
  <c r="BN546" i="1"/>
  <c r="BO546" i="1"/>
  <c r="BP546" i="1"/>
  <c r="BG71" i="1"/>
  <c r="BN547" i="1"/>
  <c r="BO547" i="1"/>
  <c r="BP547" i="1"/>
  <c r="BG72" i="1"/>
  <c r="BN548" i="1"/>
  <c r="BO548" i="1"/>
  <c r="BP548" i="1"/>
  <c r="BG73" i="1"/>
  <c r="BN549" i="1"/>
  <c r="BO549" i="1"/>
  <c r="BP549" i="1"/>
  <c r="BG74" i="1"/>
  <c r="BN550" i="1"/>
  <c r="BO550" i="1"/>
  <c r="BP550" i="1"/>
  <c r="BG75" i="1"/>
  <c r="BN551" i="1"/>
  <c r="BO551" i="1"/>
  <c r="BP551" i="1"/>
  <c r="BG76" i="1"/>
  <c r="BN552" i="1"/>
  <c r="BO552" i="1"/>
  <c r="BP552" i="1"/>
  <c r="BG77" i="1"/>
  <c r="BN553" i="1"/>
  <c r="BO553" i="1"/>
  <c r="BP553" i="1"/>
  <c r="BG78" i="1"/>
  <c r="BN554" i="1"/>
  <c r="BO554" i="1"/>
  <c r="BP554" i="1"/>
  <c r="BG79" i="1"/>
  <c r="BN555" i="1"/>
  <c r="BO555" i="1"/>
  <c r="BP555" i="1"/>
  <c r="BG80" i="1"/>
  <c r="BN556" i="1"/>
  <c r="BO556" i="1"/>
  <c r="BP556" i="1"/>
  <c r="BN527" i="1"/>
  <c r="BO527" i="1"/>
  <c r="BP527"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494"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61"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28"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395"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62"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29"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296"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63"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G81" i="1"/>
  <c r="BP240" i="1"/>
  <c r="BG82" i="1"/>
  <c r="BP241" i="1"/>
  <c r="BG83" i="1"/>
  <c r="BP242" i="1"/>
  <c r="BG84" i="1"/>
  <c r="BP243" i="1"/>
  <c r="BG85" i="1"/>
  <c r="BP244" i="1"/>
  <c r="BG86" i="1"/>
  <c r="BP245" i="1"/>
  <c r="BG87" i="1"/>
  <c r="BP246" i="1"/>
  <c r="BG88" i="1"/>
  <c r="BP247" i="1"/>
  <c r="BG89" i="1"/>
  <c r="BP248" i="1"/>
  <c r="BG90" i="1"/>
  <c r="BP249" i="1"/>
  <c r="BG91" i="1"/>
  <c r="BP250" i="1"/>
  <c r="BG92" i="1"/>
  <c r="BP251" i="1"/>
  <c r="BG93" i="1"/>
  <c r="BP252" i="1"/>
  <c r="BG94" i="1"/>
  <c r="BP253" i="1"/>
  <c r="BG95" i="1"/>
  <c r="BP254" i="1"/>
  <c r="BG96" i="1"/>
  <c r="BP255" i="1"/>
  <c r="BG97" i="1"/>
  <c r="BP256" i="1"/>
  <c r="BG98" i="1"/>
  <c r="BP257" i="1"/>
  <c r="BG99" i="1"/>
  <c r="BP258" i="1"/>
  <c r="BG100" i="1"/>
  <c r="BP259" i="1"/>
  <c r="BP210"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157"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04"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52" i="1"/>
  <c r="BP53" i="1"/>
  <c r="BP54" i="1"/>
  <c r="BP55" i="1"/>
  <c r="BP56" i="1"/>
  <c r="BP57" i="1"/>
  <c r="BI606" i="1"/>
  <c r="BV606" i="1"/>
  <c r="BI607" i="1"/>
  <c r="BK607" i="1"/>
  <c r="BV607" i="1"/>
  <c r="BI608" i="1"/>
  <c r="BK608" i="1"/>
  <c r="BV608" i="1"/>
  <c r="BI609" i="1"/>
  <c r="BK609" i="1"/>
  <c r="BV609" i="1"/>
  <c r="BI610" i="1"/>
  <c r="BK610" i="1"/>
  <c r="BV610" i="1"/>
  <c r="BI611" i="1"/>
  <c r="BK611" i="1"/>
  <c r="BV611" i="1"/>
  <c r="BI612" i="1"/>
  <c r="BK612" i="1"/>
  <c r="BV612" i="1"/>
  <c r="BI613" i="1"/>
  <c r="BK613" i="1"/>
  <c r="BV613" i="1"/>
  <c r="BI614" i="1"/>
  <c r="BK614" i="1"/>
  <c r="BV614" i="1"/>
  <c r="BI624" i="1"/>
  <c r="BK624" i="1"/>
  <c r="BV624" i="1"/>
  <c r="BI625" i="1"/>
  <c r="BK625" i="1"/>
  <c r="BV625" i="1"/>
  <c r="BI626" i="1"/>
  <c r="BK626" i="1"/>
  <c r="BV626" i="1"/>
  <c r="BI627" i="1"/>
  <c r="BK627" i="1"/>
  <c r="BV627" i="1"/>
  <c r="BI628" i="1"/>
  <c r="BK628" i="1"/>
  <c r="BV628" i="1"/>
  <c r="BI629" i="1"/>
  <c r="BK629" i="1"/>
  <c r="BV629" i="1"/>
  <c r="BI630" i="1"/>
  <c r="BK630" i="1"/>
  <c r="BV630" i="1"/>
  <c r="BI631" i="1"/>
  <c r="BK631" i="1"/>
  <c r="BV631" i="1"/>
  <c r="BI632" i="1"/>
  <c r="BK632" i="1"/>
  <c r="BV632" i="1"/>
  <c r="BI633" i="1"/>
  <c r="BK633" i="1"/>
  <c r="BV633" i="1"/>
  <c r="BI634" i="1"/>
  <c r="BK634" i="1"/>
  <c r="BV634" i="1"/>
  <c r="BI642" i="1"/>
  <c r="BJ642" i="1"/>
  <c r="BK642" i="1"/>
  <c r="BV642" i="1"/>
  <c r="BI643" i="1"/>
  <c r="BV643" i="1"/>
  <c r="BI644" i="1"/>
  <c r="BK644" i="1"/>
  <c r="BV644" i="1"/>
  <c r="BI645" i="1"/>
  <c r="BK645" i="1"/>
  <c r="BV645" i="1"/>
  <c r="BI646" i="1"/>
  <c r="BK646" i="1"/>
  <c r="BV646" i="1"/>
  <c r="BI647" i="1"/>
  <c r="BK647" i="1"/>
  <c r="BV647" i="1"/>
  <c r="BI648" i="1"/>
  <c r="BK648" i="1"/>
  <c r="BV648" i="1"/>
  <c r="BI649" i="1"/>
  <c r="BK649" i="1"/>
  <c r="BV649" i="1"/>
  <c r="BG642" i="1"/>
  <c r="BG643" i="1"/>
  <c r="BG644" i="1"/>
  <c r="BG645" i="1"/>
  <c r="BG646" i="1"/>
  <c r="BG647" i="1"/>
  <c r="BG648" i="1"/>
  <c r="BG649" i="1"/>
  <c r="BG650" i="1"/>
  <c r="BG651" i="1"/>
  <c r="BG652" i="1"/>
  <c r="BG653" i="1"/>
  <c r="BG654" i="1"/>
  <c r="BG655" i="1"/>
  <c r="BG656" i="1"/>
  <c r="BG624" i="1"/>
  <c r="BG625" i="1"/>
  <c r="BG626" i="1"/>
  <c r="BG627" i="1"/>
  <c r="BG628" i="1"/>
  <c r="BG629" i="1"/>
  <c r="BG630" i="1"/>
  <c r="BG631" i="1"/>
  <c r="BG632" i="1"/>
  <c r="BG633" i="1"/>
  <c r="BG634" i="1"/>
  <c r="BG635" i="1"/>
  <c r="BG636" i="1"/>
  <c r="BG637" i="1"/>
  <c r="BG638" i="1"/>
  <c r="G22" i="1"/>
  <c r="J34" i="1"/>
  <c r="DY8" i="1"/>
  <c r="BI11" i="1"/>
  <c r="BJ11" i="1"/>
  <c r="BK11" i="1"/>
  <c r="BL11" i="1"/>
  <c r="BM11" i="1"/>
  <c r="BN11" i="1"/>
  <c r="BO11" i="1"/>
  <c r="BP11" i="1"/>
  <c r="J40" i="1"/>
  <c r="BV11" i="1"/>
  <c r="BI12" i="1"/>
  <c r="BJ12" i="1"/>
  <c r="BK12" i="1"/>
  <c r="BL12" i="1"/>
  <c r="BM12" i="1"/>
  <c r="BN12" i="1"/>
  <c r="BO12" i="1"/>
  <c r="BP12" i="1"/>
  <c r="BV12" i="1"/>
  <c r="BV13" i="1"/>
  <c r="BV14" i="1"/>
  <c r="BI18" i="1"/>
  <c r="BJ18" i="1"/>
  <c r="BI19" i="1"/>
  <c r="BJ19" i="1"/>
  <c r="BV20" i="1"/>
  <c r="BV21" i="1"/>
  <c r="BJ50" i="1"/>
  <c r="BK50" i="1"/>
  <c r="BL50" i="1"/>
  <c r="BM50" i="1"/>
  <c r="BN50" i="1"/>
  <c r="BO50" i="1"/>
  <c r="BP50" i="1"/>
  <c r="BI50" i="1"/>
  <c r="BG660" i="1"/>
  <c r="BK658"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AU50" i="1"/>
  <c r="AU103" i="1"/>
  <c r="AU156" i="1"/>
  <c r="AU209" i="1"/>
  <c r="AU659" i="1"/>
  <c r="AU722" i="1"/>
  <c r="AU785" i="1"/>
  <c r="AU848" i="1"/>
  <c r="AU17" i="1"/>
  <c r="BG235" i="1"/>
  <c r="BG288" i="1"/>
  <c r="BG321" i="1"/>
  <c r="BG137" i="1"/>
  <c r="BG236" i="1"/>
  <c r="BG289" i="1"/>
  <c r="BG322" i="1"/>
  <c r="BG138" i="1"/>
  <c r="BG237" i="1"/>
  <c r="BG290" i="1"/>
  <c r="BG323" i="1"/>
  <c r="BG139" i="1"/>
  <c r="BG238" i="1"/>
  <c r="BG291" i="1"/>
  <c r="BG324" i="1"/>
  <c r="BG190" i="1"/>
  <c r="BG239" i="1"/>
  <c r="BG292" i="1"/>
  <c r="BG325" i="1"/>
  <c r="BG191" i="1"/>
  <c r="BG192" i="1"/>
  <c r="BG218" i="1"/>
  <c r="BG271" i="1"/>
  <c r="BG806" i="1"/>
  <c r="BG807" i="1"/>
  <c r="BG808" i="1"/>
  <c r="BG809" i="1"/>
  <c r="BG810" i="1"/>
  <c r="BG811" i="1"/>
  <c r="BG812" i="1"/>
  <c r="BG813" i="1"/>
  <c r="BG814" i="1"/>
  <c r="BG815" i="1"/>
  <c r="BG833" i="1"/>
  <c r="BG834" i="1"/>
  <c r="BG835" i="1"/>
  <c r="BG836" i="1"/>
  <c r="BG837" i="1"/>
  <c r="BG838" i="1"/>
  <c r="BG839" i="1"/>
  <c r="BG840" i="1"/>
  <c r="BG841" i="1"/>
  <c r="BG871" i="1"/>
  <c r="BG872" i="1"/>
  <c r="BG873" i="1"/>
  <c r="BG874" i="1"/>
  <c r="BG875" i="1"/>
  <c r="BG876" i="1"/>
  <c r="BG877" i="1"/>
  <c r="BG878" i="1"/>
  <c r="BG879" i="1"/>
  <c r="BG898" i="1"/>
  <c r="BG899" i="1"/>
  <c r="BG900" i="1"/>
  <c r="BG901" i="1"/>
  <c r="BG902" i="1"/>
  <c r="BG903" i="1"/>
  <c r="BG904" i="1"/>
  <c r="BG905" i="1"/>
  <c r="BG906" i="1"/>
  <c r="BG907" i="1"/>
  <c r="BG136" i="1"/>
  <c r="BI658" i="1"/>
  <c r="BV720" i="1"/>
  <c r="BV721" i="1"/>
  <c r="BV722" i="1"/>
  <c r="BV783" i="1"/>
  <c r="BV784" i="1"/>
  <c r="BV785" i="1"/>
  <c r="BV846" i="1"/>
  <c r="BV847" i="1"/>
  <c r="BV848" i="1"/>
  <c r="BV909" i="1"/>
  <c r="BV910" i="1"/>
  <c r="BV911" i="1"/>
  <c r="BE263" i="1"/>
  <c r="BG210" i="1"/>
  <c r="BG263" i="1"/>
  <c r="BE264" i="1"/>
  <c r="BG211" i="1"/>
  <c r="BG264" i="1"/>
  <c r="BE265" i="1"/>
  <c r="BG212" i="1"/>
  <c r="BG265" i="1"/>
  <c r="BE266" i="1"/>
  <c r="BG213" i="1"/>
  <c r="BG266" i="1"/>
  <c r="BE267" i="1"/>
  <c r="BG214" i="1"/>
  <c r="BG267" i="1"/>
  <c r="BE268" i="1"/>
  <c r="BG215" i="1"/>
  <c r="BG268" i="1"/>
  <c r="BE269" i="1"/>
  <c r="BG216" i="1"/>
  <c r="BG269" i="1"/>
  <c r="BE270" i="1"/>
  <c r="BG217" i="1"/>
  <c r="BG270" i="1"/>
  <c r="BE271" i="1"/>
  <c r="BE272" i="1"/>
  <c r="BG219" i="1"/>
  <c r="BG272" i="1"/>
  <c r="BE273" i="1"/>
  <c r="BG220" i="1"/>
  <c r="BG273" i="1"/>
  <c r="BE274" i="1"/>
  <c r="BG221" i="1"/>
  <c r="BG274" i="1"/>
  <c r="BE275" i="1"/>
  <c r="BG222" i="1"/>
  <c r="BG275" i="1"/>
  <c r="BE276" i="1"/>
  <c r="BG223" i="1"/>
  <c r="BG276" i="1"/>
  <c r="BE277" i="1"/>
  <c r="BG224" i="1"/>
  <c r="BG277" i="1"/>
  <c r="BE278" i="1"/>
  <c r="BG225" i="1"/>
  <c r="BG278" i="1"/>
  <c r="BE279" i="1"/>
  <c r="BG226" i="1"/>
  <c r="BG279" i="1"/>
  <c r="BE280" i="1"/>
  <c r="BG227" i="1"/>
  <c r="BG280" i="1"/>
  <c r="BE281" i="1"/>
  <c r="BG228" i="1"/>
  <c r="BG281" i="1"/>
  <c r="BE282" i="1"/>
  <c r="BG229" i="1"/>
  <c r="BG282" i="1"/>
  <c r="BE283" i="1"/>
  <c r="BG230" i="1"/>
  <c r="BG283" i="1"/>
  <c r="BE284" i="1"/>
  <c r="BG231" i="1"/>
  <c r="BG284" i="1"/>
  <c r="BE285" i="1"/>
  <c r="BG232" i="1"/>
  <c r="BG285" i="1"/>
  <c r="BE286" i="1"/>
  <c r="BG233" i="1"/>
  <c r="BG286" i="1"/>
  <c r="BE287" i="1"/>
  <c r="BG234" i="1"/>
  <c r="BG287" i="1"/>
  <c r="BE288" i="1"/>
  <c r="BE289" i="1"/>
  <c r="BE290" i="1"/>
  <c r="BE291" i="1"/>
  <c r="BE292" i="1"/>
  <c r="BG296" i="1"/>
  <c r="BG329" i="1"/>
  <c r="BG362" i="1"/>
  <c r="BG297" i="1"/>
  <c r="BG330" i="1"/>
  <c r="BG363" i="1"/>
  <c r="BG298" i="1"/>
  <c r="BG331" i="1"/>
  <c r="BG364" i="1"/>
  <c r="BG299" i="1"/>
  <c r="BG332" i="1"/>
  <c r="BG365" i="1"/>
  <c r="BG300" i="1"/>
  <c r="BG333" i="1"/>
  <c r="BG366" i="1"/>
  <c r="BG301" i="1"/>
  <c r="BG334" i="1"/>
  <c r="BG367" i="1"/>
  <c r="BG302" i="1"/>
  <c r="BG335" i="1"/>
  <c r="BG368" i="1"/>
  <c r="BG303" i="1"/>
  <c r="BG336" i="1"/>
  <c r="BG369" i="1"/>
  <c r="BG304" i="1"/>
  <c r="BG337" i="1"/>
  <c r="BG370" i="1"/>
  <c r="BG305" i="1"/>
  <c r="BG338" i="1"/>
  <c r="BG371" i="1"/>
  <c r="BG306" i="1"/>
  <c r="BG339" i="1"/>
  <c r="BG372" i="1"/>
  <c r="BG307" i="1"/>
  <c r="BG340" i="1"/>
  <c r="BG373" i="1"/>
  <c r="BG308" i="1"/>
  <c r="BG341" i="1"/>
  <c r="BG374" i="1"/>
  <c r="BG309" i="1"/>
  <c r="BG342" i="1"/>
  <c r="BG375" i="1"/>
  <c r="BG310" i="1"/>
  <c r="BG343" i="1"/>
  <c r="BG376" i="1"/>
  <c r="BG311" i="1"/>
  <c r="BG344" i="1"/>
  <c r="BG377" i="1"/>
  <c r="BG312" i="1"/>
  <c r="BG345" i="1"/>
  <c r="BG378" i="1"/>
  <c r="BG313" i="1"/>
  <c r="BG346" i="1"/>
  <c r="BG379" i="1"/>
  <c r="BG314" i="1"/>
  <c r="BG347" i="1"/>
  <c r="BG380" i="1"/>
  <c r="BG315" i="1"/>
  <c r="BG348" i="1"/>
  <c r="BG381" i="1"/>
  <c r="BG316" i="1"/>
  <c r="BG349" i="1"/>
  <c r="BG382" i="1"/>
  <c r="BG317" i="1"/>
  <c r="BG350" i="1"/>
  <c r="BG383" i="1"/>
  <c r="BG318" i="1"/>
  <c r="BG351" i="1"/>
  <c r="BG384" i="1"/>
  <c r="BG319" i="1"/>
  <c r="BG352" i="1"/>
  <c r="BG385" i="1"/>
  <c r="BG320" i="1"/>
  <c r="BG353" i="1"/>
  <c r="BG386" i="1"/>
  <c r="BG354" i="1"/>
  <c r="BG387" i="1"/>
  <c r="BG355" i="1"/>
  <c r="BG388" i="1"/>
  <c r="BG356" i="1"/>
  <c r="BG389" i="1"/>
  <c r="BG357" i="1"/>
  <c r="BG390" i="1"/>
  <c r="BG358" i="1"/>
  <c r="BG391" i="1"/>
  <c r="AU394" i="1"/>
  <c r="AU427" i="1"/>
  <c r="BD394" i="1"/>
  <c r="BD427" i="1"/>
  <c r="BE394" i="1"/>
  <c r="BE427" i="1"/>
  <c r="BF394" i="1"/>
  <c r="BF427" i="1"/>
  <c r="BG394" i="1"/>
  <c r="BG427" i="1"/>
  <c r="BE362" i="1"/>
  <c r="BK37" i="1"/>
  <c r="AU37" i="1"/>
  <c r="BG793" i="1"/>
  <c r="BG794" i="1"/>
  <c r="BG795" i="1"/>
  <c r="BG796" i="1"/>
  <c r="BG797" i="1"/>
  <c r="BG798" i="1"/>
  <c r="BG799" i="1"/>
  <c r="BG800" i="1"/>
  <c r="BG843" i="1"/>
  <c r="BG844" i="1"/>
  <c r="BG756" i="1"/>
  <c r="BG845" i="1"/>
  <c r="BG757" i="1"/>
  <c r="BG859" i="1"/>
  <c r="BG758" i="1"/>
  <c r="BG860" i="1"/>
  <c r="BG759" i="1"/>
  <c r="BG861" i="1"/>
  <c r="BG760" i="1"/>
  <c r="BG862" i="1"/>
  <c r="BG761" i="1"/>
  <c r="BG863" i="1"/>
  <c r="BG762" i="1"/>
  <c r="BG864" i="1"/>
  <c r="BG763" i="1"/>
  <c r="BG865" i="1"/>
  <c r="BG764" i="1"/>
  <c r="BG866" i="1"/>
  <c r="BG765" i="1"/>
  <c r="BG867" i="1"/>
  <c r="BG766" i="1"/>
  <c r="BG868" i="1"/>
  <c r="BG767" i="1"/>
  <c r="BG869" i="1"/>
  <c r="BG768" i="1"/>
  <c r="BG769" i="1"/>
  <c r="BG819" i="1"/>
  <c r="BG820" i="1"/>
  <c r="BG821" i="1"/>
  <c r="BG822" i="1"/>
  <c r="BG823" i="1"/>
  <c r="BG824" i="1"/>
  <c r="BG825" i="1"/>
  <c r="BG826" i="1"/>
  <c r="BG827" i="1"/>
  <c r="BG828" i="1"/>
  <c r="BG829" i="1"/>
  <c r="BG830" i="1"/>
  <c r="BG831" i="1"/>
  <c r="BG832" i="1"/>
  <c r="BG881" i="1"/>
  <c r="BG882" i="1"/>
  <c r="BG883" i="1"/>
  <c r="BG884" i="1"/>
  <c r="BG885" i="1"/>
  <c r="BG886" i="1"/>
  <c r="BG887" i="1"/>
  <c r="BG888" i="1"/>
  <c r="BG889" i="1"/>
  <c r="BG890" i="1"/>
  <c r="BG891" i="1"/>
  <c r="BG892" i="1"/>
  <c r="BG893" i="1"/>
  <c r="BG894" i="1"/>
  <c r="BE916" i="1"/>
  <c r="BG853" i="1"/>
  <c r="BG916" i="1"/>
  <c r="BE917" i="1"/>
  <c r="BG854" i="1"/>
  <c r="BG917" i="1"/>
  <c r="BE918" i="1"/>
  <c r="BG855" i="1"/>
  <c r="BG918" i="1"/>
  <c r="BE919" i="1"/>
  <c r="BG856" i="1"/>
  <c r="BG919" i="1"/>
  <c r="BE920" i="1"/>
  <c r="BG857" i="1"/>
  <c r="BG920" i="1"/>
  <c r="BE921" i="1"/>
  <c r="BG858" i="1"/>
  <c r="BG921" i="1"/>
  <c r="BE922" i="1"/>
  <c r="BG922" i="1"/>
  <c r="BE923" i="1"/>
  <c r="BG923" i="1"/>
  <c r="BE924" i="1"/>
  <c r="BG924" i="1"/>
  <c r="BE925" i="1"/>
  <c r="BG925" i="1"/>
  <c r="BE926" i="1"/>
  <c r="BG926" i="1"/>
  <c r="BE927" i="1"/>
  <c r="BG927" i="1"/>
  <c r="BE928" i="1"/>
  <c r="BG928" i="1"/>
  <c r="BE929" i="1"/>
  <c r="BG929" i="1"/>
  <c r="BE930" i="1"/>
  <c r="BG930" i="1"/>
  <c r="BE931" i="1"/>
  <c r="BG931" i="1"/>
  <c r="BE932" i="1"/>
  <c r="BG932" i="1"/>
  <c r="BE933" i="1"/>
  <c r="BG870" i="1"/>
  <c r="BG933" i="1"/>
  <c r="BE934" i="1"/>
  <c r="BG934" i="1"/>
  <c r="BE935" i="1"/>
  <c r="BG935" i="1"/>
  <c r="BE936" i="1"/>
  <c r="BG936" i="1"/>
  <c r="BE937" i="1"/>
  <c r="BG937" i="1"/>
  <c r="BE938" i="1"/>
  <c r="BG938" i="1"/>
  <c r="BE939" i="1"/>
  <c r="BG939" i="1"/>
  <c r="BE940" i="1"/>
  <c r="BG940" i="1"/>
  <c r="BE941" i="1"/>
  <c r="BG941" i="1"/>
  <c r="BG166" i="1"/>
  <c r="BG186" i="1"/>
  <c r="BE912" i="1"/>
  <c r="BG849" i="1"/>
  <c r="BG912" i="1"/>
  <c r="BE913" i="1"/>
  <c r="BG850" i="1"/>
  <c r="BG913" i="1"/>
  <c r="BE914" i="1"/>
  <c r="BG851" i="1"/>
  <c r="BG914" i="1"/>
  <c r="BE915" i="1"/>
  <c r="BG852" i="1"/>
  <c r="BG915" i="1"/>
  <c r="AH8" i="1"/>
  <c r="AH6"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295" i="1"/>
  <c r="BF295" i="1"/>
  <c r="BE295" i="1"/>
  <c r="BD295" i="1"/>
  <c r="BG182" i="1"/>
  <c r="BG753" i="1"/>
  <c r="BG754" i="1"/>
  <c r="BG755" i="1"/>
  <c r="BG816" i="1"/>
  <c r="BG817" i="1"/>
  <c r="BG818" i="1"/>
  <c r="BG880" i="1"/>
  <c r="BG895" i="1"/>
  <c r="BG896" i="1"/>
  <c r="BG897" i="1"/>
  <c r="BG168" i="1"/>
  <c r="AV50" i="1"/>
  <c r="AV37" i="1"/>
  <c r="AV24" i="1"/>
  <c r="AV17" i="1"/>
  <c r="BG167" i="1"/>
  <c r="BG791" i="1"/>
  <c r="BG181" i="1"/>
  <c r="BG792" i="1"/>
  <c r="BG195" i="1"/>
  <c r="BG790" i="1"/>
  <c r="BG206" i="1"/>
  <c r="BG801" i="1"/>
  <c r="BG802" i="1"/>
  <c r="BG842" i="1"/>
  <c r="BG803" i="1"/>
  <c r="BG804" i="1"/>
  <c r="BG805" i="1"/>
  <c r="BG250" i="1"/>
  <c r="BG908" i="1"/>
  <c r="BG104" i="1"/>
  <c r="BG105" i="1"/>
  <c r="BG106" i="1"/>
  <c r="BG107" i="1"/>
  <c r="BG108" i="1"/>
  <c r="BG109" i="1"/>
  <c r="BG110" i="1"/>
  <c r="BG111" i="1"/>
  <c r="BG112" i="1"/>
  <c r="BG113" i="1"/>
  <c r="BG114" i="1"/>
  <c r="BG115" i="1"/>
  <c r="BG116" i="1"/>
  <c r="BG117" i="1"/>
  <c r="BG118" i="1"/>
  <c r="BG140" i="1"/>
  <c r="BG141" i="1"/>
  <c r="BG142" i="1"/>
  <c r="BG143" i="1"/>
  <c r="BG144" i="1"/>
  <c r="BG145" i="1"/>
  <c r="BG146" i="1"/>
  <c r="BG147" i="1"/>
  <c r="BG148" i="1"/>
  <c r="BG149" i="1"/>
  <c r="BG150" i="1"/>
  <c r="BG151" i="1"/>
  <c r="BG152" i="1"/>
  <c r="BG153" i="1"/>
  <c r="BG157" i="1"/>
  <c r="BG158" i="1"/>
  <c r="BG159" i="1"/>
  <c r="BG160" i="1"/>
  <c r="BG161" i="1"/>
  <c r="BG162" i="1"/>
  <c r="BG193" i="1"/>
  <c r="BG194" i="1"/>
  <c r="BG196" i="1"/>
  <c r="BG197" i="1"/>
  <c r="BG198" i="1"/>
  <c r="BG199" i="1"/>
  <c r="BG200" i="1"/>
  <c r="BG201" i="1"/>
  <c r="BG202" i="1"/>
  <c r="BG242" i="1"/>
  <c r="BG243" i="1"/>
  <c r="BG244" i="1"/>
  <c r="BG245" i="1"/>
  <c r="BG246" i="1"/>
  <c r="BG247" i="1"/>
  <c r="BG248" i="1"/>
  <c r="BG249" i="1"/>
  <c r="BG251" i="1"/>
  <c r="BG252" i="1"/>
  <c r="BG786" i="1"/>
  <c r="BG787" i="1"/>
  <c r="BG788" i="1"/>
  <c r="BG789" i="1"/>
  <c r="BG770" i="1"/>
  <c r="BG771" i="1"/>
  <c r="BG772" i="1"/>
  <c r="BG773" i="1"/>
  <c r="BG774" i="1"/>
  <c r="BG775" i="1"/>
  <c r="BG776" i="1"/>
  <c r="BG777" i="1"/>
  <c r="BG778" i="1"/>
  <c r="BG779" i="1"/>
  <c r="BG780" i="1"/>
  <c r="BG781" i="1"/>
  <c r="BG782" i="1"/>
  <c r="BJ658" i="1"/>
  <c r="BI208" i="1"/>
  <c r="BJ208" i="1"/>
  <c r="BK208" i="1"/>
  <c r="BL208" i="1"/>
  <c r="BM208" i="1"/>
  <c r="BN208" i="1"/>
  <c r="BO208" i="1"/>
  <c r="BP208" i="1"/>
  <c r="BI155" i="1"/>
  <c r="BJ155" i="1"/>
  <c r="BK155" i="1"/>
  <c r="BL155" i="1"/>
  <c r="BM155" i="1"/>
  <c r="BN155" i="1"/>
  <c r="BO155" i="1"/>
  <c r="BP155" i="1"/>
  <c r="BI102" i="1"/>
  <c r="BJ102" i="1"/>
  <c r="BK102" i="1"/>
  <c r="BL102" i="1"/>
  <c r="BM102" i="1"/>
  <c r="BN102" i="1"/>
  <c r="BO102" i="1"/>
  <c r="BP102" i="1"/>
  <c r="BI37" i="1"/>
  <c r="BJ37" i="1"/>
  <c r="BG240" i="1"/>
  <c r="BG241" i="1"/>
  <c r="BG253" i="1"/>
  <c r="BG254" i="1"/>
  <c r="BG255" i="1"/>
  <c r="BG256" i="1"/>
  <c r="BG257" i="1"/>
  <c r="BG258" i="1"/>
  <c r="BG259" i="1"/>
  <c r="BG163" i="1"/>
  <c r="BG164" i="1"/>
  <c r="BG165" i="1"/>
  <c r="BG169" i="1"/>
  <c r="BG170" i="1"/>
  <c r="BG171" i="1"/>
  <c r="BG172" i="1"/>
  <c r="BG173" i="1"/>
  <c r="BG174" i="1"/>
  <c r="BG175" i="1"/>
  <c r="BG176" i="1"/>
  <c r="BG177" i="1"/>
  <c r="BG178" i="1"/>
  <c r="BG179" i="1"/>
  <c r="BG180" i="1"/>
  <c r="BG183" i="1"/>
  <c r="BG184" i="1"/>
  <c r="BG185" i="1"/>
  <c r="BG187" i="1"/>
  <c r="BG188" i="1"/>
  <c r="BG189" i="1"/>
  <c r="BG203" i="1"/>
  <c r="BG204" i="1"/>
  <c r="BG205" i="1"/>
  <c r="BG119" i="1"/>
  <c r="BG120" i="1"/>
  <c r="BG121" i="1"/>
  <c r="BG122" i="1"/>
  <c r="BG123" i="1"/>
  <c r="BG124" i="1"/>
  <c r="BG125" i="1"/>
  <c r="BG126" i="1"/>
  <c r="BG127" i="1"/>
  <c r="BG128" i="1"/>
  <c r="BG129" i="1"/>
  <c r="BG130" i="1"/>
  <c r="BG131" i="1"/>
  <c r="BG132" i="1"/>
  <c r="BG133" i="1"/>
  <c r="BG134" i="1"/>
  <c r="BG135" i="1"/>
  <c r="BG209" i="1"/>
  <c r="BG156" i="1"/>
  <c r="BG38" i="1"/>
  <c r="BG39" i="1"/>
  <c r="BG40" i="1"/>
  <c r="BG41" i="1"/>
  <c r="BG42" i="1"/>
  <c r="BG43" i="1"/>
  <c r="BG44" i="1"/>
  <c r="BG45" i="1"/>
  <c r="BG46" i="1"/>
  <c r="BG47" i="1"/>
  <c r="BD17" i="1"/>
  <c r="BE17" i="1"/>
  <c r="BF17" i="1"/>
  <c r="G21" i="1"/>
  <c r="G24" i="1"/>
  <c r="DY10" i="1"/>
  <c r="EX10" i="1"/>
  <c r="EX99" i="1"/>
  <c r="FW152" i="1"/>
  <c r="GS27" i="1"/>
  <c r="EY10" i="1"/>
  <c r="EY99" i="1"/>
  <c r="FX152" i="1"/>
  <c r="GX27" i="1"/>
  <c r="EH10" i="1"/>
  <c r="FG10" i="1"/>
  <c r="FG99" i="1"/>
  <c r="GF152" i="1"/>
  <c r="HB27" i="1"/>
  <c r="EI10" i="1"/>
  <c r="FH10" i="1"/>
  <c r="FH99" i="1"/>
  <c r="GG152" i="1"/>
  <c r="HC27" i="1"/>
  <c r="EJ10" i="1"/>
  <c r="FI10" i="1"/>
  <c r="FI99" i="1"/>
  <c r="GH152" i="1"/>
  <c r="HD27" i="1"/>
  <c r="EX152" i="1"/>
  <c r="EY152" i="1"/>
  <c r="FG152" i="1"/>
  <c r="FH152" i="1"/>
  <c r="FI152" i="1"/>
  <c r="J39" i="1"/>
  <c r="FW99" i="1"/>
  <c r="AZ156" i="1"/>
  <c r="AZ209" i="1"/>
  <c r="AZ659" i="1"/>
  <c r="AZ722" i="1"/>
  <c r="AZ785" i="1"/>
  <c r="AZ848" i="1"/>
  <c r="BD37" i="1"/>
  <c r="BD50" i="1"/>
  <c r="BD103" i="1"/>
  <c r="BD156" i="1"/>
  <c r="BD209" i="1"/>
  <c r="BD659" i="1"/>
  <c r="BD722" i="1"/>
  <c r="BD785" i="1"/>
  <c r="BD848" i="1"/>
  <c r="BE37" i="1"/>
  <c r="BE50" i="1"/>
  <c r="BE103" i="1"/>
  <c r="BE156" i="1"/>
  <c r="BE209" i="1"/>
  <c r="BE659" i="1"/>
  <c r="BE722" i="1"/>
  <c r="BE785" i="1"/>
  <c r="BE848" i="1"/>
  <c r="BF37" i="1"/>
  <c r="BF50" i="1"/>
  <c r="BF103" i="1"/>
  <c r="BF156" i="1"/>
  <c r="BF209" i="1"/>
  <c r="BF659" i="1"/>
  <c r="BF722" i="1"/>
  <c r="BF785" i="1"/>
  <c r="BF848" i="1"/>
  <c r="G23" i="1"/>
  <c r="G20" i="1"/>
  <c r="GF10" i="1"/>
  <c r="GF99" i="1"/>
  <c r="GH99" i="1"/>
  <c r="GH10" i="1"/>
  <c r="GG99" i="1"/>
  <c r="GG10" i="1"/>
  <c r="FW10" i="1"/>
  <c r="FX10" i="1"/>
  <c r="FX99" i="1"/>
  <c r="J26" i="1" l="1"/>
  <c r="J28" i="1" s="1"/>
  <c r="BW3" i="1"/>
  <c r="J19" i="1"/>
  <c r="J24" i="1" s="1"/>
  <c r="J27" i="1" l="1"/>
  <c r="BX3" i="1"/>
  <c r="BW606" i="1"/>
  <c r="BW614" i="1"/>
  <c r="BW631" i="1"/>
  <c r="BW647" i="1"/>
  <c r="BW607" i="1"/>
  <c r="BW624" i="1"/>
  <c r="BW632" i="1"/>
  <c r="BW608" i="1"/>
  <c r="BW625" i="1"/>
  <c r="BW633" i="1"/>
  <c r="BW649" i="1"/>
  <c r="BW609" i="1"/>
  <c r="BW626" i="1"/>
  <c r="BW634" i="1"/>
  <c r="BW611" i="1"/>
  <c r="BW628" i="1"/>
  <c r="BW642" i="1"/>
  <c r="BW643" i="1"/>
  <c r="BW644" i="1"/>
  <c r="BW612" i="1"/>
  <c r="BW629" i="1"/>
  <c r="BW645" i="1"/>
  <c r="BW610" i="1"/>
  <c r="BW613" i="1"/>
  <c r="BW646" i="1"/>
  <c r="BW627" i="1"/>
  <c r="BW648" i="1"/>
  <c r="BW630" i="1"/>
  <c r="BW722" i="1"/>
  <c r="BW846" i="1"/>
  <c r="BW910" i="1"/>
  <c r="BW20" i="1"/>
  <c r="BW21" i="1"/>
  <c r="BW11" i="1"/>
  <c r="BW721" i="1"/>
  <c r="BW785" i="1"/>
  <c r="BW909" i="1"/>
  <c r="BW12" i="1"/>
  <c r="BW13" i="1"/>
  <c r="BW14" i="1"/>
  <c r="BW720" i="1"/>
  <c r="BW784" i="1"/>
  <c r="BW848" i="1"/>
  <c r="BW783" i="1"/>
  <c r="BW847" i="1"/>
  <c r="BW911" i="1"/>
  <c r="J25" i="1"/>
  <c r="BY3" i="1" l="1"/>
  <c r="BX613" i="1"/>
  <c r="BX630" i="1"/>
  <c r="BX646" i="1"/>
  <c r="BX606" i="1"/>
  <c r="BX614" i="1"/>
  <c r="BX631" i="1"/>
  <c r="BX607" i="1"/>
  <c r="BX624" i="1"/>
  <c r="BX632" i="1"/>
  <c r="BX648" i="1"/>
  <c r="BX608" i="1"/>
  <c r="BX625" i="1"/>
  <c r="BX633" i="1"/>
  <c r="BX649" i="1"/>
  <c r="BX610" i="1"/>
  <c r="BX627" i="1"/>
  <c r="BX611" i="1"/>
  <c r="BX628" i="1"/>
  <c r="BX642" i="1"/>
  <c r="BX643" i="1"/>
  <c r="BX644" i="1"/>
  <c r="BX647" i="1"/>
  <c r="BX609" i="1"/>
  <c r="BX629" i="1"/>
  <c r="BX634" i="1"/>
  <c r="BX612" i="1"/>
  <c r="BX626" i="1"/>
  <c r="BX645" i="1"/>
  <c r="BX722" i="1"/>
  <c r="BX846" i="1"/>
  <c r="BX910" i="1"/>
  <c r="BX20" i="1"/>
  <c r="BX21" i="1"/>
  <c r="BX11" i="1"/>
  <c r="BX721" i="1"/>
  <c r="BX785" i="1"/>
  <c r="BX909" i="1"/>
  <c r="BX12" i="1"/>
  <c r="BX13" i="1"/>
  <c r="BX14" i="1"/>
  <c r="BX720" i="1"/>
  <c r="BX784" i="1"/>
  <c r="BX848" i="1"/>
  <c r="BX783" i="1"/>
  <c r="BX847" i="1"/>
  <c r="BX911" i="1"/>
  <c r="BR11" i="1"/>
  <c r="BR12" i="1"/>
  <c r="BD34" i="1"/>
  <c r="J29" i="1"/>
  <c r="BD51" i="1" l="1"/>
  <c r="BD52" i="1"/>
  <c r="BF51" i="1"/>
  <c r="BD56" i="1"/>
  <c r="BD57" i="1"/>
  <c r="BF59" i="1"/>
  <c r="BF52" i="1"/>
  <c r="BD58" i="1"/>
  <c r="BF53" i="1"/>
  <c r="BD59" i="1"/>
  <c r="BF54" i="1"/>
  <c r="BD53" i="1"/>
  <c r="BF55" i="1"/>
  <c r="BD54" i="1"/>
  <c r="BF56" i="1"/>
  <c r="BD64" i="1"/>
  <c r="BD55" i="1"/>
  <c r="BF58" i="1"/>
  <c r="BF60" i="1"/>
  <c r="BF57" i="1"/>
  <c r="BF61" i="1"/>
  <c r="BD60" i="1"/>
  <c r="BF62" i="1"/>
  <c r="BD61" i="1"/>
  <c r="BD62" i="1"/>
  <c r="BF64" i="1"/>
  <c r="BF63" i="1"/>
  <c r="BD67" i="1"/>
  <c r="BF69" i="1"/>
  <c r="BD68" i="1"/>
  <c r="BF70" i="1"/>
  <c r="BD69" i="1"/>
  <c r="BD70" i="1"/>
  <c r="BF72" i="1"/>
  <c r="BD63" i="1"/>
  <c r="BF66" i="1"/>
  <c r="BF67" i="1"/>
  <c r="BF73" i="1"/>
  <c r="BF68" i="1"/>
  <c r="BD72" i="1"/>
  <c r="BF74" i="1"/>
  <c r="BF65" i="1"/>
  <c r="BD73" i="1"/>
  <c r="BF75" i="1"/>
  <c r="BD65" i="1"/>
  <c r="BD71" i="1"/>
  <c r="BD74" i="1"/>
  <c r="BD66" i="1"/>
  <c r="BF71" i="1"/>
  <c r="BD77" i="1"/>
  <c r="BF79" i="1"/>
  <c r="BD76" i="1"/>
  <c r="BF76" i="1"/>
  <c r="BD78" i="1"/>
  <c r="BF78" i="1"/>
  <c r="BF80" i="1"/>
  <c r="BD75" i="1"/>
  <c r="BD79" i="1"/>
  <c r="BD80" i="1"/>
  <c r="BF77" i="1"/>
  <c r="BF81" i="1"/>
  <c r="BD83" i="1"/>
  <c r="BF85" i="1"/>
  <c r="BD87" i="1"/>
  <c r="BF89" i="1"/>
  <c r="BD91" i="1"/>
  <c r="BF93" i="1"/>
  <c r="BD95" i="1"/>
  <c r="BF97" i="1"/>
  <c r="BD99" i="1"/>
  <c r="BD82" i="1"/>
  <c r="BF84" i="1"/>
  <c r="BD86" i="1"/>
  <c r="BF88" i="1"/>
  <c r="BD90" i="1"/>
  <c r="BF92" i="1"/>
  <c r="BD94" i="1"/>
  <c r="BF96" i="1"/>
  <c r="BD98" i="1"/>
  <c r="BF100" i="1"/>
  <c r="BD81" i="1"/>
  <c r="BF83" i="1"/>
  <c r="BD85" i="1"/>
  <c r="BF87" i="1"/>
  <c r="BD89" i="1"/>
  <c r="BF91" i="1"/>
  <c r="BD93" i="1"/>
  <c r="BF95" i="1"/>
  <c r="BD97" i="1"/>
  <c r="BF99" i="1"/>
  <c r="BF82" i="1"/>
  <c r="BD84" i="1"/>
  <c r="BF86" i="1"/>
  <c r="BD88" i="1"/>
  <c r="BF90" i="1"/>
  <c r="BD92" i="1"/>
  <c r="BF94" i="1"/>
  <c r="BD96" i="1"/>
  <c r="BF98" i="1"/>
  <c r="BD100" i="1"/>
  <c r="BD33" i="1"/>
  <c r="BI34" i="1"/>
  <c r="BF34" i="1"/>
  <c r="BZ3" i="1"/>
  <c r="BY612" i="1"/>
  <c r="BY629" i="1"/>
  <c r="BY645" i="1"/>
  <c r="BY613" i="1"/>
  <c r="BY630" i="1"/>
  <c r="BY606" i="1"/>
  <c r="BY614" i="1"/>
  <c r="BY631" i="1"/>
  <c r="BY647" i="1"/>
  <c r="BY607" i="1"/>
  <c r="BY624" i="1"/>
  <c r="BY632" i="1"/>
  <c r="BY648" i="1"/>
  <c r="BY609" i="1"/>
  <c r="BY626" i="1"/>
  <c r="BY634" i="1"/>
  <c r="BY610" i="1"/>
  <c r="BY627" i="1"/>
  <c r="BY649" i="1"/>
  <c r="BY642" i="1"/>
  <c r="BY608" i="1"/>
  <c r="BY633" i="1"/>
  <c r="BY628" i="1"/>
  <c r="BY644" i="1"/>
  <c r="BY646" i="1"/>
  <c r="BY625" i="1"/>
  <c r="BY643" i="1"/>
  <c r="BY611" i="1"/>
  <c r="BY783" i="1"/>
  <c r="BY847" i="1"/>
  <c r="BY911" i="1"/>
  <c r="BY722" i="1"/>
  <c r="BY846" i="1"/>
  <c r="BY910" i="1"/>
  <c r="BY20" i="1"/>
  <c r="BY21" i="1"/>
  <c r="BY11" i="1"/>
  <c r="BY721" i="1"/>
  <c r="BY785" i="1"/>
  <c r="BY909" i="1"/>
  <c r="BY12" i="1"/>
  <c r="BY13" i="1"/>
  <c r="BY14" i="1"/>
  <c r="BY720" i="1"/>
  <c r="BY784" i="1"/>
  <c r="BY848" i="1"/>
  <c r="BF200" i="1" l="1"/>
  <c r="BF253" i="1"/>
  <c r="BI253" i="1" s="1"/>
  <c r="BI94" i="1"/>
  <c r="BF147" i="1"/>
  <c r="BD256" i="1"/>
  <c r="BD203" i="1"/>
  <c r="BI203" i="1" s="1"/>
  <c r="BD150" i="1"/>
  <c r="BI150" i="1" s="1"/>
  <c r="BD240" i="1"/>
  <c r="BD187" i="1"/>
  <c r="BI187" i="1" s="1"/>
  <c r="BD134" i="1"/>
  <c r="BI134" i="1" s="1"/>
  <c r="BD245" i="1"/>
  <c r="BD192" i="1"/>
  <c r="BI192" i="1" s="1"/>
  <c r="BD139" i="1"/>
  <c r="BI139" i="1" s="1"/>
  <c r="BF248" i="1"/>
  <c r="BI248" i="1" s="1"/>
  <c r="BF195" i="1"/>
  <c r="BF142" i="1"/>
  <c r="BI89" i="1"/>
  <c r="BD234" i="1"/>
  <c r="BD287" i="1" s="1"/>
  <c r="BD181" i="1"/>
  <c r="BI181" i="1" s="1"/>
  <c r="BD128" i="1"/>
  <c r="BI128" i="1" s="1"/>
  <c r="BF230" i="1"/>
  <c r="BF177" i="1"/>
  <c r="BI71" i="1"/>
  <c r="BF124" i="1"/>
  <c r="BF233" i="1"/>
  <c r="BF180" i="1"/>
  <c r="BF127" i="1"/>
  <c r="BI74" i="1"/>
  <c r="BD229" i="1"/>
  <c r="BD282" i="1" s="1"/>
  <c r="BD176" i="1"/>
  <c r="BI176" i="1" s="1"/>
  <c r="BD123" i="1"/>
  <c r="BI123" i="1" s="1"/>
  <c r="BD221" i="1"/>
  <c r="BD274" i="1" s="1"/>
  <c r="BD168" i="1"/>
  <c r="BI168" i="1" s="1"/>
  <c r="BD115" i="1"/>
  <c r="BI115" i="1" s="1"/>
  <c r="BD214" i="1"/>
  <c r="BD267" i="1" s="1"/>
  <c r="BD161" i="1"/>
  <c r="BI161" i="1" s="1"/>
  <c r="BD108" i="1"/>
  <c r="BI108" i="1" s="1"/>
  <c r="BF212" i="1"/>
  <c r="BF159" i="1"/>
  <c r="BF106" i="1"/>
  <c r="BI53" i="1"/>
  <c r="BD210" i="1"/>
  <c r="BD263" i="1" s="1"/>
  <c r="BD157" i="1"/>
  <c r="BI157" i="1" s="1"/>
  <c r="BD104" i="1"/>
  <c r="BI104" i="1" s="1"/>
  <c r="CA3" i="1"/>
  <c r="BZ611" i="1"/>
  <c r="BZ628" i="1"/>
  <c r="BZ642" i="1"/>
  <c r="BZ643" i="1"/>
  <c r="BZ644" i="1"/>
  <c r="BZ612" i="1"/>
  <c r="BZ629" i="1"/>
  <c r="BZ613" i="1"/>
  <c r="BZ630" i="1"/>
  <c r="BZ646" i="1"/>
  <c r="BZ606" i="1"/>
  <c r="BZ614" i="1"/>
  <c r="BZ631" i="1"/>
  <c r="BZ647" i="1"/>
  <c r="BZ608" i="1"/>
  <c r="BZ625" i="1"/>
  <c r="BZ633" i="1"/>
  <c r="BZ649" i="1"/>
  <c r="BZ609" i="1"/>
  <c r="BZ626" i="1"/>
  <c r="BZ634" i="1"/>
  <c r="BZ624" i="1"/>
  <c r="BZ645" i="1"/>
  <c r="BZ610" i="1"/>
  <c r="BZ607" i="1"/>
  <c r="BZ632" i="1"/>
  <c r="BZ627" i="1"/>
  <c r="BZ648" i="1"/>
  <c r="BZ783" i="1"/>
  <c r="BZ847" i="1"/>
  <c r="BZ911" i="1"/>
  <c r="BZ722" i="1"/>
  <c r="BZ846" i="1"/>
  <c r="BZ910" i="1"/>
  <c r="BZ20" i="1"/>
  <c r="BZ21" i="1"/>
  <c r="BZ11" i="1"/>
  <c r="BZ721" i="1"/>
  <c r="BZ785" i="1"/>
  <c r="BZ909" i="1"/>
  <c r="BZ12" i="1"/>
  <c r="BZ13" i="1"/>
  <c r="BZ14" i="1"/>
  <c r="BZ720" i="1"/>
  <c r="BZ784" i="1"/>
  <c r="BZ848" i="1"/>
  <c r="BD198" i="1"/>
  <c r="BI198" i="1" s="1"/>
  <c r="BD251" i="1"/>
  <c r="BD145" i="1"/>
  <c r="BI145" i="1" s="1"/>
  <c r="BF254" i="1"/>
  <c r="BI254" i="1" s="1"/>
  <c r="BF201" i="1"/>
  <c r="BI95" i="1"/>
  <c r="BF148" i="1"/>
  <c r="BF206" i="1"/>
  <c r="BF259" i="1"/>
  <c r="BI259" i="1" s="1"/>
  <c r="BF153" i="1"/>
  <c r="BI100" i="1"/>
  <c r="BF243" i="1"/>
  <c r="BI243" i="1" s="1"/>
  <c r="BF190" i="1"/>
  <c r="BF137" i="1"/>
  <c r="BI84" i="1"/>
  <c r="BD246" i="1"/>
  <c r="BD193" i="1"/>
  <c r="BI193" i="1" s="1"/>
  <c r="BD140" i="1"/>
  <c r="BI140" i="1" s="1"/>
  <c r="BF239" i="1"/>
  <c r="BF133" i="1"/>
  <c r="BF186" i="1"/>
  <c r="BI80" i="1"/>
  <c r="BD225" i="1"/>
  <c r="BD278" i="1" s="1"/>
  <c r="BD172" i="1"/>
  <c r="BI172" i="1" s="1"/>
  <c r="BD119" i="1"/>
  <c r="BI119" i="1" s="1"/>
  <c r="BD231" i="1"/>
  <c r="BD284" i="1" s="1"/>
  <c r="BD178" i="1"/>
  <c r="BI178" i="1" s="1"/>
  <c r="BD125" i="1"/>
  <c r="BI125" i="1" s="1"/>
  <c r="BD228" i="1"/>
  <c r="BD281" i="1" s="1"/>
  <c r="BD175" i="1"/>
  <c r="BI175" i="1" s="1"/>
  <c r="BD122" i="1"/>
  <c r="BI122" i="1" s="1"/>
  <c r="BD220" i="1"/>
  <c r="BD273" i="1" s="1"/>
  <c r="BD167" i="1"/>
  <c r="BI167" i="1" s="1"/>
  <c r="BD114" i="1"/>
  <c r="BI114" i="1" s="1"/>
  <c r="BD223" i="1"/>
  <c r="BD276" i="1" s="1"/>
  <c r="BD170" i="1"/>
  <c r="BI170" i="1" s="1"/>
  <c r="BD117" i="1"/>
  <c r="BI117" i="1" s="1"/>
  <c r="BD217" i="1"/>
  <c r="BD270" i="1" s="1"/>
  <c r="BD164" i="1"/>
  <c r="BI164" i="1" s="1"/>
  <c r="BD111" i="1"/>
  <c r="BI111" i="1" s="1"/>
  <c r="BF249" i="1"/>
  <c r="BI249" i="1" s="1"/>
  <c r="BF196" i="1"/>
  <c r="BF143" i="1"/>
  <c r="BI90" i="1"/>
  <c r="BD252" i="1"/>
  <c r="BD199" i="1"/>
  <c r="BI199" i="1" s="1"/>
  <c r="BD146" i="1"/>
  <c r="BI146" i="1" s="1"/>
  <c r="BD204" i="1"/>
  <c r="BI204" i="1" s="1"/>
  <c r="BD257" i="1"/>
  <c r="BD151" i="1"/>
  <c r="BI151" i="1" s="1"/>
  <c r="BD241" i="1"/>
  <c r="BD188" i="1"/>
  <c r="BI188" i="1" s="1"/>
  <c r="BD135" i="1"/>
  <c r="BI135" i="1" s="1"/>
  <c r="BF244" i="1"/>
  <c r="BI244" i="1" s="1"/>
  <c r="BF191" i="1"/>
  <c r="BF138" i="1"/>
  <c r="BI85" i="1"/>
  <c r="BF237" i="1"/>
  <c r="BF184" i="1"/>
  <c r="BF131" i="1"/>
  <c r="BI78" i="1"/>
  <c r="BD233" i="1"/>
  <c r="BD286" i="1" s="1"/>
  <c r="BD180" i="1"/>
  <c r="BI180" i="1" s="1"/>
  <c r="BD127" i="1"/>
  <c r="BI127" i="1" s="1"/>
  <c r="BF227" i="1"/>
  <c r="BF174" i="1"/>
  <c r="BF121" i="1"/>
  <c r="BI68" i="1"/>
  <c r="BF229" i="1"/>
  <c r="BF176" i="1"/>
  <c r="BF123" i="1"/>
  <c r="BI70" i="1"/>
  <c r="BF221" i="1"/>
  <c r="BF168" i="1"/>
  <c r="BF115" i="1"/>
  <c r="BI62" i="1"/>
  <c r="BF215" i="1"/>
  <c r="BF162" i="1"/>
  <c r="BF109" i="1"/>
  <c r="BI56" i="1"/>
  <c r="BF211" i="1"/>
  <c r="BF158" i="1"/>
  <c r="BF105" i="1"/>
  <c r="BI52" i="1"/>
  <c r="BJ34" i="1"/>
  <c r="BK34" i="1" s="1"/>
  <c r="BL34" i="1" s="1"/>
  <c r="BM34" i="1" s="1"/>
  <c r="BN34" i="1" s="1"/>
  <c r="BO34" i="1" s="1"/>
  <c r="BV34" i="1"/>
  <c r="BW34" i="1"/>
  <c r="BR34" i="1"/>
  <c r="BD247" i="1"/>
  <c r="BD141" i="1"/>
  <c r="BI141" i="1" s="1"/>
  <c r="BD194" i="1"/>
  <c r="BI194" i="1" s="1"/>
  <c r="BF250" i="1"/>
  <c r="BI250" i="1" s="1"/>
  <c r="BF197" i="1"/>
  <c r="BF144" i="1"/>
  <c r="BI91" i="1"/>
  <c r="BF255" i="1"/>
  <c r="BI255" i="1" s="1"/>
  <c r="BF149" i="1"/>
  <c r="BF202" i="1"/>
  <c r="BI96" i="1"/>
  <c r="BD258" i="1"/>
  <c r="BD205" i="1"/>
  <c r="BI205" i="1" s="1"/>
  <c r="BD152" i="1"/>
  <c r="BI152" i="1" s="1"/>
  <c r="BD242" i="1"/>
  <c r="BD189" i="1"/>
  <c r="BI189" i="1" s="1"/>
  <c r="BD136" i="1"/>
  <c r="BI136" i="1" s="1"/>
  <c r="BD237" i="1"/>
  <c r="BD290" i="1" s="1"/>
  <c r="BD184" i="1"/>
  <c r="BI184" i="1" s="1"/>
  <c r="BD131" i="1"/>
  <c r="BI131" i="1" s="1"/>
  <c r="BD230" i="1"/>
  <c r="BD283" i="1" s="1"/>
  <c r="BD177" i="1"/>
  <c r="BI177" i="1" s="1"/>
  <c r="BD124" i="1"/>
  <c r="BI124" i="1" s="1"/>
  <c r="BF232" i="1"/>
  <c r="BF179" i="1"/>
  <c r="BF126" i="1"/>
  <c r="BI73" i="1"/>
  <c r="BD227" i="1"/>
  <c r="BD280" i="1" s="1"/>
  <c r="BD174" i="1"/>
  <c r="BI174" i="1" s="1"/>
  <c r="BD121" i="1"/>
  <c r="BI121" i="1" s="1"/>
  <c r="BD219" i="1"/>
  <c r="BD272" i="1" s="1"/>
  <c r="BD166" i="1"/>
  <c r="BI166" i="1" s="1"/>
  <c r="BD113" i="1"/>
  <c r="BI113" i="1" s="1"/>
  <c r="BD213" i="1"/>
  <c r="BD266" i="1" s="1"/>
  <c r="BD160" i="1"/>
  <c r="BI160" i="1" s="1"/>
  <c r="BD107" i="1"/>
  <c r="BI107" i="1" s="1"/>
  <c r="BF218" i="1"/>
  <c r="BF165" i="1"/>
  <c r="BF112" i="1"/>
  <c r="BI59" i="1"/>
  <c r="BI33" i="1"/>
  <c r="BD32" i="1"/>
  <c r="BF33" i="1"/>
  <c r="BF192" i="1"/>
  <c r="BF245" i="1"/>
  <c r="BI245" i="1" s="1"/>
  <c r="BF139" i="1"/>
  <c r="BI86" i="1"/>
  <c r="BD248" i="1"/>
  <c r="BD195" i="1"/>
  <c r="BI195" i="1" s="1"/>
  <c r="BD142" i="1"/>
  <c r="BI142" i="1" s="1"/>
  <c r="BD253" i="1"/>
  <c r="BD200" i="1"/>
  <c r="BI200" i="1" s="1"/>
  <c r="BD147" i="1"/>
  <c r="BI147" i="1" s="1"/>
  <c r="BF256" i="1"/>
  <c r="BI256" i="1" s="1"/>
  <c r="BF203" i="1"/>
  <c r="BF150" i="1"/>
  <c r="BI97" i="1"/>
  <c r="BF240" i="1"/>
  <c r="BI240" i="1" s="1"/>
  <c r="BF187" i="1"/>
  <c r="BF134" i="1"/>
  <c r="BI81" i="1"/>
  <c r="BF235" i="1"/>
  <c r="BF182" i="1"/>
  <c r="BF129" i="1"/>
  <c r="BI76" i="1"/>
  <c r="BD224" i="1"/>
  <c r="BD277" i="1" s="1"/>
  <c r="BD171" i="1"/>
  <c r="BI171" i="1" s="1"/>
  <c r="BD118" i="1"/>
  <c r="BI118" i="1" s="1"/>
  <c r="BF226" i="1"/>
  <c r="BF173" i="1"/>
  <c r="BF120" i="1"/>
  <c r="BI67" i="1"/>
  <c r="BF228" i="1"/>
  <c r="BF175" i="1"/>
  <c r="BF122" i="1"/>
  <c r="BI69" i="1"/>
  <c r="BF220" i="1"/>
  <c r="BF167" i="1"/>
  <c r="BF114" i="1"/>
  <c r="BI61" i="1"/>
  <c r="BF214" i="1"/>
  <c r="BF161" i="1"/>
  <c r="BF108" i="1"/>
  <c r="BI55" i="1"/>
  <c r="BD216" i="1"/>
  <c r="BD269" i="1" s="1"/>
  <c r="BD163" i="1"/>
  <c r="BI163" i="1" s="1"/>
  <c r="BD110" i="1"/>
  <c r="BI110" i="1" s="1"/>
  <c r="BD206" i="1"/>
  <c r="BI206" i="1" s="1"/>
  <c r="BD153" i="1"/>
  <c r="BI153" i="1" s="1"/>
  <c r="BD259" i="1"/>
  <c r="BD190" i="1"/>
  <c r="BI190" i="1" s="1"/>
  <c r="BD243" i="1"/>
  <c r="BD137" i="1"/>
  <c r="BI137" i="1" s="1"/>
  <c r="BF246" i="1"/>
  <c r="BI246" i="1" s="1"/>
  <c r="BF193" i="1"/>
  <c r="BI87" i="1"/>
  <c r="BF140" i="1"/>
  <c r="BF251" i="1"/>
  <c r="BI251" i="1" s="1"/>
  <c r="BF198" i="1"/>
  <c r="BF145" i="1"/>
  <c r="BI92" i="1"/>
  <c r="BD254" i="1"/>
  <c r="BD201" i="1"/>
  <c r="BI201" i="1" s="1"/>
  <c r="BD148" i="1"/>
  <c r="BI148" i="1" s="1"/>
  <c r="BF236" i="1"/>
  <c r="BF183" i="1"/>
  <c r="BF130" i="1"/>
  <c r="BI77" i="1"/>
  <c r="BD235" i="1"/>
  <c r="BD288" i="1" s="1"/>
  <c r="BD182" i="1"/>
  <c r="BI182" i="1" s="1"/>
  <c r="BD129" i="1"/>
  <c r="BI129" i="1" s="1"/>
  <c r="BF234" i="1"/>
  <c r="BF181" i="1"/>
  <c r="BF128" i="1"/>
  <c r="BI75" i="1"/>
  <c r="BF225" i="1"/>
  <c r="BF172" i="1"/>
  <c r="BF119" i="1"/>
  <c r="BI66" i="1"/>
  <c r="BD226" i="1"/>
  <c r="BD279" i="1" s="1"/>
  <c r="BD173" i="1"/>
  <c r="BI173" i="1" s="1"/>
  <c r="BD120" i="1"/>
  <c r="BI120" i="1" s="1"/>
  <c r="BF216" i="1"/>
  <c r="BF163" i="1"/>
  <c r="BF110" i="1"/>
  <c r="BI57" i="1"/>
  <c r="BD212" i="1"/>
  <c r="BD265" i="1" s="1"/>
  <c r="BD159" i="1"/>
  <c r="BI159" i="1" s="1"/>
  <c r="BD106" i="1"/>
  <c r="BI106" i="1" s="1"/>
  <c r="BD215" i="1"/>
  <c r="BD268" i="1" s="1"/>
  <c r="BD162" i="1"/>
  <c r="BI162" i="1" s="1"/>
  <c r="BD109" i="1"/>
  <c r="BI109" i="1" s="1"/>
  <c r="BY34" i="1"/>
  <c r="BF257" i="1"/>
  <c r="BI257" i="1" s="1"/>
  <c r="BF204" i="1"/>
  <c r="BF151" i="1"/>
  <c r="BI98" i="1"/>
  <c r="BF241" i="1"/>
  <c r="BI241" i="1" s="1"/>
  <c r="BF188" i="1"/>
  <c r="BF135" i="1"/>
  <c r="BI82" i="1"/>
  <c r="BD244" i="1"/>
  <c r="BD191" i="1"/>
  <c r="BI191" i="1" s="1"/>
  <c r="BD138" i="1"/>
  <c r="BI138" i="1" s="1"/>
  <c r="BD249" i="1"/>
  <c r="BD196" i="1"/>
  <c r="BI196" i="1" s="1"/>
  <c r="BD143" i="1"/>
  <c r="BI143" i="1" s="1"/>
  <c r="BF252" i="1"/>
  <c r="BI252" i="1" s="1"/>
  <c r="BF199" i="1"/>
  <c r="BF146" i="1"/>
  <c r="BI93" i="1"/>
  <c r="BD239" i="1"/>
  <c r="BD292" i="1" s="1"/>
  <c r="BD133" i="1"/>
  <c r="BI133" i="1" s="1"/>
  <c r="BD186" i="1"/>
  <c r="BI186" i="1" s="1"/>
  <c r="BF238" i="1"/>
  <c r="BF185" i="1"/>
  <c r="BF132" i="1"/>
  <c r="BI79" i="1"/>
  <c r="BD232" i="1"/>
  <c r="BD285" i="1" s="1"/>
  <c r="BD179" i="1"/>
  <c r="BI179" i="1" s="1"/>
  <c r="BD126" i="1"/>
  <c r="BI126" i="1" s="1"/>
  <c r="BD222" i="1"/>
  <c r="BD275" i="1" s="1"/>
  <c r="BD169" i="1"/>
  <c r="BI169" i="1" s="1"/>
  <c r="BD116" i="1"/>
  <c r="BI116" i="1" s="1"/>
  <c r="BF222" i="1"/>
  <c r="BF169" i="1"/>
  <c r="BI63" i="1"/>
  <c r="BF116" i="1"/>
  <c r="BF219" i="1"/>
  <c r="BF166" i="1"/>
  <c r="BF113" i="1"/>
  <c r="BI60" i="1"/>
  <c r="BF213" i="1"/>
  <c r="BF160" i="1"/>
  <c r="BF107" i="1"/>
  <c r="BI54" i="1"/>
  <c r="BI51" i="1"/>
  <c r="BF210" i="1"/>
  <c r="BF157" i="1"/>
  <c r="BF104" i="1"/>
  <c r="BD255" i="1"/>
  <c r="BD149" i="1"/>
  <c r="BI149" i="1" s="1"/>
  <c r="BD202" i="1"/>
  <c r="BI202" i="1" s="1"/>
  <c r="BF258" i="1"/>
  <c r="BI258" i="1" s="1"/>
  <c r="BF205" i="1"/>
  <c r="BF152" i="1"/>
  <c r="BI99" i="1"/>
  <c r="BF242" i="1"/>
  <c r="BI242" i="1" s="1"/>
  <c r="BF189" i="1"/>
  <c r="BF136" i="1"/>
  <c r="BI83" i="1"/>
  <c r="BF247" i="1"/>
  <c r="BI247" i="1" s="1"/>
  <c r="BF141" i="1"/>
  <c r="BF194" i="1"/>
  <c r="BI88" i="1"/>
  <c r="BD250" i="1"/>
  <c r="BD197" i="1"/>
  <c r="BI197" i="1" s="1"/>
  <c r="BD144" i="1"/>
  <c r="BI144" i="1" s="1"/>
  <c r="BD238" i="1"/>
  <c r="BD291" i="1" s="1"/>
  <c r="BD185" i="1"/>
  <c r="BI185" i="1" s="1"/>
  <c r="BD132" i="1"/>
  <c r="BI132" i="1" s="1"/>
  <c r="BD236" i="1"/>
  <c r="BD289" i="1" s="1"/>
  <c r="BD183" i="1"/>
  <c r="BI183" i="1" s="1"/>
  <c r="BD130" i="1"/>
  <c r="BI130" i="1" s="1"/>
  <c r="BF224" i="1"/>
  <c r="BF171" i="1"/>
  <c r="BF118" i="1"/>
  <c r="BI65" i="1"/>
  <c r="BF231" i="1"/>
  <c r="BF125" i="1"/>
  <c r="BF178" i="1"/>
  <c r="BI72" i="1"/>
  <c r="BF223" i="1"/>
  <c r="BF170" i="1"/>
  <c r="BF117" i="1"/>
  <c r="BI64" i="1"/>
  <c r="BF217" i="1"/>
  <c r="BF164" i="1"/>
  <c r="BF111" i="1"/>
  <c r="BI58" i="1"/>
  <c r="BD218" i="1"/>
  <c r="BD271" i="1" s="1"/>
  <c r="BD165" i="1"/>
  <c r="BI165" i="1" s="1"/>
  <c r="BD112" i="1"/>
  <c r="BI112" i="1" s="1"/>
  <c r="BD211" i="1"/>
  <c r="BD264" i="1" s="1"/>
  <c r="BD158" i="1"/>
  <c r="BI158" i="1" s="1"/>
  <c r="BD105" i="1"/>
  <c r="BI105" i="1" s="1"/>
  <c r="BD297" i="1" l="1"/>
  <c r="BI264" i="1"/>
  <c r="BJ88" i="1"/>
  <c r="BK88" i="1" s="1"/>
  <c r="BL88" i="1" s="1"/>
  <c r="BM88" i="1" s="1"/>
  <c r="BN88" i="1" s="1"/>
  <c r="BO88" i="1" s="1"/>
  <c r="BW88" i="1" s="1"/>
  <c r="BX88" i="1"/>
  <c r="BJ105" i="1"/>
  <c r="BK105" i="1" s="1"/>
  <c r="BL105" i="1" s="1"/>
  <c r="BM105" i="1" s="1"/>
  <c r="BN105" i="1" s="1"/>
  <c r="BO105" i="1" s="1"/>
  <c r="BY105" i="1" s="1"/>
  <c r="BD322" i="1"/>
  <c r="BI289" i="1"/>
  <c r="BJ116" i="1"/>
  <c r="BK116" i="1" s="1"/>
  <c r="BL116" i="1" s="1"/>
  <c r="BM116" i="1" s="1"/>
  <c r="BN116" i="1" s="1"/>
  <c r="BO116" i="1" s="1"/>
  <c r="BJ158" i="1"/>
  <c r="BK158" i="1" s="1"/>
  <c r="BL158" i="1" s="1"/>
  <c r="BM158" i="1" s="1"/>
  <c r="BN158" i="1" s="1"/>
  <c r="BO158" i="1" s="1"/>
  <c r="BR158" i="1" s="1"/>
  <c r="BW158" i="1"/>
  <c r="BX158" i="1"/>
  <c r="BF270" i="1"/>
  <c r="BF303" i="1" s="1"/>
  <c r="BF336" i="1" s="1"/>
  <c r="BF369" i="1" s="1"/>
  <c r="BI217" i="1"/>
  <c r="BF284" i="1"/>
  <c r="BF317" i="1" s="1"/>
  <c r="BF350" i="1" s="1"/>
  <c r="BF383" i="1" s="1"/>
  <c r="BI231" i="1"/>
  <c r="BJ132" i="1"/>
  <c r="BK132" i="1" s="1"/>
  <c r="BL132" i="1" s="1"/>
  <c r="BM132" i="1" s="1"/>
  <c r="BN132" i="1" s="1"/>
  <c r="BO132" i="1" s="1"/>
  <c r="BV169" i="1"/>
  <c r="BJ169" i="1"/>
  <c r="BK169" i="1" s="1"/>
  <c r="BL169" i="1" s="1"/>
  <c r="BM169" i="1" s="1"/>
  <c r="BN169" i="1" s="1"/>
  <c r="BO169" i="1" s="1"/>
  <c r="BW169" i="1"/>
  <c r="BR169" i="1"/>
  <c r="BX169" i="1"/>
  <c r="BF291" i="1"/>
  <c r="BF324" i="1" s="1"/>
  <c r="BF357" i="1" s="1"/>
  <c r="BF390" i="1" s="1"/>
  <c r="BI238" i="1"/>
  <c r="BV143" i="1"/>
  <c r="BJ143" i="1"/>
  <c r="BK143" i="1" s="1"/>
  <c r="BL143" i="1" s="1"/>
  <c r="BM143" i="1" s="1"/>
  <c r="BN143" i="1" s="1"/>
  <c r="BO143" i="1" s="1"/>
  <c r="BW143" i="1"/>
  <c r="BX143" i="1"/>
  <c r="BR143" i="1"/>
  <c r="BJ109" i="1"/>
  <c r="BK109" i="1" s="1"/>
  <c r="BL109" i="1" s="1"/>
  <c r="BM109" i="1" s="1"/>
  <c r="BN109" i="1" s="1"/>
  <c r="BO109" i="1" s="1"/>
  <c r="BW109" i="1"/>
  <c r="BX109" i="1"/>
  <c r="BY109" i="1"/>
  <c r="BF278" i="1"/>
  <c r="BF311" i="1" s="1"/>
  <c r="BF344" i="1" s="1"/>
  <c r="BF377" i="1" s="1"/>
  <c r="BI225" i="1"/>
  <c r="BJ77" i="1"/>
  <c r="BK77" i="1" s="1"/>
  <c r="BL77" i="1" s="1"/>
  <c r="BM77" i="1" s="1"/>
  <c r="BN77" i="1" s="1"/>
  <c r="BO77" i="1" s="1"/>
  <c r="BR77" i="1"/>
  <c r="BJ163" i="1"/>
  <c r="BK163" i="1" s="1"/>
  <c r="BL163" i="1" s="1"/>
  <c r="BM163" i="1" s="1"/>
  <c r="BN163" i="1" s="1"/>
  <c r="BO163" i="1" s="1"/>
  <c r="BW163" i="1"/>
  <c r="BX163" i="1"/>
  <c r="BF288" i="1"/>
  <c r="BF321" i="1" s="1"/>
  <c r="BF354" i="1" s="1"/>
  <c r="BF387" i="1" s="1"/>
  <c r="BI235" i="1"/>
  <c r="BV256" i="1"/>
  <c r="BJ256" i="1"/>
  <c r="BK256" i="1" s="1"/>
  <c r="BL256" i="1" s="1"/>
  <c r="BM256" i="1" s="1"/>
  <c r="BN256" i="1" s="1"/>
  <c r="BO256" i="1" s="1"/>
  <c r="BW256" i="1"/>
  <c r="BX256" i="1"/>
  <c r="BR256" i="1"/>
  <c r="BY256" i="1"/>
  <c r="BJ59" i="1"/>
  <c r="BK59" i="1" s="1"/>
  <c r="BL59" i="1" s="1"/>
  <c r="BM59" i="1" s="1"/>
  <c r="BN59" i="1" s="1"/>
  <c r="BO59" i="1" s="1"/>
  <c r="BJ166" i="1"/>
  <c r="BK166" i="1" s="1"/>
  <c r="BL166" i="1" s="1"/>
  <c r="BM166" i="1" s="1"/>
  <c r="BN166" i="1" s="1"/>
  <c r="BO166" i="1" s="1"/>
  <c r="BW166" i="1"/>
  <c r="BF285" i="1"/>
  <c r="BF318" i="1" s="1"/>
  <c r="BF351" i="1" s="1"/>
  <c r="BF384" i="1" s="1"/>
  <c r="BI232" i="1"/>
  <c r="BV189" i="1"/>
  <c r="BJ189" i="1"/>
  <c r="BK189" i="1" s="1"/>
  <c r="BL189" i="1" s="1"/>
  <c r="BM189" i="1" s="1"/>
  <c r="BN189" i="1" s="1"/>
  <c r="BO189" i="1" s="1"/>
  <c r="BW189" i="1"/>
  <c r="BR189" i="1"/>
  <c r="BX189" i="1"/>
  <c r="BJ255" i="1"/>
  <c r="BK255" i="1" s="1"/>
  <c r="BL255" i="1" s="1"/>
  <c r="BM255" i="1" s="1"/>
  <c r="BN255" i="1" s="1"/>
  <c r="BO255" i="1" s="1"/>
  <c r="BW255" i="1"/>
  <c r="BX255" i="1"/>
  <c r="BX34" i="1"/>
  <c r="BD303" i="1"/>
  <c r="BI270" i="1"/>
  <c r="BJ175" i="1"/>
  <c r="BK175" i="1" s="1"/>
  <c r="BL175" i="1" s="1"/>
  <c r="BM175" i="1" s="1"/>
  <c r="BN175" i="1" s="1"/>
  <c r="BO175" i="1" s="1"/>
  <c r="BV175" i="1"/>
  <c r="BR175" i="1"/>
  <c r="BX175" i="1"/>
  <c r="BY175" i="1"/>
  <c r="BJ80" i="1"/>
  <c r="BK80" i="1" s="1"/>
  <c r="BL80" i="1" s="1"/>
  <c r="BM80" i="1" s="1"/>
  <c r="BN80" i="1" s="1"/>
  <c r="BO80" i="1" s="1"/>
  <c r="BV80" i="1"/>
  <c r="BW80" i="1"/>
  <c r="BX80" i="1"/>
  <c r="BR80" i="1"/>
  <c r="BY80" i="1"/>
  <c r="BJ95" i="1"/>
  <c r="BK95" i="1" s="1"/>
  <c r="BL95" i="1" s="1"/>
  <c r="BM95" i="1" s="1"/>
  <c r="BN95" i="1" s="1"/>
  <c r="BO95" i="1" s="1"/>
  <c r="BV95" i="1"/>
  <c r="BR95" i="1"/>
  <c r="BY95" i="1"/>
  <c r="BZ143" i="1"/>
  <c r="BZ166" i="1"/>
  <c r="BJ157" i="1"/>
  <c r="BD300" i="1"/>
  <c r="BI267" i="1"/>
  <c r="BJ181" i="1"/>
  <c r="BJ94" i="1"/>
  <c r="BJ64" i="1"/>
  <c r="BK64" i="1" s="1"/>
  <c r="BL64" i="1" s="1"/>
  <c r="BM64" i="1" s="1"/>
  <c r="BN64" i="1" s="1"/>
  <c r="BO64" i="1" s="1"/>
  <c r="BW64" i="1"/>
  <c r="BJ65" i="1"/>
  <c r="BK65" i="1" s="1"/>
  <c r="BL65" i="1" s="1"/>
  <c r="BM65" i="1" s="1"/>
  <c r="BN65" i="1" s="1"/>
  <c r="BO65" i="1" s="1"/>
  <c r="BX65" i="1"/>
  <c r="BJ185" i="1"/>
  <c r="BK185" i="1" s="1"/>
  <c r="BL185" i="1" s="1"/>
  <c r="BM185" i="1" s="1"/>
  <c r="BN185" i="1" s="1"/>
  <c r="BO185" i="1" s="1"/>
  <c r="BW185" i="1"/>
  <c r="BR185" i="1"/>
  <c r="BJ247" i="1"/>
  <c r="BK247" i="1" s="1"/>
  <c r="BL247" i="1" s="1"/>
  <c r="BM247" i="1" s="1"/>
  <c r="BN247" i="1" s="1"/>
  <c r="BO247" i="1" s="1"/>
  <c r="BV258" i="1"/>
  <c r="BJ258" i="1"/>
  <c r="BK258" i="1" s="1"/>
  <c r="BL258" i="1" s="1"/>
  <c r="BM258" i="1" s="1"/>
  <c r="BN258" i="1" s="1"/>
  <c r="BO258" i="1" s="1"/>
  <c r="BW258" i="1"/>
  <c r="BX258" i="1"/>
  <c r="BR258" i="1"/>
  <c r="BF263" i="1"/>
  <c r="BF296" i="1" s="1"/>
  <c r="BF329" i="1" s="1"/>
  <c r="BF362" i="1" s="1"/>
  <c r="BI210" i="1"/>
  <c r="BD308" i="1"/>
  <c r="BI275" i="1"/>
  <c r="BJ186" i="1"/>
  <c r="BK186" i="1" s="1"/>
  <c r="BL186" i="1" s="1"/>
  <c r="BM186" i="1" s="1"/>
  <c r="BN186" i="1" s="1"/>
  <c r="BO186" i="1" s="1"/>
  <c r="BV196" i="1"/>
  <c r="BJ196" i="1"/>
  <c r="BK196" i="1" s="1"/>
  <c r="BL196" i="1" s="1"/>
  <c r="BM196" i="1" s="1"/>
  <c r="BN196" i="1" s="1"/>
  <c r="BO196" i="1" s="1"/>
  <c r="BW196" i="1"/>
  <c r="BX196" i="1"/>
  <c r="BR196" i="1"/>
  <c r="BJ241" i="1"/>
  <c r="BK241" i="1" s="1"/>
  <c r="BL241" i="1" s="1"/>
  <c r="BM241" i="1" s="1"/>
  <c r="BN241" i="1" s="1"/>
  <c r="BO241" i="1" s="1"/>
  <c r="BX241" i="1"/>
  <c r="BJ162" i="1"/>
  <c r="BK162" i="1" s="1"/>
  <c r="BL162" i="1" s="1"/>
  <c r="BM162" i="1" s="1"/>
  <c r="BN162" i="1" s="1"/>
  <c r="BO162" i="1" s="1"/>
  <c r="BW162" i="1"/>
  <c r="BR162" i="1"/>
  <c r="BF269" i="1"/>
  <c r="BF302" i="1" s="1"/>
  <c r="BF335" i="1" s="1"/>
  <c r="BF368" i="1" s="1"/>
  <c r="BI216" i="1"/>
  <c r="BJ75" i="1"/>
  <c r="BK75" i="1" s="1"/>
  <c r="BL75" i="1" s="1"/>
  <c r="BM75" i="1" s="1"/>
  <c r="BN75" i="1" s="1"/>
  <c r="BO75" i="1" s="1"/>
  <c r="BW75" i="1"/>
  <c r="BR75" i="1"/>
  <c r="BJ190" i="1"/>
  <c r="BK190" i="1" s="1"/>
  <c r="BL190" i="1" s="1"/>
  <c r="BM190" i="1" s="1"/>
  <c r="BN190" i="1" s="1"/>
  <c r="BO190" i="1" s="1"/>
  <c r="BD302" i="1"/>
  <c r="BI269" i="1"/>
  <c r="BF273" i="1"/>
  <c r="BF306" i="1" s="1"/>
  <c r="BF339" i="1" s="1"/>
  <c r="BF372" i="1" s="1"/>
  <c r="BI220" i="1"/>
  <c r="BF279" i="1"/>
  <c r="BF312" i="1" s="1"/>
  <c r="BF345" i="1" s="1"/>
  <c r="BF378" i="1" s="1"/>
  <c r="BI226" i="1"/>
  <c r="BJ81" i="1"/>
  <c r="BK81" i="1" s="1"/>
  <c r="BL81" i="1" s="1"/>
  <c r="BM81" i="1" s="1"/>
  <c r="BN81" i="1" s="1"/>
  <c r="BO81" i="1" s="1"/>
  <c r="BX81" i="1"/>
  <c r="BJ147" i="1"/>
  <c r="BK147" i="1" s="1"/>
  <c r="BL147" i="1" s="1"/>
  <c r="BM147" i="1" s="1"/>
  <c r="BN147" i="1" s="1"/>
  <c r="BO147" i="1" s="1"/>
  <c r="BW147" i="1"/>
  <c r="BX147" i="1"/>
  <c r="BJ245" i="1"/>
  <c r="BK245" i="1" s="1"/>
  <c r="BL245" i="1" s="1"/>
  <c r="BM245" i="1" s="1"/>
  <c r="BN245" i="1" s="1"/>
  <c r="BO245" i="1" s="1"/>
  <c r="BD305" i="1"/>
  <c r="BI272" i="1"/>
  <c r="BJ124" i="1"/>
  <c r="BK124" i="1" s="1"/>
  <c r="BL124" i="1" s="1"/>
  <c r="BM124" i="1" s="1"/>
  <c r="BN124" i="1" s="1"/>
  <c r="BO124" i="1" s="1"/>
  <c r="BJ91" i="1"/>
  <c r="BK91" i="1" s="1"/>
  <c r="BL91" i="1" s="1"/>
  <c r="BM91" i="1" s="1"/>
  <c r="BN91" i="1" s="1"/>
  <c r="BO91" i="1" s="1"/>
  <c r="BW91" i="1"/>
  <c r="BF290" i="1"/>
  <c r="BF323" i="1" s="1"/>
  <c r="BF356" i="1" s="1"/>
  <c r="BF389" i="1" s="1"/>
  <c r="BI237" i="1"/>
  <c r="BJ151" i="1"/>
  <c r="BK151" i="1" s="1"/>
  <c r="BL151" i="1" s="1"/>
  <c r="BM151" i="1" s="1"/>
  <c r="BN151" i="1" s="1"/>
  <c r="BO151" i="1" s="1"/>
  <c r="BV151" i="1"/>
  <c r="BW151" i="1"/>
  <c r="BR151" i="1"/>
  <c r="BY151" i="1"/>
  <c r="BJ117" i="1"/>
  <c r="BK117" i="1" s="1"/>
  <c r="BL117" i="1" s="1"/>
  <c r="BM117" i="1" s="1"/>
  <c r="BN117" i="1" s="1"/>
  <c r="BO117" i="1" s="1"/>
  <c r="BV117" i="1"/>
  <c r="BW117" i="1"/>
  <c r="BX117" i="1"/>
  <c r="BR117" i="1"/>
  <c r="BY117" i="1"/>
  <c r="BD314" i="1"/>
  <c r="BI281" i="1"/>
  <c r="BZ132" i="1"/>
  <c r="BZ247" i="1"/>
  <c r="BZ158" i="1"/>
  <c r="BZ185" i="1"/>
  <c r="BZ258" i="1"/>
  <c r="BD296" i="1"/>
  <c r="BI263" i="1"/>
  <c r="BJ115" i="1"/>
  <c r="BD320" i="1"/>
  <c r="BI287" i="1"/>
  <c r="BJ134" i="1"/>
  <c r="BJ253" i="1"/>
  <c r="BD324" i="1"/>
  <c r="BI291" i="1"/>
  <c r="BV51" i="1"/>
  <c r="BJ51" i="1"/>
  <c r="BK51" i="1" s="1"/>
  <c r="BL51" i="1" s="1"/>
  <c r="BM51" i="1" s="1"/>
  <c r="BN51" i="1" s="1"/>
  <c r="BO51" i="1" s="1"/>
  <c r="BW51" i="1"/>
  <c r="BR51" i="1"/>
  <c r="BX51" i="1"/>
  <c r="BY51" i="1"/>
  <c r="BF272" i="1"/>
  <c r="BF305" i="1" s="1"/>
  <c r="BF338" i="1" s="1"/>
  <c r="BF371" i="1" s="1"/>
  <c r="BI219" i="1"/>
  <c r="BJ126" i="1"/>
  <c r="BK126" i="1" s="1"/>
  <c r="BL126" i="1" s="1"/>
  <c r="BM126" i="1" s="1"/>
  <c r="BN126" i="1" s="1"/>
  <c r="BO126" i="1" s="1"/>
  <c r="BW126" i="1"/>
  <c r="BR126" i="1"/>
  <c r="BJ133" i="1"/>
  <c r="BK133" i="1" s="1"/>
  <c r="BL133" i="1" s="1"/>
  <c r="BM133" i="1" s="1"/>
  <c r="BN133" i="1" s="1"/>
  <c r="BO133" i="1" s="1"/>
  <c r="BJ98" i="1"/>
  <c r="BK98" i="1" s="1"/>
  <c r="BL98" i="1" s="1"/>
  <c r="BM98" i="1" s="1"/>
  <c r="BN98" i="1" s="1"/>
  <c r="BO98" i="1" s="1"/>
  <c r="BW98" i="1"/>
  <c r="BD301" i="1"/>
  <c r="BI268" i="1"/>
  <c r="BJ120" i="1"/>
  <c r="BK120" i="1" s="1"/>
  <c r="BL120" i="1" s="1"/>
  <c r="BM120" i="1" s="1"/>
  <c r="BN120" i="1" s="1"/>
  <c r="BO120" i="1" s="1"/>
  <c r="BW120" i="1"/>
  <c r="BJ251" i="1"/>
  <c r="BK251" i="1" s="1"/>
  <c r="BL251" i="1" s="1"/>
  <c r="BM251" i="1" s="1"/>
  <c r="BN251" i="1" s="1"/>
  <c r="BO251" i="1" s="1"/>
  <c r="BX251" i="1"/>
  <c r="BJ55" i="1"/>
  <c r="BK55" i="1" s="1"/>
  <c r="BL55" i="1" s="1"/>
  <c r="BM55" i="1" s="1"/>
  <c r="BN55" i="1" s="1"/>
  <c r="BO55" i="1" s="1"/>
  <c r="BW55" i="1"/>
  <c r="BR55" i="1"/>
  <c r="BJ69" i="1"/>
  <c r="BK69" i="1" s="1"/>
  <c r="BL69" i="1" s="1"/>
  <c r="BM69" i="1" s="1"/>
  <c r="BN69" i="1" s="1"/>
  <c r="BO69" i="1" s="1"/>
  <c r="BJ118" i="1"/>
  <c r="BK118" i="1" s="1"/>
  <c r="BL118" i="1" s="1"/>
  <c r="BM118" i="1" s="1"/>
  <c r="BN118" i="1" s="1"/>
  <c r="BO118" i="1" s="1"/>
  <c r="BW118" i="1"/>
  <c r="BJ200" i="1"/>
  <c r="BK200" i="1" s="1"/>
  <c r="BL200" i="1" s="1"/>
  <c r="BM200" i="1" s="1"/>
  <c r="BN200" i="1" s="1"/>
  <c r="BO200" i="1" s="1"/>
  <c r="BR200" i="1"/>
  <c r="BJ121" i="1"/>
  <c r="BK121" i="1" s="1"/>
  <c r="BL121" i="1" s="1"/>
  <c r="BM121" i="1" s="1"/>
  <c r="BN121" i="1" s="1"/>
  <c r="BO121" i="1" s="1"/>
  <c r="BW121" i="1"/>
  <c r="BR121" i="1"/>
  <c r="BJ177" i="1"/>
  <c r="BK177" i="1" s="1"/>
  <c r="BL177" i="1" s="1"/>
  <c r="BM177" i="1" s="1"/>
  <c r="BN177" i="1" s="1"/>
  <c r="BO177" i="1" s="1"/>
  <c r="BJ152" i="1"/>
  <c r="BK152" i="1" s="1"/>
  <c r="BL152" i="1" s="1"/>
  <c r="BM152" i="1" s="1"/>
  <c r="BN152" i="1" s="1"/>
  <c r="BO152" i="1" s="1"/>
  <c r="BW152" i="1"/>
  <c r="BF264" i="1"/>
  <c r="BF297" i="1" s="1"/>
  <c r="BF330" i="1" s="1"/>
  <c r="BF363" i="1" s="1"/>
  <c r="BI211" i="1"/>
  <c r="BF274" i="1"/>
  <c r="BF307" i="1" s="1"/>
  <c r="BF340" i="1" s="1"/>
  <c r="BF373" i="1" s="1"/>
  <c r="BI221" i="1"/>
  <c r="BF280" i="1"/>
  <c r="BF313" i="1" s="1"/>
  <c r="BF346" i="1" s="1"/>
  <c r="BF379" i="1" s="1"/>
  <c r="BI227" i="1"/>
  <c r="BJ85" i="1"/>
  <c r="BK85" i="1" s="1"/>
  <c r="BL85" i="1" s="1"/>
  <c r="BM85" i="1" s="1"/>
  <c r="BN85" i="1" s="1"/>
  <c r="BO85" i="1" s="1"/>
  <c r="BW85" i="1"/>
  <c r="BX85" i="1"/>
  <c r="BJ249" i="1"/>
  <c r="BK249" i="1" s="1"/>
  <c r="BL249" i="1" s="1"/>
  <c r="BM249" i="1" s="1"/>
  <c r="BN249" i="1" s="1"/>
  <c r="BO249" i="1" s="1"/>
  <c r="BJ170" i="1"/>
  <c r="BK170" i="1" s="1"/>
  <c r="BL170" i="1" s="1"/>
  <c r="BM170" i="1" s="1"/>
  <c r="BN170" i="1" s="1"/>
  <c r="BO170" i="1" s="1"/>
  <c r="BW170" i="1"/>
  <c r="BV125" i="1"/>
  <c r="BJ125" i="1"/>
  <c r="BK125" i="1" s="1"/>
  <c r="BL125" i="1" s="1"/>
  <c r="BM125" i="1" s="1"/>
  <c r="BN125" i="1" s="1"/>
  <c r="BO125" i="1" s="1"/>
  <c r="BW125" i="1"/>
  <c r="BX125" i="1"/>
  <c r="BY125" i="1"/>
  <c r="BJ243" i="1"/>
  <c r="BK243" i="1" s="1"/>
  <c r="BL243" i="1" s="1"/>
  <c r="BM243" i="1" s="1"/>
  <c r="BN243" i="1" s="1"/>
  <c r="BO243" i="1" s="1"/>
  <c r="BW243" i="1"/>
  <c r="BX243" i="1"/>
  <c r="BV254" i="1"/>
  <c r="BJ254" i="1"/>
  <c r="BK254" i="1" s="1"/>
  <c r="BL254" i="1" s="1"/>
  <c r="BM254" i="1" s="1"/>
  <c r="BN254" i="1" s="1"/>
  <c r="BO254" i="1" s="1"/>
  <c r="BW254" i="1"/>
  <c r="BR254" i="1"/>
  <c r="BZ88" i="1"/>
  <c r="BZ254" i="1"/>
  <c r="BZ169" i="1"/>
  <c r="BJ53" i="1"/>
  <c r="BJ168" i="1"/>
  <c r="BF286" i="1"/>
  <c r="BF319" i="1" s="1"/>
  <c r="BF352" i="1" s="1"/>
  <c r="BF385" i="1" s="1"/>
  <c r="BI233" i="1"/>
  <c r="BJ89" i="1"/>
  <c r="BJ187" i="1"/>
  <c r="BJ112" i="1"/>
  <c r="BK112" i="1" s="1"/>
  <c r="BL112" i="1" s="1"/>
  <c r="BM112" i="1" s="1"/>
  <c r="BN112" i="1" s="1"/>
  <c r="BO112" i="1" s="1"/>
  <c r="BJ83" i="1"/>
  <c r="BK83" i="1" s="1"/>
  <c r="BL83" i="1" s="1"/>
  <c r="BM83" i="1" s="1"/>
  <c r="BN83" i="1" s="1"/>
  <c r="BO83" i="1" s="1"/>
  <c r="BW83" i="1"/>
  <c r="BJ149" i="1"/>
  <c r="BK149" i="1" s="1"/>
  <c r="BL149" i="1" s="1"/>
  <c r="BM149" i="1" s="1"/>
  <c r="BN149" i="1" s="1"/>
  <c r="BO149" i="1" s="1"/>
  <c r="BX149" i="1"/>
  <c r="BJ179" i="1"/>
  <c r="BK179" i="1" s="1"/>
  <c r="BL179" i="1" s="1"/>
  <c r="BM179" i="1" s="1"/>
  <c r="BN179" i="1" s="1"/>
  <c r="BO179" i="1" s="1"/>
  <c r="BW179" i="1"/>
  <c r="BR179" i="1"/>
  <c r="BJ138" i="1"/>
  <c r="BK138" i="1" s="1"/>
  <c r="BL138" i="1" s="1"/>
  <c r="BM138" i="1" s="1"/>
  <c r="BN138" i="1" s="1"/>
  <c r="BO138" i="1" s="1"/>
  <c r="BV173" i="1"/>
  <c r="BJ173" i="1"/>
  <c r="BK173" i="1" s="1"/>
  <c r="BL173" i="1" s="1"/>
  <c r="BM173" i="1" s="1"/>
  <c r="BN173" i="1" s="1"/>
  <c r="BO173" i="1" s="1"/>
  <c r="BW173" i="1"/>
  <c r="BX173" i="1"/>
  <c r="BR173" i="1"/>
  <c r="BF289" i="1"/>
  <c r="BF322" i="1" s="1"/>
  <c r="BF355" i="1" s="1"/>
  <c r="BF388" i="1" s="1"/>
  <c r="BI236" i="1"/>
  <c r="BJ153" i="1"/>
  <c r="BK153" i="1" s="1"/>
  <c r="BL153" i="1" s="1"/>
  <c r="BM153" i="1" s="1"/>
  <c r="BN153" i="1" s="1"/>
  <c r="BO153" i="1" s="1"/>
  <c r="BW153" i="1"/>
  <c r="BV171" i="1"/>
  <c r="BJ171" i="1"/>
  <c r="BK171" i="1" s="1"/>
  <c r="BL171" i="1" s="1"/>
  <c r="BM171" i="1" s="1"/>
  <c r="BN171" i="1" s="1"/>
  <c r="BO171" i="1" s="1"/>
  <c r="BW171" i="1"/>
  <c r="BR171" i="1"/>
  <c r="BY171" i="1"/>
  <c r="BF271" i="1"/>
  <c r="BF304" i="1" s="1"/>
  <c r="BF337" i="1" s="1"/>
  <c r="BF370" i="1" s="1"/>
  <c r="BI218" i="1"/>
  <c r="BJ174" i="1"/>
  <c r="BK174" i="1" s="1"/>
  <c r="BL174" i="1" s="1"/>
  <c r="BM174" i="1" s="1"/>
  <c r="BN174" i="1" s="1"/>
  <c r="BO174" i="1" s="1"/>
  <c r="BR174" i="1"/>
  <c r="BD316" i="1"/>
  <c r="BI283" i="1"/>
  <c r="BV205" i="1"/>
  <c r="BJ205" i="1"/>
  <c r="BK205" i="1" s="1"/>
  <c r="BL205" i="1" s="1"/>
  <c r="BM205" i="1" s="1"/>
  <c r="BN205" i="1" s="1"/>
  <c r="BO205" i="1" s="1"/>
  <c r="BW205" i="1"/>
  <c r="BX205" i="1"/>
  <c r="BJ56" i="1"/>
  <c r="BK56" i="1" s="1"/>
  <c r="BL56" i="1" s="1"/>
  <c r="BM56" i="1" s="1"/>
  <c r="BN56" i="1" s="1"/>
  <c r="BO56" i="1" s="1"/>
  <c r="BV56" i="1"/>
  <c r="BW56" i="1"/>
  <c r="BR56" i="1"/>
  <c r="BX56" i="1"/>
  <c r="BY56" i="1"/>
  <c r="BJ70" i="1"/>
  <c r="BK70" i="1" s="1"/>
  <c r="BL70" i="1" s="1"/>
  <c r="BM70" i="1" s="1"/>
  <c r="BN70" i="1" s="1"/>
  <c r="BO70" i="1" s="1"/>
  <c r="BV70" i="1"/>
  <c r="BR70" i="1"/>
  <c r="BX70" i="1"/>
  <c r="BY70" i="1"/>
  <c r="BJ127" i="1"/>
  <c r="BK127" i="1" s="1"/>
  <c r="BL127" i="1" s="1"/>
  <c r="BM127" i="1" s="1"/>
  <c r="BN127" i="1" s="1"/>
  <c r="BO127" i="1" s="1"/>
  <c r="BV127" i="1"/>
  <c r="BW127" i="1"/>
  <c r="BR127" i="1"/>
  <c r="BY127" i="1"/>
  <c r="BJ204" i="1"/>
  <c r="BK204" i="1" s="1"/>
  <c r="BL204" i="1" s="1"/>
  <c r="BM204" i="1" s="1"/>
  <c r="BN204" i="1" s="1"/>
  <c r="BO204" i="1" s="1"/>
  <c r="BX204" i="1"/>
  <c r="BD309" i="1"/>
  <c r="BI276" i="1"/>
  <c r="BJ178" i="1"/>
  <c r="BK178" i="1" s="1"/>
  <c r="BL178" i="1" s="1"/>
  <c r="BM178" i="1" s="1"/>
  <c r="BN178" i="1" s="1"/>
  <c r="BO178" i="1" s="1"/>
  <c r="BV178" i="1"/>
  <c r="BX178" i="1"/>
  <c r="BY178" i="1"/>
  <c r="BF292" i="1"/>
  <c r="BF325" i="1" s="1"/>
  <c r="BF358" i="1" s="1"/>
  <c r="BF391" i="1" s="1"/>
  <c r="BI239" i="1"/>
  <c r="BJ100" i="1"/>
  <c r="BK100" i="1" s="1"/>
  <c r="BL100" i="1" s="1"/>
  <c r="BM100" i="1" s="1"/>
  <c r="BN100" i="1" s="1"/>
  <c r="BO100" i="1" s="1"/>
  <c r="BV100" i="1"/>
  <c r="BX100" i="1"/>
  <c r="BY100" i="1"/>
  <c r="BJ145" i="1"/>
  <c r="BK145" i="1" s="1"/>
  <c r="BL145" i="1" s="1"/>
  <c r="BM145" i="1" s="1"/>
  <c r="BN145" i="1" s="1"/>
  <c r="BO145" i="1" s="1"/>
  <c r="BV145" i="1"/>
  <c r="BW145" i="1"/>
  <c r="BX145" i="1"/>
  <c r="BR145" i="1"/>
  <c r="BY145" i="1"/>
  <c r="BZ117" i="1"/>
  <c r="BZ77" i="1"/>
  <c r="BZ80" i="1"/>
  <c r="BZ116" i="1"/>
  <c r="BZ126" i="1"/>
  <c r="BZ204" i="1"/>
  <c r="BZ173" i="1"/>
  <c r="BZ196" i="1"/>
  <c r="BZ162" i="1"/>
  <c r="CA34" i="1"/>
  <c r="CB3" i="1"/>
  <c r="CA241" i="1"/>
  <c r="CA245" i="1"/>
  <c r="CA158" i="1"/>
  <c r="CA166" i="1"/>
  <c r="CA256" i="1"/>
  <c r="CA243" i="1"/>
  <c r="CA247" i="1"/>
  <c r="CA251" i="1"/>
  <c r="CA255" i="1"/>
  <c r="CA162" i="1"/>
  <c r="CA165" i="1"/>
  <c r="CA254" i="1"/>
  <c r="CA258" i="1"/>
  <c r="CA174" i="1"/>
  <c r="CA190" i="1"/>
  <c r="CA163" i="1"/>
  <c r="CA171" i="1"/>
  <c r="CA185" i="1"/>
  <c r="CA196" i="1"/>
  <c r="CA170" i="1"/>
  <c r="CA175" i="1"/>
  <c r="CA169" i="1"/>
  <c r="CA178" i="1"/>
  <c r="CA173" i="1"/>
  <c r="CA189" i="1"/>
  <c r="CA205" i="1"/>
  <c r="CA200" i="1"/>
  <c r="CA109" i="1"/>
  <c r="CA117" i="1"/>
  <c r="CA125" i="1"/>
  <c r="CA141" i="1"/>
  <c r="CA112" i="1"/>
  <c r="CA120" i="1"/>
  <c r="CA107" i="1"/>
  <c r="CA147" i="1"/>
  <c r="CA194" i="1"/>
  <c r="CA118" i="1"/>
  <c r="CA105" i="1"/>
  <c r="CA121" i="1"/>
  <c r="CA116" i="1"/>
  <c r="CA132" i="1"/>
  <c r="CA179" i="1"/>
  <c r="CA127" i="1"/>
  <c r="CA143" i="1"/>
  <c r="CA95" i="1"/>
  <c r="CA610" i="1"/>
  <c r="CA627" i="1"/>
  <c r="CA151" i="1"/>
  <c r="CA64" i="1"/>
  <c r="CA80" i="1"/>
  <c r="CA88" i="1"/>
  <c r="CA55" i="1"/>
  <c r="CA611" i="1"/>
  <c r="CA628" i="1"/>
  <c r="CA642" i="1"/>
  <c r="CA643" i="1"/>
  <c r="CA644" i="1"/>
  <c r="CA126" i="1"/>
  <c r="CA145" i="1"/>
  <c r="CA65" i="1"/>
  <c r="CA81" i="1"/>
  <c r="CA56" i="1"/>
  <c r="CA51" i="1"/>
  <c r="CA612" i="1"/>
  <c r="CA629" i="1"/>
  <c r="CA645" i="1"/>
  <c r="CA144" i="1"/>
  <c r="CA98" i="1"/>
  <c r="CA613" i="1"/>
  <c r="CA630" i="1"/>
  <c r="CA646" i="1"/>
  <c r="CA138" i="1"/>
  <c r="CA152" i="1"/>
  <c r="CA59" i="1"/>
  <c r="CA75" i="1"/>
  <c r="CA83" i="1"/>
  <c r="CA186" i="1"/>
  <c r="CA100" i="1"/>
  <c r="CA607" i="1"/>
  <c r="CA624" i="1"/>
  <c r="CA632" i="1"/>
  <c r="CA648" i="1"/>
  <c r="CA69" i="1"/>
  <c r="CA77" i="1"/>
  <c r="CA85" i="1"/>
  <c r="CA93" i="1"/>
  <c r="CA608" i="1"/>
  <c r="CA625" i="1"/>
  <c r="CA633" i="1"/>
  <c r="CA649" i="1"/>
  <c r="CA647" i="1"/>
  <c r="CA609" i="1"/>
  <c r="CA614" i="1"/>
  <c r="CA634" i="1"/>
  <c r="CA153" i="1"/>
  <c r="CA70" i="1"/>
  <c r="CA91" i="1"/>
  <c r="CA606" i="1"/>
  <c r="CA626" i="1"/>
  <c r="CA631" i="1"/>
  <c r="CA720" i="1"/>
  <c r="CA784" i="1"/>
  <c r="CA848" i="1"/>
  <c r="CA783" i="1"/>
  <c r="CA847" i="1"/>
  <c r="CA911" i="1"/>
  <c r="CA722" i="1"/>
  <c r="CA846" i="1"/>
  <c r="CA910" i="1"/>
  <c r="CA20" i="1"/>
  <c r="CA21" i="1"/>
  <c r="CA11" i="1"/>
  <c r="CA721" i="1"/>
  <c r="CA785" i="1"/>
  <c r="CA909" i="1"/>
  <c r="CA12" i="1"/>
  <c r="CA13" i="1"/>
  <c r="CA14" i="1"/>
  <c r="BD307" i="1"/>
  <c r="BI274" i="1"/>
  <c r="BJ202" i="1"/>
  <c r="BK202" i="1" s="1"/>
  <c r="BL202" i="1" s="1"/>
  <c r="BM202" i="1" s="1"/>
  <c r="BN202" i="1" s="1"/>
  <c r="BO202" i="1" s="1"/>
  <c r="BW202" i="1"/>
  <c r="BV165" i="1"/>
  <c r="BJ165" i="1"/>
  <c r="BK165" i="1" s="1"/>
  <c r="BL165" i="1" s="1"/>
  <c r="BM165" i="1" s="1"/>
  <c r="BN165" i="1" s="1"/>
  <c r="BO165" i="1" s="1"/>
  <c r="BW165" i="1"/>
  <c r="BR165" i="1"/>
  <c r="BV144" i="1"/>
  <c r="BJ144" i="1"/>
  <c r="BK144" i="1" s="1"/>
  <c r="BL144" i="1" s="1"/>
  <c r="BM144" i="1" s="1"/>
  <c r="BN144" i="1" s="1"/>
  <c r="BO144" i="1" s="1"/>
  <c r="BW144" i="1"/>
  <c r="BX144" i="1"/>
  <c r="BR144" i="1"/>
  <c r="BY144" i="1"/>
  <c r="BJ54" i="1"/>
  <c r="BK54" i="1" s="1"/>
  <c r="BL54" i="1" s="1"/>
  <c r="BM54" i="1" s="1"/>
  <c r="BN54" i="1" s="1"/>
  <c r="BO54" i="1" s="1"/>
  <c r="BD325" i="1"/>
  <c r="BI292" i="1"/>
  <c r="BJ106" i="1"/>
  <c r="BK106" i="1" s="1"/>
  <c r="BL106" i="1" s="1"/>
  <c r="BM106" i="1" s="1"/>
  <c r="BN106" i="1" s="1"/>
  <c r="BO106" i="1" s="1"/>
  <c r="BD304" i="1"/>
  <c r="BI271" i="1"/>
  <c r="BF276" i="1"/>
  <c r="BF309" i="1" s="1"/>
  <c r="BF342" i="1" s="1"/>
  <c r="BF375" i="1" s="1"/>
  <c r="BI223" i="1"/>
  <c r="BF277" i="1"/>
  <c r="BF310" i="1" s="1"/>
  <c r="BF343" i="1" s="1"/>
  <c r="BF376" i="1" s="1"/>
  <c r="BI224" i="1"/>
  <c r="BV197" i="1"/>
  <c r="BJ197" i="1"/>
  <c r="BK197" i="1" s="1"/>
  <c r="BL197" i="1" s="1"/>
  <c r="BM197" i="1" s="1"/>
  <c r="BN197" i="1" s="1"/>
  <c r="BO197" i="1" s="1"/>
  <c r="BW197" i="1"/>
  <c r="BX197" i="1"/>
  <c r="BJ63" i="1"/>
  <c r="BK63" i="1" s="1"/>
  <c r="BL63" i="1" s="1"/>
  <c r="BM63" i="1" s="1"/>
  <c r="BN63" i="1" s="1"/>
  <c r="BO63" i="1" s="1"/>
  <c r="BW63" i="1"/>
  <c r="BR63" i="1"/>
  <c r="BD318" i="1"/>
  <c r="BI285" i="1"/>
  <c r="BJ93" i="1"/>
  <c r="BK93" i="1" s="1"/>
  <c r="BL93" i="1" s="1"/>
  <c r="BM93" i="1" s="1"/>
  <c r="BN93" i="1" s="1"/>
  <c r="BO93" i="1" s="1"/>
  <c r="BW93" i="1"/>
  <c r="BX93" i="1"/>
  <c r="BJ191" i="1"/>
  <c r="BK191" i="1" s="1"/>
  <c r="BL191" i="1" s="1"/>
  <c r="BM191" i="1" s="1"/>
  <c r="BN191" i="1" s="1"/>
  <c r="BO191" i="1" s="1"/>
  <c r="BJ159" i="1"/>
  <c r="BK159" i="1" s="1"/>
  <c r="BL159" i="1" s="1"/>
  <c r="BM159" i="1" s="1"/>
  <c r="BN159" i="1" s="1"/>
  <c r="BO159" i="1" s="1"/>
  <c r="BW159" i="1"/>
  <c r="BD312" i="1"/>
  <c r="BI279" i="1"/>
  <c r="BF287" i="1"/>
  <c r="BF320" i="1" s="1"/>
  <c r="BF353" i="1" s="1"/>
  <c r="BF386" i="1" s="1"/>
  <c r="BI234" i="1"/>
  <c r="BJ148" i="1"/>
  <c r="BK148" i="1" s="1"/>
  <c r="BL148" i="1" s="1"/>
  <c r="BM148" i="1" s="1"/>
  <c r="BN148" i="1" s="1"/>
  <c r="BO148" i="1" s="1"/>
  <c r="BJ87" i="1"/>
  <c r="BK87" i="1" s="1"/>
  <c r="BL87" i="1" s="1"/>
  <c r="BM87" i="1" s="1"/>
  <c r="BN87" i="1" s="1"/>
  <c r="BO87" i="1" s="1"/>
  <c r="BW87" i="1"/>
  <c r="BJ206" i="1"/>
  <c r="BK206" i="1" s="1"/>
  <c r="BL206" i="1" s="1"/>
  <c r="BM206" i="1" s="1"/>
  <c r="BN206" i="1" s="1"/>
  <c r="BO206" i="1" s="1"/>
  <c r="BR206" i="1"/>
  <c r="BD310" i="1"/>
  <c r="BI277" i="1"/>
  <c r="BJ240" i="1"/>
  <c r="BK240" i="1" s="1"/>
  <c r="BL240" i="1" s="1"/>
  <c r="BM240" i="1" s="1"/>
  <c r="BN240" i="1" s="1"/>
  <c r="BO240" i="1" s="1"/>
  <c r="BX240" i="1"/>
  <c r="BJ142" i="1"/>
  <c r="BK142" i="1" s="1"/>
  <c r="BL142" i="1" s="1"/>
  <c r="BM142" i="1" s="1"/>
  <c r="BN142" i="1" s="1"/>
  <c r="BO142" i="1" s="1"/>
  <c r="BW142" i="1"/>
  <c r="BX142" i="1"/>
  <c r="BI32" i="1"/>
  <c r="BD31" i="1"/>
  <c r="BF32" i="1"/>
  <c r="BJ107" i="1"/>
  <c r="BK107" i="1" s="1"/>
  <c r="BL107" i="1" s="1"/>
  <c r="BM107" i="1" s="1"/>
  <c r="BN107" i="1" s="1"/>
  <c r="BO107" i="1" s="1"/>
  <c r="BV107" i="1"/>
  <c r="BW107" i="1"/>
  <c r="BR107" i="1"/>
  <c r="BX107" i="1"/>
  <c r="BY107" i="1"/>
  <c r="BD313" i="1"/>
  <c r="BI280" i="1"/>
  <c r="BJ131" i="1"/>
  <c r="BK131" i="1" s="1"/>
  <c r="BL131" i="1" s="1"/>
  <c r="BM131" i="1" s="1"/>
  <c r="BN131" i="1" s="1"/>
  <c r="BO131" i="1" s="1"/>
  <c r="BV131" i="1"/>
  <c r="BW131" i="1"/>
  <c r="BX131" i="1"/>
  <c r="BR131" i="1"/>
  <c r="BY131" i="1"/>
  <c r="BJ250" i="1"/>
  <c r="BK250" i="1" s="1"/>
  <c r="BL250" i="1" s="1"/>
  <c r="BM250" i="1" s="1"/>
  <c r="BN250" i="1" s="1"/>
  <c r="BO250" i="1" s="1"/>
  <c r="BR250" i="1"/>
  <c r="BY250" i="1"/>
  <c r="BJ180" i="1"/>
  <c r="BK180" i="1" s="1"/>
  <c r="BL180" i="1" s="1"/>
  <c r="BM180" i="1" s="1"/>
  <c r="BN180" i="1" s="1"/>
  <c r="BO180" i="1" s="1"/>
  <c r="BV180" i="1"/>
  <c r="BW180" i="1"/>
  <c r="BX180" i="1"/>
  <c r="BY180" i="1"/>
  <c r="BJ146" i="1"/>
  <c r="BK146" i="1" s="1"/>
  <c r="BL146" i="1" s="1"/>
  <c r="BM146" i="1" s="1"/>
  <c r="BN146" i="1" s="1"/>
  <c r="BO146" i="1" s="1"/>
  <c r="BV146" i="1"/>
  <c r="BR146" i="1"/>
  <c r="BY146" i="1"/>
  <c r="BJ114" i="1"/>
  <c r="BK114" i="1" s="1"/>
  <c r="BL114" i="1" s="1"/>
  <c r="BM114" i="1" s="1"/>
  <c r="BN114" i="1" s="1"/>
  <c r="BO114" i="1" s="1"/>
  <c r="BV114" i="1"/>
  <c r="BW114" i="1"/>
  <c r="BX114" i="1"/>
  <c r="BR114" i="1"/>
  <c r="BY114" i="1"/>
  <c r="BD317" i="1"/>
  <c r="BI284" i="1"/>
  <c r="BJ140" i="1"/>
  <c r="BK140" i="1" s="1"/>
  <c r="BL140" i="1" s="1"/>
  <c r="BM140" i="1" s="1"/>
  <c r="BN140" i="1" s="1"/>
  <c r="BO140" i="1" s="1"/>
  <c r="BV140" i="1"/>
  <c r="BW140" i="1"/>
  <c r="BX140" i="1"/>
  <c r="BR140" i="1"/>
  <c r="BY140" i="1"/>
  <c r="BZ69" i="1"/>
  <c r="BZ91" i="1"/>
  <c r="BZ114" i="1"/>
  <c r="BZ118" i="1"/>
  <c r="BZ200" i="1"/>
  <c r="BZ245" i="1"/>
  <c r="BZ256" i="1"/>
  <c r="BZ34" i="1"/>
  <c r="BJ123" i="1"/>
  <c r="BJ71" i="1"/>
  <c r="BJ150" i="1"/>
  <c r="BJ58" i="1"/>
  <c r="BK58" i="1" s="1"/>
  <c r="BL58" i="1" s="1"/>
  <c r="BM58" i="1" s="1"/>
  <c r="BN58" i="1" s="1"/>
  <c r="BO58" i="1" s="1"/>
  <c r="BW58" i="1"/>
  <c r="BJ72" i="1"/>
  <c r="BK72" i="1" s="1"/>
  <c r="BL72" i="1" s="1"/>
  <c r="BM72" i="1" s="1"/>
  <c r="BN72" i="1" s="1"/>
  <c r="BO72" i="1" s="1"/>
  <c r="BX72" i="1"/>
  <c r="BJ130" i="1"/>
  <c r="BK130" i="1" s="1"/>
  <c r="BL130" i="1" s="1"/>
  <c r="BM130" i="1" s="1"/>
  <c r="BN130" i="1" s="1"/>
  <c r="BO130" i="1" s="1"/>
  <c r="BW130" i="1"/>
  <c r="BX130" i="1"/>
  <c r="BV242" i="1"/>
  <c r="BJ242" i="1"/>
  <c r="BK242" i="1" s="1"/>
  <c r="BL242" i="1" s="1"/>
  <c r="BM242" i="1" s="1"/>
  <c r="BN242" i="1" s="1"/>
  <c r="BO242" i="1" s="1"/>
  <c r="BW242" i="1"/>
  <c r="BR242" i="1"/>
  <c r="BY242" i="1"/>
  <c r="BJ79" i="1"/>
  <c r="BK79" i="1" s="1"/>
  <c r="BL79" i="1" s="1"/>
  <c r="BM79" i="1" s="1"/>
  <c r="BN79" i="1" s="1"/>
  <c r="BO79" i="1" s="1"/>
  <c r="BW79" i="1"/>
  <c r="BJ257" i="1"/>
  <c r="BK257" i="1" s="1"/>
  <c r="BL257" i="1" s="1"/>
  <c r="BM257" i="1" s="1"/>
  <c r="BN257" i="1" s="1"/>
  <c r="BO257" i="1" s="1"/>
  <c r="BX257" i="1"/>
  <c r="BD298" i="1"/>
  <c r="BI265" i="1"/>
  <c r="BJ66" i="1"/>
  <c r="BK66" i="1" s="1"/>
  <c r="BL66" i="1" s="1"/>
  <c r="BM66" i="1" s="1"/>
  <c r="BN66" i="1" s="1"/>
  <c r="BO66" i="1" s="1"/>
  <c r="BX66" i="1"/>
  <c r="BJ129" i="1"/>
  <c r="BK129" i="1" s="1"/>
  <c r="BL129" i="1" s="1"/>
  <c r="BM129" i="1" s="1"/>
  <c r="BN129" i="1" s="1"/>
  <c r="BO129" i="1" s="1"/>
  <c r="BW129" i="1"/>
  <c r="BR129" i="1"/>
  <c r="BJ201" i="1"/>
  <c r="BK201" i="1" s="1"/>
  <c r="BL201" i="1" s="1"/>
  <c r="BM201" i="1" s="1"/>
  <c r="BN201" i="1" s="1"/>
  <c r="BO201" i="1" s="1"/>
  <c r="BF267" i="1"/>
  <c r="BF300" i="1" s="1"/>
  <c r="BF333" i="1" s="1"/>
  <c r="BF366" i="1" s="1"/>
  <c r="BI214" i="1"/>
  <c r="BF281" i="1"/>
  <c r="BF314" i="1" s="1"/>
  <c r="BF347" i="1" s="1"/>
  <c r="BF380" i="1" s="1"/>
  <c r="BI228" i="1"/>
  <c r="BJ76" i="1"/>
  <c r="BK76" i="1" s="1"/>
  <c r="BL76" i="1" s="1"/>
  <c r="BM76" i="1" s="1"/>
  <c r="BN76" i="1" s="1"/>
  <c r="BO76" i="1" s="1"/>
  <c r="BW76" i="1"/>
  <c r="BX76" i="1"/>
  <c r="BJ97" i="1"/>
  <c r="BK97" i="1" s="1"/>
  <c r="BL97" i="1" s="1"/>
  <c r="BM97" i="1" s="1"/>
  <c r="BN97" i="1" s="1"/>
  <c r="BO97" i="1" s="1"/>
  <c r="BJ195" i="1"/>
  <c r="BK195" i="1" s="1"/>
  <c r="BL195" i="1" s="1"/>
  <c r="BM195" i="1" s="1"/>
  <c r="BN195" i="1" s="1"/>
  <c r="BO195" i="1" s="1"/>
  <c r="BW195" i="1"/>
  <c r="BJ33" i="1"/>
  <c r="BK33" i="1" s="1"/>
  <c r="BL33" i="1" s="1"/>
  <c r="BM33" i="1" s="1"/>
  <c r="BN33" i="1" s="1"/>
  <c r="BO33" i="1" s="1"/>
  <c r="BX33" i="1"/>
  <c r="BJ160" i="1"/>
  <c r="BK160" i="1" s="1"/>
  <c r="BL160" i="1" s="1"/>
  <c r="BM160" i="1" s="1"/>
  <c r="BN160" i="1" s="1"/>
  <c r="BO160" i="1" s="1"/>
  <c r="BW160" i="1"/>
  <c r="BR160" i="1"/>
  <c r="BJ73" i="1"/>
  <c r="BK73" i="1" s="1"/>
  <c r="BL73" i="1" s="1"/>
  <c r="BM73" i="1" s="1"/>
  <c r="BN73" i="1" s="1"/>
  <c r="BO73" i="1" s="1"/>
  <c r="BJ184" i="1"/>
  <c r="BK184" i="1" s="1"/>
  <c r="BL184" i="1" s="1"/>
  <c r="BM184" i="1" s="1"/>
  <c r="BN184" i="1" s="1"/>
  <c r="BO184" i="1" s="1"/>
  <c r="BW184" i="1"/>
  <c r="BJ96" i="1"/>
  <c r="BK96" i="1" s="1"/>
  <c r="BL96" i="1" s="1"/>
  <c r="BM96" i="1" s="1"/>
  <c r="BN96" i="1" s="1"/>
  <c r="BO96" i="1" s="1"/>
  <c r="BX96" i="1"/>
  <c r="BJ194" i="1"/>
  <c r="BK194" i="1" s="1"/>
  <c r="BL194" i="1" s="1"/>
  <c r="BM194" i="1" s="1"/>
  <c r="BN194" i="1" s="1"/>
  <c r="BO194" i="1" s="1"/>
  <c r="BW194" i="1"/>
  <c r="BR194" i="1"/>
  <c r="BD319" i="1"/>
  <c r="BI286" i="1"/>
  <c r="BJ244" i="1"/>
  <c r="BK244" i="1" s="1"/>
  <c r="BL244" i="1" s="1"/>
  <c r="BM244" i="1" s="1"/>
  <c r="BN244" i="1" s="1"/>
  <c r="BO244" i="1" s="1"/>
  <c r="BW244" i="1"/>
  <c r="BX244" i="1"/>
  <c r="BJ199" i="1"/>
  <c r="BK199" i="1" s="1"/>
  <c r="BL199" i="1" s="1"/>
  <c r="BM199" i="1" s="1"/>
  <c r="BN199" i="1" s="1"/>
  <c r="BO199" i="1" s="1"/>
  <c r="BJ167" i="1"/>
  <c r="BK167" i="1" s="1"/>
  <c r="BL167" i="1" s="1"/>
  <c r="BM167" i="1" s="1"/>
  <c r="BN167" i="1" s="1"/>
  <c r="BO167" i="1" s="1"/>
  <c r="BW167" i="1"/>
  <c r="BJ119" i="1"/>
  <c r="BK119" i="1" s="1"/>
  <c r="BL119" i="1" s="1"/>
  <c r="BM119" i="1" s="1"/>
  <c r="BN119" i="1" s="1"/>
  <c r="BO119" i="1" s="1"/>
  <c r="BX119" i="1"/>
  <c r="BJ193" i="1"/>
  <c r="BK193" i="1" s="1"/>
  <c r="BL193" i="1" s="1"/>
  <c r="BM193" i="1" s="1"/>
  <c r="BN193" i="1" s="1"/>
  <c r="BO193" i="1" s="1"/>
  <c r="BW193" i="1"/>
  <c r="BR193" i="1"/>
  <c r="BJ259" i="1"/>
  <c r="BK259" i="1" s="1"/>
  <c r="BL259" i="1" s="1"/>
  <c r="BM259" i="1" s="1"/>
  <c r="BN259" i="1" s="1"/>
  <c r="BO259" i="1" s="1"/>
  <c r="BJ198" i="1"/>
  <c r="BK198" i="1" s="1"/>
  <c r="BL198" i="1" s="1"/>
  <c r="BM198" i="1" s="1"/>
  <c r="BN198" i="1" s="1"/>
  <c r="BO198" i="1" s="1"/>
  <c r="BW198" i="1"/>
  <c r="BZ100" i="1"/>
  <c r="BZ83" i="1"/>
  <c r="BZ81" i="1"/>
  <c r="BZ64" i="1"/>
  <c r="BZ106" i="1"/>
  <c r="BZ121" i="1"/>
  <c r="BZ107" i="1"/>
  <c r="BZ241" i="1"/>
  <c r="BZ202" i="1"/>
  <c r="BZ180" i="1"/>
  <c r="BZ171" i="1"/>
  <c r="BZ242" i="1"/>
  <c r="BZ243" i="1"/>
  <c r="BF265" i="1"/>
  <c r="BF298" i="1" s="1"/>
  <c r="BF331" i="1" s="1"/>
  <c r="BF364" i="1" s="1"/>
  <c r="BI212" i="1"/>
  <c r="BJ176" i="1"/>
  <c r="BJ248" i="1"/>
  <c r="BJ203" i="1"/>
  <c r="BJ99" i="1"/>
  <c r="BK99" i="1" s="1"/>
  <c r="BL99" i="1" s="1"/>
  <c r="BM99" i="1" s="1"/>
  <c r="BN99" i="1" s="1"/>
  <c r="BO99" i="1" s="1"/>
  <c r="BW99" i="1"/>
  <c r="BF266" i="1"/>
  <c r="BF299" i="1" s="1"/>
  <c r="BF332" i="1" s="1"/>
  <c r="BF365" i="1" s="1"/>
  <c r="BI213" i="1"/>
  <c r="BF275" i="1"/>
  <c r="BF308" i="1" s="1"/>
  <c r="BF341" i="1" s="1"/>
  <c r="BF374" i="1" s="1"/>
  <c r="BI222" i="1"/>
  <c r="BJ82" i="1"/>
  <c r="BK82" i="1" s="1"/>
  <c r="BL82" i="1" s="1"/>
  <c r="BM82" i="1" s="1"/>
  <c r="BN82" i="1" s="1"/>
  <c r="BO82" i="1" s="1"/>
  <c r="BJ57" i="1"/>
  <c r="BK57" i="1" s="1"/>
  <c r="BL57" i="1" s="1"/>
  <c r="BM57" i="1" s="1"/>
  <c r="BN57" i="1" s="1"/>
  <c r="BO57" i="1" s="1"/>
  <c r="BW57" i="1"/>
  <c r="BJ182" i="1"/>
  <c r="BK182" i="1" s="1"/>
  <c r="BL182" i="1" s="1"/>
  <c r="BM182" i="1" s="1"/>
  <c r="BN182" i="1" s="1"/>
  <c r="BO182" i="1" s="1"/>
  <c r="BR182" i="1"/>
  <c r="BV246" i="1"/>
  <c r="BJ246" i="1"/>
  <c r="BK246" i="1" s="1"/>
  <c r="BL246" i="1" s="1"/>
  <c r="BM246" i="1" s="1"/>
  <c r="BN246" i="1" s="1"/>
  <c r="BO246" i="1" s="1"/>
  <c r="BW246" i="1"/>
  <c r="BR246" i="1"/>
  <c r="BX246" i="1"/>
  <c r="BY246" i="1"/>
  <c r="BJ61" i="1"/>
  <c r="BK61" i="1" s="1"/>
  <c r="BL61" i="1" s="1"/>
  <c r="BM61" i="1" s="1"/>
  <c r="BN61" i="1" s="1"/>
  <c r="BO61" i="1" s="1"/>
  <c r="BJ67" i="1"/>
  <c r="BK67" i="1" s="1"/>
  <c r="BL67" i="1" s="1"/>
  <c r="BM67" i="1" s="1"/>
  <c r="BN67" i="1" s="1"/>
  <c r="BO67" i="1" s="1"/>
  <c r="BW67" i="1"/>
  <c r="BD299" i="1"/>
  <c r="BI266" i="1"/>
  <c r="BD323" i="1"/>
  <c r="BI290" i="1"/>
  <c r="BV141" i="1"/>
  <c r="BJ141" i="1"/>
  <c r="BK141" i="1" s="1"/>
  <c r="BL141" i="1" s="1"/>
  <c r="BM141" i="1" s="1"/>
  <c r="BN141" i="1" s="1"/>
  <c r="BO141" i="1" s="1"/>
  <c r="BW141" i="1"/>
  <c r="BR141" i="1"/>
  <c r="BY141" i="1"/>
  <c r="BF268" i="1"/>
  <c r="BF301" i="1" s="1"/>
  <c r="BF334" i="1" s="1"/>
  <c r="BF367" i="1" s="1"/>
  <c r="BI215" i="1"/>
  <c r="BF282" i="1"/>
  <c r="BF315" i="1" s="1"/>
  <c r="BF348" i="1" s="1"/>
  <c r="BF381" i="1" s="1"/>
  <c r="BI229" i="1"/>
  <c r="BJ78" i="1"/>
  <c r="BK78" i="1" s="1"/>
  <c r="BL78" i="1" s="1"/>
  <c r="BM78" i="1" s="1"/>
  <c r="BN78" i="1" s="1"/>
  <c r="BO78" i="1" s="1"/>
  <c r="BW78" i="1"/>
  <c r="BR78" i="1"/>
  <c r="BJ135" i="1"/>
  <c r="BK135" i="1" s="1"/>
  <c r="BL135" i="1" s="1"/>
  <c r="BM135" i="1" s="1"/>
  <c r="BN135" i="1" s="1"/>
  <c r="BO135" i="1" s="1"/>
  <c r="BJ111" i="1"/>
  <c r="BK111" i="1" s="1"/>
  <c r="BL111" i="1" s="1"/>
  <c r="BM111" i="1" s="1"/>
  <c r="BN111" i="1" s="1"/>
  <c r="BO111" i="1" s="1"/>
  <c r="BW111" i="1"/>
  <c r="BD306" i="1"/>
  <c r="BI273" i="1"/>
  <c r="BV172" i="1"/>
  <c r="BJ172" i="1"/>
  <c r="BK172" i="1" s="1"/>
  <c r="BL172" i="1" s="1"/>
  <c r="BM172" i="1" s="1"/>
  <c r="BN172" i="1" s="1"/>
  <c r="BO172" i="1" s="1"/>
  <c r="BW172" i="1"/>
  <c r="BR172" i="1"/>
  <c r="BX172" i="1"/>
  <c r="BZ54" i="1"/>
  <c r="BZ147" i="1"/>
  <c r="BZ109" i="1"/>
  <c r="BZ75" i="1"/>
  <c r="BZ125" i="1"/>
  <c r="BZ151" i="1"/>
  <c r="BZ190" i="1"/>
  <c r="BZ174" i="1"/>
  <c r="BZ144" i="1"/>
  <c r="BZ194" i="1"/>
  <c r="BZ175" i="1"/>
  <c r="BZ255" i="1"/>
  <c r="BZ163" i="1"/>
  <c r="BJ108" i="1"/>
  <c r="BD315" i="1"/>
  <c r="BI282" i="1"/>
  <c r="BF283" i="1"/>
  <c r="BF316" i="1" s="1"/>
  <c r="BF349" i="1" s="1"/>
  <c r="BF382" i="1" s="1"/>
  <c r="BI230" i="1"/>
  <c r="BJ139" i="1"/>
  <c r="BJ183" i="1"/>
  <c r="BK183" i="1" s="1"/>
  <c r="BL183" i="1" s="1"/>
  <c r="BM183" i="1" s="1"/>
  <c r="BN183" i="1" s="1"/>
  <c r="BO183" i="1" s="1"/>
  <c r="BW183" i="1"/>
  <c r="BJ60" i="1"/>
  <c r="BK60" i="1" s="1"/>
  <c r="BL60" i="1" s="1"/>
  <c r="BM60" i="1" s="1"/>
  <c r="BN60" i="1" s="1"/>
  <c r="BO60" i="1" s="1"/>
  <c r="BR60" i="1"/>
  <c r="BV252" i="1"/>
  <c r="BJ252" i="1"/>
  <c r="BK252" i="1" s="1"/>
  <c r="BL252" i="1" s="1"/>
  <c r="BM252" i="1" s="1"/>
  <c r="BN252" i="1" s="1"/>
  <c r="BO252" i="1" s="1"/>
  <c r="BW252" i="1"/>
  <c r="BX252" i="1"/>
  <c r="BR252" i="1"/>
  <c r="BY252" i="1"/>
  <c r="BD321" i="1"/>
  <c r="BI288" i="1"/>
  <c r="BJ92" i="1"/>
  <c r="BK92" i="1" s="1"/>
  <c r="BL92" i="1" s="1"/>
  <c r="BM92" i="1" s="1"/>
  <c r="BN92" i="1" s="1"/>
  <c r="BO92" i="1" s="1"/>
  <c r="BW92" i="1"/>
  <c r="BR92" i="1"/>
  <c r="BJ137" i="1"/>
  <c r="BK137" i="1" s="1"/>
  <c r="BL137" i="1" s="1"/>
  <c r="BM137" i="1" s="1"/>
  <c r="BN137" i="1" s="1"/>
  <c r="BO137" i="1" s="1"/>
  <c r="BJ110" i="1"/>
  <c r="BK110" i="1" s="1"/>
  <c r="BL110" i="1" s="1"/>
  <c r="BM110" i="1" s="1"/>
  <c r="BN110" i="1" s="1"/>
  <c r="BO110" i="1" s="1"/>
  <c r="BW110" i="1"/>
  <c r="BJ86" i="1"/>
  <c r="BK86" i="1" s="1"/>
  <c r="BL86" i="1" s="1"/>
  <c r="BM86" i="1" s="1"/>
  <c r="BN86" i="1" s="1"/>
  <c r="BO86" i="1" s="1"/>
  <c r="BW86" i="1"/>
  <c r="BR86" i="1"/>
  <c r="BJ113" i="1"/>
  <c r="BK113" i="1" s="1"/>
  <c r="BL113" i="1" s="1"/>
  <c r="BM113" i="1" s="1"/>
  <c r="BN113" i="1" s="1"/>
  <c r="BO113" i="1" s="1"/>
  <c r="BW113" i="1"/>
  <c r="BR113" i="1"/>
  <c r="BJ136" i="1"/>
  <c r="BK136" i="1" s="1"/>
  <c r="BL136" i="1" s="1"/>
  <c r="BM136" i="1" s="1"/>
  <c r="BN136" i="1" s="1"/>
  <c r="BO136" i="1" s="1"/>
  <c r="BJ52" i="1"/>
  <c r="BK52" i="1" s="1"/>
  <c r="BL52" i="1" s="1"/>
  <c r="BM52" i="1" s="1"/>
  <c r="BN52" i="1" s="1"/>
  <c r="BO52" i="1" s="1"/>
  <c r="BW52" i="1"/>
  <c r="BJ62" i="1"/>
  <c r="BK62" i="1" s="1"/>
  <c r="BL62" i="1" s="1"/>
  <c r="BM62" i="1" s="1"/>
  <c r="BN62" i="1" s="1"/>
  <c r="BO62" i="1" s="1"/>
  <c r="BW62" i="1"/>
  <c r="BX62" i="1"/>
  <c r="BJ68" i="1"/>
  <c r="BK68" i="1" s="1"/>
  <c r="BL68" i="1" s="1"/>
  <c r="BM68" i="1" s="1"/>
  <c r="BN68" i="1" s="1"/>
  <c r="BO68" i="1" s="1"/>
  <c r="BW68" i="1"/>
  <c r="BR68" i="1"/>
  <c r="BV188" i="1"/>
  <c r="BJ188" i="1"/>
  <c r="BK188" i="1" s="1"/>
  <c r="BL188" i="1" s="1"/>
  <c r="BM188" i="1" s="1"/>
  <c r="BN188" i="1" s="1"/>
  <c r="BO188" i="1" s="1"/>
  <c r="BW188" i="1"/>
  <c r="BX188" i="1"/>
  <c r="BY188" i="1"/>
  <c r="BJ90" i="1"/>
  <c r="BK90" i="1" s="1"/>
  <c r="BL90" i="1" s="1"/>
  <c r="BM90" i="1" s="1"/>
  <c r="BN90" i="1" s="1"/>
  <c r="BO90" i="1" s="1"/>
  <c r="BW90" i="1"/>
  <c r="BJ164" i="1"/>
  <c r="BK164" i="1" s="1"/>
  <c r="BL164" i="1" s="1"/>
  <c r="BM164" i="1" s="1"/>
  <c r="BN164" i="1" s="1"/>
  <c r="BO164" i="1" s="1"/>
  <c r="BW164" i="1"/>
  <c r="BX164" i="1"/>
  <c r="BJ122" i="1"/>
  <c r="BK122" i="1" s="1"/>
  <c r="BL122" i="1" s="1"/>
  <c r="BM122" i="1" s="1"/>
  <c r="BN122" i="1" s="1"/>
  <c r="BO122" i="1" s="1"/>
  <c r="BW122" i="1"/>
  <c r="BX122" i="1"/>
  <c r="BD311" i="1"/>
  <c r="BI278" i="1"/>
  <c r="BJ84" i="1"/>
  <c r="BK84" i="1" s="1"/>
  <c r="BL84" i="1" s="1"/>
  <c r="BM84" i="1" s="1"/>
  <c r="BN84" i="1" s="1"/>
  <c r="BO84" i="1" s="1"/>
  <c r="BW84" i="1"/>
  <c r="BR84" i="1"/>
  <c r="BZ95" i="1"/>
  <c r="BZ70" i="1"/>
  <c r="BZ205" i="1"/>
  <c r="BZ98" i="1"/>
  <c r="BZ65" i="1"/>
  <c r="BZ129" i="1"/>
  <c r="BZ189" i="1"/>
  <c r="BZ172" i="1"/>
  <c r="BZ105" i="1"/>
  <c r="BZ197" i="1"/>
  <c r="BZ195" i="1"/>
  <c r="BZ186" i="1"/>
  <c r="BZ170" i="1"/>
  <c r="BZ167" i="1"/>
  <c r="BJ104" i="1"/>
  <c r="BJ161" i="1"/>
  <c r="BJ74" i="1"/>
  <c r="BJ128" i="1"/>
  <c r="BJ192" i="1"/>
  <c r="BJ32" i="1" l="1"/>
  <c r="BK32" i="1" s="1"/>
  <c r="BL32" i="1" s="1"/>
  <c r="BM32" i="1" s="1"/>
  <c r="BN32" i="1" s="1"/>
  <c r="BO32" i="1" s="1"/>
  <c r="BV32" i="1"/>
  <c r="BY32" i="1"/>
  <c r="CA111" i="1"/>
  <c r="BZ201" i="1"/>
  <c r="BY84" i="1"/>
  <c r="BY122" i="1"/>
  <c r="BR164" i="1"/>
  <c r="BV90" i="1"/>
  <c r="BY68" i="1"/>
  <c r="BR62" i="1"/>
  <c r="BV52" i="1"/>
  <c r="BY113" i="1"/>
  <c r="BX86" i="1"/>
  <c r="BV110" i="1"/>
  <c r="BY92" i="1"/>
  <c r="BX60" i="1"/>
  <c r="BV183" i="1"/>
  <c r="BJ230" i="1"/>
  <c r="BK230" i="1" s="1"/>
  <c r="BL230" i="1" s="1"/>
  <c r="BM230" i="1" s="1"/>
  <c r="BN230" i="1" s="1"/>
  <c r="BO230" i="1" s="1"/>
  <c r="BV230" i="1"/>
  <c r="BW230" i="1"/>
  <c r="BX230" i="1"/>
  <c r="BY230" i="1"/>
  <c r="BZ230" i="1"/>
  <c r="BZ198" i="1"/>
  <c r="BV111" i="1"/>
  <c r="BY78" i="1"/>
  <c r="BJ215" i="1"/>
  <c r="BK215" i="1" s="1"/>
  <c r="BL215" i="1" s="1"/>
  <c r="BM215" i="1" s="1"/>
  <c r="BN215" i="1" s="1"/>
  <c r="BO215" i="1" s="1"/>
  <c r="BJ290" i="1"/>
  <c r="BK290" i="1" s="1"/>
  <c r="BL290" i="1" s="1"/>
  <c r="BM290" i="1" s="1"/>
  <c r="BN290" i="1" s="1"/>
  <c r="BO290" i="1" s="1"/>
  <c r="BV67" i="1"/>
  <c r="BX182" i="1"/>
  <c r="BV57" i="1"/>
  <c r="BJ222" i="1"/>
  <c r="BK222" i="1" s="1"/>
  <c r="BL222" i="1" s="1"/>
  <c r="BM222" i="1" s="1"/>
  <c r="BN222" i="1" s="1"/>
  <c r="BO222" i="1" s="1"/>
  <c r="BV222" i="1"/>
  <c r="BW222" i="1"/>
  <c r="BX222" i="1"/>
  <c r="BY222" i="1"/>
  <c r="BZ222" i="1"/>
  <c r="BV99" i="1"/>
  <c r="BV198" i="1"/>
  <c r="BY193" i="1"/>
  <c r="BR119" i="1"/>
  <c r="BV167" i="1"/>
  <c r="BY244" i="1"/>
  <c r="BY194" i="1"/>
  <c r="BR96" i="1"/>
  <c r="BV184" i="1"/>
  <c r="BY160" i="1"/>
  <c r="BR33" i="1"/>
  <c r="BV195" i="1"/>
  <c r="BY76" i="1"/>
  <c r="BJ214" i="1"/>
  <c r="BY129" i="1"/>
  <c r="BR66" i="1"/>
  <c r="BR257" i="1"/>
  <c r="BV79" i="1"/>
  <c r="BY130" i="1"/>
  <c r="BR72" i="1"/>
  <c r="BV58" i="1"/>
  <c r="BW146" i="1"/>
  <c r="BY142" i="1"/>
  <c r="BR240" i="1"/>
  <c r="BX206" i="1"/>
  <c r="BV87" i="1"/>
  <c r="BJ234" i="1"/>
  <c r="BV159" i="1"/>
  <c r="BY93" i="1"/>
  <c r="BY63" i="1"/>
  <c r="BR197" i="1"/>
  <c r="BJ271" i="1"/>
  <c r="BK271" i="1" s="1"/>
  <c r="BL271" i="1" s="1"/>
  <c r="BM271" i="1" s="1"/>
  <c r="BN271" i="1" s="1"/>
  <c r="BO271" i="1" s="1"/>
  <c r="BV271" i="1"/>
  <c r="BW271" i="1"/>
  <c r="BX271" i="1"/>
  <c r="BR271" i="1"/>
  <c r="BY271" i="1"/>
  <c r="BZ271" i="1"/>
  <c r="BJ292" i="1"/>
  <c r="BK292" i="1" s="1"/>
  <c r="BL292" i="1" s="1"/>
  <c r="BM292" i="1" s="1"/>
  <c r="BN292" i="1" s="1"/>
  <c r="BO292" i="1" s="1"/>
  <c r="BX165" i="1"/>
  <c r="BV202" i="1"/>
  <c r="CA114" i="1"/>
  <c r="CA66" i="1"/>
  <c r="CA146" i="1"/>
  <c r="CA129" i="1"/>
  <c r="CA193" i="1"/>
  <c r="CA182" i="1"/>
  <c r="CA250" i="1"/>
  <c r="CA240" i="1"/>
  <c r="BW100" i="1"/>
  <c r="BW178" i="1"/>
  <c r="BW204" i="1"/>
  <c r="BR205" i="1"/>
  <c r="BX174" i="1"/>
  <c r="BX171" i="1"/>
  <c r="BV153" i="1"/>
  <c r="BY179" i="1"/>
  <c r="BR149" i="1"/>
  <c r="BV83" i="1"/>
  <c r="BZ85" i="1"/>
  <c r="BY243" i="1"/>
  <c r="BR125" i="1"/>
  <c r="BV170" i="1"/>
  <c r="BY85" i="1"/>
  <c r="BJ221" i="1"/>
  <c r="BV152" i="1"/>
  <c r="BY121" i="1"/>
  <c r="BX200" i="1"/>
  <c r="BV118" i="1"/>
  <c r="BY55" i="1"/>
  <c r="BR251" i="1"/>
  <c r="BV120" i="1"/>
  <c r="BV98" i="1"/>
  <c r="BY126" i="1"/>
  <c r="BV91" i="1"/>
  <c r="BJ272" i="1"/>
  <c r="BY147" i="1"/>
  <c r="BR81" i="1"/>
  <c r="BJ269" i="1"/>
  <c r="BY75" i="1"/>
  <c r="BY162" i="1"/>
  <c r="BR241" i="1"/>
  <c r="BJ275" i="1"/>
  <c r="BY185" i="1"/>
  <c r="BR65" i="1"/>
  <c r="BV64" i="1"/>
  <c r="BZ59" i="1"/>
  <c r="BW175" i="1"/>
  <c r="BR255" i="1"/>
  <c r="BV166" i="1"/>
  <c r="BY163" i="1"/>
  <c r="BX77" i="1"/>
  <c r="BR109" i="1"/>
  <c r="BJ231" i="1"/>
  <c r="BV158" i="1"/>
  <c r="BJ289" i="1"/>
  <c r="BY88" i="1"/>
  <c r="BZ199" i="1"/>
  <c r="BZ56" i="1"/>
  <c r="BZ99" i="1"/>
  <c r="BZ76" i="1"/>
  <c r="BZ141" i="1"/>
  <c r="BZ52" i="1"/>
  <c r="BZ58" i="1"/>
  <c r="BZ92" i="1"/>
  <c r="BD354" i="1"/>
  <c r="BE321" i="1"/>
  <c r="BE354" i="1" s="1"/>
  <c r="BE387" i="1" s="1"/>
  <c r="BE420" i="1" s="1"/>
  <c r="BI321" i="1"/>
  <c r="BW60" i="1"/>
  <c r="BF400" i="1"/>
  <c r="BF433" i="1" s="1"/>
  <c r="BF466" i="1" s="1"/>
  <c r="BF499" i="1" s="1"/>
  <c r="BI367" i="1"/>
  <c r="BD356" i="1"/>
  <c r="BE323" i="1"/>
  <c r="BE356" i="1" s="1"/>
  <c r="BE389" i="1" s="1"/>
  <c r="BE422" i="1" s="1"/>
  <c r="BI323" i="1"/>
  <c r="BW182" i="1"/>
  <c r="BW119" i="1"/>
  <c r="BW96" i="1"/>
  <c r="BW33" i="1"/>
  <c r="BW240" i="1"/>
  <c r="BW206" i="1"/>
  <c r="BF419" i="1"/>
  <c r="BF452" i="1" s="1"/>
  <c r="BF485" i="1" s="1"/>
  <c r="BF518" i="1" s="1"/>
  <c r="BI386" i="1"/>
  <c r="BD337" i="1"/>
  <c r="BE304" i="1"/>
  <c r="BE337" i="1" s="1"/>
  <c r="BE370" i="1" s="1"/>
  <c r="BE403" i="1" s="1"/>
  <c r="BI304" i="1"/>
  <c r="BD358" i="1"/>
  <c r="BE325" i="1"/>
  <c r="BE358" i="1" s="1"/>
  <c r="BE391" i="1" s="1"/>
  <c r="BE424" i="1" s="1"/>
  <c r="BI325" i="1"/>
  <c r="CA99" i="1"/>
  <c r="CA58" i="1"/>
  <c r="CA142" i="1"/>
  <c r="CA96" i="1"/>
  <c r="CA54" i="1"/>
  <c r="CA130" i="1"/>
  <c r="CA148" i="1"/>
  <c r="CA246" i="1"/>
  <c r="CA230" i="1"/>
  <c r="CA271" i="1"/>
  <c r="BW174" i="1"/>
  <c r="BW149" i="1"/>
  <c r="BK53" i="1"/>
  <c r="BZ133" i="1"/>
  <c r="BF406" i="1"/>
  <c r="BF439" i="1" s="1"/>
  <c r="BF472" i="1" s="1"/>
  <c r="BF505" i="1" s="1"/>
  <c r="BI373" i="1"/>
  <c r="BW200" i="1"/>
  <c r="BW251" i="1"/>
  <c r="BJ237" i="1"/>
  <c r="BD338" i="1"/>
  <c r="BE305" i="1"/>
  <c r="BE338" i="1" s="1"/>
  <c r="BE371" i="1" s="1"/>
  <c r="BE404" i="1" s="1"/>
  <c r="BI305" i="1"/>
  <c r="BW81" i="1"/>
  <c r="BD335" i="1"/>
  <c r="BE302" i="1"/>
  <c r="BE335" i="1" s="1"/>
  <c r="BE368" i="1" s="1"/>
  <c r="BE401" i="1" s="1"/>
  <c r="BI302" i="1"/>
  <c r="BW241" i="1"/>
  <c r="BD341" i="1"/>
  <c r="BE308" i="1"/>
  <c r="BE341" i="1" s="1"/>
  <c r="BE374" i="1" s="1"/>
  <c r="BE407" i="1" s="1"/>
  <c r="BI308" i="1"/>
  <c r="BW65" i="1"/>
  <c r="BW77" i="1"/>
  <c r="BF416" i="1"/>
  <c r="BF449" i="1" s="1"/>
  <c r="BF482" i="1" s="1"/>
  <c r="BF515" i="1" s="1"/>
  <c r="BI383" i="1"/>
  <c r="BD355" i="1"/>
  <c r="BE322" i="1"/>
  <c r="BE355" i="1" s="1"/>
  <c r="BE388" i="1" s="1"/>
  <c r="BE421" i="1" s="1"/>
  <c r="BI322" i="1"/>
  <c r="BR88" i="1"/>
  <c r="BZ152" i="1"/>
  <c r="BZ61" i="1"/>
  <c r="BZ153" i="1"/>
  <c r="BZ142" i="1"/>
  <c r="BZ250" i="1"/>
  <c r="BZ79" i="1"/>
  <c r="BZ82" i="1"/>
  <c r="BD352" i="1"/>
  <c r="BE319" i="1"/>
  <c r="BE352" i="1" s="1"/>
  <c r="BE385" i="1" s="1"/>
  <c r="BE418" i="1" s="1"/>
  <c r="BI319" i="1"/>
  <c r="BF415" i="1"/>
  <c r="BF448" i="1" s="1"/>
  <c r="BF481" i="1" s="1"/>
  <c r="BF514" i="1" s="1"/>
  <c r="BI382" i="1"/>
  <c r="BK108" i="1"/>
  <c r="BF407" i="1"/>
  <c r="BF440" i="1" s="1"/>
  <c r="BF473" i="1" s="1"/>
  <c r="BF506" i="1" s="1"/>
  <c r="BI374" i="1"/>
  <c r="BF399" i="1"/>
  <c r="BF432" i="1" s="1"/>
  <c r="BF465" i="1" s="1"/>
  <c r="BF498" i="1" s="1"/>
  <c r="BI366" i="1"/>
  <c r="BW66" i="1"/>
  <c r="BW257" i="1"/>
  <c r="BW72" i="1"/>
  <c r="BX84" i="1"/>
  <c r="BR122" i="1"/>
  <c r="BV164" i="1"/>
  <c r="BX68" i="1"/>
  <c r="BV62" i="1"/>
  <c r="BY136" i="1"/>
  <c r="BX113" i="1"/>
  <c r="BV86" i="1"/>
  <c r="BY137" i="1"/>
  <c r="BX92" i="1"/>
  <c r="BV60" i="1"/>
  <c r="BJ282" i="1"/>
  <c r="BK282" i="1" s="1"/>
  <c r="BL282" i="1" s="1"/>
  <c r="BM282" i="1" s="1"/>
  <c r="BN282" i="1" s="1"/>
  <c r="BO282" i="1" s="1"/>
  <c r="BY282" i="1"/>
  <c r="BZ78" i="1"/>
  <c r="BJ273" i="1"/>
  <c r="BY135" i="1"/>
  <c r="BX78" i="1"/>
  <c r="BJ266" i="1"/>
  <c r="BK266" i="1" s="1"/>
  <c r="BL266" i="1" s="1"/>
  <c r="BM266" i="1" s="1"/>
  <c r="BN266" i="1" s="1"/>
  <c r="BO266" i="1" s="1"/>
  <c r="BR266" i="1"/>
  <c r="BY61" i="1"/>
  <c r="BV182" i="1"/>
  <c r="BY82" i="1"/>
  <c r="BJ213" i="1"/>
  <c r="BK213" i="1" s="1"/>
  <c r="BL213" i="1" s="1"/>
  <c r="BM213" i="1" s="1"/>
  <c r="BN213" i="1" s="1"/>
  <c r="BO213" i="1" s="1"/>
  <c r="BV213" i="1"/>
  <c r="BW213" i="1"/>
  <c r="BR213" i="1"/>
  <c r="BY213" i="1"/>
  <c r="BZ213" i="1"/>
  <c r="BY259" i="1"/>
  <c r="BX193" i="1"/>
  <c r="BV119" i="1"/>
  <c r="BY199" i="1"/>
  <c r="BR244" i="1"/>
  <c r="BX194" i="1"/>
  <c r="BV96" i="1"/>
  <c r="BY73" i="1"/>
  <c r="BX160" i="1"/>
  <c r="BV33" i="1"/>
  <c r="BY97" i="1"/>
  <c r="BR76" i="1"/>
  <c r="BY201" i="1"/>
  <c r="BX129" i="1"/>
  <c r="BV66" i="1"/>
  <c r="BV257" i="1"/>
  <c r="BR130" i="1"/>
  <c r="BV72" i="1"/>
  <c r="BX250" i="1"/>
  <c r="BR142" i="1"/>
  <c r="BV240" i="1"/>
  <c r="BV206" i="1"/>
  <c r="BY148" i="1"/>
  <c r="BV279" i="1"/>
  <c r="BJ279" i="1"/>
  <c r="BK279" i="1" s="1"/>
  <c r="BL279" i="1" s="1"/>
  <c r="BM279" i="1" s="1"/>
  <c r="BN279" i="1" s="1"/>
  <c r="BO279" i="1" s="1"/>
  <c r="BW279" i="1"/>
  <c r="BR279" i="1"/>
  <c r="BX279" i="1"/>
  <c r="BY279" i="1"/>
  <c r="BZ279" i="1"/>
  <c r="BY191" i="1"/>
  <c r="BR93" i="1"/>
  <c r="BX63" i="1"/>
  <c r="BY106" i="1"/>
  <c r="BY54" i="1"/>
  <c r="BJ274" i="1"/>
  <c r="BK274" i="1" s="1"/>
  <c r="BL274" i="1" s="1"/>
  <c r="BM274" i="1" s="1"/>
  <c r="BN274" i="1" s="1"/>
  <c r="BO274" i="1" s="1"/>
  <c r="BX274" i="1"/>
  <c r="BR274" i="1"/>
  <c r="CA97" i="1"/>
  <c r="CA140" i="1"/>
  <c r="CA113" i="1"/>
  <c r="CA131" i="1"/>
  <c r="CA149" i="1"/>
  <c r="CA184" i="1"/>
  <c r="CA204" i="1"/>
  <c r="CA177" i="1"/>
  <c r="CA172" i="1"/>
  <c r="CA242" i="1"/>
  <c r="CA222" i="1"/>
  <c r="CA213" i="1"/>
  <c r="CA274" i="1"/>
  <c r="CB32" i="1"/>
  <c r="CB33" i="1"/>
  <c r="CB34" i="1"/>
  <c r="CC3" i="1"/>
  <c r="CB266" i="1"/>
  <c r="CB274" i="1"/>
  <c r="CB282" i="1"/>
  <c r="CB271" i="1"/>
  <c r="CB213" i="1"/>
  <c r="CB290" i="1"/>
  <c r="CB215" i="1"/>
  <c r="CB279" i="1"/>
  <c r="CB163" i="1"/>
  <c r="CB171" i="1"/>
  <c r="CB241" i="1"/>
  <c r="CB245" i="1"/>
  <c r="CB249" i="1"/>
  <c r="CB257" i="1"/>
  <c r="CB158" i="1"/>
  <c r="CB169" i="1"/>
  <c r="CB240" i="1"/>
  <c r="CB159" i="1"/>
  <c r="CB243" i="1"/>
  <c r="CB247" i="1"/>
  <c r="CB251" i="1"/>
  <c r="CB255" i="1"/>
  <c r="CB259" i="1"/>
  <c r="CB162" i="1"/>
  <c r="CB170" i="1"/>
  <c r="CB165" i="1"/>
  <c r="CB242" i="1"/>
  <c r="CB254" i="1"/>
  <c r="CB164" i="1"/>
  <c r="CB179" i="1"/>
  <c r="CB195" i="1"/>
  <c r="CB230" i="1"/>
  <c r="CB256" i="1"/>
  <c r="CB160" i="1"/>
  <c r="CB167" i="1"/>
  <c r="CB172" i="1"/>
  <c r="CB174" i="1"/>
  <c r="CB182" i="1"/>
  <c r="CB190" i="1"/>
  <c r="CB198" i="1"/>
  <c r="CB292" i="1"/>
  <c r="CB258" i="1"/>
  <c r="CB177" i="1"/>
  <c r="CB185" i="1"/>
  <c r="CB193" i="1"/>
  <c r="CB201" i="1"/>
  <c r="CB222" i="1"/>
  <c r="CB244" i="1"/>
  <c r="CB166" i="1"/>
  <c r="CB180" i="1"/>
  <c r="CB188" i="1"/>
  <c r="CB196" i="1"/>
  <c r="CB204" i="1"/>
  <c r="CB246" i="1"/>
  <c r="CB175" i="1"/>
  <c r="CB183" i="1"/>
  <c r="CB178" i="1"/>
  <c r="CB186" i="1"/>
  <c r="CB194" i="1"/>
  <c r="CB202" i="1"/>
  <c r="CB250" i="1"/>
  <c r="CB173" i="1"/>
  <c r="CB189" i="1"/>
  <c r="CB197" i="1"/>
  <c r="CB205" i="1"/>
  <c r="CB184" i="1"/>
  <c r="CB200" i="1"/>
  <c r="CB106" i="1"/>
  <c r="CB114" i="1"/>
  <c r="CB122" i="1"/>
  <c r="CB130" i="1"/>
  <c r="CB138" i="1"/>
  <c r="CB146" i="1"/>
  <c r="CB199" i="1"/>
  <c r="CB109" i="1"/>
  <c r="CB117" i="1"/>
  <c r="CB125" i="1"/>
  <c r="CB133" i="1"/>
  <c r="CB141" i="1"/>
  <c r="CB112" i="1"/>
  <c r="CB120" i="1"/>
  <c r="CB136" i="1"/>
  <c r="CB144" i="1"/>
  <c r="CB107" i="1"/>
  <c r="CB110" i="1"/>
  <c r="CB118" i="1"/>
  <c r="CB126" i="1"/>
  <c r="CB142" i="1"/>
  <c r="CB191" i="1"/>
  <c r="CB105" i="1"/>
  <c r="CB113" i="1"/>
  <c r="CB121" i="1"/>
  <c r="CB129" i="1"/>
  <c r="CB137" i="1"/>
  <c r="CB145" i="1"/>
  <c r="CB252" i="1"/>
  <c r="CB206" i="1"/>
  <c r="CB116" i="1"/>
  <c r="CB124" i="1"/>
  <c r="CB132" i="1"/>
  <c r="CB140" i="1"/>
  <c r="CB148" i="1"/>
  <c r="CB153" i="1"/>
  <c r="CB62" i="1"/>
  <c r="CB70" i="1"/>
  <c r="CB78" i="1"/>
  <c r="CB86" i="1"/>
  <c r="CB609" i="1"/>
  <c r="CB626" i="1"/>
  <c r="CB634" i="1"/>
  <c r="CB127" i="1"/>
  <c r="CB63" i="1"/>
  <c r="CB79" i="1"/>
  <c r="CB87" i="1"/>
  <c r="CB95" i="1"/>
  <c r="CB54" i="1"/>
  <c r="CB610" i="1"/>
  <c r="CB627" i="1"/>
  <c r="CB149" i="1"/>
  <c r="CB151" i="1"/>
  <c r="CB64" i="1"/>
  <c r="CB72" i="1"/>
  <c r="CB80" i="1"/>
  <c r="CB88" i="1"/>
  <c r="CB96" i="1"/>
  <c r="CB55" i="1"/>
  <c r="CB611" i="1"/>
  <c r="CB628" i="1"/>
  <c r="CB642" i="1"/>
  <c r="CB643" i="1"/>
  <c r="CB644" i="1"/>
  <c r="CB65" i="1"/>
  <c r="CB73" i="1"/>
  <c r="CB81" i="1"/>
  <c r="CB97" i="1"/>
  <c r="CB56" i="1"/>
  <c r="CB51" i="1"/>
  <c r="CB612" i="1"/>
  <c r="CB629" i="1"/>
  <c r="CB645" i="1"/>
  <c r="CB111" i="1"/>
  <c r="CB58" i="1"/>
  <c r="CB66" i="1"/>
  <c r="CB82" i="1"/>
  <c r="CB135" i="1"/>
  <c r="CB143" i="1"/>
  <c r="CB152" i="1"/>
  <c r="CB59" i="1"/>
  <c r="CB67" i="1"/>
  <c r="CB75" i="1"/>
  <c r="CB83" i="1"/>
  <c r="CB91" i="1"/>
  <c r="CB99" i="1"/>
  <c r="CB606" i="1"/>
  <c r="CB614" i="1"/>
  <c r="CB631" i="1"/>
  <c r="CB647" i="1"/>
  <c r="CB119" i="1"/>
  <c r="CB147" i="1"/>
  <c r="CB60" i="1"/>
  <c r="CB68" i="1"/>
  <c r="CB76" i="1"/>
  <c r="CB84" i="1"/>
  <c r="CB92" i="1"/>
  <c r="CB100" i="1"/>
  <c r="CB607" i="1"/>
  <c r="CB624" i="1"/>
  <c r="CB632" i="1"/>
  <c r="CB648" i="1"/>
  <c r="CB630" i="1"/>
  <c r="CB649" i="1"/>
  <c r="CB93" i="1"/>
  <c r="CB52" i="1"/>
  <c r="CB608" i="1"/>
  <c r="CB633" i="1"/>
  <c r="CB61" i="1"/>
  <c r="CB69" i="1"/>
  <c r="CB77" i="1"/>
  <c r="CB85" i="1"/>
  <c r="CB613" i="1"/>
  <c r="CB90" i="1"/>
  <c r="CB98" i="1"/>
  <c r="CB57" i="1"/>
  <c r="CB646" i="1"/>
  <c r="CB131" i="1"/>
  <c r="CB625" i="1"/>
  <c r="CB12" i="1"/>
  <c r="CB13" i="1"/>
  <c r="CB14" i="1"/>
  <c r="CB720" i="1"/>
  <c r="CB784" i="1"/>
  <c r="CB848" i="1"/>
  <c r="CB783" i="1"/>
  <c r="CB847" i="1"/>
  <c r="CB911" i="1"/>
  <c r="CB722" i="1"/>
  <c r="CB846" i="1"/>
  <c r="CB910" i="1"/>
  <c r="CB20" i="1"/>
  <c r="CB21" i="1"/>
  <c r="CB11" i="1"/>
  <c r="CB721" i="1"/>
  <c r="CB785" i="1"/>
  <c r="CB909" i="1"/>
  <c r="BV204" i="1"/>
  <c r="BV174" i="1"/>
  <c r="BJ236" i="1"/>
  <c r="BY138" i="1"/>
  <c r="BX179" i="1"/>
  <c r="BV149" i="1"/>
  <c r="BY112" i="1"/>
  <c r="BY254" i="1"/>
  <c r="BR243" i="1"/>
  <c r="BY249" i="1"/>
  <c r="BR85" i="1"/>
  <c r="BJ211" i="1"/>
  <c r="BY177" i="1"/>
  <c r="BX121" i="1"/>
  <c r="BV200" i="1"/>
  <c r="BY69" i="1"/>
  <c r="BX55" i="1"/>
  <c r="BV251" i="1"/>
  <c r="BJ268" i="1"/>
  <c r="BY133" i="1"/>
  <c r="BX126" i="1"/>
  <c r="BF422" i="1"/>
  <c r="BF455" i="1" s="1"/>
  <c r="BF488" i="1" s="1"/>
  <c r="BF521" i="1" s="1"/>
  <c r="BI389" i="1"/>
  <c r="BY124" i="1"/>
  <c r="BY245" i="1"/>
  <c r="BR147" i="1"/>
  <c r="BV81" i="1"/>
  <c r="BY190" i="1"/>
  <c r="BX75" i="1"/>
  <c r="BX162" i="1"/>
  <c r="BV241" i="1"/>
  <c r="BY186" i="1"/>
  <c r="BJ210" i="1"/>
  <c r="BY247" i="1"/>
  <c r="BX185" i="1"/>
  <c r="BV65" i="1"/>
  <c r="BX95" i="1"/>
  <c r="BV255" i="1"/>
  <c r="BJ232" i="1"/>
  <c r="BY59" i="1"/>
  <c r="BR163" i="1"/>
  <c r="BV77" i="1"/>
  <c r="BV109" i="1"/>
  <c r="BJ238" i="1"/>
  <c r="BY132" i="1"/>
  <c r="BJ217" i="1"/>
  <c r="BY116" i="1"/>
  <c r="BZ149" i="1"/>
  <c r="BZ87" i="1"/>
  <c r="BZ259" i="1"/>
  <c r="BZ51" i="1"/>
  <c r="BZ178" i="1"/>
  <c r="BZ131" i="1"/>
  <c r="BZ164" i="1"/>
  <c r="BZ246" i="1"/>
  <c r="BR136" i="1"/>
  <c r="BD348" i="1"/>
  <c r="BE315" i="1"/>
  <c r="BE348" i="1" s="1"/>
  <c r="BE381" i="1" s="1"/>
  <c r="BE414" i="1" s="1"/>
  <c r="BI315" i="1"/>
  <c r="BK123" i="1"/>
  <c r="BR148" i="1"/>
  <c r="BD345" i="1"/>
  <c r="BE312" i="1"/>
  <c r="BE345" i="1" s="1"/>
  <c r="BE378" i="1" s="1"/>
  <c r="BE411" i="1" s="1"/>
  <c r="BI312" i="1"/>
  <c r="BX191" i="1"/>
  <c r="CA61" i="1"/>
  <c r="CA92" i="1"/>
  <c r="CA57" i="1"/>
  <c r="CA167" i="1"/>
  <c r="CA259" i="1"/>
  <c r="CA164" i="1"/>
  <c r="CA282" i="1"/>
  <c r="CA266" i="1"/>
  <c r="CA32" i="1"/>
  <c r="BJ239" i="1"/>
  <c r="BK239" i="1" s="1"/>
  <c r="BL239" i="1" s="1"/>
  <c r="BM239" i="1" s="1"/>
  <c r="BN239" i="1" s="1"/>
  <c r="BO239" i="1" s="1"/>
  <c r="BV239" i="1"/>
  <c r="BW239" i="1"/>
  <c r="BY239" i="1"/>
  <c r="BZ239" i="1"/>
  <c r="BJ276" i="1"/>
  <c r="BK276" i="1" s="1"/>
  <c r="BL276" i="1" s="1"/>
  <c r="BM276" i="1" s="1"/>
  <c r="BN276" i="1" s="1"/>
  <c r="BO276" i="1" s="1"/>
  <c r="BV276" i="1"/>
  <c r="BW276" i="1"/>
  <c r="BX276" i="1"/>
  <c r="BY276" i="1"/>
  <c r="BZ276" i="1"/>
  <c r="BF421" i="1"/>
  <c r="BF454" i="1" s="1"/>
  <c r="BF487" i="1" s="1"/>
  <c r="BF520" i="1" s="1"/>
  <c r="BI388" i="1"/>
  <c r="BX138" i="1"/>
  <c r="BX112" i="1"/>
  <c r="BK89" i="1"/>
  <c r="BK168" i="1"/>
  <c r="BR249" i="1"/>
  <c r="BF396" i="1"/>
  <c r="BF429" i="1" s="1"/>
  <c r="BF462" i="1" s="1"/>
  <c r="BF495" i="1" s="1"/>
  <c r="BI363" i="1"/>
  <c r="BX177" i="1"/>
  <c r="BR69" i="1"/>
  <c r="BD334" i="1"/>
  <c r="BE301" i="1"/>
  <c r="BE334" i="1" s="1"/>
  <c r="BE367" i="1" s="1"/>
  <c r="BE400" i="1" s="1"/>
  <c r="BI301" i="1"/>
  <c r="BX133" i="1"/>
  <c r="BK134" i="1"/>
  <c r="BK115" i="1"/>
  <c r="BJ281" i="1"/>
  <c r="BR124" i="1"/>
  <c r="BR245" i="1"/>
  <c r="BR190" i="1"/>
  <c r="BR186" i="1"/>
  <c r="BF395" i="1"/>
  <c r="BF428" i="1" s="1"/>
  <c r="BF461" i="1" s="1"/>
  <c r="BF494" i="1" s="1"/>
  <c r="BI362" i="1"/>
  <c r="BR247" i="1"/>
  <c r="BJ270" i="1"/>
  <c r="BF417" i="1"/>
  <c r="BF450" i="1" s="1"/>
  <c r="BF483" i="1" s="1"/>
  <c r="BF516" i="1" s="1"/>
  <c r="BI384" i="1"/>
  <c r="BR59" i="1"/>
  <c r="BF423" i="1"/>
  <c r="BF456" i="1" s="1"/>
  <c r="BF489" i="1" s="1"/>
  <c r="BF522" i="1" s="1"/>
  <c r="BI390" i="1"/>
  <c r="BX132" i="1"/>
  <c r="BF402" i="1"/>
  <c r="BF435" i="1" s="1"/>
  <c r="BF468" i="1" s="1"/>
  <c r="BF501" i="1" s="1"/>
  <c r="BI369" i="1"/>
  <c r="BR116" i="1"/>
  <c r="BR105" i="1"/>
  <c r="BZ122" i="1"/>
  <c r="BZ159" i="1"/>
  <c r="BZ193" i="1"/>
  <c r="BZ240" i="1"/>
  <c r="BZ160" i="1"/>
  <c r="BZ55" i="1"/>
  <c r="BZ86" i="1"/>
  <c r="BZ182" i="1"/>
  <c r="BF414" i="1"/>
  <c r="BF447" i="1" s="1"/>
  <c r="BF480" i="1" s="1"/>
  <c r="BF513" i="1" s="1"/>
  <c r="BI381" i="1"/>
  <c r="BK74" i="1"/>
  <c r="BK128" i="1"/>
  <c r="BX135" i="1"/>
  <c r="BR82" i="1"/>
  <c r="BK176" i="1"/>
  <c r="BR73" i="1"/>
  <c r="BX97" i="1"/>
  <c r="BR201" i="1"/>
  <c r="BX106" i="1"/>
  <c r="BR54" i="1"/>
  <c r="BD340" i="1"/>
  <c r="BE307" i="1"/>
  <c r="BE340" i="1" s="1"/>
  <c r="BE373" i="1" s="1"/>
  <c r="BE406" i="1" s="1"/>
  <c r="BI307" i="1"/>
  <c r="CA86" i="1"/>
  <c r="CA106" i="1"/>
  <c r="CA87" i="1"/>
  <c r="BZ136" i="1"/>
  <c r="BZ67" i="1"/>
  <c r="BV84" i="1"/>
  <c r="BV122" i="1"/>
  <c r="BY90" i="1"/>
  <c r="BR188" i="1"/>
  <c r="BV68" i="1"/>
  <c r="BY52" i="1"/>
  <c r="BX136" i="1"/>
  <c r="BV113" i="1"/>
  <c r="BY110" i="1"/>
  <c r="BX137" i="1"/>
  <c r="BV92" i="1"/>
  <c r="BY183" i="1"/>
  <c r="BZ73" i="1"/>
  <c r="BY172" i="1"/>
  <c r="BY111" i="1"/>
  <c r="BR135" i="1"/>
  <c r="BV78" i="1"/>
  <c r="BX141" i="1"/>
  <c r="BY67" i="1"/>
  <c r="BX61" i="1"/>
  <c r="BY57" i="1"/>
  <c r="BX82" i="1"/>
  <c r="BY99" i="1"/>
  <c r="BK248" i="1"/>
  <c r="BJ212" i="1"/>
  <c r="BK212" i="1" s="1"/>
  <c r="BL212" i="1" s="1"/>
  <c r="BM212" i="1" s="1"/>
  <c r="BN212" i="1" s="1"/>
  <c r="BO212" i="1" s="1"/>
  <c r="BX212" i="1"/>
  <c r="BY198" i="1"/>
  <c r="BX259" i="1"/>
  <c r="BV193" i="1"/>
  <c r="BY167" i="1"/>
  <c r="BR199" i="1"/>
  <c r="BV244" i="1"/>
  <c r="BV194" i="1"/>
  <c r="BY184" i="1"/>
  <c r="BX73" i="1"/>
  <c r="BV160" i="1"/>
  <c r="BY195" i="1"/>
  <c r="BR97" i="1"/>
  <c r="BV76" i="1"/>
  <c r="BX201" i="1"/>
  <c r="BV129" i="1"/>
  <c r="BJ265" i="1"/>
  <c r="BK265" i="1" s="1"/>
  <c r="BL265" i="1" s="1"/>
  <c r="BM265" i="1" s="1"/>
  <c r="BN265" i="1" s="1"/>
  <c r="BO265" i="1" s="1"/>
  <c r="BV265" i="1"/>
  <c r="BW265" i="1"/>
  <c r="BX265" i="1"/>
  <c r="BR265" i="1"/>
  <c r="BY265" i="1"/>
  <c r="BZ265" i="1"/>
  <c r="BY79" i="1"/>
  <c r="BX242" i="1"/>
  <c r="BV130" i="1"/>
  <c r="BY58" i="1"/>
  <c r="BZ148" i="1"/>
  <c r="BR180" i="1"/>
  <c r="BW250" i="1"/>
  <c r="BV142" i="1"/>
  <c r="BJ277" i="1"/>
  <c r="BK277" i="1" s="1"/>
  <c r="BL277" i="1" s="1"/>
  <c r="BM277" i="1" s="1"/>
  <c r="BN277" i="1" s="1"/>
  <c r="BO277" i="1" s="1"/>
  <c r="BW277" i="1"/>
  <c r="BR277" i="1"/>
  <c r="BY277" i="1"/>
  <c r="BZ277" i="1"/>
  <c r="BY87" i="1"/>
  <c r="BX148" i="1"/>
  <c r="BY159" i="1"/>
  <c r="BR191" i="1"/>
  <c r="BV93" i="1"/>
  <c r="BV63" i="1"/>
  <c r="BJ224" i="1"/>
  <c r="BK224" i="1" s="1"/>
  <c r="BL224" i="1" s="1"/>
  <c r="BM224" i="1" s="1"/>
  <c r="BN224" i="1" s="1"/>
  <c r="BO224" i="1" s="1"/>
  <c r="BV224" i="1"/>
  <c r="BW224" i="1"/>
  <c r="BY224" i="1"/>
  <c r="BZ224" i="1"/>
  <c r="BR106" i="1"/>
  <c r="BX54" i="1"/>
  <c r="BY202" i="1"/>
  <c r="CA78" i="1"/>
  <c r="CA84" i="1"/>
  <c r="CA67" i="1"/>
  <c r="CA202" i="1"/>
  <c r="CA72" i="1"/>
  <c r="CA79" i="1"/>
  <c r="CA135" i="1"/>
  <c r="CA124" i="1"/>
  <c r="CA133" i="1"/>
  <c r="CA188" i="1"/>
  <c r="CA257" i="1"/>
  <c r="BF424" i="1"/>
  <c r="BF457" i="1" s="1"/>
  <c r="BF490" i="1" s="1"/>
  <c r="BF523" i="1" s="1"/>
  <c r="BI391" i="1"/>
  <c r="BD342" i="1"/>
  <c r="BE309" i="1"/>
  <c r="BE342" i="1" s="1"/>
  <c r="BE375" i="1" s="1"/>
  <c r="BE408" i="1" s="1"/>
  <c r="BI309" i="1"/>
  <c r="BX127" i="1"/>
  <c r="BW70" i="1"/>
  <c r="BJ283" i="1"/>
  <c r="BJ218" i="1"/>
  <c r="BY153" i="1"/>
  <c r="BY173" i="1"/>
  <c r="BR138" i="1"/>
  <c r="BV179" i="1"/>
  <c r="BY83" i="1"/>
  <c r="BR112" i="1"/>
  <c r="BJ233" i="1"/>
  <c r="BZ177" i="1"/>
  <c r="BX254" i="1"/>
  <c r="BV243" i="1"/>
  <c r="BY170" i="1"/>
  <c r="BX249" i="1"/>
  <c r="BV85" i="1"/>
  <c r="BY152" i="1"/>
  <c r="BR177" i="1"/>
  <c r="BV121" i="1"/>
  <c r="BY118" i="1"/>
  <c r="BX69" i="1"/>
  <c r="BV55" i="1"/>
  <c r="BY120" i="1"/>
  <c r="BY98" i="1"/>
  <c r="BR133" i="1"/>
  <c r="BV126" i="1"/>
  <c r="BJ287" i="1"/>
  <c r="BJ263" i="1"/>
  <c r="BD347" i="1"/>
  <c r="BE314" i="1"/>
  <c r="BE347" i="1" s="1"/>
  <c r="BE380" i="1" s="1"/>
  <c r="BE413" i="1" s="1"/>
  <c r="BI314" i="1"/>
  <c r="BX151" i="1"/>
  <c r="BY91" i="1"/>
  <c r="BX124" i="1"/>
  <c r="BX245" i="1"/>
  <c r="BV147" i="1"/>
  <c r="BJ226" i="1"/>
  <c r="BX190" i="1"/>
  <c r="BV75" i="1"/>
  <c r="BV162" i="1"/>
  <c r="BY196" i="1"/>
  <c r="BX186" i="1"/>
  <c r="BY258" i="1"/>
  <c r="BX247" i="1"/>
  <c r="BV185" i="1"/>
  <c r="BY64" i="1"/>
  <c r="BK181" i="1"/>
  <c r="BW95" i="1"/>
  <c r="BD336" i="1"/>
  <c r="BE303" i="1"/>
  <c r="BE336" i="1" s="1"/>
  <c r="BE369" i="1" s="1"/>
  <c r="BE402" i="1" s="1"/>
  <c r="BI303" i="1"/>
  <c r="BY189" i="1"/>
  <c r="BY166" i="1"/>
  <c r="BX59" i="1"/>
  <c r="BV163" i="1"/>
  <c r="BJ225" i="1"/>
  <c r="BY143" i="1"/>
  <c r="BY169" i="1"/>
  <c r="BR132" i="1"/>
  <c r="BY158" i="1"/>
  <c r="BX116" i="1"/>
  <c r="BX105" i="1"/>
  <c r="BV88" i="1"/>
  <c r="BZ66" i="1"/>
  <c r="BZ138" i="1"/>
  <c r="BZ119" i="1"/>
  <c r="BZ120" i="1"/>
  <c r="BZ90" i="1"/>
  <c r="BZ252" i="1"/>
  <c r="BZ93" i="1"/>
  <c r="BZ257" i="1"/>
  <c r="BF413" i="1"/>
  <c r="BF446" i="1" s="1"/>
  <c r="BF479" i="1" s="1"/>
  <c r="BF512" i="1" s="1"/>
  <c r="BI380" i="1"/>
  <c r="BR137" i="1"/>
  <c r="BD332" i="1"/>
  <c r="BE299" i="1"/>
  <c r="BE332" i="1" s="1"/>
  <c r="BE365" i="1" s="1"/>
  <c r="BE398" i="1" s="1"/>
  <c r="BI299" i="1"/>
  <c r="BR61" i="1"/>
  <c r="BF398" i="1"/>
  <c r="BF431" i="1" s="1"/>
  <c r="BF464" i="1" s="1"/>
  <c r="BF497" i="1" s="1"/>
  <c r="BI365" i="1"/>
  <c r="BR259" i="1"/>
  <c r="BX199" i="1"/>
  <c r="BK104" i="1"/>
  <c r="BR90" i="1"/>
  <c r="BX52" i="1"/>
  <c r="BW136" i="1"/>
  <c r="BR183" i="1"/>
  <c r="BX111" i="1"/>
  <c r="BW135" i="1"/>
  <c r="BX67" i="1"/>
  <c r="BW61" i="1"/>
  <c r="BX57" i="1"/>
  <c r="BX99" i="1"/>
  <c r="BR198" i="1"/>
  <c r="BW259" i="1"/>
  <c r="BR195" i="1"/>
  <c r="BW97" i="1"/>
  <c r="BD331" i="1"/>
  <c r="BE298" i="1"/>
  <c r="BE331" i="1" s="1"/>
  <c r="BE364" i="1" s="1"/>
  <c r="BE397" i="1" s="1"/>
  <c r="BI298" i="1"/>
  <c r="BX79" i="1"/>
  <c r="BX58" i="1"/>
  <c r="BK71" i="1"/>
  <c r="BJ284" i="1"/>
  <c r="BJ280" i="1"/>
  <c r="BK280" i="1" s="1"/>
  <c r="BL280" i="1" s="1"/>
  <c r="BM280" i="1" s="1"/>
  <c r="BN280" i="1" s="1"/>
  <c r="BO280" i="1" s="1"/>
  <c r="BV280" i="1"/>
  <c r="BW280" i="1"/>
  <c r="BY280" i="1"/>
  <c r="BZ280" i="1"/>
  <c r="BD343" i="1"/>
  <c r="BE310" i="1"/>
  <c r="BE343" i="1" s="1"/>
  <c r="BE376" i="1" s="1"/>
  <c r="BE409" i="1" s="1"/>
  <c r="BI310" i="1"/>
  <c r="BX87" i="1"/>
  <c r="BW148" i="1"/>
  <c r="BX159" i="1"/>
  <c r="BW191" i="1"/>
  <c r="BF409" i="1"/>
  <c r="BF442" i="1" s="1"/>
  <c r="BF475" i="1" s="1"/>
  <c r="BF508" i="1" s="1"/>
  <c r="BI376" i="1"/>
  <c r="BW106" i="1"/>
  <c r="BW54" i="1"/>
  <c r="BX202" i="1"/>
  <c r="CA122" i="1"/>
  <c r="CA76" i="1"/>
  <c r="CA90" i="1"/>
  <c r="CA73" i="1"/>
  <c r="CA110" i="1"/>
  <c r="CA197" i="1"/>
  <c r="CA199" i="1"/>
  <c r="CA180" i="1"/>
  <c r="CA206" i="1"/>
  <c r="CA160" i="1"/>
  <c r="CA252" i="1"/>
  <c r="CA292" i="1"/>
  <c r="CA33" i="1"/>
  <c r="BY204" i="1"/>
  <c r="BD349" i="1"/>
  <c r="BE316" i="1"/>
  <c r="BE349" i="1" s="1"/>
  <c r="BE382" i="1" s="1"/>
  <c r="BE415" i="1" s="1"/>
  <c r="BI316" i="1"/>
  <c r="BF403" i="1"/>
  <c r="BF436" i="1" s="1"/>
  <c r="BF469" i="1" s="1"/>
  <c r="BF502" i="1" s="1"/>
  <c r="BI370" i="1"/>
  <c r="BX153" i="1"/>
  <c r="BW138" i="1"/>
  <c r="BR83" i="1"/>
  <c r="BW112" i="1"/>
  <c r="BK187" i="1"/>
  <c r="BF418" i="1"/>
  <c r="BF451" i="1" s="1"/>
  <c r="BF484" i="1" s="1"/>
  <c r="BF517" i="1" s="1"/>
  <c r="BI385" i="1"/>
  <c r="BZ249" i="1"/>
  <c r="BX170" i="1"/>
  <c r="BW249" i="1"/>
  <c r="BX152" i="1"/>
  <c r="BW177" i="1"/>
  <c r="BR118" i="1"/>
  <c r="BW69" i="1"/>
  <c r="BR120" i="1"/>
  <c r="BX98" i="1"/>
  <c r="BW133" i="1"/>
  <c r="BK253" i="1"/>
  <c r="BD353" i="1"/>
  <c r="BE320" i="1"/>
  <c r="BE353" i="1" s="1"/>
  <c r="BE386" i="1" s="1"/>
  <c r="BE419" i="1" s="1"/>
  <c r="BI320" i="1"/>
  <c r="BD329" i="1"/>
  <c r="BI296" i="1"/>
  <c r="BE296" i="1"/>
  <c r="BX91" i="1"/>
  <c r="BW124" i="1"/>
  <c r="BW245" i="1"/>
  <c r="BF411" i="1"/>
  <c r="BF444" i="1" s="1"/>
  <c r="BF477" i="1" s="1"/>
  <c r="BF510" i="1" s="1"/>
  <c r="BI378" i="1"/>
  <c r="BW190" i="1"/>
  <c r="BW186" i="1"/>
  <c r="BW247" i="1"/>
  <c r="BX64" i="1"/>
  <c r="BK157" i="1"/>
  <c r="BR166" i="1"/>
  <c r="BW59" i="1"/>
  <c r="BF410" i="1"/>
  <c r="BF443" i="1" s="1"/>
  <c r="BF476" i="1" s="1"/>
  <c r="BF509" i="1" s="1"/>
  <c r="BI377" i="1"/>
  <c r="BW132" i="1"/>
  <c r="BW116" i="1"/>
  <c r="BW105" i="1"/>
  <c r="BZ84" i="1"/>
  <c r="BZ179" i="1"/>
  <c r="BZ113" i="1"/>
  <c r="BZ96" i="1"/>
  <c r="BZ188" i="1"/>
  <c r="BZ60" i="1"/>
  <c r="BZ112" i="1"/>
  <c r="BZ165" i="1"/>
  <c r="BD344" i="1"/>
  <c r="BE311" i="1"/>
  <c r="BE344" i="1" s="1"/>
  <c r="BE377" i="1" s="1"/>
  <c r="BE410" i="1" s="1"/>
  <c r="BI311" i="1"/>
  <c r="BD339" i="1"/>
  <c r="BE306" i="1"/>
  <c r="BE339" i="1" s="1"/>
  <c r="BE372" i="1" s="1"/>
  <c r="BE405" i="1" s="1"/>
  <c r="BI306" i="1"/>
  <c r="BK192" i="1"/>
  <c r="BR110" i="1"/>
  <c r="BW137" i="1"/>
  <c r="BW82" i="1"/>
  <c r="BF397" i="1"/>
  <c r="BF430" i="1" s="1"/>
  <c r="BF463" i="1" s="1"/>
  <c r="BF496" i="1" s="1"/>
  <c r="BI364" i="1"/>
  <c r="BR167" i="1"/>
  <c r="BW199" i="1"/>
  <c r="BR184" i="1"/>
  <c r="BW73" i="1"/>
  <c r="BW201" i="1"/>
  <c r="BK161" i="1"/>
  <c r="BZ244" i="1"/>
  <c r="BJ278" i="1"/>
  <c r="BK278" i="1" s="1"/>
  <c r="BL278" i="1" s="1"/>
  <c r="BM278" i="1" s="1"/>
  <c r="BN278" i="1" s="1"/>
  <c r="BO278" i="1" s="1"/>
  <c r="BV278" i="1"/>
  <c r="BW278" i="1"/>
  <c r="BY278" i="1"/>
  <c r="BZ278" i="1"/>
  <c r="BY164" i="1"/>
  <c r="BX90" i="1"/>
  <c r="BY62" i="1"/>
  <c r="BR52" i="1"/>
  <c r="BV136" i="1"/>
  <c r="BY86" i="1"/>
  <c r="BX110" i="1"/>
  <c r="BV137" i="1"/>
  <c r="BJ288" i="1"/>
  <c r="BK288" i="1" s="1"/>
  <c r="BL288" i="1" s="1"/>
  <c r="BM288" i="1" s="1"/>
  <c r="BN288" i="1" s="1"/>
  <c r="BO288" i="1" s="1"/>
  <c r="BV288" i="1"/>
  <c r="BW288" i="1"/>
  <c r="BR288" i="1"/>
  <c r="BY288" i="1"/>
  <c r="BZ288" i="1"/>
  <c r="BY60" i="1"/>
  <c r="BX183" i="1"/>
  <c r="BZ184" i="1"/>
  <c r="BZ57" i="1"/>
  <c r="BR111" i="1"/>
  <c r="BV135" i="1"/>
  <c r="BJ229" i="1"/>
  <c r="BK229" i="1" s="1"/>
  <c r="BL229" i="1" s="1"/>
  <c r="BM229" i="1" s="1"/>
  <c r="BN229" i="1" s="1"/>
  <c r="BO229" i="1" s="1"/>
  <c r="BR229" i="1"/>
  <c r="BX229" i="1"/>
  <c r="BR67" i="1"/>
  <c r="BV61" i="1"/>
  <c r="BY182" i="1"/>
  <c r="BR57" i="1"/>
  <c r="BV82" i="1"/>
  <c r="BR99" i="1"/>
  <c r="BZ206" i="1"/>
  <c r="BX198" i="1"/>
  <c r="BV259" i="1"/>
  <c r="BY119" i="1"/>
  <c r="BX167" i="1"/>
  <c r="BV199" i="1"/>
  <c r="BJ286" i="1"/>
  <c r="BK286" i="1" s="1"/>
  <c r="BL286" i="1" s="1"/>
  <c r="BM286" i="1" s="1"/>
  <c r="BN286" i="1" s="1"/>
  <c r="BO286" i="1" s="1"/>
  <c r="BR286" i="1"/>
  <c r="BY96" i="1"/>
  <c r="BX184" i="1"/>
  <c r="BV73" i="1"/>
  <c r="BY33" i="1"/>
  <c r="BX195" i="1"/>
  <c r="BV97" i="1"/>
  <c r="BJ228" i="1"/>
  <c r="BK228" i="1" s="1"/>
  <c r="BL228" i="1" s="1"/>
  <c r="BM228" i="1" s="1"/>
  <c r="BN228" i="1" s="1"/>
  <c r="BO228" i="1" s="1"/>
  <c r="BW228" i="1"/>
  <c r="BX228" i="1"/>
  <c r="BZ228" i="1"/>
  <c r="BV201" i="1"/>
  <c r="BY66" i="1"/>
  <c r="BY257" i="1"/>
  <c r="BR79" i="1"/>
  <c r="BY72" i="1"/>
  <c r="BR58" i="1"/>
  <c r="BZ191" i="1"/>
  <c r="BZ63" i="1"/>
  <c r="BD350" i="1"/>
  <c r="BE317" i="1"/>
  <c r="BE350" i="1" s="1"/>
  <c r="BE383" i="1" s="1"/>
  <c r="BE416" i="1" s="1"/>
  <c r="BI317" i="1"/>
  <c r="BX146" i="1"/>
  <c r="BV250" i="1"/>
  <c r="BD346" i="1"/>
  <c r="BE313" i="1"/>
  <c r="BE346" i="1" s="1"/>
  <c r="BE379" i="1" s="1"/>
  <c r="BE412" i="1" s="1"/>
  <c r="BI313" i="1"/>
  <c r="BI31" i="1"/>
  <c r="BD30" i="1"/>
  <c r="BF31" i="1"/>
  <c r="BY240" i="1"/>
  <c r="BY206" i="1"/>
  <c r="BR87" i="1"/>
  <c r="BV148" i="1"/>
  <c r="BR159" i="1"/>
  <c r="BV191" i="1"/>
  <c r="BJ285" i="1"/>
  <c r="BK285" i="1" s="1"/>
  <c r="BL285" i="1" s="1"/>
  <c r="BM285" i="1" s="1"/>
  <c r="BN285" i="1" s="1"/>
  <c r="BO285" i="1" s="1"/>
  <c r="BY197" i="1"/>
  <c r="BJ223" i="1"/>
  <c r="BK223" i="1" s="1"/>
  <c r="BL223" i="1" s="1"/>
  <c r="BM223" i="1" s="1"/>
  <c r="BN223" i="1" s="1"/>
  <c r="BO223" i="1" s="1"/>
  <c r="BV223" i="1"/>
  <c r="BW223" i="1"/>
  <c r="BY223" i="1"/>
  <c r="BZ223" i="1"/>
  <c r="BV106" i="1"/>
  <c r="BV54" i="1"/>
  <c r="BY165" i="1"/>
  <c r="BR202" i="1"/>
  <c r="CA62" i="1"/>
  <c r="CA52" i="1"/>
  <c r="CA68" i="1"/>
  <c r="CA82" i="1"/>
  <c r="CA63" i="1"/>
  <c r="CA119" i="1"/>
  <c r="CA195" i="1"/>
  <c r="CA136" i="1"/>
  <c r="CA191" i="1"/>
  <c r="CA159" i="1"/>
  <c r="CA198" i="1"/>
  <c r="CA215" i="1"/>
  <c r="CA249" i="1"/>
  <c r="CA276" i="1"/>
  <c r="CA290" i="1"/>
  <c r="CA280" i="1"/>
  <c r="CA212" i="1"/>
  <c r="CA278" i="1"/>
  <c r="BR100" i="1"/>
  <c r="BR178" i="1"/>
  <c r="BR204" i="1"/>
  <c r="BY205" i="1"/>
  <c r="BY174" i="1"/>
  <c r="BR153" i="1"/>
  <c r="BV138" i="1"/>
  <c r="BY149" i="1"/>
  <c r="BX83" i="1"/>
  <c r="BV112" i="1"/>
  <c r="BZ124" i="1"/>
  <c r="BR170" i="1"/>
  <c r="BV249" i="1"/>
  <c r="BJ227" i="1"/>
  <c r="BR152" i="1"/>
  <c r="BV177" i="1"/>
  <c r="BY200" i="1"/>
  <c r="BX118" i="1"/>
  <c r="BV69" i="1"/>
  <c r="BY251" i="1"/>
  <c r="BX120" i="1"/>
  <c r="BR98" i="1"/>
  <c r="BV133" i="1"/>
  <c r="BJ219" i="1"/>
  <c r="BJ291" i="1"/>
  <c r="BR91" i="1"/>
  <c r="BV124" i="1"/>
  <c r="BV245" i="1"/>
  <c r="BY81" i="1"/>
  <c r="BJ220" i="1"/>
  <c r="BV190" i="1"/>
  <c r="BJ216" i="1"/>
  <c r="BY241" i="1"/>
  <c r="BV186" i="1"/>
  <c r="BV247" i="1"/>
  <c r="BY65" i="1"/>
  <c r="BR64" i="1"/>
  <c r="BJ267" i="1"/>
  <c r="BY255" i="1"/>
  <c r="BX166" i="1"/>
  <c r="BV59" i="1"/>
  <c r="BJ235" i="1"/>
  <c r="BY77" i="1"/>
  <c r="BV132" i="1"/>
  <c r="BV116" i="1"/>
  <c r="BV105" i="1"/>
  <c r="BJ264" i="1"/>
  <c r="BZ111" i="1"/>
  <c r="BZ251" i="1"/>
  <c r="BZ33" i="1"/>
  <c r="BZ183" i="1"/>
  <c r="BZ68" i="1"/>
  <c r="BZ130" i="1"/>
  <c r="BZ135" i="1"/>
  <c r="BZ146" i="1"/>
  <c r="BK139" i="1"/>
  <c r="BL139" i="1" s="1"/>
  <c r="BM139" i="1" s="1"/>
  <c r="BN139" i="1" s="1"/>
  <c r="BO139" i="1" s="1"/>
  <c r="BZ139" i="1"/>
  <c r="BK203" i="1"/>
  <c r="BL203" i="1" s="1"/>
  <c r="BM203" i="1" s="1"/>
  <c r="BN203" i="1" s="1"/>
  <c r="BO203" i="1" s="1"/>
  <c r="BZ203" i="1"/>
  <c r="BK150" i="1"/>
  <c r="BL150" i="1" s="1"/>
  <c r="BM150" i="1" s="1"/>
  <c r="BN150" i="1" s="1"/>
  <c r="BO150" i="1" s="1"/>
  <c r="BD351" i="1"/>
  <c r="BE318" i="1"/>
  <c r="BE351" i="1" s="1"/>
  <c r="BE384" i="1" s="1"/>
  <c r="BE417" i="1" s="1"/>
  <c r="BI318" i="1"/>
  <c r="BF408" i="1"/>
  <c r="BF441" i="1" s="1"/>
  <c r="BF474" i="1" s="1"/>
  <c r="BF507" i="1" s="1"/>
  <c r="BI375" i="1"/>
  <c r="CA60" i="1"/>
  <c r="CA137" i="1"/>
  <c r="CA183" i="1"/>
  <c r="CA201" i="1"/>
  <c r="CA244" i="1"/>
  <c r="BF412" i="1"/>
  <c r="BF445" i="1" s="1"/>
  <c r="BF478" i="1" s="1"/>
  <c r="BF511" i="1" s="1"/>
  <c r="BI379" i="1"/>
  <c r="BF404" i="1"/>
  <c r="BF437" i="1" s="1"/>
  <c r="BF470" i="1" s="1"/>
  <c r="BF503" i="1" s="1"/>
  <c r="BI371" i="1"/>
  <c r="BD357" i="1"/>
  <c r="BE324" i="1"/>
  <c r="BE357" i="1" s="1"/>
  <c r="BE390" i="1" s="1"/>
  <c r="BE423" i="1" s="1"/>
  <c r="BI324" i="1"/>
  <c r="BF405" i="1"/>
  <c r="BF438" i="1" s="1"/>
  <c r="BF471" i="1" s="1"/>
  <c r="BF504" i="1" s="1"/>
  <c r="BI372" i="1"/>
  <c r="BF401" i="1"/>
  <c r="BF434" i="1" s="1"/>
  <c r="BF467" i="1" s="1"/>
  <c r="BF500" i="1" s="1"/>
  <c r="BI368" i="1"/>
  <c r="BK94" i="1"/>
  <c r="BD333" i="1"/>
  <c r="BE300" i="1"/>
  <c r="BE333" i="1" s="1"/>
  <c r="BE366" i="1" s="1"/>
  <c r="BE399" i="1" s="1"/>
  <c r="BI300" i="1"/>
  <c r="BF420" i="1"/>
  <c r="BF453" i="1" s="1"/>
  <c r="BF486" i="1" s="1"/>
  <c r="BF519" i="1" s="1"/>
  <c r="BI387" i="1"/>
  <c r="BD330" i="1"/>
  <c r="BE297" i="1"/>
  <c r="BE330" i="1" s="1"/>
  <c r="BE363" i="1" s="1"/>
  <c r="BI297" i="1"/>
  <c r="BZ127" i="1"/>
  <c r="BZ145" i="1"/>
  <c r="BZ97" i="1"/>
  <c r="BZ140" i="1"/>
  <c r="BZ62" i="1"/>
  <c r="BZ72" i="1"/>
  <c r="BZ137" i="1"/>
  <c r="BZ110" i="1"/>
  <c r="BK235" i="1" l="1"/>
  <c r="BL161" i="1"/>
  <c r="BM161" i="1" s="1"/>
  <c r="BN161" i="1" s="1"/>
  <c r="BO161" i="1" s="1"/>
  <c r="BV161" i="1"/>
  <c r="BR161" i="1"/>
  <c r="BF542" i="1"/>
  <c r="BI509" i="1"/>
  <c r="BX223" i="1"/>
  <c r="BX285" i="1"/>
  <c r="BD379" i="1"/>
  <c r="BD412" i="1" s="1"/>
  <c r="BI346" i="1"/>
  <c r="BY228" i="1"/>
  <c r="BW286" i="1"/>
  <c r="BZ229" i="1"/>
  <c r="BX278" i="1"/>
  <c r="BF529" i="1"/>
  <c r="BI496" i="1"/>
  <c r="BE443" i="1"/>
  <c r="BD386" i="1"/>
  <c r="BD419" i="1" s="1"/>
  <c r="BI353" i="1"/>
  <c r="BF550" i="1"/>
  <c r="BI517" i="1"/>
  <c r="BX280" i="1"/>
  <c r="BF530" i="1"/>
  <c r="BI497" i="1"/>
  <c r="BF545" i="1"/>
  <c r="BI512" i="1"/>
  <c r="BJ314" i="1"/>
  <c r="BK314" i="1" s="1"/>
  <c r="BL314" i="1" s="1"/>
  <c r="BM314" i="1" s="1"/>
  <c r="BN314" i="1" s="1"/>
  <c r="BO314" i="1" s="1"/>
  <c r="BY314" i="1"/>
  <c r="BK233" i="1"/>
  <c r="BE441" i="1"/>
  <c r="BR224" i="1"/>
  <c r="BR203" i="1"/>
  <c r="BF546" i="1"/>
  <c r="BI513" i="1"/>
  <c r="BF555" i="1"/>
  <c r="BI522" i="1"/>
  <c r="BF527" i="1"/>
  <c r="BI494" i="1"/>
  <c r="BX239" i="1"/>
  <c r="BD381" i="1"/>
  <c r="BD414" i="1" s="1"/>
  <c r="BI348" i="1"/>
  <c r="CB139" i="1"/>
  <c r="BZ274" i="1"/>
  <c r="BK273" i="1"/>
  <c r="BV282" i="1"/>
  <c r="BF539" i="1"/>
  <c r="BI506" i="1"/>
  <c r="BD385" i="1"/>
  <c r="BD418" i="1" s="1"/>
  <c r="BI352" i="1"/>
  <c r="BJ308" i="1"/>
  <c r="BE434" i="1"/>
  <c r="CA139" i="1"/>
  <c r="BJ386" i="1"/>
  <c r="BJ321" i="1"/>
  <c r="BK272" i="1"/>
  <c r="BW292" i="1"/>
  <c r="BR290" i="1"/>
  <c r="BW215" i="1"/>
  <c r="BX32" i="1"/>
  <c r="BF537" i="1"/>
  <c r="BI504" i="1"/>
  <c r="BE452" i="1"/>
  <c r="BG419" i="1"/>
  <c r="BF552" i="1"/>
  <c r="BI519" i="1"/>
  <c r="BF533" i="1"/>
  <c r="BI500" i="1"/>
  <c r="BF536" i="1"/>
  <c r="BI503" i="1"/>
  <c r="BF540" i="1"/>
  <c r="BI507" i="1"/>
  <c r="BR223" i="1"/>
  <c r="BR285" i="1"/>
  <c r="BR228" i="1"/>
  <c r="BV286" i="1"/>
  <c r="BY229" i="1"/>
  <c r="BX288" i="1"/>
  <c r="BR278" i="1"/>
  <c r="BW203" i="1"/>
  <c r="BD377" i="1"/>
  <c r="BD410" i="1" s="1"/>
  <c r="BI344" i="1"/>
  <c r="BF535" i="1"/>
  <c r="BI502" i="1"/>
  <c r="BR280" i="1"/>
  <c r="BV298" i="1"/>
  <c r="BJ298" i="1"/>
  <c r="BK298" i="1" s="1"/>
  <c r="BL298" i="1" s="1"/>
  <c r="BM298" i="1" s="1"/>
  <c r="BN298" i="1" s="1"/>
  <c r="BO298" i="1" s="1"/>
  <c r="BW298" i="1"/>
  <c r="BR298" i="1"/>
  <c r="BX298" i="1"/>
  <c r="BZ298" i="1"/>
  <c r="CA298" i="1"/>
  <c r="BL181" i="1"/>
  <c r="BE446" i="1"/>
  <c r="BK263" i="1"/>
  <c r="BD375" i="1"/>
  <c r="BD408" i="1" s="1"/>
  <c r="BG408" i="1" s="1"/>
  <c r="BI342" i="1"/>
  <c r="BX224" i="1"/>
  <c r="BV277" i="1"/>
  <c r="BZ212" i="1"/>
  <c r="BL248" i="1"/>
  <c r="BJ301" i="1"/>
  <c r="BK301" i="1" s="1"/>
  <c r="BL301" i="1" s="1"/>
  <c r="BM301" i="1" s="1"/>
  <c r="BN301" i="1" s="1"/>
  <c r="BO301" i="1" s="1"/>
  <c r="BR301" i="1"/>
  <c r="CA301" i="1"/>
  <c r="BR276" i="1"/>
  <c r="BR239" i="1"/>
  <c r="BX139" i="1"/>
  <c r="BK268" i="1"/>
  <c r="CB224" i="1"/>
  <c r="CB223" i="1"/>
  <c r="CB280" i="1"/>
  <c r="BY274" i="1"/>
  <c r="BY150" i="1"/>
  <c r="BX213" i="1"/>
  <c r="BZ266" i="1"/>
  <c r="BY139" i="1"/>
  <c r="BE440" i="1"/>
  <c r="BD368" i="1"/>
  <c r="BD401" i="1" s="1"/>
  <c r="BI335" i="1"/>
  <c r="BL53" i="1"/>
  <c r="BJ325" i="1"/>
  <c r="BF551" i="1"/>
  <c r="BI518" i="1"/>
  <c r="BF532" i="1"/>
  <c r="BI499" i="1"/>
  <c r="BE453" i="1"/>
  <c r="BV292" i="1"/>
  <c r="BW290" i="1"/>
  <c r="BV215" i="1"/>
  <c r="BR230" i="1"/>
  <c r="BW32" i="1"/>
  <c r="CA224" i="1"/>
  <c r="CA277" i="1"/>
  <c r="BJ379" i="1"/>
  <c r="BK379" i="1" s="1"/>
  <c r="BL379" i="1" s="1"/>
  <c r="BM379" i="1" s="1"/>
  <c r="BN379" i="1" s="1"/>
  <c r="BO379" i="1" s="1"/>
  <c r="BY379" i="1"/>
  <c r="BE450" i="1"/>
  <c r="BL94" i="1"/>
  <c r="BM94" i="1" s="1"/>
  <c r="BN94" i="1" s="1"/>
  <c r="BO94" i="1" s="1"/>
  <c r="BJ318" i="1"/>
  <c r="BK318" i="1" s="1"/>
  <c r="BL318" i="1" s="1"/>
  <c r="BM318" i="1" s="1"/>
  <c r="BN318" i="1" s="1"/>
  <c r="BO318" i="1" s="1"/>
  <c r="BV318" i="1"/>
  <c r="BR318" i="1"/>
  <c r="BK267" i="1"/>
  <c r="BW285" i="1"/>
  <c r="BL192" i="1"/>
  <c r="BM192" i="1" s="1"/>
  <c r="BN192" i="1" s="1"/>
  <c r="BO192" i="1" s="1"/>
  <c r="BR192" i="1"/>
  <c r="BL253" i="1"/>
  <c r="BM253" i="1" s="1"/>
  <c r="BN253" i="1" s="1"/>
  <c r="BO253" i="1" s="1"/>
  <c r="BW253" i="1"/>
  <c r="BL187" i="1"/>
  <c r="BM187" i="1" s="1"/>
  <c r="BN187" i="1" s="1"/>
  <c r="BO187" i="1" s="1"/>
  <c r="CA187" i="1"/>
  <c r="BX187" i="1"/>
  <c r="BV316" i="1"/>
  <c r="BJ316" i="1"/>
  <c r="BK316" i="1" s="1"/>
  <c r="BL316" i="1" s="1"/>
  <c r="BM316" i="1" s="1"/>
  <c r="BN316" i="1" s="1"/>
  <c r="BO316" i="1" s="1"/>
  <c r="BW316" i="1"/>
  <c r="BR316" i="1"/>
  <c r="BX316" i="1"/>
  <c r="BZ316" i="1"/>
  <c r="CA316" i="1"/>
  <c r="BE430" i="1"/>
  <c r="BJ299" i="1"/>
  <c r="BK299" i="1" s="1"/>
  <c r="BL299" i="1" s="1"/>
  <c r="BM299" i="1" s="1"/>
  <c r="BN299" i="1" s="1"/>
  <c r="BO299" i="1" s="1"/>
  <c r="BY299" i="1"/>
  <c r="BX94" i="1"/>
  <c r="BK226" i="1"/>
  <c r="BD380" i="1"/>
  <c r="BD413" i="1" s="1"/>
  <c r="BI347" i="1"/>
  <c r="BY212" i="1"/>
  <c r="BX203" i="1"/>
  <c r="BJ307" i="1"/>
  <c r="BK307" i="1" s="1"/>
  <c r="BL307" i="1" s="1"/>
  <c r="BM307" i="1" s="1"/>
  <c r="BN307" i="1" s="1"/>
  <c r="BO307" i="1" s="1"/>
  <c r="BV307" i="1"/>
  <c r="BR307" i="1"/>
  <c r="BX307" i="1"/>
  <c r="BY307" i="1"/>
  <c r="CA307" i="1"/>
  <c r="BK270" i="1"/>
  <c r="BE433" i="1"/>
  <c r="BF553" i="1"/>
  <c r="BI520" i="1"/>
  <c r="BK217" i="1"/>
  <c r="BK238" i="1"/>
  <c r="CB288" i="1"/>
  <c r="CB314" i="1"/>
  <c r="BY266" i="1"/>
  <c r="BZ282" i="1"/>
  <c r="BL108" i="1"/>
  <c r="BJ322" i="1"/>
  <c r="BD374" i="1"/>
  <c r="BD407" i="1" s="1"/>
  <c r="BI341" i="1"/>
  <c r="BE457" i="1"/>
  <c r="BD387" i="1"/>
  <c r="BD420" i="1" s="1"/>
  <c r="BG420" i="1" s="1"/>
  <c r="BI354" i="1"/>
  <c r="BK289" i="1"/>
  <c r="BK231" i="1"/>
  <c r="BV290" i="1"/>
  <c r="CA223" i="1"/>
  <c r="BV306" i="1"/>
  <c r="BJ306" i="1"/>
  <c r="BK306" i="1" s="1"/>
  <c r="BL306" i="1" s="1"/>
  <c r="BM306" i="1" s="1"/>
  <c r="BN306" i="1" s="1"/>
  <c r="BO306" i="1" s="1"/>
  <c r="BW306" i="1"/>
  <c r="BX306" i="1"/>
  <c r="BR306" i="1"/>
  <c r="BZ306" i="1"/>
  <c r="CA306" i="1"/>
  <c r="BE448" i="1"/>
  <c r="BV310" i="1"/>
  <c r="BJ310" i="1"/>
  <c r="BK310" i="1" s="1"/>
  <c r="BL310" i="1" s="1"/>
  <c r="BM310" i="1" s="1"/>
  <c r="BN310" i="1" s="1"/>
  <c r="BO310" i="1" s="1"/>
  <c r="BX310" i="1"/>
  <c r="BY310" i="1"/>
  <c r="BK284" i="1"/>
  <c r="BL284" i="1" s="1"/>
  <c r="BM284" i="1" s="1"/>
  <c r="BN284" i="1" s="1"/>
  <c r="BO284" i="1" s="1"/>
  <c r="BD364" i="1"/>
  <c r="BD397" i="1" s="1"/>
  <c r="BI331" i="1"/>
  <c r="BL104" i="1"/>
  <c r="BM104" i="1" s="1"/>
  <c r="BN104" i="1" s="1"/>
  <c r="BO104" i="1" s="1"/>
  <c r="BR104" i="1" s="1"/>
  <c r="BE431" i="1"/>
  <c r="BF556" i="1"/>
  <c r="BI523" i="1"/>
  <c r="BE439" i="1"/>
  <c r="BG406" i="1"/>
  <c r="BF549" i="1"/>
  <c r="BI516" i="1"/>
  <c r="BK281" i="1"/>
  <c r="BD367" i="1"/>
  <c r="BD400" i="1" s="1"/>
  <c r="BI334" i="1"/>
  <c r="BV312" i="1"/>
  <c r="BJ312" i="1"/>
  <c r="BK312" i="1" s="1"/>
  <c r="BL312" i="1" s="1"/>
  <c r="BM312" i="1" s="1"/>
  <c r="BN312" i="1" s="1"/>
  <c r="BO312" i="1" s="1"/>
  <c r="BW312" i="1"/>
  <c r="BR312" i="1"/>
  <c r="BX312" i="1"/>
  <c r="BY312" i="1"/>
  <c r="BZ312" i="1"/>
  <c r="CA312" i="1"/>
  <c r="BL123" i="1"/>
  <c r="BK210" i="1"/>
  <c r="BR187" i="1"/>
  <c r="CB277" i="1"/>
  <c r="CB310" i="1"/>
  <c r="CB265" i="1"/>
  <c r="CB306" i="1"/>
  <c r="BE454" i="1"/>
  <c r="BJ305" i="1"/>
  <c r="BD391" i="1"/>
  <c r="BD424" i="1" s="1"/>
  <c r="BI358" i="1"/>
  <c r="CA286" i="1"/>
  <c r="BE432" i="1"/>
  <c r="BD384" i="1"/>
  <c r="BD417" i="1" s="1"/>
  <c r="BI351" i="1"/>
  <c r="BK291" i="1"/>
  <c r="BV285" i="1"/>
  <c r="BD29" i="1"/>
  <c r="BI30" i="1"/>
  <c r="BF30" i="1"/>
  <c r="BE449" i="1"/>
  <c r="BZ286" i="1"/>
  <c r="BW229" i="1"/>
  <c r="BE438" i="1"/>
  <c r="BJ296" i="1"/>
  <c r="BK296" i="1" s="1"/>
  <c r="BL296" i="1" s="1"/>
  <c r="BM296" i="1" s="1"/>
  <c r="BN296" i="1" s="1"/>
  <c r="BO296" i="1" s="1"/>
  <c r="BV296" i="1"/>
  <c r="BW296" i="1"/>
  <c r="BX296" i="1"/>
  <c r="BY296" i="1"/>
  <c r="BZ296" i="1"/>
  <c r="CA296" i="1"/>
  <c r="BD382" i="1"/>
  <c r="BD415" i="1" s="1"/>
  <c r="BI349" i="1"/>
  <c r="BE442" i="1"/>
  <c r="BD365" i="1"/>
  <c r="BD398" i="1" s="1"/>
  <c r="BG398" i="1" s="1"/>
  <c r="BI332" i="1"/>
  <c r="BJ303" i="1"/>
  <c r="BK303" i="1" s="1"/>
  <c r="BL303" i="1" s="1"/>
  <c r="BM303" i="1" s="1"/>
  <c r="BN303" i="1" s="1"/>
  <c r="BO303" i="1" s="1"/>
  <c r="BZ303" i="1"/>
  <c r="BK283" i="1"/>
  <c r="BR212" i="1"/>
  <c r="BD373" i="1"/>
  <c r="BD406" i="1" s="1"/>
  <c r="BI340" i="1"/>
  <c r="BL128" i="1"/>
  <c r="BL168" i="1"/>
  <c r="BE444" i="1"/>
  <c r="BR150" i="1"/>
  <c r="CB228" i="1"/>
  <c r="CB318" i="1"/>
  <c r="CB298" i="1"/>
  <c r="CB379" i="1"/>
  <c r="BW274" i="1"/>
  <c r="BX266" i="1"/>
  <c r="BR282" i="1"/>
  <c r="BF547" i="1"/>
  <c r="BI514" i="1"/>
  <c r="BD388" i="1"/>
  <c r="BD421" i="1" s="1"/>
  <c r="BI355" i="1"/>
  <c r="BE437" i="1"/>
  <c r="BK237" i="1"/>
  <c r="BJ304" i="1"/>
  <c r="BY253" i="1"/>
  <c r="BK221" i="1"/>
  <c r="BY187" i="1"/>
  <c r="BZ292" i="1"/>
  <c r="BK234" i="1"/>
  <c r="BK214" i="1"/>
  <c r="BZ215" i="1"/>
  <c r="BV253" i="1"/>
  <c r="BV203" i="1"/>
  <c r="CA285" i="1"/>
  <c r="BX161" i="1"/>
  <c r="BK219" i="1"/>
  <c r="BL219" i="1" s="1"/>
  <c r="BM219" i="1" s="1"/>
  <c r="BN219" i="1" s="1"/>
  <c r="BO219" i="1" s="1"/>
  <c r="CA219" i="1"/>
  <c r="BK227" i="1"/>
  <c r="BL227" i="1" s="1"/>
  <c r="BM227" i="1" s="1"/>
  <c r="BN227" i="1" s="1"/>
  <c r="BO227" i="1" s="1"/>
  <c r="BJ317" i="1"/>
  <c r="BK317" i="1" s="1"/>
  <c r="BL317" i="1" s="1"/>
  <c r="BM317" i="1" s="1"/>
  <c r="BN317" i="1" s="1"/>
  <c r="BO317" i="1" s="1"/>
  <c r="BV317" i="1"/>
  <c r="BX317" i="1"/>
  <c r="BJ297" i="1"/>
  <c r="BK297" i="1" s="1"/>
  <c r="BL297" i="1" s="1"/>
  <c r="BM297" i="1" s="1"/>
  <c r="BN297" i="1" s="1"/>
  <c r="BO297" i="1" s="1"/>
  <c r="BF544" i="1"/>
  <c r="BI511" i="1"/>
  <c r="BE396" i="1"/>
  <c r="BE395" i="1"/>
  <c r="BD366" i="1"/>
  <c r="BD399" i="1" s="1"/>
  <c r="BG399" i="1" s="1"/>
  <c r="BI333" i="1"/>
  <c r="BV324" i="1"/>
  <c r="BJ324" i="1"/>
  <c r="BK324" i="1" s="1"/>
  <c r="BL324" i="1" s="1"/>
  <c r="BM324" i="1" s="1"/>
  <c r="BN324" i="1" s="1"/>
  <c r="BO324" i="1" s="1"/>
  <c r="BW324" i="1"/>
  <c r="BR324" i="1"/>
  <c r="BX324" i="1"/>
  <c r="BY324" i="1"/>
  <c r="BZ324" i="1"/>
  <c r="CA324" i="1"/>
  <c r="CA150" i="1"/>
  <c r="BK220" i="1"/>
  <c r="BZ219" i="1"/>
  <c r="BZ227" i="1"/>
  <c r="BJ31" i="1"/>
  <c r="BK31" i="1" s="1"/>
  <c r="BL31" i="1" s="1"/>
  <c r="BM31" i="1" s="1"/>
  <c r="BN31" i="1" s="1"/>
  <c r="BO31" i="1" s="1"/>
  <c r="BR31" i="1"/>
  <c r="BX31" i="1"/>
  <c r="CA31" i="1"/>
  <c r="BD383" i="1"/>
  <c r="BD416" i="1" s="1"/>
  <c r="BI350" i="1"/>
  <c r="BV228" i="1"/>
  <c r="BY286" i="1"/>
  <c r="BV229" i="1"/>
  <c r="BW139" i="1"/>
  <c r="BD372" i="1"/>
  <c r="BD405" i="1" s="1"/>
  <c r="BI339" i="1"/>
  <c r="BL157" i="1"/>
  <c r="BJ378" i="1"/>
  <c r="BK378" i="1" s="1"/>
  <c r="BL378" i="1" s="1"/>
  <c r="BM378" i="1" s="1"/>
  <c r="BN378" i="1" s="1"/>
  <c r="BO378" i="1" s="1"/>
  <c r="BD362" i="1"/>
  <c r="BD395" i="1" s="1"/>
  <c r="BI329" i="1"/>
  <c r="BD376" i="1"/>
  <c r="BD409" i="1" s="1"/>
  <c r="BG409" i="1" s="1"/>
  <c r="BI343" i="1"/>
  <c r="BZ284" i="1"/>
  <c r="BL71" i="1"/>
  <c r="BE435" i="1"/>
  <c r="BK218" i="1"/>
  <c r="BX277" i="1"/>
  <c r="BW212" i="1"/>
  <c r="BF534" i="1"/>
  <c r="BI501" i="1"/>
  <c r="BR94" i="1"/>
  <c r="BL115" i="1"/>
  <c r="BD378" i="1"/>
  <c r="BD411" i="1" s="1"/>
  <c r="BI345" i="1"/>
  <c r="BK232" i="1"/>
  <c r="CB94" i="1"/>
  <c r="CB203" i="1"/>
  <c r="CB284" i="1"/>
  <c r="CB285" i="1"/>
  <c r="CB286" i="1"/>
  <c r="CB324" i="1"/>
  <c r="CB307" i="1"/>
  <c r="BV274" i="1"/>
  <c r="BY203" i="1"/>
  <c r="BW266" i="1"/>
  <c r="BX282" i="1"/>
  <c r="BF531" i="1"/>
  <c r="BI498" i="1"/>
  <c r="BJ383" i="1"/>
  <c r="BD371" i="1"/>
  <c r="BD404" i="1" s="1"/>
  <c r="BI338" i="1"/>
  <c r="BJ373" i="1"/>
  <c r="CA161" i="1"/>
  <c r="BE436" i="1"/>
  <c r="BJ323" i="1"/>
  <c r="BK275" i="1"/>
  <c r="BY292" i="1"/>
  <c r="BR222" i="1"/>
  <c r="BZ290" i="1"/>
  <c r="BY215" i="1"/>
  <c r="BY192" i="1"/>
  <c r="BZ32" i="1"/>
  <c r="CA265" i="1"/>
  <c r="CA279" i="1"/>
  <c r="BJ300" i="1"/>
  <c r="BK300" i="1" s="1"/>
  <c r="BL300" i="1" s="1"/>
  <c r="BM300" i="1" s="1"/>
  <c r="BN300" i="1" s="1"/>
  <c r="BO300" i="1" s="1"/>
  <c r="BW300" i="1"/>
  <c r="BX300" i="1"/>
  <c r="BZ300" i="1"/>
  <c r="CA300" i="1"/>
  <c r="BD363" i="1"/>
  <c r="BD396" i="1" s="1"/>
  <c r="BI330" i="1"/>
  <c r="BZ94" i="1"/>
  <c r="BE456" i="1"/>
  <c r="BZ150" i="1"/>
  <c r="BK216" i="1"/>
  <c r="BY219" i="1"/>
  <c r="BY227" i="1"/>
  <c r="BZ285" i="1"/>
  <c r="BJ313" i="1"/>
  <c r="BK313" i="1" s="1"/>
  <c r="BL313" i="1" s="1"/>
  <c r="BM313" i="1" s="1"/>
  <c r="BN313" i="1" s="1"/>
  <c r="BO313" i="1" s="1"/>
  <c r="BR313" i="1"/>
  <c r="BY313" i="1"/>
  <c r="BX286" i="1"/>
  <c r="BZ161" i="1"/>
  <c r="BJ377" i="1"/>
  <c r="BK377" i="1" s="1"/>
  <c r="BL377" i="1" s="1"/>
  <c r="BM377" i="1" s="1"/>
  <c r="BN377" i="1" s="1"/>
  <c r="BO377" i="1" s="1"/>
  <c r="BR377" i="1"/>
  <c r="BY377" i="1"/>
  <c r="BW94" i="1"/>
  <c r="BF543" i="1"/>
  <c r="BI510" i="1"/>
  <c r="BJ320" i="1"/>
  <c r="BK320" i="1" s="1"/>
  <c r="BL320" i="1" s="1"/>
  <c r="BM320" i="1" s="1"/>
  <c r="BN320" i="1" s="1"/>
  <c r="BO320" i="1" s="1"/>
  <c r="CA203" i="1"/>
  <c r="BF541" i="1"/>
  <c r="BI508" i="1"/>
  <c r="BY284" i="1"/>
  <c r="BW150" i="1"/>
  <c r="BD369" i="1"/>
  <c r="BD402" i="1" s="1"/>
  <c r="BG402" i="1" s="1"/>
  <c r="BI336" i="1"/>
  <c r="BX150" i="1"/>
  <c r="BV212" i="1"/>
  <c r="BL74" i="1"/>
  <c r="BJ363" i="1"/>
  <c r="BK363" i="1" s="1"/>
  <c r="BL363" i="1" s="1"/>
  <c r="BM363" i="1" s="1"/>
  <c r="BN363" i="1" s="1"/>
  <c r="BO363" i="1" s="1"/>
  <c r="CB363" i="1" s="1"/>
  <c r="BW363" i="1"/>
  <c r="BX363" i="1"/>
  <c r="BZ363" i="1"/>
  <c r="CA363" i="1"/>
  <c r="BL89" i="1"/>
  <c r="BJ315" i="1"/>
  <c r="BK315" i="1" s="1"/>
  <c r="BL315" i="1" s="1"/>
  <c r="BM315" i="1" s="1"/>
  <c r="BN315" i="1" s="1"/>
  <c r="BO315" i="1" s="1"/>
  <c r="BW315" i="1"/>
  <c r="BX315" i="1"/>
  <c r="BR315" i="1"/>
  <c r="BZ315" i="1"/>
  <c r="CA315" i="1"/>
  <c r="BF554" i="1"/>
  <c r="BI521" i="1"/>
  <c r="BK211" i="1"/>
  <c r="BK236" i="1"/>
  <c r="CB161" i="1"/>
  <c r="CB212" i="1"/>
  <c r="CB278" i="1"/>
  <c r="CB316" i="1"/>
  <c r="CB297" i="1"/>
  <c r="CB299" i="1"/>
  <c r="CB378" i="1"/>
  <c r="CC31" i="1"/>
  <c r="CC32" i="1"/>
  <c r="CC33" i="1"/>
  <c r="CC34" i="1"/>
  <c r="CD3" i="1"/>
  <c r="CC363" i="1"/>
  <c r="CC379" i="1"/>
  <c r="CC303" i="1"/>
  <c r="CC297" i="1"/>
  <c r="CC298" i="1"/>
  <c r="CC306" i="1"/>
  <c r="CC312" i="1"/>
  <c r="CC318" i="1"/>
  <c r="CC296" i="1"/>
  <c r="CC271" i="1"/>
  <c r="CC279" i="1"/>
  <c r="CC320" i="1"/>
  <c r="CC265" i="1"/>
  <c r="CC299" i="1"/>
  <c r="CC310" i="1"/>
  <c r="CC314" i="1"/>
  <c r="CC307" i="1"/>
  <c r="CC315" i="1"/>
  <c r="CC276" i="1"/>
  <c r="CC284" i="1"/>
  <c r="CC316" i="1"/>
  <c r="CC324" i="1"/>
  <c r="CC277" i="1"/>
  <c r="CC285" i="1"/>
  <c r="CC266" i="1"/>
  <c r="CC274" i="1"/>
  <c r="CC292" i="1"/>
  <c r="CC301" i="1"/>
  <c r="CC317" i="1"/>
  <c r="CC278" i="1"/>
  <c r="CC219" i="1"/>
  <c r="CC227" i="1"/>
  <c r="CC212" i="1"/>
  <c r="CC228" i="1"/>
  <c r="CC280" i="1"/>
  <c r="CC286" i="1"/>
  <c r="CC288" i="1"/>
  <c r="CC222" i="1"/>
  <c r="CC230" i="1"/>
  <c r="CC282" i="1"/>
  <c r="CC290" i="1"/>
  <c r="CC215" i="1"/>
  <c r="CC223" i="1"/>
  <c r="CC239" i="1"/>
  <c r="CC242" i="1"/>
  <c r="CC246" i="1"/>
  <c r="CC250" i="1"/>
  <c r="CC254" i="1"/>
  <c r="CC258" i="1"/>
  <c r="CC160" i="1"/>
  <c r="CC213" i="1"/>
  <c r="CC229" i="1"/>
  <c r="CC241" i="1"/>
  <c r="CC245" i="1"/>
  <c r="CC249" i="1"/>
  <c r="CC253" i="1"/>
  <c r="CC257" i="1"/>
  <c r="CC158" i="1"/>
  <c r="CC166" i="1"/>
  <c r="CC240" i="1"/>
  <c r="CC244" i="1"/>
  <c r="CC252" i="1"/>
  <c r="CC256" i="1"/>
  <c r="CC164" i="1"/>
  <c r="CC159" i="1"/>
  <c r="CC167" i="1"/>
  <c r="CC224" i="1"/>
  <c r="CC243" i="1"/>
  <c r="CC247" i="1"/>
  <c r="CC251" i="1"/>
  <c r="CC255" i="1"/>
  <c r="CC259" i="1"/>
  <c r="CC162" i="1"/>
  <c r="CC170" i="1"/>
  <c r="CC184" i="1"/>
  <c r="CC192" i="1"/>
  <c r="CC200" i="1"/>
  <c r="CC161" i="1"/>
  <c r="CC179" i="1"/>
  <c r="CC187" i="1"/>
  <c r="CC195" i="1"/>
  <c r="CC203" i="1"/>
  <c r="CC163" i="1"/>
  <c r="CC171" i="1"/>
  <c r="CC172" i="1"/>
  <c r="CC174" i="1"/>
  <c r="CC182" i="1"/>
  <c r="CC190" i="1"/>
  <c r="CC198" i="1"/>
  <c r="CC206" i="1"/>
  <c r="CC177" i="1"/>
  <c r="CC185" i="1"/>
  <c r="CC193" i="1"/>
  <c r="CC201" i="1"/>
  <c r="CC180" i="1"/>
  <c r="CC169" i="1"/>
  <c r="CC175" i="1"/>
  <c r="CC183" i="1"/>
  <c r="CC191" i="1"/>
  <c r="CC199" i="1"/>
  <c r="CC165" i="1"/>
  <c r="CC178" i="1"/>
  <c r="CC186" i="1"/>
  <c r="CC194" i="1"/>
  <c r="CC202" i="1"/>
  <c r="CC205" i="1"/>
  <c r="CC111" i="1"/>
  <c r="CC119" i="1"/>
  <c r="CC127" i="1"/>
  <c r="CC135" i="1"/>
  <c r="CC143" i="1"/>
  <c r="CC204" i="1"/>
  <c r="CC106" i="1"/>
  <c r="CC114" i="1"/>
  <c r="CC122" i="1"/>
  <c r="CC130" i="1"/>
  <c r="CC138" i="1"/>
  <c r="CC109" i="1"/>
  <c r="CC117" i="1"/>
  <c r="CC125" i="1"/>
  <c r="CC133" i="1"/>
  <c r="CC141" i="1"/>
  <c r="CC149" i="1"/>
  <c r="CC196" i="1"/>
  <c r="CC197" i="1"/>
  <c r="CC112" i="1"/>
  <c r="CC120" i="1"/>
  <c r="CC107" i="1"/>
  <c r="CC131" i="1"/>
  <c r="CC139" i="1"/>
  <c r="CC173" i="1"/>
  <c r="CC110" i="1"/>
  <c r="CC118" i="1"/>
  <c r="CC126" i="1"/>
  <c r="CC142" i="1"/>
  <c r="CC105" i="1"/>
  <c r="CC113" i="1"/>
  <c r="CC121" i="1"/>
  <c r="CC129" i="1"/>
  <c r="CC137" i="1"/>
  <c r="CC145" i="1"/>
  <c r="CC61" i="1"/>
  <c r="CC69" i="1"/>
  <c r="CC77" i="1"/>
  <c r="CC85" i="1"/>
  <c r="CC93" i="1"/>
  <c r="CC52" i="1"/>
  <c r="CC608" i="1"/>
  <c r="CC625" i="1"/>
  <c r="CC633" i="1"/>
  <c r="CC649" i="1"/>
  <c r="CC146" i="1"/>
  <c r="CC153" i="1"/>
  <c r="CC62" i="1"/>
  <c r="CC70" i="1"/>
  <c r="CC78" i="1"/>
  <c r="CC86" i="1"/>
  <c r="CC94" i="1"/>
  <c r="CC609" i="1"/>
  <c r="CC626" i="1"/>
  <c r="CC634" i="1"/>
  <c r="CC150" i="1"/>
  <c r="CC63" i="1"/>
  <c r="CC79" i="1"/>
  <c r="CC87" i="1"/>
  <c r="CC95" i="1"/>
  <c r="CC54" i="1"/>
  <c r="CC610" i="1"/>
  <c r="CC627" i="1"/>
  <c r="CC188" i="1"/>
  <c r="CC124" i="1"/>
  <c r="CC140" i="1"/>
  <c r="CC151" i="1"/>
  <c r="CC64" i="1"/>
  <c r="CC72" i="1"/>
  <c r="CC80" i="1"/>
  <c r="CC88" i="1"/>
  <c r="CC96" i="1"/>
  <c r="CC55" i="1"/>
  <c r="CC611" i="1"/>
  <c r="CC628" i="1"/>
  <c r="CC642" i="1"/>
  <c r="CC643" i="1"/>
  <c r="CC644" i="1"/>
  <c r="CC144" i="1"/>
  <c r="CC104" i="1"/>
  <c r="CC65" i="1"/>
  <c r="CC73" i="1"/>
  <c r="CC81" i="1"/>
  <c r="CC136" i="1"/>
  <c r="CC148" i="1"/>
  <c r="CC58" i="1"/>
  <c r="CC66" i="1"/>
  <c r="CC82" i="1"/>
  <c r="CC90" i="1"/>
  <c r="CC98" i="1"/>
  <c r="CC57" i="1"/>
  <c r="CC613" i="1"/>
  <c r="CC630" i="1"/>
  <c r="CC646" i="1"/>
  <c r="CC189" i="1"/>
  <c r="CC116" i="1"/>
  <c r="CC152" i="1"/>
  <c r="CC59" i="1"/>
  <c r="CC67" i="1"/>
  <c r="CC75" i="1"/>
  <c r="CC83" i="1"/>
  <c r="CC91" i="1"/>
  <c r="CC99" i="1"/>
  <c r="CC606" i="1"/>
  <c r="CC614" i="1"/>
  <c r="CC631" i="1"/>
  <c r="CC647" i="1"/>
  <c r="CC51" i="1"/>
  <c r="CC624" i="1"/>
  <c r="CC645" i="1"/>
  <c r="CC132" i="1"/>
  <c r="CC629" i="1"/>
  <c r="CC92" i="1"/>
  <c r="CC100" i="1"/>
  <c r="CC147" i="1"/>
  <c r="CC60" i="1"/>
  <c r="CC68" i="1"/>
  <c r="CC76" i="1"/>
  <c r="CC84" i="1"/>
  <c r="CC607" i="1"/>
  <c r="CC632" i="1"/>
  <c r="CC612" i="1"/>
  <c r="CC648" i="1"/>
  <c r="CC97" i="1"/>
  <c r="CC56" i="1"/>
  <c r="CC11" i="1"/>
  <c r="CC721" i="1"/>
  <c r="CC785" i="1"/>
  <c r="CC909" i="1"/>
  <c r="CC12" i="1"/>
  <c r="CC13" i="1"/>
  <c r="CC14" i="1"/>
  <c r="CC720" i="1"/>
  <c r="CC784" i="1"/>
  <c r="CC848" i="1"/>
  <c r="CC783" i="1"/>
  <c r="CC847" i="1"/>
  <c r="CC911" i="1"/>
  <c r="CC722" i="1"/>
  <c r="CC846" i="1"/>
  <c r="CC910" i="1"/>
  <c r="CC20" i="1"/>
  <c r="CC21" i="1"/>
  <c r="BV266" i="1"/>
  <c r="BW282" i="1"/>
  <c r="BX192" i="1"/>
  <c r="BJ319" i="1"/>
  <c r="BF548" i="1"/>
  <c r="BI515" i="1"/>
  <c r="BF538" i="1"/>
  <c r="BI505" i="1"/>
  <c r="BD370" i="1"/>
  <c r="BD403" i="1" s="1"/>
  <c r="BI337" i="1"/>
  <c r="BE455" i="1"/>
  <c r="BX292" i="1"/>
  <c r="BY290" i="1"/>
  <c r="BX215" i="1"/>
  <c r="CA239" i="1"/>
  <c r="CA229" i="1"/>
  <c r="CA228" i="1"/>
  <c r="CA288" i="1"/>
  <c r="BK264" i="1"/>
  <c r="BL264" i="1" s="1"/>
  <c r="BM264" i="1" s="1"/>
  <c r="BN264" i="1" s="1"/>
  <c r="BO264" i="1" s="1"/>
  <c r="CA264" i="1"/>
  <c r="BD390" i="1"/>
  <c r="BD423" i="1" s="1"/>
  <c r="BG423" i="1" s="1"/>
  <c r="BI357" i="1"/>
  <c r="BY285" i="1"/>
  <c r="BE445" i="1"/>
  <c r="BG412" i="1"/>
  <c r="BV311" i="1"/>
  <c r="BJ311" i="1"/>
  <c r="BK311" i="1" s="1"/>
  <c r="BL311" i="1" s="1"/>
  <c r="BM311" i="1" s="1"/>
  <c r="BN311" i="1" s="1"/>
  <c r="BO311" i="1" s="1"/>
  <c r="BX311" i="1"/>
  <c r="BR311" i="1"/>
  <c r="BY311" i="1"/>
  <c r="CA311" i="1"/>
  <c r="BJ385" i="1"/>
  <c r="BK385" i="1" s="1"/>
  <c r="BL385" i="1" s="1"/>
  <c r="BM385" i="1" s="1"/>
  <c r="BN385" i="1" s="1"/>
  <c r="BO385" i="1" s="1"/>
  <c r="BX284" i="1"/>
  <c r="BJ365" i="1"/>
  <c r="BK365" i="1" s="1"/>
  <c r="BL365" i="1" s="1"/>
  <c r="BM365" i="1" s="1"/>
  <c r="BN365" i="1" s="1"/>
  <c r="BO365" i="1" s="1"/>
  <c r="BW365" i="1"/>
  <c r="BY365" i="1"/>
  <c r="BZ365" i="1"/>
  <c r="BJ380" i="1"/>
  <c r="BK380" i="1" s="1"/>
  <c r="BL380" i="1" s="1"/>
  <c r="BM380" i="1" s="1"/>
  <c r="BN380" i="1" s="1"/>
  <c r="BO380" i="1" s="1"/>
  <c r="BV380" i="1"/>
  <c r="BW380" i="1"/>
  <c r="BR380" i="1"/>
  <c r="BX380" i="1"/>
  <c r="BY380" i="1"/>
  <c r="BZ380" i="1"/>
  <c r="CA380" i="1"/>
  <c r="BK225" i="1"/>
  <c r="BK287" i="1"/>
  <c r="BJ309" i="1"/>
  <c r="BK309" i="1" s="1"/>
  <c r="BL309" i="1" s="1"/>
  <c r="BM309" i="1" s="1"/>
  <c r="BN309" i="1" s="1"/>
  <c r="BO309" i="1" s="1"/>
  <c r="BW309" i="1"/>
  <c r="BZ309" i="1"/>
  <c r="BR139" i="1"/>
  <c r="BL176" i="1"/>
  <c r="BJ381" i="1"/>
  <c r="BK381" i="1" s="1"/>
  <c r="BL381" i="1" s="1"/>
  <c r="BM381" i="1" s="1"/>
  <c r="BN381" i="1" s="1"/>
  <c r="BO381" i="1" s="1"/>
  <c r="BX381" i="1"/>
  <c r="BJ390" i="1"/>
  <c r="BK390" i="1" s="1"/>
  <c r="BL390" i="1" s="1"/>
  <c r="BM390" i="1" s="1"/>
  <c r="BN390" i="1" s="1"/>
  <c r="BO390" i="1" s="1"/>
  <c r="BR390" i="1"/>
  <c r="BJ362" i="1"/>
  <c r="BK362" i="1" s="1"/>
  <c r="BL362" i="1" s="1"/>
  <c r="BM362" i="1" s="1"/>
  <c r="BN362" i="1" s="1"/>
  <c r="BO362" i="1" s="1"/>
  <c r="BR362" i="1"/>
  <c r="BL134" i="1"/>
  <c r="BF528" i="1"/>
  <c r="BI495" i="1"/>
  <c r="BE447" i="1"/>
  <c r="BG414" i="1"/>
  <c r="BX253" i="1"/>
  <c r="CB104" i="1"/>
  <c r="CB150" i="1"/>
  <c r="CB187" i="1"/>
  <c r="CB276" i="1"/>
  <c r="CB239" i="1"/>
  <c r="CB229" i="1"/>
  <c r="CB300" i="1"/>
  <c r="BJ374" i="1"/>
  <c r="BE451" i="1"/>
  <c r="BG418" i="1"/>
  <c r="BJ302" i="1"/>
  <c r="CA192" i="1"/>
  <c r="BD389" i="1"/>
  <c r="BD422" i="1" s="1"/>
  <c r="BG422" i="1" s="1"/>
  <c r="BI356" i="1"/>
  <c r="BK269" i="1"/>
  <c r="BR292" i="1"/>
  <c r="BX290" i="1"/>
  <c r="BR215" i="1"/>
  <c r="BR32" i="1"/>
  <c r="BV150" i="1"/>
  <c r="BV139" i="1"/>
  <c r="BV104" i="1"/>
  <c r="BD436" i="1" l="1"/>
  <c r="BG436" i="1" s="1"/>
  <c r="BI403" i="1"/>
  <c r="BX390" i="1"/>
  <c r="BR381" i="1"/>
  <c r="CA385" i="1"/>
  <c r="BK319" i="1"/>
  <c r="BW362" i="1"/>
  <c r="BW390" i="1"/>
  <c r="BW381" i="1"/>
  <c r="BV309" i="1"/>
  <c r="BR365" i="1"/>
  <c r="BZ385" i="1"/>
  <c r="BZ311" i="1"/>
  <c r="BE478" i="1"/>
  <c r="CC313" i="1"/>
  <c r="BV315" i="1"/>
  <c r="BY363" i="1"/>
  <c r="BZ320" i="1"/>
  <c r="BX377" i="1"/>
  <c r="BX313" i="1"/>
  <c r="BY300" i="1"/>
  <c r="BE469" i="1"/>
  <c r="BK373" i="1"/>
  <c r="BJ389" i="1"/>
  <c r="BJ345" i="1"/>
  <c r="BZ378" i="1"/>
  <c r="BW31" i="1"/>
  <c r="BZ264" i="1"/>
  <c r="BZ297" i="1"/>
  <c r="CA317" i="1"/>
  <c r="BE470" i="1"/>
  <c r="BJ340" i="1"/>
  <c r="BL283" i="1"/>
  <c r="BX303" i="1"/>
  <c r="BR296" i="1"/>
  <c r="BI29" i="1"/>
  <c r="BD28" i="1"/>
  <c r="BF29" i="1"/>
  <c r="BD450" i="1"/>
  <c r="BI417" i="1"/>
  <c r="BY104" i="1"/>
  <c r="BD430" i="1"/>
  <c r="BI397" i="1"/>
  <c r="BR310" i="1"/>
  <c r="BY306" i="1"/>
  <c r="BL231" i="1"/>
  <c r="BJ341" i="1"/>
  <c r="BW307" i="1"/>
  <c r="BX299" i="1"/>
  <c r="BY316" i="1"/>
  <c r="BW187" i="1"/>
  <c r="BW192" i="1"/>
  <c r="CA318" i="1"/>
  <c r="CA94" i="1"/>
  <c r="BR379" i="1"/>
  <c r="CA104" i="1"/>
  <c r="BD434" i="1"/>
  <c r="BI401" i="1"/>
  <c r="BZ301" i="1"/>
  <c r="BZ253" i="1"/>
  <c r="BJ375" i="1"/>
  <c r="BJ371" i="1"/>
  <c r="BJ387" i="1"/>
  <c r="BG401" i="1"/>
  <c r="BK308" i="1"/>
  <c r="BV314" i="1"/>
  <c r="BJ346" i="1"/>
  <c r="BJ364" i="1"/>
  <c r="BR227" i="1"/>
  <c r="CB377" i="1"/>
  <c r="BX362" i="1"/>
  <c r="BJ356" i="1"/>
  <c r="BK356" i="1" s="1"/>
  <c r="BL356" i="1" s="1"/>
  <c r="BM356" i="1" s="1"/>
  <c r="BN356" i="1" s="1"/>
  <c r="BO356" i="1" s="1"/>
  <c r="BW356" i="1"/>
  <c r="BR356" i="1"/>
  <c r="BZ356" i="1"/>
  <c r="CA356" i="1"/>
  <c r="CB356" i="1"/>
  <c r="BV362" i="1"/>
  <c r="BV390" i="1"/>
  <c r="BV381" i="1"/>
  <c r="CA309" i="1"/>
  <c r="BX365" i="1"/>
  <c r="BY385" i="1"/>
  <c r="CC309" i="1"/>
  <c r="CC356" i="1"/>
  <c r="CC378" i="1"/>
  <c r="BL211" i="1"/>
  <c r="BM211" i="1" s="1"/>
  <c r="BN211" i="1" s="1"/>
  <c r="BO211" i="1" s="1"/>
  <c r="BR363" i="1"/>
  <c r="BY320" i="1"/>
  <c r="BW377" i="1"/>
  <c r="BW313" i="1"/>
  <c r="BE489" i="1"/>
  <c r="BR300" i="1"/>
  <c r="BD444" i="1"/>
  <c r="BI411" i="1"/>
  <c r="BM71" i="1"/>
  <c r="BY378" i="1"/>
  <c r="BJ350" i="1"/>
  <c r="BV31" i="1"/>
  <c r="BY297" i="1"/>
  <c r="BZ317" i="1"/>
  <c r="CA227" i="1"/>
  <c r="BJ355" i="1"/>
  <c r="BM168" i="1"/>
  <c r="BD439" i="1"/>
  <c r="BI406" i="1"/>
  <c r="BR303" i="1"/>
  <c r="BE475" i="1"/>
  <c r="BJ358" i="1"/>
  <c r="BM123" i="1"/>
  <c r="CA284" i="1"/>
  <c r="BW310" i="1"/>
  <c r="BD440" i="1"/>
  <c r="BI407" i="1"/>
  <c r="BK322" i="1"/>
  <c r="BL270" i="1"/>
  <c r="BJ384" i="1"/>
  <c r="BJ391" i="1"/>
  <c r="BW299" i="1"/>
  <c r="BV227" i="1"/>
  <c r="BZ318" i="1"/>
  <c r="BW379" i="1"/>
  <c r="BG407" i="1"/>
  <c r="BL268" i="1"/>
  <c r="BY301" i="1"/>
  <c r="BJ344" i="1"/>
  <c r="BW227" i="1"/>
  <c r="BV187" i="1"/>
  <c r="BE467" i="1"/>
  <c r="BG434" i="1"/>
  <c r="CA314" i="1"/>
  <c r="BD445" i="1"/>
  <c r="BG445" i="1" s="1"/>
  <c r="BI412" i="1"/>
  <c r="BY161" i="1"/>
  <c r="BR219" i="1"/>
  <c r="BY94" i="1"/>
  <c r="CB227" i="1"/>
  <c r="BE484" i="1"/>
  <c r="CC377" i="1"/>
  <c r="BM74" i="1"/>
  <c r="BJ336" i="1"/>
  <c r="BR320" i="1"/>
  <c r="BV377" i="1"/>
  <c r="BV313" i="1"/>
  <c r="BL216" i="1"/>
  <c r="BJ338" i="1"/>
  <c r="BX378" i="1"/>
  <c r="BM157" i="1"/>
  <c r="BD449" i="1"/>
  <c r="BI416" i="1"/>
  <c r="BJ333" i="1"/>
  <c r="BR297" i="1"/>
  <c r="BY317" i="1"/>
  <c r="BL234" i="1"/>
  <c r="BD454" i="1"/>
  <c r="BI421" i="1"/>
  <c r="BW303" i="1"/>
  <c r="BJ349" i="1"/>
  <c r="BE465" i="1"/>
  <c r="BD457" i="1"/>
  <c r="BI424" i="1"/>
  <c r="BL289" i="1"/>
  <c r="BV299" i="1"/>
  <c r="BR253" i="1"/>
  <c r="BV219" i="1"/>
  <c r="BY318" i="1"/>
  <c r="BG417" i="1"/>
  <c r="BV379" i="1"/>
  <c r="BE473" i="1"/>
  <c r="BG440" i="1"/>
  <c r="BX301" i="1"/>
  <c r="BM248" i="1"/>
  <c r="BW284" i="1"/>
  <c r="BD443" i="1"/>
  <c r="BI410" i="1"/>
  <c r="BW219" i="1"/>
  <c r="BE485" i="1"/>
  <c r="BV94" i="1"/>
  <c r="BL272" i="1"/>
  <c r="BJ352" i="1"/>
  <c r="BZ314" i="1"/>
  <c r="BJ353" i="1"/>
  <c r="CB315" i="1"/>
  <c r="BZ104" i="1"/>
  <c r="CB31" i="1"/>
  <c r="BX385" i="1"/>
  <c r="BR385" i="1"/>
  <c r="CC264" i="1"/>
  <c r="CD31" i="1"/>
  <c r="CD32" i="1"/>
  <c r="CD33" i="1"/>
  <c r="CE3" i="1"/>
  <c r="CD34" i="1"/>
  <c r="CD363" i="1"/>
  <c r="CD381" i="1"/>
  <c r="CD390" i="1"/>
  <c r="CD365" i="1"/>
  <c r="CD374" i="1"/>
  <c r="CD377" i="1"/>
  <c r="CD385" i="1"/>
  <c r="CD378" i="1"/>
  <c r="CD379" i="1"/>
  <c r="CD299" i="1"/>
  <c r="CD307" i="1"/>
  <c r="CD300" i="1"/>
  <c r="CD356" i="1"/>
  <c r="CD301" i="1"/>
  <c r="CD380" i="1"/>
  <c r="CD362" i="1"/>
  <c r="CD297" i="1"/>
  <c r="CD313" i="1"/>
  <c r="CD306" i="1"/>
  <c r="CD317" i="1"/>
  <c r="CD278" i="1"/>
  <c r="CD312" i="1"/>
  <c r="CD318" i="1"/>
  <c r="CD296" i="1"/>
  <c r="CD271" i="1"/>
  <c r="CD264" i="1"/>
  <c r="CD280" i="1"/>
  <c r="CD303" i="1"/>
  <c r="CD309" i="1"/>
  <c r="CD320" i="1"/>
  <c r="CD298" i="1"/>
  <c r="CD266" i="1"/>
  <c r="CD274" i="1"/>
  <c r="CD310" i="1"/>
  <c r="CD314" i="1"/>
  <c r="CD315" i="1"/>
  <c r="CD276" i="1"/>
  <c r="CD284" i="1"/>
  <c r="CD224" i="1"/>
  <c r="CD316" i="1"/>
  <c r="CD324" i="1"/>
  <c r="CD265" i="1"/>
  <c r="CD292" i="1"/>
  <c r="CD285" i="1"/>
  <c r="CD311" i="1"/>
  <c r="CD211" i="1"/>
  <c r="CD219" i="1"/>
  <c r="CD227" i="1"/>
  <c r="CD212" i="1"/>
  <c r="CD277" i="1"/>
  <c r="CD286" i="1"/>
  <c r="CD288" i="1"/>
  <c r="CD213" i="1"/>
  <c r="CD229" i="1"/>
  <c r="CD222" i="1"/>
  <c r="CD230" i="1"/>
  <c r="CD290" i="1"/>
  <c r="CD165" i="1"/>
  <c r="CD282" i="1"/>
  <c r="CD242" i="1"/>
  <c r="CD246" i="1"/>
  <c r="CD250" i="1"/>
  <c r="CD254" i="1"/>
  <c r="CD258" i="1"/>
  <c r="CD160" i="1"/>
  <c r="CD228" i="1"/>
  <c r="CD163" i="1"/>
  <c r="CD171" i="1"/>
  <c r="CD241" i="1"/>
  <c r="CD279" i="1"/>
  <c r="CD239" i="1"/>
  <c r="CD161" i="1"/>
  <c r="CD240" i="1"/>
  <c r="CD244" i="1"/>
  <c r="CD252" i="1"/>
  <c r="CD256" i="1"/>
  <c r="CD164" i="1"/>
  <c r="CD159" i="1"/>
  <c r="CD167" i="1"/>
  <c r="CD215" i="1"/>
  <c r="CD251" i="1"/>
  <c r="CD173" i="1"/>
  <c r="CD189" i="1"/>
  <c r="CD197" i="1"/>
  <c r="CD205" i="1"/>
  <c r="CD253" i="1"/>
  <c r="CD162" i="1"/>
  <c r="CD184" i="1"/>
  <c r="CD192" i="1"/>
  <c r="CD200" i="1"/>
  <c r="CD243" i="1"/>
  <c r="CD255" i="1"/>
  <c r="CD179" i="1"/>
  <c r="CD187" i="1"/>
  <c r="CD195" i="1"/>
  <c r="CD203" i="1"/>
  <c r="CD257" i="1"/>
  <c r="CD158" i="1"/>
  <c r="CD172" i="1"/>
  <c r="CD174" i="1"/>
  <c r="CD182" i="1"/>
  <c r="CD190" i="1"/>
  <c r="CD198" i="1"/>
  <c r="CD206" i="1"/>
  <c r="CD259" i="1"/>
  <c r="CD166" i="1"/>
  <c r="CD170" i="1"/>
  <c r="CD177" i="1"/>
  <c r="CD245" i="1"/>
  <c r="CD180" i="1"/>
  <c r="CD188" i="1"/>
  <c r="CD196" i="1"/>
  <c r="CD204" i="1"/>
  <c r="CD223" i="1"/>
  <c r="CD247" i="1"/>
  <c r="CD169" i="1"/>
  <c r="CD175" i="1"/>
  <c r="CD183" i="1"/>
  <c r="CD191" i="1"/>
  <c r="CD199" i="1"/>
  <c r="CD185" i="1"/>
  <c r="CD186" i="1"/>
  <c r="CD201" i="1"/>
  <c r="CD202" i="1"/>
  <c r="CD116" i="1"/>
  <c r="CD124" i="1"/>
  <c r="CD132" i="1"/>
  <c r="CD140" i="1"/>
  <c r="CD148" i="1"/>
  <c r="CD111" i="1"/>
  <c r="CD119" i="1"/>
  <c r="CD127" i="1"/>
  <c r="CD135" i="1"/>
  <c r="CD249" i="1"/>
  <c r="CD106" i="1"/>
  <c r="CD114" i="1"/>
  <c r="CD122" i="1"/>
  <c r="CD130" i="1"/>
  <c r="CD138" i="1"/>
  <c r="CD146" i="1"/>
  <c r="CD109" i="1"/>
  <c r="CD117" i="1"/>
  <c r="CD193" i="1"/>
  <c r="CD194" i="1"/>
  <c r="CD112" i="1"/>
  <c r="CD120" i="1"/>
  <c r="CD136" i="1"/>
  <c r="CD107" i="1"/>
  <c r="CD131" i="1"/>
  <c r="CD139" i="1"/>
  <c r="CD147" i="1"/>
  <c r="CD178" i="1"/>
  <c r="CD110" i="1"/>
  <c r="CD118" i="1"/>
  <c r="CD126" i="1"/>
  <c r="CD142" i="1"/>
  <c r="CD150" i="1"/>
  <c r="CD60" i="1"/>
  <c r="CD68" i="1"/>
  <c r="CD76" i="1"/>
  <c r="CD84" i="1"/>
  <c r="CD92" i="1"/>
  <c r="CD100" i="1"/>
  <c r="CD607" i="1"/>
  <c r="CD624" i="1"/>
  <c r="CD632" i="1"/>
  <c r="CD648" i="1"/>
  <c r="CD129" i="1"/>
  <c r="CD61" i="1"/>
  <c r="CD69" i="1"/>
  <c r="CD77" i="1"/>
  <c r="CD85" i="1"/>
  <c r="CD93" i="1"/>
  <c r="CD52" i="1"/>
  <c r="CD608" i="1"/>
  <c r="CD625" i="1"/>
  <c r="CD633" i="1"/>
  <c r="CD153" i="1"/>
  <c r="CD62" i="1"/>
  <c r="CD70" i="1"/>
  <c r="CD78" i="1"/>
  <c r="CD86" i="1"/>
  <c r="CD94" i="1"/>
  <c r="CD609" i="1"/>
  <c r="CD626" i="1"/>
  <c r="CD634" i="1"/>
  <c r="CD105" i="1"/>
  <c r="CD125" i="1"/>
  <c r="CD141" i="1"/>
  <c r="CD145" i="1"/>
  <c r="CD149" i="1"/>
  <c r="CD63" i="1"/>
  <c r="CD79" i="1"/>
  <c r="CD87" i="1"/>
  <c r="CD95" i="1"/>
  <c r="CD54" i="1"/>
  <c r="CD610" i="1"/>
  <c r="CD627" i="1"/>
  <c r="CD151" i="1"/>
  <c r="CD64" i="1"/>
  <c r="CD72" i="1"/>
  <c r="CD80" i="1"/>
  <c r="CD88" i="1"/>
  <c r="CD113" i="1"/>
  <c r="CD137" i="1"/>
  <c r="CD144" i="1"/>
  <c r="CD104" i="1"/>
  <c r="CD65" i="1"/>
  <c r="CD73" i="1"/>
  <c r="CD81" i="1"/>
  <c r="CD97" i="1"/>
  <c r="CD56" i="1"/>
  <c r="CD51" i="1"/>
  <c r="CD612" i="1"/>
  <c r="CD629" i="1"/>
  <c r="CD645" i="1"/>
  <c r="CD143" i="1"/>
  <c r="CD58" i="1"/>
  <c r="CD66" i="1"/>
  <c r="CD82" i="1"/>
  <c r="CD90" i="1"/>
  <c r="CD98" i="1"/>
  <c r="CD57" i="1"/>
  <c r="CD613" i="1"/>
  <c r="CD630" i="1"/>
  <c r="CD646" i="1"/>
  <c r="CD96" i="1"/>
  <c r="CD55" i="1"/>
  <c r="CD611" i="1"/>
  <c r="CD642" i="1"/>
  <c r="CD647" i="1"/>
  <c r="CD649" i="1"/>
  <c r="CD614" i="1"/>
  <c r="CD121" i="1"/>
  <c r="CD152" i="1"/>
  <c r="CD628" i="1"/>
  <c r="CD133" i="1"/>
  <c r="CD59" i="1"/>
  <c r="CD67" i="1"/>
  <c r="CD75" i="1"/>
  <c r="CD83" i="1"/>
  <c r="CD91" i="1"/>
  <c r="CD99" i="1"/>
  <c r="CD644" i="1"/>
  <c r="CD631" i="1"/>
  <c r="CD643" i="1"/>
  <c r="CD606" i="1"/>
  <c r="CD20" i="1"/>
  <c r="CD21" i="1"/>
  <c r="CD11" i="1"/>
  <c r="CD721" i="1"/>
  <c r="CD785" i="1"/>
  <c r="CD909" i="1"/>
  <c r="CD12" i="1"/>
  <c r="CD13" i="1"/>
  <c r="CD14" i="1"/>
  <c r="CD720" i="1"/>
  <c r="CD784" i="1"/>
  <c r="CD848" i="1"/>
  <c r="CD783" i="1"/>
  <c r="CD847" i="1"/>
  <c r="CD911" i="1"/>
  <c r="CD722" i="1"/>
  <c r="CD846" i="1"/>
  <c r="CD910" i="1"/>
  <c r="BD435" i="1"/>
  <c r="BI402" i="1"/>
  <c r="BX320" i="1"/>
  <c r="BJ330" i="1"/>
  <c r="BL275" i="1"/>
  <c r="BD437" i="1"/>
  <c r="BI404" i="1"/>
  <c r="BK383" i="1"/>
  <c r="BE468" i="1"/>
  <c r="BG435" i="1"/>
  <c r="BJ343" i="1"/>
  <c r="BK343" i="1" s="1"/>
  <c r="BL343" i="1" s="1"/>
  <c r="BM343" i="1" s="1"/>
  <c r="BN343" i="1" s="1"/>
  <c r="BO343" i="1" s="1"/>
  <c r="BV343" i="1"/>
  <c r="BW343" i="1"/>
  <c r="BX343" i="1"/>
  <c r="BR343" i="1"/>
  <c r="BY343" i="1"/>
  <c r="BZ343" i="1"/>
  <c r="CA343" i="1"/>
  <c r="CB343" i="1"/>
  <c r="BR378" i="1"/>
  <c r="BJ339" i="1"/>
  <c r="BL220" i="1"/>
  <c r="BD432" i="1"/>
  <c r="BG432" i="1" s="1"/>
  <c r="BI399" i="1"/>
  <c r="BX297" i="1"/>
  <c r="BD448" i="1"/>
  <c r="BI415" i="1"/>
  <c r="BK305" i="1"/>
  <c r="BJ334" i="1"/>
  <c r="BE464" i="1"/>
  <c r="BJ354" i="1"/>
  <c r="BM108" i="1"/>
  <c r="BE483" i="1"/>
  <c r="BG450" i="1"/>
  <c r="BE486" i="1"/>
  <c r="BG453" i="1"/>
  <c r="BK325" i="1"/>
  <c r="BZ192" i="1"/>
  <c r="BV192" i="1"/>
  <c r="BD451" i="1"/>
  <c r="BG451" i="1" s="1"/>
  <c r="BI418" i="1"/>
  <c r="BL273" i="1"/>
  <c r="BJ348" i="1"/>
  <c r="BE474" i="1"/>
  <c r="BR284" i="1"/>
  <c r="BD452" i="1"/>
  <c r="BG452" i="1" s="1"/>
  <c r="BI419" i="1"/>
  <c r="BL235" i="1"/>
  <c r="CB380" i="1"/>
  <c r="CB385" i="1"/>
  <c r="CB362" i="1"/>
  <c r="CB312" i="1"/>
  <c r="BK374" i="1"/>
  <c r="BL374" i="1" s="1"/>
  <c r="BM374" i="1" s="1"/>
  <c r="BN374" i="1" s="1"/>
  <c r="BO374" i="1" s="1"/>
  <c r="CB374" i="1"/>
  <c r="BX374" i="1"/>
  <c r="BM134" i="1"/>
  <c r="BN134" i="1" s="1"/>
  <c r="BO134" i="1" s="1"/>
  <c r="BR134" i="1" s="1"/>
  <c r="BY134" i="1"/>
  <c r="CA362" i="1"/>
  <c r="CA381" i="1"/>
  <c r="BW134" i="1"/>
  <c r="BK302" i="1"/>
  <c r="BW374" i="1"/>
  <c r="CB311" i="1"/>
  <c r="BZ362" i="1"/>
  <c r="BZ390" i="1"/>
  <c r="BZ381" i="1"/>
  <c r="BM176" i="1"/>
  <c r="BX309" i="1"/>
  <c r="BL225" i="1"/>
  <c r="BV365" i="1"/>
  <c r="BW385" i="1"/>
  <c r="BW311" i="1"/>
  <c r="BJ357" i="1"/>
  <c r="BE488" i="1"/>
  <c r="CC211" i="1"/>
  <c r="CC343" i="1"/>
  <c r="CC381" i="1"/>
  <c r="CC300" i="1"/>
  <c r="CC380" i="1"/>
  <c r="CB303" i="1"/>
  <c r="BY315" i="1"/>
  <c r="BV363" i="1"/>
  <c r="BW320" i="1"/>
  <c r="CA377" i="1"/>
  <c r="CA313" i="1"/>
  <c r="BD429" i="1"/>
  <c r="BI396" i="1"/>
  <c r="BV300" i="1"/>
  <c r="BL232" i="1"/>
  <c r="BM115" i="1"/>
  <c r="BD442" i="1"/>
  <c r="BI409" i="1"/>
  <c r="BJ376" i="1"/>
  <c r="BW378" i="1"/>
  <c r="BD438" i="1"/>
  <c r="BI405" i="1"/>
  <c r="BZ31" i="1"/>
  <c r="BE428" i="1"/>
  <c r="BG395" i="1"/>
  <c r="BW297" i="1"/>
  <c r="BR317" i="1"/>
  <c r="BK304" i="1"/>
  <c r="BG411" i="1"/>
  <c r="BJ369" i="1"/>
  <c r="BV303" i="1"/>
  <c r="BG416" i="1"/>
  <c r="BG421" i="1"/>
  <c r="BD433" i="1"/>
  <c r="BG433" i="1" s="1"/>
  <c r="BI400" i="1"/>
  <c r="BW104" i="1"/>
  <c r="CA310" i="1"/>
  <c r="BG415" i="1"/>
  <c r="BD453" i="1"/>
  <c r="BI420" i="1"/>
  <c r="BL238" i="1"/>
  <c r="BG400" i="1"/>
  <c r="BZ307" i="1"/>
  <c r="BJ347" i="1"/>
  <c r="CA299" i="1"/>
  <c r="BG397" i="1"/>
  <c r="CA253" i="1"/>
  <c r="BX318" i="1"/>
  <c r="CA379" i="1"/>
  <c r="BW301" i="1"/>
  <c r="BL263" i="1"/>
  <c r="BY298" i="1"/>
  <c r="BD447" i="1"/>
  <c r="BG447" i="1" s="1"/>
  <c r="BI414" i="1"/>
  <c r="BR314" i="1"/>
  <c r="BJ370" i="1"/>
  <c r="BG410" i="1"/>
  <c r="BX264" i="1"/>
  <c r="BJ368" i="1"/>
  <c r="BW161" i="1"/>
  <c r="CB381" i="1"/>
  <c r="CB296" i="1"/>
  <c r="BD455" i="1"/>
  <c r="BI422" i="1"/>
  <c r="BL287" i="1"/>
  <c r="BM287" i="1" s="1"/>
  <c r="BN287" i="1" s="1"/>
  <c r="BO287" i="1" s="1"/>
  <c r="BR287" i="1" s="1"/>
  <c r="BE480" i="1"/>
  <c r="CA390" i="1"/>
  <c r="BY309" i="1"/>
  <c r="BR264" i="1"/>
  <c r="BV374" i="1"/>
  <c r="BY362" i="1"/>
  <c r="BY390" i="1"/>
  <c r="BY381" i="1"/>
  <c r="BR309" i="1"/>
  <c r="CA365" i="1"/>
  <c r="BV385" i="1"/>
  <c r="BD456" i="1"/>
  <c r="BG456" i="1" s="1"/>
  <c r="BI423" i="1"/>
  <c r="BJ337" i="1"/>
  <c r="BK337" i="1" s="1"/>
  <c r="BL337" i="1" s="1"/>
  <c r="BM337" i="1" s="1"/>
  <c r="BN337" i="1" s="1"/>
  <c r="BO337" i="1" s="1"/>
  <c r="BX337" i="1"/>
  <c r="BY337" i="1"/>
  <c r="CC385" i="1"/>
  <c r="CC390" i="1"/>
  <c r="CC365" i="1"/>
  <c r="BM89" i="1"/>
  <c r="BV320" i="1"/>
  <c r="BZ377" i="1"/>
  <c r="BZ313" i="1"/>
  <c r="BL218" i="1"/>
  <c r="BJ329" i="1"/>
  <c r="BV378" i="1"/>
  <c r="BY31" i="1"/>
  <c r="BE429" i="1"/>
  <c r="BG396" i="1"/>
  <c r="BV297" i="1"/>
  <c r="BW317" i="1"/>
  <c r="CB134" i="1"/>
  <c r="BE477" i="1"/>
  <c r="BG444" i="1"/>
  <c r="CA303" i="1"/>
  <c r="BG405" i="1"/>
  <c r="BE482" i="1"/>
  <c r="BG449" i="1"/>
  <c r="BE487" i="1"/>
  <c r="BG454" i="1"/>
  <c r="BJ382" i="1"/>
  <c r="CB264" i="1"/>
  <c r="BX104" i="1"/>
  <c r="BZ310" i="1"/>
  <c r="BE481" i="1"/>
  <c r="BG448" i="1"/>
  <c r="BG424" i="1"/>
  <c r="BE466" i="1"/>
  <c r="BD446" i="1"/>
  <c r="BI413" i="1"/>
  <c r="BZ299" i="1"/>
  <c r="BE463" i="1"/>
  <c r="BG430" i="1"/>
  <c r="BL267" i="1"/>
  <c r="BW318" i="1"/>
  <c r="BZ379" i="1"/>
  <c r="CB301" i="1"/>
  <c r="BV301" i="1"/>
  <c r="BG413" i="1"/>
  <c r="BK321" i="1"/>
  <c r="BJ367" i="1"/>
  <c r="BK386" i="1"/>
  <c r="BX314" i="1"/>
  <c r="BE476" i="1"/>
  <c r="BG443" i="1"/>
  <c r="BX227" i="1"/>
  <c r="BZ187" i="1"/>
  <c r="CB390" i="1"/>
  <c r="CB309" i="1"/>
  <c r="CB320" i="1"/>
  <c r="CC362" i="1"/>
  <c r="BK323" i="1"/>
  <c r="BD428" i="1"/>
  <c r="BI395" i="1"/>
  <c r="BL221" i="1"/>
  <c r="BL237" i="1"/>
  <c r="BJ366" i="1"/>
  <c r="BJ332" i="1"/>
  <c r="BE471" i="1"/>
  <c r="BG438" i="1"/>
  <c r="BL291" i="1"/>
  <c r="BL210" i="1"/>
  <c r="BL281" i="1"/>
  <c r="BE490" i="1"/>
  <c r="BG457" i="1"/>
  <c r="BL217" i="1"/>
  <c r="BM53" i="1"/>
  <c r="BJ388" i="1"/>
  <c r="BJ342" i="1"/>
  <c r="BE479" i="1"/>
  <c r="BM181" i="1"/>
  <c r="BZ211" i="1"/>
  <c r="BL233" i="1"/>
  <c r="BW314" i="1"/>
  <c r="CB192" i="1"/>
  <c r="CB365" i="1"/>
  <c r="BY264" i="1"/>
  <c r="BL269" i="1"/>
  <c r="CC311" i="1"/>
  <c r="BL236" i="1"/>
  <c r="CA320" i="1"/>
  <c r="BG403" i="1"/>
  <c r="CA378" i="1"/>
  <c r="CA297" i="1"/>
  <c r="BL214" i="1"/>
  <c r="BG404" i="1"/>
  <c r="BW211" i="1"/>
  <c r="BM128" i="1"/>
  <c r="BY303" i="1"/>
  <c r="BD431" i="1"/>
  <c r="BI398" i="1"/>
  <c r="BJ30" i="1"/>
  <c r="BJ351" i="1"/>
  <c r="BE472" i="1"/>
  <c r="BG439" i="1"/>
  <c r="BJ331" i="1"/>
  <c r="BR211" i="1"/>
  <c r="BL226" i="1"/>
  <c r="BR299" i="1"/>
  <c r="BV264" i="1"/>
  <c r="BJ372" i="1"/>
  <c r="BX379" i="1"/>
  <c r="BJ335" i="1"/>
  <c r="BY211" i="1"/>
  <c r="BD441" i="1"/>
  <c r="BG441" i="1" s="1"/>
  <c r="BI408" i="1"/>
  <c r="BW264" i="1"/>
  <c r="BX219" i="1"/>
  <c r="CB253" i="1"/>
  <c r="CB313" i="1"/>
  <c r="CB317" i="1"/>
  <c r="BV284" i="1"/>
  <c r="CB219" i="1"/>
  <c r="BJ408" i="1" l="1"/>
  <c r="BK408" i="1" s="1"/>
  <c r="BL408" i="1" s="1"/>
  <c r="BM408" i="1" s="1"/>
  <c r="BN408" i="1" s="1"/>
  <c r="BO408" i="1" s="1"/>
  <c r="BW408" i="1"/>
  <c r="BX408" i="1"/>
  <c r="BY408" i="1"/>
  <c r="BZ408" i="1"/>
  <c r="CB408" i="1"/>
  <c r="BD464" i="1"/>
  <c r="BI431" i="1"/>
  <c r="BM269" i="1"/>
  <c r="BM291" i="1"/>
  <c r="BL321" i="1"/>
  <c r="BK329" i="1"/>
  <c r="BR337" i="1"/>
  <c r="BJ422" i="1"/>
  <c r="BK422" i="1" s="1"/>
  <c r="BL422" i="1" s="1"/>
  <c r="BM422" i="1" s="1"/>
  <c r="BN422" i="1" s="1"/>
  <c r="BO422" i="1" s="1"/>
  <c r="BW422" i="1"/>
  <c r="BX422" i="1"/>
  <c r="BY422" i="1"/>
  <c r="BZ422" i="1"/>
  <c r="CB422" i="1"/>
  <c r="BM263" i="1"/>
  <c r="BJ400" i="1"/>
  <c r="BK400" i="1" s="1"/>
  <c r="BL400" i="1" s="1"/>
  <c r="BM400" i="1" s="1"/>
  <c r="BN400" i="1" s="1"/>
  <c r="BO400" i="1" s="1"/>
  <c r="BV400" i="1"/>
  <c r="BX400" i="1"/>
  <c r="BR400" i="1"/>
  <c r="BZ400" i="1"/>
  <c r="CA400" i="1"/>
  <c r="CB400" i="1"/>
  <c r="CC400" i="1"/>
  <c r="BD475" i="1"/>
  <c r="BI442" i="1"/>
  <c r="CC134" i="1"/>
  <c r="CB287" i="1"/>
  <c r="BL383" i="1"/>
  <c r="CD287" i="1"/>
  <c r="BD476" i="1"/>
  <c r="BG476" i="1" s="1"/>
  <c r="BI443" i="1"/>
  <c r="BK333" i="1"/>
  <c r="BK336" i="1"/>
  <c r="BV211" i="1"/>
  <c r="BG475" i="1"/>
  <c r="CB211" i="1"/>
  <c r="BJ411" i="1"/>
  <c r="BY374" i="1"/>
  <c r="BV356" i="1"/>
  <c r="BV287" i="1"/>
  <c r="BK387" i="1"/>
  <c r="BD467" i="1"/>
  <c r="BI434" i="1"/>
  <c r="BM231" i="1"/>
  <c r="BD483" i="1"/>
  <c r="BI450" i="1"/>
  <c r="BK389" i="1"/>
  <c r="BL319" i="1"/>
  <c r="BD479" i="1"/>
  <c r="BI446" i="1"/>
  <c r="BK370" i="1"/>
  <c r="BL370" i="1" s="1"/>
  <c r="BM370" i="1" s="1"/>
  <c r="BN370" i="1" s="1"/>
  <c r="BO370" i="1" s="1"/>
  <c r="BY370" i="1"/>
  <c r="CA370" i="1"/>
  <c r="BV370" i="1"/>
  <c r="BW370" i="1"/>
  <c r="CC370" i="1"/>
  <c r="BR370" i="1"/>
  <c r="BX370" i="1"/>
  <c r="BD488" i="1"/>
  <c r="BI455" i="1"/>
  <c r="BD466" i="1"/>
  <c r="BI433" i="1"/>
  <c r="BN108" i="1"/>
  <c r="BL305" i="1"/>
  <c r="BM305" i="1" s="1"/>
  <c r="BN305" i="1" s="1"/>
  <c r="BO305" i="1" s="1"/>
  <c r="BY305" i="1"/>
  <c r="CC305" i="1"/>
  <c r="BM220" i="1"/>
  <c r="BJ404" i="1"/>
  <c r="BK404" i="1" s="1"/>
  <c r="BL404" i="1" s="1"/>
  <c r="BM404" i="1" s="1"/>
  <c r="BN404" i="1" s="1"/>
  <c r="BO404" i="1" s="1"/>
  <c r="BX404" i="1"/>
  <c r="BY404" i="1"/>
  <c r="CA404" i="1"/>
  <c r="CB404" i="1"/>
  <c r="BM275" i="1"/>
  <c r="BK330" i="1"/>
  <c r="CD305" i="1"/>
  <c r="BK391" i="1"/>
  <c r="BL322" i="1"/>
  <c r="BD477" i="1"/>
  <c r="BI444" i="1"/>
  <c r="BK371" i="1"/>
  <c r="BV134" i="1"/>
  <c r="BK372" i="1"/>
  <c r="BL372" i="1" s="1"/>
  <c r="BM372" i="1" s="1"/>
  <c r="BN372" i="1" s="1"/>
  <c r="BO372" i="1" s="1"/>
  <c r="CA372" i="1"/>
  <c r="BJ398" i="1"/>
  <c r="BK398" i="1" s="1"/>
  <c r="BL398" i="1" s="1"/>
  <c r="BM398" i="1" s="1"/>
  <c r="BN398" i="1" s="1"/>
  <c r="BO398" i="1" s="1"/>
  <c r="BZ398" i="1"/>
  <c r="CB398" i="1"/>
  <c r="BK369" i="1"/>
  <c r="BL369" i="1" s="1"/>
  <c r="BM369" i="1" s="1"/>
  <c r="BN369" i="1" s="1"/>
  <c r="BO369" i="1" s="1"/>
  <c r="BZ369" i="1"/>
  <c r="CA369" i="1"/>
  <c r="BW369" i="1"/>
  <c r="CB369" i="1"/>
  <c r="CC369" i="1"/>
  <c r="BM267" i="1"/>
  <c r="BN267" i="1" s="1"/>
  <c r="BO267" i="1" s="1"/>
  <c r="BR267" i="1" s="1"/>
  <c r="BG466" i="1"/>
  <c r="BE461" i="1"/>
  <c r="BG428" i="1"/>
  <c r="BM236" i="1"/>
  <c r="BM233" i="1"/>
  <c r="BG446" i="1"/>
  <c r="BM217" i="1"/>
  <c r="BM210" i="1"/>
  <c r="BM221" i="1"/>
  <c r="BL323" i="1"/>
  <c r="CC337" i="1"/>
  <c r="BW337" i="1"/>
  <c r="BJ420" i="1"/>
  <c r="BK420" i="1" s="1"/>
  <c r="BL420" i="1" s="1"/>
  <c r="BM420" i="1" s="1"/>
  <c r="BN420" i="1" s="1"/>
  <c r="BO420" i="1" s="1"/>
  <c r="BV420" i="1"/>
  <c r="BW420" i="1"/>
  <c r="BX420" i="1"/>
  <c r="BR420" i="1"/>
  <c r="BZ420" i="1"/>
  <c r="CA420" i="1"/>
  <c r="CB420" i="1"/>
  <c r="CC420" i="1"/>
  <c r="BM232" i="1"/>
  <c r="BM273" i="1"/>
  <c r="BG483" i="1"/>
  <c r="BK354" i="1"/>
  <c r="BJ399" i="1"/>
  <c r="BK399" i="1" s="1"/>
  <c r="BL399" i="1" s="1"/>
  <c r="BM399" i="1" s="1"/>
  <c r="BN399" i="1" s="1"/>
  <c r="BO399" i="1" s="1"/>
  <c r="BV399" i="1"/>
  <c r="BW399" i="1"/>
  <c r="BR399" i="1"/>
  <c r="BX399" i="1"/>
  <c r="BZ399" i="1"/>
  <c r="CA399" i="1"/>
  <c r="CB399" i="1"/>
  <c r="CC399" i="1"/>
  <c r="BK339" i="1"/>
  <c r="BD470" i="1"/>
  <c r="BI437" i="1"/>
  <c r="CD372" i="1"/>
  <c r="CD399" i="1"/>
  <c r="CD408" i="1"/>
  <c r="BZ134" i="1"/>
  <c r="BM272" i="1"/>
  <c r="BK349" i="1"/>
  <c r="BJ416" i="1"/>
  <c r="BJ407" i="1"/>
  <c r="BN123" i="1"/>
  <c r="BJ406" i="1"/>
  <c r="BK355" i="1"/>
  <c r="BK350" i="1"/>
  <c r="CA287" i="1"/>
  <c r="BK364" i="1"/>
  <c r="BK375" i="1"/>
  <c r="BD27" i="1"/>
  <c r="BI28" i="1"/>
  <c r="BF28" i="1"/>
  <c r="BM283" i="1"/>
  <c r="BM281" i="1"/>
  <c r="BN281" i="1" s="1"/>
  <c r="BO281" i="1" s="1"/>
  <c r="BR281" i="1" s="1"/>
  <c r="BD461" i="1"/>
  <c r="BI428" i="1"/>
  <c r="BK331" i="1"/>
  <c r="BK382" i="1"/>
  <c r="BL382" i="1" s="1"/>
  <c r="BM382" i="1" s="1"/>
  <c r="BN382" i="1" s="1"/>
  <c r="BO382" i="1" s="1"/>
  <c r="BX382" i="1"/>
  <c r="BG482" i="1"/>
  <c r="BD486" i="1"/>
  <c r="BG486" i="1" s="1"/>
  <c r="BI453" i="1"/>
  <c r="BJ405" i="1"/>
  <c r="BK405" i="1" s="1"/>
  <c r="BL405" i="1" s="1"/>
  <c r="BM405" i="1" s="1"/>
  <c r="BN405" i="1" s="1"/>
  <c r="BO405" i="1" s="1"/>
  <c r="BW405" i="1"/>
  <c r="BR405" i="1"/>
  <c r="BY405" i="1"/>
  <c r="BZ405" i="1"/>
  <c r="CB405" i="1"/>
  <c r="BJ418" i="1"/>
  <c r="BK418" i="1" s="1"/>
  <c r="BL418" i="1" s="1"/>
  <c r="BM418" i="1" s="1"/>
  <c r="BN418" i="1" s="1"/>
  <c r="BO418" i="1" s="1"/>
  <c r="CC418" i="1"/>
  <c r="CD370" i="1"/>
  <c r="CD400" i="1"/>
  <c r="BD482" i="1"/>
  <c r="BI449" i="1"/>
  <c r="BM216" i="1"/>
  <c r="BG484" i="1"/>
  <c r="BK384" i="1"/>
  <c r="BD473" i="1"/>
  <c r="BG473" i="1" s="1"/>
  <c r="BI440" i="1"/>
  <c r="BD472" i="1"/>
  <c r="BI439" i="1"/>
  <c r="BL308" i="1"/>
  <c r="BJ397" i="1"/>
  <c r="BJ29" i="1"/>
  <c r="BK340" i="1"/>
  <c r="BL373" i="1"/>
  <c r="BZ287" i="1"/>
  <c r="CA281" i="1"/>
  <c r="BM238" i="1"/>
  <c r="BN238" i="1" s="1"/>
  <c r="BO238" i="1" s="1"/>
  <c r="CB238" i="1"/>
  <c r="CC238" i="1"/>
  <c r="BZ238" i="1"/>
  <c r="BR238" i="1"/>
  <c r="BN181" i="1"/>
  <c r="BO181" i="1" s="1"/>
  <c r="BR181" i="1" s="1"/>
  <c r="BX181" i="1"/>
  <c r="CC181" i="1"/>
  <c r="BK335" i="1"/>
  <c r="BG472" i="1"/>
  <c r="BK332" i="1"/>
  <c r="BK347" i="1"/>
  <c r="BM225" i="1"/>
  <c r="BV267" i="1"/>
  <c r="BM235" i="1"/>
  <c r="BN235" i="1" s="1"/>
  <c r="BO235" i="1" s="1"/>
  <c r="BR235" i="1" s="1"/>
  <c r="BY235" i="1"/>
  <c r="BW235" i="1"/>
  <c r="CA235" i="1"/>
  <c r="CB235" i="1"/>
  <c r="CC235" i="1"/>
  <c r="BK348" i="1"/>
  <c r="BD465" i="1"/>
  <c r="BI432" i="1"/>
  <c r="BR305" i="1"/>
  <c r="BN128" i="1"/>
  <c r="BK342" i="1"/>
  <c r="BN53" i="1"/>
  <c r="CB337" i="1"/>
  <c r="BV337" i="1"/>
  <c r="BK368" i="1"/>
  <c r="BL368" i="1" s="1"/>
  <c r="BM368" i="1" s="1"/>
  <c r="BN368" i="1" s="1"/>
  <c r="BO368" i="1" s="1"/>
  <c r="BY368" i="1"/>
  <c r="BZ368" i="1"/>
  <c r="CA368" i="1"/>
  <c r="BV368" i="1"/>
  <c r="BW368" i="1"/>
  <c r="CB368" i="1"/>
  <c r="BR368" i="1"/>
  <c r="BX368" i="1"/>
  <c r="BJ414" i="1"/>
  <c r="BK414" i="1" s="1"/>
  <c r="BL414" i="1" s="1"/>
  <c r="BM414" i="1" s="1"/>
  <c r="BN414" i="1" s="1"/>
  <c r="BO414" i="1" s="1"/>
  <c r="BY414" i="1"/>
  <c r="CA414" i="1"/>
  <c r="CB414" i="1"/>
  <c r="CA305" i="1"/>
  <c r="BL304" i="1"/>
  <c r="BD471" i="1"/>
  <c r="BI438" i="1"/>
  <c r="BN115" i="1"/>
  <c r="BG455" i="1"/>
  <c r="BR374" i="1"/>
  <c r="BD484" i="1"/>
  <c r="BI451" i="1"/>
  <c r="BG431" i="1"/>
  <c r="BV415" i="1"/>
  <c r="BJ415" i="1"/>
  <c r="BK415" i="1" s="1"/>
  <c r="BL415" i="1" s="1"/>
  <c r="BM415" i="1" s="1"/>
  <c r="BN415" i="1" s="1"/>
  <c r="BO415" i="1" s="1"/>
  <c r="BW415" i="1"/>
  <c r="BX415" i="1"/>
  <c r="BY415" i="1"/>
  <c r="CA415" i="1"/>
  <c r="CB415" i="1"/>
  <c r="CC415" i="1"/>
  <c r="BJ402" i="1"/>
  <c r="BK402" i="1" s="1"/>
  <c r="BL402" i="1" s="1"/>
  <c r="BM402" i="1" s="1"/>
  <c r="BN402" i="1" s="1"/>
  <c r="BO402" i="1" s="1"/>
  <c r="BV402" i="1"/>
  <c r="BW402" i="1"/>
  <c r="BX402" i="1"/>
  <c r="BR402" i="1"/>
  <c r="BZ402" i="1"/>
  <c r="CA402" i="1"/>
  <c r="CB402" i="1"/>
  <c r="CC402" i="1"/>
  <c r="CD343" i="1"/>
  <c r="CD420" i="1"/>
  <c r="BK352" i="1"/>
  <c r="BM289" i="1"/>
  <c r="BX287" i="1"/>
  <c r="BN74" i="1"/>
  <c r="BJ412" i="1"/>
  <c r="BW305" i="1"/>
  <c r="BY356" i="1"/>
  <c r="BK346" i="1"/>
  <c r="CA181" i="1"/>
  <c r="BD463" i="1"/>
  <c r="BI430" i="1"/>
  <c r="BG437" i="1"/>
  <c r="CA134" i="1"/>
  <c r="CA374" i="1"/>
  <c r="BV238" i="1"/>
  <c r="BG481" i="1"/>
  <c r="BM237" i="1"/>
  <c r="BM226" i="1"/>
  <c r="BK388" i="1"/>
  <c r="BL388" i="1" s="1"/>
  <c r="BM388" i="1" s="1"/>
  <c r="BN388" i="1" s="1"/>
  <c r="BO388" i="1" s="1"/>
  <c r="CC388" i="1"/>
  <c r="BY388" i="1"/>
  <c r="BE462" i="1"/>
  <c r="BG429" i="1"/>
  <c r="BN89" i="1"/>
  <c r="BJ423" i="1"/>
  <c r="BK423" i="1" s="1"/>
  <c r="BL423" i="1" s="1"/>
  <c r="BM423" i="1" s="1"/>
  <c r="BN423" i="1" s="1"/>
  <c r="BO423" i="1" s="1"/>
  <c r="BZ423" i="1"/>
  <c r="CB423" i="1"/>
  <c r="BD480" i="1"/>
  <c r="BI447" i="1"/>
  <c r="BG488" i="1"/>
  <c r="BL302" i="1"/>
  <c r="BW267" i="1"/>
  <c r="BG464" i="1"/>
  <c r="BK334" i="1"/>
  <c r="BD481" i="1"/>
  <c r="BI448" i="1"/>
  <c r="BD468" i="1"/>
  <c r="BI435" i="1"/>
  <c r="CD281" i="1"/>
  <c r="CD415" i="1"/>
  <c r="CD398" i="1"/>
  <c r="CE31" i="1"/>
  <c r="CE32" i="1"/>
  <c r="CE34" i="1"/>
  <c r="CF3" i="1"/>
  <c r="CE33" i="1"/>
  <c r="CE399" i="1"/>
  <c r="CE400" i="1"/>
  <c r="CE408" i="1"/>
  <c r="CE402" i="1"/>
  <c r="CE404" i="1"/>
  <c r="CE405" i="1"/>
  <c r="CE398" i="1"/>
  <c r="CE368" i="1"/>
  <c r="CE369" i="1"/>
  <c r="CE415" i="1"/>
  <c r="CE370" i="1"/>
  <c r="CE418" i="1"/>
  <c r="CE363" i="1"/>
  <c r="CE420" i="1"/>
  <c r="CE365" i="1"/>
  <c r="CE374" i="1"/>
  <c r="CE380" i="1"/>
  <c r="CE388" i="1"/>
  <c r="CE414" i="1"/>
  <c r="CE381" i="1"/>
  <c r="CE382" i="1"/>
  <c r="CE390" i="1"/>
  <c r="CE422" i="1"/>
  <c r="CE377" i="1"/>
  <c r="CE385" i="1"/>
  <c r="CE372" i="1"/>
  <c r="CE378" i="1"/>
  <c r="CE298" i="1"/>
  <c r="CE306" i="1"/>
  <c r="CE299" i="1"/>
  <c r="CE300" i="1"/>
  <c r="CE379" i="1"/>
  <c r="CE356" i="1"/>
  <c r="CE301" i="1"/>
  <c r="CE303" i="1"/>
  <c r="CE343" i="1"/>
  <c r="CE312" i="1"/>
  <c r="CE337" i="1"/>
  <c r="CE311" i="1"/>
  <c r="CE316" i="1"/>
  <c r="CE324" i="1"/>
  <c r="CE277" i="1"/>
  <c r="CE317" i="1"/>
  <c r="CE318" i="1"/>
  <c r="CE296" i="1"/>
  <c r="CE271" i="1"/>
  <c r="CE279" i="1"/>
  <c r="CE305" i="1"/>
  <c r="CE313" i="1"/>
  <c r="CE309" i="1"/>
  <c r="CE320" i="1"/>
  <c r="CE265" i="1"/>
  <c r="CE362" i="1"/>
  <c r="CE297" i="1"/>
  <c r="CE266" i="1"/>
  <c r="CE274" i="1"/>
  <c r="CE282" i="1"/>
  <c r="CE307" i="1"/>
  <c r="CE310" i="1"/>
  <c r="CE314" i="1"/>
  <c r="CE267" i="1"/>
  <c r="CE276" i="1"/>
  <c r="CE287" i="1"/>
  <c r="CE290" i="1"/>
  <c r="CE215" i="1"/>
  <c r="CE223" i="1"/>
  <c r="CE315" i="1"/>
  <c r="CE224" i="1"/>
  <c r="CE264" i="1"/>
  <c r="CE281" i="1"/>
  <c r="CE292" i="1"/>
  <c r="CE278" i="1"/>
  <c r="CE285" i="1"/>
  <c r="CE211" i="1"/>
  <c r="CE280" i="1"/>
  <c r="CE212" i="1"/>
  <c r="CE228" i="1"/>
  <c r="CE284" i="1"/>
  <c r="CE286" i="1"/>
  <c r="CE288" i="1"/>
  <c r="CE213" i="1"/>
  <c r="CE229" i="1"/>
  <c r="CE222" i="1"/>
  <c r="CE230" i="1"/>
  <c r="CE243" i="1"/>
  <c r="CE247" i="1"/>
  <c r="CE251" i="1"/>
  <c r="CE255" i="1"/>
  <c r="CE259" i="1"/>
  <c r="CE162" i="1"/>
  <c r="CE170" i="1"/>
  <c r="CE242" i="1"/>
  <c r="CE246" i="1"/>
  <c r="CE250" i="1"/>
  <c r="CE254" i="1"/>
  <c r="CE258" i="1"/>
  <c r="CE160" i="1"/>
  <c r="CE219" i="1"/>
  <c r="CE227" i="1"/>
  <c r="CE241" i="1"/>
  <c r="CE245" i="1"/>
  <c r="CE249" i="1"/>
  <c r="CE253" i="1"/>
  <c r="CE257" i="1"/>
  <c r="CE158" i="1"/>
  <c r="CE235" i="1"/>
  <c r="CE239" i="1"/>
  <c r="CE161" i="1"/>
  <c r="CE169" i="1"/>
  <c r="CE240" i="1"/>
  <c r="CE244" i="1"/>
  <c r="CE252" i="1"/>
  <c r="CE256" i="1"/>
  <c r="CE164" i="1"/>
  <c r="CE172" i="1"/>
  <c r="CE238" i="1"/>
  <c r="CE178" i="1"/>
  <c r="CE186" i="1"/>
  <c r="CE194" i="1"/>
  <c r="CE202" i="1"/>
  <c r="CE173" i="1"/>
  <c r="CE181" i="1"/>
  <c r="CE189" i="1"/>
  <c r="CE197" i="1"/>
  <c r="CE167" i="1"/>
  <c r="CE184" i="1"/>
  <c r="CE192" i="1"/>
  <c r="CE200" i="1"/>
  <c r="CE159" i="1"/>
  <c r="CE163" i="1"/>
  <c r="CE171" i="1"/>
  <c r="CE179" i="1"/>
  <c r="CE187" i="1"/>
  <c r="CE195" i="1"/>
  <c r="CE203" i="1"/>
  <c r="CE174" i="1"/>
  <c r="CE182" i="1"/>
  <c r="CE166" i="1"/>
  <c r="CE177" i="1"/>
  <c r="CE185" i="1"/>
  <c r="CE193" i="1"/>
  <c r="CE201" i="1"/>
  <c r="CE180" i="1"/>
  <c r="CE188" i="1"/>
  <c r="CE196" i="1"/>
  <c r="CE204" i="1"/>
  <c r="CE183" i="1"/>
  <c r="CE105" i="1"/>
  <c r="CE113" i="1"/>
  <c r="CE121" i="1"/>
  <c r="CE129" i="1"/>
  <c r="CE137" i="1"/>
  <c r="CE145" i="1"/>
  <c r="CE205" i="1"/>
  <c r="CE116" i="1"/>
  <c r="CE124" i="1"/>
  <c r="CE132" i="1"/>
  <c r="CE140" i="1"/>
  <c r="CE199" i="1"/>
  <c r="CE111" i="1"/>
  <c r="CE119" i="1"/>
  <c r="CE127" i="1"/>
  <c r="CE135" i="1"/>
  <c r="CE143" i="1"/>
  <c r="CE198" i="1"/>
  <c r="CE106" i="1"/>
  <c r="CE114" i="1"/>
  <c r="CE122" i="1"/>
  <c r="CE109" i="1"/>
  <c r="CE117" i="1"/>
  <c r="CE125" i="1"/>
  <c r="CE133" i="1"/>
  <c r="CE141" i="1"/>
  <c r="CE165" i="1"/>
  <c r="CE112" i="1"/>
  <c r="CE120" i="1"/>
  <c r="CE136" i="1"/>
  <c r="CE144" i="1"/>
  <c r="CE175" i="1"/>
  <c r="CE191" i="1"/>
  <c r="CE107" i="1"/>
  <c r="CE131" i="1"/>
  <c r="CE139" i="1"/>
  <c r="CE147" i="1"/>
  <c r="CE152" i="1"/>
  <c r="CE59" i="1"/>
  <c r="CE67" i="1"/>
  <c r="CE75" i="1"/>
  <c r="CE83" i="1"/>
  <c r="CE91" i="1"/>
  <c r="CE99" i="1"/>
  <c r="CE606" i="1"/>
  <c r="CE614" i="1"/>
  <c r="CE631" i="1"/>
  <c r="CE647" i="1"/>
  <c r="CE190" i="1"/>
  <c r="CE206" i="1"/>
  <c r="CE130" i="1"/>
  <c r="CE60" i="1"/>
  <c r="CE68" i="1"/>
  <c r="CE76" i="1"/>
  <c r="CE84" i="1"/>
  <c r="CE92" i="1"/>
  <c r="CE100" i="1"/>
  <c r="CE607" i="1"/>
  <c r="CE624" i="1"/>
  <c r="CE632" i="1"/>
  <c r="CE146" i="1"/>
  <c r="CE61" i="1"/>
  <c r="CE69" i="1"/>
  <c r="CE77" i="1"/>
  <c r="CE85" i="1"/>
  <c r="CE93" i="1"/>
  <c r="CE52" i="1"/>
  <c r="CE608" i="1"/>
  <c r="CE625" i="1"/>
  <c r="CE633" i="1"/>
  <c r="CE649" i="1"/>
  <c r="CE126" i="1"/>
  <c r="CE142" i="1"/>
  <c r="CE150" i="1"/>
  <c r="CE153" i="1"/>
  <c r="CE62" i="1"/>
  <c r="CE70" i="1"/>
  <c r="CE78" i="1"/>
  <c r="CE86" i="1"/>
  <c r="CE94" i="1"/>
  <c r="CE609" i="1"/>
  <c r="CE626" i="1"/>
  <c r="CE634" i="1"/>
  <c r="CE149" i="1"/>
  <c r="CE63" i="1"/>
  <c r="CE79" i="1"/>
  <c r="CE87" i="1"/>
  <c r="CE110" i="1"/>
  <c r="CE138" i="1"/>
  <c r="CE151" i="1"/>
  <c r="CE64" i="1"/>
  <c r="CE72" i="1"/>
  <c r="CE80" i="1"/>
  <c r="CE88" i="1"/>
  <c r="CE96" i="1"/>
  <c r="CE55" i="1"/>
  <c r="CE611" i="1"/>
  <c r="CE628" i="1"/>
  <c r="CE642" i="1"/>
  <c r="CE643" i="1"/>
  <c r="CE644" i="1"/>
  <c r="CE148" i="1"/>
  <c r="CE104" i="1"/>
  <c r="CE65" i="1"/>
  <c r="CE73" i="1"/>
  <c r="CE81" i="1"/>
  <c r="CE97" i="1"/>
  <c r="CE56" i="1"/>
  <c r="CE51" i="1"/>
  <c r="CE612" i="1"/>
  <c r="CE629" i="1"/>
  <c r="CE645" i="1"/>
  <c r="CE134" i="1"/>
  <c r="CE95" i="1"/>
  <c r="CE54" i="1"/>
  <c r="CE630" i="1"/>
  <c r="CE610" i="1"/>
  <c r="CE58" i="1"/>
  <c r="CE66" i="1"/>
  <c r="CE82" i="1"/>
  <c r="CE613" i="1"/>
  <c r="CE118" i="1"/>
  <c r="CE90" i="1"/>
  <c r="CE98" i="1"/>
  <c r="CE57" i="1"/>
  <c r="CE627" i="1"/>
  <c r="CE646" i="1"/>
  <c r="CE648" i="1"/>
  <c r="CE722" i="1"/>
  <c r="CE846" i="1"/>
  <c r="CE910" i="1"/>
  <c r="CE20" i="1"/>
  <c r="CE21" i="1"/>
  <c r="CE11" i="1"/>
  <c r="CE721" i="1"/>
  <c r="CE785" i="1"/>
  <c r="CE909" i="1"/>
  <c r="CE12" i="1"/>
  <c r="CE13" i="1"/>
  <c r="CE14" i="1"/>
  <c r="CE720" i="1"/>
  <c r="CE784" i="1"/>
  <c r="CE848" i="1"/>
  <c r="CE783" i="1"/>
  <c r="CE847" i="1"/>
  <c r="CE911" i="1"/>
  <c r="BG485" i="1"/>
  <c r="BN248" i="1"/>
  <c r="BJ421" i="1"/>
  <c r="BM234" i="1"/>
  <c r="BN157" i="1"/>
  <c r="BD478" i="1"/>
  <c r="BI445" i="1"/>
  <c r="BG467" i="1"/>
  <c r="BK344" i="1"/>
  <c r="BR268" i="1"/>
  <c r="BM270" i="1"/>
  <c r="BK358" i="1"/>
  <c r="BX356" i="1"/>
  <c r="BK341" i="1"/>
  <c r="BX305" i="1"/>
  <c r="BG470" i="1"/>
  <c r="BZ374" i="1"/>
  <c r="BJ403" i="1"/>
  <c r="CA267" i="1"/>
  <c r="BD474" i="1"/>
  <c r="BI441" i="1"/>
  <c r="BG479" i="1"/>
  <c r="BK351" i="1"/>
  <c r="BM214" i="1"/>
  <c r="BK366" i="1"/>
  <c r="BL366" i="1" s="1"/>
  <c r="BM366" i="1" s="1"/>
  <c r="BN366" i="1" s="1"/>
  <c r="BO366" i="1" s="1"/>
  <c r="CB366" i="1"/>
  <c r="CA366" i="1"/>
  <c r="BV366" i="1"/>
  <c r="BW366" i="1"/>
  <c r="CC366" i="1"/>
  <c r="BX366" i="1"/>
  <c r="BR366" i="1"/>
  <c r="BY366" i="1"/>
  <c r="BZ366" i="1"/>
  <c r="BL386" i="1"/>
  <c r="BM386" i="1" s="1"/>
  <c r="BN386" i="1" s="1"/>
  <c r="BO386" i="1" s="1"/>
  <c r="CA386" i="1"/>
  <c r="CA337" i="1"/>
  <c r="BK30" i="1"/>
  <c r="BX281" i="1"/>
  <c r="BJ395" i="1"/>
  <c r="BK395" i="1" s="1"/>
  <c r="BL395" i="1" s="1"/>
  <c r="BM395" i="1" s="1"/>
  <c r="BN395" i="1" s="1"/>
  <c r="BO395" i="1" s="1"/>
  <c r="BV395" i="1"/>
  <c r="BW395" i="1"/>
  <c r="BR395" i="1"/>
  <c r="BZ395" i="1"/>
  <c r="CA395" i="1"/>
  <c r="CB395" i="1"/>
  <c r="CC395" i="1"/>
  <c r="BK367" i="1"/>
  <c r="BL367" i="1" s="1"/>
  <c r="BM367" i="1" s="1"/>
  <c r="BN367" i="1" s="1"/>
  <c r="BO367" i="1" s="1"/>
  <c r="BV367" i="1"/>
  <c r="BX367" i="1"/>
  <c r="BR367" i="1"/>
  <c r="BJ413" i="1"/>
  <c r="BK413" i="1" s="1"/>
  <c r="BL413" i="1" s="1"/>
  <c r="BM413" i="1" s="1"/>
  <c r="BN413" i="1" s="1"/>
  <c r="BO413" i="1" s="1"/>
  <c r="BW413" i="1"/>
  <c r="BX413" i="1"/>
  <c r="BY413" i="1"/>
  <c r="BZ413" i="1"/>
  <c r="CB413" i="1"/>
  <c r="BZ305" i="1"/>
  <c r="BM218" i="1"/>
  <c r="BZ337" i="1"/>
  <c r="BD489" i="1"/>
  <c r="BG489" i="1" s="1"/>
  <c r="BI456" i="1"/>
  <c r="BY287" i="1"/>
  <c r="BX238" i="1"/>
  <c r="BK376" i="1"/>
  <c r="BL376" i="1" s="1"/>
  <c r="BM376" i="1" s="1"/>
  <c r="BN376" i="1" s="1"/>
  <c r="BO376" i="1" s="1"/>
  <c r="BX376" i="1"/>
  <c r="BJ396" i="1"/>
  <c r="BK396" i="1" s="1"/>
  <c r="BL396" i="1" s="1"/>
  <c r="BM396" i="1" s="1"/>
  <c r="BN396" i="1" s="1"/>
  <c r="BO396" i="1" s="1"/>
  <c r="BV396" i="1"/>
  <c r="BR396" i="1"/>
  <c r="BX396" i="1"/>
  <c r="BY396" i="1"/>
  <c r="BZ396" i="1"/>
  <c r="CA396" i="1"/>
  <c r="CB396" i="1"/>
  <c r="CC396" i="1"/>
  <c r="BK357" i="1"/>
  <c r="BN176" i="1"/>
  <c r="BJ419" i="1"/>
  <c r="BL325" i="1"/>
  <c r="BG468" i="1"/>
  <c r="CD134" i="1"/>
  <c r="CD267" i="1"/>
  <c r="CD337" i="1"/>
  <c r="CD388" i="1"/>
  <c r="CD422" i="1"/>
  <c r="CD402" i="1"/>
  <c r="BK353" i="1"/>
  <c r="BJ424" i="1"/>
  <c r="BD487" i="1"/>
  <c r="BG487" i="1" s="1"/>
  <c r="BI454" i="1"/>
  <c r="BK338" i="1"/>
  <c r="CC287" i="1"/>
  <c r="BN71" i="1"/>
  <c r="BX211" i="1"/>
  <c r="BW287" i="1"/>
  <c r="BD469" i="1"/>
  <c r="BI436" i="1"/>
  <c r="BV305" i="1"/>
  <c r="CC374" i="1"/>
  <c r="BJ409" i="1"/>
  <c r="BK409" i="1" s="1"/>
  <c r="BL409" i="1" s="1"/>
  <c r="BM409" i="1" s="1"/>
  <c r="BN409" i="1" s="1"/>
  <c r="BO409" i="1" s="1"/>
  <c r="CA409" i="1"/>
  <c r="CB409" i="1"/>
  <c r="BD462" i="1"/>
  <c r="BI429" i="1"/>
  <c r="BD485" i="1"/>
  <c r="BI452" i="1"/>
  <c r="CD382" i="1"/>
  <c r="CD404" i="1"/>
  <c r="CD405" i="1"/>
  <c r="BJ410" i="1"/>
  <c r="BK410" i="1" s="1"/>
  <c r="BL410" i="1" s="1"/>
  <c r="BM410" i="1" s="1"/>
  <c r="BN410" i="1" s="1"/>
  <c r="BO410" i="1" s="1"/>
  <c r="BV410" i="1"/>
  <c r="BR410" i="1"/>
  <c r="BX410" i="1"/>
  <c r="BZ410" i="1"/>
  <c r="CC410" i="1"/>
  <c r="BD490" i="1"/>
  <c r="BG490" i="1" s="1"/>
  <c r="BI457" i="1"/>
  <c r="BY181" i="1"/>
  <c r="BM268" i="1"/>
  <c r="BN268" i="1" s="1"/>
  <c r="BO268" i="1" s="1"/>
  <c r="CB268" i="1"/>
  <c r="CC268" i="1"/>
  <c r="BG442" i="1"/>
  <c r="BN168" i="1"/>
  <c r="BX134" i="1"/>
  <c r="BJ401" i="1"/>
  <c r="BK401" i="1" s="1"/>
  <c r="BL401" i="1" s="1"/>
  <c r="BM401" i="1" s="1"/>
  <c r="BN401" i="1" s="1"/>
  <c r="BO401" i="1" s="1"/>
  <c r="BV401" i="1"/>
  <c r="BW401" i="1"/>
  <c r="BX401" i="1"/>
  <c r="BZ401" i="1"/>
  <c r="CA401" i="1"/>
  <c r="CB401" i="1"/>
  <c r="CC401" i="1"/>
  <c r="BV417" i="1"/>
  <c r="BJ417" i="1"/>
  <c r="BK417" i="1" s="1"/>
  <c r="BL417" i="1" s="1"/>
  <c r="BM417" i="1" s="1"/>
  <c r="BN417" i="1" s="1"/>
  <c r="BO417" i="1" s="1"/>
  <c r="BW417" i="1"/>
  <c r="BX417" i="1"/>
  <c r="BY417" i="1"/>
  <c r="BZ417" i="1"/>
  <c r="CA417" i="1"/>
  <c r="CB417" i="1"/>
  <c r="CC417" i="1"/>
  <c r="BK345" i="1"/>
  <c r="CA211" i="1"/>
  <c r="CB410" i="1" l="1"/>
  <c r="BV376" i="1"/>
  <c r="CA367" i="1"/>
  <c r="BR417" i="1"/>
  <c r="BY401" i="1"/>
  <c r="CA410" i="1"/>
  <c r="CD409" i="1"/>
  <c r="BJ429" i="1"/>
  <c r="BK429" i="1" s="1"/>
  <c r="BL429" i="1" s="1"/>
  <c r="BM429" i="1" s="1"/>
  <c r="BN429" i="1" s="1"/>
  <c r="BO429" i="1" s="1"/>
  <c r="BX429" i="1"/>
  <c r="BZ429" i="1"/>
  <c r="CA429" i="1"/>
  <c r="CB429" i="1"/>
  <c r="CD429" i="1"/>
  <c r="BR409" i="1"/>
  <c r="BJ454" i="1"/>
  <c r="BK454" i="1" s="1"/>
  <c r="BL454" i="1" s="1"/>
  <c r="BM454" i="1" s="1"/>
  <c r="BN454" i="1" s="1"/>
  <c r="BO454" i="1" s="1"/>
  <c r="BW454" i="1"/>
  <c r="BR454" i="1"/>
  <c r="BX454" i="1"/>
  <c r="BZ454" i="1"/>
  <c r="CA454" i="1"/>
  <c r="CB454" i="1"/>
  <c r="CD454" i="1"/>
  <c r="BL357" i="1"/>
  <c r="BW396" i="1"/>
  <c r="CB376" i="1"/>
  <c r="CC413" i="1"/>
  <c r="BV413" i="1"/>
  <c r="CC367" i="1"/>
  <c r="BY395" i="1"/>
  <c r="BJ445" i="1"/>
  <c r="BK445" i="1" s="1"/>
  <c r="BL445" i="1" s="1"/>
  <c r="BM445" i="1" s="1"/>
  <c r="BN445" i="1" s="1"/>
  <c r="BO445" i="1" s="1"/>
  <c r="CB445" i="1"/>
  <c r="BN234" i="1"/>
  <c r="CE386" i="1"/>
  <c r="CE367" i="1"/>
  <c r="CE417" i="1"/>
  <c r="CE396" i="1"/>
  <c r="BD501" i="1"/>
  <c r="BI468" i="1"/>
  <c r="BR423" i="1"/>
  <c r="CB388" i="1"/>
  <c r="BL346" i="1"/>
  <c r="BO74" i="1"/>
  <c r="BZ74" i="1" s="1"/>
  <c r="CA74" i="1"/>
  <c r="CB74" i="1"/>
  <c r="BV74" i="1"/>
  <c r="CD74" i="1"/>
  <c r="BX74" i="1"/>
  <c r="BL352" i="1"/>
  <c r="BY402" i="1"/>
  <c r="BR415" i="1"/>
  <c r="BD517" i="1"/>
  <c r="BI484" i="1"/>
  <c r="BX414" i="1"/>
  <c r="CC368" i="1"/>
  <c r="CB281" i="1"/>
  <c r="BL348" i="1"/>
  <c r="BZ235" i="1"/>
  <c r="CB181" i="1"/>
  <c r="BY238" i="1"/>
  <c r="BY268" i="1"/>
  <c r="CA418" i="1"/>
  <c r="CC405" i="1"/>
  <c r="BV405" i="1"/>
  <c r="BW382" i="1"/>
  <c r="BL331" i="1"/>
  <c r="BN283" i="1"/>
  <c r="BL349" i="1"/>
  <c r="BJ437" i="1"/>
  <c r="BY399" i="1"/>
  <c r="BY420" i="1"/>
  <c r="BN236" i="1"/>
  <c r="BR369" i="1"/>
  <c r="BY369" i="1"/>
  <c r="BR398" i="1"/>
  <c r="BY372" i="1"/>
  <c r="BR404" i="1"/>
  <c r="BD521" i="1"/>
  <c r="BI488" i="1"/>
  <c r="BZ370" i="1"/>
  <c r="BM319" i="1"/>
  <c r="BD516" i="1"/>
  <c r="BI483" i="1"/>
  <c r="BJ434" i="1"/>
  <c r="BL333" i="1"/>
  <c r="BD508" i="1"/>
  <c r="BI475" i="1"/>
  <c r="BW400" i="1"/>
  <c r="CC422" i="1"/>
  <c r="BV422" i="1"/>
  <c r="CC408" i="1"/>
  <c r="BV408" i="1"/>
  <c r="CD367" i="1"/>
  <c r="CD410" i="1"/>
  <c r="BV181" i="1"/>
  <c r="BL353" i="1"/>
  <c r="BM353" i="1" s="1"/>
  <c r="BN353" i="1" s="1"/>
  <c r="BO353" i="1" s="1"/>
  <c r="BR353" i="1"/>
  <c r="BM325" i="1"/>
  <c r="BO176" i="1"/>
  <c r="BW176" i="1" s="1"/>
  <c r="BY176" i="1"/>
  <c r="CB176" i="1"/>
  <c r="BL345" i="1"/>
  <c r="BM345" i="1" s="1"/>
  <c r="BN345" i="1" s="1"/>
  <c r="BO345" i="1" s="1"/>
  <c r="BR345" i="1" s="1"/>
  <c r="CB345" i="1"/>
  <c r="BO71" i="1"/>
  <c r="BV71" i="1" s="1"/>
  <c r="CD71" i="1"/>
  <c r="BD520" i="1"/>
  <c r="BI487" i="1"/>
  <c r="BK419" i="1"/>
  <c r="CA376" i="1"/>
  <c r="BZ367" i="1"/>
  <c r="CC386" i="1"/>
  <c r="BD511" i="1"/>
  <c r="BI478" i="1"/>
  <c r="CE376" i="1"/>
  <c r="CE395" i="1"/>
  <c r="CE429" i="1"/>
  <c r="BJ447" i="1"/>
  <c r="BX423" i="1"/>
  <c r="BG462" i="1"/>
  <c r="BW388" i="1"/>
  <c r="BW71" i="1"/>
  <c r="BX353" i="1"/>
  <c r="BW414" i="1"/>
  <c r="BJ439" i="1"/>
  <c r="BZ418" i="1"/>
  <c r="BV382" i="1"/>
  <c r="BJ428" i="1"/>
  <c r="BL364" i="1"/>
  <c r="BK406" i="1"/>
  <c r="BK407" i="1"/>
  <c r="BD503" i="1"/>
  <c r="BI470" i="1"/>
  <c r="BL354" i="1"/>
  <c r="BN217" i="1"/>
  <c r="BZ267" i="1"/>
  <c r="BX398" i="1"/>
  <c r="CB372" i="1"/>
  <c r="BV268" i="1"/>
  <c r="BN275" i="1"/>
  <c r="BW404" i="1"/>
  <c r="BD500" i="1"/>
  <c r="BI467" i="1"/>
  <c r="BK411" i="1"/>
  <c r="CD386" i="1"/>
  <c r="BJ431" i="1"/>
  <c r="CD396" i="1"/>
  <c r="CD366" i="1"/>
  <c r="BY409" i="1"/>
  <c r="BN218" i="1"/>
  <c r="BO218" i="1" s="1"/>
  <c r="BR218" i="1" s="1"/>
  <c r="CD218" i="1"/>
  <c r="BZ218" i="1"/>
  <c r="BW218" i="1"/>
  <c r="BD495" i="1"/>
  <c r="BI462" i="1"/>
  <c r="BW409" i="1"/>
  <c r="BR401" i="1"/>
  <c r="BO168" i="1"/>
  <c r="CD168" i="1"/>
  <c r="BV168" i="1"/>
  <c r="CB168" i="1"/>
  <c r="BW168" i="1"/>
  <c r="BY410" i="1"/>
  <c r="CC409" i="1"/>
  <c r="BV409" i="1"/>
  <c r="BJ436" i="1"/>
  <c r="BK436" i="1" s="1"/>
  <c r="BL436" i="1" s="1"/>
  <c r="BM436" i="1" s="1"/>
  <c r="BN436" i="1" s="1"/>
  <c r="BO436" i="1" s="1"/>
  <c r="BV436" i="1"/>
  <c r="BW436" i="1"/>
  <c r="BX436" i="1"/>
  <c r="BR436" i="1"/>
  <c r="BY436" i="1"/>
  <c r="BZ436" i="1"/>
  <c r="CA436" i="1"/>
  <c r="CB436" i="1"/>
  <c r="CC436" i="1"/>
  <c r="CD436" i="1"/>
  <c r="BX386" i="1"/>
  <c r="BZ376" i="1"/>
  <c r="BJ456" i="1"/>
  <c r="BK456" i="1" s="1"/>
  <c r="BL456" i="1" s="1"/>
  <c r="BM456" i="1" s="1"/>
  <c r="BN456" i="1" s="1"/>
  <c r="BO456" i="1" s="1"/>
  <c r="BW456" i="1"/>
  <c r="BZ456" i="1"/>
  <c r="CA456" i="1"/>
  <c r="CB456" i="1"/>
  <c r="CD456" i="1"/>
  <c r="CA413" i="1"/>
  <c r="BY367" i="1"/>
  <c r="CB367" i="1"/>
  <c r="BX395" i="1"/>
  <c r="BR386" i="1"/>
  <c r="BJ441" i="1"/>
  <c r="BK441" i="1" s="1"/>
  <c r="BL441" i="1" s="1"/>
  <c r="BM441" i="1" s="1"/>
  <c r="BN441" i="1" s="1"/>
  <c r="BO441" i="1" s="1"/>
  <c r="BV441" i="1"/>
  <c r="BW441" i="1"/>
  <c r="BR441" i="1"/>
  <c r="BX441" i="1"/>
  <c r="BY441" i="1"/>
  <c r="BZ441" i="1"/>
  <c r="CA441" i="1"/>
  <c r="CB441" i="1"/>
  <c r="CC441" i="1"/>
  <c r="CD441" i="1"/>
  <c r="BK403" i="1"/>
  <c r="BY270" i="1"/>
  <c r="BK421" i="1"/>
  <c r="CE413" i="1"/>
  <c r="BD513" i="1"/>
  <c r="BI480" i="1"/>
  <c r="BW423" i="1"/>
  <c r="BV388" i="1"/>
  <c r="BN226" i="1"/>
  <c r="BJ430" i="1"/>
  <c r="CC414" i="1"/>
  <c r="BV414" i="1"/>
  <c r="BX235" i="1"/>
  <c r="BL340" i="1"/>
  <c r="BD505" i="1"/>
  <c r="BI472" i="1"/>
  <c r="BY418" i="1"/>
  <c r="CA405" i="1"/>
  <c r="BJ453" i="1"/>
  <c r="CC382" i="1"/>
  <c r="BD494" i="1"/>
  <c r="BI461" i="1"/>
  <c r="BJ28" i="1"/>
  <c r="BZ268" i="1"/>
  <c r="CB267" i="1"/>
  <c r="BX369" i="1"/>
  <c r="BW398" i="1"/>
  <c r="BX372" i="1"/>
  <c r="CC404" i="1"/>
  <c r="BV404" i="1"/>
  <c r="BO108" i="1"/>
  <c r="BX108" i="1" s="1"/>
  <c r="CA422" i="1"/>
  <c r="BD497" i="1"/>
  <c r="BI464" i="1"/>
  <c r="CA408" i="1"/>
  <c r="BZ108" i="1"/>
  <c r="CD418" i="1"/>
  <c r="BV218" i="1"/>
  <c r="BD502" i="1"/>
  <c r="BI469" i="1"/>
  <c r="BK424" i="1"/>
  <c r="CA176" i="1"/>
  <c r="CC376" i="1"/>
  <c r="BY376" i="1"/>
  <c r="BD522" i="1"/>
  <c r="BI489" i="1"/>
  <c r="BL30" i="1"/>
  <c r="BM30" i="1" s="1"/>
  <c r="BN30" i="1" s="1"/>
  <c r="BO30" i="1" s="1"/>
  <c r="BV30" i="1"/>
  <c r="BY30" i="1"/>
  <c r="BW386" i="1"/>
  <c r="BN214" i="1"/>
  <c r="BO214" i="1" s="1"/>
  <c r="BR214" i="1" s="1"/>
  <c r="BD507" i="1"/>
  <c r="BI474" i="1"/>
  <c r="BL341" i="1"/>
  <c r="BM341" i="1" s="1"/>
  <c r="BN341" i="1" s="1"/>
  <c r="BO341" i="1" s="1"/>
  <c r="CA341" i="1"/>
  <c r="CB341" i="1"/>
  <c r="BR341" i="1"/>
  <c r="BX341" i="1"/>
  <c r="BZ168" i="1"/>
  <c r="BN270" i="1"/>
  <c r="BO270" i="1" s="1"/>
  <c r="BR270" i="1" s="1"/>
  <c r="BV270" i="1"/>
  <c r="CD270" i="1"/>
  <c r="BW270" i="1"/>
  <c r="BO248" i="1"/>
  <c r="BZ248" i="1" s="1"/>
  <c r="CE353" i="1"/>
  <c r="CE410" i="1"/>
  <c r="CE436" i="1"/>
  <c r="CC423" i="1"/>
  <c r="BV423" i="1"/>
  <c r="BZ388" i="1"/>
  <c r="CA388" i="1"/>
  <c r="BD496" i="1"/>
  <c r="BI463" i="1"/>
  <c r="BX270" i="1"/>
  <c r="BO115" i="1"/>
  <c r="CD115" i="1" s="1"/>
  <c r="BY115" i="1"/>
  <c r="BG463" i="1"/>
  <c r="BL332" i="1"/>
  <c r="BN216" i="1"/>
  <c r="BR418" i="1"/>
  <c r="BD519" i="1"/>
  <c r="BI486" i="1"/>
  <c r="CA382" i="1"/>
  <c r="CC281" i="1"/>
  <c r="BD26" i="1"/>
  <c r="BI27" i="1"/>
  <c r="BF27" i="1"/>
  <c r="CD176" i="1"/>
  <c r="BL339" i="1"/>
  <c r="BN232" i="1"/>
  <c r="CC267" i="1"/>
  <c r="CC398" i="1"/>
  <c r="BV398" i="1"/>
  <c r="BR372" i="1"/>
  <c r="BZ345" i="1"/>
  <c r="BJ444" i="1"/>
  <c r="BJ446" i="1"/>
  <c r="BL389" i="1"/>
  <c r="BL387" i="1"/>
  <c r="BN291" i="1"/>
  <c r="BZ30" i="1"/>
  <c r="BW281" i="1"/>
  <c r="CD376" i="1"/>
  <c r="CD417" i="1"/>
  <c r="CE71" i="1"/>
  <c r="CE168" i="1"/>
  <c r="CE345" i="1"/>
  <c r="CE441" i="1"/>
  <c r="CF30" i="1"/>
  <c r="CF31" i="1"/>
  <c r="CF33" i="1"/>
  <c r="CF34" i="1"/>
  <c r="CF32" i="1"/>
  <c r="CG3" i="1"/>
  <c r="CF436" i="1"/>
  <c r="CF454" i="1"/>
  <c r="CF429" i="1"/>
  <c r="CF456" i="1"/>
  <c r="CF441" i="1"/>
  <c r="CF398" i="1"/>
  <c r="CF399" i="1"/>
  <c r="CF400" i="1"/>
  <c r="CF408" i="1"/>
  <c r="CF401" i="1"/>
  <c r="CF409" i="1"/>
  <c r="CF402" i="1"/>
  <c r="CF445" i="1"/>
  <c r="CF396" i="1"/>
  <c r="CF404" i="1"/>
  <c r="CF414" i="1"/>
  <c r="CF422" i="1"/>
  <c r="CF367" i="1"/>
  <c r="CF405" i="1"/>
  <c r="CF417" i="1"/>
  <c r="CF423" i="1"/>
  <c r="CF368" i="1"/>
  <c r="CF369" i="1"/>
  <c r="CF410" i="1"/>
  <c r="CF415" i="1"/>
  <c r="CF395" i="1"/>
  <c r="CF370" i="1"/>
  <c r="CF418" i="1"/>
  <c r="CF413" i="1"/>
  <c r="CF420" i="1"/>
  <c r="CF365" i="1"/>
  <c r="CF379" i="1"/>
  <c r="CF380" i="1"/>
  <c r="CF388" i="1"/>
  <c r="CF381" i="1"/>
  <c r="CF382" i="1"/>
  <c r="CF366" i="1"/>
  <c r="CF374" i="1"/>
  <c r="CF376" i="1"/>
  <c r="CF362" i="1"/>
  <c r="CF363" i="1"/>
  <c r="CF377" i="1"/>
  <c r="CF385" i="1"/>
  <c r="CF337" i="1"/>
  <c r="CF297" i="1"/>
  <c r="CF305" i="1"/>
  <c r="CF345" i="1"/>
  <c r="CF353" i="1"/>
  <c r="CF298" i="1"/>
  <c r="CF299" i="1"/>
  <c r="CF307" i="1"/>
  <c r="CF378" i="1"/>
  <c r="CF386" i="1"/>
  <c r="CF300" i="1"/>
  <c r="CF341" i="1"/>
  <c r="CF303" i="1"/>
  <c r="CF311" i="1"/>
  <c r="CF372" i="1"/>
  <c r="CF301" i="1"/>
  <c r="CF315" i="1"/>
  <c r="CF268" i="1"/>
  <c r="CF276" i="1"/>
  <c r="CF356" i="1"/>
  <c r="CF306" i="1"/>
  <c r="CF316" i="1"/>
  <c r="CF324" i="1"/>
  <c r="CF312" i="1"/>
  <c r="CF317" i="1"/>
  <c r="CF270" i="1"/>
  <c r="CF278" i="1"/>
  <c r="CF343" i="1"/>
  <c r="CF318" i="1"/>
  <c r="CF296" i="1"/>
  <c r="CF313" i="1"/>
  <c r="CF264" i="1"/>
  <c r="CF309" i="1"/>
  <c r="CF320" i="1"/>
  <c r="CF265" i="1"/>
  <c r="CF281" i="1"/>
  <c r="CF266" i="1"/>
  <c r="CF274" i="1"/>
  <c r="CF282" i="1"/>
  <c r="CF279" i="1"/>
  <c r="CF214" i="1"/>
  <c r="CF222" i="1"/>
  <c r="CF230" i="1"/>
  <c r="CF238" i="1"/>
  <c r="CF314" i="1"/>
  <c r="CF287" i="1"/>
  <c r="CF290" i="1"/>
  <c r="CF215" i="1"/>
  <c r="CF223" i="1"/>
  <c r="CF390" i="1"/>
  <c r="CF224" i="1"/>
  <c r="CF271" i="1"/>
  <c r="CF292" i="1"/>
  <c r="CF310" i="1"/>
  <c r="CF285" i="1"/>
  <c r="CF211" i="1"/>
  <c r="CF219" i="1"/>
  <c r="CF227" i="1"/>
  <c r="CF235" i="1"/>
  <c r="CF277" i="1"/>
  <c r="CF280" i="1"/>
  <c r="CF212" i="1"/>
  <c r="CF228" i="1"/>
  <c r="CF288" i="1"/>
  <c r="CF159" i="1"/>
  <c r="CF167" i="1"/>
  <c r="CF286" i="1"/>
  <c r="CF243" i="1"/>
  <c r="CF247" i="1"/>
  <c r="CF251" i="1"/>
  <c r="CF255" i="1"/>
  <c r="CF259" i="1"/>
  <c r="CF162" i="1"/>
  <c r="CF213" i="1"/>
  <c r="CF229" i="1"/>
  <c r="CF165" i="1"/>
  <c r="CF284" i="1"/>
  <c r="CF242" i="1"/>
  <c r="CF267" i="1"/>
  <c r="CF218" i="1"/>
  <c r="CF163" i="1"/>
  <c r="CF241" i="1"/>
  <c r="CF245" i="1"/>
  <c r="CF249" i="1"/>
  <c r="CF253" i="1"/>
  <c r="CF257" i="1"/>
  <c r="CF158" i="1"/>
  <c r="CF166" i="1"/>
  <c r="CF239" i="1"/>
  <c r="CF161" i="1"/>
  <c r="CF169" i="1"/>
  <c r="CF252" i="1"/>
  <c r="CF168" i="1"/>
  <c r="CF175" i="1"/>
  <c r="CF183" i="1"/>
  <c r="CF191" i="1"/>
  <c r="CF199" i="1"/>
  <c r="CF254" i="1"/>
  <c r="CF164" i="1"/>
  <c r="CF178" i="1"/>
  <c r="CF186" i="1"/>
  <c r="CF194" i="1"/>
  <c r="CF202" i="1"/>
  <c r="CF256" i="1"/>
  <c r="CF160" i="1"/>
  <c r="CF173" i="1"/>
  <c r="CF181" i="1"/>
  <c r="CF189" i="1"/>
  <c r="CF197" i="1"/>
  <c r="CF205" i="1"/>
  <c r="CF258" i="1"/>
  <c r="CF176" i="1"/>
  <c r="CF184" i="1"/>
  <c r="CF192" i="1"/>
  <c r="CF200" i="1"/>
  <c r="CF244" i="1"/>
  <c r="CF171" i="1"/>
  <c r="CF172" i="1"/>
  <c r="CF179" i="1"/>
  <c r="CF246" i="1"/>
  <c r="CF170" i="1"/>
  <c r="CF174" i="1"/>
  <c r="CF182" i="1"/>
  <c r="CF190" i="1"/>
  <c r="CF198" i="1"/>
  <c r="CF206" i="1"/>
  <c r="CF240" i="1"/>
  <c r="CF248" i="1"/>
  <c r="CF177" i="1"/>
  <c r="CF185" i="1"/>
  <c r="CF193" i="1"/>
  <c r="CF201" i="1"/>
  <c r="CF187" i="1"/>
  <c r="CF188" i="1"/>
  <c r="CF203" i="1"/>
  <c r="CF110" i="1"/>
  <c r="CF118" i="1"/>
  <c r="CF126" i="1"/>
  <c r="CF134" i="1"/>
  <c r="CF142" i="1"/>
  <c r="CF105" i="1"/>
  <c r="CF113" i="1"/>
  <c r="CF121" i="1"/>
  <c r="CF129" i="1"/>
  <c r="CF137" i="1"/>
  <c r="CF204" i="1"/>
  <c r="CF108" i="1"/>
  <c r="CF116" i="1"/>
  <c r="CF124" i="1"/>
  <c r="CF132" i="1"/>
  <c r="CF140" i="1"/>
  <c r="CF148" i="1"/>
  <c r="CF111" i="1"/>
  <c r="CF119" i="1"/>
  <c r="CF195" i="1"/>
  <c r="CF196" i="1"/>
  <c r="CF106" i="1"/>
  <c r="CF114" i="1"/>
  <c r="CF122" i="1"/>
  <c r="CF130" i="1"/>
  <c r="CF138" i="1"/>
  <c r="CF109" i="1"/>
  <c r="CF117" i="1"/>
  <c r="CF125" i="1"/>
  <c r="CF133" i="1"/>
  <c r="CF141" i="1"/>
  <c r="CF149" i="1"/>
  <c r="CF250" i="1"/>
  <c r="CF112" i="1"/>
  <c r="CF120" i="1"/>
  <c r="CF136" i="1"/>
  <c r="CF144" i="1"/>
  <c r="CF131" i="1"/>
  <c r="CF147" i="1"/>
  <c r="CF58" i="1"/>
  <c r="CF66" i="1"/>
  <c r="CF74" i="1"/>
  <c r="CF82" i="1"/>
  <c r="CF90" i="1"/>
  <c r="CF98" i="1"/>
  <c r="CF57" i="1"/>
  <c r="CF613" i="1"/>
  <c r="CF630" i="1"/>
  <c r="CF646" i="1"/>
  <c r="CF152" i="1"/>
  <c r="CF59" i="1"/>
  <c r="CF67" i="1"/>
  <c r="CF75" i="1"/>
  <c r="CF83" i="1"/>
  <c r="CF91" i="1"/>
  <c r="CF99" i="1"/>
  <c r="CF606" i="1"/>
  <c r="CF614" i="1"/>
  <c r="CF631" i="1"/>
  <c r="CF127" i="1"/>
  <c r="CF60" i="1"/>
  <c r="CF68" i="1"/>
  <c r="CF76" i="1"/>
  <c r="CF84" i="1"/>
  <c r="CF92" i="1"/>
  <c r="CF100" i="1"/>
  <c r="CF607" i="1"/>
  <c r="CF624" i="1"/>
  <c r="CF632" i="1"/>
  <c r="CF648" i="1"/>
  <c r="CF146" i="1"/>
  <c r="CF61" i="1"/>
  <c r="CF69" i="1"/>
  <c r="CF77" i="1"/>
  <c r="CF85" i="1"/>
  <c r="CF93" i="1"/>
  <c r="CF52" i="1"/>
  <c r="CF608" i="1"/>
  <c r="CF625" i="1"/>
  <c r="CF633" i="1"/>
  <c r="CF649" i="1"/>
  <c r="CF107" i="1"/>
  <c r="CF139" i="1"/>
  <c r="CF145" i="1"/>
  <c r="CF150" i="1"/>
  <c r="CF153" i="1"/>
  <c r="CF62" i="1"/>
  <c r="CF70" i="1"/>
  <c r="CF78" i="1"/>
  <c r="CF86" i="1"/>
  <c r="CF63" i="1"/>
  <c r="CF71" i="1"/>
  <c r="CF79" i="1"/>
  <c r="CF87" i="1"/>
  <c r="CF95" i="1"/>
  <c r="CF54" i="1"/>
  <c r="CF610" i="1"/>
  <c r="CF627" i="1"/>
  <c r="CF115" i="1"/>
  <c r="CF135" i="1"/>
  <c r="CF151" i="1"/>
  <c r="CF64" i="1"/>
  <c r="CF72" i="1"/>
  <c r="CF80" i="1"/>
  <c r="CF88" i="1"/>
  <c r="CF96" i="1"/>
  <c r="CF55" i="1"/>
  <c r="CF611" i="1"/>
  <c r="CF628" i="1"/>
  <c r="CF642" i="1"/>
  <c r="CF643" i="1"/>
  <c r="CF644" i="1"/>
  <c r="CF180" i="1"/>
  <c r="CF97" i="1"/>
  <c r="CF56" i="1"/>
  <c r="CF94" i="1"/>
  <c r="CF51" i="1"/>
  <c r="CF645" i="1"/>
  <c r="CF143" i="1"/>
  <c r="CF609" i="1"/>
  <c r="CF629" i="1"/>
  <c r="CF634" i="1"/>
  <c r="CF647" i="1"/>
  <c r="CF104" i="1"/>
  <c r="CF65" i="1"/>
  <c r="CF73" i="1"/>
  <c r="CF81" i="1"/>
  <c r="CF612" i="1"/>
  <c r="CF626" i="1"/>
  <c r="CF722" i="1"/>
  <c r="CF846" i="1"/>
  <c r="CF910" i="1"/>
  <c r="CF20" i="1"/>
  <c r="CF21" i="1"/>
  <c r="CF11" i="1"/>
  <c r="CF721" i="1"/>
  <c r="CF785" i="1"/>
  <c r="CF909" i="1"/>
  <c r="CF12" i="1"/>
  <c r="CF13" i="1"/>
  <c r="CF14" i="1"/>
  <c r="CF720" i="1"/>
  <c r="CF784" i="1"/>
  <c r="CF848" i="1"/>
  <c r="CF783" i="1"/>
  <c r="CF847" i="1"/>
  <c r="CF911" i="1"/>
  <c r="BJ448" i="1"/>
  <c r="BK448" i="1" s="1"/>
  <c r="BL448" i="1" s="1"/>
  <c r="BM448" i="1" s="1"/>
  <c r="BN448" i="1" s="1"/>
  <c r="BO448" i="1" s="1"/>
  <c r="BW448" i="1"/>
  <c r="BR448" i="1"/>
  <c r="BZ448" i="1"/>
  <c r="CA448" i="1"/>
  <c r="CB448" i="1"/>
  <c r="CD448" i="1"/>
  <c r="BM302" i="1"/>
  <c r="BN237" i="1"/>
  <c r="BX268" i="1"/>
  <c r="BJ438" i="1"/>
  <c r="CB386" i="1"/>
  <c r="BN225" i="1"/>
  <c r="BK29" i="1"/>
  <c r="BJ440" i="1"/>
  <c r="BJ449" i="1"/>
  <c r="BX418" i="1"/>
  <c r="BZ382" i="1"/>
  <c r="BZ281" i="1"/>
  <c r="BY345" i="1"/>
  <c r="BM323" i="1"/>
  <c r="BN210" i="1"/>
  <c r="BW372" i="1"/>
  <c r="BD510" i="1"/>
  <c r="BI477" i="1"/>
  <c r="CD268" i="1"/>
  <c r="BJ433" i="1"/>
  <c r="BD512" i="1"/>
  <c r="BI479" i="1"/>
  <c r="CA345" i="1"/>
  <c r="BL336" i="1"/>
  <c r="BM383" i="1"/>
  <c r="BX168" i="1"/>
  <c r="BL329" i="1"/>
  <c r="BV281" i="1"/>
  <c r="BW30" i="1"/>
  <c r="CA270" i="1"/>
  <c r="BW353" i="1"/>
  <c r="CD368" i="1"/>
  <c r="BD523" i="1"/>
  <c r="BI490" i="1"/>
  <c r="BW410" i="1"/>
  <c r="BZ409" i="1"/>
  <c r="CA218" i="1"/>
  <c r="CC71" i="1"/>
  <c r="CC353" i="1"/>
  <c r="CC176" i="1"/>
  <c r="BR376" i="1"/>
  <c r="CC218" i="1"/>
  <c r="BR413" i="1"/>
  <c r="BW367" i="1"/>
  <c r="BZ386" i="1"/>
  <c r="BL351" i="1"/>
  <c r="BG469" i="1"/>
  <c r="BL358" i="1"/>
  <c r="CE248" i="1"/>
  <c r="CE214" i="1"/>
  <c r="CE456" i="1"/>
  <c r="BD514" i="1"/>
  <c r="BI481" i="1"/>
  <c r="CA423" i="1"/>
  <c r="CC89" i="1"/>
  <c r="BR388" i="1"/>
  <c r="BG478" i="1"/>
  <c r="CA71" i="1"/>
  <c r="BN289" i="1"/>
  <c r="BZ415" i="1"/>
  <c r="BD504" i="1"/>
  <c r="BI471" i="1"/>
  <c r="BM304" i="1"/>
  <c r="BZ414" i="1"/>
  <c r="BO53" i="1"/>
  <c r="BX53" i="1"/>
  <c r="BZ53" i="1"/>
  <c r="CD53" i="1"/>
  <c r="CB53" i="1"/>
  <c r="BY53" i="1"/>
  <c r="BJ432" i="1"/>
  <c r="BV235" i="1"/>
  <c r="CA238" i="1"/>
  <c r="BD506" i="1"/>
  <c r="BI473" i="1"/>
  <c r="BD515" i="1"/>
  <c r="BI482" i="1"/>
  <c r="BW418" i="1"/>
  <c r="BX405" i="1"/>
  <c r="BY382" i="1"/>
  <c r="CB382" i="1"/>
  <c r="BY281" i="1"/>
  <c r="BL350" i="1"/>
  <c r="BN272" i="1"/>
  <c r="BN273" i="1"/>
  <c r="BG461" i="1"/>
  <c r="BY267" i="1"/>
  <c r="BV369" i="1"/>
  <c r="CA398" i="1"/>
  <c r="CC372" i="1"/>
  <c r="BV372" i="1"/>
  <c r="BM322" i="1"/>
  <c r="CD238" i="1"/>
  <c r="BZ404" i="1"/>
  <c r="BN220" i="1"/>
  <c r="BD499" i="1"/>
  <c r="BI466" i="1"/>
  <c r="CB370" i="1"/>
  <c r="BV386" i="1"/>
  <c r="BJ443" i="1"/>
  <c r="CD235" i="1"/>
  <c r="BY400" i="1"/>
  <c r="BR422" i="1"/>
  <c r="BG477" i="1"/>
  <c r="BM321" i="1"/>
  <c r="BZ181" i="1"/>
  <c r="BR408" i="1"/>
  <c r="CD401" i="1"/>
  <c r="CD369" i="1"/>
  <c r="BW268" i="1"/>
  <c r="CD413" i="1"/>
  <c r="BZ71" i="1"/>
  <c r="CE176" i="1"/>
  <c r="CE268" i="1"/>
  <c r="CE409" i="1"/>
  <c r="CE454" i="1"/>
  <c r="BX345" i="1"/>
  <c r="BK412" i="1"/>
  <c r="CA248" i="1"/>
  <c r="BD498" i="1"/>
  <c r="BI465" i="1"/>
  <c r="BL347" i="1"/>
  <c r="BL335" i="1"/>
  <c r="CA268" i="1"/>
  <c r="BK397" i="1"/>
  <c r="BK416" i="1"/>
  <c r="CD345" i="1"/>
  <c r="BG474" i="1"/>
  <c r="BN221" i="1"/>
  <c r="BN233" i="1"/>
  <c r="BW181" i="1"/>
  <c r="BV176" i="1"/>
  <c r="BN231" i="1"/>
  <c r="BD509" i="1"/>
  <c r="BI476" i="1"/>
  <c r="BV108" i="1"/>
  <c r="BV345" i="1"/>
  <c r="CD414" i="1"/>
  <c r="BX267" i="1"/>
  <c r="BW74" i="1"/>
  <c r="BW53" i="1"/>
  <c r="BZ176" i="1"/>
  <c r="BV341" i="1"/>
  <c r="CD395" i="1"/>
  <c r="CA168" i="1"/>
  <c r="BJ457" i="1"/>
  <c r="BK457" i="1" s="1"/>
  <c r="BL457" i="1" s="1"/>
  <c r="BM457" i="1" s="1"/>
  <c r="BN457" i="1" s="1"/>
  <c r="BO457" i="1" s="1"/>
  <c r="BY457" i="1"/>
  <c r="CC457" i="1"/>
  <c r="BV452" i="1"/>
  <c r="BJ452" i="1"/>
  <c r="BK452" i="1" s="1"/>
  <c r="BL452" i="1" s="1"/>
  <c r="BM452" i="1" s="1"/>
  <c r="BN452" i="1" s="1"/>
  <c r="BO452" i="1" s="1"/>
  <c r="BW452" i="1"/>
  <c r="BR452" i="1"/>
  <c r="BX452" i="1"/>
  <c r="BZ452" i="1"/>
  <c r="CA452" i="1"/>
  <c r="CB452" i="1"/>
  <c r="CC452" i="1"/>
  <c r="CD452" i="1"/>
  <c r="BW376" i="1"/>
  <c r="BW345" i="1"/>
  <c r="BL344" i="1"/>
  <c r="BM344" i="1" s="1"/>
  <c r="BN344" i="1" s="1"/>
  <c r="BO344" i="1" s="1"/>
  <c r="BZ344" i="1"/>
  <c r="CA344" i="1"/>
  <c r="CB344" i="1"/>
  <c r="CD344" i="1"/>
  <c r="BW344" i="1"/>
  <c r="BR344" i="1"/>
  <c r="BX344" i="1"/>
  <c r="BO157" i="1"/>
  <c r="BY157" i="1"/>
  <c r="CB157" i="1"/>
  <c r="CD157" i="1"/>
  <c r="BD518" i="1"/>
  <c r="BI485" i="1"/>
  <c r="BX409" i="1"/>
  <c r="BL338" i="1"/>
  <c r="CC270" i="1"/>
  <c r="CE218" i="1"/>
  <c r="CE366" i="1"/>
  <c r="CE423" i="1"/>
  <c r="CE401" i="1"/>
  <c r="BJ435" i="1"/>
  <c r="BK435" i="1" s="1"/>
  <c r="BL435" i="1" s="1"/>
  <c r="BM435" i="1" s="1"/>
  <c r="BN435" i="1" s="1"/>
  <c r="BO435" i="1" s="1"/>
  <c r="BL334" i="1"/>
  <c r="BY423" i="1"/>
  <c r="BO89" i="1"/>
  <c r="BY89" i="1" s="1"/>
  <c r="CB89" i="1"/>
  <c r="BX89" i="1"/>
  <c r="BX388" i="1"/>
  <c r="BJ451" i="1"/>
  <c r="CA115" i="1"/>
  <c r="BR414" i="1"/>
  <c r="BL342" i="1"/>
  <c r="BO128" i="1"/>
  <c r="BZ128" i="1" s="1"/>
  <c r="BV128" i="1"/>
  <c r="BG480" i="1"/>
  <c r="BM373" i="1"/>
  <c r="BM308" i="1"/>
  <c r="BL384" i="1"/>
  <c r="CB418" i="1"/>
  <c r="BV418" i="1"/>
  <c r="BR382" i="1"/>
  <c r="BL375" i="1"/>
  <c r="BL355" i="1"/>
  <c r="BO123" i="1"/>
  <c r="BV123" i="1" s="1"/>
  <c r="BZ123" i="1"/>
  <c r="BY353" i="1"/>
  <c r="BG471" i="1"/>
  <c r="BY398" i="1"/>
  <c r="BZ372" i="1"/>
  <c r="CA157" i="1"/>
  <c r="BL371" i="1"/>
  <c r="BL391" i="1"/>
  <c r="BG465" i="1"/>
  <c r="BL330" i="1"/>
  <c r="BJ455" i="1"/>
  <c r="BJ450" i="1"/>
  <c r="BY341" i="1"/>
  <c r="CD181" i="1"/>
  <c r="BJ442" i="1"/>
  <c r="BN263" i="1"/>
  <c r="BN269" i="1"/>
  <c r="CD423" i="1"/>
  <c r="BY386" i="1"/>
  <c r="BW157" i="1"/>
  <c r="BW238" i="1"/>
  <c r="CB305" i="1"/>
  <c r="BM384" i="1" l="1"/>
  <c r="BN384" i="1" s="1"/>
  <c r="BO384" i="1" s="1"/>
  <c r="BR384" i="1" s="1"/>
  <c r="CB384" i="1"/>
  <c r="BX384" i="1"/>
  <c r="BR435" i="1"/>
  <c r="BV490" i="1"/>
  <c r="BJ490" i="1"/>
  <c r="BK490" i="1" s="1"/>
  <c r="BL490" i="1" s="1"/>
  <c r="BM490" i="1" s="1"/>
  <c r="BN490" i="1" s="1"/>
  <c r="BO490" i="1" s="1"/>
  <c r="BW490" i="1"/>
  <c r="BR490" i="1"/>
  <c r="BX490" i="1"/>
  <c r="BZ490" i="1"/>
  <c r="CA490" i="1"/>
  <c r="CB490" i="1"/>
  <c r="CC490" i="1"/>
  <c r="CD490" i="1"/>
  <c r="CE490" i="1"/>
  <c r="BL29" i="1"/>
  <c r="BK438" i="1"/>
  <c r="CB123" i="1"/>
  <c r="BM355" i="1"/>
  <c r="BY128" i="1"/>
  <c r="BV89" i="1"/>
  <c r="BM334" i="1"/>
  <c r="BX435" i="1"/>
  <c r="BR157" i="1"/>
  <c r="BV157" i="1"/>
  <c r="BY452" i="1"/>
  <c r="CB457" i="1"/>
  <c r="BV457" i="1"/>
  <c r="BO221" i="1"/>
  <c r="BW221" i="1"/>
  <c r="CB221" i="1"/>
  <c r="CE221" i="1"/>
  <c r="CA221" i="1"/>
  <c r="BL397" i="1"/>
  <c r="BM347" i="1"/>
  <c r="BM350" i="1"/>
  <c r="BD548" i="1"/>
  <c r="BE515" i="1"/>
  <c r="BR53" i="1"/>
  <c r="BV53" i="1"/>
  <c r="CC53" i="1"/>
  <c r="CE53" i="1"/>
  <c r="CE448" i="1"/>
  <c r="CC344" i="1"/>
  <c r="BM358" i="1"/>
  <c r="BD556" i="1"/>
  <c r="BE523" i="1"/>
  <c r="BN383" i="1"/>
  <c r="BO237" i="1"/>
  <c r="CE237" i="1"/>
  <c r="CA237" i="1"/>
  <c r="BW237" i="1"/>
  <c r="BY448" i="1"/>
  <c r="CF53" i="1"/>
  <c r="BM389" i="1"/>
  <c r="CC157" i="1"/>
  <c r="CD341" i="1"/>
  <c r="CB214" i="1"/>
  <c r="CB30" i="1"/>
  <c r="BV344" i="1"/>
  <c r="BD530" i="1"/>
  <c r="BE497" i="1"/>
  <c r="BK430" i="1"/>
  <c r="BY456" i="1"/>
  <c r="BD528" i="1"/>
  <c r="BE495" i="1"/>
  <c r="BO275" i="1"/>
  <c r="CE275" i="1" s="1"/>
  <c r="BY275" i="1"/>
  <c r="BX275" i="1"/>
  <c r="BM364" i="1"/>
  <c r="BZ384" i="1"/>
  <c r="BJ478" i="1"/>
  <c r="CD353" i="1"/>
  <c r="BY344" i="1"/>
  <c r="CA384" i="1"/>
  <c r="BJ468" i="1"/>
  <c r="CA445" i="1"/>
  <c r="BZ270" i="1"/>
  <c r="CC454" i="1"/>
  <c r="BV454" i="1"/>
  <c r="BY429" i="1"/>
  <c r="CE435" i="1"/>
  <c r="CC341" i="1"/>
  <c r="BO220" i="1"/>
  <c r="BR220" i="1" s="1"/>
  <c r="BY220" i="1"/>
  <c r="CA220" i="1"/>
  <c r="CC220" i="1"/>
  <c r="CB220" i="1"/>
  <c r="CD220" i="1"/>
  <c r="CE220" i="1"/>
  <c r="BW220" i="1"/>
  <c r="BJ482" i="1"/>
  <c r="BK482" i="1" s="1"/>
  <c r="BL482" i="1" s="1"/>
  <c r="BM482" i="1" s="1"/>
  <c r="BN482" i="1" s="1"/>
  <c r="BO482" i="1" s="1"/>
  <c r="BV482" i="1"/>
  <c r="BW482" i="1"/>
  <c r="BY482" i="1"/>
  <c r="BZ482" i="1"/>
  <c r="CB482" i="1"/>
  <c r="CC482" i="1"/>
  <c r="CD482" i="1"/>
  <c r="CD123" i="1"/>
  <c r="BN308" i="1"/>
  <c r="BO308" i="1" s="1"/>
  <c r="BR308" i="1" s="1"/>
  <c r="BR89" i="1"/>
  <c r="CA89" i="1"/>
  <c r="CE89" i="1"/>
  <c r="CD435" i="1"/>
  <c r="BW435" i="1"/>
  <c r="BM338" i="1"/>
  <c r="CA457" i="1"/>
  <c r="BV465" i="1"/>
  <c r="BJ465" i="1"/>
  <c r="BK465" i="1" s="1"/>
  <c r="BL465" i="1" s="1"/>
  <c r="BM465" i="1" s="1"/>
  <c r="BN465" i="1" s="1"/>
  <c r="BO465" i="1" s="1"/>
  <c r="BR465" i="1"/>
  <c r="BX465" i="1"/>
  <c r="BY465" i="1"/>
  <c r="BZ465" i="1"/>
  <c r="CA465" i="1"/>
  <c r="CB465" i="1"/>
  <c r="CC465" i="1"/>
  <c r="CE465" i="1"/>
  <c r="BJ473" i="1"/>
  <c r="BK473" i="1" s="1"/>
  <c r="BL473" i="1" s="1"/>
  <c r="BM473" i="1" s="1"/>
  <c r="BN473" i="1" s="1"/>
  <c r="BO473" i="1" s="1"/>
  <c r="BX473" i="1"/>
  <c r="CB473" i="1"/>
  <c r="BM336" i="1"/>
  <c r="BK433" i="1"/>
  <c r="BK449" i="1"/>
  <c r="BX448" i="1"/>
  <c r="CF375" i="1"/>
  <c r="CF452" i="1"/>
  <c r="CF448" i="1"/>
  <c r="CF465" i="1"/>
  <c r="BM339" i="1"/>
  <c r="BJ486" i="1"/>
  <c r="BW341" i="1"/>
  <c r="BZ214" i="1"/>
  <c r="CA30" i="1"/>
  <c r="BK453" i="1"/>
  <c r="BL403" i="1"/>
  <c r="BX456" i="1"/>
  <c r="BY218" i="1"/>
  <c r="BL411" i="1"/>
  <c r="BV214" i="1"/>
  <c r="CD30" i="1"/>
  <c r="BY375" i="1"/>
  <c r="BD544" i="1"/>
  <c r="BE511" i="1"/>
  <c r="BR71" i="1"/>
  <c r="BY71" i="1"/>
  <c r="BR176" i="1"/>
  <c r="BX176" i="1"/>
  <c r="CB353" i="1"/>
  <c r="BN319" i="1"/>
  <c r="BV308" i="1"/>
  <c r="BM352" i="1"/>
  <c r="BR74" i="1"/>
  <c r="CC74" i="1"/>
  <c r="CE74" i="1"/>
  <c r="BD534" i="1"/>
  <c r="BE501" i="1"/>
  <c r="BZ445" i="1"/>
  <c r="BR429" i="1"/>
  <c r="BW108" i="1"/>
  <c r="CC30" i="1"/>
  <c r="BM342" i="1"/>
  <c r="BM371" i="1"/>
  <c r="BN371" i="1" s="1"/>
  <c r="BO371" i="1" s="1"/>
  <c r="BR371" i="1" s="1"/>
  <c r="BO263" i="1"/>
  <c r="BW263" i="1" s="1"/>
  <c r="BM330" i="1"/>
  <c r="BN330" i="1" s="1"/>
  <c r="BO330" i="1" s="1"/>
  <c r="CB330" i="1"/>
  <c r="BZ330" i="1"/>
  <c r="BR330" i="1"/>
  <c r="BY330" i="1"/>
  <c r="BR123" i="1"/>
  <c r="CA123" i="1"/>
  <c r="CC123" i="1"/>
  <c r="BX123" i="1"/>
  <c r="CE123" i="1"/>
  <c r="BM375" i="1"/>
  <c r="BN375" i="1" s="1"/>
  <c r="BO375" i="1" s="1"/>
  <c r="BR375" i="1" s="1"/>
  <c r="CA375" i="1"/>
  <c r="BV375" i="1"/>
  <c r="CC375" i="1"/>
  <c r="BW375" i="1"/>
  <c r="CE375" i="1"/>
  <c r="BX128" i="1"/>
  <c r="BR128" i="1"/>
  <c r="CA128" i="1"/>
  <c r="CC128" i="1"/>
  <c r="CE128" i="1"/>
  <c r="BW128" i="1"/>
  <c r="BK451" i="1"/>
  <c r="CC435" i="1"/>
  <c r="BV435" i="1"/>
  <c r="BZ457" i="1"/>
  <c r="BJ476" i="1"/>
  <c r="BK476" i="1" s="1"/>
  <c r="BL476" i="1" s="1"/>
  <c r="BM476" i="1" s="1"/>
  <c r="BN476" i="1" s="1"/>
  <c r="BO476" i="1" s="1"/>
  <c r="BV476" i="1"/>
  <c r="BW476" i="1"/>
  <c r="BX476" i="1"/>
  <c r="BR476" i="1"/>
  <c r="BY476" i="1"/>
  <c r="BZ476" i="1"/>
  <c r="CA476" i="1"/>
  <c r="CB476" i="1"/>
  <c r="CC476" i="1"/>
  <c r="CD476" i="1"/>
  <c r="CE476" i="1"/>
  <c r="BD531" i="1"/>
  <c r="BE498" i="1"/>
  <c r="BO273" i="1"/>
  <c r="BY273" i="1" s="1"/>
  <c r="CD273" i="1"/>
  <c r="CA273" i="1"/>
  <c r="BD539" i="1"/>
  <c r="BE506" i="1"/>
  <c r="BK432" i="1"/>
  <c r="BM329" i="1"/>
  <c r="BZ157" i="1"/>
  <c r="BN302" i="1"/>
  <c r="CF157" i="1"/>
  <c r="CF344" i="1"/>
  <c r="BO291" i="1"/>
  <c r="CB291" i="1"/>
  <c r="CE291" i="1"/>
  <c r="CD291" i="1"/>
  <c r="BW291" i="1"/>
  <c r="BO232" i="1"/>
  <c r="CB232" i="1"/>
  <c r="CE232" i="1"/>
  <c r="BD552" i="1"/>
  <c r="BE519" i="1"/>
  <c r="CB115" i="1"/>
  <c r="BL424" i="1"/>
  <c r="BY371" i="1"/>
  <c r="BO226" i="1"/>
  <c r="CB226" i="1" s="1"/>
  <c r="BZ226" i="1"/>
  <c r="BW226" i="1"/>
  <c r="CA226" i="1"/>
  <c r="BR456" i="1"/>
  <c r="CD128" i="1"/>
  <c r="BK439" i="1"/>
  <c r="CB270" i="1"/>
  <c r="BV353" i="1"/>
  <c r="BM331" i="1"/>
  <c r="BX115" i="1"/>
  <c r="CE445" i="1"/>
  <c r="BY445" i="1"/>
  <c r="CC345" i="1"/>
  <c r="BX71" i="1"/>
  <c r="BX157" i="1"/>
  <c r="CD237" i="1"/>
  <c r="BY214" i="1"/>
  <c r="CE344" i="1"/>
  <c r="BO210" i="1"/>
  <c r="BR210" i="1" s="1"/>
  <c r="CA210" i="1"/>
  <c r="CF308" i="1"/>
  <c r="CF384" i="1"/>
  <c r="BK446" i="1"/>
  <c r="CE157" i="1"/>
  <c r="BV469" i="1"/>
  <c r="BJ469" i="1"/>
  <c r="BK469" i="1" s="1"/>
  <c r="BL469" i="1" s="1"/>
  <c r="BM469" i="1" s="1"/>
  <c r="BN469" i="1" s="1"/>
  <c r="BO469" i="1" s="1"/>
  <c r="BW469" i="1"/>
  <c r="BX469" i="1"/>
  <c r="BR469" i="1"/>
  <c r="BY469" i="1"/>
  <c r="CA469" i="1"/>
  <c r="CB469" i="1"/>
  <c r="CC469" i="1"/>
  <c r="CD469" i="1"/>
  <c r="CE469" i="1"/>
  <c r="BK28" i="1"/>
  <c r="BK431" i="1"/>
  <c r="BJ467" i="1"/>
  <c r="CC115" i="1"/>
  <c r="CA214" i="1"/>
  <c r="BL419" i="1"/>
  <c r="CB308" i="1"/>
  <c r="BJ488" i="1"/>
  <c r="BZ375" i="1"/>
  <c r="BM348" i="1"/>
  <c r="BJ484" i="1"/>
  <c r="BM346" i="1"/>
  <c r="BR445" i="1"/>
  <c r="BW429" i="1"/>
  <c r="CB248" i="1"/>
  <c r="CD221" i="1"/>
  <c r="CE457" i="1"/>
  <c r="CB128" i="1"/>
  <c r="BO269" i="1"/>
  <c r="BR269" i="1" s="1"/>
  <c r="BW269" i="1"/>
  <c r="CE269" i="1"/>
  <c r="CD269" i="1"/>
  <c r="BV485" i="1"/>
  <c r="BJ485" i="1"/>
  <c r="BK485" i="1" s="1"/>
  <c r="BL485" i="1" s="1"/>
  <c r="BM485" i="1" s="1"/>
  <c r="BN485" i="1" s="1"/>
  <c r="BO485" i="1" s="1"/>
  <c r="BW485" i="1"/>
  <c r="BX485" i="1"/>
  <c r="BR485" i="1"/>
  <c r="BY485" i="1"/>
  <c r="CA485" i="1"/>
  <c r="CB485" i="1"/>
  <c r="CC485" i="1"/>
  <c r="CD485" i="1"/>
  <c r="CE485" i="1"/>
  <c r="BO231" i="1"/>
  <c r="BR231" i="1" s="1"/>
  <c r="BK450" i="1"/>
  <c r="CD373" i="1"/>
  <c r="CA435" i="1"/>
  <c r="BD551" i="1"/>
  <c r="BE518" i="1"/>
  <c r="BX457" i="1"/>
  <c r="BO233" i="1"/>
  <c r="CB233" i="1" s="1"/>
  <c r="CA233" i="1"/>
  <c r="BL416" i="1"/>
  <c r="BM335" i="1"/>
  <c r="BN321" i="1"/>
  <c r="BK443" i="1"/>
  <c r="BJ466" i="1"/>
  <c r="BK466" i="1" s="1"/>
  <c r="BL466" i="1" s="1"/>
  <c r="BM466" i="1" s="1"/>
  <c r="BN466" i="1" s="1"/>
  <c r="BO466" i="1" s="1"/>
  <c r="BV466" i="1"/>
  <c r="BY466" i="1"/>
  <c r="CB466" i="1"/>
  <c r="CC466" i="1"/>
  <c r="BN304" i="1"/>
  <c r="BJ477" i="1"/>
  <c r="BK477" i="1" s="1"/>
  <c r="BL477" i="1" s="1"/>
  <c r="BM477" i="1" s="1"/>
  <c r="BN477" i="1" s="1"/>
  <c r="BO477" i="1" s="1"/>
  <c r="BY477" i="1"/>
  <c r="CC477" i="1"/>
  <c r="BK440" i="1"/>
  <c r="BO225" i="1"/>
  <c r="CF225" i="1" s="1"/>
  <c r="CE225" i="1"/>
  <c r="CC448" i="1"/>
  <c r="BV448" i="1"/>
  <c r="CF237" i="1"/>
  <c r="CF221" i="1"/>
  <c r="CF220" i="1"/>
  <c r="CF435" i="1"/>
  <c r="CD89" i="1"/>
  <c r="BZ115" i="1"/>
  <c r="BZ341" i="1"/>
  <c r="BR30" i="1"/>
  <c r="BJ489" i="1"/>
  <c r="BD535" i="1"/>
  <c r="BE502" i="1"/>
  <c r="BY108" i="1"/>
  <c r="BJ461" i="1"/>
  <c r="BY384" i="1"/>
  <c r="CC456" i="1"/>
  <c r="BV456" i="1"/>
  <c r="BR168" i="1"/>
  <c r="CC168" i="1"/>
  <c r="BX218" i="1"/>
  <c r="BX214" i="1"/>
  <c r="BD533" i="1"/>
  <c r="BE500" i="1"/>
  <c r="BZ371" i="1"/>
  <c r="BO217" i="1"/>
  <c r="CC217" i="1"/>
  <c r="BZ217" i="1"/>
  <c r="BW217" i="1"/>
  <c r="CE217" i="1"/>
  <c r="CB217" i="1"/>
  <c r="CD217" i="1"/>
  <c r="BL407" i="1"/>
  <c r="BK428" i="1"/>
  <c r="CA308" i="1"/>
  <c r="CE341" i="1"/>
  <c r="BJ475" i="1"/>
  <c r="BK434" i="1"/>
  <c r="BD554" i="1"/>
  <c r="BE521" i="1"/>
  <c r="BD550" i="1"/>
  <c r="BE517" i="1"/>
  <c r="BY74" i="1"/>
  <c r="BO234" i="1"/>
  <c r="CC234" i="1" s="1"/>
  <c r="BX445" i="1"/>
  <c r="BM357" i="1"/>
  <c r="BY454" i="1"/>
  <c r="CC429" i="1"/>
  <c r="BV429" i="1"/>
  <c r="BY210" i="1"/>
  <c r="BW115" i="1"/>
  <c r="CA353" i="1"/>
  <c r="BX248" i="1"/>
  <c r="CB435" i="1"/>
  <c r="BD542" i="1"/>
  <c r="BE509" i="1"/>
  <c r="BV263" i="1"/>
  <c r="BK442" i="1"/>
  <c r="BM391" i="1"/>
  <c r="BN391" i="1" s="1"/>
  <c r="BO391" i="1" s="1"/>
  <c r="CB391" i="1"/>
  <c r="BW391" i="1"/>
  <c r="BV391" i="1"/>
  <c r="BR391" i="1"/>
  <c r="BY391" i="1"/>
  <c r="CE391" i="1"/>
  <c r="BN373" i="1"/>
  <c r="BO373" i="1" s="1"/>
  <c r="CE373" i="1"/>
  <c r="BW373" i="1"/>
  <c r="BX373" i="1"/>
  <c r="BR373" i="1"/>
  <c r="BZ435" i="1"/>
  <c r="BR457" i="1"/>
  <c r="BL412" i="1"/>
  <c r="BD532" i="1"/>
  <c r="BE499" i="1"/>
  <c r="BN322" i="1"/>
  <c r="BV471" i="1"/>
  <c r="BJ471" i="1"/>
  <c r="BK471" i="1" s="1"/>
  <c r="BL471" i="1" s="1"/>
  <c r="BM471" i="1" s="1"/>
  <c r="BN471" i="1" s="1"/>
  <c r="BO471" i="1" s="1"/>
  <c r="BW471" i="1"/>
  <c r="BX471" i="1"/>
  <c r="BR471" i="1"/>
  <c r="CA471" i="1"/>
  <c r="CB471" i="1"/>
  <c r="CC471" i="1"/>
  <c r="CD471" i="1"/>
  <c r="CE471" i="1"/>
  <c r="BO289" i="1"/>
  <c r="CC289" i="1" s="1"/>
  <c r="BX289" i="1"/>
  <c r="BV479" i="1"/>
  <c r="BJ479" i="1"/>
  <c r="BK479" i="1" s="1"/>
  <c r="BL479" i="1" s="1"/>
  <c r="BM479" i="1" s="1"/>
  <c r="BN479" i="1" s="1"/>
  <c r="BO479" i="1" s="1"/>
  <c r="BW479" i="1"/>
  <c r="BX479" i="1"/>
  <c r="BR479" i="1"/>
  <c r="BY479" i="1"/>
  <c r="BZ479" i="1"/>
  <c r="CA479" i="1"/>
  <c r="CB479" i="1"/>
  <c r="CC479" i="1"/>
  <c r="CD479" i="1"/>
  <c r="CE479" i="1"/>
  <c r="BD543" i="1"/>
  <c r="BE510" i="1"/>
  <c r="CF263" i="1"/>
  <c r="CF330" i="1"/>
  <c r="CF373" i="1"/>
  <c r="CF457" i="1"/>
  <c r="CF485" i="1"/>
  <c r="CF471" i="1"/>
  <c r="BM387" i="1"/>
  <c r="CC233" i="1"/>
  <c r="BJ27" i="1"/>
  <c r="BV115" i="1"/>
  <c r="BJ463" i="1"/>
  <c r="CD248" i="1"/>
  <c r="BX30" i="1"/>
  <c r="BD555" i="1"/>
  <c r="BE522" i="1"/>
  <c r="BW123" i="1"/>
  <c r="BD527" i="1"/>
  <c r="BE494" i="1"/>
  <c r="BJ472" i="1"/>
  <c r="BM340" i="1"/>
  <c r="BJ480" i="1"/>
  <c r="CC214" i="1"/>
  <c r="BY123" i="1"/>
  <c r="CB210" i="1"/>
  <c r="BM354" i="1"/>
  <c r="BK447" i="1"/>
  <c r="BJ487" i="1"/>
  <c r="BD541" i="1"/>
  <c r="BE508" i="1"/>
  <c r="BY248" i="1"/>
  <c r="CD445" i="1"/>
  <c r="BW445" i="1"/>
  <c r="CA231" i="1"/>
  <c r="CE452" i="1"/>
  <c r="BY168" i="1"/>
  <c r="BW89" i="1"/>
  <c r="CC226" i="1"/>
  <c r="CA53" i="1"/>
  <c r="BK455" i="1"/>
  <c r="CD371" i="1"/>
  <c r="CD384" i="1"/>
  <c r="BY435" i="1"/>
  <c r="CD457" i="1"/>
  <c r="BW457" i="1"/>
  <c r="CD231" i="1"/>
  <c r="BZ89" i="1"/>
  <c r="BX220" i="1"/>
  <c r="BD537" i="1"/>
  <c r="BE504" i="1"/>
  <c r="BV481" i="1"/>
  <c r="BJ481" i="1"/>
  <c r="BK481" i="1" s="1"/>
  <c r="BL481" i="1" s="1"/>
  <c r="BM481" i="1" s="1"/>
  <c r="BN481" i="1" s="1"/>
  <c r="BO481" i="1" s="1"/>
  <c r="BW481" i="1"/>
  <c r="BX481" i="1"/>
  <c r="BR481" i="1"/>
  <c r="BY481" i="1"/>
  <c r="BZ481" i="1"/>
  <c r="CA481" i="1"/>
  <c r="CB481" i="1"/>
  <c r="CC481" i="1"/>
  <c r="CD481" i="1"/>
  <c r="CE481" i="1"/>
  <c r="BD545" i="1"/>
  <c r="BE512" i="1"/>
  <c r="BN323" i="1"/>
  <c r="CF490" i="1"/>
  <c r="CF482" i="1"/>
  <c r="CF476" i="1"/>
  <c r="CH3" i="1"/>
  <c r="CG30" i="1"/>
  <c r="CG32" i="1"/>
  <c r="CG33" i="1"/>
  <c r="CG34" i="1"/>
  <c r="CG31" i="1"/>
  <c r="CG465" i="1"/>
  <c r="CG473" i="1"/>
  <c r="CG466" i="1"/>
  <c r="CG471" i="1"/>
  <c r="CG469" i="1"/>
  <c r="CG477" i="1"/>
  <c r="CG476" i="1"/>
  <c r="CG490" i="1"/>
  <c r="CG479" i="1"/>
  <c r="CG435" i="1"/>
  <c r="CG482" i="1"/>
  <c r="CG485" i="1"/>
  <c r="CG429" i="1"/>
  <c r="CG481" i="1"/>
  <c r="CG445" i="1"/>
  <c r="CG436" i="1"/>
  <c r="CG441" i="1"/>
  <c r="CG396" i="1"/>
  <c r="CG452" i="1"/>
  <c r="CG405" i="1"/>
  <c r="CG454" i="1"/>
  <c r="CG398" i="1"/>
  <c r="CG457" i="1"/>
  <c r="CG399" i="1"/>
  <c r="CG415" i="1"/>
  <c r="CG448" i="1"/>
  <c r="CG400" i="1"/>
  <c r="CG408" i="1"/>
  <c r="CG456" i="1"/>
  <c r="CG401" i="1"/>
  <c r="CG402" i="1"/>
  <c r="CG410" i="1"/>
  <c r="CG366" i="1"/>
  <c r="CG414" i="1"/>
  <c r="CG422" i="1"/>
  <c r="CG367" i="1"/>
  <c r="CG404" i="1"/>
  <c r="CG417" i="1"/>
  <c r="CG423" i="1"/>
  <c r="CG368" i="1"/>
  <c r="CG369" i="1"/>
  <c r="CG409" i="1"/>
  <c r="CG418" i="1"/>
  <c r="CG363" i="1"/>
  <c r="CG413" i="1"/>
  <c r="CG372" i="1"/>
  <c r="CG378" i="1"/>
  <c r="CG386" i="1"/>
  <c r="CG379" i="1"/>
  <c r="CG371" i="1"/>
  <c r="CG380" i="1"/>
  <c r="CG388" i="1"/>
  <c r="CG370" i="1"/>
  <c r="CG373" i="1"/>
  <c r="CG381" i="1"/>
  <c r="CG382" i="1"/>
  <c r="CG390" i="1"/>
  <c r="CG420" i="1"/>
  <c r="CG365" i="1"/>
  <c r="CG375" i="1"/>
  <c r="CG391" i="1"/>
  <c r="CG374" i="1"/>
  <c r="CG376" i="1"/>
  <c r="CG384" i="1"/>
  <c r="CG362" i="1"/>
  <c r="CG337" i="1"/>
  <c r="CG343" i="1"/>
  <c r="CG344" i="1"/>
  <c r="CG297" i="1"/>
  <c r="CG345" i="1"/>
  <c r="CG353" i="1"/>
  <c r="CG298" i="1"/>
  <c r="CG306" i="1"/>
  <c r="CG377" i="1"/>
  <c r="CG299" i="1"/>
  <c r="CG395" i="1"/>
  <c r="CG385" i="1"/>
  <c r="CG330" i="1"/>
  <c r="CG356" i="1"/>
  <c r="CG301" i="1"/>
  <c r="CG341" i="1"/>
  <c r="CG310" i="1"/>
  <c r="CG314" i="1"/>
  <c r="CG267" i="1"/>
  <c r="CG275" i="1"/>
  <c r="CG311" i="1"/>
  <c r="CG315" i="1"/>
  <c r="CG268" i="1"/>
  <c r="CG300" i="1"/>
  <c r="CG308" i="1"/>
  <c r="CG316" i="1"/>
  <c r="CG324" i="1"/>
  <c r="CG269" i="1"/>
  <c r="CG277" i="1"/>
  <c r="CG312" i="1"/>
  <c r="CG317" i="1"/>
  <c r="CG303" i="1"/>
  <c r="CG305" i="1"/>
  <c r="CG318" i="1"/>
  <c r="CG296" i="1"/>
  <c r="CG271" i="1"/>
  <c r="CG313" i="1"/>
  <c r="CG264" i="1"/>
  <c r="CG280" i="1"/>
  <c r="CG309" i="1"/>
  <c r="CG320" i="1"/>
  <c r="CG265" i="1"/>
  <c r="CG273" i="1"/>
  <c r="CG281" i="1"/>
  <c r="CG282" i="1"/>
  <c r="CG284" i="1"/>
  <c r="CG286" i="1"/>
  <c r="CG288" i="1"/>
  <c r="CG213" i="1"/>
  <c r="CG221" i="1"/>
  <c r="CG229" i="1"/>
  <c r="CG237" i="1"/>
  <c r="CG266" i="1"/>
  <c r="CG274" i="1"/>
  <c r="CG276" i="1"/>
  <c r="CG279" i="1"/>
  <c r="CG289" i="1"/>
  <c r="CG214" i="1"/>
  <c r="CG222" i="1"/>
  <c r="CG230" i="1"/>
  <c r="CG307" i="1"/>
  <c r="CG287" i="1"/>
  <c r="CG290" i="1"/>
  <c r="CG215" i="1"/>
  <c r="CG223" i="1"/>
  <c r="CG231" i="1"/>
  <c r="CG291" i="1"/>
  <c r="CG224" i="1"/>
  <c r="CG232" i="1"/>
  <c r="CG278" i="1"/>
  <c r="CG292" i="1"/>
  <c r="CG270" i="1"/>
  <c r="CG285" i="1"/>
  <c r="CG263" i="1"/>
  <c r="CG218" i="1"/>
  <c r="CG226" i="1"/>
  <c r="CG234" i="1"/>
  <c r="CG211" i="1"/>
  <c r="CG219" i="1"/>
  <c r="CG227" i="1"/>
  <c r="CG235" i="1"/>
  <c r="CG212" i="1"/>
  <c r="CG238" i="1"/>
  <c r="CG240" i="1"/>
  <c r="CG244" i="1"/>
  <c r="CG248" i="1"/>
  <c r="CG252" i="1"/>
  <c r="CG256" i="1"/>
  <c r="CG164" i="1"/>
  <c r="CG159" i="1"/>
  <c r="CG233" i="1"/>
  <c r="CG243" i="1"/>
  <c r="CG247" i="1"/>
  <c r="CG251" i="1"/>
  <c r="CG255" i="1"/>
  <c r="CG259" i="1"/>
  <c r="CG162" i="1"/>
  <c r="CG170" i="1"/>
  <c r="CG220" i="1"/>
  <c r="CG228" i="1"/>
  <c r="CG242" i="1"/>
  <c r="CG246" i="1"/>
  <c r="CG250" i="1"/>
  <c r="CG254" i="1"/>
  <c r="CG258" i="1"/>
  <c r="CG160" i="1"/>
  <c r="CG217" i="1"/>
  <c r="CG225" i="1"/>
  <c r="CG163" i="1"/>
  <c r="CG171" i="1"/>
  <c r="CG241" i="1"/>
  <c r="CG245" i="1"/>
  <c r="CG249" i="1"/>
  <c r="CG253" i="1"/>
  <c r="CG257" i="1"/>
  <c r="CG158" i="1"/>
  <c r="CG166" i="1"/>
  <c r="CG165" i="1"/>
  <c r="CG180" i="1"/>
  <c r="CG188" i="1"/>
  <c r="CG196" i="1"/>
  <c r="CG204" i="1"/>
  <c r="CG168" i="1"/>
  <c r="CG175" i="1"/>
  <c r="CG183" i="1"/>
  <c r="CG191" i="1"/>
  <c r="CG199" i="1"/>
  <c r="CG161" i="1"/>
  <c r="CG178" i="1"/>
  <c r="CG186" i="1"/>
  <c r="CG194" i="1"/>
  <c r="CG202" i="1"/>
  <c r="CG167" i="1"/>
  <c r="CG173" i="1"/>
  <c r="CG181" i="1"/>
  <c r="CG189" i="1"/>
  <c r="CG197" i="1"/>
  <c r="CG205" i="1"/>
  <c r="CG210" i="1"/>
  <c r="CG176" i="1"/>
  <c r="CG172" i="1"/>
  <c r="CG179" i="1"/>
  <c r="CG187" i="1"/>
  <c r="CG195" i="1"/>
  <c r="CG203" i="1"/>
  <c r="CG239" i="1"/>
  <c r="CG174" i="1"/>
  <c r="CG182" i="1"/>
  <c r="CG190" i="1"/>
  <c r="CG198" i="1"/>
  <c r="CG206" i="1"/>
  <c r="CG107" i="1"/>
  <c r="CG115" i="1"/>
  <c r="CG123" i="1"/>
  <c r="CG131" i="1"/>
  <c r="CG139" i="1"/>
  <c r="CG147" i="1"/>
  <c r="CG184" i="1"/>
  <c r="CG185" i="1"/>
  <c r="CG200" i="1"/>
  <c r="CG201" i="1"/>
  <c r="CG110" i="1"/>
  <c r="CG118" i="1"/>
  <c r="CG126" i="1"/>
  <c r="CG134" i="1"/>
  <c r="CG142" i="1"/>
  <c r="CG105" i="1"/>
  <c r="CG113" i="1"/>
  <c r="CG121" i="1"/>
  <c r="CG129" i="1"/>
  <c r="CG137" i="1"/>
  <c r="CG145" i="1"/>
  <c r="CG108" i="1"/>
  <c r="CG116" i="1"/>
  <c r="CG111" i="1"/>
  <c r="CG119" i="1"/>
  <c r="CG127" i="1"/>
  <c r="CG135" i="1"/>
  <c r="CG192" i="1"/>
  <c r="CG193" i="1"/>
  <c r="CG106" i="1"/>
  <c r="CG114" i="1"/>
  <c r="CG122" i="1"/>
  <c r="CG130" i="1"/>
  <c r="CG138" i="1"/>
  <c r="CG146" i="1"/>
  <c r="CG177" i="1"/>
  <c r="CG157" i="1"/>
  <c r="CG109" i="1"/>
  <c r="CG117" i="1"/>
  <c r="CG125" i="1"/>
  <c r="CG133" i="1"/>
  <c r="CG141" i="1"/>
  <c r="CG149" i="1"/>
  <c r="CG132" i="1"/>
  <c r="CG143" i="1"/>
  <c r="CG104" i="1"/>
  <c r="CG65" i="1"/>
  <c r="CG73" i="1"/>
  <c r="CG81" i="1"/>
  <c r="CG89" i="1"/>
  <c r="CG97" i="1"/>
  <c r="CG56" i="1"/>
  <c r="CG51" i="1"/>
  <c r="CG612" i="1"/>
  <c r="CG629" i="1"/>
  <c r="CG645" i="1"/>
  <c r="CG58" i="1"/>
  <c r="CG66" i="1"/>
  <c r="CG74" i="1"/>
  <c r="CG82" i="1"/>
  <c r="CG90" i="1"/>
  <c r="CG98" i="1"/>
  <c r="CG57" i="1"/>
  <c r="CG613" i="1"/>
  <c r="CG630" i="1"/>
  <c r="CG169" i="1"/>
  <c r="CG128" i="1"/>
  <c r="CG152" i="1"/>
  <c r="CG59" i="1"/>
  <c r="CG67" i="1"/>
  <c r="CG75" i="1"/>
  <c r="CG83" i="1"/>
  <c r="CG91" i="1"/>
  <c r="CG99" i="1"/>
  <c r="CG606" i="1"/>
  <c r="CG614" i="1"/>
  <c r="CG631" i="1"/>
  <c r="CG647" i="1"/>
  <c r="CG60" i="1"/>
  <c r="CG68" i="1"/>
  <c r="CG76" i="1"/>
  <c r="CG84" i="1"/>
  <c r="CG92" i="1"/>
  <c r="CG100" i="1"/>
  <c r="CG607" i="1"/>
  <c r="CG624" i="1"/>
  <c r="CG632" i="1"/>
  <c r="CG648" i="1"/>
  <c r="CG124" i="1"/>
  <c r="CG140" i="1"/>
  <c r="CG61" i="1"/>
  <c r="CG69" i="1"/>
  <c r="CG77" i="1"/>
  <c r="CG85" i="1"/>
  <c r="CG112" i="1"/>
  <c r="CG150" i="1"/>
  <c r="CG153" i="1"/>
  <c r="CG62" i="1"/>
  <c r="CG70" i="1"/>
  <c r="CG78" i="1"/>
  <c r="CG86" i="1"/>
  <c r="CG94" i="1"/>
  <c r="CG53" i="1"/>
  <c r="CG609" i="1"/>
  <c r="CG626" i="1"/>
  <c r="CG634" i="1"/>
  <c r="CG136" i="1"/>
  <c r="CG144" i="1"/>
  <c r="CG63" i="1"/>
  <c r="CG71" i="1"/>
  <c r="CG79" i="1"/>
  <c r="CG87" i="1"/>
  <c r="CG95" i="1"/>
  <c r="CG54" i="1"/>
  <c r="CG610" i="1"/>
  <c r="CG627" i="1"/>
  <c r="CG625" i="1"/>
  <c r="CG643" i="1"/>
  <c r="CG96" i="1"/>
  <c r="CG55" i="1"/>
  <c r="CG611" i="1"/>
  <c r="CG120" i="1"/>
  <c r="CG148" i="1"/>
  <c r="CG93" i="1"/>
  <c r="CG52" i="1"/>
  <c r="CG642" i="1"/>
  <c r="CG649" i="1"/>
  <c r="CG151" i="1"/>
  <c r="CG608" i="1"/>
  <c r="CG633" i="1"/>
  <c r="CG64" i="1"/>
  <c r="CG72" i="1"/>
  <c r="CG80" i="1"/>
  <c r="CG88" i="1"/>
  <c r="CG628" i="1"/>
  <c r="CG644" i="1"/>
  <c r="CG646" i="1"/>
  <c r="CG783" i="1"/>
  <c r="CG847" i="1"/>
  <c r="CG911" i="1"/>
  <c r="CG722" i="1"/>
  <c r="CG846" i="1"/>
  <c r="CG910" i="1"/>
  <c r="CG20" i="1"/>
  <c r="CG21" i="1"/>
  <c r="CG11" i="1"/>
  <c r="CG721" i="1"/>
  <c r="CG785" i="1"/>
  <c r="CG909" i="1"/>
  <c r="CG12" i="1"/>
  <c r="CG13" i="1"/>
  <c r="CG14" i="1"/>
  <c r="CG720" i="1"/>
  <c r="CG784" i="1"/>
  <c r="CG848" i="1"/>
  <c r="BY291" i="1"/>
  <c r="BY231" i="1"/>
  <c r="BW232" i="1"/>
  <c r="BI26" i="1"/>
  <c r="BD25" i="1"/>
  <c r="BF26" i="1"/>
  <c r="BD529" i="1"/>
  <c r="BE496" i="1"/>
  <c r="BJ474" i="1"/>
  <c r="BY225" i="1"/>
  <c r="BR108" i="1"/>
  <c r="CB108" i="1"/>
  <c r="CD108" i="1"/>
  <c r="CC108" i="1"/>
  <c r="CA108" i="1"/>
  <c r="CE108" i="1"/>
  <c r="BD538" i="1"/>
  <c r="BE505" i="1"/>
  <c r="BY373" i="1"/>
  <c r="BD546" i="1"/>
  <c r="BE513" i="1"/>
  <c r="BL421" i="1"/>
  <c r="BJ470" i="1"/>
  <c r="BL406" i="1"/>
  <c r="BD553" i="1"/>
  <c r="BE520" i="1"/>
  <c r="BN325" i="1"/>
  <c r="BW214" i="1"/>
  <c r="BJ483" i="1"/>
  <c r="BZ353" i="1"/>
  <c r="BM349" i="1"/>
  <c r="CC445" i="1"/>
  <c r="BV445" i="1"/>
  <c r="BX391" i="1"/>
  <c r="CC384" i="1"/>
  <c r="CB373" i="1"/>
  <c r="BO272" i="1"/>
  <c r="CB272" i="1" s="1"/>
  <c r="CC272" i="1"/>
  <c r="BX272" i="1"/>
  <c r="CE272" i="1"/>
  <c r="BD547" i="1"/>
  <c r="BE514" i="1"/>
  <c r="BM351" i="1"/>
  <c r="CF89" i="1"/>
  <c r="CF123" i="1"/>
  <c r="CF128" i="1"/>
  <c r="CF273" i="1"/>
  <c r="CF391" i="1"/>
  <c r="CF466" i="1"/>
  <c r="BK444" i="1"/>
  <c r="BO216" i="1"/>
  <c r="BW216" i="1" s="1"/>
  <c r="BM332" i="1"/>
  <c r="BR115" i="1"/>
  <c r="CE115" i="1"/>
  <c r="CC237" i="1"/>
  <c r="BV248" i="1"/>
  <c r="BR248" i="1"/>
  <c r="CC248" i="1"/>
  <c r="BD540" i="1"/>
  <c r="BE507" i="1"/>
  <c r="BJ464" i="1"/>
  <c r="BK464" i="1" s="1"/>
  <c r="BL464" i="1" s="1"/>
  <c r="BM464" i="1" s="1"/>
  <c r="BN464" i="1" s="1"/>
  <c r="BO464" i="1" s="1"/>
  <c r="BV464" i="1"/>
  <c r="BW464" i="1"/>
  <c r="BY464" i="1"/>
  <c r="BZ464" i="1"/>
  <c r="CA464" i="1"/>
  <c r="CB464" i="1"/>
  <c r="CC464" i="1"/>
  <c r="CD464" i="1"/>
  <c r="BZ308" i="1"/>
  <c r="BJ462" i="1"/>
  <c r="CA232" i="1"/>
  <c r="BD536" i="1"/>
  <c r="BE503" i="1"/>
  <c r="BZ373" i="1"/>
  <c r="CE30" i="1"/>
  <c r="BW248" i="1"/>
  <c r="BZ237" i="1"/>
  <c r="BM333" i="1"/>
  <c r="BD549" i="1"/>
  <c r="BE516" i="1"/>
  <c r="BO236" i="1"/>
  <c r="CE236" i="1" s="1"/>
  <c r="CD236" i="1"/>
  <c r="BK437" i="1"/>
  <c r="BO283" i="1"/>
  <c r="CG283" i="1" s="1"/>
  <c r="BW283" i="1"/>
  <c r="BZ283" i="1"/>
  <c r="CD214" i="1"/>
  <c r="CB71" i="1"/>
  <c r="BY217" i="1"/>
  <c r="CB218" i="1"/>
  <c r="CA225" i="1"/>
  <c r="CA263" i="1"/>
  <c r="BW371" i="1"/>
  <c r="CC275" i="1"/>
  <c r="BV220" i="1"/>
  <c r="CE270" i="1"/>
  <c r="BE549" i="1" l="1"/>
  <c r="BI549" i="1" s="1"/>
  <c r="BG516" i="1"/>
  <c r="BG549" i="1" s="1"/>
  <c r="BJ516" i="1"/>
  <c r="CA283" i="1"/>
  <c r="BV236" i="1"/>
  <c r="BK462" i="1"/>
  <c r="BN332" i="1"/>
  <c r="BL444" i="1"/>
  <c r="BK483" i="1"/>
  <c r="BI25" i="1"/>
  <c r="BF25" i="1"/>
  <c r="CG216" i="1"/>
  <c r="BL455" i="1"/>
  <c r="BK27" i="1"/>
  <c r="BE543" i="1"/>
  <c r="BI543" i="1" s="1"/>
  <c r="BG510" i="1"/>
  <c r="BG543" i="1" s="1"/>
  <c r="BJ510" i="1"/>
  <c r="BL442" i="1"/>
  <c r="BX216" i="1"/>
  <c r="CE477" i="1"/>
  <c r="BR477" i="1"/>
  <c r="BV289" i="1"/>
  <c r="BO304" i="1"/>
  <c r="CB304" i="1"/>
  <c r="CA466" i="1"/>
  <c r="BN335" i="1"/>
  <c r="BK484" i="1"/>
  <c r="BL446" i="1"/>
  <c r="CE210" i="1"/>
  <c r="BR232" i="1"/>
  <c r="BZ232" i="1"/>
  <c r="BV232" i="1"/>
  <c r="CF232" i="1"/>
  <c r="CF233" i="1"/>
  <c r="CC273" i="1"/>
  <c r="BX231" i="1"/>
  <c r="CE330" i="1"/>
  <c r="BZ391" i="1"/>
  <c r="CD473" i="1"/>
  <c r="BW473" i="1"/>
  <c r="BW275" i="1"/>
  <c r="CC210" i="1"/>
  <c r="BV384" i="1"/>
  <c r="CF481" i="1"/>
  <c r="CF477" i="1"/>
  <c r="BZ236" i="1"/>
  <c r="BR283" i="1"/>
  <c r="CF283" i="1"/>
  <c r="BY283" i="1"/>
  <c r="CC236" i="1"/>
  <c r="CA216" i="1"/>
  <c r="BJ26" i="1"/>
  <c r="BK26" i="1" s="1"/>
  <c r="BL26" i="1" s="1"/>
  <c r="BM26" i="1" s="1"/>
  <c r="BN26" i="1" s="1"/>
  <c r="BO26" i="1" s="1"/>
  <c r="BW26" i="1"/>
  <c r="BR26" i="1"/>
  <c r="BY26" i="1"/>
  <c r="BZ26" i="1"/>
  <c r="CB26" i="1"/>
  <c r="CD26" i="1"/>
  <c r="CE26" i="1"/>
  <c r="BL447" i="1"/>
  <c r="BN340" i="1"/>
  <c r="BK463" i="1"/>
  <c r="CA289" i="1"/>
  <c r="BM412" i="1"/>
  <c r="BX283" i="1"/>
  <c r="BE535" i="1"/>
  <c r="BI535" i="1" s="1"/>
  <c r="BG502" i="1"/>
  <c r="BG535" i="1" s="1"/>
  <c r="BJ502" i="1"/>
  <c r="CB225" i="1"/>
  <c r="CD477" i="1"/>
  <c r="BW477" i="1"/>
  <c r="BV304" i="1"/>
  <c r="BZ466" i="1"/>
  <c r="BL443" i="1"/>
  <c r="BE551" i="1"/>
  <c r="BI551" i="1" s="1"/>
  <c r="BG518" i="1"/>
  <c r="BG551" i="1" s="1"/>
  <c r="BJ518" i="1"/>
  <c r="CC391" i="1"/>
  <c r="BV210" i="1"/>
  <c r="CD226" i="1"/>
  <c r="BR291" i="1"/>
  <c r="CA291" i="1"/>
  <c r="CF291" i="1"/>
  <c r="CE273" i="1"/>
  <c r="CD330" i="1"/>
  <c r="CE263" i="1"/>
  <c r="BX371" i="1"/>
  <c r="CF371" i="1"/>
  <c r="BL433" i="1"/>
  <c r="CC473" i="1"/>
  <c r="BV473" i="1"/>
  <c r="CE308" i="1"/>
  <c r="CA330" i="1"/>
  <c r="CA482" i="1"/>
  <c r="BN364" i="1"/>
  <c r="BE530" i="1"/>
  <c r="BI530" i="1" s="1"/>
  <c r="BG497" i="1"/>
  <c r="BG530" i="1" s="1"/>
  <c r="BJ497" i="1"/>
  <c r="BR237" i="1"/>
  <c r="BV237" i="1"/>
  <c r="CB237" i="1"/>
  <c r="BX237" i="1"/>
  <c r="BY237" i="1"/>
  <c r="BN347" i="1"/>
  <c r="BR221" i="1"/>
  <c r="BV221" i="1"/>
  <c r="BX221" i="1"/>
  <c r="CC221" i="1"/>
  <c r="BY221" i="1"/>
  <c r="BZ221" i="1"/>
  <c r="BN355" i="1"/>
  <c r="BL438" i="1"/>
  <c r="BW384" i="1"/>
  <c r="BY216" i="1"/>
  <c r="CB236" i="1"/>
  <c r="CG464" i="1"/>
  <c r="BE541" i="1"/>
  <c r="BI541" i="1" s="1"/>
  <c r="BG508" i="1"/>
  <c r="BG541" i="1" s="1"/>
  <c r="BJ508" i="1"/>
  <c r="BK480" i="1"/>
  <c r="BE555" i="1"/>
  <c r="BI555" i="1" s="1"/>
  <c r="BG522" i="1"/>
  <c r="BG555" i="1" s="1"/>
  <c r="BJ522" i="1"/>
  <c r="BN387" i="1"/>
  <c r="BE542" i="1"/>
  <c r="BI542" i="1" s="1"/>
  <c r="BG509" i="1"/>
  <c r="BG542" i="1" s="1"/>
  <c r="BJ509" i="1"/>
  <c r="BR234" i="1"/>
  <c r="CB234" i="1"/>
  <c r="BW234" i="1"/>
  <c r="BV234" i="1"/>
  <c r="CE234" i="1"/>
  <c r="CA234" i="1"/>
  <c r="BX234" i="1"/>
  <c r="BY234" i="1"/>
  <c r="CD234" i="1"/>
  <c r="BZ234" i="1"/>
  <c r="CF234" i="1"/>
  <c r="BO321" i="1"/>
  <c r="CB321" i="1"/>
  <c r="BL450" i="1"/>
  <c r="BX210" i="1"/>
  <c r="BL432" i="1"/>
  <c r="BY263" i="1"/>
  <c r="CE371" i="1"/>
  <c r="BN342" i="1"/>
  <c r="BM403" i="1"/>
  <c r="BK486" i="1"/>
  <c r="BN338" i="1"/>
  <c r="BY308" i="1"/>
  <c r="BW231" i="1"/>
  <c r="CC291" i="1"/>
  <c r="CD225" i="1"/>
  <c r="CF269" i="1"/>
  <c r="BN358" i="1"/>
  <c r="BN350" i="1"/>
  <c r="BX233" i="1"/>
  <c r="CC231" i="1"/>
  <c r="CF469" i="1"/>
  <c r="CA371" i="1"/>
  <c r="BN349" i="1"/>
  <c r="BK474" i="1"/>
  <c r="CB283" i="1"/>
  <c r="BE536" i="1"/>
  <c r="BI536" i="1" s="1"/>
  <c r="BG503" i="1"/>
  <c r="BG536" i="1" s="1"/>
  <c r="BJ503" i="1"/>
  <c r="BE540" i="1"/>
  <c r="BI540" i="1" s="1"/>
  <c r="BG507" i="1"/>
  <c r="BG540" i="1" s="1"/>
  <c r="BJ507" i="1"/>
  <c r="CE216" i="1"/>
  <c r="BM406" i="1"/>
  <c r="BE546" i="1"/>
  <c r="BI546" i="1" s="1"/>
  <c r="BG513" i="1"/>
  <c r="BG546" i="1" s="1"/>
  <c r="BJ513" i="1"/>
  <c r="BZ289" i="1"/>
  <c r="BE554" i="1"/>
  <c r="BI554" i="1" s="1"/>
  <c r="BG521" i="1"/>
  <c r="BG554" i="1" s="1"/>
  <c r="BJ521" i="1"/>
  <c r="BR225" i="1"/>
  <c r="BV225" i="1"/>
  <c r="CC225" i="1"/>
  <c r="BX225" i="1"/>
  <c r="BZ225" i="1"/>
  <c r="CB477" i="1"/>
  <c r="BV477" i="1"/>
  <c r="BZ272" i="1"/>
  <c r="BX466" i="1"/>
  <c r="BW321" i="1"/>
  <c r="BM416" i="1"/>
  <c r="BE539" i="1"/>
  <c r="BI539" i="1" s="1"/>
  <c r="BG506" i="1"/>
  <c r="BG539" i="1" s="1"/>
  <c r="BJ506" i="1"/>
  <c r="BR273" i="1"/>
  <c r="BW273" i="1"/>
  <c r="BV273" i="1"/>
  <c r="BL451" i="1"/>
  <c r="CD263" i="1"/>
  <c r="CC371" i="1"/>
  <c r="CA473" i="1"/>
  <c r="BX308" i="1"/>
  <c r="CB269" i="1"/>
  <c r="BR275" i="1"/>
  <c r="CB275" i="1"/>
  <c r="CF275" i="1"/>
  <c r="BZ275" i="1"/>
  <c r="BY232" i="1"/>
  <c r="BN389" i="1"/>
  <c r="CF289" i="1"/>
  <c r="CB231" i="1"/>
  <c r="BX330" i="1"/>
  <c r="CA269" i="1"/>
  <c r="CA373" i="1"/>
  <c r="BR236" i="1"/>
  <c r="BX236" i="1"/>
  <c r="CF236" i="1"/>
  <c r="CE283" i="1"/>
  <c r="BL437" i="1"/>
  <c r="BW236" i="1"/>
  <c r="BN333" i="1"/>
  <c r="BX464" i="1"/>
  <c r="CB216" i="1"/>
  <c r="BE529" i="1"/>
  <c r="BI529" i="1" s="1"/>
  <c r="BG496" i="1"/>
  <c r="BG529" i="1" s="1"/>
  <c r="BJ496" i="1"/>
  <c r="CD283" i="1"/>
  <c r="BV216" i="1"/>
  <c r="CF231" i="1"/>
  <c r="BY289" i="1"/>
  <c r="BZ471" i="1"/>
  <c r="CC373" i="1"/>
  <c r="BO322" i="1"/>
  <c r="BZ322" i="1" s="1"/>
  <c r="BV322" i="1"/>
  <c r="CA322" i="1"/>
  <c r="BY322" i="1"/>
  <c r="BV373" i="1"/>
  <c r="BK475" i="1"/>
  <c r="BM407" i="1"/>
  <c r="BR217" i="1"/>
  <c r="CA217" i="1"/>
  <c r="CF217" i="1"/>
  <c r="BV217" i="1"/>
  <c r="BX217" i="1"/>
  <c r="BK461" i="1"/>
  <c r="CA477" i="1"/>
  <c r="BY304" i="1"/>
  <c r="CE466" i="1"/>
  <c r="BR466" i="1"/>
  <c r="BX321" i="1"/>
  <c r="CE233" i="1"/>
  <c r="BZ485" i="1"/>
  <c r="BV269" i="1"/>
  <c r="BN346" i="1"/>
  <c r="BZ469" i="1"/>
  <c r="CC216" i="1"/>
  <c r="BN331" i="1"/>
  <c r="CE226" i="1"/>
  <c r="BZ231" i="1"/>
  <c r="BE552" i="1"/>
  <c r="BI552" i="1" s="1"/>
  <c r="BG519" i="1"/>
  <c r="BG552" i="1" s="1"/>
  <c r="BJ519" i="1"/>
  <c r="BX291" i="1"/>
  <c r="BX375" i="1"/>
  <c r="BV330" i="1"/>
  <c r="CC263" i="1"/>
  <c r="BV371" i="1"/>
  <c r="BE534" i="1"/>
  <c r="BI534" i="1" s="1"/>
  <c r="BG501" i="1"/>
  <c r="BG534" i="1" s="1"/>
  <c r="BJ501" i="1"/>
  <c r="BN352" i="1"/>
  <c r="BM411" i="1"/>
  <c r="BN336" i="1"/>
  <c r="BZ473" i="1"/>
  <c r="CD465" i="1"/>
  <c r="BW465" i="1"/>
  <c r="BW308" i="1"/>
  <c r="CC269" i="1"/>
  <c r="BR482" i="1"/>
  <c r="BZ220" i="1"/>
  <c r="CC232" i="1"/>
  <c r="CD232" i="1"/>
  <c r="CA275" i="1"/>
  <c r="BL430" i="1"/>
  <c r="BV291" i="1"/>
  <c r="BW225" i="1"/>
  <c r="BE548" i="1"/>
  <c r="BI548" i="1" s="1"/>
  <c r="BG515" i="1"/>
  <c r="BG548" i="1" s="1"/>
  <c r="BJ515" i="1"/>
  <c r="BZ273" i="1"/>
  <c r="BM397" i="1"/>
  <c r="BY490" i="1"/>
  <c r="BV283" i="1"/>
  <c r="BW233" i="1"/>
  <c r="CD391" i="1"/>
  <c r="BZ216" i="1"/>
  <c r="BM421" i="1"/>
  <c r="CC283" i="1"/>
  <c r="BY236" i="1"/>
  <c r="CA236" i="1"/>
  <c r="CE464" i="1"/>
  <c r="BR464" i="1"/>
  <c r="CD216" i="1"/>
  <c r="BR272" i="1"/>
  <c r="CD272" i="1"/>
  <c r="BV272" i="1"/>
  <c r="BO325" i="1"/>
  <c r="BV325" i="1" s="1"/>
  <c r="BW325" i="1"/>
  <c r="BX325" i="1"/>
  <c r="CF325" i="1"/>
  <c r="CA325" i="1"/>
  <c r="BZ325" i="1"/>
  <c r="CE325" i="1"/>
  <c r="BY325" i="1"/>
  <c r="BK472" i="1"/>
  <c r="CE289" i="1"/>
  <c r="BY471" i="1"/>
  <c r="BY272" i="1"/>
  <c r="BE532" i="1"/>
  <c r="BI532" i="1" s="1"/>
  <c r="BG499" i="1"/>
  <c r="BG532" i="1" s="1"/>
  <c r="BJ499" i="1"/>
  <c r="BL428" i="1"/>
  <c r="BL440" i="1"/>
  <c r="BZ477" i="1"/>
  <c r="CE304" i="1"/>
  <c r="CD466" i="1"/>
  <c r="BW466" i="1"/>
  <c r="CC321" i="1"/>
  <c r="CD233" i="1"/>
  <c r="CE231" i="1"/>
  <c r="BZ269" i="1"/>
  <c r="BK467" i="1"/>
  <c r="CB273" i="1"/>
  <c r="CC330" i="1"/>
  <c r="CB263" i="1"/>
  <c r="CB371" i="1"/>
  <c r="BW304" i="1"/>
  <c r="BO319" i="1"/>
  <c r="CD319" i="1"/>
  <c r="BW319" i="1"/>
  <c r="BL453" i="1"/>
  <c r="BL449" i="1"/>
  <c r="CB289" i="1"/>
  <c r="BY473" i="1"/>
  <c r="CC308" i="1"/>
  <c r="CE482" i="1"/>
  <c r="BX482" i="1"/>
  <c r="BK468" i="1"/>
  <c r="CD275" i="1"/>
  <c r="BE528" i="1"/>
  <c r="BI528" i="1" s="1"/>
  <c r="BG495" i="1"/>
  <c r="BG528" i="1" s="1"/>
  <c r="BJ495" i="1"/>
  <c r="BO383" i="1"/>
  <c r="CA383" i="1"/>
  <c r="CB383" i="1"/>
  <c r="BW289" i="1"/>
  <c r="BW272" i="1"/>
  <c r="BM29" i="1"/>
  <c r="CE384" i="1"/>
  <c r="BZ291" i="1"/>
  <c r="CB375" i="1"/>
  <c r="CF464" i="1"/>
  <c r="BR216" i="1"/>
  <c r="CF216" i="1"/>
  <c r="BN351" i="1"/>
  <c r="BE553" i="1"/>
  <c r="BI553" i="1" s="1"/>
  <c r="BG520" i="1"/>
  <c r="BG553" i="1" s="1"/>
  <c r="BJ520" i="1"/>
  <c r="CG236" i="1"/>
  <c r="CH26" i="1"/>
  <c r="CH34" i="1"/>
  <c r="CI3" i="1"/>
  <c r="CH31" i="1"/>
  <c r="CH32" i="1"/>
  <c r="CH33" i="1"/>
  <c r="CH30" i="1"/>
  <c r="CH465" i="1"/>
  <c r="CH464" i="1"/>
  <c r="CH473" i="1"/>
  <c r="CH481" i="1"/>
  <c r="CH466" i="1"/>
  <c r="CH471" i="1"/>
  <c r="CH469" i="1"/>
  <c r="CH477" i="1"/>
  <c r="CH490" i="1"/>
  <c r="CH476" i="1"/>
  <c r="CH479" i="1"/>
  <c r="CH436" i="1"/>
  <c r="CH482" i="1"/>
  <c r="CH485" i="1"/>
  <c r="CH429" i="1"/>
  <c r="CH452" i="1"/>
  <c r="CH445" i="1"/>
  <c r="CH454" i="1"/>
  <c r="CH435" i="1"/>
  <c r="CH448" i="1"/>
  <c r="CH441" i="1"/>
  <c r="CH457" i="1"/>
  <c r="CH404" i="1"/>
  <c r="CH405" i="1"/>
  <c r="CH398" i="1"/>
  <c r="CH414" i="1"/>
  <c r="CH399" i="1"/>
  <c r="CH400" i="1"/>
  <c r="CH456" i="1"/>
  <c r="CH401" i="1"/>
  <c r="CH409" i="1"/>
  <c r="CH402" i="1"/>
  <c r="CH410" i="1"/>
  <c r="CH420" i="1"/>
  <c r="CH365" i="1"/>
  <c r="CH396" i="1"/>
  <c r="CH366" i="1"/>
  <c r="CH422" i="1"/>
  <c r="CH367" i="1"/>
  <c r="CH417" i="1"/>
  <c r="CH423" i="1"/>
  <c r="CH368" i="1"/>
  <c r="CH415" i="1"/>
  <c r="CH395" i="1"/>
  <c r="CH408" i="1"/>
  <c r="CH418" i="1"/>
  <c r="CH363" i="1"/>
  <c r="CH371" i="1"/>
  <c r="CH372" i="1"/>
  <c r="CH377" i="1"/>
  <c r="CH385" i="1"/>
  <c r="CH330" i="1"/>
  <c r="CH369" i="1"/>
  <c r="CH378" i="1"/>
  <c r="CH386" i="1"/>
  <c r="CH379" i="1"/>
  <c r="CH380" i="1"/>
  <c r="CH413" i="1"/>
  <c r="CH370" i="1"/>
  <c r="CH373" i="1"/>
  <c r="CH381" i="1"/>
  <c r="CH382" i="1"/>
  <c r="CH390" i="1"/>
  <c r="CH375" i="1"/>
  <c r="CH383" i="1"/>
  <c r="CH391" i="1"/>
  <c r="CH362" i="1"/>
  <c r="CH303" i="1"/>
  <c r="CH337" i="1"/>
  <c r="CH343" i="1"/>
  <c r="CH388" i="1"/>
  <c r="CH344" i="1"/>
  <c r="CH297" i="1"/>
  <c r="CH305" i="1"/>
  <c r="CH376" i="1"/>
  <c r="CH384" i="1"/>
  <c r="CH345" i="1"/>
  <c r="CH353" i="1"/>
  <c r="CH298" i="1"/>
  <c r="CH374" i="1"/>
  <c r="CH300" i="1"/>
  <c r="CH308" i="1"/>
  <c r="CH356" i="1"/>
  <c r="CH301" i="1"/>
  <c r="CH309" i="1"/>
  <c r="CH304" i="1"/>
  <c r="CH307" i="1"/>
  <c r="CH310" i="1"/>
  <c r="CH321" i="1"/>
  <c r="CH266" i="1"/>
  <c r="CH274" i="1"/>
  <c r="CH282" i="1"/>
  <c r="CH314" i="1"/>
  <c r="CH322" i="1"/>
  <c r="CH267" i="1"/>
  <c r="CH275" i="1"/>
  <c r="CH306" i="1"/>
  <c r="CH311" i="1"/>
  <c r="CH315" i="1"/>
  <c r="CH268" i="1"/>
  <c r="CH276" i="1"/>
  <c r="CH284" i="1"/>
  <c r="CH341" i="1"/>
  <c r="CH316" i="1"/>
  <c r="CH324" i="1"/>
  <c r="CH299" i="1"/>
  <c r="CH312" i="1"/>
  <c r="CH317" i="1"/>
  <c r="CH325" i="1"/>
  <c r="CH270" i="1"/>
  <c r="CH318" i="1"/>
  <c r="CH296" i="1"/>
  <c r="CH271" i="1"/>
  <c r="CH279" i="1"/>
  <c r="CH313" i="1"/>
  <c r="CH319" i="1"/>
  <c r="CH264" i="1"/>
  <c r="CH272" i="1"/>
  <c r="CH280" i="1"/>
  <c r="CH212" i="1"/>
  <c r="CH220" i="1"/>
  <c r="CH228" i="1"/>
  <c r="CH236" i="1"/>
  <c r="CH320" i="1"/>
  <c r="CH286" i="1"/>
  <c r="CH288" i="1"/>
  <c r="CH213" i="1"/>
  <c r="CH221" i="1"/>
  <c r="CH229" i="1"/>
  <c r="CH265" i="1"/>
  <c r="CH273" i="1"/>
  <c r="CH289" i="1"/>
  <c r="CH214" i="1"/>
  <c r="CH222" i="1"/>
  <c r="CH230" i="1"/>
  <c r="CH281" i="1"/>
  <c r="CH287" i="1"/>
  <c r="CH290" i="1"/>
  <c r="CH215" i="1"/>
  <c r="CH223" i="1"/>
  <c r="CH231" i="1"/>
  <c r="CH291" i="1"/>
  <c r="CH278" i="1"/>
  <c r="CH283" i="1"/>
  <c r="CH292" i="1"/>
  <c r="CH217" i="1"/>
  <c r="CH225" i="1"/>
  <c r="CH233" i="1"/>
  <c r="CH269" i="1"/>
  <c r="CH285" i="1"/>
  <c r="CH263" i="1"/>
  <c r="CH218" i="1"/>
  <c r="CH226" i="1"/>
  <c r="CH234" i="1"/>
  <c r="CH211" i="1"/>
  <c r="CH237" i="1"/>
  <c r="CH239" i="1"/>
  <c r="CH161" i="1"/>
  <c r="CH169" i="1"/>
  <c r="CH238" i="1"/>
  <c r="CH240" i="1"/>
  <c r="CH244" i="1"/>
  <c r="CH248" i="1"/>
  <c r="CH252" i="1"/>
  <c r="CH256" i="1"/>
  <c r="CH159" i="1"/>
  <c r="CH167" i="1"/>
  <c r="CH277" i="1"/>
  <c r="CH243" i="1"/>
  <c r="CH219" i="1"/>
  <c r="CH227" i="1"/>
  <c r="CH210" i="1"/>
  <c r="CH242" i="1"/>
  <c r="CH246" i="1"/>
  <c r="CH250" i="1"/>
  <c r="CH254" i="1"/>
  <c r="CH258" i="1"/>
  <c r="CH160" i="1"/>
  <c r="CH168" i="1"/>
  <c r="CH235" i="1"/>
  <c r="CH163" i="1"/>
  <c r="CH171" i="1"/>
  <c r="CH241" i="1"/>
  <c r="CH249" i="1"/>
  <c r="CH177" i="1"/>
  <c r="CH185" i="1"/>
  <c r="CH193" i="1"/>
  <c r="CH201" i="1"/>
  <c r="CH224" i="1"/>
  <c r="CH251" i="1"/>
  <c r="CH165" i="1"/>
  <c r="CH180" i="1"/>
  <c r="CH188" i="1"/>
  <c r="CH196" i="1"/>
  <c r="CH253" i="1"/>
  <c r="CH162" i="1"/>
  <c r="CH164" i="1"/>
  <c r="CH175" i="1"/>
  <c r="CH183" i="1"/>
  <c r="CH191" i="1"/>
  <c r="CH199" i="1"/>
  <c r="CH157" i="1"/>
  <c r="CH216" i="1"/>
  <c r="CH255" i="1"/>
  <c r="CH178" i="1"/>
  <c r="CH186" i="1"/>
  <c r="CH194" i="1"/>
  <c r="CH202" i="1"/>
  <c r="CH257" i="1"/>
  <c r="CH158" i="1"/>
  <c r="CH173" i="1"/>
  <c r="CH181" i="1"/>
  <c r="CH259" i="1"/>
  <c r="CH176" i="1"/>
  <c r="CH184" i="1"/>
  <c r="CH192" i="1"/>
  <c r="CH200" i="1"/>
  <c r="CH245" i="1"/>
  <c r="CH166" i="1"/>
  <c r="CH170" i="1"/>
  <c r="CH172" i="1"/>
  <c r="CH179" i="1"/>
  <c r="CH187" i="1"/>
  <c r="CH195" i="1"/>
  <c r="CH203" i="1"/>
  <c r="CH232" i="1"/>
  <c r="CH182" i="1"/>
  <c r="CH189" i="1"/>
  <c r="CH190" i="1"/>
  <c r="CH206" i="1"/>
  <c r="CH112" i="1"/>
  <c r="CH120" i="1"/>
  <c r="CH128" i="1"/>
  <c r="CH136" i="1"/>
  <c r="CH144" i="1"/>
  <c r="CH107" i="1"/>
  <c r="CH115" i="1"/>
  <c r="CH123" i="1"/>
  <c r="CH131" i="1"/>
  <c r="CH139" i="1"/>
  <c r="CH247" i="1"/>
  <c r="CH205" i="1"/>
  <c r="CH110" i="1"/>
  <c r="CH118" i="1"/>
  <c r="CH126" i="1"/>
  <c r="CH134" i="1"/>
  <c r="CH142" i="1"/>
  <c r="CH150" i="1"/>
  <c r="CH204" i="1"/>
  <c r="CH105" i="1"/>
  <c r="CH113" i="1"/>
  <c r="CH121" i="1"/>
  <c r="CH197" i="1"/>
  <c r="CH198" i="1"/>
  <c r="CH108" i="1"/>
  <c r="CH116" i="1"/>
  <c r="CH124" i="1"/>
  <c r="CH132" i="1"/>
  <c r="CH140" i="1"/>
  <c r="CH111" i="1"/>
  <c r="CH119" i="1"/>
  <c r="CH127" i="1"/>
  <c r="CH135" i="1"/>
  <c r="CH143" i="1"/>
  <c r="CH174" i="1"/>
  <c r="CH106" i="1"/>
  <c r="CH114" i="1"/>
  <c r="CH122" i="1"/>
  <c r="CH130" i="1"/>
  <c r="CH138" i="1"/>
  <c r="CH146" i="1"/>
  <c r="CH133" i="1"/>
  <c r="CH148" i="1"/>
  <c r="CH151" i="1"/>
  <c r="CH64" i="1"/>
  <c r="CH72" i="1"/>
  <c r="CH80" i="1"/>
  <c r="CH88" i="1"/>
  <c r="CH96" i="1"/>
  <c r="CH55" i="1"/>
  <c r="CH611" i="1"/>
  <c r="CH628" i="1"/>
  <c r="CH642" i="1"/>
  <c r="CH643" i="1"/>
  <c r="CH644" i="1"/>
  <c r="CH147" i="1"/>
  <c r="CH104" i="1"/>
  <c r="CH65" i="1"/>
  <c r="CH73" i="1"/>
  <c r="CH81" i="1"/>
  <c r="CH89" i="1"/>
  <c r="CH97" i="1"/>
  <c r="CH56" i="1"/>
  <c r="CH51" i="1"/>
  <c r="CH612" i="1"/>
  <c r="CH629" i="1"/>
  <c r="CH129" i="1"/>
  <c r="CH58" i="1"/>
  <c r="CH66" i="1"/>
  <c r="CH74" i="1"/>
  <c r="CH82" i="1"/>
  <c r="CH90" i="1"/>
  <c r="CH98" i="1"/>
  <c r="CH57" i="1"/>
  <c r="CH613" i="1"/>
  <c r="CH630" i="1"/>
  <c r="CH646" i="1"/>
  <c r="CH152" i="1"/>
  <c r="CH59" i="1"/>
  <c r="CH67" i="1"/>
  <c r="CH75" i="1"/>
  <c r="CH83" i="1"/>
  <c r="CH91" i="1"/>
  <c r="CH99" i="1"/>
  <c r="CH606" i="1"/>
  <c r="CH614" i="1"/>
  <c r="CH631" i="1"/>
  <c r="CH647" i="1"/>
  <c r="CH125" i="1"/>
  <c r="CH141" i="1"/>
  <c r="CH60" i="1"/>
  <c r="CH68" i="1"/>
  <c r="CH76" i="1"/>
  <c r="CH84" i="1"/>
  <c r="CH109" i="1"/>
  <c r="CH145" i="1"/>
  <c r="CH149" i="1"/>
  <c r="CH61" i="1"/>
  <c r="CH69" i="1"/>
  <c r="CH77" i="1"/>
  <c r="CH85" i="1"/>
  <c r="CH93" i="1"/>
  <c r="CH52" i="1"/>
  <c r="CH608" i="1"/>
  <c r="CH625" i="1"/>
  <c r="CH633" i="1"/>
  <c r="CH649" i="1"/>
  <c r="CH137" i="1"/>
  <c r="CH153" i="1"/>
  <c r="CH62" i="1"/>
  <c r="CH70" i="1"/>
  <c r="CH78" i="1"/>
  <c r="CH86" i="1"/>
  <c r="CH94" i="1"/>
  <c r="CH53" i="1"/>
  <c r="CH609" i="1"/>
  <c r="CH626" i="1"/>
  <c r="CH634" i="1"/>
  <c r="CH648" i="1"/>
  <c r="CH95" i="1"/>
  <c r="CH54" i="1"/>
  <c r="CH624" i="1"/>
  <c r="CH610" i="1"/>
  <c r="CH645" i="1"/>
  <c r="CH117" i="1"/>
  <c r="CH63" i="1"/>
  <c r="CH71" i="1"/>
  <c r="CH79" i="1"/>
  <c r="CH87" i="1"/>
  <c r="CH92" i="1"/>
  <c r="CH100" i="1"/>
  <c r="CH607" i="1"/>
  <c r="CH632" i="1"/>
  <c r="CH627" i="1"/>
  <c r="CH783" i="1"/>
  <c r="CH847" i="1"/>
  <c r="CH911" i="1"/>
  <c r="CH722" i="1"/>
  <c r="CH846" i="1"/>
  <c r="CH910" i="1"/>
  <c r="CH20" i="1"/>
  <c r="CH21" i="1"/>
  <c r="CH11" i="1"/>
  <c r="CH721" i="1"/>
  <c r="CH785" i="1"/>
  <c r="CH909" i="1"/>
  <c r="CH12" i="1"/>
  <c r="CH13" i="1"/>
  <c r="CH14" i="1"/>
  <c r="CH720" i="1"/>
  <c r="CH784" i="1"/>
  <c r="CH848" i="1"/>
  <c r="BO323" i="1"/>
  <c r="BY323" i="1" s="1"/>
  <c r="BV323" i="1"/>
  <c r="BK487" i="1"/>
  <c r="BE527" i="1"/>
  <c r="BI527" i="1" s="1"/>
  <c r="BG494" i="1"/>
  <c r="BG527" i="1" s="1"/>
  <c r="BJ494" i="1"/>
  <c r="CD289" i="1"/>
  <c r="BR289" i="1"/>
  <c r="BE550" i="1"/>
  <c r="BI550" i="1" s="1"/>
  <c r="BG517" i="1"/>
  <c r="BG550" i="1" s="1"/>
  <c r="BJ517" i="1"/>
  <c r="BE533" i="1"/>
  <c r="BI533" i="1" s="1"/>
  <c r="BG500" i="1"/>
  <c r="BG533" i="1" s="1"/>
  <c r="BJ500" i="1"/>
  <c r="BK489" i="1"/>
  <c r="BN348" i="1"/>
  <c r="BM419" i="1"/>
  <c r="BL28" i="1"/>
  <c r="BO302" i="1"/>
  <c r="BY302" i="1" s="1"/>
  <c r="BZ302" i="1"/>
  <c r="BN329" i="1"/>
  <c r="BE531" i="1"/>
  <c r="BI531" i="1" s="1"/>
  <c r="BG498" i="1"/>
  <c r="BG531" i="1" s="1"/>
  <c r="BJ498" i="1"/>
  <c r="BZ263" i="1"/>
  <c r="BR263" i="1"/>
  <c r="BX263" i="1"/>
  <c r="BE544" i="1"/>
  <c r="BI544" i="1" s="1"/>
  <c r="BG511" i="1"/>
  <c r="BG544" i="1" s="1"/>
  <c r="BJ511" i="1"/>
  <c r="BZ210" i="1"/>
  <c r="BK478" i="1"/>
  <c r="CB325" i="1"/>
  <c r="CF210" i="1"/>
  <c r="BW330" i="1"/>
  <c r="CA321" i="1"/>
  <c r="CF473" i="1"/>
  <c r="CD308" i="1"/>
  <c r="BX232" i="1"/>
  <c r="CF479" i="1"/>
  <c r="BK470" i="1"/>
  <c r="BE538" i="1"/>
  <c r="BI538" i="1" s="1"/>
  <c r="BG505" i="1"/>
  <c r="BG538" i="1" s="1"/>
  <c r="BJ505" i="1"/>
  <c r="BE547" i="1"/>
  <c r="BI547" i="1" s="1"/>
  <c r="BG514" i="1"/>
  <c r="BG547" i="1" s="1"/>
  <c r="BJ514" i="1"/>
  <c r="CG272" i="1"/>
  <c r="BE545" i="1"/>
  <c r="BI545" i="1" s="1"/>
  <c r="BG512" i="1"/>
  <c r="BG545" i="1" s="1"/>
  <c r="BJ512" i="1"/>
  <c r="BE537" i="1"/>
  <c r="BI537" i="1" s="1"/>
  <c r="BG504" i="1"/>
  <c r="BG537" i="1" s="1"/>
  <c r="BJ504" i="1"/>
  <c r="BN354" i="1"/>
  <c r="BN357" i="1"/>
  <c r="BL434" i="1"/>
  <c r="CF272" i="1"/>
  <c r="CB323" i="1"/>
  <c r="BX477" i="1"/>
  <c r="BV321" i="1"/>
  <c r="BR233" i="1"/>
  <c r="BY233" i="1"/>
  <c r="BZ233" i="1"/>
  <c r="BV233" i="1"/>
  <c r="BK488" i="1"/>
  <c r="BL431" i="1"/>
  <c r="CD210" i="1"/>
  <c r="BL439" i="1"/>
  <c r="CF226" i="1"/>
  <c r="BX226" i="1"/>
  <c r="BV226" i="1"/>
  <c r="BR226" i="1"/>
  <c r="BY226" i="1"/>
  <c r="BM424" i="1"/>
  <c r="CF322" i="1"/>
  <c r="BX273" i="1"/>
  <c r="BX269" i="1"/>
  <c r="BX304" i="1"/>
  <c r="BN339" i="1"/>
  <c r="CF304" i="1"/>
  <c r="BW210" i="1"/>
  <c r="CE473" i="1"/>
  <c r="BR473" i="1"/>
  <c r="BV231" i="1"/>
  <c r="CD375" i="1"/>
  <c r="CA391" i="1"/>
  <c r="BV275" i="1"/>
  <c r="BE556" i="1"/>
  <c r="BI556" i="1" s="1"/>
  <c r="BG523" i="1"/>
  <c r="BG556" i="1" s="1"/>
  <c r="BJ523" i="1"/>
  <c r="BN334" i="1"/>
  <c r="BY269" i="1"/>
  <c r="CD304" i="1"/>
  <c r="CA272" i="1"/>
  <c r="BM439" i="1" l="1"/>
  <c r="BN439" i="1" s="1"/>
  <c r="BO439" i="1" s="1"/>
  <c r="BR439" i="1" s="1"/>
  <c r="CE439" i="1"/>
  <c r="CG439" i="1"/>
  <c r="CA439" i="1"/>
  <c r="BL488" i="1"/>
  <c r="BM488" i="1" s="1"/>
  <c r="BN488" i="1" s="1"/>
  <c r="BO488" i="1" s="1"/>
  <c r="CB488" i="1"/>
  <c r="CC488" i="1"/>
  <c r="CG488" i="1"/>
  <c r="BY488" i="1"/>
  <c r="BO354" i="1"/>
  <c r="BR354" i="1" s="1"/>
  <c r="CE354" i="1"/>
  <c r="CG354" i="1"/>
  <c r="BW354" i="1"/>
  <c r="BJ545" i="1"/>
  <c r="BK545" i="1" s="1"/>
  <c r="BL545" i="1" s="1"/>
  <c r="BM545" i="1" s="1"/>
  <c r="BZ545" i="1" s="1"/>
  <c r="BX545" i="1"/>
  <c r="CA545" i="1"/>
  <c r="CC545" i="1"/>
  <c r="CD545" i="1"/>
  <c r="CE545" i="1"/>
  <c r="BK514" i="1"/>
  <c r="BL514" i="1" s="1"/>
  <c r="BM514" i="1" s="1"/>
  <c r="BN514" i="1" s="1"/>
  <c r="BO514" i="1" s="1"/>
  <c r="BZ514" i="1" s="1"/>
  <c r="CC514" i="1"/>
  <c r="BY514" i="1"/>
  <c r="CA514" i="1"/>
  <c r="CB514" i="1"/>
  <c r="BW514" i="1"/>
  <c r="CE514" i="1"/>
  <c r="CF514" i="1"/>
  <c r="CG514" i="1"/>
  <c r="CH302" i="1"/>
  <c r="CH514" i="1"/>
  <c r="CI33" i="1"/>
  <c r="CI26" i="1"/>
  <c r="CI34" i="1"/>
  <c r="CJ3" i="1"/>
  <c r="CI30" i="1"/>
  <c r="CI31" i="1"/>
  <c r="CI32" i="1"/>
  <c r="CI545" i="1"/>
  <c r="CI466" i="1"/>
  <c r="CI465" i="1"/>
  <c r="CI476" i="1"/>
  <c r="CI464" i="1"/>
  <c r="CI482" i="1"/>
  <c r="CI473" i="1"/>
  <c r="CI471" i="1"/>
  <c r="CI479" i="1"/>
  <c r="CI490" i="1"/>
  <c r="CI477" i="1"/>
  <c r="CI488" i="1"/>
  <c r="CI469" i="1"/>
  <c r="CI435" i="1"/>
  <c r="CI436" i="1"/>
  <c r="CI439" i="1"/>
  <c r="CI485" i="1"/>
  <c r="CI429" i="1"/>
  <c r="CI445" i="1"/>
  <c r="CI481" i="1"/>
  <c r="CI448" i="1"/>
  <c r="CI456" i="1"/>
  <c r="CI441" i="1"/>
  <c r="CI457" i="1"/>
  <c r="CI396" i="1"/>
  <c r="CI452" i="1"/>
  <c r="CI404" i="1"/>
  <c r="CI454" i="1"/>
  <c r="CI405" i="1"/>
  <c r="CI413" i="1"/>
  <c r="CI398" i="1"/>
  <c r="CI399" i="1"/>
  <c r="CI400" i="1"/>
  <c r="CI408" i="1"/>
  <c r="CI401" i="1"/>
  <c r="CI409" i="1"/>
  <c r="CI417" i="1"/>
  <c r="CI402" i="1"/>
  <c r="CI420" i="1"/>
  <c r="CI365" i="1"/>
  <c r="CI414" i="1"/>
  <c r="CI366" i="1"/>
  <c r="CI374" i="1"/>
  <c r="CI422" i="1"/>
  <c r="CI367" i="1"/>
  <c r="CI410" i="1"/>
  <c r="CI423" i="1"/>
  <c r="CI415" i="1"/>
  <c r="CI369" i="1"/>
  <c r="CI395" i="1"/>
  <c r="CI370" i="1"/>
  <c r="CI376" i="1"/>
  <c r="CI384" i="1"/>
  <c r="CI362" i="1"/>
  <c r="CI372" i="1"/>
  <c r="CI377" i="1"/>
  <c r="CI385" i="1"/>
  <c r="CI368" i="1"/>
  <c r="CI378" i="1"/>
  <c r="CI386" i="1"/>
  <c r="CI371" i="1"/>
  <c r="CI379" i="1"/>
  <c r="CI380" i="1"/>
  <c r="CI388" i="1"/>
  <c r="CI418" i="1"/>
  <c r="CI373" i="1"/>
  <c r="CI381" i="1"/>
  <c r="CI382" i="1"/>
  <c r="CI390" i="1"/>
  <c r="CI363" i="1"/>
  <c r="CI341" i="1"/>
  <c r="CI302" i="1"/>
  <c r="CI337" i="1"/>
  <c r="CI343" i="1"/>
  <c r="CI304" i="1"/>
  <c r="CI375" i="1"/>
  <c r="CI383" i="1"/>
  <c r="CI344" i="1"/>
  <c r="CI297" i="1"/>
  <c r="CI345" i="1"/>
  <c r="CI354" i="1"/>
  <c r="CI299" i="1"/>
  <c r="CI307" i="1"/>
  <c r="CI330" i="1"/>
  <c r="CI300" i="1"/>
  <c r="CI308" i="1"/>
  <c r="CI320" i="1"/>
  <c r="CI265" i="1"/>
  <c r="CI273" i="1"/>
  <c r="CI281" i="1"/>
  <c r="CI301" i="1"/>
  <c r="CI310" i="1"/>
  <c r="CI321" i="1"/>
  <c r="CI266" i="1"/>
  <c r="CI274" i="1"/>
  <c r="CI391" i="1"/>
  <c r="CI356" i="1"/>
  <c r="CI314" i="1"/>
  <c r="CI322" i="1"/>
  <c r="CI267" i="1"/>
  <c r="CI275" i="1"/>
  <c r="CI283" i="1"/>
  <c r="CI306" i="1"/>
  <c r="CI311" i="1"/>
  <c r="CI315" i="1"/>
  <c r="CI323" i="1"/>
  <c r="CI316" i="1"/>
  <c r="CI324" i="1"/>
  <c r="CI269" i="1"/>
  <c r="CI353" i="1"/>
  <c r="CI298" i="1"/>
  <c r="CI303" i="1"/>
  <c r="CI305" i="1"/>
  <c r="CI312" i="1"/>
  <c r="CI317" i="1"/>
  <c r="CI325" i="1"/>
  <c r="CI270" i="1"/>
  <c r="CI278" i="1"/>
  <c r="CI318" i="1"/>
  <c r="CI296" i="1"/>
  <c r="CI271" i="1"/>
  <c r="CI279" i="1"/>
  <c r="CI287" i="1"/>
  <c r="CI277" i="1"/>
  <c r="CI211" i="1"/>
  <c r="CI219" i="1"/>
  <c r="CI227" i="1"/>
  <c r="CI235" i="1"/>
  <c r="CI319" i="1"/>
  <c r="CI282" i="1"/>
  <c r="CI284" i="1"/>
  <c r="CI212" i="1"/>
  <c r="CI220" i="1"/>
  <c r="CI228" i="1"/>
  <c r="CI313" i="1"/>
  <c r="CI276" i="1"/>
  <c r="CI286" i="1"/>
  <c r="CI288" i="1"/>
  <c r="CI213" i="1"/>
  <c r="CI221" i="1"/>
  <c r="CI229" i="1"/>
  <c r="CI237" i="1"/>
  <c r="CI264" i="1"/>
  <c r="CI272" i="1"/>
  <c r="CI289" i="1"/>
  <c r="CI214" i="1"/>
  <c r="CI222" i="1"/>
  <c r="CI230" i="1"/>
  <c r="CI290" i="1"/>
  <c r="CI309" i="1"/>
  <c r="CI291" i="1"/>
  <c r="CI216" i="1"/>
  <c r="CI224" i="1"/>
  <c r="CI232" i="1"/>
  <c r="CI292" i="1"/>
  <c r="CI217" i="1"/>
  <c r="CI225" i="1"/>
  <c r="CI233" i="1"/>
  <c r="CI280" i="1"/>
  <c r="CI263" i="1"/>
  <c r="CI215" i="1"/>
  <c r="CI223" i="1"/>
  <c r="CI231" i="1"/>
  <c r="CI241" i="1"/>
  <c r="CI245" i="1"/>
  <c r="CI249" i="1"/>
  <c r="CI253" i="1"/>
  <c r="CI257" i="1"/>
  <c r="CI158" i="1"/>
  <c r="CI166" i="1"/>
  <c r="CI234" i="1"/>
  <c r="CI239" i="1"/>
  <c r="CI161" i="1"/>
  <c r="CI285" i="1"/>
  <c r="CI238" i="1"/>
  <c r="CI240" i="1"/>
  <c r="CI244" i="1"/>
  <c r="CI248" i="1"/>
  <c r="CI252" i="1"/>
  <c r="CI256" i="1"/>
  <c r="CI164" i="1"/>
  <c r="CI236" i="1"/>
  <c r="CI243" i="1"/>
  <c r="CI247" i="1"/>
  <c r="CI251" i="1"/>
  <c r="CI255" i="1"/>
  <c r="CI259" i="1"/>
  <c r="CI162" i="1"/>
  <c r="CI218" i="1"/>
  <c r="CI226" i="1"/>
  <c r="CI210" i="1"/>
  <c r="CI165" i="1"/>
  <c r="CI242" i="1"/>
  <c r="CI246" i="1"/>
  <c r="CI250" i="1"/>
  <c r="CI254" i="1"/>
  <c r="CI258" i="1"/>
  <c r="CI160" i="1"/>
  <c r="CI168" i="1"/>
  <c r="CI169" i="1"/>
  <c r="CI174" i="1"/>
  <c r="CI182" i="1"/>
  <c r="CI190" i="1"/>
  <c r="CI198" i="1"/>
  <c r="CI206" i="1"/>
  <c r="CI177" i="1"/>
  <c r="CI185" i="1"/>
  <c r="CI193" i="1"/>
  <c r="CI201" i="1"/>
  <c r="CI180" i="1"/>
  <c r="CI188" i="1"/>
  <c r="CI196" i="1"/>
  <c r="CI204" i="1"/>
  <c r="CI175" i="1"/>
  <c r="CI183" i="1"/>
  <c r="CI191" i="1"/>
  <c r="CI199" i="1"/>
  <c r="CI159" i="1"/>
  <c r="CI163" i="1"/>
  <c r="CI167" i="1"/>
  <c r="CI178" i="1"/>
  <c r="CI171" i="1"/>
  <c r="CI173" i="1"/>
  <c r="CI181" i="1"/>
  <c r="CI189" i="1"/>
  <c r="CI197" i="1"/>
  <c r="CI205" i="1"/>
  <c r="CI268" i="1"/>
  <c r="CI176" i="1"/>
  <c r="CI184" i="1"/>
  <c r="CI192" i="1"/>
  <c r="CI200" i="1"/>
  <c r="CI109" i="1"/>
  <c r="CI117" i="1"/>
  <c r="CI125" i="1"/>
  <c r="CI133" i="1"/>
  <c r="CI141" i="1"/>
  <c r="CI149" i="1"/>
  <c r="CI186" i="1"/>
  <c r="CI187" i="1"/>
  <c r="CI202" i="1"/>
  <c r="CI203" i="1"/>
  <c r="CI112" i="1"/>
  <c r="CI120" i="1"/>
  <c r="CI128" i="1"/>
  <c r="CI136" i="1"/>
  <c r="CI107" i="1"/>
  <c r="CI115" i="1"/>
  <c r="CI123" i="1"/>
  <c r="CI131" i="1"/>
  <c r="CI139" i="1"/>
  <c r="CI147" i="1"/>
  <c r="CI170" i="1"/>
  <c r="CI110" i="1"/>
  <c r="CI118" i="1"/>
  <c r="CI105" i="1"/>
  <c r="CI113" i="1"/>
  <c r="CI121" i="1"/>
  <c r="CI129" i="1"/>
  <c r="CI137" i="1"/>
  <c r="CI194" i="1"/>
  <c r="CI195" i="1"/>
  <c r="CI108" i="1"/>
  <c r="CI116" i="1"/>
  <c r="CI124" i="1"/>
  <c r="CI132" i="1"/>
  <c r="CI140" i="1"/>
  <c r="CI148" i="1"/>
  <c r="CI172" i="1"/>
  <c r="CI111" i="1"/>
  <c r="CI119" i="1"/>
  <c r="CI127" i="1"/>
  <c r="CI135" i="1"/>
  <c r="CI143" i="1"/>
  <c r="CI122" i="1"/>
  <c r="CI134" i="1"/>
  <c r="CI63" i="1"/>
  <c r="CI71" i="1"/>
  <c r="CI79" i="1"/>
  <c r="CI87" i="1"/>
  <c r="CI95" i="1"/>
  <c r="CI54" i="1"/>
  <c r="CI610" i="1"/>
  <c r="CI627" i="1"/>
  <c r="CI151" i="1"/>
  <c r="CI64" i="1"/>
  <c r="CI72" i="1"/>
  <c r="CI80" i="1"/>
  <c r="CI88" i="1"/>
  <c r="CI96" i="1"/>
  <c r="CI55" i="1"/>
  <c r="CI611" i="1"/>
  <c r="CI628" i="1"/>
  <c r="CI642" i="1"/>
  <c r="CI643" i="1"/>
  <c r="CI130" i="1"/>
  <c r="CI104" i="1"/>
  <c r="CI65" i="1"/>
  <c r="CI73" i="1"/>
  <c r="CI81" i="1"/>
  <c r="CI89" i="1"/>
  <c r="CI97" i="1"/>
  <c r="CI56" i="1"/>
  <c r="CI51" i="1"/>
  <c r="CI612" i="1"/>
  <c r="CI629" i="1"/>
  <c r="CI645" i="1"/>
  <c r="CI58" i="1"/>
  <c r="CI66" i="1"/>
  <c r="CI74" i="1"/>
  <c r="CI82" i="1"/>
  <c r="CI90" i="1"/>
  <c r="CI98" i="1"/>
  <c r="CI57" i="1"/>
  <c r="CI613" i="1"/>
  <c r="CI630" i="1"/>
  <c r="CI646" i="1"/>
  <c r="CI106" i="1"/>
  <c r="CI126" i="1"/>
  <c r="CI142" i="1"/>
  <c r="CI146" i="1"/>
  <c r="CI152" i="1"/>
  <c r="CI59" i="1"/>
  <c r="CI67" i="1"/>
  <c r="CI75" i="1"/>
  <c r="CI83" i="1"/>
  <c r="CI179" i="1"/>
  <c r="CI157" i="1"/>
  <c r="CI60" i="1"/>
  <c r="CI68" i="1"/>
  <c r="CI76" i="1"/>
  <c r="CI84" i="1"/>
  <c r="CI92" i="1"/>
  <c r="CI100" i="1"/>
  <c r="CI607" i="1"/>
  <c r="CI624" i="1"/>
  <c r="CI632" i="1"/>
  <c r="CI648" i="1"/>
  <c r="CI114" i="1"/>
  <c r="CI138" i="1"/>
  <c r="CI145" i="1"/>
  <c r="CI150" i="1"/>
  <c r="CI61" i="1"/>
  <c r="CI69" i="1"/>
  <c r="CI77" i="1"/>
  <c r="CI85" i="1"/>
  <c r="CI93" i="1"/>
  <c r="CI52" i="1"/>
  <c r="CI608" i="1"/>
  <c r="CI625" i="1"/>
  <c r="CI633" i="1"/>
  <c r="CI649" i="1"/>
  <c r="CI606" i="1"/>
  <c r="CI626" i="1"/>
  <c r="CI631" i="1"/>
  <c r="CI94" i="1"/>
  <c r="CI53" i="1"/>
  <c r="CI609" i="1"/>
  <c r="CI614" i="1"/>
  <c r="CI634" i="1"/>
  <c r="CI647" i="1"/>
  <c r="CI153" i="1"/>
  <c r="CI62" i="1"/>
  <c r="CI70" i="1"/>
  <c r="CI78" i="1"/>
  <c r="CI86" i="1"/>
  <c r="CI91" i="1"/>
  <c r="CI99" i="1"/>
  <c r="CI644" i="1"/>
  <c r="CI144" i="1"/>
  <c r="CI720" i="1"/>
  <c r="CI784" i="1"/>
  <c r="CI848" i="1"/>
  <c r="CI783" i="1"/>
  <c r="CI847" i="1"/>
  <c r="CI911" i="1"/>
  <c r="CI722" i="1"/>
  <c r="CI846" i="1"/>
  <c r="CI910" i="1"/>
  <c r="CI20" i="1"/>
  <c r="CI21" i="1"/>
  <c r="CI11" i="1"/>
  <c r="CI721" i="1"/>
  <c r="CI785" i="1"/>
  <c r="CI909" i="1"/>
  <c r="CI12" i="1"/>
  <c r="CI13" i="1"/>
  <c r="CI14" i="1"/>
  <c r="BK520" i="1"/>
  <c r="BL520" i="1" s="1"/>
  <c r="BM520" i="1" s="1"/>
  <c r="BN520" i="1" s="1"/>
  <c r="BO520" i="1" s="1"/>
  <c r="BV520" i="1" s="1"/>
  <c r="CC520" i="1"/>
  <c r="BX520" i="1"/>
  <c r="BY520" i="1"/>
  <c r="CF520" i="1"/>
  <c r="BN29" i="1"/>
  <c r="BO29" i="1" s="1"/>
  <c r="BR29" i="1" s="1"/>
  <c r="CD29" i="1"/>
  <c r="CF29" i="1"/>
  <c r="BX29" i="1"/>
  <c r="BW29" i="1"/>
  <c r="CE29" i="1"/>
  <c r="CA29" i="1"/>
  <c r="BV29" i="1"/>
  <c r="BR319" i="1"/>
  <c r="CC319" i="1"/>
  <c r="BY319" i="1"/>
  <c r="CE319" i="1"/>
  <c r="CG319" i="1"/>
  <c r="BJ534" i="1"/>
  <c r="BK519" i="1"/>
  <c r="BL475" i="1"/>
  <c r="BN416" i="1"/>
  <c r="BJ554" i="1"/>
  <c r="BJ536" i="1"/>
  <c r="BO350" i="1"/>
  <c r="BW350" i="1" s="1"/>
  <c r="BY350" i="1"/>
  <c r="CG350" i="1"/>
  <c r="BR321" i="1"/>
  <c r="BZ321" i="1"/>
  <c r="CF321" i="1"/>
  <c r="CE321" i="1"/>
  <c r="CG321" i="1"/>
  <c r="BJ555" i="1"/>
  <c r="CF323" i="1"/>
  <c r="BO364" i="1"/>
  <c r="CE364" i="1" s="1"/>
  <c r="CA364" i="1"/>
  <c r="CG364" i="1"/>
  <c r="BM433" i="1"/>
  <c r="BJ551" i="1"/>
  <c r="BL463" i="1"/>
  <c r="CC26" i="1"/>
  <c r="BV26" i="1"/>
  <c r="BL27" i="1"/>
  <c r="BM455" i="1"/>
  <c r="BJ25" i="1"/>
  <c r="BL462" i="1"/>
  <c r="BZ350" i="1"/>
  <c r="BO334" i="1"/>
  <c r="BR334" i="1" s="1"/>
  <c r="BJ544" i="1"/>
  <c r="BK544" i="1" s="1"/>
  <c r="BL544" i="1" s="1"/>
  <c r="BM544" i="1" s="1"/>
  <c r="CB544" i="1"/>
  <c r="BJ531" i="1"/>
  <c r="BK531" i="1" s="1"/>
  <c r="BL531" i="1" s="1"/>
  <c r="BM531" i="1" s="1"/>
  <c r="BV531" i="1"/>
  <c r="BW531" i="1"/>
  <c r="BR531" i="1"/>
  <c r="BY531" i="1"/>
  <c r="BZ531" i="1"/>
  <c r="CA531" i="1"/>
  <c r="CB531" i="1"/>
  <c r="CC531" i="1"/>
  <c r="CD531" i="1"/>
  <c r="CE531" i="1"/>
  <c r="CG531" i="1"/>
  <c r="BJ533" i="1"/>
  <c r="BK533" i="1" s="1"/>
  <c r="BL533" i="1" s="1"/>
  <c r="BM533" i="1" s="1"/>
  <c r="BX533" i="1"/>
  <c r="BR533" i="1"/>
  <c r="CA533" i="1"/>
  <c r="CB533" i="1"/>
  <c r="CE533" i="1"/>
  <c r="CF533" i="1"/>
  <c r="BR383" i="1"/>
  <c r="BY383" i="1"/>
  <c r="CG383" i="1"/>
  <c r="CF383" i="1"/>
  <c r="BW383" i="1"/>
  <c r="BX383" i="1"/>
  <c r="CE383" i="1"/>
  <c r="BV383" i="1"/>
  <c r="BL467" i="1"/>
  <c r="BJ532" i="1"/>
  <c r="BN421" i="1"/>
  <c r="BO331" i="1"/>
  <c r="CI331" i="1" s="1"/>
  <c r="BY331" i="1"/>
  <c r="CG331" i="1"/>
  <c r="CB331" i="1"/>
  <c r="CE331" i="1"/>
  <c r="BZ331" i="1"/>
  <c r="BX331" i="1"/>
  <c r="BK496" i="1"/>
  <c r="BX354" i="1"/>
  <c r="BK513" i="1"/>
  <c r="BN406" i="1"/>
  <c r="BO349" i="1"/>
  <c r="CE349" i="1" s="1"/>
  <c r="BO347" i="1"/>
  <c r="CE347" i="1" s="1"/>
  <c r="BY347" i="1"/>
  <c r="CF347" i="1"/>
  <c r="CG347" i="1"/>
  <c r="CD347" i="1"/>
  <c r="BK497" i="1"/>
  <c r="BZ488" i="1"/>
  <c r="CD322" i="1"/>
  <c r="CF302" i="1"/>
  <c r="CF439" i="1"/>
  <c r="BO357" i="1"/>
  <c r="CI357" i="1" s="1"/>
  <c r="CC357" i="1"/>
  <c r="CG357" i="1"/>
  <c r="BJ547" i="1"/>
  <c r="BK547" i="1" s="1"/>
  <c r="BL547" i="1" s="1"/>
  <c r="BM547" i="1" s="1"/>
  <c r="BV547" i="1"/>
  <c r="BW547" i="1"/>
  <c r="BX547" i="1"/>
  <c r="BY547" i="1"/>
  <c r="BZ547" i="1"/>
  <c r="CA547" i="1"/>
  <c r="CB547" i="1"/>
  <c r="CC547" i="1"/>
  <c r="CD547" i="1"/>
  <c r="CE547" i="1"/>
  <c r="CG547" i="1"/>
  <c r="BK517" i="1"/>
  <c r="BL517" i="1" s="1"/>
  <c r="BM517" i="1" s="1"/>
  <c r="BN517" i="1" s="1"/>
  <c r="BO517" i="1" s="1"/>
  <c r="CC517" i="1"/>
  <c r="BW517" i="1"/>
  <c r="CD517" i="1"/>
  <c r="BK494" i="1"/>
  <c r="BL494" i="1" s="1"/>
  <c r="BM494" i="1" s="1"/>
  <c r="BN494" i="1" s="1"/>
  <c r="BO494" i="1" s="1"/>
  <c r="BW494" i="1"/>
  <c r="BX494" i="1"/>
  <c r="BZ494" i="1"/>
  <c r="CA494" i="1"/>
  <c r="CB494" i="1"/>
  <c r="BV494" i="1"/>
  <c r="CE494" i="1"/>
  <c r="CF494" i="1"/>
  <c r="BR323" i="1"/>
  <c r="BZ323" i="1"/>
  <c r="CH354" i="1"/>
  <c r="CH323" i="1"/>
  <c r="CH357" i="1"/>
  <c r="BJ553" i="1"/>
  <c r="BM449" i="1"/>
  <c r="CA319" i="1"/>
  <c r="CD488" i="1"/>
  <c r="BR325" i="1"/>
  <c r="CD325" i="1"/>
  <c r="BJ552" i="1"/>
  <c r="BO389" i="1"/>
  <c r="CE389" i="1"/>
  <c r="BX389" i="1"/>
  <c r="CG389" i="1"/>
  <c r="CB319" i="1"/>
  <c r="BO358" i="1"/>
  <c r="CE358" i="1" s="1"/>
  <c r="CG358" i="1"/>
  <c r="CF358" i="1"/>
  <c r="BV358" i="1"/>
  <c r="BN403" i="1"/>
  <c r="BL480" i="1"/>
  <c r="CB354" i="1"/>
  <c r="BM443" i="1"/>
  <c r="BK502" i="1"/>
  <c r="CA323" i="1"/>
  <c r="CA26" i="1"/>
  <c r="BM446" i="1"/>
  <c r="BR304" i="1"/>
  <c r="CC304" i="1"/>
  <c r="BZ304" i="1"/>
  <c r="CG304" i="1"/>
  <c r="CA304" i="1"/>
  <c r="BY354" i="1"/>
  <c r="BY321" i="1"/>
  <c r="BV319" i="1"/>
  <c r="CB389" i="1"/>
  <c r="CC325" i="1"/>
  <c r="BX334" i="1"/>
  <c r="BK523" i="1"/>
  <c r="BL523" i="1" s="1"/>
  <c r="BM523" i="1" s="1"/>
  <c r="BN523" i="1" s="1"/>
  <c r="BO523" i="1" s="1"/>
  <c r="BV523" i="1"/>
  <c r="CD523" i="1"/>
  <c r="BX523" i="1"/>
  <c r="BY523" i="1"/>
  <c r="BZ523" i="1"/>
  <c r="CB523" i="1"/>
  <c r="CE523" i="1"/>
  <c r="BO339" i="1"/>
  <c r="CI339" i="1" s="1"/>
  <c r="CG339" i="1"/>
  <c r="BN424" i="1"/>
  <c r="CC439" i="1"/>
  <c r="BK504" i="1"/>
  <c r="BL504" i="1" s="1"/>
  <c r="BM504" i="1" s="1"/>
  <c r="BN504" i="1" s="1"/>
  <c r="BO504" i="1" s="1"/>
  <c r="CC504" i="1"/>
  <c r="CA504" i="1"/>
  <c r="BW504" i="1"/>
  <c r="BZ504" i="1"/>
  <c r="CB504" i="1"/>
  <c r="BV504" i="1"/>
  <c r="CD504" i="1"/>
  <c r="BX504" i="1"/>
  <c r="BY504" i="1"/>
  <c r="CE504" i="1"/>
  <c r="CG504" i="1"/>
  <c r="BK505" i="1"/>
  <c r="BL505" i="1" s="1"/>
  <c r="BM505" i="1" s="1"/>
  <c r="BN505" i="1" s="1"/>
  <c r="BO505" i="1" s="1"/>
  <c r="BY505" i="1"/>
  <c r="BZ505" i="1"/>
  <c r="CD505" i="1"/>
  <c r="CE505" i="1"/>
  <c r="CF505" i="1"/>
  <c r="BN419" i="1"/>
  <c r="CH494" i="1"/>
  <c r="BL472" i="1"/>
  <c r="BN397" i="1"/>
  <c r="BW323" i="1"/>
  <c r="BJ529" i="1"/>
  <c r="BM437" i="1"/>
  <c r="BK506" i="1"/>
  <c r="BX488" i="1"/>
  <c r="BJ546" i="1"/>
  <c r="BK507" i="1"/>
  <c r="BL474" i="1"/>
  <c r="BO338" i="1"/>
  <c r="BV338" i="1" s="1"/>
  <c r="CF338" i="1"/>
  <c r="BY338" i="1"/>
  <c r="CA338" i="1"/>
  <c r="CC354" i="1"/>
  <c r="BO387" i="1"/>
  <c r="BV387" i="1" s="1"/>
  <c r="BK508" i="1"/>
  <c r="BJ530" i="1"/>
  <c r="BN412" i="1"/>
  <c r="CE350" i="1"/>
  <c r="CB302" i="1"/>
  <c r="BK510" i="1"/>
  <c r="BM444" i="1"/>
  <c r="BW488" i="1"/>
  <c r="CG26" i="1"/>
  <c r="BY334" i="1"/>
  <c r="CB439" i="1"/>
  <c r="BO329" i="1"/>
  <c r="BV329" i="1" s="1"/>
  <c r="CA329" i="1"/>
  <c r="CG329" i="1"/>
  <c r="CF329" i="1"/>
  <c r="BJ550" i="1"/>
  <c r="BK550" i="1" s="1"/>
  <c r="BL550" i="1" s="1"/>
  <c r="BM550" i="1" s="1"/>
  <c r="BW550" i="1"/>
  <c r="BX550" i="1"/>
  <c r="BZ550" i="1"/>
  <c r="CA550" i="1"/>
  <c r="CB550" i="1"/>
  <c r="CD550" i="1"/>
  <c r="CE550" i="1"/>
  <c r="BJ527" i="1"/>
  <c r="BK527" i="1" s="1"/>
  <c r="BL527" i="1" s="1"/>
  <c r="BM527" i="1" s="1"/>
  <c r="BV527" i="1"/>
  <c r="CB527" i="1"/>
  <c r="CC527" i="1"/>
  <c r="CH488" i="1"/>
  <c r="CH527" i="1"/>
  <c r="CH545" i="1"/>
  <c r="CH29" i="1"/>
  <c r="BO351" i="1"/>
  <c r="CA351" i="1" s="1"/>
  <c r="BK495" i="1"/>
  <c r="BL468" i="1"/>
  <c r="BX319" i="1"/>
  <c r="CG323" i="1"/>
  <c r="BO336" i="1"/>
  <c r="CI336" i="1" s="1"/>
  <c r="CD336" i="1"/>
  <c r="CG336" i="1"/>
  <c r="BX336" i="1"/>
  <c r="BN411" i="1"/>
  <c r="BL461" i="1"/>
  <c r="BX323" i="1"/>
  <c r="CC302" i="1"/>
  <c r="BM432" i="1"/>
  <c r="BK509" i="1"/>
  <c r="BO355" i="1"/>
  <c r="BV355" i="1" s="1"/>
  <c r="CD439" i="1"/>
  <c r="BJ535" i="1"/>
  <c r="CD354" i="1"/>
  <c r="CE302" i="1"/>
  <c r="CG325" i="1"/>
  <c r="BK516" i="1"/>
  <c r="BJ556" i="1"/>
  <c r="BK556" i="1" s="1"/>
  <c r="BL556" i="1" s="1"/>
  <c r="BM556" i="1" s="1"/>
  <c r="BR556" i="1"/>
  <c r="BX556" i="1"/>
  <c r="CB556" i="1"/>
  <c r="CE556" i="1"/>
  <c r="CF556" i="1"/>
  <c r="BV439" i="1"/>
  <c r="BJ537" i="1"/>
  <c r="BK537" i="1" s="1"/>
  <c r="BL537" i="1" s="1"/>
  <c r="BM537" i="1" s="1"/>
  <c r="BW537" i="1"/>
  <c r="BX537" i="1"/>
  <c r="BZ537" i="1"/>
  <c r="CA537" i="1"/>
  <c r="CB537" i="1"/>
  <c r="CD537" i="1"/>
  <c r="CE537" i="1"/>
  <c r="BJ538" i="1"/>
  <c r="BK538" i="1" s="1"/>
  <c r="BL538" i="1" s="1"/>
  <c r="BM538" i="1" s="1"/>
  <c r="CB538" i="1"/>
  <c r="BM28" i="1"/>
  <c r="BL489" i="1"/>
  <c r="CH439" i="1"/>
  <c r="CH547" i="1"/>
  <c r="CH533" i="1"/>
  <c r="CC383" i="1"/>
  <c r="BM453" i="1"/>
  <c r="CF319" i="1"/>
  <c r="BM428" i="1"/>
  <c r="BK515" i="1"/>
  <c r="BV354" i="1"/>
  <c r="BO352" i="1"/>
  <c r="BV352" i="1" s="1"/>
  <c r="BO346" i="1"/>
  <c r="CG346" i="1"/>
  <c r="BZ346" i="1"/>
  <c r="BV346" i="1"/>
  <c r="CC346" i="1"/>
  <c r="CD346" i="1"/>
  <c r="CE346" i="1"/>
  <c r="BW346" i="1"/>
  <c r="CC322" i="1"/>
  <c r="CE322" i="1"/>
  <c r="CB322" i="1"/>
  <c r="CG322" i="1"/>
  <c r="BW322" i="1"/>
  <c r="BX322" i="1"/>
  <c r="BR322" i="1"/>
  <c r="BJ539" i="1"/>
  <c r="BJ540" i="1"/>
  <c r="CF349" i="1"/>
  <c r="BV350" i="1"/>
  <c r="BO342" i="1"/>
  <c r="BW342" i="1"/>
  <c r="BY342" i="1"/>
  <c r="CG342" i="1"/>
  <c r="BJ541" i="1"/>
  <c r="BM438" i="1"/>
  <c r="CB347" i="1"/>
  <c r="CB364" i="1"/>
  <c r="CC323" i="1"/>
  <c r="CF26" i="1"/>
  <c r="BX26" i="1"/>
  <c r="CF342" i="1"/>
  <c r="BV389" i="1"/>
  <c r="CA488" i="1"/>
  <c r="BJ543" i="1"/>
  <c r="BO332" i="1"/>
  <c r="CD332" i="1" s="1"/>
  <c r="CE332" i="1"/>
  <c r="BV336" i="1"/>
  <c r="CA387" i="1"/>
  <c r="BZ29" i="1"/>
  <c r="BZ334" i="1"/>
  <c r="BZ439" i="1"/>
  <c r="BM431" i="1"/>
  <c r="CA354" i="1"/>
  <c r="BK512" i="1"/>
  <c r="BL512" i="1" s="1"/>
  <c r="BM512" i="1" s="1"/>
  <c r="BN512" i="1" s="1"/>
  <c r="BO512" i="1" s="1"/>
  <c r="BW512" i="1"/>
  <c r="BR512" i="1"/>
  <c r="CD512" i="1"/>
  <c r="BZ512" i="1"/>
  <c r="CA512" i="1"/>
  <c r="BV512" i="1"/>
  <c r="CE512" i="1"/>
  <c r="BL478" i="1"/>
  <c r="CH523" i="1"/>
  <c r="CH537" i="1"/>
  <c r="BJ528" i="1"/>
  <c r="BZ354" i="1"/>
  <c r="BM430" i="1"/>
  <c r="CD339" i="1"/>
  <c r="BK501" i="1"/>
  <c r="CD329" i="1"/>
  <c r="BR488" i="1"/>
  <c r="BN407" i="1"/>
  <c r="BM451" i="1"/>
  <c r="BX329" i="1"/>
  <c r="BK521" i="1"/>
  <c r="CE323" i="1"/>
  <c r="BK503" i="1"/>
  <c r="BM450" i="1"/>
  <c r="BJ542" i="1"/>
  <c r="BK522" i="1"/>
  <c r="BK518" i="1"/>
  <c r="BM447" i="1"/>
  <c r="CC349" i="1"/>
  <c r="BW439" i="1"/>
  <c r="BZ389" i="1"/>
  <c r="CD349" i="1"/>
  <c r="CC387" i="1"/>
  <c r="BO335" i="1"/>
  <c r="CD335" i="1" s="1"/>
  <c r="CA335" i="1"/>
  <c r="CG335" i="1"/>
  <c r="BX387" i="1"/>
  <c r="BJ549" i="1"/>
  <c r="CC339" i="1"/>
  <c r="CE329" i="1"/>
  <c r="CD383" i="1"/>
  <c r="CA334" i="1"/>
  <c r="BW339" i="1"/>
  <c r="BX439" i="1"/>
  <c r="CF488" i="1"/>
  <c r="BM434" i="1"/>
  <c r="CF354" i="1"/>
  <c r="BL470" i="1"/>
  <c r="BK511" i="1"/>
  <c r="BL511" i="1" s="1"/>
  <c r="BM511" i="1" s="1"/>
  <c r="BN511" i="1" s="1"/>
  <c r="BO511" i="1" s="1"/>
  <c r="CD511" i="1"/>
  <c r="BV511" i="1"/>
  <c r="BY511" i="1"/>
  <c r="CE511" i="1"/>
  <c r="CF511" i="1"/>
  <c r="BK498" i="1"/>
  <c r="BL498" i="1" s="1"/>
  <c r="BM498" i="1" s="1"/>
  <c r="BN498" i="1" s="1"/>
  <c r="BO498" i="1" s="1"/>
  <c r="CC498" i="1"/>
  <c r="CD498" i="1"/>
  <c r="BW498" i="1"/>
  <c r="BX498" i="1"/>
  <c r="BR498" i="1"/>
  <c r="BY498" i="1"/>
  <c r="BZ498" i="1"/>
  <c r="BV498" i="1"/>
  <c r="CA498" i="1"/>
  <c r="CB498" i="1"/>
  <c r="CE498" i="1"/>
  <c r="CF498" i="1"/>
  <c r="CG498" i="1"/>
  <c r="CG302" i="1"/>
  <c r="BR302" i="1"/>
  <c r="CD302" i="1"/>
  <c r="BV302" i="1"/>
  <c r="CA302" i="1"/>
  <c r="BX302" i="1"/>
  <c r="BW302" i="1"/>
  <c r="BO348" i="1"/>
  <c r="CG348" i="1" s="1"/>
  <c r="BK500" i="1"/>
  <c r="BL500" i="1" s="1"/>
  <c r="BM500" i="1" s="1"/>
  <c r="BN500" i="1" s="1"/>
  <c r="BO500" i="1" s="1"/>
  <c r="CC500" i="1"/>
  <c r="BR500" i="1"/>
  <c r="BY500" i="1"/>
  <c r="CB500" i="1"/>
  <c r="BV500" i="1"/>
  <c r="CF500" i="1"/>
  <c r="CG500" i="1"/>
  <c r="BL487" i="1"/>
  <c r="CH520" i="1"/>
  <c r="CH504" i="1"/>
  <c r="BY29" i="1"/>
  <c r="BZ383" i="1"/>
  <c r="BZ319" i="1"/>
  <c r="BM440" i="1"/>
  <c r="BK499" i="1"/>
  <c r="CB334" i="1"/>
  <c r="BJ548" i="1"/>
  <c r="CA336" i="1"/>
  <c r="CA331" i="1"/>
  <c r="CE488" i="1"/>
  <c r="BO333" i="1"/>
  <c r="CC333" i="1" s="1"/>
  <c r="BX333" i="1"/>
  <c r="CE333" i="1"/>
  <c r="BL486" i="1"/>
  <c r="BO340" i="1"/>
  <c r="BY340" i="1"/>
  <c r="CC340" i="1"/>
  <c r="CG340" i="1"/>
  <c r="CE340" i="1"/>
  <c r="CE342" i="1"/>
  <c r="BL484" i="1"/>
  <c r="CD321" i="1"/>
  <c r="BM442" i="1"/>
  <c r="BL483" i="1"/>
  <c r="CC342" i="1"/>
  <c r="CG349" i="1"/>
  <c r="CD323" i="1"/>
  <c r="BR340" i="1" l="1"/>
  <c r="BW340" i="1"/>
  <c r="BZ340" i="1"/>
  <c r="CF340" i="1"/>
  <c r="CA340" i="1"/>
  <c r="CB340" i="1"/>
  <c r="CH340" i="1"/>
  <c r="CE500" i="1"/>
  <c r="BX500" i="1"/>
  <c r="CA511" i="1"/>
  <c r="CB511" i="1"/>
  <c r="BN434" i="1"/>
  <c r="BN447" i="1"/>
  <c r="CH505" i="1"/>
  <c r="CG512" i="1"/>
  <c r="BY512" i="1"/>
  <c r="BR346" i="1"/>
  <c r="CB346" i="1"/>
  <c r="CH346" i="1"/>
  <c r="BX346" i="1"/>
  <c r="BY346" i="1"/>
  <c r="CF346" i="1"/>
  <c r="CA346" i="1"/>
  <c r="BN28" i="1"/>
  <c r="BZ538" i="1"/>
  <c r="CG537" i="1"/>
  <c r="BY537" i="1"/>
  <c r="CD556" i="1"/>
  <c r="BW556" i="1"/>
  <c r="BY335" i="1"/>
  <c r="CE336" i="1"/>
  <c r="BL495" i="1"/>
  <c r="CA527" i="1"/>
  <c r="CG550" i="1"/>
  <c r="BY550" i="1"/>
  <c r="BZ329" i="1"/>
  <c r="BO412" i="1"/>
  <c r="CF412" i="1" s="1"/>
  <c r="BZ412" i="1"/>
  <c r="CH412" i="1"/>
  <c r="CD412" i="1"/>
  <c r="BK530" i="1"/>
  <c r="BX338" i="1"/>
  <c r="CC505" i="1"/>
  <c r="BR505" i="1"/>
  <c r="CB339" i="1"/>
  <c r="CA523" i="1"/>
  <c r="CC523" i="1"/>
  <c r="BO403" i="1"/>
  <c r="CH403" i="1"/>
  <c r="BY403" i="1"/>
  <c r="CF403" i="1"/>
  <c r="BR389" i="1"/>
  <c r="CC389" i="1"/>
  <c r="CA389" i="1"/>
  <c r="BY389" i="1"/>
  <c r="CH389" i="1"/>
  <c r="CD389" i="1"/>
  <c r="CF389" i="1"/>
  <c r="CD494" i="1"/>
  <c r="CC494" i="1"/>
  <c r="BV517" i="1"/>
  <c r="BW334" i="1"/>
  <c r="CA412" i="1"/>
  <c r="BV347" i="1"/>
  <c r="CD331" i="1"/>
  <c r="BM467" i="1"/>
  <c r="CD533" i="1"/>
  <c r="BW533" i="1"/>
  <c r="BZ544" i="1"/>
  <c r="CC355" i="1"/>
  <c r="CF351" i="1"/>
  <c r="BV364" i="1"/>
  <c r="BK554" i="1"/>
  <c r="CE348" i="1"/>
  <c r="CG29" i="1"/>
  <c r="CC29" i="1"/>
  <c r="BR520" i="1"/>
  <c r="CI348" i="1"/>
  <c r="CI338" i="1"/>
  <c r="CI351" i="1"/>
  <c r="CI389" i="1"/>
  <c r="CI494" i="1"/>
  <c r="CI514" i="1"/>
  <c r="CI511" i="1"/>
  <c r="CI556" i="1"/>
  <c r="CI537" i="1"/>
  <c r="BR514" i="1"/>
  <c r="BX514" i="1"/>
  <c r="CB545" i="1"/>
  <c r="BV545" i="1"/>
  <c r="BV488" i="1"/>
  <c r="BM484" i="1"/>
  <c r="BR333" i="1"/>
  <c r="CB333" i="1"/>
  <c r="CH333" i="1"/>
  <c r="BV333" i="1"/>
  <c r="BZ333" i="1"/>
  <c r="BN440" i="1"/>
  <c r="BO440" i="1" s="1"/>
  <c r="BR440" i="1" s="1"/>
  <c r="BZ440" i="1"/>
  <c r="BY440" i="1"/>
  <c r="CH440" i="1"/>
  <c r="BV440" i="1"/>
  <c r="BW440" i="1"/>
  <c r="CD440" i="1"/>
  <c r="CD500" i="1"/>
  <c r="BW500" i="1"/>
  <c r="BZ511" i="1"/>
  <c r="CC511" i="1"/>
  <c r="CF512" i="1"/>
  <c r="BX512" i="1"/>
  <c r="BN438" i="1"/>
  <c r="CG538" i="1"/>
  <c r="BY538" i="1"/>
  <c r="CF537" i="1"/>
  <c r="BR537" i="1"/>
  <c r="CC556" i="1"/>
  <c r="BV556" i="1"/>
  <c r="CD333" i="1"/>
  <c r="BW355" i="1"/>
  <c r="BM461" i="1"/>
  <c r="CC336" i="1"/>
  <c r="CD351" i="1"/>
  <c r="BZ527" i="1"/>
  <c r="CF550" i="1"/>
  <c r="BR550" i="1"/>
  <c r="CC329" i="1"/>
  <c r="BY348" i="1"/>
  <c r="BR387" i="1"/>
  <c r="CD387" i="1"/>
  <c r="CG387" i="1"/>
  <c r="BZ387" i="1"/>
  <c r="CH387" i="1"/>
  <c r="CE387" i="1"/>
  <c r="CB387" i="1"/>
  <c r="BW387" i="1"/>
  <c r="CG338" i="1"/>
  <c r="BK546" i="1"/>
  <c r="CG351" i="1"/>
  <c r="BW505" i="1"/>
  <c r="BX505" i="1"/>
  <c r="CE339" i="1"/>
  <c r="CE351" i="1"/>
  <c r="BK552" i="1"/>
  <c r="CC440" i="1"/>
  <c r="CB517" i="1"/>
  <c r="CB329" i="1"/>
  <c r="CE334" i="1"/>
  <c r="BL497" i="1"/>
  <c r="BR349" i="1"/>
  <c r="BY349" i="1"/>
  <c r="CA349" i="1"/>
  <c r="CH349" i="1"/>
  <c r="BV349" i="1"/>
  <c r="BX349" i="1"/>
  <c r="CB349" i="1"/>
  <c r="BR331" i="1"/>
  <c r="BV331" i="1"/>
  <c r="BW331" i="1"/>
  <c r="CH331" i="1"/>
  <c r="CF331" i="1"/>
  <c r="CC533" i="1"/>
  <c r="BV533" i="1"/>
  <c r="CG544" i="1"/>
  <c r="BY544" i="1"/>
  <c r="BK25" i="1"/>
  <c r="CC364" i="1"/>
  <c r="BX350" i="1"/>
  <c r="CD350" i="1"/>
  <c r="CA350" i="1"/>
  <c r="CB350" i="1"/>
  <c r="CH350" i="1"/>
  <c r="BR350" i="1"/>
  <c r="CC350" i="1"/>
  <c r="BK536" i="1"/>
  <c r="CD520" i="1"/>
  <c r="CI352" i="1"/>
  <c r="CI403" i="1"/>
  <c r="CI440" i="1"/>
  <c r="CI517" i="1"/>
  <c r="CI547" i="1"/>
  <c r="CI29" i="1"/>
  <c r="CD334" i="1"/>
  <c r="BX335" i="1"/>
  <c r="CC358" i="1"/>
  <c r="BY352" i="1"/>
  <c r="BW412" i="1"/>
  <c r="BM483" i="1"/>
  <c r="BM486" i="1"/>
  <c r="BN430" i="1"/>
  <c r="CG352" i="1"/>
  <c r="BN428" i="1"/>
  <c r="BO428" i="1" s="1"/>
  <c r="BV428" i="1"/>
  <c r="CC428" i="1"/>
  <c r="CH428" i="1"/>
  <c r="CD428" i="1"/>
  <c r="BZ428" i="1"/>
  <c r="BR428" i="1"/>
  <c r="CF428" i="1"/>
  <c r="BX428" i="1"/>
  <c r="CA428" i="1"/>
  <c r="BM489" i="1"/>
  <c r="CF538" i="1"/>
  <c r="BR538" i="1"/>
  <c r="CG355" i="1"/>
  <c r="BM468" i="1"/>
  <c r="BR351" i="1"/>
  <c r="BX351" i="1"/>
  <c r="CH351" i="1"/>
  <c r="BZ351" i="1"/>
  <c r="CG527" i="1"/>
  <c r="BY527" i="1"/>
  <c r="BY333" i="1"/>
  <c r="BL506" i="1"/>
  <c r="CG517" i="1"/>
  <c r="CA517" i="1"/>
  <c r="BW348" i="1"/>
  <c r="BR347" i="1"/>
  <c r="CA347" i="1"/>
  <c r="BX347" i="1"/>
  <c r="CH347" i="1"/>
  <c r="CH544" i="1"/>
  <c r="CF544" i="1"/>
  <c r="BX544" i="1"/>
  <c r="CG334" i="1"/>
  <c r="CG520" i="1"/>
  <c r="BW520" i="1"/>
  <c r="CI332" i="1"/>
  <c r="CI349" i="1"/>
  <c r="CI523" i="1"/>
  <c r="CI505" i="1"/>
  <c r="CI533" i="1"/>
  <c r="BZ349" i="1"/>
  <c r="CH550" i="1"/>
  <c r="BW347" i="1"/>
  <c r="BX511" i="1"/>
  <c r="BN451" i="1"/>
  <c r="BZ332" i="1"/>
  <c r="BK540" i="1"/>
  <c r="BK539" i="1"/>
  <c r="CE352" i="1"/>
  <c r="CD348" i="1"/>
  <c r="CE538" i="1"/>
  <c r="BX538" i="1"/>
  <c r="CA556" i="1"/>
  <c r="CF355" i="1"/>
  <c r="BN432" i="1"/>
  <c r="CB336" i="1"/>
  <c r="CH336" i="1"/>
  <c r="BW336" i="1"/>
  <c r="BR336" i="1"/>
  <c r="BY336" i="1"/>
  <c r="BZ336" i="1"/>
  <c r="CF527" i="1"/>
  <c r="BX527" i="1"/>
  <c r="BN444" i="1"/>
  <c r="BL510" i="1"/>
  <c r="BW338" i="1"/>
  <c r="BZ338" i="1"/>
  <c r="CH338" i="1"/>
  <c r="BR338" i="1"/>
  <c r="BV505" i="1"/>
  <c r="BV339" i="1"/>
  <c r="BR339" i="1"/>
  <c r="BY339" i="1"/>
  <c r="CA339" i="1"/>
  <c r="CC348" i="1"/>
  <c r="BL502" i="1"/>
  <c r="BM480" i="1"/>
  <c r="CF517" i="1"/>
  <c r="BZ517" i="1"/>
  <c r="CC338" i="1"/>
  <c r="CC424" i="1"/>
  <c r="CD355" i="1"/>
  <c r="BL513" i="1"/>
  <c r="CE544" i="1"/>
  <c r="BR544" i="1"/>
  <c r="BV334" i="1"/>
  <c r="BM462" i="1"/>
  <c r="BW333" i="1"/>
  <c r="BR364" i="1"/>
  <c r="CD364" i="1"/>
  <c r="BZ364" i="1"/>
  <c r="CF364" i="1"/>
  <c r="CH364" i="1"/>
  <c r="BY364" i="1"/>
  <c r="BX364" i="1"/>
  <c r="BW349" i="1"/>
  <c r="BK534" i="1"/>
  <c r="CI333" i="1"/>
  <c r="CI387" i="1"/>
  <c r="CI512" i="1"/>
  <c r="CI498" i="1"/>
  <c r="BV514" i="1"/>
  <c r="CG545" i="1"/>
  <c r="BY545" i="1"/>
  <c r="CF333" i="1"/>
  <c r="CF387" i="1"/>
  <c r="CA333" i="1"/>
  <c r="BM487" i="1"/>
  <c r="CA500" i="1"/>
  <c r="CA348" i="1"/>
  <c r="BR511" i="1"/>
  <c r="BM470" i="1"/>
  <c r="BK542" i="1"/>
  <c r="BL521" i="1"/>
  <c r="BO407" i="1"/>
  <c r="CH407" i="1"/>
  <c r="BV407" i="1"/>
  <c r="CC351" i="1"/>
  <c r="BK528" i="1"/>
  <c r="CH339" i="1"/>
  <c r="CB512" i="1"/>
  <c r="CC512" i="1"/>
  <c r="BN431" i="1"/>
  <c r="CB332" i="1"/>
  <c r="BR342" i="1"/>
  <c r="CA342" i="1"/>
  <c r="BZ342" i="1"/>
  <c r="BX342" i="1"/>
  <c r="BV342" i="1"/>
  <c r="CH342" i="1"/>
  <c r="CD342" i="1"/>
  <c r="CB342" i="1"/>
  <c r="CC352" i="1"/>
  <c r="CD538" i="1"/>
  <c r="BW538" i="1"/>
  <c r="CC537" i="1"/>
  <c r="BV537" i="1"/>
  <c r="CF339" i="1"/>
  <c r="BZ556" i="1"/>
  <c r="CE440" i="1"/>
  <c r="BL516" i="1"/>
  <c r="BX348" i="1"/>
  <c r="BY355" i="1"/>
  <c r="BL509" i="1"/>
  <c r="CD407" i="1"/>
  <c r="BO411" i="1"/>
  <c r="BX411" i="1" s="1"/>
  <c r="CE527" i="1"/>
  <c r="BR527" i="1"/>
  <c r="CC550" i="1"/>
  <c r="BV550" i="1"/>
  <c r="CG333" i="1"/>
  <c r="BY412" i="1"/>
  <c r="BL507" i="1"/>
  <c r="BM472" i="1"/>
  <c r="BO419" i="1"/>
  <c r="BV419" i="1" s="1"/>
  <c r="CE419" i="1"/>
  <c r="BW419" i="1"/>
  <c r="CB505" i="1"/>
  <c r="CF504" i="1"/>
  <c r="BR504" i="1"/>
  <c r="CG523" i="1"/>
  <c r="BR523" i="1"/>
  <c r="CG446" i="1"/>
  <c r="BW389" i="1"/>
  <c r="CG494" i="1"/>
  <c r="BY494" i="1"/>
  <c r="CE517" i="1"/>
  <c r="BY517" i="1"/>
  <c r="CF547" i="1"/>
  <c r="BR547" i="1"/>
  <c r="BR357" i="1"/>
  <c r="BV357" i="1"/>
  <c r="CF357" i="1"/>
  <c r="CA357" i="1"/>
  <c r="CD357" i="1"/>
  <c r="BW357" i="1"/>
  <c r="BX357" i="1"/>
  <c r="BY357" i="1"/>
  <c r="CE357" i="1"/>
  <c r="CB357" i="1"/>
  <c r="BZ357" i="1"/>
  <c r="BZ347" i="1"/>
  <c r="BY387" i="1"/>
  <c r="CD419" i="1"/>
  <c r="BL496" i="1"/>
  <c r="CC331" i="1"/>
  <c r="BZ533" i="1"/>
  <c r="CF531" i="1"/>
  <c r="BX531" i="1"/>
  <c r="CD544" i="1"/>
  <c r="BW544" i="1"/>
  <c r="CF334" i="1"/>
  <c r="BN433" i="1"/>
  <c r="BK555" i="1"/>
  <c r="CD338" i="1"/>
  <c r="BO416" i="1"/>
  <c r="CI416" i="1" s="1"/>
  <c r="CA416" i="1"/>
  <c r="CH416" i="1"/>
  <c r="CD416" i="1"/>
  <c r="BW416" i="1"/>
  <c r="CC416" i="1"/>
  <c r="CF416" i="1"/>
  <c r="BV416" i="1"/>
  <c r="BX416" i="1"/>
  <c r="CB29" i="1"/>
  <c r="CE520" i="1"/>
  <c r="CB520" i="1"/>
  <c r="CI334" i="1"/>
  <c r="CI407" i="1"/>
  <c r="CI364" i="1"/>
  <c r="CI520" i="1"/>
  <c r="CI504" i="1"/>
  <c r="CI500" i="1"/>
  <c r="CI531" i="1"/>
  <c r="CD514" i="1"/>
  <c r="CF545" i="1"/>
  <c r="BR545" i="1"/>
  <c r="BY439" i="1"/>
  <c r="BV340" i="1"/>
  <c r="CH538" i="1"/>
  <c r="CH334" i="1"/>
  <c r="CB355" i="1"/>
  <c r="BK548" i="1"/>
  <c r="BZ500" i="1"/>
  <c r="CG511" i="1"/>
  <c r="BW511" i="1"/>
  <c r="CB335" i="1"/>
  <c r="CF335" i="1"/>
  <c r="CH335" i="1"/>
  <c r="BR335" i="1"/>
  <c r="BV335" i="1"/>
  <c r="CC335" i="1"/>
  <c r="BZ335" i="1"/>
  <c r="CE335" i="1"/>
  <c r="BL503" i="1"/>
  <c r="CC538" i="1"/>
  <c r="BV538" i="1"/>
  <c r="CG556" i="1"/>
  <c r="BY556" i="1"/>
  <c r="BK535" i="1"/>
  <c r="CE355" i="1"/>
  <c r="BX339" i="1"/>
  <c r="CF336" i="1"/>
  <c r="CD527" i="1"/>
  <c r="BW527" i="1"/>
  <c r="BR329" i="1"/>
  <c r="BY329" i="1"/>
  <c r="CE338" i="1"/>
  <c r="BK529" i="1"/>
  <c r="BZ339" i="1"/>
  <c r="CG505" i="1"/>
  <c r="CA505" i="1"/>
  <c r="CF523" i="1"/>
  <c r="BW523" i="1"/>
  <c r="CD340" i="1"/>
  <c r="CB358" i="1"/>
  <c r="BY358" i="1"/>
  <c r="BW358" i="1"/>
  <c r="BR358" i="1"/>
  <c r="BX358" i="1"/>
  <c r="BZ358" i="1"/>
  <c r="CH358" i="1"/>
  <c r="CA358" i="1"/>
  <c r="CD358" i="1"/>
  <c r="BR494" i="1"/>
  <c r="BR517" i="1"/>
  <c r="BX517" i="1"/>
  <c r="BV351" i="1"/>
  <c r="CC347" i="1"/>
  <c r="BO406" i="1"/>
  <c r="CA406" i="1"/>
  <c r="CD406" i="1"/>
  <c r="CC406" i="1"/>
  <c r="CG406" i="1"/>
  <c r="BV406" i="1"/>
  <c r="CB406" i="1"/>
  <c r="CH406" i="1"/>
  <c r="CB351" i="1"/>
  <c r="CG533" i="1"/>
  <c r="BY533" i="1"/>
  <c r="CC544" i="1"/>
  <c r="BV544" i="1"/>
  <c r="CC334" i="1"/>
  <c r="BN455" i="1"/>
  <c r="BK551" i="1"/>
  <c r="BW364" i="1"/>
  <c r="CF350" i="1"/>
  <c r="BZ520" i="1"/>
  <c r="CA520" i="1"/>
  <c r="CI346" i="1"/>
  <c r="CI358" i="1"/>
  <c r="CI335" i="1"/>
  <c r="CI419" i="1"/>
  <c r="CI428" i="1"/>
  <c r="CI412" i="1"/>
  <c r="CI527" i="1"/>
  <c r="CI538" i="1"/>
  <c r="CJ32" i="1"/>
  <c r="CJ33" i="1"/>
  <c r="CJ26" i="1"/>
  <c r="CJ34" i="1"/>
  <c r="CK3" i="1"/>
  <c r="CJ29" i="1"/>
  <c r="CJ30" i="1"/>
  <c r="CJ531" i="1"/>
  <c r="CJ31" i="1"/>
  <c r="CJ533" i="1"/>
  <c r="CJ537" i="1"/>
  <c r="CJ538" i="1"/>
  <c r="CJ544" i="1"/>
  <c r="CJ545" i="1"/>
  <c r="CJ547" i="1"/>
  <c r="CJ527" i="1"/>
  <c r="CJ556" i="1"/>
  <c r="CJ505" i="1"/>
  <c r="CJ498" i="1"/>
  <c r="CJ550" i="1"/>
  <c r="CJ500" i="1"/>
  <c r="CJ511" i="1"/>
  <c r="CJ504" i="1"/>
  <c r="CJ494" i="1"/>
  <c r="CJ517" i="1"/>
  <c r="CJ466" i="1"/>
  <c r="CJ512" i="1"/>
  <c r="CJ520" i="1"/>
  <c r="CJ514" i="1"/>
  <c r="CJ469" i="1"/>
  <c r="CJ477" i="1"/>
  <c r="CJ465" i="1"/>
  <c r="CJ464" i="1"/>
  <c r="CJ473" i="1"/>
  <c r="CJ523" i="1"/>
  <c r="CJ471" i="1"/>
  <c r="CJ479" i="1"/>
  <c r="CJ481" i="1"/>
  <c r="CJ485" i="1"/>
  <c r="CJ429" i="1"/>
  <c r="CJ439" i="1"/>
  <c r="CJ490" i="1"/>
  <c r="CJ476" i="1"/>
  <c r="CJ488" i="1"/>
  <c r="CJ435" i="1"/>
  <c r="CJ443" i="1"/>
  <c r="CJ482" i="1"/>
  <c r="CJ452" i="1"/>
  <c r="CJ436" i="1"/>
  <c r="CJ445" i="1"/>
  <c r="CJ446" i="1"/>
  <c r="CJ440" i="1"/>
  <c r="CJ448" i="1"/>
  <c r="CJ456" i="1"/>
  <c r="CJ402" i="1"/>
  <c r="CJ410" i="1"/>
  <c r="CJ396" i="1"/>
  <c r="CJ403" i="1"/>
  <c r="CJ404" i="1"/>
  <c r="CJ412" i="1"/>
  <c r="CJ454" i="1"/>
  <c r="CJ457" i="1"/>
  <c r="CJ405" i="1"/>
  <c r="CJ398" i="1"/>
  <c r="CJ399" i="1"/>
  <c r="CJ407" i="1"/>
  <c r="CJ441" i="1"/>
  <c r="CJ428" i="1"/>
  <c r="CJ400" i="1"/>
  <c r="CJ408" i="1"/>
  <c r="CJ416" i="1"/>
  <c r="CJ401" i="1"/>
  <c r="CJ406" i="1"/>
  <c r="CJ413" i="1"/>
  <c r="CJ418" i="1"/>
  <c r="CJ363" i="1"/>
  <c r="CJ419" i="1"/>
  <c r="CJ364" i="1"/>
  <c r="CJ420" i="1"/>
  <c r="CJ365" i="1"/>
  <c r="CJ373" i="1"/>
  <c r="CJ414" i="1"/>
  <c r="CJ366" i="1"/>
  <c r="CJ417" i="1"/>
  <c r="CJ422" i="1"/>
  <c r="CJ409" i="1"/>
  <c r="CJ423" i="1"/>
  <c r="CJ368" i="1"/>
  <c r="CJ415" i="1"/>
  <c r="CJ369" i="1"/>
  <c r="CJ395" i="1"/>
  <c r="CJ374" i="1"/>
  <c r="CJ375" i="1"/>
  <c r="CJ383" i="1"/>
  <c r="CJ391" i="1"/>
  <c r="CJ376" i="1"/>
  <c r="CJ384" i="1"/>
  <c r="CJ372" i="1"/>
  <c r="CJ377" i="1"/>
  <c r="CJ385" i="1"/>
  <c r="CJ330" i="1"/>
  <c r="CJ338" i="1"/>
  <c r="CJ367" i="1"/>
  <c r="CJ378" i="1"/>
  <c r="CJ371" i="1"/>
  <c r="CJ379" i="1"/>
  <c r="CJ387" i="1"/>
  <c r="CJ370" i="1"/>
  <c r="CJ380" i="1"/>
  <c r="CJ388" i="1"/>
  <c r="CJ333" i="1"/>
  <c r="CJ381" i="1"/>
  <c r="CJ389" i="1"/>
  <c r="CJ334" i="1"/>
  <c r="CJ390" i="1"/>
  <c r="CJ332" i="1"/>
  <c r="CJ336" i="1"/>
  <c r="CJ348" i="1"/>
  <c r="CJ356" i="1"/>
  <c r="CJ301" i="1"/>
  <c r="CJ362" i="1"/>
  <c r="CJ341" i="1"/>
  <c r="CJ349" i="1"/>
  <c r="CJ357" i="1"/>
  <c r="CJ342" i="1"/>
  <c r="CJ350" i="1"/>
  <c r="CJ358" i="1"/>
  <c r="CJ303" i="1"/>
  <c r="CJ382" i="1"/>
  <c r="CJ331" i="1"/>
  <c r="CJ337" i="1"/>
  <c r="CJ339" i="1"/>
  <c r="CJ343" i="1"/>
  <c r="CJ351" i="1"/>
  <c r="CJ329" i="1"/>
  <c r="CJ386" i="1"/>
  <c r="CJ344" i="1"/>
  <c r="CJ335" i="1"/>
  <c r="CJ340" i="1"/>
  <c r="CJ345" i="1"/>
  <c r="CJ353" i="1"/>
  <c r="CJ298" i="1"/>
  <c r="CJ306" i="1"/>
  <c r="CJ346" i="1"/>
  <c r="CJ354" i="1"/>
  <c r="CJ299" i="1"/>
  <c r="CJ307" i="1"/>
  <c r="CJ309" i="1"/>
  <c r="CJ313" i="1"/>
  <c r="CJ319" i="1"/>
  <c r="CJ264" i="1"/>
  <c r="CJ272" i="1"/>
  <c r="CJ280" i="1"/>
  <c r="CJ304" i="1"/>
  <c r="CJ320" i="1"/>
  <c r="CJ265" i="1"/>
  <c r="CJ273" i="1"/>
  <c r="CJ310" i="1"/>
  <c r="CJ321" i="1"/>
  <c r="CJ266" i="1"/>
  <c r="CJ274" i="1"/>
  <c r="CJ282" i="1"/>
  <c r="CJ347" i="1"/>
  <c r="CJ355" i="1"/>
  <c r="CJ300" i="1"/>
  <c r="CJ308" i="1"/>
  <c r="CJ314" i="1"/>
  <c r="CJ322" i="1"/>
  <c r="CJ311" i="1"/>
  <c r="CJ315" i="1"/>
  <c r="CJ323" i="1"/>
  <c r="CJ268" i="1"/>
  <c r="CJ316" i="1"/>
  <c r="CJ324" i="1"/>
  <c r="CJ269" i="1"/>
  <c r="CJ277" i="1"/>
  <c r="CJ352" i="1"/>
  <c r="CJ297" i="1"/>
  <c r="CJ305" i="1"/>
  <c r="CJ312" i="1"/>
  <c r="CJ317" i="1"/>
  <c r="CJ325" i="1"/>
  <c r="CJ270" i="1"/>
  <c r="CJ278" i="1"/>
  <c r="CJ286" i="1"/>
  <c r="CJ267" i="1"/>
  <c r="CJ275" i="1"/>
  <c r="CJ285" i="1"/>
  <c r="CJ263" i="1"/>
  <c r="CJ218" i="1"/>
  <c r="CJ226" i="1"/>
  <c r="CJ234" i="1"/>
  <c r="CJ318" i="1"/>
  <c r="CJ296" i="1"/>
  <c r="CJ211" i="1"/>
  <c r="CJ219" i="1"/>
  <c r="CJ227" i="1"/>
  <c r="CJ279" i="1"/>
  <c r="CJ284" i="1"/>
  <c r="CJ212" i="1"/>
  <c r="CJ220" i="1"/>
  <c r="CJ228" i="1"/>
  <c r="CJ236" i="1"/>
  <c r="CJ276" i="1"/>
  <c r="CJ288" i="1"/>
  <c r="CJ213" i="1"/>
  <c r="CJ221" i="1"/>
  <c r="CJ229" i="1"/>
  <c r="CJ271" i="1"/>
  <c r="CJ281" i="1"/>
  <c r="CJ287" i="1"/>
  <c r="CJ289" i="1"/>
  <c r="CJ302" i="1"/>
  <c r="CJ290" i="1"/>
  <c r="CJ215" i="1"/>
  <c r="CJ223" i="1"/>
  <c r="CJ231" i="1"/>
  <c r="CJ283" i="1"/>
  <c r="CJ291" i="1"/>
  <c r="CJ216" i="1"/>
  <c r="CJ224" i="1"/>
  <c r="CJ232" i="1"/>
  <c r="CJ292" i="1"/>
  <c r="CJ163" i="1"/>
  <c r="CJ171" i="1"/>
  <c r="CJ214" i="1"/>
  <c r="CJ222" i="1"/>
  <c r="CJ230" i="1"/>
  <c r="CJ237" i="1"/>
  <c r="CJ241" i="1"/>
  <c r="CJ245" i="1"/>
  <c r="CJ249" i="1"/>
  <c r="CJ253" i="1"/>
  <c r="CJ257" i="1"/>
  <c r="CJ158" i="1"/>
  <c r="CJ239" i="1"/>
  <c r="CJ161" i="1"/>
  <c r="CJ169" i="1"/>
  <c r="CJ233" i="1"/>
  <c r="CJ238" i="1"/>
  <c r="CJ240" i="1"/>
  <c r="CJ159" i="1"/>
  <c r="CJ243" i="1"/>
  <c r="CJ247" i="1"/>
  <c r="CJ251" i="1"/>
  <c r="CJ255" i="1"/>
  <c r="CJ259" i="1"/>
  <c r="CJ162" i="1"/>
  <c r="CJ170" i="1"/>
  <c r="CJ217" i="1"/>
  <c r="CJ225" i="1"/>
  <c r="CJ210" i="1"/>
  <c r="CJ165" i="1"/>
  <c r="CJ250" i="1"/>
  <c r="CJ172" i="1"/>
  <c r="CJ179" i="1"/>
  <c r="CJ187" i="1"/>
  <c r="CJ195" i="1"/>
  <c r="CJ203" i="1"/>
  <c r="CJ242" i="1"/>
  <c r="CJ252" i="1"/>
  <c r="CJ174" i="1"/>
  <c r="CJ182" i="1"/>
  <c r="CJ190" i="1"/>
  <c r="CJ198" i="1"/>
  <c r="CJ235" i="1"/>
  <c r="CJ254" i="1"/>
  <c r="CJ168" i="1"/>
  <c r="CJ177" i="1"/>
  <c r="CJ185" i="1"/>
  <c r="CJ193" i="1"/>
  <c r="CJ201" i="1"/>
  <c r="CJ256" i="1"/>
  <c r="CJ160" i="1"/>
  <c r="CJ164" i="1"/>
  <c r="CJ180" i="1"/>
  <c r="CJ188" i="1"/>
  <c r="CJ196" i="1"/>
  <c r="CJ204" i="1"/>
  <c r="CJ258" i="1"/>
  <c r="CJ175" i="1"/>
  <c r="CJ183" i="1"/>
  <c r="CJ244" i="1"/>
  <c r="CJ167" i="1"/>
  <c r="CJ178" i="1"/>
  <c r="CJ186" i="1"/>
  <c r="CJ194" i="1"/>
  <c r="CJ202" i="1"/>
  <c r="CJ246" i="1"/>
  <c r="CJ173" i="1"/>
  <c r="CJ181" i="1"/>
  <c r="CJ189" i="1"/>
  <c r="CJ197" i="1"/>
  <c r="CJ205" i="1"/>
  <c r="CJ157" i="1"/>
  <c r="CJ106" i="1"/>
  <c r="CJ114" i="1"/>
  <c r="CJ122" i="1"/>
  <c r="CJ130" i="1"/>
  <c r="CJ138" i="1"/>
  <c r="CJ146" i="1"/>
  <c r="CJ166" i="1"/>
  <c r="CJ206" i="1"/>
  <c r="CJ109" i="1"/>
  <c r="CJ117" i="1"/>
  <c r="CJ125" i="1"/>
  <c r="CJ133" i="1"/>
  <c r="CJ141" i="1"/>
  <c r="CJ184" i="1"/>
  <c r="CJ200" i="1"/>
  <c r="CJ112" i="1"/>
  <c r="CJ120" i="1"/>
  <c r="CJ128" i="1"/>
  <c r="CJ136" i="1"/>
  <c r="CJ144" i="1"/>
  <c r="CJ199" i="1"/>
  <c r="CJ107" i="1"/>
  <c r="CJ115" i="1"/>
  <c r="CJ110" i="1"/>
  <c r="CJ118" i="1"/>
  <c r="CJ126" i="1"/>
  <c r="CJ134" i="1"/>
  <c r="CJ142" i="1"/>
  <c r="CJ105" i="1"/>
  <c r="CJ113" i="1"/>
  <c r="CJ121" i="1"/>
  <c r="CJ129" i="1"/>
  <c r="CJ137" i="1"/>
  <c r="CJ145" i="1"/>
  <c r="CJ248" i="1"/>
  <c r="CJ176" i="1"/>
  <c r="CJ192" i="1"/>
  <c r="CJ108" i="1"/>
  <c r="CJ116" i="1"/>
  <c r="CJ124" i="1"/>
  <c r="CJ132" i="1"/>
  <c r="CJ140" i="1"/>
  <c r="CJ148" i="1"/>
  <c r="CJ153" i="1"/>
  <c r="CJ62" i="1"/>
  <c r="CJ70" i="1"/>
  <c r="CJ78" i="1"/>
  <c r="CJ86" i="1"/>
  <c r="CJ94" i="1"/>
  <c r="CJ53" i="1"/>
  <c r="CJ609" i="1"/>
  <c r="CJ626" i="1"/>
  <c r="CJ634" i="1"/>
  <c r="CJ131" i="1"/>
  <c r="CJ143" i="1"/>
  <c r="CJ63" i="1"/>
  <c r="CJ71" i="1"/>
  <c r="CJ79" i="1"/>
  <c r="CJ87" i="1"/>
  <c r="CJ95" i="1"/>
  <c r="CJ54" i="1"/>
  <c r="CJ610" i="1"/>
  <c r="CJ627" i="1"/>
  <c r="CJ147" i="1"/>
  <c r="CJ151" i="1"/>
  <c r="CJ64" i="1"/>
  <c r="CJ72" i="1"/>
  <c r="CJ80" i="1"/>
  <c r="CJ88" i="1"/>
  <c r="CJ96" i="1"/>
  <c r="CJ55" i="1"/>
  <c r="CJ611" i="1"/>
  <c r="CJ628" i="1"/>
  <c r="CJ642" i="1"/>
  <c r="CJ643" i="1"/>
  <c r="CJ644" i="1"/>
  <c r="CJ127" i="1"/>
  <c r="CJ104" i="1"/>
  <c r="CJ65" i="1"/>
  <c r="CJ73" i="1"/>
  <c r="CJ81" i="1"/>
  <c r="CJ89" i="1"/>
  <c r="CJ97" i="1"/>
  <c r="CJ56" i="1"/>
  <c r="CJ51" i="1"/>
  <c r="CJ612" i="1"/>
  <c r="CJ629" i="1"/>
  <c r="CJ645" i="1"/>
  <c r="CJ191" i="1"/>
  <c r="CJ58" i="1"/>
  <c r="CJ66" i="1"/>
  <c r="CJ74" i="1"/>
  <c r="CJ82" i="1"/>
  <c r="CJ111" i="1"/>
  <c r="CJ123" i="1"/>
  <c r="CJ139" i="1"/>
  <c r="CJ152" i="1"/>
  <c r="CJ59" i="1"/>
  <c r="CJ67" i="1"/>
  <c r="CJ75" i="1"/>
  <c r="CJ83" i="1"/>
  <c r="CJ91" i="1"/>
  <c r="CJ99" i="1"/>
  <c r="CJ606" i="1"/>
  <c r="CJ614" i="1"/>
  <c r="CJ631" i="1"/>
  <c r="CJ647" i="1"/>
  <c r="CJ149" i="1"/>
  <c r="CJ60" i="1"/>
  <c r="CJ68" i="1"/>
  <c r="CJ76" i="1"/>
  <c r="CJ84" i="1"/>
  <c r="CJ92" i="1"/>
  <c r="CJ100" i="1"/>
  <c r="CJ607" i="1"/>
  <c r="CJ624" i="1"/>
  <c r="CJ632" i="1"/>
  <c r="CJ648" i="1"/>
  <c r="CJ119" i="1"/>
  <c r="CJ646" i="1"/>
  <c r="CJ625" i="1"/>
  <c r="CJ630" i="1"/>
  <c r="CJ135" i="1"/>
  <c r="CJ150" i="1"/>
  <c r="CJ93" i="1"/>
  <c r="CJ52" i="1"/>
  <c r="CJ649" i="1"/>
  <c r="CJ61" i="1"/>
  <c r="CJ69" i="1"/>
  <c r="CJ77" i="1"/>
  <c r="CJ85" i="1"/>
  <c r="CJ608" i="1"/>
  <c r="CJ633" i="1"/>
  <c r="CJ613" i="1"/>
  <c r="CJ90" i="1"/>
  <c r="CJ57" i="1"/>
  <c r="CJ98" i="1"/>
  <c r="CJ12" i="1"/>
  <c r="CJ13" i="1"/>
  <c r="CJ14" i="1"/>
  <c r="CJ720" i="1"/>
  <c r="CJ784" i="1"/>
  <c r="CJ848" i="1"/>
  <c r="CJ783" i="1"/>
  <c r="CJ847" i="1"/>
  <c r="CJ911" i="1"/>
  <c r="CJ722" i="1"/>
  <c r="CJ846" i="1"/>
  <c r="CJ910" i="1"/>
  <c r="CJ20" i="1"/>
  <c r="CJ21" i="1"/>
  <c r="CJ11" i="1"/>
  <c r="CJ721" i="1"/>
  <c r="CJ785" i="1"/>
  <c r="CJ909" i="1"/>
  <c r="CH500" i="1"/>
  <c r="CE428" i="1"/>
  <c r="CH531" i="1"/>
  <c r="BN442" i="1"/>
  <c r="BO442" i="1" s="1"/>
  <c r="BR442" i="1" s="1"/>
  <c r="CB442" i="1"/>
  <c r="CH442" i="1"/>
  <c r="BR348" i="1"/>
  <c r="CF348" i="1"/>
  <c r="BL518" i="1"/>
  <c r="BL522" i="1"/>
  <c r="BL501" i="1"/>
  <c r="BK543" i="1"/>
  <c r="BR352" i="1"/>
  <c r="BX352" i="1"/>
  <c r="CH352" i="1"/>
  <c r="CF352" i="1"/>
  <c r="BZ352" i="1"/>
  <c r="CA352" i="1"/>
  <c r="CB352" i="1"/>
  <c r="CD352" i="1"/>
  <c r="BW352" i="1"/>
  <c r="BN453" i="1"/>
  <c r="BO453" i="1" s="1"/>
  <c r="BR453" i="1" s="1"/>
  <c r="CB453" i="1"/>
  <c r="CH453" i="1"/>
  <c r="CH348" i="1"/>
  <c r="BX355" i="1"/>
  <c r="BR355" i="1"/>
  <c r="BZ355" i="1"/>
  <c r="CH355" i="1"/>
  <c r="BV348" i="1"/>
  <c r="BM474" i="1"/>
  <c r="BW335" i="1"/>
  <c r="BN446" i="1"/>
  <c r="BO446" i="1" s="1"/>
  <c r="BR446" i="1" s="1"/>
  <c r="BW446" i="1"/>
  <c r="BX446" i="1"/>
  <c r="BV446" i="1"/>
  <c r="CD446" i="1"/>
  <c r="CH446" i="1"/>
  <c r="CF446" i="1"/>
  <c r="BN443" i="1"/>
  <c r="BO443" i="1" s="1"/>
  <c r="BV443" i="1"/>
  <c r="CF443" i="1"/>
  <c r="CC443" i="1"/>
  <c r="CH443" i="1"/>
  <c r="BW443" i="1"/>
  <c r="BX443" i="1"/>
  <c r="CD443" i="1"/>
  <c r="BR443" i="1"/>
  <c r="BZ443" i="1"/>
  <c r="BY443" i="1"/>
  <c r="CA443" i="1"/>
  <c r="BK553" i="1"/>
  <c r="BK532" i="1"/>
  <c r="BM27" i="1"/>
  <c r="BL519" i="1"/>
  <c r="CI355" i="1"/>
  <c r="CI350" i="1"/>
  <c r="CI550" i="1"/>
  <c r="BW545" i="1"/>
  <c r="CH329" i="1"/>
  <c r="CH511" i="1"/>
  <c r="BY351" i="1"/>
  <c r="CB348" i="1"/>
  <c r="CB338" i="1"/>
  <c r="CA355" i="1"/>
  <c r="BL499" i="1"/>
  <c r="BK549" i="1"/>
  <c r="BN450" i="1"/>
  <c r="BM478" i="1"/>
  <c r="BR332" i="1"/>
  <c r="CG332" i="1"/>
  <c r="CA332" i="1"/>
  <c r="CC332" i="1"/>
  <c r="CF332" i="1"/>
  <c r="CH332" i="1"/>
  <c r="BY332" i="1"/>
  <c r="BX332" i="1"/>
  <c r="BV332" i="1"/>
  <c r="BW332" i="1"/>
  <c r="BK541" i="1"/>
  <c r="BL515" i="1"/>
  <c r="CA538" i="1"/>
  <c r="BZ348" i="1"/>
  <c r="BL508" i="1"/>
  <c r="BN437" i="1"/>
  <c r="BO397" i="1"/>
  <c r="CH397" i="1" s="1"/>
  <c r="CD397" i="1"/>
  <c r="BO424" i="1"/>
  <c r="CH424" i="1" s="1"/>
  <c r="BW351" i="1"/>
  <c r="BN449" i="1"/>
  <c r="BX340" i="1"/>
  <c r="BO421" i="1"/>
  <c r="CJ421" i="1" s="1"/>
  <c r="BY421" i="1"/>
  <c r="CH421" i="1"/>
  <c r="BZ421" i="1"/>
  <c r="CA544" i="1"/>
  <c r="BM463" i="1"/>
  <c r="BW329" i="1"/>
  <c r="BM475" i="1"/>
  <c r="CI347" i="1"/>
  <c r="CI340" i="1"/>
  <c r="CI329" i="1"/>
  <c r="CI342" i="1"/>
  <c r="CI421" i="1"/>
  <c r="CI406" i="1"/>
  <c r="CI453" i="1"/>
  <c r="CI443" i="1"/>
  <c r="CI544" i="1"/>
  <c r="CA440" i="1"/>
  <c r="CH512" i="1"/>
  <c r="CH556" i="1"/>
  <c r="CH498" i="1"/>
  <c r="CC407" i="1"/>
  <c r="CH517" i="1"/>
  <c r="BZ424" i="1" l="1"/>
  <c r="BM519" i="1"/>
  <c r="CC453" i="1"/>
  <c r="BL543" i="1"/>
  <c r="BV442" i="1"/>
  <c r="CJ397" i="1"/>
  <c r="BL551" i="1"/>
  <c r="CF411" i="1"/>
  <c r="BL528" i="1"/>
  <c r="CI397" i="1"/>
  <c r="BN462" i="1"/>
  <c r="BL540" i="1"/>
  <c r="BX424" i="1"/>
  <c r="BO430" i="1"/>
  <c r="BY430" i="1" s="1"/>
  <c r="BN483" i="1"/>
  <c r="BR403" i="1"/>
  <c r="CB403" i="1"/>
  <c r="CG403" i="1"/>
  <c r="BW403" i="1"/>
  <c r="BZ403" i="1"/>
  <c r="BZ419" i="1"/>
  <c r="CD411" i="1"/>
  <c r="CF430" i="1"/>
  <c r="CI446" i="1"/>
  <c r="BR424" i="1"/>
  <c r="BW424" i="1"/>
  <c r="CD424" i="1"/>
  <c r="CB424" i="1"/>
  <c r="BY424" i="1"/>
  <c r="CF424" i="1"/>
  <c r="BO450" i="1"/>
  <c r="CG450" i="1" s="1"/>
  <c r="BM499" i="1"/>
  <c r="BW453" i="1"/>
  <c r="CJ424" i="1"/>
  <c r="CJ453" i="1"/>
  <c r="CA424" i="1"/>
  <c r="BM503" i="1"/>
  <c r="BL555" i="1"/>
  <c r="BM521" i="1"/>
  <c r="CG442" i="1"/>
  <c r="BY397" i="1"/>
  <c r="BL536" i="1"/>
  <c r="CD442" i="1"/>
  <c r="BL546" i="1"/>
  <c r="CA442" i="1"/>
  <c r="CA419" i="1"/>
  <c r="CE450" i="1"/>
  <c r="BN463" i="1"/>
  <c r="BO463" i="1" s="1"/>
  <c r="BR463" i="1" s="1"/>
  <c r="BV463" i="1"/>
  <c r="BM501" i="1"/>
  <c r="BN501" i="1" s="1"/>
  <c r="BO501" i="1" s="1"/>
  <c r="BR501" i="1" s="1"/>
  <c r="BY501" i="1"/>
  <c r="CK31" i="1"/>
  <c r="CK32" i="1"/>
  <c r="CK33" i="1"/>
  <c r="CK26" i="1"/>
  <c r="CK34" i="1"/>
  <c r="CL3" i="1"/>
  <c r="CK29" i="1"/>
  <c r="CK531" i="1"/>
  <c r="CK30" i="1"/>
  <c r="CK533" i="1"/>
  <c r="CK537" i="1"/>
  <c r="CK538" i="1"/>
  <c r="CK547" i="1"/>
  <c r="CK544" i="1"/>
  <c r="CK550" i="1"/>
  <c r="CK545" i="1"/>
  <c r="CK527" i="1"/>
  <c r="CK556" i="1"/>
  <c r="CK498" i="1"/>
  <c r="CK504" i="1"/>
  <c r="CK505" i="1"/>
  <c r="CK500" i="1"/>
  <c r="CK523" i="1"/>
  <c r="CK494" i="1"/>
  <c r="CK511" i="1"/>
  <c r="CK517" i="1"/>
  <c r="CK512" i="1"/>
  <c r="CK520" i="1"/>
  <c r="CK464" i="1"/>
  <c r="CK469" i="1"/>
  <c r="CK465" i="1"/>
  <c r="CK476" i="1"/>
  <c r="CK463" i="1"/>
  <c r="CK466" i="1"/>
  <c r="CK473" i="1"/>
  <c r="CK514" i="1"/>
  <c r="CK482" i="1"/>
  <c r="CK436" i="1"/>
  <c r="CK481" i="1"/>
  <c r="CK485" i="1"/>
  <c r="CK429" i="1"/>
  <c r="CK430" i="1"/>
  <c r="CK490" i="1"/>
  <c r="CK477" i="1"/>
  <c r="CK479" i="1"/>
  <c r="CK471" i="1"/>
  <c r="CK488" i="1"/>
  <c r="CK441" i="1"/>
  <c r="CK439" i="1"/>
  <c r="CK442" i="1"/>
  <c r="CK443" i="1"/>
  <c r="CK396" i="1"/>
  <c r="CK445" i="1"/>
  <c r="CK435" i="1"/>
  <c r="CK446" i="1"/>
  <c r="CK454" i="1"/>
  <c r="CK450" i="1"/>
  <c r="CK401" i="1"/>
  <c r="CK409" i="1"/>
  <c r="CK402" i="1"/>
  <c r="CK410" i="1"/>
  <c r="CK452" i="1"/>
  <c r="CK403" i="1"/>
  <c r="CK411" i="1"/>
  <c r="CK404" i="1"/>
  <c r="CK412" i="1"/>
  <c r="CK448" i="1"/>
  <c r="CK457" i="1"/>
  <c r="CK397" i="1"/>
  <c r="CK398" i="1"/>
  <c r="CK406" i="1"/>
  <c r="CK456" i="1"/>
  <c r="CK399" i="1"/>
  <c r="CK407" i="1"/>
  <c r="CK415" i="1"/>
  <c r="CK395" i="1"/>
  <c r="CK400" i="1"/>
  <c r="CK413" i="1"/>
  <c r="CK418" i="1"/>
  <c r="CK363" i="1"/>
  <c r="CK453" i="1"/>
  <c r="CK405" i="1"/>
  <c r="CK419" i="1"/>
  <c r="CK364" i="1"/>
  <c r="CK372" i="1"/>
  <c r="CK428" i="1"/>
  <c r="CK416" i="1"/>
  <c r="CK420" i="1"/>
  <c r="CK365" i="1"/>
  <c r="CK414" i="1"/>
  <c r="CK421" i="1"/>
  <c r="CK417" i="1"/>
  <c r="CK422" i="1"/>
  <c r="CK367" i="1"/>
  <c r="CK440" i="1"/>
  <c r="CK423" i="1"/>
  <c r="CK368" i="1"/>
  <c r="CK382" i="1"/>
  <c r="CK390" i="1"/>
  <c r="CK374" i="1"/>
  <c r="CK375" i="1"/>
  <c r="CK383" i="1"/>
  <c r="CK391" i="1"/>
  <c r="CK424" i="1"/>
  <c r="CK369" i="1"/>
  <c r="CK376" i="1"/>
  <c r="CK384" i="1"/>
  <c r="CK362" i="1"/>
  <c r="CK337" i="1"/>
  <c r="CK377" i="1"/>
  <c r="CK378" i="1"/>
  <c r="CK386" i="1"/>
  <c r="CK408" i="1"/>
  <c r="CK366" i="1"/>
  <c r="CK371" i="1"/>
  <c r="CK379" i="1"/>
  <c r="CK387" i="1"/>
  <c r="CK332" i="1"/>
  <c r="CK370" i="1"/>
  <c r="CK373" i="1"/>
  <c r="CK380" i="1"/>
  <c r="CK388" i="1"/>
  <c r="CK333" i="1"/>
  <c r="CK347" i="1"/>
  <c r="CK355" i="1"/>
  <c r="CK300" i="1"/>
  <c r="CK336" i="1"/>
  <c r="CK348" i="1"/>
  <c r="CK356" i="1"/>
  <c r="CK389" i="1"/>
  <c r="CK341" i="1"/>
  <c r="CK349" i="1"/>
  <c r="CK357" i="1"/>
  <c r="CK302" i="1"/>
  <c r="CK334" i="1"/>
  <c r="CK342" i="1"/>
  <c r="CK350" i="1"/>
  <c r="CK358" i="1"/>
  <c r="CK303" i="1"/>
  <c r="CK381" i="1"/>
  <c r="CK331" i="1"/>
  <c r="CK339" i="1"/>
  <c r="CK343" i="1"/>
  <c r="CK344" i="1"/>
  <c r="CK352" i="1"/>
  <c r="CK297" i="1"/>
  <c r="CK305" i="1"/>
  <c r="CK385" i="1"/>
  <c r="CK335" i="1"/>
  <c r="CK340" i="1"/>
  <c r="CK345" i="1"/>
  <c r="CK353" i="1"/>
  <c r="CK298" i="1"/>
  <c r="CK306" i="1"/>
  <c r="CK351" i="1"/>
  <c r="CK329" i="1"/>
  <c r="CK318" i="1"/>
  <c r="CK296" i="1"/>
  <c r="CK271" i="1"/>
  <c r="CK279" i="1"/>
  <c r="CK307" i="1"/>
  <c r="CK309" i="1"/>
  <c r="CK313" i="1"/>
  <c r="CK319" i="1"/>
  <c r="CK264" i="1"/>
  <c r="CK272" i="1"/>
  <c r="CK330" i="1"/>
  <c r="CK301" i="1"/>
  <c r="CK304" i="1"/>
  <c r="CK320" i="1"/>
  <c r="CK265" i="1"/>
  <c r="CK273" i="1"/>
  <c r="CK281" i="1"/>
  <c r="CK310" i="1"/>
  <c r="CK321" i="1"/>
  <c r="CK346" i="1"/>
  <c r="CK308" i="1"/>
  <c r="CK314" i="1"/>
  <c r="CK322" i="1"/>
  <c r="CK267" i="1"/>
  <c r="CK275" i="1"/>
  <c r="CK354" i="1"/>
  <c r="CK299" i="1"/>
  <c r="CK311" i="1"/>
  <c r="CK315" i="1"/>
  <c r="CK323" i="1"/>
  <c r="CK268" i="1"/>
  <c r="CK276" i="1"/>
  <c r="CK316" i="1"/>
  <c r="CK324" i="1"/>
  <c r="CK269" i="1"/>
  <c r="CK277" i="1"/>
  <c r="CK285" i="1"/>
  <c r="CK280" i="1"/>
  <c r="CK292" i="1"/>
  <c r="CK217" i="1"/>
  <c r="CK225" i="1"/>
  <c r="CK233" i="1"/>
  <c r="CK263" i="1"/>
  <c r="CK218" i="1"/>
  <c r="CK226" i="1"/>
  <c r="CK317" i="1"/>
  <c r="CK325" i="1"/>
  <c r="CK266" i="1"/>
  <c r="CK274" i="1"/>
  <c r="CK282" i="1"/>
  <c r="CK211" i="1"/>
  <c r="CK219" i="1"/>
  <c r="CK227" i="1"/>
  <c r="CK235" i="1"/>
  <c r="CK338" i="1"/>
  <c r="CK312" i="1"/>
  <c r="CK284" i="1"/>
  <c r="CK286" i="1"/>
  <c r="CK212" i="1"/>
  <c r="CK220" i="1"/>
  <c r="CK228" i="1"/>
  <c r="CK288" i="1"/>
  <c r="CK287" i="1"/>
  <c r="CK289" i="1"/>
  <c r="CK214" i="1"/>
  <c r="CK222" i="1"/>
  <c r="CK230" i="1"/>
  <c r="CK238" i="1"/>
  <c r="CK270" i="1"/>
  <c r="CK278" i="1"/>
  <c r="CK290" i="1"/>
  <c r="CK215" i="1"/>
  <c r="CK223" i="1"/>
  <c r="CK231" i="1"/>
  <c r="CK239" i="1"/>
  <c r="CK216" i="1"/>
  <c r="CK224" i="1"/>
  <c r="CK232" i="1"/>
  <c r="CK242" i="1"/>
  <c r="CK246" i="1"/>
  <c r="CK250" i="1"/>
  <c r="CK254" i="1"/>
  <c r="CK258" i="1"/>
  <c r="CK160" i="1"/>
  <c r="CK168" i="1"/>
  <c r="CK291" i="1"/>
  <c r="CK234" i="1"/>
  <c r="CK237" i="1"/>
  <c r="CK241" i="1"/>
  <c r="CK245" i="1"/>
  <c r="CK249" i="1"/>
  <c r="CK253" i="1"/>
  <c r="CK257" i="1"/>
  <c r="CK158" i="1"/>
  <c r="CK166" i="1"/>
  <c r="CK213" i="1"/>
  <c r="CK221" i="1"/>
  <c r="CK229" i="1"/>
  <c r="CK240" i="1"/>
  <c r="CK244" i="1"/>
  <c r="CK248" i="1"/>
  <c r="CK252" i="1"/>
  <c r="CK256" i="1"/>
  <c r="CK236" i="1"/>
  <c r="CK159" i="1"/>
  <c r="CK167" i="1"/>
  <c r="CK283" i="1"/>
  <c r="CK243" i="1"/>
  <c r="CK247" i="1"/>
  <c r="CK251" i="1"/>
  <c r="CK255" i="1"/>
  <c r="CK259" i="1"/>
  <c r="CK162" i="1"/>
  <c r="CK170" i="1"/>
  <c r="CK176" i="1"/>
  <c r="CK184" i="1"/>
  <c r="CK192" i="1"/>
  <c r="CK200" i="1"/>
  <c r="CK169" i="1"/>
  <c r="CK172" i="1"/>
  <c r="CK179" i="1"/>
  <c r="CK187" i="1"/>
  <c r="CK195" i="1"/>
  <c r="CK203" i="1"/>
  <c r="CK165" i="1"/>
  <c r="CK174" i="1"/>
  <c r="CK182" i="1"/>
  <c r="CK190" i="1"/>
  <c r="CK198" i="1"/>
  <c r="CK206" i="1"/>
  <c r="CK161" i="1"/>
  <c r="CK177" i="1"/>
  <c r="CK185" i="1"/>
  <c r="CK193" i="1"/>
  <c r="CK201" i="1"/>
  <c r="CK164" i="1"/>
  <c r="CK180" i="1"/>
  <c r="CK210" i="1"/>
  <c r="CK163" i="1"/>
  <c r="CK175" i="1"/>
  <c r="CK183" i="1"/>
  <c r="CK191" i="1"/>
  <c r="CK199" i="1"/>
  <c r="CK157" i="1"/>
  <c r="CK171" i="1"/>
  <c r="CK178" i="1"/>
  <c r="CK186" i="1"/>
  <c r="CK194" i="1"/>
  <c r="CK202" i="1"/>
  <c r="CK181" i="1"/>
  <c r="CK111" i="1"/>
  <c r="CK119" i="1"/>
  <c r="CK127" i="1"/>
  <c r="CK135" i="1"/>
  <c r="CK143" i="1"/>
  <c r="CK188" i="1"/>
  <c r="CK189" i="1"/>
  <c r="CK106" i="1"/>
  <c r="CK114" i="1"/>
  <c r="CK122" i="1"/>
  <c r="CK130" i="1"/>
  <c r="CK138" i="1"/>
  <c r="CK109" i="1"/>
  <c r="CK117" i="1"/>
  <c r="CK125" i="1"/>
  <c r="CK133" i="1"/>
  <c r="CK141" i="1"/>
  <c r="CK149" i="1"/>
  <c r="CK205" i="1"/>
  <c r="CK112" i="1"/>
  <c r="CK120" i="1"/>
  <c r="CK204" i="1"/>
  <c r="CK107" i="1"/>
  <c r="CK115" i="1"/>
  <c r="CK123" i="1"/>
  <c r="CK131" i="1"/>
  <c r="CK139" i="1"/>
  <c r="CK196" i="1"/>
  <c r="CK197" i="1"/>
  <c r="CK110" i="1"/>
  <c r="CK118" i="1"/>
  <c r="CK126" i="1"/>
  <c r="CK134" i="1"/>
  <c r="CK142" i="1"/>
  <c r="CK173" i="1"/>
  <c r="CK105" i="1"/>
  <c r="CK113" i="1"/>
  <c r="CK121" i="1"/>
  <c r="CK129" i="1"/>
  <c r="CK137" i="1"/>
  <c r="CK145" i="1"/>
  <c r="CK144" i="1"/>
  <c r="CK150" i="1"/>
  <c r="CK61" i="1"/>
  <c r="CK69" i="1"/>
  <c r="CK77" i="1"/>
  <c r="CK85" i="1"/>
  <c r="CK93" i="1"/>
  <c r="CK52" i="1"/>
  <c r="CK608" i="1"/>
  <c r="CK625" i="1"/>
  <c r="CK633" i="1"/>
  <c r="CK649" i="1"/>
  <c r="CK132" i="1"/>
  <c r="CK148" i="1"/>
  <c r="CK153" i="1"/>
  <c r="CK62" i="1"/>
  <c r="CK70" i="1"/>
  <c r="CK78" i="1"/>
  <c r="CK86" i="1"/>
  <c r="CK94" i="1"/>
  <c r="CK53" i="1"/>
  <c r="CK609" i="1"/>
  <c r="CK626" i="1"/>
  <c r="CK634" i="1"/>
  <c r="CK63" i="1"/>
  <c r="CK71" i="1"/>
  <c r="CK79" i="1"/>
  <c r="CK87" i="1"/>
  <c r="CK95" i="1"/>
  <c r="CK54" i="1"/>
  <c r="CK610" i="1"/>
  <c r="CK627" i="1"/>
  <c r="CK128" i="1"/>
  <c r="CK147" i="1"/>
  <c r="CK151" i="1"/>
  <c r="CK64" i="1"/>
  <c r="CK72" i="1"/>
  <c r="CK80" i="1"/>
  <c r="CK88" i="1"/>
  <c r="CK96" i="1"/>
  <c r="CK55" i="1"/>
  <c r="CK611" i="1"/>
  <c r="CK628" i="1"/>
  <c r="CK642" i="1"/>
  <c r="CK643" i="1"/>
  <c r="CK644" i="1"/>
  <c r="CK104" i="1"/>
  <c r="CK65" i="1"/>
  <c r="CK73" i="1"/>
  <c r="CK81" i="1"/>
  <c r="CK108" i="1"/>
  <c r="CK124" i="1"/>
  <c r="CK140" i="1"/>
  <c r="CK146" i="1"/>
  <c r="CK58" i="1"/>
  <c r="CK66" i="1"/>
  <c r="CK74" i="1"/>
  <c r="CK82" i="1"/>
  <c r="CK90" i="1"/>
  <c r="CK98" i="1"/>
  <c r="CK57" i="1"/>
  <c r="CK613" i="1"/>
  <c r="CK630" i="1"/>
  <c r="CK646" i="1"/>
  <c r="CK152" i="1"/>
  <c r="CK59" i="1"/>
  <c r="CK67" i="1"/>
  <c r="CK75" i="1"/>
  <c r="CK83" i="1"/>
  <c r="CK91" i="1"/>
  <c r="CK99" i="1"/>
  <c r="CK606" i="1"/>
  <c r="CK614" i="1"/>
  <c r="CK631" i="1"/>
  <c r="CK647" i="1"/>
  <c r="CK612" i="1"/>
  <c r="CK89" i="1"/>
  <c r="CK97" i="1"/>
  <c r="CK56" i="1"/>
  <c r="CK648" i="1"/>
  <c r="CK116" i="1"/>
  <c r="CK51" i="1"/>
  <c r="CK624" i="1"/>
  <c r="CK629" i="1"/>
  <c r="CK645" i="1"/>
  <c r="CK136" i="1"/>
  <c r="CK60" i="1"/>
  <c r="CK68" i="1"/>
  <c r="CK76" i="1"/>
  <c r="CK84" i="1"/>
  <c r="CK92" i="1"/>
  <c r="CK100" i="1"/>
  <c r="CK632" i="1"/>
  <c r="CK607" i="1"/>
  <c r="CK11" i="1"/>
  <c r="CK721" i="1"/>
  <c r="CK785" i="1"/>
  <c r="CK909" i="1"/>
  <c r="CK12" i="1"/>
  <c r="CK13" i="1"/>
  <c r="CK14" i="1"/>
  <c r="CK720" i="1"/>
  <c r="CK784" i="1"/>
  <c r="CK848" i="1"/>
  <c r="CK783" i="1"/>
  <c r="CK847" i="1"/>
  <c r="CK911" i="1"/>
  <c r="CK722" i="1"/>
  <c r="CK846" i="1"/>
  <c r="CK910" i="1"/>
  <c r="CK20" i="1"/>
  <c r="CK21" i="1"/>
  <c r="CC463" i="1"/>
  <c r="BO433" i="1"/>
  <c r="CF433" i="1" s="1"/>
  <c r="CB433" i="1"/>
  <c r="CG411" i="1"/>
  <c r="BW411" i="1"/>
  <c r="BR411" i="1"/>
  <c r="BY411" i="1"/>
  <c r="CE411" i="1"/>
  <c r="BZ411" i="1"/>
  <c r="CA411" i="1"/>
  <c r="BV411" i="1"/>
  <c r="CB411" i="1"/>
  <c r="CC411" i="1"/>
  <c r="CB501" i="1"/>
  <c r="BM510" i="1"/>
  <c r="BN510" i="1" s="1"/>
  <c r="BO510" i="1" s="1"/>
  <c r="BR510" i="1" s="1"/>
  <c r="BX510" i="1"/>
  <c r="BY510" i="1"/>
  <c r="CG510" i="1"/>
  <c r="CF501" i="1"/>
  <c r="BN486" i="1"/>
  <c r="BO486" i="1" s="1"/>
  <c r="BR486" i="1" s="1"/>
  <c r="CC486" i="1"/>
  <c r="BZ463" i="1"/>
  <c r="BL552" i="1"/>
  <c r="BM552" i="1" s="1"/>
  <c r="BW552" i="1"/>
  <c r="CD552" i="1"/>
  <c r="BR552" i="1"/>
  <c r="CE552" i="1"/>
  <c r="BZ552" i="1"/>
  <c r="CA552" i="1"/>
  <c r="CB552" i="1"/>
  <c r="BN461" i="1"/>
  <c r="BO461" i="1" s="1"/>
  <c r="BR461" i="1" s="1"/>
  <c r="CG461" i="1"/>
  <c r="BW461" i="1"/>
  <c r="BN475" i="1"/>
  <c r="BR421" i="1"/>
  <c r="CD421" i="1"/>
  <c r="CA421" i="1"/>
  <c r="CC421" i="1"/>
  <c r="CG421" i="1"/>
  <c r="BV421" i="1"/>
  <c r="CB421" i="1"/>
  <c r="BO449" i="1"/>
  <c r="CG449" i="1" s="1"/>
  <c r="BY449" i="1"/>
  <c r="CA397" i="1"/>
  <c r="BL532" i="1"/>
  <c r="BN474" i="1"/>
  <c r="BZ453" i="1"/>
  <c r="CA453" i="1"/>
  <c r="BY442" i="1"/>
  <c r="CI552" i="1"/>
  <c r="BR406" i="1"/>
  <c r="BX406" i="1"/>
  <c r="BZ406" i="1"/>
  <c r="BW406" i="1"/>
  <c r="BY406" i="1"/>
  <c r="CE446" i="1"/>
  <c r="BZ450" i="1"/>
  <c r="BY552" i="1"/>
  <c r="CB461" i="1"/>
  <c r="BO431" i="1"/>
  <c r="CK431" i="1" s="1"/>
  <c r="CH431" i="1"/>
  <c r="BY431" i="1"/>
  <c r="BX431" i="1"/>
  <c r="CE431" i="1"/>
  <c r="BV431" i="1"/>
  <c r="BW431" i="1"/>
  <c r="CG431" i="1"/>
  <c r="BZ431" i="1"/>
  <c r="CA431" i="1"/>
  <c r="CA501" i="1"/>
  <c r="BN480" i="1"/>
  <c r="CD432" i="1"/>
  <c r="BO451" i="1"/>
  <c r="CE451" i="1" s="1"/>
  <c r="BW451" i="1"/>
  <c r="CF451" i="1"/>
  <c r="BY451" i="1"/>
  <c r="CF406" i="1"/>
  <c r="CI442" i="1"/>
  <c r="BM506" i="1"/>
  <c r="CB446" i="1"/>
  <c r="BN484" i="1"/>
  <c r="CE403" i="1"/>
  <c r="BV412" i="1"/>
  <c r="BO28" i="1"/>
  <c r="BY450" i="1"/>
  <c r="CE430" i="1"/>
  <c r="CG428" i="1"/>
  <c r="CE406" i="1"/>
  <c r="CI424" i="1"/>
  <c r="BY486" i="1"/>
  <c r="BV552" i="1"/>
  <c r="CE442" i="1"/>
  <c r="CH449" i="1"/>
  <c r="BO437" i="1"/>
  <c r="CB437" i="1" s="1"/>
  <c r="BM515" i="1"/>
  <c r="BN478" i="1"/>
  <c r="CF437" i="1"/>
  <c r="CF453" i="1"/>
  <c r="BM522" i="1"/>
  <c r="BX442" i="1"/>
  <c r="CJ450" i="1"/>
  <c r="CJ510" i="1"/>
  <c r="CB450" i="1"/>
  <c r="BY453" i="1"/>
  <c r="BR416" i="1"/>
  <c r="CE416" i="1"/>
  <c r="CG416" i="1"/>
  <c r="BZ416" i="1"/>
  <c r="CB416" i="1"/>
  <c r="BY416" i="1"/>
  <c r="CG552" i="1"/>
  <c r="BR419" i="1"/>
  <c r="CF419" i="1"/>
  <c r="BX419" i="1"/>
  <c r="CH419" i="1"/>
  <c r="CC419" i="1"/>
  <c r="CG419" i="1"/>
  <c r="CB419" i="1"/>
  <c r="BY419" i="1"/>
  <c r="BM516" i="1"/>
  <c r="CG453" i="1"/>
  <c r="BL542" i="1"/>
  <c r="BN487" i="1"/>
  <c r="BL534" i="1"/>
  <c r="CG424" i="1"/>
  <c r="BO432" i="1"/>
  <c r="BZ432" i="1"/>
  <c r="BX432" i="1"/>
  <c r="BV432" i="1"/>
  <c r="CG432" i="1"/>
  <c r="CI501" i="1"/>
  <c r="CI450" i="1"/>
  <c r="CA463" i="1"/>
  <c r="CA403" i="1"/>
  <c r="CA446" i="1"/>
  <c r="CA451" i="1"/>
  <c r="BX501" i="1"/>
  <c r="CG440" i="1"/>
  <c r="CG443" i="1"/>
  <c r="BX440" i="1"/>
  <c r="CE453" i="1"/>
  <c r="BR397" i="1"/>
  <c r="CF397" i="1"/>
  <c r="BW397" i="1"/>
  <c r="CG397" i="1"/>
  <c r="BL549" i="1"/>
  <c r="CJ449" i="1"/>
  <c r="CJ442" i="1"/>
  <c r="CJ552" i="1"/>
  <c r="CF449" i="1"/>
  <c r="BL548" i="1"/>
  <c r="BV433" i="1"/>
  <c r="BX463" i="1"/>
  <c r="BV424" i="1"/>
  <c r="CA510" i="1"/>
  <c r="BN470" i="1"/>
  <c r="BM502" i="1"/>
  <c r="BZ486" i="1"/>
  <c r="BX397" i="1"/>
  <c r="CG430" i="1"/>
  <c r="CI430" i="1"/>
  <c r="BW421" i="1"/>
  <c r="BV403" i="1"/>
  <c r="BW442" i="1"/>
  <c r="BV397" i="1"/>
  <c r="BR412" i="1"/>
  <c r="CE412" i="1"/>
  <c r="CC412" i="1"/>
  <c r="CG412" i="1"/>
  <c r="BX412" i="1"/>
  <c r="CB412" i="1"/>
  <c r="CF432" i="1"/>
  <c r="BZ438" i="1"/>
  <c r="CG451" i="1"/>
  <c r="BO447" i="1"/>
  <c r="CB447" i="1"/>
  <c r="CC447" i="1"/>
  <c r="CG447" i="1"/>
  <c r="CA447" i="1"/>
  <c r="CE447" i="1"/>
  <c r="BZ434" i="1"/>
  <c r="CC450" i="1"/>
  <c r="CC501" i="1"/>
  <c r="CH463" i="1"/>
  <c r="CD449" i="1"/>
  <c r="BM508" i="1"/>
  <c r="BX453" i="1"/>
  <c r="BM518" i="1"/>
  <c r="CC442" i="1"/>
  <c r="CJ411" i="1"/>
  <c r="CJ433" i="1"/>
  <c r="BO455" i="1"/>
  <c r="CD455" i="1"/>
  <c r="BX552" i="1"/>
  <c r="BL535" i="1"/>
  <c r="CC397" i="1"/>
  <c r="CC433" i="1"/>
  <c r="BM496" i="1"/>
  <c r="BV450" i="1"/>
  <c r="BN472" i="1"/>
  <c r="BM507" i="1"/>
  <c r="BM509" i="1"/>
  <c r="BY407" i="1"/>
  <c r="CG407" i="1"/>
  <c r="CE407" i="1"/>
  <c r="BZ407" i="1"/>
  <c r="CB407" i="1"/>
  <c r="BW407" i="1"/>
  <c r="BR407" i="1"/>
  <c r="BZ446" i="1"/>
  <c r="CE397" i="1"/>
  <c r="CA450" i="1"/>
  <c r="BO444" i="1"/>
  <c r="CK444" i="1" s="1"/>
  <c r="CE444" i="1"/>
  <c r="BL539" i="1"/>
  <c r="CF442" i="1"/>
  <c r="BY446" i="1"/>
  <c r="BN489" i="1"/>
  <c r="BY428" i="1"/>
  <c r="CH430" i="1"/>
  <c r="CB486" i="1"/>
  <c r="BL25" i="1"/>
  <c r="BW501" i="1"/>
  <c r="CF440" i="1"/>
  <c r="BN467" i="1"/>
  <c r="BX403" i="1"/>
  <c r="CE449" i="1"/>
  <c r="CF407" i="1"/>
  <c r="BX421" i="1"/>
  <c r="CA407" i="1"/>
  <c r="CB443" i="1"/>
  <c r="CC451" i="1"/>
  <c r="CI463" i="1"/>
  <c r="CI449" i="1"/>
  <c r="CB397" i="1"/>
  <c r="CF421" i="1"/>
  <c r="CB449" i="1"/>
  <c r="CE424" i="1"/>
  <c r="CH437" i="1"/>
  <c r="BL541" i="1"/>
  <c r="BX450" i="1"/>
  <c r="BN27" i="1"/>
  <c r="BL553" i="1"/>
  <c r="CD453" i="1"/>
  <c r="BZ442" i="1"/>
  <c r="CF552" i="1"/>
  <c r="BL529" i="1"/>
  <c r="BZ501" i="1"/>
  <c r="BX433" i="1"/>
  <c r="CE443" i="1"/>
  <c r="BZ397" i="1"/>
  <c r="CH411" i="1"/>
  <c r="CI455" i="1"/>
  <c r="BM513" i="1"/>
  <c r="CD501" i="1"/>
  <c r="BV453" i="1"/>
  <c r="BW486" i="1"/>
  <c r="BN468" i="1"/>
  <c r="CB428" i="1"/>
  <c r="BW428" i="1"/>
  <c r="BZ430" i="1"/>
  <c r="CF486" i="1"/>
  <c r="BM497" i="1"/>
  <c r="CC446" i="1"/>
  <c r="BW510" i="1"/>
  <c r="BO438" i="1"/>
  <c r="CD438" i="1" s="1"/>
  <c r="BW438" i="1"/>
  <c r="CG438" i="1"/>
  <c r="CA438" i="1"/>
  <c r="BV438" i="1"/>
  <c r="CF438" i="1"/>
  <c r="CG501" i="1"/>
  <c r="CB440" i="1"/>
  <c r="CC431" i="1"/>
  <c r="CI411" i="1"/>
  <c r="BL554" i="1"/>
  <c r="CC552" i="1"/>
  <c r="CC403" i="1"/>
  <c r="CD403" i="1"/>
  <c r="BL530" i="1"/>
  <c r="CD510" i="1"/>
  <c r="BM495" i="1"/>
  <c r="BO434" i="1"/>
  <c r="CA434" i="1" s="1"/>
  <c r="CE434" i="1"/>
  <c r="CF434" i="1"/>
  <c r="CG434" i="1"/>
  <c r="CE421" i="1"/>
  <c r="BX407" i="1"/>
  <c r="BX438" i="1"/>
  <c r="CK541" i="1" l="1"/>
  <c r="BY539" i="1"/>
  <c r="CC484" i="1"/>
  <c r="BM25" i="1"/>
  <c r="BN25" i="1" s="1"/>
  <c r="BO25" i="1" s="1"/>
  <c r="BX25" i="1"/>
  <c r="BY25" i="1"/>
  <c r="CF25" i="1"/>
  <c r="BO489" i="1"/>
  <c r="BR489" i="1" s="1"/>
  <c r="BV489" i="1"/>
  <c r="CH489" i="1"/>
  <c r="CF489" i="1"/>
  <c r="CI489" i="1"/>
  <c r="CA489" i="1"/>
  <c r="CJ489" i="1"/>
  <c r="BW489" i="1"/>
  <c r="CD489" i="1"/>
  <c r="CE489" i="1"/>
  <c r="BO472" i="1"/>
  <c r="CH472" i="1" s="1"/>
  <c r="CJ472" i="1"/>
  <c r="CF472" i="1"/>
  <c r="BN496" i="1"/>
  <c r="BN502" i="1"/>
  <c r="BO502" i="1" s="1"/>
  <c r="BR502" i="1" s="1"/>
  <c r="CE502" i="1"/>
  <c r="CI502" i="1"/>
  <c r="CD502" i="1"/>
  <c r="BM542" i="1"/>
  <c r="CB542" i="1" s="1"/>
  <c r="BV434" i="1"/>
  <c r="BR28" i="1"/>
  <c r="CB28" i="1"/>
  <c r="CE28" i="1"/>
  <c r="CF28" i="1"/>
  <c r="BV28" i="1"/>
  <c r="CC28" i="1"/>
  <c r="CI28" i="1"/>
  <c r="BW28" i="1"/>
  <c r="CD28" i="1"/>
  <c r="BX28" i="1"/>
  <c r="CJ28" i="1"/>
  <c r="BM532" i="1"/>
  <c r="CH532" i="1" s="1"/>
  <c r="CB502" i="1"/>
  <c r="CH461" i="1"/>
  <c r="CI461" i="1"/>
  <c r="CC529" i="1"/>
  <c r="BM555" i="1"/>
  <c r="CJ555" i="1"/>
  <c r="CE510" i="1"/>
  <c r="BX486" i="1"/>
  <c r="CH555" i="1"/>
  <c r="CG463" i="1"/>
  <c r="CB25" i="1"/>
  <c r="CG472" i="1"/>
  <c r="BV455" i="1"/>
  <c r="CJ455" i="1"/>
  <c r="BZ455" i="1"/>
  <c r="CC455" i="1"/>
  <c r="CH455" i="1"/>
  <c r="CF455" i="1"/>
  <c r="BX455" i="1"/>
  <c r="BR455" i="1"/>
  <c r="BY455" i="1"/>
  <c r="CA455" i="1"/>
  <c r="BW455" i="1"/>
  <c r="CB455" i="1"/>
  <c r="BN508" i="1"/>
  <c r="BZ502" i="1"/>
  <c r="BY502" i="1"/>
  <c r="BN516" i="1"/>
  <c r="CC553" i="1"/>
  <c r="BN515" i="1"/>
  <c r="BO475" i="1"/>
  <c r="CA475" i="1" s="1"/>
  <c r="CE475" i="1"/>
  <c r="CC461" i="1"/>
  <c r="CE433" i="1"/>
  <c r="CK461" i="1"/>
  <c r="CK25" i="1"/>
  <c r="BM546" i="1"/>
  <c r="CJ546" i="1"/>
  <c r="CI546" i="1"/>
  <c r="BZ546" i="1"/>
  <c r="CG546" i="1"/>
  <c r="CC555" i="1"/>
  <c r="CJ501" i="1"/>
  <c r="BN499" i="1"/>
  <c r="CG529" i="1"/>
  <c r="CI475" i="1"/>
  <c r="BO462" i="1"/>
  <c r="CJ462" i="1"/>
  <c r="CD462" i="1"/>
  <c r="CB462" i="1"/>
  <c r="BV462" i="1"/>
  <c r="CH546" i="1"/>
  <c r="CH552" i="1"/>
  <c r="BO468" i="1"/>
  <c r="BW468" i="1" s="1"/>
  <c r="BV468" i="1"/>
  <c r="BX468" i="1"/>
  <c r="BM530" i="1"/>
  <c r="CI530" i="1"/>
  <c r="BX530" i="1"/>
  <c r="BN513" i="1"/>
  <c r="BO467" i="1"/>
  <c r="CF467" i="1" s="1"/>
  <c r="CH467" i="1"/>
  <c r="CA25" i="1"/>
  <c r="BZ472" i="1"/>
  <c r="CC502" i="1"/>
  <c r="BM548" i="1"/>
  <c r="CJ548" i="1" s="1"/>
  <c r="CI548" i="1"/>
  <c r="CG489" i="1"/>
  <c r="BR432" i="1"/>
  <c r="CJ432" i="1"/>
  <c r="CB432" i="1"/>
  <c r="CI432" i="1"/>
  <c r="BW432" i="1"/>
  <c r="CE432" i="1"/>
  <c r="CC432" i="1"/>
  <c r="CA432" i="1"/>
  <c r="CH432" i="1"/>
  <c r="BM534" i="1"/>
  <c r="CB534" i="1" s="1"/>
  <c r="BV534" i="1"/>
  <c r="BO487" i="1"/>
  <c r="CK487" i="1" s="1"/>
  <c r="CJ487" i="1"/>
  <c r="CI487" i="1"/>
  <c r="CF487" i="1"/>
  <c r="CH487" i="1"/>
  <c r="BV487" i="1"/>
  <c r="CE487" i="1"/>
  <c r="BZ437" i="1"/>
  <c r="BV486" i="1"/>
  <c r="BN506" i="1"/>
  <c r="CA433" i="1"/>
  <c r="CJ486" i="1"/>
  <c r="CI510" i="1"/>
  <c r="BY461" i="1"/>
  <c r="CB510" i="1"/>
  <c r="CG433" i="1"/>
  <c r="CK467" i="1"/>
  <c r="CK438" i="1"/>
  <c r="CK486" i="1"/>
  <c r="CK468" i="1"/>
  <c r="CK501" i="1"/>
  <c r="CK495" i="1"/>
  <c r="CK552" i="1"/>
  <c r="CK28" i="1"/>
  <c r="BW463" i="1"/>
  <c r="CI444" i="1"/>
  <c r="CB546" i="1"/>
  <c r="CD433" i="1"/>
  <c r="BV555" i="1"/>
  <c r="CD450" i="1"/>
  <c r="BO483" i="1"/>
  <c r="BZ483" i="1" s="1"/>
  <c r="CE483" i="1"/>
  <c r="CE463" i="1"/>
  <c r="CH502" i="1"/>
  <c r="CD434" i="1"/>
  <c r="BV501" i="1"/>
  <c r="CI433" i="1"/>
  <c r="BY530" i="1"/>
  <c r="BN497" i="1"/>
  <c r="CC467" i="1"/>
  <c r="CC25" i="1"/>
  <c r="CB489" i="1"/>
  <c r="BZ25" i="1"/>
  <c r="BN507" i="1"/>
  <c r="BM535" i="1"/>
  <c r="CJ535" i="1" s="1"/>
  <c r="CH535" i="1"/>
  <c r="BN518" i="1"/>
  <c r="BR447" i="1"/>
  <c r="CI447" i="1"/>
  <c r="CF447" i="1"/>
  <c r="CD447" i="1"/>
  <c r="CH447" i="1"/>
  <c r="BV447" i="1"/>
  <c r="BZ447" i="1"/>
  <c r="BW447" i="1"/>
  <c r="BY447" i="1"/>
  <c r="CJ447" i="1"/>
  <c r="BX502" i="1"/>
  <c r="BO470" i="1"/>
  <c r="CK470" i="1" s="1"/>
  <c r="CA470" i="1"/>
  <c r="CJ470" i="1"/>
  <c r="BY470" i="1"/>
  <c r="CE548" i="1"/>
  <c r="CC549" i="1"/>
  <c r="CI486" i="1"/>
  <c r="BX437" i="1"/>
  <c r="BY28" i="1"/>
  <c r="CE486" i="1"/>
  <c r="BO480" i="1"/>
  <c r="CC480" i="1" s="1"/>
  <c r="BX480" i="1"/>
  <c r="BZ480" i="1"/>
  <c r="BY480" i="1"/>
  <c r="CI480" i="1"/>
  <c r="BR431" i="1"/>
  <c r="CI431" i="1"/>
  <c r="CD431" i="1"/>
  <c r="CF431" i="1"/>
  <c r="CJ431" i="1"/>
  <c r="CG475" i="1"/>
  <c r="CC449" i="1"/>
  <c r="BW449" i="1"/>
  <c r="BV449" i="1"/>
  <c r="BX449" i="1"/>
  <c r="BR449" i="1"/>
  <c r="BZ449" i="1"/>
  <c r="CA449" i="1"/>
  <c r="CF475" i="1"/>
  <c r="BV461" i="1"/>
  <c r="CC510" i="1"/>
  <c r="BY433" i="1"/>
  <c r="CK433" i="1"/>
  <c r="CB463" i="1"/>
  <c r="CF534" i="1"/>
  <c r="BV546" i="1"/>
  <c r="BM536" i="1"/>
  <c r="CG536" i="1" s="1"/>
  <c r="BY536" i="1"/>
  <c r="CJ536" i="1"/>
  <c r="BR536" i="1"/>
  <c r="CF555" i="1"/>
  <c r="CB555" i="1"/>
  <c r="BN503" i="1"/>
  <c r="CJ463" i="1"/>
  <c r="CF463" i="1"/>
  <c r="CF461" i="1"/>
  <c r="CH486" i="1"/>
  <c r="BY549" i="1"/>
  <c r="BM540" i="1"/>
  <c r="CJ540" i="1" s="1"/>
  <c r="CB540" i="1"/>
  <c r="CI540" i="1"/>
  <c r="BM528" i="1"/>
  <c r="CI528" i="1" s="1"/>
  <c r="CJ528" i="1"/>
  <c r="CH433" i="1"/>
  <c r="BM551" i="1"/>
  <c r="BZ551" i="1" s="1"/>
  <c r="BN519" i="1"/>
  <c r="CC489" i="1"/>
  <c r="CB431" i="1"/>
  <c r="CB487" i="1"/>
  <c r="BX447" i="1"/>
  <c r="CB444" i="1"/>
  <c r="CG437" i="1"/>
  <c r="CH529" i="1"/>
  <c r="BR434" i="1"/>
  <c r="CH434" i="1"/>
  <c r="BY434" i="1"/>
  <c r="CC434" i="1"/>
  <c r="CI434" i="1"/>
  <c r="BW434" i="1"/>
  <c r="CB434" i="1"/>
  <c r="CJ434" i="1"/>
  <c r="CE530" i="1"/>
  <c r="BR438" i="1"/>
  <c r="CB438" i="1"/>
  <c r="CI438" i="1"/>
  <c r="BY438" i="1"/>
  <c r="CH438" i="1"/>
  <c r="CE438" i="1"/>
  <c r="CJ438" i="1"/>
  <c r="BM553" i="1"/>
  <c r="CH553" i="1" s="1"/>
  <c r="CI553" i="1"/>
  <c r="BM541" i="1"/>
  <c r="CH541" i="1" s="1"/>
  <c r="CD467" i="1"/>
  <c r="CE25" i="1"/>
  <c r="BM539" i="1"/>
  <c r="CH539" i="1"/>
  <c r="CI539" i="1"/>
  <c r="CB539" i="1"/>
  <c r="CJ539" i="1"/>
  <c r="BV539" i="1"/>
  <c r="CA539" i="1"/>
  <c r="CC472" i="1"/>
  <c r="CE472" i="1"/>
  <c r="CG502" i="1"/>
  <c r="CI437" i="1"/>
  <c r="BX548" i="1"/>
  <c r="CJ461" i="1"/>
  <c r="BM549" i="1"/>
  <c r="CG549" i="1" s="1"/>
  <c r="CF549" i="1"/>
  <c r="CD487" i="1"/>
  <c r="BZ433" i="1"/>
  <c r="CD486" i="1"/>
  <c r="BN522" i="1"/>
  <c r="CE437" i="1"/>
  <c r="BZ28" i="1"/>
  <c r="BO484" i="1"/>
  <c r="CI484" i="1"/>
  <c r="CJ484" i="1"/>
  <c r="CH484" i="1"/>
  <c r="CF484" i="1"/>
  <c r="CA484" i="1"/>
  <c r="CG484" i="1"/>
  <c r="BR451" i="1"/>
  <c r="BX451" i="1"/>
  <c r="CJ451" i="1"/>
  <c r="CD451" i="1"/>
  <c r="BZ451" i="1"/>
  <c r="CH451" i="1"/>
  <c r="CI451" i="1"/>
  <c r="BV451" i="1"/>
  <c r="CB451" i="1"/>
  <c r="BO474" i="1"/>
  <c r="CK474" i="1" s="1"/>
  <c r="CG474" i="1"/>
  <c r="BX474" i="1"/>
  <c r="CH474" i="1"/>
  <c r="CF474" i="1"/>
  <c r="BV474" i="1"/>
  <c r="BZ474" i="1"/>
  <c r="CA474" i="1"/>
  <c r="BX461" i="1"/>
  <c r="BV510" i="1"/>
  <c r="CK449" i="1"/>
  <c r="CK489" i="1"/>
  <c r="CK484" i="1"/>
  <c r="CK510" i="1"/>
  <c r="CK553" i="1"/>
  <c r="CL30" i="1"/>
  <c r="CL31" i="1"/>
  <c r="CL32" i="1"/>
  <c r="CL33" i="1"/>
  <c r="CL26" i="1"/>
  <c r="CM3" i="1"/>
  <c r="CL28" i="1"/>
  <c r="CL25" i="1"/>
  <c r="CL34" i="1"/>
  <c r="CL528" i="1"/>
  <c r="CL530" i="1"/>
  <c r="CL531" i="1"/>
  <c r="CL29" i="1"/>
  <c r="CL533" i="1"/>
  <c r="CL535" i="1"/>
  <c r="CL536" i="1"/>
  <c r="CL534" i="1"/>
  <c r="CL537" i="1"/>
  <c r="CL540" i="1"/>
  <c r="CL546" i="1"/>
  <c r="CL539" i="1"/>
  <c r="CL541" i="1"/>
  <c r="CL549" i="1"/>
  <c r="CL545" i="1"/>
  <c r="CL551" i="1"/>
  <c r="CL538" i="1"/>
  <c r="CL550" i="1"/>
  <c r="CL500" i="1"/>
  <c r="CL501" i="1"/>
  <c r="CL544" i="1"/>
  <c r="CL547" i="1"/>
  <c r="CL527" i="1"/>
  <c r="CL553" i="1"/>
  <c r="CL555" i="1"/>
  <c r="CL556" i="1"/>
  <c r="CL552" i="1"/>
  <c r="CL548" i="1"/>
  <c r="CL504" i="1"/>
  <c r="CL512" i="1"/>
  <c r="CL498" i="1"/>
  <c r="CL505" i="1"/>
  <c r="CL514" i="1"/>
  <c r="CL502" i="1"/>
  <c r="CL523" i="1"/>
  <c r="CL462" i="1"/>
  <c r="CL494" i="1"/>
  <c r="CL511" i="1"/>
  <c r="CL517" i="1"/>
  <c r="CL520" i="1"/>
  <c r="CL465" i="1"/>
  <c r="CL467" i="1"/>
  <c r="CL471" i="1"/>
  <c r="CL479" i="1"/>
  <c r="CL470" i="1"/>
  <c r="CL469" i="1"/>
  <c r="CL477" i="1"/>
  <c r="CL464" i="1"/>
  <c r="CL510" i="1"/>
  <c r="CL463" i="1"/>
  <c r="CL466" i="1"/>
  <c r="CL474" i="1"/>
  <c r="CL473" i="1"/>
  <c r="CL481" i="1"/>
  <c r="CL487" i="1"/>
  <c r="CL435" i="1"/>
  <c r="CL482" i="1"/>
  <c r="CL483" i="1"/>
  <c r="CL486" i="1"/>
  <c r="CL461" i="1"/>
  <c r="CL436" i="1"/>
  <c r="CL485" i="1"/>
  <c r="CL429" i="1"/>
  <c r="CL437" i="1"/>
  <c r="CL484" i="1"/>
  <c r="CL430" i="1"/>
  <c r="CL468" i="1"/>
  <c r="CL476" i="1"/>
  <c r="CL490" i="1"/>
  <c r="CL432" i="1"/>
  <c r="CL475" i="1"/>
  <c r="CL480" i="1"/>
  <c r="CL489" i="1"/>
  <c r="CL433" i="1"/>
  <c r="CL440" i="1"/>
  <c r="CL448" i="1"/>
  <c r="CL456" i="1"/>
  <c r="CL431" i="1"/>
  <c r="CL441" i="1"/>
  <c r="CL449" i="1"/>
  <c r="CL439" i="1"/>
  <c r="CL442" i="1"/>
  <c r="CL450" i="1"/>
  <c r="CL428" i="1"/>
  <c r="CL488" i="1"/>
  <c r="CL443" i="1"/>
  <c r="CL472" i="1"/>
  <c r="CL444" i="1"/>
  <c r="CL445" i="1"/>
  <c r="CL453" i="1"/>
  <c r="CL434" i="1"/>
  <c r="CL438" i="1"/>
  <c r="CL446" i="1"/>
  <c r="CL454" i="1"/>
  <c r="CL400" i="1"/>
  <c r="CL408" i="1"/>
  <c r="CL455" i="1"/>
  <c r="CL401" i="1"/>
  <c r="CL409" i="1"/>
  <c r="CL396" i="1"/>
  <c r="CL402" i="1"/>
  <c r="CL410" i="1"/>
  <c r="CL452" i="1"/>
  <c r="CL403" i="1"/>
  <c r="CL411" i="1"/>
  <c r="CL451" i="1"/>
  <c r="CL457" i="1"/>
  <c r="CL397" i="1"/>
  <c r="CL405" i="1"/>
  <c r="CL398" i="1"/>
  <c r="CL406" i="1"/>
  <c r="CL414" i="1"/>
  <c r="CL407" i="1"/>
  <c r="CL424" i="1"/>
  <c r="CL399" i="1"/>
  <c r="CL395" i="1"/>
  <c r="CL370" i="1"/>
  <c r="CL413" i="1"/>
  <c r="CL418" i="1"/>
  <c r="CL363" i="1"/>
  <c r="CL371" i="1"/>
  <c r="CL404" i="1"/>
  <c r="CL412" i="1"/>
  <c r="CL419" i="1"/>
  <c r="CL364" i="1"/>
  <c r="CL447" i="1"/>
  <c r="CL416" i="1"/>
  <c r="CL420" i="1"/>
  <c r="CL421" i="1"/>
  <c r="CL366" i="1"/>
  <c r="CL417" i="1"/>
  <c r="CL422" i="1"/>
  <c r="CL367" i="1"/>
  <c r="CL415" i="1"/>
  <c r="CL381" i="1"/>
  <c r="CL389" i="1"/>
  <c r="CL382" i="1"/>
  <c r="CL390" i="1"/>
  <c r="CL374" i="1"/>
  <c r="CL375" i="1"/>
  <c r="CL383" i="1"/>
  <c r="CL391" i="1"/>
  <c r="CL336" i="1"/>
  <c r="CL368" i="1"/>
  <c r="CL369" i="1"/>
  <c r="CL372" i="1"/>
  <c r="CL376" i="1"/>
  <c r="CL384" i="1"/>
  <c r="CL377" i="1"/>
  <c r="CL385" i="1"/>
  <c r="CL378" i="1"/>
  <c r="CL386" i="1"/>
  <c r="CL331" i="1"/>
  <c r="CL423" i="1"/>
  <c r="CL365" i="1"/>
  <c r="CL379" i="1"/>
  <c r="CL387" i="1"/>
  <c r="CL332" i="1"/>
  <c r="CL340" i="1"/>
  <c r="CL330" i="1"/>
  <c r="CL333" i="1"/>
  <c r="CL338" i="1"/>
  <c r="CL346" i="1"/>
  <c r="CL354" i="1"/>
  <c r="CL299" i="1"/>
  <c r="CL307" i="1"/>
  <c r="CL347" i="1"/>
  <c r="CL355" i="1"/>
  <c r="CL362" i="1"/>
  <c r="CL348" i="1"/>
  <c r="CL356" i="1"/>
  <c r="CL301" i="1"/>
  <c r="CL388" i="1"/>
  <c r="CL341" i="1"/>
  <c r="CL349" i="1"/>
  <c r="CL357" i="1"/>
  <c r="CL302" i="1"/>
  <c r="CL380" i="1"/>
  <c r="CL334" i="1"/>
  <c r="CL337" i="1"/>
  <c r="CL342" i="1"/>
  <c r="CL350" i="1"/>
  <c r="CL339" i="1"/>
  <c r="CL343" i="1"/>
  <c r="CL351" i="1"/>
  <c r="CL329" i="1"/>
  <c r="CL304" i="1"/>
  <c r="CL373" i="1"/>
  <c r="CL344" i="1"/>
  <c r="CL352" i="1"/>
  <c r="CL297" i="1"/>
  <c r="CL305" i="1"/>
  <c r="CL313" i="1"/>
  <c r="CL312" i="1"/>
  <c r="CL317" i="1"/>
  <c r="CL325" i="1"/>
  <c r="CL270" i="1"/>
  <c r="CL278" i="1"/>
  <c r="CL358" i="1"/>
  <c r="CL318" i="1"/>
  <c r="CL296" i="1"/>
  <c r="CL271" i="1"/>
  <c r="CL309" i="1"/>
  <c r="CL319" i="1"/>
  <c r="CL264" i="1"/>
  <c r="CL272" i="1"/>
  <c r="CL280" i="1"/>
  <c r="CL320" i="1"/>
  <c r="CL345" i="1"/>
  <c r="CL300" i="1"/>
  <c r="CL306" i="1"/>
  <c r="CL310" i="1"/>
  <c r="CL321" i="1"/>
  <c r="CL266" i="1"/>
  <c r="CL274" i="1"/>
  <c r="CL335" i="1"/>
  <c r="CL308" i="1"/>
  <c r="CL314" i="1"/>
  <c r="CL322" i="1"/>
  <c r="CL267" i="1"/>
  <c r="CL275" i="1"/>
  <c r="CL283" i="1"/>
  <c r="CL353" i="1"/>
  <c r="CL298" i="1"/>
  <c r="CL303" i="1"/>
  <c r="CL311" i="1"/>
  <c r="CL315" i="1"/>
  <c r="CL323" i="1"/>
  <c r="CL268" i="1"/>
  <c r="CL276" i="1"/>
  <c r="CL284" i="1"/>
  <c r="CL291" i="1"/>
  <c r="CL216" i="1"/>
  <c r="CL224" i="1"/>
  <c r="CL232" i="1"/>
  <c r="CL277" i="1"/>
  <c r="CL285" i="1"/>
  <c r="CL292" i="1"/>
  <c r="CL217" i="1"/>
  <c r="CL225" i="1"/>
  <c r="CL316" i="1"/>
  <c r="CL324" i="1"/>
  <c r="CL263" i="1"/>
  <c r="CL218" i="1"/>
  <c r="CL226" i="1"/>
  <c r="CL234" i="1"/>
  <c r="CL265" i="1"/>
  <c r="CL273" i="1"/>
  <c r="CL279" i="1"/>
  <c r="CL282" i="1"/>
  <c r="CL211" i="1"/>
  <c r="CL219" i="1"/>
  <c r="CL227" i="1"/>
  <c r="CL286" i="1"/>
  <c r="CL212" i="1"/>
  <c r="CL281" i="1"/>
  <c r="CL288" i="1"/>
  <c r="CL213" i="1"/>
  <c r="CL221" i="1"/>
  <c r="CL229" i="1"/>
  <c r="CL237" i="1"/>
  <c r="CL287" i="1"/>
  <c r="CL289" i="1"/>
  <c r="CL214" i="1"/>
  <c r="CL222" i="1"/>
  <c r="CL230" i="1"/>
  <c r="CL238" i="1"/>
  <c r="CL235" i="1"/>
  <c r="CL210" i="1"/>
  <c r="CL165" i="1"/>
  <c r="CL290" i="1"/>
  <c r="CL215" i="1"/>
  <c r="CL223" i="1"/>
  <c r="CL231" i="1"/>
  <c r="CL242" i="1"/>
  <c r="CL246" i="1"/>
  <c r="CL250" i="1"/>
  <c r="CL254" i="1"/>
  <c r="CL258" i="1"/>
  <c r="CL160" i="1"/>
  <c r="CL269" i="1"/>
  <c r="CL163" i="1"/>
  <c r="CL171" i="1"/>
  <c r="CL239" i="1"/>
  <c r="CL241" i="1"/>
  <c r="CL220" i="1"/>
  <c r="CL228" i="1"/>
  <c r="CL233" i="1"/>
  <c r="CL161" i="1"/>
  <c r="CL240" i="1"/>
  <c r="CL244" i="1"/>
  <c r="CL248" i="1"/>
  <c r="CL252" i="1"/>
  <c r="CL256" i="1"/>
  <c r="CL164" i="1"/>
  <c r="CL236" i="1"/>
  <c r="CL159" i="1"/>
  <c r="CL167" i="1"/>
  <c r="CL247" i="1"/>
  <c r="CL166" i="1"/>
  <c r="CL170" i="1"/>
  <c r="CL173" i="1"/>
  <c r="CL181" i="1"/>
  <c r="CL189" i="1"/>
  <c r="CL197" i="1"/>
  <c r="CL205" i="1"/>
  <c r="CL249" i="1"/>
  <c r="CL176" i="1"/>
  <c r="CL184" i="1"/>
  <c r="CL192" i="1"/>
  <c r="CL200" i="1"/>
  <c r="CL251" i="1"/>
  <c r="CL169" i="1"/>
  <c r="CL172" i="1"/>
  <c r="CL179" i="1"/>
  <c r="CL187" i="1"/>
  <c r="CL195" i="1"/>
  <c r="CL203" i="1"/>
  <c r="CL243" i="1"/>
  <c r="CL253" i="1"/>
  <c r="CL162" i="1"/>
  <c r="CL168" i="1"/>
  <c r="CL174" i="1"/>
  <c r="CL182" i="1"/>
  <c r="CL190" i="1"/>
  <c r="CL198" i="1"/>
  <c r="CL206" i="1"/>
  <c r="CL255" i="1"/>
  <c r="CL177" i="1"/>
  <c r="CL257" i="1"/>
  <c r="CL158" i="1"/>
  <c r="CL180" i="1"/>
  <c r="CL188" i="1"/>
  <c r="CL196" i="1"/>
  <c r="CL204" i="1"/>
  <c r="CL259" i="1"/>
  <c r="CL175" i="1"/>
  <c r="CL183" i="1"/>
  <c r="CL191" i="1"/>
  <c r="CL199" i="1"/>
  <c r="CL157" i="1"/>
  <c r="CL108" i="1"/>
  <c r="CL116" i="1"/>
  <c r="CL124" i="1"/>
  <c r="CL132" i="1"/>
  <c r="CL140" i="1"/>
  <c r="CL148" i="1"/>
  <c r="CL111" i="1"/>
  <c r="CL119" i="1"/>
  <c r="CL127" i="1"/>
  <c r="CL135" i="1"/>
  <c r="CL185" i="1"/>
  <c r="CL186" i="1"/>
  <c r="CL201" i="1"/>
  <c r="CL202" i="1"/>
  <c r="CL106" i="1"/>
  <c r="CL114" i="1"/>
  <c r="CL122" i="1"/>
  <c r="CL130" i="1"/>
  <c r="CL138" i="1"/>
  <c r="CL146" i="1"/>
  <c r="CL109" i="1"/>
  <c r="CL117" i="1"/>
  <c r="CL245" i="1"/>
  <c r="CL112" i="1"/>
  <c r="CL120" i="1"/>
  <c r="CL128" i="1"/>
  <c r="CL136" i="1"/>
  <c r="CL107" i="1"/>
  <c r="CL115" i="1"/>
  <c r="CL123" i="1"/>
  <c r="CL131" i="1"/>
  <c r="CL139" i="1"/>
  <c r="CL147" i="1"/>
  <c r="CL193" i="1"/>
  <c r="CL194" i="1"/>
  <c r="CL110" i="1"/>
  <c r="CL118" i="1"/>
  <c r="CL126" i="1"/>
  <c r="CL134" i="1"/>
  <c r="CL142" i="1"/>
  <c r="CL121" i="1"/>
  <c r="CL60" i="1"/>
  <c r="CL68" i="1"/>
  <c r="CL76" i="1"/>
  <c r="CL84" i="1"/>
  <c r="CL92" i="1"/>
  <c r="CL100" i="1"/>
  <c r="CL607" i="1"/>
  <c r="CL624" i="1"/>
  <c r="CL632" i="1"/>
  <c r="CL648" i="1"/>
  <c r="CL133" i="1"/>
  <c r="CL144" i="1"/>
  <c r="CL150" i="1"/>
  <c r="CL61" i="1"/>
  <c r="CL69" i="1"/>
  <c r="CL77" i="1"/>
  <c r="CL85" i="1"/>
  <c r="CL93" i="1"/>
  <c r="CL52" i="1"/>
  <c r="CL608" i="1"/>
  <c r="CL625" i="1"/>
  <c r="CL633" i="1"/>
  <c r="CL143" i="1"/>
  <c r="CL153" i="1"/>
  <c r="CL62" i="1"/>
  <c r="CL70" i="1"/>
  <c r="CL78" i="1"/>
  <c r="CL86" i="1"/>
  <c r="CL94" i="1"/>
  <c r="CL53" i="1"/>
  <c r="CL609" i="1"/>
  <c r="CL626" i="1"/>
  <c r="CL634" i="1"/>
  <c r="CL178" i="1"/>
  <c r="CL129" i="1"/>
  <c r="CL63" i="1"/>
  <c r="CL71" i="1"/>
  <c r="CL79" i="1"/>
  <c r="CL87" i="1"/>
  <c r="CL95" i="1"/>
  <c r="CL54" i="1"/>
  <c r="CL610" i="1"/>
  <c r="CL627" i="1"/>
  <c r="CL105" i="1"/>
  <c r="CL151" i="1"/>
  <c r="CL64" i="1"/>
  <c r="CL72" i="1"/>
  <c r="CL80" i="1"/>
  <c r="CL88" i="1"/>
  <c r="CL125" i="1"/>
  <c r="CL141" i="1"/>
  <c r="CL104" i="1"/>
  <c r="CL65" i="1"/>
  <c r="CL73" i="1"/>
  <c r="CL81" i="1"/>
  <c r="CL89" i="1"/>
  <c r="CL97" i="1"/>
  <c r="CL56" i="1"/>
  <c r="CL51" i="1"/>
  <c r="CL612" i="1"/>
  <c r="CL629" i="1"/>
  <c r="CL645" i="1"/>
  <c r="CL113" i="1"/>
  <c r="CL58" i="1"/>
  <c r="CL66" i="1"/>
  <c r="CL74" i="1"/>
  <c r="CL82" i="1"/>
  <c r="CL90" i="1"/>
  <c r="CL98" i="1"/>
  <c r="CL57" i="1"/>
  <c r="CL613" i="1"/>
  <c r="CL630" i="1"/>
  <c r="CL646" i="1"/>
  <c r="CL644" i="1"/>
  <c r="CL137" i="1"/>
  <c r="CL606" i="1"/>
  <c r="CL631" i="1"/>
  <c r="CL643" i="1"/>
  <c r="CL96" i="1"/>
  <c r="CL55" i="1"/>
  <c r="CL611" i="1"/>
  <c r="CL145" i="1"/>
  <c r="CL642" i="1"/>
  <c r="CL152" i="1"/>
  <c r="CL614" i="1"/>
  <c r="CL647" i="1"/>
  <c r="CL649" i="1"/>
  <c r="CL59" i="1"/>
  <c r="CL67" i="1"/>
  <c r="CL75" i="1"/>
  <c r="CL83" i="1"/>
  <c r="CL628" i="1"/>
  <c r="CL149" i="1"/>
  <c r="CL91" i="1"/>
  <c r="CL99" i="1"/>
  <c r="CL20" i="1"/>
  <c r="CL21" i="1"/>
  <c r="CL11" i="1"/>
  <c r="CL721" i="1"/>
  <c r="CL785" i="1"/>
  <c r="CL909" i="1"/>
  <c r="CL12" i="1"/>
  <c r="CL13" i="1"/>
  <c r="CL14" i="1"/>
  <c r="CL720" i="1"/>
  <c r="CL784" i="1"/>
  <c r="CL848" i="1"/>
  <c r="CL783" i="1"/>
  <c r="CL847" i="1"/>
  <c r="CL911" i="1"/>
  <c r="CL722" i="1"/>
  <c r="CL846" i="1"/>
  <c r="CL910" i="1"/>
  <c r="CA546" i="1"/>
  <c r="BN521" i="1"/>
  <c r="BR555" i="1"/>
  <c r="CA555" i="1"/>
  <c r="BZ510" i="1"/>
  <c r="CH501" i="1"/>
  <c r="BR450" i="1"/>
  <c r="CF450" i="1"/>
  <c r="CG486" i="1"/>
  <c r="BY489" i="1"/>
  <c r="CE501" i="1"/>
  <c r="CJ541" i="1"/>
  <c r="CH450" i="1"/>
  <c r="CJ474" i="1"/>
  <c r="BZ475" i="1"/>
  <c r="BY553" i="1"/>
  <c r="CF470" i="1"/>
  <c r="BR25" i="1"/>
  <c r="BN509" i="1"/>
  <c r="BW472" i="1"/>
  <c r="BX472" i="1"/>
  <c r="BW502" i="1"/>
  <c r="BO478" i="1"/>
  <c r="BR437" i="1"/>
  <c r="CD437" i="1"/>
  <c r="CA437" i="1"/>
  <c r="BV437" i="1"/>
  <c r="BY437" i="1"/>
  <c r="BW437" i="1"/>
  <c r="CH28" i="1"/>
  <c r="BZ541" i="1"/>
  <c r="BR433" i="1"/>
  <c r="BW433" i="1"/>
  <c r="CK437" i="1"/>
  <c r="CK480" i="1"/>
  <c r="CK502" i="1"/>
  <c r="CK530" i="1"/>
  <c r="BX549" i="1"/>
  <c r="BY468" i="1"/>
  <c r="CC535" i="1"/>
  <c r="CB549" i="1"/>
  <c r="CH536" i="1"/>
  <c r="BR430" i="1"/>
  <c r="CC430" i="1"/>
  <c r="BX430" i="1"/>
  <c r="BV430" i="1"/>
  <c r="CB430" i="1"/>
  <c r="CD430" i="1"/>
  <c r="CJ430" i="1"/>
  <c r="BW430" i="1"/>
  <c r="CA430" i="1"/>
  <c r="CE553" i="1"/>
  <c r="CJ553" i="1"/>
  <c r="CE541" i="1"/>
  <c r="CE455" i="1"/>
  <c r="CA486" i="1"/>
  <c r="CC468" i="1"/>
  <c r="CC536" i="1"/>
  <c r="BW450" i="1"/>
  <c r="BZ461" i="1"/>
  <c r="BM554" i="1"/>
  <c r="CH554" i="1"/>
  <c r="CJ554" i="1"/>
  <c r="CE468" i="1"/>
  <c r="BO27" i="1"/>
  <c r="CK27" i="1" s="1"/>
  <c r="CF27" i="1"/>
  <c r="CH27" i="1"/>
  <c r="CA27" i="1"/>
  <c r="BZ27" i="1"/>
  <c r="BV27" i="1"/>
  <c r="CD27" i="1"/>
  <c r="BW27" i="1"/>
  <c r="BX27" i="1"/>
  <c r="CE27" i="1"/>
  <c r="CD25" i="1"/>
  <c r="BZ489" i="1"/>
  <c r="BR444" i="1"/>
  <c r="BZ444" i="1"/>
  <c r="CJ444" i="1"/>
  <c r="CA444" i="1"/>
  <c r="BY444" i="1"/>
  <c r="BX444" i="1"/>
  <c r="CF444" i="1"/>
  <c r="BV444" i="1"/>
  <c r="CH444" i="1"/>
  <c r="CG444" i="1"/>
  <c r="CC444" i="1"/>
  <c r="BW444" i="1"/>
  <c r="CD444" i="1"/>
  <c r="CB472" i="1"/>
  <c r="BV472" i="1"/>
  <c r="CF502" i="1"/>
  <c r="CG27" i="1"/>
  <c r="BX553" i="1"/>
  <c r="BX542" i="1"/>
  <c r="CD541" i="1"/>
  <c r="CG28" i="1"/>
  <c r="CE461" i="1"/>
  <c r="CK455" i="1"/>
  <c r="CK432" i="1"/>
  <c r="CK472" i="1"/>
  <c r="CK534" i="1"/>
  <c r="BX555" i="1"/>
  <c r="CG555" i="1"/>
  <c r="CD463" i="1"/>
  <c r="BZ468" i="1"/>
  <c r="CF539" i="1"/>
  <c r="CI541" i="1"/>
  <c r="CG541" i="1"/>
  <c r="BV535" i="1"/>
  <c r="CJ437" i="1"/>
  <c r="BM543" i="1"/>
  <c r="CG543" i="1" s="1"/>
  <c r="CF543" i="1"/>
  <c r="BY463" i="1"/>
  <c r="BY432" i="1"/>
  <c r="CH510" i="1"/>
  <c r="BN495" i="1"/>
  <c r="BO495" i="1" s="1"/>
  <c r="BR495" i="1" s="1"/>
  <c r="BX554" i="1"/>
  <c r="CB468" i="1"/>
  <c r="BM529" i="1"/>
  <c r="CJ529" i="1" s="1"/>
  <c r="CI529" i="1"/>
  <c r="BW25" i="1"/>
  <c r="BX489" i="1"/>
  <c r="BY472" i="1"/>
  <c r="CD472" i="1"/>
  <c r="CG455" i="1"/>
  <c r="CA502" i="1"/>
  <c r="BV502" i="1"/>
  <c r="BX434" i="1"/>
  <c r="BY542" i="1"/>
  <c r="CA28" i="1"/>
  <c r="BY475" i="1"/>
  <c r="CD461" i="1"/>
  <c r="CA461" i="1"/>
  <c r="CF510" i="1"/>
  <c r="CK447" i="1"/>
  <c r="CK451" i="1"/>
  <c r="CK434" i="1"/>
  <c r="CK475" i="1"/>
  <c r="CK554" i="1"/>
  <c r="CI535" i="1"/>
  <c r="CE546" i="1"/>
  <c r="CD534" i="1"/>
  <c r="CD555" i="1"/>
  <c r="BY555" i="1"/>
  <c r="CG468" i="1"/>
  <c r="CD470" i="1"/>
  <c r="CC437" i="1"/>
  <c r="CC551" i="1"/>
  <c r="CI472" i="1"/>
  <c r="CC438" i="1"/>
  <c r="BX534" i="1"/>
  <c r="BY27" i="1"/>
  <c r="BR478" i="1" l="1"/>
  <c r="CA478" i="1"/>
  <c r="CF478" i="1"/>
  <c r="CI478" i="1"/>
  <c r="CE478" i="1"/>
  <c r="CH478" i="1"/>
  <c r="CM29" i="1"/>
  <c r="CM30" i="1"/>
  <c r="CM31" i="1"/>
  <c r="CM32" i="1"/>
  <c r="CM26" i="1"/>
  <c r="CM34" i="1"/>
  <c r="CN3" i="1"/>
  <c r="CM27" i="1"/>
  <c r="CM25" i="1"/>
  <c r="CM534" i="1"/>
  <c r="CM33" i="1"/>
  <c r="CM528" i="1"/>
  <c r="CM529" i="1"/>
  <c r="CM28" i="1"/>
  <c r="CM530" i="1"/>
  <c r="CM531" i="1"/>
  <c r="CM532" i="1"/>
  <c r="CM533" i="1"/>
  <c r="CM535" i="1"/>
  <c r="CM536" i="1"/>
  <c r="CM537" i="1"/>
  <c r="CM539" i="1"/>
  <c r="CM538" i="1"/>
  <c r="CM544" i="1"/>
  <c r="CM545" i="1"/>
  <c r="CM547" i="1"/>
  <c r="CM541" i="1"/>
  <c r="CM542" i="1"/>
  <c r="CM548" i="1"/>
  <c r="CM549" i="1"/>
  <c r="CM550" i="1"/>
  <c r="CM543" i="1"/>
  <c r="CM546" i="1"/>
  <c r="CM540" i="1"/>
  <c r="CM554" i="1"/>
  <c r="CM500" i="1"/>
  <c r="CM551" i="1"/>
  <c r="CM501" i="1"/>
  <c r="CM527" i="1"/>
  <c r="CM553" i="1"/>
  <c r="CM555" i="1"/>
  <c r="CM495" i="1"/>
  <c r="CM556" i="1"/>
  <c r="CM502" i="1"/>
  <c r="CM511" i="1"/>
  <c r="CM504" i="1"/>
  <c r="CM498" i="1"/>
  <c r="CM505" i="1"/>
  <c r="CM552" i="1"/>
  <c r="CM510" i="1"/>
  <c r="CM514" i="1"/>
  <c r="CM463" i="1"/>
  <c r="CM523" i="1"/>
  <c r="CM462" i="1"/>
  <c r="CM494" i="1"/>
  <c r="CM517" i="1"/>
  <c r="CM512" i="1"/>
  <c r="CM466" i="1"/>
  <c r="CM468" i="1"/>
  <c r="CM472" i="1"/>
  <c r="CM467" i="1"/>
  <c r="CM471" i="1"/>
  <c r="CM470" i="1"/>
  <c r="CM478" i="1"/>
  <c r="CM465" i="1"/>
  <c r="CM469" i="1"/>
  <c r="CM464" i="1"/>
  <c r="CM475" i="1"/>
  <c r="CM520" i="1"/>
  <c r="CM474" i="1"/>
  <c r="CM482" i="1"/>
  <c r="CM473" i="1"/>
  <c r="CM488" i="1"/>
  <c r="CM434" i="1"/>
  <c r="CM487" i="1"/>
  <c r="CM435" i="1"/>
  <c r="CM481" i="1"/>
  <c r="CM483" i="1"/>
  <c r="CM486" i="1"/>
  <c r="CM461" i="1"/>
  <c r="CM436" i="1"/>
  <c r="CM485" i="1"/>
  <c r="CM429" i="1"/>
  <c r="CM484" i="1"/>
  <c r="CM431" i="1"/>
  <c r="CM476" i="1"/>
  <c r="CM477" i="1"/>
  <c r="CM479" i="1"/>
  <c r="CM490" i="1"/>
  <c r="CM432" i="1"/>
  <c r="CM447" i="1"/>
  <c r="CM455" i="1"/>
  <c r="CM440" i="1"/>
  <c r="CM448" i="1"/>
  <c r="CM430" i="1"/>
  <c r="CM441" i="1"/>
  <c r="CM449" i="1"/>
  <c r="CM457" i="1"/>
  <c r="CM439" i="1"/>
  <c r="CM442" i="1"/>
  <c r="CM489" i="1"/>
  <c r="CM437" i="1"/>
  <c r="CM443" i="1"/>
  <c r="CM480" i="1"/>
  <c r="CM444" i="1"/>
  <c r="CM452" i="1"/>
  <c r="CM445" i="1"/>
  <c r="CM453" i="1"/>
  <c r="CM428" i="1"/>
  <c r="CM399" i="1"/>
  <c r="CM407" i="1"/>
  <c r="CM438" i="1"/>
  <c r="CM450" i="1"/>
  <c r="CM400" i="1"/>
  <c r="CM408" i="1"/>
  <c r="CM401" i="1"/>
  <c r="CM409" i="1"/>
  <c r="CM396" i="1"/>
  <c r="CM402" i="1"/>
  <c r="CM410" i="1"/>
  <c r="CM454" i="1"/>
  <c r="CM403" i="1"/>
  <c r="CM404" i="1"/>
  <c r="CM412" i="1"/>
  <c r="CM433" i="1"/>
  <c r="CM451" i="1"/>
  <c r="CM397" i="1"/>
  <c r="CM405" i="1"/>
  <c r="CM413" i="1"/>
  <c r="CM456" i="1"/>
  <c r="CM415" i="1"/>
  <c r="CM423" i="1"/>
  <c r="CM368" i="1"/>
  <c r="CM398" i="1"/>
  <c r="CM406" i="1"/>
  <c r="CM424" i="1"/>
  <c r="CM369" i="1"/>
  <c r="CM446" i="1"/>
  <c r="CM395" i="1"/>
  <c r="CM370" i="1"/>
  <c r="CM418" i="1"/>
  <c r="CM363" i="1"/>
  <c r="CM371" i="1"/>
  <c r="CM411" i="1"/>
  <c r="CM419" i="1"/>
  <c r="CM414" i="1"/>
  <c r="CM416" i="1"/>
  <c r="CM420" i="1"/>
  <c r="CM365" i="1"/>
  <c r="CM421" i="1"/>
  <c r="CM366" i="1"/>
  <c r="CM374" i="1"/>
  <c r="CM373" i="1"/>
  <c r="CM380" i="1"/>
  <c r="CM388" i="1"/>
  <c r="CM381" i="1"/>
  <c r="CM389" i="1"/>
  <c r="CM382" i="1"/>
  <c r="CM390" i="1"/>
  <c r="CM335" i="1"/>
  <c r="CM375" i="1"/>
  <c r="CM383" i="1"/>
  <c r="CM367" i="1"/>
  <c r="CM372" i="1"/>
  <c r="CM376" i="1"/>
  <c r="CM384" i="1"/>
  <c r="CM377" i="1"/>
  <c r="CM385" i="1"/>
  <c r="CM330" i="1"/>
  <c r="CM417" i="1"/>
  <c r="CM422" i="1"/>
  <c r="CM378" i="1"/>
  <c r="CM386" i="1"/>
  <c r="CM331" i="1"/>
  <c r="CM339" i="1"/>
  <c r="CM391" i="1"/>
  <c r="CM345" i="1"/>
  <c r="CM353" i="1"/>
  <c r="CM298" i="1"/>
  <c r="CM306" i="1"/>
  <c r="CM332" i="1"/>
  <c r="CM333" i="1"/>
  <c r="CM338" i="1"/>
  <c r="CM346" i="1"/>
  <c r="CM354" i="1"/>
  <c r="CM299" i="1"/>
  <c r="CM336" i="1"/>
  <c r="CM347" i="1"/>
  <c r="CM355" i="1"/>
  <c r="CM300" i="1"/>
  <c r="CM364" i="1"/>
  <c r="CM362" i="1"/>
  <c r="CM348" i="1"/>
  <c r="CM356" i="1"/>
  <c r="CM301" i="1"/>
  <c r="CM379" i="1"/>
  <c r="CM387" i="1"/>
  <c r="CM341" i="1"/>
  <c r="CM349" i="1"/>
  <c r="CM334" i="1"/>
  <c r="CM337" i="1"/>
  <c r="CM342" i="1"/>
  <c r="CM350" i="1"/>
  <c r="CM358" i="1"/>
  <c r="CM303" i="1"/>
  <c r="CM343" i="1"/>
  <c r="CM351" i="1"/>
  <c r="CM329" i="1"/>
  <c r="CM304" i="1"/>
  <c r="CM312" i="1"/>
  <c r="CM302" i="1"/>
  <c r="CM316" i="1"/>
  <c r="CM324" i="1"/>
  <c r="CM269" i="1"/>
  <c r="CM277" i="1"/>
  <c r="CM317" i="1"/>
  <c r="CM325" i="1"/>
  <c r="CM270" i="1"/>
  <c r="CM357" i="1"/>
  <c r="CM307" i="1"/>
  <c r="CM313" i="1"/>
  <c r="CM318" i="1"/>
  <c r="CM296" i="1"/>
  <c r="CM271" i="1"/>
  <c r="CM279" i="1"/>
  <c r="CM309" i="1"/>
  <c r="CM319" i="1"/>
  <c r="CM340" i="1"/>
  <c r="CM344" i="1"/>
  <c r="CM320" i="1"/>
  <c r="CM265" i="1"/>
  <c r="CM273" i="1"/>
  <c r="CM310" i="1"/>
  <c r="CM321" i="1"/>
  <c r="CM266" i="1"/>
  <c r="CM274" i="1"/>
  <c r="CM282" i="1"/>
  <c r="CM308" i="1"/>
  <c r="CM314" i="1"/>
  <c r="CM322" i="1"/>
  <c r="CM267" i="1"/>
  <c r="CM275" i="1"/>
  <c r="CM283" i="1"/>
  <c r="CM352" i="1"/>
  <c r="CM268" i="1"/>
  <c r="CM290" i="1"/>
  <c r="CM215" i="1"/>
  <c r="CM223" i="1"/>
  <c r="CM231" i="1"/>
  <c r="CM305" i="1"/>
  <c r="CM280" i="1"/>
  <c r="CM291" i="1"/>
  <c r="CM216" i="1"/>
  <c r="CM224" i="1"/>
  <c r="CM232" i="1"/>
  <c r="CM315" i="1"/>
  <c r="CM323" i="1"/>
  <c r="CM285" i="1"/>
  <c r="CM292" i="1"/>
  <c r="CM217" i="1"/>
  <c r="CM225" i="1"/>
  <c r="CM233" i="1"/>
  <c r="CM263" i="1"/>
  <c r="CM218" i="1"/>
  <c r="CM226" i="1"/>
  <c r="CM234" i="1"/>
  <c r="CM311" i="1"/>
  <c r="CM264" i="1"/>
  <c r="CM272" i="1"/>
  <c r="CM276" i="1"/>
  <c r="CM284" i="1"/>
  <c r="CM211" i="1"/>
  <c r="CM286" i="1"/>
  <c r="CM212" i="1"/>
  <c r="CM220" i="1"/>
  <c r="CM228" i="1"/>
  <c r="CM236" i="1"/>
  <c r="CM297" i="1"/>
  <c r="CM281" i="1"/>
  <c r="CM288" i="1"/>
  <c r="CM213" i="1"/>
  <c r="CM221" i="1"/>
  <c r="CM229" i="1"/>
  <c r="CM237" i="1"/>
  <c r="CM278" i="1"/>
  <c r="CM243" i="1"/>
  <c r="CM247" i="1"/>
  <c r="CM251" i="1"/>
  <c r="CM255" i="1"/>
  <c r="CM259" i="1"/>
  <c r="CM162" i="1"/>
  <c r="CM170" i="1"/>
  <c r="CM287" i="1"/>
  <c r="CM289" i="1"/>
  <c r="CM235" i="1"/>
  <c r="CM210" i="1"/>
  <c r="CM214" i="1"/>
  <c r="CM222" i="1"/>
  <c r="CM230" i="1"/>
  <c r="CM242" i="1"/>
  <c r="CM246" i="1"/>
  <c r="CM250" i="1"/>
  <c r="CM254" i="1"/>
  <c r="CM258" i="1"/>
  <c r="CM160" i="1"/>
  <c r="CM168" i="1"/>
  <c r="CM238" i="1"/>
  <c r="CM239" i="1"/>
  <c r="CM241" i="1"/>
  <c r="CM245" i="1"/>
  <c r="CM249" i="1"/>
  <c r="CM253" i="1"/>
  <c r="CM257" i="1"/>
  <c r="CM158" i="1"/>
  <c r="CM219" i="1"/>
  <c r="CM227" i="1"/>
  <c r="CM161" i="1"/>
  <c r="CM169" i="1"/>
  <c r="CM240" i="1"/>
  <c r="CM244" i="1"/>
  <c r="CM248" i="1"/>
  <c r="CM252" i="1"/>
  <c r="CM256" i="1"/>
  <c r="CM164" i="1"/>
  <c r="CM172" i="1"/>
  <c r="CM178" i="1"/>
  <c r="CM186" i="1"/>
  <c r="CM194" i="1"/>
  <c r="CM202" i="1"/>
  <c r="CM166" i="1"/>
  <c r="CM173" i="1"/>
  <c r="CM181" i="1"/>
  <c r="CM189" i="1"/>
  <c r="CM197" i="1"/>
  <c r="CM176" i="1"/>
  <c r="CM184" i="1"/>
  <c r="CM192" i="1"/>
  <c r="CM200" i="1"/>
  <c r="CM165" i="1"/>
  <c r="CM179" i="1"/>
  <c r="CM187" i="1"/>
  <c r="CM195" i="1"/>
  <c r="CM203" i="1"/>
  <c r="CM174" i="1"/>
  <c r="CM182" i="1"/>
  <c r="CM159" i="1"/>
  <c r="CM177" i="1"/>
  <c r="CM185" i="1"/>
  <c r="CM193" i="1"/>
  <c r="CM201" i="1"/>
  <c r="CM163" i="1"/>
  <c r="CM167" i="1"/>
  <c r="CM180" i="1"/>
  <c r="CM188" i="1"/>
  <c r="CM196" i="1"/>
  <c r="CM204" i="1"/>
  <c r="CM171" i="1"/>
  <c r="CM191" i="1"/>
  <c r="CM105" i="1"/>
  <c r="CM113" i="1"/>
  <c r="CM121" i="1"/>
  <c r="CM129" i="1"/>
  <c r="CM137" i="1"/>
  <c r="CM145" i="1"/>
  <c r="CM183" i="1"/>
  <c r="CM190" i="1"/>
  <c r="CM157" i="1"/>
  <c r="CM108" i="1"/>
  <c r="CM116" i="1"/>
  <c r="CM124" i="1"/>
  <c r="CM132" i="1"/>
  <c r="CM140" i="1"/>
  <c r="CM206" i="1"/>
  <c r="CM111" i="1"/>
  <c r="CM119" i="1"/>
  <c r="CM127" i="1"/>
  <c r="CM135" i="1"/>
  <c r="CM143" i="1"/>
  <c r="CM106" i="1"/>
  <c r="CM114" i="1"/>
  <c r="CM122" i="1"/>
  <c r="CM199" i="1"/>
  <c r="CM205" i="1"/>
  <c r="CM109" i="1"/>
  <c r="CM117" i="1"/>
  <c r="CM125" i="1"/>
  <c r="CM133" i="1"/>
  <c r="CM141" i="1"/>
  <c r="CM198" i="1"/>
  <c r="CM112" i="1"/>
  <c r="CM120" i="1"/>
  <c r="CM128" i="1"/>
  <c r="CM136" i="1"/>
  <c r="CM144" i="1"/>
  <c r="CM107" i="1"/>
  <c r="CM115" i="1"/>
  <c r="CM123" i="1"/>
  <c r="CM131" i="1"/>
  <c r="CM139" i="1"/>
  <c r="CM147" i="1"/>
  <c r="CM118" i="1"/>
  <c r="CM149" i="1"/>
  <c r="CM152" i="1"/>
  <c r="CM59" i="1"/>
  <c r="CM67" i="1"/>
  <c r="CM75" i="1"/>
  <c r="CM83" i="1"/>
  <c r="CM91" i="1"/>
  <c r="CM99" i="1"/>
  <c r="CM606" i="1"/>
  <c r="CM614" i="1"/>
  <c r="CM631" i="1"/>
  <c r="CM647" i="1"/>
  <c r="CM134" i="1"/>
  <c r="CM60" i="1"/>
  <c r="CM68" i="1"/>
  <c r="CM76" i="1"/>
  <c r="CM84" i="1"/>
  <c r="CM92" i="1"/>
  <c r="CM100" i="1"/>
  <c r="CM607" i="1"/>
  <c r="CM624" i="1"/>
  <c r="CM632" i="1"/>
  <c r="CM148" i="1"/>
  <c r="CM150" i="1"/>
  <c r="CM61" i="1"/>
  <c r="CM69" i="1"/>
  <c r="CM77" i="1"/>
  <c r="CM85" i="1"/>
  <c r="CM93" i="1"/>
  <c r="CM52" i="1"/>
  <c r="CM608" i="1"/>
  <c r="CM625" i="1"/>
  <c r="CM633" i="1"/>
  <c r="CM649" i="1"/>
  <c r="CM130" i="1"/>
  <c r="CM153" i="1"/>
  <c r="CM62" i="1"/>
  <c r="CM70" i="1"/>
  <c r="CM78" i="1"/>
  <c r="CM86" i="1"/>
  <c r="CM94" i="1"/>
  <c r="CM53" i="1"/>
  <c r="CM609" i="1"/>
  <c r="CM626" i="1"/>
  <c r="CM634" i="1"/>
  <c r="CM63" i="1"/>
  <c r="CM71" i="1"/>
  <c r="CM79" i="1"/>
  <c r="CM87" i="1"/>
  <c r="CM175" i="1"/>
  <c r="CM126" i="1"/>
  <c r="CM142" i="1"/>
  <c r="CM151" i="1"/>
  <c r="CM64" i="1"/>
  <c r="CM72" i="1"/>
  <c r="CM80" i="1"/>
  <c r="CM88" i="1"/>
  <c r="CM96" i="1"/>
  <c r="CM55" i="1"/>
  <c r="CM611" i="1"/>
  <c r="CM628" i="1"/>
  <c r="CM642" i="1"/>
  <c r="CM643" i="1"/>
  <c r="CM644" i="1"/>
  <c r="CM110" i="1"/>
  <c r="CM146" i="1"/>
  <c r="CM104" i="1"/>
  <c r="CM65" i="1"/>
  <c r="CM73" i="1"/>
  <c r="CM81" i="1"/>
  <c r="CM89" i="1"/>
  <c r="CM97" i="1"/>
  <c r="CM56" i="1"/>
  <c r="CM51" i="1"/>
  <c r="CM612" i="1"/>
  <c r="CM629" i="1"/>
  <c r="CM645" i="1"/>
  <c r="CM90" i="1"/>
  <c r="CM98" i="1"/>
  <c r="CM57" i="1"/>
  <c r="CM627" i="1"/>
  <c r="CM646" i="1"/>
  <c r="CM648" i="1"/>
  <c r="CM95" i="1"/>
  <c r="CM54" i="1"/>
  <c r="CM630" i="1"/>
  <c r="CM138" i="1"/>
  <c r="CM610" i="1"/>
  <c r="CM58" i="1"/>
  <c r="CM66" i="1"/>
  <c r="CM74" i="1"/>
  <c r="CM82" i="1"/>
  <c r="CM613" i="1"/>
  <c r="CM722" i="1"/>
  <c r="CM846" i="1"/>
  <c r="CM910" i="1"/>
  <c r="CM20" i="1"/>
  <c r="CM21" i="1"/>
  <c r="CM11" i="1"/>
  <c r="CM721" i="1"/>
  <c r="CM785" i="1"/>
  <c r="CM909" i="1"/>
  <c r="CM12" i="1"/>
  <c r="CM13" i="1"/>
  <c r="CM14" i="1"/>
  <c r="CM720" i="1"/>
  <c r="CM784" i="1"/>
  <c r="CM848" i="1"/>
  <c r="CM783" i="1"/>
  <c r="CM847" i="1"/>
  <c r="CM911" i="1"/>
  <c r="CD542" i="1"/>
  <c r="CE495" i="1"/>
  <c r="CF554" i="1"/>
  <c r="BV554" i="1"/>
  <c r="BY554" i="1"/>
  <c r="CB554" i="1"/>
  <c r="BR554" i="1"/>
  <c r="CE554" i="1"/>
  <c r="BZ542" i="1"/>
  <c r="BR539" i="1"/>
  <c r="BW539" i="1"/>
  <c r="CD539" i="1"/>
  <c r="BX539" i="1"/>
  <c r="CG539" i="1"/>
  <c r="BZ539" i="1"/>
  <c r="CC539" i="1"/>
  <c r="CF536" i="1"/>
  <c r="BW480" i="1"/>
  <c r="CJ532" i="1"/>
  <c r="BZ495" i="1"/>
  <c r="BW478" i="1"/>
  <c r="CJ534" i="1"/>
  <c r="BV548" i="1"/>
  <c r="BW530" i="1"/>
  <c r="CB530" i="1"/>
  <c r="CD530" i="1"/>
  <c r="BR530" i="1"/>
  <c r="BV530" i="1"/>
  <c r="CC530" i="1"/>
  <c r="CG530" i="1"/>
  <c r="BZ530" i="1"/>
  <c r="CA530" i="1"/>
  <c r="CC532" i="1"/>
  <c r="CI25" i="1"/>
  <c r="CJ549" i="1"/>
  <c r="CJ495" i="1"/>
  <c r="BY543" i="1"/>
  <c r="CK543" i="1"/>
  <c r="BZ543" i="1"/>
  <c r="CB543" i="1"/>
  <c r="BR543" i="1"/>
  <c r="BX543" i="1"/>
  <c r="CE543" i="1"/>
  <c r="CD543" i="1"/>
  <c r="CC543" i="1"/>
  <c r="BV543" i="1"/>
  <c r="CI543" i="1"/>
  <c r="CH543" i="1"/>
  <c r="BW543" i="1"/>
  <c r="CJ543" i="1"/>
  <c r="CE542" i="1"/>
  <c r="BO521" i="1"/>
  <c r="BY521" i="1" s="1"/>
  <c r="CD521" i="1"/>
  <c r="CI521" i="1"/>
  <c r="BZ521" i="1"/>
  <c r="CE521" i="1"/>
  <c r="CL478" i="1"/>
  <c r="CL529" i="1"/>
  <c r="CA542" i="1"/>
  <c r="BR553" i="1"/>
  <c r="CG553" i="1"/>
  <c r="BW553" i="1"/>
  <c r="CA528" i="1"/>
  <c r="BR528" i="1"/>
  <c r="CK528" i="1"/>
  <c r="CB528" i="1"/>
  <c r="CF528" i="1"/>
  <c r="BV528" i="1"/>
  <c r="CC528" i="1"/>
  <c r="BW528" i="1"/>
  <c r="CD528" i="1"/>
  <c r="CG528" i="1"/>
  <c r="BX528" i="1"/>
  <c r="BZ528" i="1"/>
  <c r="CE528" i="1"/>
  <c r="CH528" i="1"/>
  <c r="CC540" i="1"/>
  <c r="BW540" i="1"/>
  <c r="CK540" i="1"/>
  <c r="CD540" i="1"/>
  <c r="BR540" i="1"/>
  <c r="BX540" i="1"/>
  <c r="CH540" i="1"/>
  <c r="BZ540" i="1"/>
  <c r="BR480" i="1"/>
  <c r="CE480" i="1"/>
  <c r="CD480" i="1"/>
  <c r="CA480" i="1"/>
  <c r="BV480" i="1"/>
  <c r="CB480" i="1"/>
  <c r="CI27" i="1"/>
  <c r="BW535" i="1"/>
  <c r="BR535" i="1"/>
  <c r="CD535" i="1"/>
  <c r="BX535" i="1"/>
  <c r="CE535" i="1"/>
  <c r="CF535" i="1"/>
  <c r="CG535" i="1"/>
  <c r="BZ535" i="1"/>
  <c r="CA535" i="1"/>
  <c r="BY535" i="1"/>
  <c r="CB535" i="1"/>
  <c r="BX495" i="1"/>
  <c r="BR483" i="1"/>
  <c r="CB483" i="1"/>
  <c r="CG483" i="1"/>
  <c r="CF483" i="1"/>
  <c r="BV483" i="1"/>
  <c r="CC483" i="1"/>
  <c r="CK483" i="1"/>
  <c r="BW483" i="1"/>
  <c r="CD483" i="1"/>
  <c r="CH483" i="1"/>
  <c r="CA483" i="1"/>
  <c r="BX483" i="1"/>
  <c r="CD509" i="1"/>
  <c r="CA467" i="1"/>
  <c r="CE467" i="1"/>
  <c r="CG467" i="1"/>
  <c r="BW467" i="1"/>
  <c r="BR467" i="1"/>
  <c r="BZ467" i="1"/>
  <c r="BV467" i="1"/>
  <c r="BY467" i="1"/>
  <c r="BX467" i="1"/>
  <c r="BO513" i="1"/>
  <c r="BY513" i="1"/>
  <c r="CG513" i="1"/>
  <c r="CA513" i="1"/>
  <c r="BX513" i="1"/>
  <c r="CF513" i="1"/>
  <c r="CA495" i="1"/>
  <c r="BR468" i="1"/>
  <c r="CA468" i="1"/>
  <c r="BV475" i="1"/>
  <c r="BX475" i="1"/>
  <c r="CC475" i="1"/>
  <c r="CB475" i="1"/>
  <c r="BR475" i="1"/>
  <c r="CD475" i="1"/>
  <c r="BW475" i="1"/>
  <c r="BO496" i="1"/>
  <c r="BZ496" i="1"/>
  <c r="CF468" i="1"/>
  <c r="CK529" i="1"/>
  <c r="CB532" i="1"/>
  <c r="BV495" i="1"/>
  <c r="BO509" i="1"/>
  <c r="CJ509" i="1" s="1"/>
  <c r="BX509" i="1"/>
  <c r="CF509" i="1"/>
  <c r="CL521" i="1"/>
  <c r="CL543" i="1"/>
  <c r="BR542" i="1"/>
  <c r="CB529" i="1"/>
  <c r="BO519" i="1"/>
  <c r="BV519" i="1"/>
  <c r="CK519" i="1"/>
  <c r="CH519" i="1"/>
  <c r="CF519" i="1"/>
  <c r="BY519" i="1"/>
  <c r="CE519" i="1"/>
  <c r="CC519" i="1"/>
  <c r="BX519" i="1"/>
  <c r="CB519" i="1"/>
  <c r="CJ519" i="1"/>
  <c r="BW519" i="1"/>
  <c r="CG519" i="1"/>
  <c r="BO503" i="1"/>
  <c r="CM503" i="1" s="1"/>
  <c r="BY503" i="1"/>
  <c r="CB503" i="1"/>
  <c r="CC503" i="1"/>
  <c r="CK532" i="1"/>
  <c r="CG478" i="1"/>
  <c r="BV553" i="1"/>
  <c r="BZ534" i="1"/>
  <c r="CE534" i="1"/>
  <c r="CC534" i="1"/>
  <c r="CH534" i="1"/>
  <c r="BY534" i="1"/>
  <c r="BR534" i="1"/>
  <c r="CG534" i="1"/>
  <c r="CB548" i="1"/>
  <c r="BR548" i="1"/>
  <c r="CG548" i="1"/>
  <c r="BW548" i="1"/>
  <c r="CC548" i="1"/>
  <c r="CD548" i="1"/>
  <c r="BY548" i="1"/>
  <c r="CF548" i="1"/>
  <c r="BZ548" i="1"/>
  <c r="CA548" i="1"/>
  <c r="CE509" i="1"/>
  <c r="CD529" i="1"/>
  <c r="CD554" i="1"/>
  <c r="BX532" i="1"/>
  <c r="BO499" i="1"/>
  <c r="CM499" i="1" s="1"/>
  <c r="CC499" i="1"/>
  <c r="CI499" i="1"/>
  <c r="BY499" i="1"/>
  <c r="BV499" i="1"/>
  <c r="BW499" i="1"/>
  <c r="CJ499" i="1"/>
  <c r="BZ499" i="1"/>
  <c r="CK499" i="1"/>
  <c r="BO508" i="1"/>
  <c r="CB508" i="1" s="1"/>
  <c r="BY508" i="1"/>
  <c r="BV509" i="1"/>
  <c r="CB495" i="1"/>
  <c r="BW534" i="1"/>
  <c r="BY540" i="1"/>
  <c r="CH530" i="1"/>
  <c r="CI495" i="1"/>
  <c r="CJ478" i="1"/>
  <c r="BR27" i="1"/>
  <c r="CB27" i="1"/>
  <c r="CL554" i="1"/>
  <c r="CL542" i="1"/>
  <c r="BR474" i="1"/>
  <c r="CD474" i="1"/>
  <c r="CC474" i="1"/>
  <c r="BY474" i="1"/>
  <c r="CB474" i="1"/>
  <c r="CE474" i="1"/>
  <c r="CI474" i="1"/>
  <c r="BR484" i="1"/>
  <c r="BZ484" i="1"/>
  <c r="CB484" i="1"/>
  <c r="BX484" i="1"/>
  <c r="BV484" i="1"/>
  <c r="BW484" i="1"/>
  <c r="CE484" i="1"/>
  <c r="CD484" i="1"/>
  <c r="BY484" i="1"/>
  <c r="CF553" i="1"/>
  <c r="CF541" i="1"/>
  <c r="CG554" i="1"/>
  <c r="CJ551" i="1"/>
  <c r="CA540" i="1"/>
  <c r="CI536" i="1"/>
  <c r="CH480" i="1"/>
  <c r="CI532" i="1"/>
  <c r="CK522" i="1"/>
  <c r="BX506" i="1"/>
  <c r="BX541" i="1"/>
  <c r="CC27" i="1"/>
  <c r="CA554" i="1"/>
  <c r="CJ468" i="1"/>
  <c r="BR462" i="1"/>
  <c r="BZ462" i="1"/>
  <c r="BW462" i="1"/>
  <c r="BX462" i="1"/>
  <c r="CK462" i="1"/>
  <c r="CG462" i="1"/>
  <c r="CC462" i="1"/>
  <c r="CH462" i="1"/>
  <c r="CF462" i="1"/>
  <c r="BY462" i="1"/>
  <c r="CE462" i="1"/>
  <c r="CA462" i="1"/>
  <c r="CI462" i="1"/>
  <c r="BR546" i="1"/>
  <c r="BW546" i="1"/>
  <c r="CF546" i="1"/>
  <c r="CD546" i="1"/>
  <c r="CC546" i="1"/>
  <c r="CK546" i="1"/>
  <c r="BX546" i="1"/>
  <c r="BO516" i="1"/>
  <c r="BY516" i="1"/>
  <c r="BW516" i="1"/>
  <c r="CB516" i="1"/>
  <c r="BX516" i="1"/>
  <c r="CA516" i="1"/>
  <c r="CG25" i="1"/>
  <c r="BY528" i="1"/>
  <c r="CK535" i="1"/>
  <c r="CA551" i="1"/>
  <c r="CK478" i="1"/>
  <c r="BZ532" i="1"/>
  <c r="BV532" i="1"/>
  <c r="BR532" i="1"/>
  <c r="CG532" i="1"/>
  <c r="CE532" i="1"/>
  <c r="CD532" i="1"/>
  <c r="BY532" i="1"/>
  <c r="BW542" i="1"/>
  <c r="CI542" i="1"/>
  <c r="BR529" i="1"/>
  <c r="BZ529" i="1"/>
  <c r="CF529" i="1"/>
  <c r="BV529" i="1"/>
  <c r="CA529" i="1"/>
  <c r="BY529" i="1"/>
  <c r="BX529" i="1"/>
  <c r="CE529" i="1"/>
  <c r="CF495" i="1"/>
  <c r="CG495" i="1"/>
  <c r="CL495" i="1"/>
  <c r="BO522" i="1"/>
  <c r="CC522" i="1" s="1"/>
  <c r="CE522" i="1"/>
  <c r="BX522" i="1"/>
  <c r="CD522" i="1"/>
  <c r="BY522" i="1"/>
  <c r="CF522" i="1"/>
  <c r="CD478" i="1"/>
  <c r="BV540" i="1"/>
  <c r="CJ480" i="1"/>
  <c r="CF542" i="1"/>
  <c r="BR470" i="1"/>
  <c r="CC470" i="1"/>
  <c r="CE470" i="1"/>
  <c r="BW470" i="1"/>
  <c r="CI470" i="1"/>
  <c r="CH470" i="1"/>
  <c r="BV470" i="1"/>
  <c r="CG470" i="1"/>
  <c r="BZ470" i="1"/>
  <c r="CB470" i="1"/>
  <c r="BX470" i="1"/>
  <c r="BO497" i="1"/>
  <c r="BV497" i="1" s="1"/>
  <c r="CE497" i="1"/>
  <c r="CB497" i="1"/>
  <c r="BX478" i="1"/>
  <c r="CJ483" i="1"/>
  <c r="BV542" i="1"/>
  <c r="BR487" i="1"/>
  <c r="BZ487" i="1"/>
  <c r="CG487" i="1"/>
  <c r="BY487" i="1"/>
  <c r="BX487" i="1"/>
  <c r="BW487" i="1"/>
  <c r="CC487" i="1"/>
  <c r="CB467" i="1"/>
  <c r="CD513" i="1"/>
  <c r="CJ530" i="1"/>
  <c r="CI468" i="1"/>
  <c r="CG540" i="1"/>
  <c r="CC542" i="1"/>
  <c r="BY495" i="1"/>
  <c r="CJ27" i="1"/>
  <c r="CK542" i="1"/>
  <c r="BW532" i="1"/>
  <c r="CJ502" i="1"/>
  <c r="BV25" i="1"/>
  <c r="CB553" i="1"/>
  <c r="BW474" i="1"/>
  <c r="CC478" i="1"/>
  <c r="BW521" i="1"/>
  <c r="CB478" i="1"/>
  <c r="CH495" i="1"/>
  <c r="BY541" i="1"/>
  <c r="BR541" i="1"/>
  <c r="BV541" i="1"/>
  <c r="CA541" i="1"/>
  <c r="CC541" i="1"/>
  <c r="CC495" i="1"/>
  <c r="BR551" i="1"/>
  <c r="CK551" i="1"/>
  <c r="CE551" i="1"/>
  <c r="BX551" i="1"/>
  <c r="CF551" i="1"/>
  <c r="CD551" i="1"/>
  <c r="CI551" i="1"/>
  <c r="BY551" i="1"/>
  <c r="CG551" i="1"/>
  <c r="BW551" i="1"/>
  <c r="CH551" i="1"/>
  <c r="CB551" i="1"/>
  <c r="CE540" i="1"/>
  <c r="CA521" i="1"/>
  <c r="CE536" i="1"/>
  <c r="CK536" i="1"/>
  <c r="BZ536" i="1"/>
  <c r="CA536" i="1"/>
  <c r="CB536" i="1"/>
  <c r="BV536" i="1"/>
  <c r="BW536" i="1"/>
  <c r="CD536" i="1"/>
  <c r="BX536" i="1"/>
  <c r="CF480" i="1"/>
  <c r="BO518" i="1"/>
  <c r="CM518" i="1" s="1"/>
  <c r="CE518" i="1"/>
  <c r="BV518" i="1"/>
  <c r="CD518" i="1"/>
  <c r="CF518" i="1"/>
  <c r="BX518" i="1"/>
  <c r="CB541" i="1"/>
  <c r="BW554" i="1"/>
  <c r="CE539" i="1"/>
  <c r="BY483" i="1"/>
  <c r="CK539" i="1"/>
  <c r="BO506" i="1"/>
  <c r="CA506" i="1"/>
  <c r="CD506" i="1"/>
  <c r="CF506" i="1"/>
  <c r="CC506" i="1"/>
  <c r="BZ506" i="1"/>
  <c r="CE506" i="1"/>
  <c r="CA534" i="1"/>
  <c r="BW541" i="1"/>
  <c r="BZ553" i="1"/>
  <c r="CJ467" i="1"/>
  <c r="CI513" i="1"/>
  <c r="CD468" i="1"/>
  <c r="BV551" i="1"/>
  <c r="CH475" i="1"/>
  <c r="CG518" i="1"/>
  <c r="CK548" i="1"/>
  <c r="CF532" i="1"/>
  <c r="CH542" i="1"/>
  <c r="BR472" i="1"/>
  <c r="CA472" i="1"/>
  <c r="CJ25" i="1"/>
  <c r="CH499" i="1"/>
  <c r="CK506" i="1"/>
  <c r="CC509" i="1"/>
  <c r="CA543" i="1"/>
  <c r="CG542" i="1"/>
  <c r="CI554" i="1"/>
  <c r="BV478" i="1"/>
  <c r="CL509" i="1"/>
  <c r="CL532" i="1"/>
  <c r="CL27" i="1"/>
  <c r="BR549" i="1"/>
  <c r="BV549" i="1"/>
  <c r="CE549" i="1"/>
  <c r="BZ549" i="1"/>
  <c r="BW549" i="1"/>
  <c r="CH549" i="1"/>
  <c r="CD549" i="1"/>
  <c r="CA549" i="1"/>
  <c r="CA553" i="1"/>
  <c r="CD495" i="1"/>
  <c r="CI519" i="1"/>
  <c r="CF540" i="1"/>
  <c r="BZ478" i="1"/>
  <c r="CG480" i="1"/>
  <c r="BY478" i="1"/>
  <c r="BO507" i="1"/>
  <c r="CM507" i="1" s="1"/>
  <c r="CA507" i="1"/>
  <c r="BX507" i="1"/>
  <c r="CI507" i="1"/>
  <c r="CF507" i="1"/>
  <c r="CC507" i="1"/>
  <c r="BY507" i="1"/>
  <c r="BW507" i="1"/>
  <c r="CG507" i="1"/>
  <c r="CD507" i="1"/>
  <c r="CE507" i="1"/>
  <c r="BW529" i="1"/>
  <c r="BZ554" i="1"/>
  <c r="CI483" i="1"/>
  <c r="CJ506" i="1"/>
  <c r="CA487" i="1"/>
  <c r="CI534" i="1"/>
  <c r="CI467" i="1"/>
  <c r="BZ513" i="1"/>
  <c r="CF530" i="1"/>
  <c r="CH468" i="1"/>
  <c r="CD553" i="1"/>
  <c r="CI549" i="1"/>
  <c r="BY546" i="1"/>
  <c r="CK549" i="1"/>
  <c r="CJ475" i="1"/>
  <c r="BO515" i="1"/>
  <c r="CM515" i="1" s="1"/>
  <c r="CE515" i="1"/>
  <c r="BZ515" i="1"/>
  <c r="CC515" i="1"/>
  <c r="BW515" i="1"/>
  <c r="BZ555" i="1"/>
  <c r="CE555" i="1"/>
  <c r="CK555" i="1"/>
  <c r="CI555" i="1"/>
  <c r="BW555" i="1"/>
  <c r="CK518" i="1"/>
  <c r="CA532" i="1"/>
  <c r="CJ542" i="1"/>
  <c r="CI496" i="1"/>
  <c r="CH25" i="1"/>
  <c r="CA509" i="1"/>
  <c r="CC554" i="1"/>
  <c r="CC513" i="1"/>
  <c r="CH548" i="1"/>
  <c r="BW495" i="1"/>
  <c r="BY515" i="1" l="1"/>
  <c r="BZ507" i="1"/>
  <c r="CB507" i="1"/>
  <c r="BR506" i="1"/>
  <c r="CB506" i="1"/>
  <c r="CL506" i="1"/>
  <c r="BY506" i="1"/>
  <c r="CH506" i="1"/>
  <c r="CG506" i="1"/>
  <c r="CI506" i="1"/>
  <c r="CB518" i="1"/>
  <c r="CF497" i="1"/>
  <c r="BZ522" i="1"/>
  <c r="BR516" i="1"/>
  <c r="CL516" i="1"/>
  <c r="BV516" i="1"/>
  <c r="CE516" i="1"/>
  <c r="CG516" i="1"/>
  <c r="CD516" i="1"/>
  <c r="CJ516" i="1"/>
  <c r="BZ516" i="1"/>
  <c r="CC516" i="1"/>
  <c r="CI516" i="1"/>
  <c r="CH516" i="1"/>
  <c r="CF516" i="1"/>
  <c r="CK516" i="1"/>
  <c r="CE499" i="1"/>
  <c r="BW503" i="1"/>
  <c r="CG503" i="1"/>
  <c r="BR519" i="1"/>
  <c r="CA519" i="1"/>
  <c r="CL519" i="1"/>
  <c r="BR496" i="1"/>
  <c r="CC496" i="1"/>
  <c r="CB496" i="1"/>
  <c r="CG496" i="1"/>
  <c r="CA496" i="1"/>
  <c r="BX496" i="1"/>
  <c r="CE496" i="1"/>
  <c r="BW496" i="1"/>
  <c r="BY496" i="1"/>
  <c r="CF496" i="1"/>
  <c r="CD496" i="1"/>
  <c r="CK496" i="1"/>
  <c r="CL496" i="1"/>
  <c r="BV496" i="1"/>
  <c r="CH496" i="1"/>
  <c r="BR513" i="1"/>
  <c r="CL513" i="1"/>
  <c r="CK513" i="1"/>
  <c r="BW513" i="1"/>
  <c r="BV513" i="1"/>
  <c r="CE513" i="1"/>
  <c r="CB513" i="1"/>
  <c r="CH513" i="1"/>
  <c r="CB521" i="1"/>
  <c r="CM516" i="1"/>
  <c r="CM521" i="1"/>
  <c r="CA515" i="1"/>
  <c r="BR508" i="1"/>
  <c r="CJ508" i="1"/>
  <c r="CG508" i="1"/>
  <c r="CF508" i="1"/>
  <c r="CL508" i="1"/>
  <c r="BZ508" i="1"/>
  <c r="CA508" i="1"/>
  <c r="CI508" i="1"/>
  <c r="BW508" i="1"/>
  <c r="BX508" i="1"/>
  <c r="CE508" i="1"/>
  <c r="CC508" i="1"/>
  <c r="CK508" i="1"/>
  <c r="BV503" i="1"/>
  <c r="CK503" i="1"/>
  <c r="BX503" i="1"/>
  <c r="CJ521" i="1"/>
  <c r="BV521" i="1"/>
  <c r="CJ518" i="1"/>
  <c r="BW506" i="1"/>
  <c r="CD519" i="1"/>
  <c r="CM519" i="1"/>
  <c r="CM508" i="1"/>
  <c r="CG499" i="1"/>
  <c r="BR497" i="1"/>
  <c r="CK497" i="1"/>
  <c r="CI497" i="1"/>
  <c r="CG497" i="1"/>
  <c r="CC497" i="1"/>
  <c r="CD497" i="1"/>
  <c r="BY497" i="1"/>
  <c r="CH497" i="1"/>
  <c r="CJ497" i="1"/>
  <c r="CL497" i="1"/>
  <c r="BR503" i="1"/>
  <c r="CL503" i="1"/>
  <c r="CD503" i="1"/>
  <c r="CH503" i="1"/>
  <c r="CJ503" i="1"/>
  <c r="CN28" i="1"/>
  <c r="CN25" i="1"/>
  <c r="CN29" i="1"/>
  <c r="CN30" i="1"/>
  <c r="CN31" i="1"/>
  <c r="CN33" i="1"/>
  <c r="CN26" i="1"/>
  <c r="CN34" i="1"/>
  <c r="CN532" i="1"/>
  <c r="CN533" i="1"/>
  <c r="CN534" i="1"/>
  <c r="CN32" i="1"/>
  <c r="CN528" i="1"/>
  <c r="CO3" i="1"/>
  <c r="CN27" i="1"/>
  <c r="CN529" i="1"/>
  <c r="CN530" i="1"/>
  <c r="CN540" i="1"/>
  <c r="CN531" i="1"/>
  <c r="CN535" i="1"/>
  <c r="CN536" i="1"/>
  <c r="CN537" i="1"/>
  <c r="CN538" i="1"/>
  <c r="CN543" i="1"/>
  <c r="CN544" i="1"/>
  <c r="CN539" i="1"/>
  <c r="CN546" i="1"/>
  <c r="CN541" i="1"/>
  <c r="CN547" i="1"/>
  <c r="CN548" i="1"/>
  <c r="CN549" i="1"/>
  <c r="CN545" i="1"/>
  <c r="CN542" i="1"/>
  <c r="CN553" i="1"/>
  <c r="CN552" i="1"/>
  <c r="CN497" i="1"/>
  <c r="CN550" i="1"/>
  <c r="CN498" i="1"/>
  <c r="CN499" i="1"/>
  <c r="CN554" i="1"/>
  <c r="CN500" i="1"/>
  <c r="CN551" i="1"/>
  <c r="CN527" i="1"/>
  <c r="CN555" i="1"/>
  <c r="CN495" i="1"/>
  <c r="CN556" i="1"/>
  <c r="CN502" i="1"/>
  <c r="CN510" i="1"/>
  <c r="CN503" i="1"/>
  <c r="CN501" i="1"/>
  <c r="CN504" i="1"/>
  <c r="CN496" i="1"/>
  <c r="CN505" i="1"/>
  <c r="CN506" i="1"/>
  <c r="CN507" i="1"/>
  <c r="CN508" i="1"/>
  <c r="CN520" i="1"/>
  <c r="CN521" i="1"/>
  <c r="CN464" i="1"/>
  <c r="CN513" i="1"/>
  <c r="CN514" i="1"/>
  <c r="CN522" i="1"/>
  <c r="CN463" i="1"/>
  <c r="CN515" i="1"/>
  <c r="CN523" i="1"/>
  <c r="CN462" i="1"/>
  <c r="CN511" i="1"/>
  <c r="CN516" i="1"/>
  <c r="CN517" i="1"/>
  <c r="CN509" i="1"/>
  <c r="CN518" i="1"/>
  <c r="CN467" i="1"/>
  <c r="CN473" i="1"/>
  <c r="CN512" i="1"/>
  <c r="CN468" i="1"/>
  <c r="CN472" i="1"/>
  <c r="CN471" i="1"/>
  <c r="CN479" i="1"/>
  <c r="CN470" i="1"/>
  <c r="CN465" i="1"/>
  <c r="CN469" i="1"/>
  <c r="CN476" i="1"/>
  <c r="CN519" i="1"/>
  <c r="CN494" i="1"/>
  <c r="CN466" i="1"/>
  <c r="CN475" i="1"/>
  <c r="CN483" i="1"/>
  <c r="CN480" i="1"/>
  <c r="CN489" i="1"/>
  <c r="CN433" i="1"/>
  <c r="CN474" i="1"/>
  <c r="CN488" i="1"/>
  <c r="CN434" i="1"/>
  <c r="CN482" i="1"/>
  <c r="CN487" i="1"/>
  <c r="CN435" i="1"/>
  <c r="CN481" i="1"/>
  <c r="CN486" i="1"/>
  <c r="CN461" i="1"/>
  <c r="CN436" i="1"/>
  <c r="CN485" i="1"/>
  <c r="CN484" i="1"/>
  <c r="CN430" i="1"/>
  <c r="CN478" i="1"/>
  <c r="CN431" i="1"/>
  <c r="CN439" i="1"/>
  <c r="CN438" i="1"/>
  <c r="CN446" i="1"/>
  <c r="CN454" i="1"/>
  <c r="CN432" i="1"/>
  <c r="CN447" i="1"/>
  <c r="CN440" i="1"/>
  <c r="CN448" i="1"/>
  <c r="CN456" i="1"/>
  <c r="CN429" i="1"/>
  <c r="CN441" i="1"/>
  <c r="CN442" i="1"/>
  <c r="CN490" i="1"/>
  <c r="CN437" i="1"/>
  <c r="CN443" i="1"/>
  <c r="CN451" i="1"/>
  <c r="CN477" i="1"/>
  <c r="CN444" i="1"/>
  <c r="CN452" i="1"/>
  <c r="CN453" i="1"/>
  <c r="CN398" i="1"/>
  <c r="CN406" i="1"/>
  <c r="CN428" i="1"/>
  <c r="CN399" i="1"/>
  <c r="CN407" i="1"/>
  <c r="CN450" i="1"/>
  <c r="CN455" i="1"/>
  <c r="CN400" i="1"/>
  <c r="CN408" i="1"/>
  <c r="CN449" i="1"/>
  <c r="CN401" i="1"/>
  <c r="CN409" i="1"/>
  <c r="CN396" i="1"/>
  <c r="CN402" i="1"/>
  <c r="CN403" i="1"/>
  <c r="CN411" i="1"/>
  <c r="CN457" i="1"/>
  <c r="CN404" i="1"/>
  <c r="CN412" i="1"/>
  <c r="CN445" i="1"/>
  <c r="CN417" i="1"/>
  <c r="CN422" i="1"/>
  <c r="CN367" i="1"/>
  <c r="CN397" i="1"/>
  <c r="CN415" i="1"/>
  <c r="CN423" i="1"/>
  <c r="CN368" i="1"/>
  <c r="CN424" i="1"/>
  <c r="CN369" i="1"/>
  <c r="CN405" i="1"/>
  <c r="CN413" i="1"/>
  <c r="CN395" i="1"/>
  <c r="CN370" i="1"/>
  <c r="CN418" i="1"/>
  <c r="CN410" i="1"/>
  <c r="CN419" i="1"/>
  <c r="CN364" i="1"/>
  <c r="CN414" i="1"/>
  <c r="CN416" i="1"/>
  <c r="CN420" i="1"/>
  <c r="CN365" i="1"/>
  <c r="CN373" i="1"/>
  <c r="CN363" i="1"/>
  <c r="CN379" i="1"/>
  <c r="CN387" i="1"/>
  <c r="CN332" i="1"/>
  <c r="CN380" i="1"/>
  <c r="CN388" i="1"/>
  <c r="CN381" i="1"/>
  <c r="CN389" i="1"/>
  <c r="CN334" i="1"/>
  <c r="CN374" i="1"/>
  <c r="CN382" i="1"/>
  <c r="CN375" i="1"/>
  <c r="CN383" i="1"/>
  <c r="CN391" i="1"/>
  <c r="CN372" i="1"/>
  <c r="CN376" i="1"/>
  <c r="CN384" i="1"/>
  <c r="CN362" i="1"/>
  <c r="CN421" i="1"/>
  <c r="CN366" i="1"/>
  <c r="CN371" i="1"/>
  <c r="CN377" i="1"/>
  <c r="CN385" i="1"/>
  <c r="CN330" i="1"/>
  <c r="CN338" i="1"/>
  <c r="CN335" i="1"/>
  <c r="CN340" i="1"/>
  <c r="CN344" i="1"/>
  <c r="CN352" i="1"/>
  <c r="CN297" i="1"/>
  <c r="CN305" i="1"/>
  <c r="CN390" i="1"/>
  <c r="CN345" i="1"/>
  <c r="CN353" i="1"/>
  <c r="CN298" i="1"/>
  <c r="CN333" i="1"/>
  <c r="CN346" i="1"/>
  <c r="CN354" i="1"/>
  <c r="CN299" i="1"/>
  <c r="CN307" i="1"/>
  <c r="CN336" i="1"/>
  <c r="CN347" i="1"/>
  <c r="CN355" i="1"/>
  <c r="CN300" i="1"/>
  <c r="CN378" i="1"/>
  <c r="CN348" i="1"/>
  <c r="CN386" i="1"/>
  <c r="CN331" i="1"/>
  <c r="CN341" i="1"/>
  <c r="CN349" i="1"/>
  <c r="CN357" i="1"/>
  <c r="CN302" i="1"/>
  <c r="CN337" i="1"/>
  <c r="CN339" i="1"/>
  <c r="CN342" i="1"/>
  <c r="CN350" i="1"/>
  <c r="CN358" i="1"/>
  <c r="CN303" i="1"/>
  <c r="CN311" i="1"/>
  <c r="CN315" i="1"/>
  <c r="CN323" i="1"/>
  <c r="CN268" i="1"/>
  <c r="CN276" i="1"/>
  <c r="CN351" i="1"/>
  <c r="CN329" i="1"/>
  <c r="CN312" i="1"/>
  <c r="CN316" i="1"/>
  <c r="CN324" i="1"/>
  <c r="CN269" i="1"/>
  <c r="CN317" i="1"/>
  <c r="CN325" i="1"/>
  <c r="CN270" i="1"/>
  <c r="CN278" i="1"/>
  <c r="CN356" i="1"/>
  <c r="CN301" i="1"/>
  <c r="CN304" i="1"/>
  <c r="CN313" i="1"/>
  <c r="CN318" i="1"/>
  <c r="CN296" i="1"/>
  <c r="CN343" i="1"/>
  <c r="CN309" i="1"/>
  <c r="CN319" i="1"/>
  <c r="CN264" i="1"/>
  <c r="CN272" i="1"/>
  <c r="CN306" i="1"/>
  <c r="CN320" i="1"/>
  <c r="CN265" i="1"/>
  <c r="CN273" i="1"/>
  <c r="CN281" i="1"/>
  <c r="CN310" i="1"/>
  <c r="CN321" i="1"/>
  <c r="CN266" i="1"/>
  <c r="CN274" i="1"/>
  <c r="CN282" i="1"/>
  <c r="CN283" i="1"/>
  <c r="CN287" i="1"/>
  <c r="CN289" i="1"/>
  <c r="CN214" i="1"/>
  <c r="CN222" i="1"/>
  <c r="CN230" i="1"/>
  <c r="CN238" i="1"/>
  <c r="CN267" i="1"/>
  <c r="CN275" i="1"/>
  <c r="CN290" i="1"/>
  <c r="CN215" i="1"/>
  <c r="CN223" i="1"/>
  <c r="CN231" i="1"/>
  <c r="CN314" i="1"/>
  <c r="CN322" i="1"/>
  <c r="CN277" i="1"/>
  <c r="CN280" i="1"/>
  <c r="CN291" i="1"/>
  <c r="CN216" i="1"/>
  <c r="CN224" i="1"/>
  <c r="CN232" i="1"/>
  <c r="CN285" i="1"/>
  <c r="CN292" i="1"/>
  <c r="CN217" i="1"/>
  <c r="CN225" i="1"/>
  <c r="CN233" i="1"/>
  <c r="CN279" i="1"/>
  <c r="CN263" i="1"/>
  <c r="CN271" i="1"/>
  <c r="CN284" i="1"/>
  <c r="CN211" i="1"/>
  <c r="CN219" i="1"/>
  <c r="CN227" i="1"/>
  <c r="CN235" i="1"/>
  <c r="CN286" i="1"/>
  <c r="CN212" i="1"/>
  <c r="CN220" i="1"/>
  <c r="CN228" i="1"/>
  <c r="CN236" i="1"/>
  <c r="CN159" i="1"/>
  <c r="CN167" i="1"/>
  <c r="CN288" i="1"/>
  <c r="CN243" i="1"/>
  <c r="CN247" i="1"/>
  <c r="CN251" i="1"/>
  <c r="CN255" i="1"/>
  <c r="CN259" i="1"/>
  <c r="CN162" i="1"/>
  <c r="CN210" i="1"/>
  <c r="CN165" i="1"/>
  <c r="CN234" i="1"/>
  <c r="CN237" i="1"/>
  <c r="CN242" i="1"/>
  <c r="CN308" i="1"/>
  <c r="CN213" i="1"/>
  <c r="CN221" i="1"/>
  <c r="CN229" i="1"/>
  <c r="CN163" i="1"/>
  <c r="CN239" i="1"/>
  <c r="CN241" i="1"/>
  <c r="CN245" i="1"/>
  <c r="CN249" i="1"/>
  <c r="CN253" i="1"/>
  <c r="CN257" i="1"/>
  <c r="CN158" i="1"/>
  <c r="CN166" i="1"/>
  <c r="CN218" i="1"/>
  <c r="CN226" i="1"/>
  <c r="CN161" i="1"/>
  <c r="CN169" i="1"/>
  <c r="CN248" i="1"/>
  <c r="CN171" i="1"/>
  <c r="CN175" i="1"/>
  <c r="CN183" i="1"/>
  <c r="CN191" i="1"/>
  <c r="CN199" i="1"/>
  <c r="CN157" i="1"/>
  <c r="CN250" i="1"/>
  <c r="CN170" i="1"/>
  <c r="CN178" i="1"/>
  <c r="CN186" i="1"/>
  <c r="CN194" i="1"/>
  <c r="CN202" i="1"/>
  <c r="CN252" i="1"/>
  <c r="CN173" i="1"/>
  <c r="CN181" i="1"/>
  <c r="CN189" i="1"/>
  <c r="CN197" i="1"/>
  <c r="CN205" i="1"/>
  <c r="CN254" i="1"/>
  <c r="CN172" i="1"/>
  <c r="CN176" i="1"/>
  <c r="CN184" i="1"/>
  <c r="CN192" i="1"/>
  <c r="CN200" i="1"/>
  <c r="CN256" i="1"/>
  <c r="CN160" i="1"/>
  <c r="CN168" i="1"/>
  <c r="CN179" i="1"/>
  <c r="CN258" i="1"/>
  <c r="CN164" i="1"/>
  <c r="CN174" i="1"/>
  <c r="CN182" i="1"/>
  <c r="CN190" i="1"/>
  <c r="CN198" i="1"/>
  <c r="CN206" i="1"/>
  <c r="CN244" i="1"/>
  <c r="CN177" i="1"/>
  <c r="CN185" i="1"/>
  <c r="CN193" i="1"/>
  <c r="CN201" i="1"/>
  <c r="CN180" i="1"/>
  <c r="CN110" i="1"/>
  <c r="CN118" i="1"/>
  <c r="CN126" i="1"/>
  <c r="CN134" i="1"/>
  <c r="CN142" i="1"/>
  <c r="CN105" i="1"/>
  <c r="CN113" i="1"/>
  <c r="CN121" i="1"/>
  <c r="CN129" i="1"/>
  <c r="CN137" i="1"/>
  <c r="CN187" i="1"/>
  <c r="CN188" i="1"/>
  <c r="CN203" i="1"/>
  <c r="CN108" i="1"/>
  <c r="CN116" i="1"/>
  <c r="CN124" i="1"/>
  <c r="CN132" i="1"/>
  <c r="CN140" i="1"/>
  <c r="CN148" i="1"/>
  <c r="CN111" i="1"/>
  <c r="CN119" i="1"/>
  <c r="CN106" i="1"/>
  <c r="CN114" i="1"/>
  <c r="CN122" i="1"/>
  <c r="CN130" i="1"/>
  <c r="CN138" i="1"/>
  <c r="CN240" i="1"/>
  <c r="CN204" i="1"/>
  <c r="CN109" i="1"/>
  <c r="CN117" i="1"/>
  <c r="CN125" i="1"/>
  <c r="CN133" i="1"/>
  <c r="CN141" i="1"/>
  <c r="CN149" i="1"/>
  <c r="CN195" i="1"/>
  <c r="CN196" i="1"/>
  <c r="CN112" i="1"/>
  <c r="CN120" i="1"/>
  <c r="CN128" i="1"/>
  <c r="CN136" i="1"/>
  <c r="CN144" i="1"/>
  <c r="CN246" i="1"/>
  <c r="CN135" i="1"/>
  <c r="CN145" i="1"/>
  <c r="CN58" i="1"/>
  <c r="CN66" i="1"/>
  <c r="CN74" i="1"/>
  <c r="CN82" i="1"/>
  <c r="CN90" i="1"/>
  <c r="CN98" i="1"/>
  <c r="CN57" i="1"/>
  <c r="CN613" i="1"/>
  <c r="CN630" i="1"/>
  <c r="CN646" i="1"/>
  <c r="CN152" i="1"/>
  <c r="CN59" i="1"/>
  <c r="CN67" i="1"/>
  <c r="CN75" i="1"/>
  <c r="CN83" i="1"/>
  <c r="CN91" i="1"/>
  <c r="CN99" i="1"/>
  <c r="CN606" i="1"/>
  <c r="CN614" i="1"/>
  <c r="CN631" i="1"/>
  <c r="CN131" i="1"/>
  <c r="CN60" i="1"/>
  <c r="CN68" i="1"/>
  <c r="CN76" i="1"/>
  <c r="CN84" i="1"/>
  <c r="CN92" i="1"/>
  <c r="CN100" i="1"/>
  <c r="CN607" i="1"/>
  <c r="CN624" i="1"/>
  <c r="CN632" i="1"/>
  <c r="CN648" i="1"/>
  <c r="CN143" i="1"/>
  <c r="CN150" i="1"/>
  <c r="CN61" i="1"/>
  <c r="CN69" i="1"/>
  <c r="CN77" i="1"/>
  <c r="CN85" i="1"/>
  <c r="CN93" i="1"/>
  <c r="CN52" i="1"/>
  <c r="CN608" i="1"/>
  <c r="CN625" i="1"/>
  <c r="CN633" i="1"/>
  <c r="CN649" i="1"/>
  <c r="CN127" i="1"/>
  <c r="CN147" i="1"/>
  <c r="CN153" i="1"/>
  <c r="CN62" i="1"/>
  <c r="CN70" i="1"/>
  <c r="CN78" i="1"/>
  <c r="CN86" i="1"/>
  <c r="CN107" i="1"/>
  <c r="CN63" i="1"/>
  <c r="CN71" i="1"/>
  <c r="CN79" i="1"/>
  <c r="CN87" i="1"/>
  <c r="CN95" i="1"/>
  <c r="CN54" i="1"/>
  <c r="CN610" i="1"/>
  <c r="CN627" i="1"/>
  <c r="CN123" i="1"/>
  <c r="CN139" i="1"/>
  <c r="CN151" i="1"/>
  <c r="CN64" i="1"/>
  <c r="CN72" i="1"/>
  <c r="CN80" i="1"/>
  <c r="CN88" i="1"/>
  <c r="CN96" i="1"/>
  <c r="CN55" i="1"/>
  <c r="CN611" i="1"/>
  <c r="CN628" i="1"/>
  <c r="CN642" i="1"/>
  <c r="CN643" i="1"/>
  <c r="CN644" i="1"/>
  <c r="CN115" i="1"/>
  <c r="CN146" i="1"/>
  <c r="CN612" i="1"/>
  <c r="CN626" i="1"/>
  <c r="CN89" i="1"/>
  <c r="CN97" i="1"/>
  <c r="CN56" i="1"/>
  <c r="CN94" i="1"/>
  <c r="CN53" i="1"/>
  <c r="CN51" i="1"/>
  <c r="CN609" i="1"/>
  <c r="CN629" i="1"/>
  <c r="CN634" i="1"/>
  <c r="CN645" i="1"/>
  <c r="CN104" i="1"/>
  <c r="CN65" i="1"/>
  <c r="CN73" i="1"/>
  <c r="CN81" i="1"/>
  <c r="CN647" i="1"/>
  <c r="CN722" i="1"/>
  <c r="CN846" i="1"/>
  <c r="CN910" i="1"/>
  <c r="CN20" i="1"/>
  <c r="CN21" i="1"/>
  <c r="CN11" i="1"/>
  <c r="CN721" i="1"/>
  <c r="CN785" i="1"/>
  <c r="CN909" i="1"/>
  <c r="CN12" i="1"/>
  <c r="CN13" i="1"/>
  <c r="CN14" i="1"/>
  <c r="CN720" i="1"/>
  <c r="CN784" i="1"/>
  <c r="CN848" i="1"/>
  <c r="CN783" i="1"/>
  <c r="CN847" i="1"/>
  <c r="CN911" i="1"/>
  <c r="CJ513" i="1"/>
  <c r="BR507" i="1"/>
  <c r="CH507" i="1"/>
  <c r="CJ507" i="1"/>
  <c r="CL507" i="1"/>
  <c r="BZ497" i="1"/>
  <c r="CH518" i="1"/>
  <c r="BR522" i="1"/>
  <c r="BV522" i="1"/>
  <c r="CI522" i="1"/>
  <c r="CL522" i="1"/>
  <c r="CH522" i="1"/>
  <c r="BW522" i="1"/>
  <c r="CJ522" i="1"/>
  <c r="CG522" i="1"/>
  <c r="CA522" i="1"/>
  <c r="CB499" i="1"/>
  <c r="CF499" i="1"/>
  <c r="CE503" i="1"/>
  <c r="BR509" i="1"/>
  <c r="CG509" i="1"/>
  <c r="CI509" i="1"/>
  <c r="CB509" i="1"/>
  <c r="CH509" i="1"/>
  <c r="CK509" i="1"/>
  <c r="BW509" i="1"/>
  <c r="CC521" i="1"/>
  <c r="CF521" i="1"/>
  <c r="BY509" i="1"/>
  <c r="CM497" i="1"/>
  <c r="CK507" i="1"/>
  <c r="CI503" i="1"/>
  <c r="BR515" i="1"/>
  <c r="CJ515" i="1"/>
  <c r="CB515" i="1"/>
  <c r="BV515" i="1"/>
  <c r="CH515" i="1"/>
  <c r="CG515" i="1"/>
  <c r="CD515" i="1"/>
  <c r="CI515" i="1"/>
  <c r="BX515" i="1"/>
  <c r="CK515" i="1"/>
  <c r="CL515" i="1"/>
  <c r="CF515" i="1"/>
  <c r="BV507" i="1"/>
  <c r="BR518" i="1"/>
  <c r="CC518" i="1"/>
  <c r="BY518" i="1"/>
  <c r="BW518" i="1"/>
  <c r="CI518" i="1"/>
  <c r="CL518" i="1"/>
  <c r="BZ518" i="1"/>
  <c r="CA497" i="1"/>
  <c r="CA518" i="1"/>
  <c r="BX499" i="1"/>
  <c r="CD499" i="1"/>
  <c r="BZ503" i="1"/>
  <c r="BX521" i="1"/>
  <c r="CA499" i="1"/>
  <c r="CM509" i="1"/>
  <c r="CM522" i="1"/>
  <c r="CM506" i="1"/>
  <c r="CM496" i="1"/>
  <c r="BX497" i="1"/>
  <c r="CA503" i="1"/>
  <c r="CB522" i="1"/>
  <c r="BR521" i="1"/>
  <c r="CH521" i="1"/>
  <c r="CG521" i="1"/>
  <c r="BV506" i="1"/>
  <c r="CH508" i="1"/>
  <c r="BW497" i="1"/>
  <c r="BV508" i="1"/>
  <c r="CD508" i="1"/>
  <c r="BR499" i="1"/>
  <c r="CL499" i="1"/>
  <c r="CF503" i="1"/>
  <c r="CK521" i="1"/>
  <c r="CM513" i="1"/>
  <c r="BZ509" i="1"/>
  <c r="CJ496" i="1"/>
  <c r="BZ519" i="1"/>
  <c r="CP3" i="1" l="1"/>
  <c r="CO27" i="1"/>
  <c r="CO28" i="1"/>
  <c r="CO25" i="1"/>
  <c r="CO29" i="1"/>
  <c r="CO30" i="1"/>
  <c r="CO32" i="1"/>
  <c r="CO33" i="1"/>
  <c r="CO531" i="1"/>
  <c r="CO532" i="1"/>
  <c r="CO533" i="1"/>
  <c r="CO34" i="1"/>
  <c r="CO534" i="1"/>
  <c r="CO26" i="1"/>
  <c r="CO31" i="1"/>
  <c r="CO528" i="1"/>
  <c r="CO529" i="1"/>
  <c r="CO539" i="1"/>
  <c r="CO530" i="1"/>
  <c r="CO535" i="1"/>
  <c r="CO536" i="1"/>
  <c r="CO537" i="1"/>
  <c r="CO540" i="1"/>
  <c r="CO542" i="1"/>
  <c r="CO538" i="1"/>
  <c r="CO543" i="1"/>
  <c r="CO544" i="1"/>
  <c r="CO545" i="1"/>
  <c r="CO547" i="1"/>
  <c r="CO541" i="1"/>
  <c r="CO548" i="1"/>
  <c r="CO549" i="1"/>
  <c r="CO551" i="1"/>
  <c r="CO546" i="1"/>
  <c r="CO552" i="1"/>
  <c r="CO556" i="1"/>
  <c r="CO496" i="1"/>
  <c r="CO497" i="1"/>
  <c r="CO550" i="1"/>
  <c r="CO498" i="1"/>
  <c r="CO499" i="1"/>
  <c r="CO554" i="1"/>
  <c r="CO553" i="1"/>
  <c r="CO527" i="1"/>
  <c r="CO509" i="1"/>
  <c r="CO555" i="1"/>
  <c r="CO502" i="1"/>
  <c r="CO503" i="1"/>
  <c r="CO495" i="1"/>
  <c r="CO501" i="1"/>
  <c r="CO504" i="1"/>
  <c r="CO500" i="1"/>
  <c r="CO505" i="1"/>
  <c r="CO506" i="1"/>
  <c r="CO512" i="1"/>
  <c r="CO519" i="1"/>
  <c r="CO508" i="1"/>
  <c r="CO510" i="1"/>
  <c r="CO520" i="1"/>
  <c r="CO465" i="1"/>
  <c r="CO521" i="1"/>
  <c r="CO464" i="1"/>
  <c r="CO513" i="1"/>
  <c r="CO514" i="1"/>
  <c r="CO522" i="1"/>
  <c r="CO463" i="1"/>
  <c r="CO507" i="1"/>
  <c r="CO515" i="1"/>
  <c r="CO511" i="1"/>
  <c r="CO516" i="1"/>
  <c r="CO494" i="1"/>
  <c r="CO517" i="1"/>
  <c r="CO468" i="1"/>
  <c r="CO474" i="1"/>
  <c r="CO473" i="1"/>
  <c r="CO467" i="1"/>
  <c r="CO472" i="1"/>
  <c r="CO480" i="1"/>
  <c r="CO471" i="1"/>
  <c r="CO462" i="1"/>
  <c r="CO470" i="1"/>
  <c r="CO469" i="1"/>
  <c r="CO477" i="1"/>
  <c r="CO518" i="1"/>
  <c r="CO476" i="1"/>
  <c r="CO466" i="1"/>
  <c r="CO490" i="1"/>
  <c r="CO432" i="1"/>
  <c r="CO489" i="1"/>
  <c r="CO433" i="1"/>
  <c r="CO488" i="1"/>
  <c r="CO434" i="1"/>
  <c r="CO482" i="1"/>
  <c r="CO483" i="1"/>
  <c r="CO487" i="1"/>
  <c r="CO435" i="1"/>
  <c r="CO481" i="1"/>
  <c r="CO486" i="1"/>
  <c r="CO485" i="1"/>
  <c r="CO429" i="1"/>
  <c r="CO523" i="1"/>
  <c r="CO484" i="1"/>
  <c r="CO430" i="1"/>
  <c r="CO438" i="1"/>
  <c r="CO479" i="1"/>
  <c r="CO445" i="1"/>
  <c r="CO453" i="1"/>
  <c r="CO446" i="1"/>
  <c r="CO431" i="1"/>
  <c r="CO447" i="1"/>
  <c r="CO455" i="1"/>
  <c r="CO478" i="1"/>
  <c r="CO440" i="1"/>
  <c r="CO475" i="1"/>
  <c r="CO461" i="1"/>
  <c r="CO436" i="1"/>
  <c r="CO439" i="1"/>
  <c r="CO441" i="1"/>
  <c r="CO449" i="1"/>
  <c r="CO442" i="1"/>
  <c r="CO450" i="1"/>
  <c r="CO437" i="1"/>
  <c r="CO443" i="1"/>
  <c r="CO451" i="1"/>
  <c r="CO396" i="1"/>
  <c r="CO456" i="1"/>
  <c r="CO397" i="1"/>
  <c r="CO405" i="1"/>
  <c r="CO398" i="1"/>
  <c r="CO406" i="1"/>
  <c r="CO428" i="1"/>
  <c r="CO399" i="1"/>
  <c r="CO407" i="1"/>
  <c r="CO415" i="1"/>
  <c r="CO400" i="1"/>
  <c r="CO408" i="1"/>
  <c r="CO452" i="1"/>
  <c r="CO401" i="1"/>
  <c r="CO448" i="1"/>
  <c r="CO454" i="1"/>
  <c r="CO402" i="1"/>
  <c r="CO410" i="1"/>
  <c r="CO403" i="1"/>
  <c r="CO411" i="1"/>
  <c r="CO421" i="1"/>
  <c r="CO366" i="1"/>
  <c r="CO417" i="1"/>
  <c r="CO422" i="1"/>
  <c r="CO367" i="1"/>
  <c r="CO423" i="1"/>
  <c r="CO368" i="1"/>
  <c r="CO424" i="1"/>
  <c r="CO369" i="1"/>
  <c r="CO404" i="1"/>
  <c r="CO412" i="1"/>
  <c r="CO413" i="1"/>
  <c r="CO457" i="1"/>
  <c r="CO418" i="1"/>
  <c r="CO363" i="1"/>
  <c r="CO444" i="1"/>
  <c r="CO409" i="1"/>
  <c r="CO419" i="1"/>
  <c r="CO364" i="1"/>
  <c r="CO372" i="1"/>
  <c r="CO378" i="1"/>
  <c r="CO386" i="1"/>
  <c r="CO331" i="1"/>
  <c r="CO395" i="1"/>
  <c r="CO373" i="1"/>
  <c r="CO379" i="1"/>
  <c r="CO387" i="1"/>
  <c r="CO414" i="1"/>
  <c r="CO380" i="1"/>
  <c r="CO388" i="1"/>
  <c r="CO333" i="1"/>
  <c r="CO381" i="1"/>
  <c r="CO374" i="1"/>
  <c r="CO382" i="1"/>
  <c r="CO390" i="1"/>
  <c r="CO375" i="1"/>
  <c r="CO383" i="1"/>
  <c r="CO391" i="1"/>
  <c r="CO420" i="1"/>
  <c r="CO376" i="1"/>
  <c r="CO384" i="1"/>
  <c r="CO362" i="1"/>
  <c r="CO337" i="1"/>
  <c r="CO343" i="1"/>
  <c r="CO351" i="1"/>
  <c r="CO329" i="1"/>
  <c r="CO304" i="1"/>
  <c r="CO330" i="1"/>
  <c r="CO335" i="1"/>
  <c r="CO340" i="1"/>
  <c r="CO344" i="1"/>
  <c r="CO352" i="1"/>
  <c r="CO297" i="1"/>
  <c r="CO416" i="1"/>
  <c r="CO371" i="1"/>
  <c r="CO332" i="1"/>
  <c r="CO338" i="1"/>
  <c r="CO345" i="1"/>
  <c r="CO353" i="1"/>
  <c r="CO298" i="1"/>
  <c r="CO306" i="1"/>
  <c r="CO389" i="1"/>
  <c r="CO346" i="1"/>
  <c r="CO354" i="1"/>
  <c r="CO299" i="1"/>
  <c r="CO377" i="1"/>
  <c r="CO336" i="1"/>
  <c r="CO347" i="1"/>
  <c r="CO370" i="1"/>
  <c r="CO348" i="1"/>
  <c r="CO356" i="1"/>
  <c r="CO301" i="1"/>
  <c r="CO365" i="1"/>
  <c r="CO334" i="1"/>
  <c r="CO341" i="1"/>
  <c r="CO349" i="1"/>
  <c r="CO357" i="1"/>
  <c r="CO302" i="1"/>
  <c r="CO310" i="1"/>
  <c r="CO305" i="1"/>
  <c r="CO308" i="1"/>
  <c r="CO311" i="1"/>
  <c r="CO314" i="1"/>
  <c r="CO322" i="1"/>
  <c r="CO267" i="1"/>
  <c r="CO275" i="1"/>
  <c r="CO315" i="1"/>
  <c r="CO323" i="1"/>
  <c r="CO268" i="1"/>
  <c r="CO385" i="1"/>
  <c r="CO358" i="1"/>
  <c r="CO312" i="1"/>
  <c r="CO316" i="1"/>
  <c r="CO324" i="1"/>
  <c r="CO269" i="1"/>
  <c r="CO277" i="1"/>
  <c r="CO307" i="1"/>
  <c r="CO317" i="1"/>
  <c r="CO325" i="1"/>
  <c r="CO342" i="1"/>
  <c r="CO350" i="1"/>
  <c r="CO355" i="1"/>
  <c r="CO313" i="1"/>
  <c r="CO318" i="1"/>
  <c r="CO296" i="1"/>
  <c r="CO271" i="1"/>
  <c r="CO300" i="1"/>
  <c r="CO309" i="1"/>
  <c r="CO319" i="1"/>
  <c r="CO264" i="1"/>
  <c r="CO272" i="1"/>
  <c r="CO280" i="1"/>
  <c r="CO339" i="1"/>
  <c r="CO320" i="1"/>
  <c r="CO265" i="1"/>
  <c r="CO273" i="1"/>
  <c r="CO281" i="1"/>
  <c r="CO303" i="1"/>
  <c r="CO278" i="1"/>
  <c r="CO288" i="1"/>
  <c r="CO213" i="1"/>
  <c r="CO221" i="1"/>
  <c r="CO229" i="1"/>
  <c r="CO237" i="1"/>
  <c r="CO283" i="1"/>
  <c r="CO287" i="1"/>
  <c r="CO289" i="1"/>
  <c r="CO214" i="1"/>
  <c r="CO222" i="1"/>
  <c r="CO230" i="1"/>
  <c r="CO321" i="1"/>
  <c r="CO290" i="1"/>
  <c r="CO215" i="1"/>
  <c r="CO223" i="1"/>
  <c r="CO231" i="1"/>
  <c r="CO266" i="1"/>
  <c r="CO274" i="1"/>
  <c r="CO291" i="1"/>
  <c r="CO216" i="1"/>
  <c r="CO224" i="1"/>
  <c r="CO232" i="1"/>
  <c r="CO282" i="1"/>
  <c r="CO285" i="1"/>
  <c r="CO292" i="1"/>
  <c r="CO276" i="1"/>
  <c r="CO279" i="1"/>
  <c r="CO263" i="1"/>
  <c r="CO218" i="1"/>
  <c r="CO226" i="1"/>
  <c r="CO234" i="1"/>
  <c r="CO284" i="1"/>
  <c r="CO211" i="1"/>
  <c r="CO219" i="1"/>
  <c r="CO227" i="1"/>
  <c r="CO235" i="1"/>
  <c r="CO240" i="1"/>
  <c r="CO244" i="1"/>
  <c r="CO248" i="1"/>
  <c r="CO252" i="1"/>
  <c r="CO256" i="1"/>
  <c r="CO164" i="1"/>
  <c r="CO212" i="1"/>
  <c r="CO159" i="1"/>
  <c r="CO286" i="1"/>
  <c r="CO243" i="1"/>
  <c r="CO247" i="1"/>
  <c r="CO251" i="1"/>
  <c r="CO255" i="1"/>
  <c r="CO259" i="1"/>
  <c r="CO162" i="1"/>
  <c r="CO170" i="1"/>
  <c r="CO242" i="1"/>
  <c r="CO246" i="1"/>
  <c r="CO250" i="1"/>
  <c r="CO254" i="1"/>
  <c r="CO258" i="1"/>
  <c r="CO160" i="1"/>
  <c r="CO270" i="1"/>
  <c r="CO220" i="1"/>
  <c r="CO228" i="1"/>
  <c r="CO233" i="1"/>
  <c r="CO238" i="1"/>
  <c r="CO163" i="1"/>
  <c r="CO171" i="1"/>
  <c r="CO239" i="1"/>
  <c r="CO241" i="1"/>
  <c r="CO245" i="1"/>
  <c r="CO249" i="1"/>
  <c r="CO253" i="1"/>
  <c r="CO257" i="1"/>
  <c r="CO158" i="1"/>
  <c r="CO166" i="1"/>
  <c r="CO180" i="1"/>
  <c r="CO188" i="1"/>
  <c r="CO196" i="1"/>
  <c r="CO204" i="1"/>
  <c r="CO175" i="1"/>
  <c r="CO183" i="1"/>
  <c r="CO191" i="1"/>
  <c r="CO199" i="1"/>
  <c r="CO178" i="1"/>
  <c r="CO186" i="1"/>
  <c r="CO194" i="1"/>
  <c r="CO202" i="1"/>
  <c r="CO169" i="1"/>
  <c r="CO173" i="1"/>
  <c r="CO181" i="1"/>
  <c r="CO189" i="1"/>
  <c r="CO197" i="1"/>
  <c r="CO205" i="1"/>
  <c r="CO225" i="1"/>
  <c r="CO161" i="1"/>
  <c r="CO165" i="1"/>
  <c r="CO172" i="1"/>
  <c r="CO176" i="1"/>
  <c r="CO168" i="1"/>
  <c r="CO179" i="1"/>
  <c r="CO187" i="1"/>
  <c r="CO195" i="1"/>
  <c r="CO203" i="1"/>
  <c r="CO217" i="1"/>
  <c r="CO210" i="1"/>
  <c r="CO174" i="1"/>
  <c r="CO182" i="1"/>
  <c r="CO190" i="1"/>
  <c r="CO198" i="1"/>
  <c r="CO206" i="1"/>
  <c r="CO107" i="1"/>
  <c r="CO115" i="1"/>
  <c r="CO123" i="1"/>
  <c r="CO131" i="1"/>
  <c r="CO139" i="1"/>
  <c r="CO147" i="1"/>
  <c r="CO110" i="1"/>
  <c r="CO118" i="1"/>
  <c r="CO126" i="1"/>
  <c r="CO134" i="1"/>
  <c r="CO142" i="1"/>
  <c r="CO157" i="1"/>
  <c r="CO105" i="1"/>
  <c r="CO113" i="1"/>
  <c r="CO121" i="1"/>
  <c r="CO129" i="1"/>
  <c r="CO137" i="1"/>
  <c r="CO145" i="1"/>
  <c r="CO184" i="1"/>
  <c r="CO185" i="1"/>
  <c r="CO200" i="1"/>
  <c r="CO201" i="1"/>
  <c r="CO108" i="1"/>
  <c r="CO116" i="1"/>
  <c r="CO111" i="1"/>
  <c r="CO119" i="1"/>
  <c r="CO127" i="1"/>
  <c r="CO135" i="1"/>
  <c r="CO106" i="1"/>
  <c r="CO114" i="1"/>
  <c r="CO122" i="1"/>
  <c r="CO130" i="1"/>
  <c r="CO138" i="1"/>
  <c r="CO146" i="1"/>
  <c r="CO236" i="1"/>
  <c r="CO167" i="1"/>
  <c r="CO109" i="1"/>
  <c r="CO117" i="1"/>
  <c r="CO125" i="1"/>
  <c r="CO133" i="1"/>
  <c r="CO141" i="1"/>
  <c r="CO149" i="1"/>
  <c r="CO120" i="1"/>
  <c r="CO136" i="1"/>
  <c r="CO104" i="1"/>
  <c r="CO65" i="1"/>
  <c r="CO73" i="1"/>
  <c r="CO81" i="1"/>
  <c r="CO89" i="1"/>
  <c r="CO97" i="1"/>
  <c r="CO56" i="1"/>
  <c r="CO51" i="1"/>
  <c r="CO612" i="1"/>
  <c r="CO629" i="1"/>
  <c r="CO645" i="1"/>
  <c r="CO177" i="1"/>
  <c r="CO58" i="1"/>
  <c r="CO66" i="1"/>
  <c r="CO74" i="1"/>
  <c r="CO82" i="1"/>
  <c r="CO90" i="1"/>
  <c r="CO98" i="1"/>
  <c r="CO57" i="1"/>
  <c r="CO613" i="1"/>
  <c r="CO630" i="1"/>
  <c r="CO193" i="1"/>
  <c r="CO132" i="1"/>
  <c r="CO144" i="1"/>
  <c r="CO152" i="1"/>
  <c r="CO59" i="1"/>
  <c r="CO67" i="1"/>
  <c r="CO75" i="1"/>
  <c r="CO83" i="1"/>
  <c r="CO91" i="1"/>
  <c r="CO99" i="1"/>
  <c r="CO606" i="1"/>
  <c r="CO614" i="1"/>
  <c r="CO631" i="1"/>
  <c r="CO647" i="1"/>
  <c r="CO148" i="1"/>
  <c r="CO60" i="1"/>
  <c r="CO68" i="1"/>
  <c r="CO76" i="1"/>
  <c r="CO84" i="1"/>
  <c r="CO92" i="1"/>
  <c r="CO100" i="1"/>
  <c r="CO607" i="1"/>
  <c r="CO624" i="1"/>
  <c r="CO632" i="1"/>
  <c r="CO648" i="1"/>
  <c r="CO128" i="1"/>
  <c r="CO143" i="1"/>
  <c r="CO150" i="1"/>
  <c r="CO61" i="1"/>
  <c r="CO69" i="1"/>
  <c r="CO77" i="1"/>
  <c r="CO85" i="1"/>
  <c r="CO153" i="1"/>
  <c r="CO62" i="1"/>
  <c r="CO70" i="1"/>
  <c r="CO78" i="1"/>
  <c r="CO86" i="1"/>
  <c r="CO94" i="1"/>
  <c r="CO53" i="1"/>
  <c r="CO609" i="1"/>
  <c r="CO626" i="1"/>
  <c r="CO634" i="1"/>
  <c r="CO112" i="1"/>
  <c r="CO124" i="1"/>
  <c r="CO140" i="1"/>
  <c r="CO63" i="1"/>
  <c r="CO71" i="1"/>
  <c r="CO79" i="1"/>
  <c r="CO87" i="1"/>
  <c r="CO95" i="1"/>
  <c r="CO54" i="1"/>
  <c r="CO610" i="1"/>
  <c r="CO627" i="1"/>
  <c r="CO644" i="1"/>
  <c r="CO625" i="1"/>
  <c r="CO643" i="1"/>
  <c r="CO646" i="1"/>
  <c r="CO96" i="1"/>
  <c r="CO55" i="1"/>
  <c r="CO611" i="1"/>
  <c r="CO151" i="1"/>
  <c r="CO93" i="1"/>
  <c r="CO52" i="1"/>
  <c r="CO642" i="1"/>
  <c r="CO64" i="1"/>
  <c r="CO72" i="1"/>
  <c r="CO80" i="1"/>
  <c r="CO88" i="1"/>
  <c r="CO608" i="1"/>
  <c r="CO633" i="1"/>
  <c r="CO649" i="1"/>
  <c r="CO628" i="1"/>
  <c r="CO192" i="1"/>
  <c r="CO783" i="1"/>
  <c r="CO847" i="1"/>
  <c r="CO911" i="1"/>
  <c r="CO722" i="1"/>
  <c r="CO846" i="1"/>
  <c r="CO910" i="1"/>
  <c r="CO20" i="1"/>
  <c r="CO21" i="1"/>
  <c r="CO11" i="1"/>
  <c r="CO721" i="1"/>
  <c r="CO785" i="1"/>
  <c r="CO909" i="1"/>
  <c r="CO12" i="1"/>
  <c r="CO13" i="1"/>
  <c r="CO14" i="1"/>
  <c r="CO720" i="1"/>
  <c r="CO784" i="1"/>
  <c r="CO848" i="1"/>
  <c r="CP26" i="1" l="1"/>
  <c r="CP34" i="1"/>
  <c r="CQ3" i="1"/>
  <c r="CP27" i="1"/>
  <c r="CP28" i="1"/>
  <c r="CP25" i="1"/>
  <c r="CP29" i="1"/>
  <c r="CP31" i="1"/>
  <c r="CP32" i="1"/>
  <c r="CP530" i="1"/>
  <c r="CP531" i="1"/>
  <c r="CP532" i="1"/>
  <c r="CP533" i="1"/>
  <c r="CP33" i="1"/>
  <c r="CP528" i="1"/>
  <c r="CP538" i="1"/>
  <c r="CP30" i="1"/>
  <c r="CP541" i="1"/>
  <c r="CP534" i="1"/>
  <c r="CP535" i="1"/>
  <c r="CP529" i="1"/>
  <c r="CP536" i="1"/>
  <c r="CP540" i="1"/>
  <c r="CP542" i="1"/>
  <c r="CP543" i="1"/>
  <c r="CP544" i="1"/>
  <c r="CP539" i="1"/>
  <c r="CP546" i="1"/>
  <c r="CP547" i="1"/>
  <c r="CP548" i="1"/>
  <c r="CP545" i="1"/>
  <c r="CP549" i="1"/>
  <c r="CP550" i="1"/>
  <c r="CP537" i="1"/>
  <c r="CP551" i="1"/>
  <c r="CP555" i="1"/>
  <c r="CP495" i="1"/>
  <c r="CP552" i="1"/>
  <c r="CP556" i="1"/>
  <c r="CP496" i="1"/>
  <c r="CP497" i="1"/>
  <c r="CP498" i="1"/>
  <c r="CP554" i="1"/>
  <c r="CP501" i="1"/>
  <c r="CP553" i="1"/>
  <c r="CP499" i="1"/>
  <c r="CP508" i="1"/>
  <c r="CP502" i="1"/>
  <c r="CP527" i="1"/>
  <c r="CP503" i="1"/>
  <c r="CP504" i="1"/>
  <c r="CP500" i="1"/>
  <c r="CP505" i="1"/>
  <c r="CP513" i="1"/>
  <c r="CP518" i="1"/>
  <c r="CP512" i="1"/>
  <c r="CP519" i="1"/>
  <c r="CP510" i="1"/>
  <c r="CP520" i="1"/>
  <c r="CP465" i="1"/>
  <c r="CP521" i="1"/>
  <c r="CP464" i="1"/>
  <c r="CP506" i="1"/>
  <c r="CP514" i="1"/>
  <c r="CP507" i="1"/>
  <c r="CP515" i="1"/>
  <c r="CP523" i="1"/>
  <c r="CP462" i="1"/>
  <c r="CP511" i="1"/>
  <c r="CP516" i="1"/>
  <c r="CP494" i="1"/>
  <c r="CP466" i="1"/>
  <c r="CP475" i="1"/>
  <c r="CP522" i="1"/>
  <c r="CP474" i="1"/>
  <c r="CP468" i="1"/>
  <c r="CP473" i="1"/>
  <c r="CP481" i="1"/>
  <c r="CP467" i="1"/>
  <c r="CP472" i="1"/>
  <c r="CP471" i="1"/>
  <c r="CP463" i="1"/>
  <c r="CP470" i="1"/>
  <c r="CP478" i="1"/>
  <c r="CP517" i="1"/>
  <c r="CP469" i="1"/>
  <c r="CP477" i="1"/>
  <c r="CP479" i="1"/>
  <c r="CP431" i="1"/>
  <c r="CP480" i="1"/>
  <c r="CP490" i="1"/>
  <c r="CP432" i="1"/>
  <c r="CP509" i="1"/>
  <c r="CP489" i="1"/>
  <c r="CP433" i="1"/>
  <c r="CP488" i="1"/>
  <c r="CP434" i="1"/>
  <c r="CP482" i="1"/>
  <c r="CP483" i="1"/>
  <c r="CP487" i="1"/>
  <c r="CP486" i="1"/>
  <c r="CP461" i="1"/>
  <c r="CP436" i="1"/>
  <c r="CP485" i="1"/>
  <c r="CP429" i="1"/>
  <c r="CP437" i="1"/>
  <c r="CP444" i="1"/>
  <c r="CP452" i="1"/>
  <c r="CP476" i="1"/>
  <c r="CP484" i="1"/>
  <c r="CP438" i="1"/>
  <c r="CP445" i="1"/>
  <c r="CP446" i="1"/>
  <c r="CP454" i="1"/>
  <c r="CP430" i="1"/>
  <c r="CP447" i="1"/>
  <c r="CP440" i="1"/>
  <c r="CP448" i="1"/>
  <c r="CP439" i="1"/>
  <c r="CP441" i="1"/>
  <c r="CP449" i="1"/>
  <c r="CP435" i="1"/>
  <c r="CP442" i="1"/>
  <c r="CP450" i="1"/>
  <c r="CP428" i="1"/>
  <c r="CP457" i="1"/>
  <c r="CP404" i="1"/>
  <c r="CP412" i="1"/>
  <c r="CP453" i="1"/>
  <c r="CP456" i="1"/>
  <c r="CP397" i="1"/>
  <c r="CP405" i="1"/>
  <c r="CP398" i="1"/>
  <c r="CP406" i="1"/>
  <c r="CP414" i="1"/>
  <c r="CP455" i="1"/>
  <c r="CP399" i="1"/>
  <c r="CP407" i="1"/>
  <c r="CP400" i="1"/>
  <c r="CP396" i="1"/>
  <c r="CP401" i="1"/>
  <c r="CP409" i="1"/>
  <c r="CP402" i="1"/>
  <c r="CP410" i="1"/>
  <c r="CP408" i="1"/>
  <c r="CP416" i="1"/>
  <c r="CP420" i="1"/>
  <c r="CP365" i="1"/>
  <c r="CP451" i="1"/>
  <c r="CP403" i="1"/>
  <c r="CP421" i="1"/>
  <c r="CP366" i="1"/>
  <c r="CP415" i="1"/>
  <c r="CP417" i="1"/>
  <c r="CP422" i="1"/>
  <c r="CP367" i="1"/>
  <c r="CP423" i="1"/>
  <c r="CP368" i="1"/>
  <c r="CP443" i="1"/>
  <c r="CP411" i="1"/>
  <c r="CP413" i="1"/>
  <c r="CP395" i="1"/>
  <c r="CP418" i="1"/>
  <c r="CP363" i="1"/>
  <c r="CP371" i="1"/>
  <c r="CP364" i="1"/>
  <c r="CP370" i="1"/>
  <c r="CP377" i="1"/>
  <c r="CP385" i="1"/>
  <c r="CP330" i="1"/>
  <c r="CP378" i="1"/>
  <c r="CP386" i="1"/>
  <c r="CP373" i="1"/>
  <c r="CP379" i="1"/>
  <c r="CP387" i="1"/>
  <c r="CP332" i="1"/>
  <c r="CP424" i="1"/>
  <c r="CP380" i="1"/>
  <c r="CP369" i="1"/>
  <c r="CP381" i="1"/>
  <c r="CP389" i="1"/>
  <c r="CP374" i="1"/>
  <c r="CP382" i="1"/>
  <c r="CP390" i="1"/>
  <c r="CP419" i="1"/>
  <c r="CP372" i="1"/>
  <c r="CP375" i="1"/>
  <c r="CP383" i="1"/>
  <c r="CP391" i="1"/>
  <c r="CP336" i="1"/>
  <c r="CP339" i="1"/>
  <c r="CP342" i="1"/>
  <c r="CP350" i="1"/>
  <c r="CP358" i="1"/>
  <c r="CP303" i="1"/>
  <c r="CP343" i="1"/>
  <c r="CP351" i="1"/>
  <c r="CP329" i="1"/>
  <c r="CP335" i="1"/>
  <c r="CP340" i="1"/>
  <c r="CP344" i="1"/>
  <c r="CP352" i="1"/>
  <c r="CP297" i="1"/>
  <c r="CP305" i="1"/>
  <c r="CP333" i="1"/>
  <c r="CP338" i="1"/>
  <c r="CP345" i="1"/>
  <c r="CP353" i="1"/>
  <c r="CP298" i="1"/>
  <c r="CP376" i="1"/>
  <c r="CP384" i="1"/>
  <c r="CP388" i="1"/>
  <c r="CP362" i="1"/>
  <c r="CP346" i="1"/>
  <c r="CP347" i="1"/>
  <c r="CP355" i="1"/>
  <c r="CP300" i="1"/>
  <c r="CP308" i="1"/>
  <c r="CP331" i="1"/>
  <c r="CP348" i="1"/>
  <c r="CP356" i="1"/>
  <c r="CP301" i="1"/>
  <c r="CP309" i="1"/>
  <c r="CP321" i="1"/>
  <c r="CP266" i="1"/>
  <c r="CP274" i="1"/>
  <c r="CP282" i="1"/>
  <c r="CP337" i="1"/>
  <c r="CP302" i="1"/>
  <c r="CP311" i="1"/>
  <c r="CP314" i="1"/>
  <c r="CP322" i="1"/>
  <c r="CP267" i="1"/>
  <c r="CP275" i="1"/>
  <c r="CP315" i="1"/>
  <c r="CP323" i="1"/>
  <c r="CP268" i="1"/>
  <c r="CP276" i="1"/>
  <c r="CP284" i="1"/>
  <c r="CP357" i="1"/>
  <c r="CP312" i="1"/>
  <c r="CP316" i="1"/>
  <c r="CP324" i="1"/>
  <c r="CP341" i="1"/>
  <c r="CP349" i="1"/>
  <c r="CP304" i="1"/>
  <c r="CP307" i="1"/>
  <c r="CP317" i="1"/>
  <c r="CP325" i="1"/>
  <c r="CP270" i="1"/>
  <c r="CP313" i="1"/>
  <c r="CP318" i="1"/>
  <c r="CP296" i="1"/>
  <c r="CP271" i="1"/>
  <c r="CP279" i="1"/>
  <c r="CP354" i="1"/>
  <c r="CP299" i="1"/>
  <c r="CP306" i="1"/>
  <c r="CP319" i="1"/>
  <c r="CP264" i="1"/>
  <c r="CP272" i="1"/>
  <c r="CP280" i="1"/>
  <c r="CP269" i="1"/>
  <c r="CP286" i="1"/>
  <c r="CP212" i="1"/>
  <c r="CP220" i="1"/>
  <c r="CP228" i="1"/>
  <c r="CP236" i="1"/>
  <c r="CP278" i="1"/>
  <c r="CP288" i="1"/>
  <c r="CP213" i="1"/>
  <c r="CP221" i="1"/>
  <c r="CP229" i="1"/>
  <c r="CP320" i="1"/>
  <c r="CP283" i="1"/>
  <c r="CP287" i="1"/>
  <c r="CP289" i="1"/>
  <c r="CP214" i="1"/>
  <c r="CP222" i="1"/>
  <c r="CP230" i="1"/>
  <c r="CP277" i="1"/>
  <c r="CP290" i="1"/>
  <c r="CP215" i="1"/>
  <c r="CP223" i="1"/>
  <c r="CP231" i="1"/>
  <c r="CP265" i="1"/>
  <c r="CP273" i="1"/>
  <c r="CP291" i="1"/>
  <c r="CP334" i="1"/>
  <c r="CP310" i="1"/>
  <c r="CP285" i="1"/>
  <c r="CP292" i="1"/>
  <c r="CP217" i="1"/>
  <c r="CP225" i="1"/>
  <c r="CP233" i="1"/>
  <c r="CP263" i="1"/>
  <c r="CP218" i="1"/>
  <c r="CP226" i="1"/>
  <c r="CP234" i="1"/>
  <c r="CP161" i="1"/>
  <c r="CP169" i="1"/>
  <c r="CP211" i="1"/>
  <c r="CP216" i="1"/>
  <c r="CP224" i="1"/>
  <c r="CP232" i="1"/>
  <c r="CP240" i="1"/>
  <c r="CP244" i="1"/>
  <c r="CP248" i="1"/>
  <c r="CP252" i="1"/>
  <c r="CP256" i="1"/>
  <c r="CP235" i="1"/>
  <c r="CP159" i="1"/>
  <c r="CP167" i="1"/>
  <c r="CP243" i="1"/>
  <c r="CP237" i="1"/>
  <c r="CP210" i="1"/>
  <c r="CP281" i="1"/>
  <c r="CP242" i="1"/>
  <c r="CP246" i="1"/>
  <c r="CP250" i="1"/>
  <c r="CP254" i="1"/>
  <c r="CP258" i="1"/>
  <c r="CP160" i="1"/>
  <c r="CP168" i="1"/>
  <c r="CP219" i="1"/>
  <c r="CP227" i="1"/>
  <c r="CP238" i="1"/>
  <c r="CP163" i="1"/>
  <c r="CP171" i="1"/>
  <c r="CP245" i="1"/>
  <c r="CP177" i="1"/>
  <c r="CP185" i="1"/>
  <c r="CP193" i="1"/>
  <c r="CP201" i="1"/>
  <c r="CP241" i="1"/>
  <c r="CP247" i="1"/>
  <c r="CP180" i="1"/>
  <c r="CP188" i="1"/>
  <c r="CP196" i="1"/>
  <c r="CP249" i="1"/>
  <c r="CP166" i="1"/>
  <c r="CP170" i="1"/>
  <c r="CP175" i="1"/>
  <c r="CP183" i="1"/>
  <c r="CP191" i="1"/>
  <c r="CP199" i="1"/>
  <c r="CP157" i="1"/>
  <c r="CP251" i="1"/>
  <c r="CP178" i="1"/>
  <c r="CP186" i="1"/>
  <c r="CP194" i="1"/>
  <c r="CP202" i="1"/>
  <c r="CP253" i="1"/>
  <c r="CP162" i="1"/>
  <c r="CP173" i="1"/>
  <c r="CP181" i="1"/>
  <c r="CP255" i="1"/>
  <c r="CP165" i="1"/>
  <c r="CP172" i="1"/>
  <c r="CP176" i="1"/>
  <c r="CP184" i="1"/>
  <c r="CP192" i="1"/>
  <c r="CP200" i="1"/>
  <c r="CP257" i="1"/>
  <c r="CP158" i="1"/>
  <c r="CP164" i="1"/>
  <c r="CP179" i="1"/>
  <c r="CP187" i="1"/>
  <c r="CP195" i="1"/>
  <c r="CP203" i="1"/>
  <c r="CP112" i="1"/>
  <c r="CP120" i="1"/>
  <c r="CP128" i="1"/>
  <c r="CP136" i="1"/>
  <c r="CP144" i="1"/>
  <c r="CP259" i="1"/>
  <c r="CP182" i="1"/>
  <c r="CP107" i="1"/>
  <c r="CP115" i="1"/>
  <c r="CP123" i="1"/>
  <c r="CP131" i="1"/>
  <c r="CP139" i="1"/>
  <c r="CP239" i="1"/>
  <c r="CP189" i="1"/>
  <c r="CP190" i="1"/>
  <c r="CP110" i="1"/>
  <c r="CP118" i="1"/>
  <c r="CP126" i="1"/>
  <c r="CP134" i="1"/>
  <c r="CP142" i="1"/>
  <c r="CP206" i="1"/>
  <c r="CP105" i="1"/>
  <c r="CP113" i="1"/>
  <c r="CP121" i="1"/>
  <c r="CP108" i="1"/>
  <c r="CP116" i="1"/>
  <c r="CP124" i="1"/>
  <c r="CP132" i="1"/>
  <c r="CP140" i="1"/>
  <c r="CP205" i="1"/>
  <c r="CP111" i="1"/>
  <c r="CP119" i="1"/>
  <c r="CP127" i="1"/>
  <c r="CP135" i="1"/>
  <c r="CP143" i="1"/>
  <c r="CP197" i="1"/>
  <c r="CP198" i="1"/>
  <c r="CP204" i="1"/>
  <c r="CP106" i="1"/>
  <c r="CP114" i="1"/>
  <c r="CP122" i="1"/>
  <c r="CP130" i="1"/>
  <c r="CP138" i="1"/>
  <c r="CP146" i="1"/>
  <c r="CP117" i="1"/>
  <c r="CP137" i="1"/>
  <c r="CP151" i="1"/>
  <c r="CP64" i="1"/>
  <c r="CP72" i="1"/>
  <c r="CP80" i="1"/>
  <c r="CP88" i="1"/>
  <c r="CP96" i="1"/>
  <c r="CP55" i="1"/>
  <c r="CP611" i="1"/>
  <c r="CP628" i="1"/>
  <c r="CP642" i="1"/>
  <c r="CP643" i="1"/>
  <c r="CP644" i="1"/>
  <c r="CP145" i="1"/>
  <c r="CP149" i="1"/>
  <c r="CP104" i="1"/>
  <c r="CP65" i="1"/>
  <c r="CP73" i="1"/>
  <c r="CP81" i="1"/>
  <c r="CP89" i="1"/>
  <c r="CP97" i="1"/>
  <c r="CP56" i="1"/>
  <c r="CP51" i="1"/>
  <c r="CP612" i="1"/>
  <c r="CP629" i="1"/>
  <c r="CP133" i="1"/>
  <c r="CP58" i="1"/>
  <c r="CP66" i="1"/>
  <c r="CP74" i="1"/>
  <c r="CP82" i="1"/>
  <c r="CP90" i="1"/>
  <c r="CP98" i="1"/>
  <c r="CP57" i="1"/>
  <c r="CP613" i="1"/>
  <c r="CP630" i="1"/>
  <c r="CP646" i="1"/>
  <c r="CP174" i="1"/>
  <c r="CP152" i="1"/>
  <c r="CP59" i="1"/>
  <c r="CP67" i="1"/>
  <c r="CP75" i="1"/>
  <c r="CP83" i="1"/>
  <c r="CP91" i="1"/>
  <c r="CP99" i="1"/>
  <c r="CP606" i="1"/>
  <c r="CP614" i="1"/>
  <c r="CP631" i="1"/>
  <c r="CP647" i="1"/>
  <c r="CP129" i="1"/>
  <c r="CP148" i="1"/>
  <c r="CP60" i="1"/>
  <c r="CP68" i="1"/>
  <c r="CP76" i="1"/>
  <c r="CP84" i="1"/>
  <c r="CP147" i="1"/>
  <c r="CP150" i="1"/>
  <c r="CP61" i="1"/>
  <c r="CP69" i="1"/>
  <c r="CP77" i="1"/>
  <c r="CP85" i="1"/>
  <c r="CP93" i="1"/>
  <c r="CP52" i="1"/>
  <c r="CP608" i="1"/>
  <c r="CP625" i="1"/>
  <c r="CP633" i="1"/>
  <c r="CP649" i="1"/>
  <c r="CP109" i="1"/>
  <c r="CP125" i="1"/>
  <c r="CP141" i="1"/>
  <c r="CP153" i="1"/>
  <c r="CP62" i="1"/>
  <c r="CP70" i="1"/>
  <c r="CP78" i="1"/>
  <c r="CP86" i="1"/>
  <c r="CP94" i="1"/>
  <c r="CP53" i="1"/>
  <c r="CP609" i="1"/>
  <c r="CP626" i="1"/>
  <c r="CP634" i="1"/>
  <c r="CP607" i="1"/>
  <c r="CP632" i="1"/>
  <c r="CP627" i="1"/>
  <c r="CP648" i="1"/>
  <c r="CP95" i="1"/>
  <c r="CP54" i="1"/>
  <c r="CP624" i="1"/>
  <c r="CP610" i="1"/>
  <c r="CP63" i="1"/>
  <c r="CP71" i="1"/>
  <c r="CP79" i="1"/>
  <c r="CP87" i="1"/>
  <c r="CP645" i="1"/>
  <c r="CP100" i="1"/>
  <c r="CP92" i="1"/>
  <c r="CP783" i="1"/>
  <c r="CP847" i="1"/>
  <c r="CP911" i="1"/>
  <c r="CP722" i="1"/>
  <c r="CP846" i="1"/>
  <c r="CP910" i="1"/>
  <c r="CP20" i="1"/>
  <c r="CP21" i="1"/>
  <c r="CP11" i="1"/>
  <c r="CP721" i="1"/>
  <c r="CP785" i="1"/>
  <c r="CP909" i="1"/>
  <c r="CP12" i="1"/>
  <c r="CP13" i="1"/>
  <c r="CP14" i="1"/>
  <c r="CP720" i="1"/>
  <c r="CP784" i="1"/>
  <c r="CP848" i="1"/>
  <c r="CQ33" i="1" l="1"/>
  <c r="CQ26" i="1"/>
  <c r="CQ34" i="1"/>
  <c r="CR3" i="1"/>
  <c r="CQ27" i="1"/>
  <c r="CQ28" i="1"/>
  <c r="CQ25" i="1"/>
  <c r="CQ30" i="1"/>
  <c r="CQ31" i="1"/>
  <c r="CQ29" i="1"/>
  <c r="CQ529" i="1"/>
  <c r="CQ530" i="1"/>
  <c r="CQ531" i="1"/>
  <c r="CQ532" i="1"/>
  <c r="CQ32" i="1"/>
  <c r="CQ537" i="1"/>
  <c r="CQ528" i="1"/>
  <c r="CQ539" i="1"/>
  <c r="CQ533" i="1"/>
  <c r="CQ540" i="1"/>
  <c r="CQ534" i="1"/>
  <c r="CQ535" i="1"/>
  <c r="CQ541" i="1"/>
  <c r="CQ536" i="1"/>
  <c r="CQ538" i="1"/>
  <c r="CQ542" i="1"/>
  <c r="CQ543" i="1"/>
  <c r="CQ545" i="1"/>
  <c r="CQ546" i="1"/>
  <c r="CQ544" i="1"/>
  <c r="CQ547" i="1"/>
  <c r="CQ554" i="1"/>
  <c r="CQ548" i="1"/>
  <c r="CQ549" i="1"/>
  <c r="CQ550" i="1"/>
  <c r="CQ553" i="1"/>
  <c r="CQ527" i="1"/>
  <c r="CQ555" i="1"/>
  <c r="CQ495" i="1"/>
  <c r="CQ552" i="1"/>
  <c r="CQ556" i="1"/>
  <c r="CQ496" i="1"/>
  <c r="CQ497" i="1"/>
  <c r="CQ551" i="1"/>
  <c r="CQ500" i="1"/>
  <c r="CQ507" i="1"/>
  <c r="CQ499" i="1"/>
  <c r="CQ498" i="1"/>
  <c r="CQ502" i="1"/>
  <c r="CQ501" i="1"/>
  <c r="CQ503" i="1"/>
  <c r="CQ504" i="1"/>
  <c r="CQ512" i="1"/>
  <c r="CQ509" i="1"/>
  <c r="CQ517" i="1"/>
  <c r="CQ505" i="1"/>
  <c r="CQ518" i="1"/>
  <c r="CQ508" i="1"/>
  <c r="CQ519" i="1"/>
  <c r="CQ466" i="1"/>
  <c r="CQ510" i="1"/>
  <c r="CQ520" i="1"/>
  <c r="CQ465" i="1"/>
  <c r="CQ513" i="1"/>
  <c r="CQ506" i="1"/>
  <c r="CQ514" i="1"/>
  <c r="CQ522" i="1"/>
  <c r="CQ515" i="1"/>
  <c r="CQ523" i="1"/>
  <c r="CQ462" i="1"/>
  <c r="CQ476" i="1"/>
  <c r="CQ521" i="1"/>
  <c r="CQ474" i="1"/>
  <c r="CQ482" i="1"/>
  <c r="CQ511" i="1"/>
  <c r="CQ468" i="1"/>
  <c r="CQ473" i="1"/>
  <c r="CQ467" i="1"/>
  <c r="CQ472" i="1"/>
  <c r="CQ464" i="1"/>
  <c r="CQ471" i="1"/>
  <c r="CQ479" i="1"/>
  <c r="CQ516" i="1"/>
  <c r="CQ463" i="1"/>
  <c r="CQ470" i="1"/>
  <c r="CQ478" i="1"/>
  <c r="CQ475" i="1"/>
  <c r="CQ477" i="1"/>
  <c r="CQ484" i="1"/>
  <c r="CQ430" i="1"/>
  <c r="CQ494" i="1"/>
  <c r="CQ431" i="1"/>
  <c r="CQ480" i="1"/>
  <c r="CQ490" i="1"/>
  <c r="CQ432" i="1"/>
  <c r="CQ489" i="1"/>
  <c r="CQ433" i="1"/>
  <c r="CQ488" i="1"/>
  <c r="CQ481" i="1"/>
  <c r="CQ483" i="1"/>
  <c r="CQ487" i="1"/>
  <c r="CQ435" i="1"/>
  <c r="CQ469" i="1"/>
  <c r="CQ486" i="1"/>
  <c r="CQ461" i="1"/>
  <c r="CQ436" i="1"/>
  <c r="CQ443" i="1"/>
  <c r="CQ451" i="1"/>
  <c r="CQ444" i="1"/>
  <c r="CQ485" i="1"/>
  <c r="CQ438" i="1"/>
  <c r="CQ445" i="1"/>
  <c r="CQ453" i="1"/>
  <c r="CQ446" i="1"/>
  <c r="CQ429" i="1"/>
  <c r="CQ447" i="1"/>
  <c r="CQ440" i="1"/>
  <c r="CQ448" i="1"/>
  <c r="CQ456" i="1"/>
  <c r="CQ439" i="1"/>
  <c r="CQ441" i="1"/>
  <c r="CQ449" i="1"/>
  <c r="CQ457" i="1"/>
  <c r="CQ403" i="1"/>
  <c r="CQ411" i="1"/>
  <c r="CQ434" i="1"/>
  <c r="CQ404" i="1"/>
  <c r="CQ412" i="1"/>
  <c r="CQ397" i="1"/>
  <c r="CQ405" i="1"/>
  <c r="CQ413" i="1"/>
  <c r="CQ437" i="1"/>
  <c r="CQ450" i="1"/>
  <c r="CQ428" i="1"/>
  <c r="CQ398" i="1"/>
  <c r="CQ406" i="1"/>
  <c r="CQ455" i="1"/>
  <c r="CQ399" i="1"/>
  <c r="CQ452" i="1"/>
  <c r="CQ400" i="1"/>
  <c r="CQ408" i="1"/>
  <c r="CQ454" i="1"/>
  <c r="CQ396" i="1"/>
  <c r="CQ401" i="1"/>
  <c r="CQ409" i="1"/>
  <c r="CQ417" i="1"/>
  <c r="CQ414" i="1"/>
  <c r="CQ419" i="1"/>
  <c r="CQ364" i="1"/>
  <c r="CQ402" i="1"/>
  <c r="CQ407" i="1"/>
  <c r="CQ416" i="1"/>
  <c r="CQ420" i="1"/>
  <c r="CQ365" i="1"/>
  <c r="CQ442" i="1"/>
  <c r="CQ421" i="1"/>
  <c r="CQ366" i="1"/>
  <c r="CQ374" i="1"/>
  <c r="CQ415" i="1"/>
  <c r="CQ422" i="1"/>
  <c r="CQ367" i="1"/>
  <c r="CQ423" i="1"/>
  <c r="CQ424" i="1"/>
  <c r="CQ369" i="1"/>
  <c r="CQ410" i="1"/>
  <c r="CQ395" i="1"/>
  <c r="CQ370" i="1"/>
  <c r="CQ371" i="1"/>
  <c r="CQ376" i="1"/>
  <c r="CQ384" i="1"/>
  <c r="CQ362" i="1"/>
  <c r="CQ363" i="1"/>
  <c r="CQ377" i="1"/>
  <c r="CQ385" i="1"/>
  <c r="CQ378" i="1"/>
  <c r="CQ386" i="1"/>
  <c r="CQ331" i="1"/>
  <c r="CQ373" i="1"/>
  <c r="CQ379" i="1"/>
  <c r="CQ368" i="1"/>
  <c r="CQ380" i="1"/>
  <c r="CQ388" i="1"/>
  <c r="CQ381" i="1"/>
  <c r="CQ389" i="1"/>
  <c r="CQ418" i="1"/>
  <c r="CQ382" i="1"/>
  <c r="CQ390" i="1"/>
  <c r="CQ335" i="1"/>
  <c r="CQ372" i="1"/>
  <c r="CQ334" i="1"/>
  <c r="CQ337" i="1"/>
  <c r="CQ341" i="1"/>
  <c r="CQ349" i="1"/>
  <c r="CQ357" i="1"/>
  <c r="CQ302" i="1"/>
  <c r="CQ391" i="1"/>
  <c r="CQ339" i="1"/>
  <c r="CQ342" i="1"/>
  <c r="CQ350" i="1"/>
  <c r="CQ358" i="1"/>
  <c r="CQ330" i="1"/>
  <c r="CQ343" i="1"/>
  <c r="CQ351" i="1"/>
  <c r="CQ329" i="1"/>
  <c r="CQ304" i="1"/>
  <c r="CQ332" i="1"/>
  <c r="CQ340" i="1"/>
  <c r="CQ344" i="1"/>
  <c r="CQ352" i="1"/>
  <c r="CQ297" i="1"/>
  <c r="CQ375" i="1"/>
  <c r="CQ383" i="1"/>
  <c r="CQ333" i="1"/>
  <c r="CQ338" i="1"/>
  <c r="CQ345" i="1"/>
  <c r="CQ387" i="1"/>
  <c r="CQ336" i="1"/>
  <c r="CQ346" i="1"/>
  <c r="CQ354" i="1"/>
  <c r="CQ299" i="1"/>
  <c r="CQ307" i="1"/>
  <c r="CQ347" i="1"/>
  <c r="CQ355" i="1"/>
  <c r="CQ300" i="1"/>
  <c r="CQ308" i="1"/>
  <c r="CQ303" i="1"/>
  <c r="CQ310" i="1"/>
  <c r="CQ320" i="1"/>
  <c r="CQ265" i="1"/>
  <c r="CQ273" i="1"/>
  <c r="CQ281" i="1"/>
  <c r="CQ305" i="1"/>
  <c r="CQ321" i="1"/>
  <c r="CQ266" i="1"/>
  <c r="CQ274" i="1"/>
  <c r="CQ311" i="1"/>
  <c r="CQ314" i="1"/>
  <c r="CQ322" i="1"/>
  <c r="CQ267" i="1"/>
  <c r="CQ275" i="1"/>
  <c r="CQ283" i="1"/>
  <c r="CQ315" i="1"/>
  <c r="CQ323" i="1"/>
  <c r="CQ348" i="1"/>
  <c r="CQ356" i="1"/>
  <c r="CQ301" i="1"/>
  <c r="CQ312" i="1"/>
  <c r="CQ316" i="1"/>
  <c r="CQ324" i="1"/>
  <c r="CQ269" i="1"/>
  <c r="CQ317" i="1"/>
  <c r="CQ325" i="1"/>
  <c r="CQ270" i="1"/>
  <c r="CQ278" i="1"/>
  <c r="CQ309" i="1"/>
  <c r="CQ313" i="1"/>
  <c r="CQ318" i="1"/>
  <c r="CQ296" i="1"/>
  <c r="CQ271" i="1"/>
  <c r="CQ279" i="1"/>
  <c r="CQ287" i="1"/>
  <c r="CQ211" i="1"/>
  <c r="CQ219" i="1"/>
  <c r="CQ227" i="1"/>
  <c r="CQ235" i="1"/>
  <c r="CQ298" i="1"/>
  <c r="CQ268" i="1"/>
  <c r="CQ286" i="1"/>
  <c r="CQ212" i="1"/>
  <c r="CQ220" i="1"/>
  <c r="CQ228" i="1"/>
  <c r="CQ319" i="1"/>
  <c r="CQ288" i="1"/>
  <c r="CQ213" i="1"/>
  <c r="CQ221" i="1"/>
  <c r="CQ229" i="1"/>
  <c r="CQ237" i="1"/>
  <c r="CQ353" i="1"/>
  <c r="CQ280" i="1"/>
  <c r="CQ289" i="1"/>
  <c r="CQ214" i="1"/>
  <c r="CQ222" i="1"/>
  <c r="CQ230" i="1"/>
  <c r="CQ277" i="1"/>
  <c r="CQ290" i="1"/>
  <c r="CQ264" i="1"/>
  <c r="CQ272" i="1"/>
  <c r="CQ282" i="1"/>
  <c r="CQ291" i="1"/>
  <c r="CQ216" i="1"/>
  <c r="CQ224" i="1"/>
  <c r="CQ232" i="1"/>
  <c r="CQ306" i="1"/>
  <c r="CQ276" i="1"/>
  <c r="CQ285" i="1"/>
  <c r="CQ292" i="1"/>
  <c r="CQ217" i="1"/>
  <c r="CQ225" i="1"/>
  <c r="CQ233" i="1"/>
  <c r="CQ236" i="1"/>
  <c r="CQ239" i="1"/>
  <c r="CQ241" i="1"/>
  <c r="CQ245" i="1"/>
  <c r="CQ249" i="1"/>
  <c r="CQ253" i="1"/>
  <c r="CQ257" i="1"/>
  <c r="CQ158" i="1"/>
  <c r="CQ166" i="1"/>
  <c r="CQ263" i="1"/>
  <c r="CQ161" i="1"/>
  <c r="CQ215" i="1"/>
  <c r="CQ223" i="1"/>
  <c r="CQ231" i="1"/>
  <c r="CQ240" i="1"/>
  <c r="CQ244" i="1"/>
  <c r="CQ248" i="1"/>
  <c r="CQ252" i="1"/>
  <c r="CQ256" i="1"/>
  <c r="CQ164" i="1"/>
  <c r="CQ284" i="1"/>
  <c r="CQ234" i="1"/>
  <c r="CQ243" i="1"/>
  <c r="CQ247" i="1"/>
  <c r="CQ251" i="1"/>
  <c r="CQ255" i="1"/>
  <c r="CQ259" i="1"/>
  <c r="CQ162" i="1"/>
  <c r="CQ210" i="1"/>
  <c r="CQ165" i="1"/>
  <c r="CQ242" i="1"/>
  <c r="CQ246" i="1"/>
  <c r="CQ250" i="1"/>
  <c r="CQ254" i="1"/>
  <c r="CQ258" i="1"/>
  <c r="CQ160" i="1"/>
  <c r="CQ168" i="1"/>
  <c r="CQ167" i="1"/>
  <c r="CQ174" i="1"/>
  <c r="CQ182" i="1"/>
  <c r="CQ190" i="1"/>
  <c r="CQ198" i="1"/>
  <c r="CQ206" i="1"/>
  <c r="CQ218" i="1"/>
  <c r="CQ238" i="1"/>
  <c r="CQ171" i="1"/>
  <c r="CQ177" i="1"/>
  <c r="CQ185" i="1"/>
  <c r="CQ193" i="1"/>
  <c r="CQ201" i="1"/>
  <c r="CQ180" i="1"/>
  <c r="CQ188" i="1"/>
  <c r="CQ196" i="1"/>
  <c r="CQ204" i="1"/>
  <c r="CQ170" i="1"/>
  <c r="CQ175" i="1"/>
  <c r="CQ183" i="1"/>
  <c r="CQ191" i="1"/>
  <c r="CQ199" i="1"/>
  <c r="CQ169" i="1"/>
  <c r="CQ178" i="1"/>
  <c r="CQ173" i="1"/>
  <c r="CQ181" i="1"/>
  <c r="CQ189" i="1"/>
  <c r="CQ197" i="1"/>
  <c r="CQ205" i="1"/>
  <c r="CQ159" i="1"/>
  <c r="CQ172" i="1"/>
  <c r="CQ176" i="1"/>
  <c r="CQ184" i="1"/>
  <c r="CQ192" i="1"/>
  <c r="CQ200" i="1"/>
  <c r="CQ226" i="1"/>
  <c r="CQ179" i="1"/>
  <c r="CQ109" i="1"/>
  <c r="CQ117" i="1"/>
  <c r="CQ125" i="1"/>
  <c r="CQ133" i="1"/>
  <c r="CQ141" i="1"/>
  <c r="CQ149" i="1"/>
  <c r="CQ112" i="1"/>
  <c r="CQ120" i="1"/>
  <c r="CQ128" i="1"/>
  <c r="CQ136" i="1"/>
  <c r="CQ107" i="1"/>
  <c r="CQ115" i="1"/>
  <c r="CQ123" i="1"/>
  <c r="CQ131" i="1"/>
  <c r="CQ139" i="1"/>
  <c r="CQ147" i="1"/>
  <c r="CQ186" i="1"/>
  <c r="CQ187" i="1"/>
  <c r="CQ202" i="1"/>
  <c r="CQ203" i="1"/>
  <c r="CQ157" i="1"/>
  <c r="CQ110" i="1"/>
  <c r="CQ118" i="1"/>
  <c r="CQ105" i="1"/>
  <c r="CQ113" i="1"/>
  <c r="CQ121" i="1"/>
  <c r="CQ129" i="1"/>
  <c r="CQ137" i="1"/>
  <c r="CQ163" i="1"/>
  <c r="CQ108" i="1"/>
  <c r="CQ116" i="1"/>
  <c r="CQ124" i="1"/>
  <c r="CQ132" i="1"/>
  <c r="CQ140" i="1"/>
  <c r="CQ148" i="1"/>
  <c r="CQ111" i="1"/>
  <c r="CQ119" i="1"/>
  <c r="CQ127" i="1"/>
  <c r="CQ135" i="1"/>
  <c r="CQ143" i="1"/>
  <c r="CQ195" i="1"/>
  <c r="CQ138" i="1"/>
  <c r="CQ146" i="1"/>
  <c r="CQ63" i="1"/>
  <c r="CQ71" i="1"/>
  <c r="CQ79" i="1"/>
  <c r="CQ87" i="1"/>
  <c r="CQ95" i="1"/>
  <c r="CQ54" i="1"/>
  <c r="CQ610" i="1"/>
  <c r="CQ627" i="1"/>
  <c r="CQ122" i="1"/>
  <c r="CQ151" i="1"/>
  <c r="CQ64" i="1"/>
  <c r="CQ72" i="1"/>
  <c r="CQ80" i="1"/>
  <c r="CQ88" i="1"/>
  <c r="CQ96" i="1"/>
  <c r="CQ55" i="1"/>
  <c r="CQ611" i="1"/>
  <c r="CQ628" i="1"/>
  <c r="CQ642" i="1"/>
  <c r="CQ643" i="1"/>
  <c r="CQ134" i="1"/>
  <c r="CQ145" i="1"/>
  <c r="CQ104" i="1"/>
  <c r="CQ65" i="1"/>
  <c r="CQ73" i="1"/>
  <c r="CQ81" i="1"/>
  <c r="CQ89" i="1"/>
  <c r="CQ97" i="1"/>
  <c r="CQ56" i="1"/>
  <c r="CQ51" i="1"/>
  <c r="CQ612" i="1"/>
  <c r="CQ629" i="1"/>
  <c r="CQ645" i="1"/>
  <c r="CQ144" i="1"/>
  <c r="CQ58" i="1"/>
  <c r="CQ66" i="1"/>
  <c r="CQ74" i="1"/>
  <c r="CQ82" i="1"/>
  <c r="CQ90" i="1"/>
  <c r="CQ98" i="1"/>
  <c r="CQ57" i="1"/>
  <c r="CQ613" i="1"/>
  <c r="CQ630" i="1"/>
  <c r="CQ646" i="1"/>
  <c r="CQ130" i="1"/>
  <c r="CQ152" i="1"/>
  <c r="CQ59" i="1"/>
  <c r="CQ67" i="1"/>
  <c r="CQ75" i="1"/>
  <c r="CQ83" i="1"/>
  <c r="CQ194" i="1"/>
  <c r="CQ106" i="1"/>
  <c r="CQ60" i="1"/>
  <c r="CQ68" i="1"/>
  <c r="CQ76" i="1"/>
  <c r="CQ84" i="1"/>
  <c r="CQ92" i="1"/>
  <c r="CQ100" i="1"/>
  <c r="CQ607" i="1"/>
  <c r="CQ624" i="1"/>
  <c r="CQ632" i="1"/>
  <c r="CQ648" i="1"/>
  <c r="CQ126" i="1"/>
  <c r="CQ142" i="1"/>
  <c r="CQ150" i="1"/>
  <c r="CQ61" i="1"/>
  <c r="CQ69" i="1"/>
  <c r="CQ77" i="1"/>
  <c r="CQ85" i="1"/>
  <c r="CQ93" i="1"/>
  <c r="CQ52" i="1"/>
  <c r="CQ608" i="1"/>
  <c r="CQ625" i="1"/>
  <c r="CQ633" i="1"/>
  <c r="CQ649" i="1"/>
  <c r="CQ91" i="1"/>
  <c r="CQ99" i="1"/>
  <c r="CQ606" i="1"/>
  <c r="CQ626" i="1"/>
  <c r="CQ631" i="1"/>
  <c r="CQ644" i="1"/>
  <c r="CQ94" i="1"/>
  <c r="CQ53" i="1"/>
  <c r="CQ114" i="1"/>
  <c r="CQ153" i="1"/>
  <c r="CQ62" i="1"/>
  <c r="CQ70" i="1"/>
  <c r="CQ78" i="1"/>
  <c r="CQ86" i="1"/>
  <c r="CQ609" i="1"/>
  <c r="CQ614" i="1"/>
  <c r="CQ634" i="1"/>
  <c r="CQ647" i="1"/>
  <c r="CQ720" i="1"/>
  <c r="CQ784" i="1"/>
  <c r="CQ848" i="1"/>
  <c r="CQ783" i="1"/>
  <c r="CQ847" i="1"/>
  <c r="CQ911" i="1"/>
  <c r="CQ722" i="1"/>
  <c r="CQ846" i="1"/>
  <c r="CQ910" i="1"/>
  <c r="CQ20" i="1"/>
  <c r="CQ21" i="1"/>
  <c r="CQ11" i="1"/>
  <c r="CQ721" i="1"/>
  <c r="CQ785" i="1"/>
  <c r="CQ909" i="1"/>
  <c r="CQ12" i="1"/>
  <c r="CQ13" i="1"/>
  <c r="CQ14" i="1"/>
  <c r="CR32" i="1" l="1"/>
  <c r="CR33" i="1"/>
  <c r="CR26" i="1"/>
  <c r="CR34" i="1"/>
  <c r="CS3" i="1"/>
  <c r="CR27" i="1"/>
  <c r="CR28" i="1"/>
  <c r="CR29" i="1"/>
  <c r="CR30" i="1"/>
  <c r="CR528" i="1"/>
  <c r="CR529" i="1"/>
  <c r="CR25" i="1"/>
  <c r="CR530" i="1"/>
  <c r="CR531" i="1"/>
  <c r="CR31" i="1"/>
  <c r="CR534" i="1"/>
  <c r="CR536" i="1"/>
  <c r="CR537" i="1"/>
  <c r="CR538" i="1"/>
  <c r="CR532" i="1"/>
  <c r="CR539" i="1"/>
  <c r="CR533" i="1"/>
  <c r="CR541" i="1"/>
  <c r="CR540" i="1"/>
  <c r="CR542" i="1"/>
  <c r="CR543" i="1"/>
  <c r="CR535" i="1"/>
  <c r="CR544" i="1"/>
  <c r="CR545" i="1"/>
  <c r="CR551" i="1"/>
  <c r="CR547" i="1"/>
  <c r="CR553" i="1"/>
  <c r="CR548" i="1"/>
  <c r="CR549" i="1"/>
  <c r="CR527" i="1"/>
  <c r="CR546" i="1"/>
  <c r="CR555" i="1"/>
  <c r="CR495" i="1"/>
  <c r="CR550" i="1"/>
  <c r="CR552" i="1"/>
  <c r="CR556" i="1"/>
  <c r="CR496" i="1"/>
  <c r="CR554" i="1"/>
  <c r="CR499" i="1"/>
  <c r="CR505" i="1"/>
  <c r="CR497" i="1"/>
  <c r="CR506" i="1"/>
  <c r="CR509" i="1"/>
  <c r="CR498" i="1"/>
  <c r="CR502" i="1"/>
  <c r="CR501" i="1"/>
  <c r="CR503" i="1"/>
  <c r="CR511" i="1"/>
  <c r="CR516" i="1"/>
  <c r="CR494" i="1"/>
  <c r="CR504" i="1"/>
  <c r="CR517" i="1"/>
  <c r="CR512" i="1"/>
  <c r="CR518" i="1"/>
  <c r="CR467" i="1"/>
  <c r="CR508" i="1"/>
  <c r="CR519" i="1"/>
  <c r="CR466" i="1"/>
  <c r="CR510" i="1"/>
  <c r="CR520" i="1"/>
  <c r="CR513" i="1"/>
  <c r="CR521" i="1"/>
  <c r="CR500" i="1"/>
  <c r="CR507" i="1"/>
  <c r="CR514" i="1"/>
  <c r="CR522" i="1"/>
  <c r="CR463" i="1"/>
  <c r="CR523" i="1"/>
  <c r="CR469" i="1"/>
  <c r="CR477" i="1"/>
  <c r="CR475" i="1"/>
  <c r="CR483" i="1"/>
  <c r="CR474" i="1"/>
  <c r="CR468" i="1"/>
  <c r="CR473" i="1"/>
  <c r="CR462" i="1"/>
  <c r="CR465" i="1"/>
  <c r="CR472" i="1"/>
  <c r="CR480" i="1"/>
  <c r="CR515" i="1"/>
  <c r="CR464" i="1"/>
  <c r="CR471" i="1"/>
  <c r="CR479" i="1"/>
  <c r="CR476" i="1"/>
  <c r="CR478" i="1"/>
  <c r="CR485" i="1"/>
  <c r="CR429" i="1"/>
  <c r="CR484" i="1"/>
  <c r="CR430" i="1"/>
  <c r="CR431" i="1"/>
  <c r="CR490" i="1"/>
  <c r="CR432" i="1"/>
  <c r="CR489" i="1"/>
  <c r="CR482" i="1"/>
  <c r="CR488" i="1"/>
  <c r="CR434" i="1"/>
  <c r="CR470" i="1"/>
  <c r="CR481" i="1"/>
  <c r="CR487" i="1"/>
  <c r="CR435" i="1"/>
  <c r="CR433" i="1"/>
  <c r="CR437" i="1"/>
  <c r="CR442" i="1"/>
  <c r="CR450" i="1"/>
  <c r="CR443" i="1"/>
  <c r="CR486" i="1"/>
  <c r="CR444" i="1"/>
  <c r="CR452" i="1"/>
  <c r="CR438" i="1"/>
  <c r="CR445" i="1"/>
  <c r="CR446" i="1"/>
  <c r="CR461" i="1"/>
  <c r="CR436" i="1"/>
  <c r="CR447" i="1"/>
  <c r="CR455" i="1"/>
  <c r="CR440" i="1"/>
  <c r="CR448" i="1"/>
  <c r="CR456" i="1"/>
  <c r="CR439" i="1"/>
  <c r="CR451" i="1"/>
  <c r="CR402" i="1"/>
  <c r="CR410" i="1"/>
  <c r="CR457" i="1"/>
  <c r="CR403" i="1"/>
  <c r="CR411" i="1"/>
  <c r="CR453" i="1"/>
  <c r="CR404" i="1"/>
  <c r="CR412" i="1"/>
  <c r="CR397" i="1"/>
  <c r="CR405" i="1"/>
  <c r="CR449" i="1"/>
  <c r="CR428" i="1"/>
  <c r="CR398" i="1"/>
  <c r="CR399" i="1"/>
  <c r="CR407" i="1"/>
  <c r="CR400" i="1"/>
  <c r="CR408" i="1"/>
  <c r="CR416" i="1"/>
  <c r="CR441" i="1"/>
  <c r="CR418" i="1"/>
  <c r="CR363" i="1"/>
  <c r="CR401" i="1"/>
  <c r="CR414" i="1"/>
  <c r="CR419" i="1"/>
  <c r="CR364" i="1"/>
  <c r="CR396" i="1"/>
  <c r="CR406" i="1"/>
  <c r="CR420" i="1"/>
  <c r="CR365" i="1"/>
  <c r="CR373" i="1"/>
  <c r="CR417" i="1"/>
  <c r="CR421" i="1"/>
  <c r="CR366" i="1"/>
  <c r="CR415" i="1"/>
  <c r="CR422" i="1"/>
  <c r="CR423" i="1"/>
  <c r="CR368" i="1"/>
  <c r="CR413" i="1"/>
  <c r="CR424" i="1"/>
  <c r="CR369" i="1"/>
  <c r="CR409" i="1"/>
  <c r="CR372" i="1"/>
  <c r="CR375" i="1"/>
  <c r="CR383" i="1"/>
  <c r="CR391" i="1"/>
  <c r="CR370" i="1"/>
  <c r="CR371" i="1"/>
  <c r="CR376" i="1"/>
  <c r="CR384" i="1"/>
  <c r="CR454" i="1"/>
  <c r="CR395" i="1"/>
  <c r="CR377" i="1"/>
  <c r="CR385" i="1"/>
  <c r="CR330" i="1"/>
  <c r="CR338" i="1"/>
  <c r="CR378" i="1"/>
  <c r="CR379" i="1"/>
  <c r="CR387" i="1"/>
  <c r="CR367" i="1"/>
  <c r="CR380" i="1"/>
  <c r="CR388" i="1"/>
  <c r="CR374" i="1"/>
  <c r="CR381" i="1"/>
  <c r="CR389" i="1"/>
  <c r="CR334" i="1"/>
  <c r="CR348" i="1"/>
  <c r="CR356" i="1"/>
  <c r="CR301" i="1"/>
  <c r="CR337" i="1"/>
  <c r="CR341" i="1"/>
  <c r="CR349" i="1"/>
  <c r="CR357" i="1"/>
  <c r="CR390" i="1"/>
  <c r="CR339" i="1"/>
  <c r="CR342" i="1"/>
  <c r="CR350" i="1"/>
  <c r="CR358" i="1"/>
  <c r="CR303" i="1"/>
  <c r="CR335" i="1"/>
  <c r="CR343" i="1"/>
  <c r="CR351" i="1"/>
  <c r="CR329" i="1"/>
  <c r="CR382" i="1"/>
  <c r="CR332" i="1"/>
  <c r="CR340" i="1"/>
  <c r="CR344" i="1"/>
  <c r="CR362" i="1"/>
  <c r="CR333" i="1"/>
  <c r="CR345" i="1"/>
  <c r="CR353" i="1"/>
  <c r="CR298" i="1"/>
  <c r="CR306" i="1"/>
  <c r="CR386" i="1"/>
  <c r="CR336" i="1"/>
  <c r="CR346" i="1"/>
  <c r="CR354" i="1"/>
  <c r="CR299" i="1"/>
  <c r="CR307" i="1"/>
  <c r="CR352" i="1"/>
  <c r="CR297" i="1"/>
  <c r="CR319" i="1"/>
  <c r="CR264" i="1"/>
  <c r="CR272" i="1"/>
  <c r="CR280" i="1"/>
  <c r="CR308" i="1"/>
  <c r="CR310" i="1"/>
  <c r="CR320" i="1"/>
  <c r="CR265" i="1"/>
  <c r="CR273" i="1"/>
  <c r="CR302" i="1"/>
  <c r="CR305" i="1"/>
  <c r="CR321" i="1"/>
  <c r="CR266" i="1"/>
  <c r="CR274" i="1"/>
  <c r="CR282" i="1"/>
  <c r="CR311" i="1"/>
  <c r="CR314" i="1"/>
  <c r="CR322" i="1"/>
  <c r="CR347" i="1"/>
  <c r="CR315" i="1"/>
  <c r="CR323" i="1"/>
  <c r="CR268" i="1"/>
  <c r="CR355" i="1"/>
  <c r="CR304" i="1"/>
  <c r="CR312" i="1"/>
  <c r="CR316" i="1"/>
  <c r="CR324" i="1"/>
  <c r="CR269" i="1"/>
  <c r="CR277" i="1"/>
  <c r="CR300" i="1"/>
  <c r="CR317" i="1"/>
  <c r="CR325" i="1"/>
  <c r="CR270" i="1"/>
  <c r="CR278" i="1"/>
  <c r="CR286" i="1"/>
  <c r="CR331" i="1"/>
  <c r="CR281" i="1"/>
  <c r="CR284" i="1"/>
  <c r="CR263" i="1"/>
  <c r="CR218" i="1"/>
  <c r="CR226" i="1"/>
  <c r="CR234" i="1"/>
  <c r="CR211" i="1"/>
  <c r="CR219" i="1"/>
  <c r="CR227" i="1"/>
  <c r="CR318" i="1"/>
  <c r="CR296" i="1"/>
  <c r="CR267" i="1"/>
  <c r="CR275" i="1"/>
  <c r="CR212" i="1"/>
  <c r="CR220" i="1"/>
  <c r="CR228" i="1"/>
  <c r="CR236" i="1"/>
  <c r="CR313" i="1"/>
  <c r="CR283" i="1"/>
  <c r="CR287" i="1"/>
  <c r="CR288" i="1"/>
  <c r="CR213" i="1"/>
  <c r="CR221" i="1"/>
  <c r="CR229" i="1"/>
  <c r="CR289" i="1"/>
  <c r="CR290" i="1"/>
  <c r="CR215" i="1"/>
  <c r="CR223" i="1"/>
  <c r="CR231" i="1"/>
  <c r="CR309" i="1"/>
  <c r="CR271" i="1"/>
  <c r="CR279" i="1"/>
  <c r="CR291" i="1"/>
  <c r="CR216" i="1"/>
  <c r="CR224" i="1"/>
  <c r="CR232" i="1"/>
  <c r="CR217" i="1"/>
  <c r="CR225" i="1"/>
  <c r="CR238" i="1"/>
  <c r="CR163" i="1"/>
  <c r="CR171" i="1"/>
  <c r="CR292" i="1"/>
  <c r="CR239" i="1"/>
  <c r="CR241" i="1"/>
  <c r="CR245" i="1"/>
  <c r="CR249" i="1"/>
  <c r="CR253" i="1"/>
  <c r="CR257" i="1"/>
  <c r="CR158" i="1"/>
  <c r="CR161" i="1"/>
  <c r="CR169" i="1"/>
  <c r="CR285" i="1"/>
  <c r="CR214" i="1"/>
  <c r="CR222" i="1"/>
  <c r="CR230" i="1"/>
  <c r="CR235" i="1"/>
  <c r="CR240" i="1"/>
  <c r="CR159" i="1"/>
  <c r="CR237" i="1"/>
  <c r="CR243" i="1"/>
  <c r="CR247" i="1"/>
  <c r="CR251" i="1"/>
  <c r="CR255" i="1"/>
  <c r="CR259" i="1"/>
  <c r="CR162" i="1"/>
  <c r="CR170" i="1"/>
  <c r="CR233" i="1"/>
  <c r="CR210" i="1"/>
  <c r="CR165" i="1"/>
  <c r="CR276" i="1"/>
  <c r="CR246" i="1"/>
  <c r="CR179" i="1"/>
  <c r="CR187" i="1"/>
  <c r="CR195" i="1"/>
  <c r="CR203" i="1"/>
  <c r="CR248" i="1"/>
  <c r="CR167" i="1"/>
  <c r="CR174" i="1"/>
  <c r="CR182" i="1"/>
  <c r="CR190" i="1"/>
  <c r="CR198" i="1"/>
  <c r="CR242" i="1"/>
  <c r="CR250" i="1"/>
  <c r="CR177" i="1"/>
  <c r="CR185" i="1"/>
  <c r="CR193" i="1"/>
  <c r="CR201" i="1"/>
  <c r="CR252" i="1"/>
  <c r="CR166" i="1"/>
  <c r="CR180" i="1"/>
  <c r="CR188" i="1"/>
  <c r="CR196" i="1"/>
  <c r="CR204" i="1"/>
  <c r="CR254" i="1"/>
  <c r="CR175" i="1"/>
  <c r="CR183" i="1"/>
  <c r="CR256" i="1"/>
  <c r="CR160" i="1"/>
  <c r="CR178" i="1"/>
  <c r="CR186" i="1"/>
  <c r="CR194" i="1"/>
  <c r="CR202" i="1"/>
  <c r="CR258" i="1"/>
  <c r="CR168" i="1"/>
  <c r="CR173" i="1"/>
  <c r="CR181" i="1"/>
  <c r="CR189" i="1"/>
  <c r="CR197" i="1"/>
  <c r="CR205" i="1"/>
  <c r="CR244" i="1"/>
  <c r="CR192" i="1"/>
  <c r="CR106" i="1"/>
  <c r="CR114" i="1"/>
  <c r="CR122" i="1"/>
  <c r="CR130" i="1"/>
  <c r="CR138" i="1"/>
  <c r="CR146" i="1"/>
  <c r="CR164" i="1"/>
  <c r="CR191" i="1"/>
  <c r="CR109" i="1"/>
  <c r="CR117" i="1"/>
  <c r="CR125" i="1"/>
  <c r="CR133" i="1"/>
  <c r="CR141" i="1"/>
  <c r="CR112" i="1"/>
  <c r="CR120" i="1"/>
  <c r="CR128" i="1"/>
  <c r="CR136" i="1"/>
  <c r="CR144" i="1"/>
  <c r="CR107" i="1"/>
  <c r="CR115" i="1"/>
  <c r="CR184" i="1"/>
  <c r="CR200" i="1"/>
  <c r="CR206" i="1"/>
  <c r="CR157" i="1"/>
  <c r="CR110" i="1"/>
  <c r="CR118" i="1"/>
  <c r="CR126" i="1"/>
  <c r="CR134" i="1"/>
  <c r="CR142" i="1"/>
  <c r="CR199" i="1"/>
  <c r="CR105" i="1"/>
  <c r="CR113" i="1"/>
  <c r="CR121" i="1"/>
  <c r="CR129" i="1"/>
  <c r="CR137" i="1"/>
  <c r="CR145" i="1"/>
  <c r="CR108" i="1"/>
  <c r="CR116" i="1"/>
  <c r="CR124" i="1"/>
  <c r="CR132" i="1"/>
  <c r="CR140" i="1"/>
  <c r="CR148" i="1"/>
  <c r="CR119" i="1"/>
  <c r="CR153" i="1"/>
  <c r="CR62" i="1"/>
  <c r="CR70" i="1"/>
  <c r="CR78" i="1"/>
  <c r="CR86" i="1"/>
  <c r="CR94" i="1"/>
  <c r="CR53" i="1"/>
  <c r="CR609" i="1"/>
  <c r="CR626" i="1"/>
  <c r="CR634" i="1"/>
  <c r="CR135" i="1"/>
  <c r="CR63" i="1"/>
  <c r="CR71" i="1"/>
  <c r="CR79" i="1"/>
  <c r="CR87" i="1"/>
  <c r="CR95" i="1"/>
  <c r="CR54" i="1"/>
  <c r="CR610" i="1"/>
  <c r="CR627" i="1"/>
  <c r="CR149" i="1"/>
  <c r="CR151" i="1"/>
  <c r="CR64" i="1"/>
  <c r="CR72" i="1"/>
  <c r="CR80" i="1"/>
  <c r="CR88" i="1"/>
  <c r="CR96" i="1"/>
  <c r="CR55" i="1"/>
  <c r="CR611" i="1"/>
  <c r="CR628" i="1"/>
  <c r="CR642" i="1"/>
  <c r="CR643" i="1"/>
  <c r="CR644" i="1"/>
  <c r="CR131" i="1"/>
  <c r="CR104" i="1"/>
  <c r="CR65" i="1"/>
  <c r="CR73" i="1"/>
  <c r="CR81" i="1"/>
  <c r="CR89" i="1"/>
  <c r="CR97" i="1"/>
  <c r="CR56" i="1"/>
  <c r="CR51" i="1"/>
  <c r="CR612" i="1"/>
  <c r="CR629" i="1"/>
  <c r="CR645" i="1"/>
  <c r="CR58" i="1"/>
  <c r="CR66" i="1"/>
  <c r="CR74" i="1"/>
  <c r="CR82" i="1"/>
  <c r="CR127" i="1"/>
  <c r="CR143" i="1"/>
  <c r="CR152" i="1"/>
  <c r="CR59" i="1"/>
  <c r="CR67" i="1"/>
  <c r="CR75" i="1"/>
  <c r="CR83" i="1"/>
  <c r="CR91" i="1"/>
  <c r="CR99" i="1"/>
  <c r="CR606" i="1"/>
  <c r="CR614" i="1"/>
  <c r="CR631" i="1"/>
  <c r="CR647" i="1"/>
  <c r="CR111" i="1"/>
  <c r="CR147" i="1"/>
  <c r="CR60" i="1"/>
  <c r="CR68" i="1"/>
  <c r="CR76" i="1"/>
  <c r="CR84" i="1"/>
  <c r="CR92" i="1"/>
  <c r="CR100" i="1"/>
  <c r="CR607" i="1"/>
  <c r="CR624" i="1"/>
  <c r="CR632" i="1"/>
  <c r="CR648" i="1"/>
  <c r="CR613" i="1"/>
  <c r="CR123" i="1"/>
  <c r="CR90" i="1"/>
  <c r="CR98" i="1"/>
  <c r="CR57" i="1"/>
  <c r="CR176" i="1"/>
  <c r="CR625" i="1"/>
  <c r="CR646" i="1"/>
  <c r="CR630" i="1"/>
  <c r="CR150" i="1"/>
  <c r="CR172" i="1"/>
  <c r="CR61" i="1"/>
  <c r="CR69" i="1"/>
  <c r="CR77" i="1"/>
  <c r="CR85" i="1"/>
  <c r="CR93" i="1"/>
  <c r="CR52" i="1"/>
  <c r="CR608" i="1"/>
  <c r="CR649" i="1"/>
  <c r="CR139" i="1"/>
  <c r="CR633" i="1"/>
  <c r="CR12" i="1"/>
  <c r="CR13" i="1"/>
  <c r="CR14" i="1"/>
  <c r="CR720" i="1"/>
  <c r="CR784" i="1"/>
  <c r="CR848" i="1"/>
  <c r="CR783" i="1"/>
  <c r="CR847" i="1"/>
  <c r="CR911" i="1"/>
  <c r="CR722" i="1"/>
  <c r="CR846" i="1"/>
  <c r="CR910" i="1"/>
  <c r="CR20" i="1"/>
  <c r="CR21" i="1"/>
  <c r="CR11" i="1"/>
  <c r="CR721" i="1"/>
  <c r="CR785" i="1"/>
  <c r="CR909" i="1"/>
  <c r="CS31" i="1" l="1"/>
  <c r="CS32" i="1"/>
  <c r="CS33" i="1"/>
  <c r="CS26" i="1"/>
  <c r="CS34" i="1"/>
  <c r="CT3" i="1"/>
  <c r="CS27" i="1"/>
  <c r="CS28" i="1"/>
  <c r="CS25" i="1"/>
  <c r="CS29" i="1"/>
  <c r="CS30" i="1"/>
  <c r="CS528" i="1"/>
  <c r="CS529" i="1"/>
  <c r="CS530" i="1"/>
  <c r="CS531" i="1"/>
  <c r="CS532" i="1"/>
  <c r="CS533" i="1"/>
  <c r="CS535" i="1"/>
  <c r="CS536" i="1"/>
  <c r="CS537" i="1"/>
  <c r="CS538" i="1"/>
  <c r="CS534" i="1"/>
  <c r="CS541" i="1"/>
  <c r="CS547" i="1"/>
  <c r="CS540" i="1"/>
  <c r="CS542" i="1"/>
  <c r="CS539" i="1"/>
  <c r="CS543" i="1"/>
  <c r="CS544" i="1"/>
  <c r="CS546" i="1"/>
  <c r="CS550" i="1"/>
  <c r="CS552" i="1"/>
  <c r="CS545" i="1"/>
  <c r="CS548" i="1"/>
  <c r="CS553" i="1"/>
  <c r="CS527" i="1"/>
  <c r="CS555" i="1"/>
  <c r="CS495" i="1"/>
  <c r="CS556" i="1"/>
  <c r="CS496" i="1"/>
  <c r="CS549" i="1"/>
  <c r="CS551" i="1"/>
  <c r="CS498" i="1"/>
  <c r="CS500" i="1"/>
  <c r="CS504" i="1"/>
  <c r="CS505" i="1"/>
  <c r="CS513" i="1"/>
  <c r="CS497" i="1"/>
  <c r="CS506" i="1"/>
  <c r="CS499" i="1"/>
  <c r="CS508" i="1"/>
  <c r="CS554" i="1"/>
  <c r="CS509" i="1"/>
  <c r="CS502" i="1"/>
  <c r="CS510" i="1"/>
  <c r="CS511" i="1"/>
  <c r="CS515" i="1"/>
  <c r="CS523" i="1"/>
  <c r="CS516" i="1"/>
  <c r="CS494" i="1"/>
  <c r="CS503" i="1"/>
  <c r="CS517" i="1"/>
  <c r="CS468" i="1"/>
  <c r="CS501" i="1"/>
  <c r="CS512" i="1"/>
  <c r="CS518" i="1"/>
  <c r="CS519" i="1"/>
  <c r="CS520" i="1"/>
  <c r="CS521" i="1"/>
  <c r="CS464" i="1"/>
  <c r="CS470" i="1"/>
  <c r="CS478" i="1"/>
  <c r="CS466" i="1"/>
  <c r="CS469" i="1"/>
  <c r="CS522" i="1"/>
  <c r="CS476" i="1"/>
  <c r="CS474" i="1"/>
  <c r="CS467" i="1"/>
  <c r="CS473" i="1"/>
  <c r="CS462" i="1"/>
  <c r="CS465" i="1"/>
  <c r="CS472" i="1"/>
  <c r="CS480" i="1"/>
  <c r="CS486" i="1"/>
  <c r="CS461" i="1"/>
  <c r="CS463" i="1"/>
  <c r="CS475" i="1"/>
  <c r="CS477" i="1"/>
  <c r="CS479" i="1"/>
  <c r="CS485" i="1"/>
  <c r="CS429" i="1"/>
  <c r="CS514" i="1"/>
  <c r="CS484" i="1"/>
  <c r="CS430" i="1"/>
  <c r="CS438" i="1"/>
  <c r="CS431" i="1"/>
  <c r="CS489" i="1"/>
  <c r="CS433" i="1"/>
  <c r="CS482" i="1"/>
  <c r="CS483" i="1"/>
  <c r="CS488" i="1"/>
  <c r="CS434" i="1"/>
  <c r="CS439" i="1"/>
  <c r="CS441" i="1"/>
  <c r="CS449" i="1"/>
  <c r="CS437" i="1"/>
  <c r="CS442" i="1"/>
  <c r="CS471" i="1"/>
  <c r="CS432" i="1"/>
  <c r="CS443" i="1"/>
  <c r="CS451" i="1"/>
  <c r="CS396" i="1"/>
  <c r="CS487" i="1"/>
  <c r="CS444" i="1"/>
  <c r="CS481" i="1"/>
  <c r="CS445" i="1"/>
  <c r="CS446" i="1"/>
  <c r="CS454" i="1"/>
  <c r="CS490" i="1"/>
  <c r="CS436" i="1"/>
  <c r="CS447" i="1"/>
  <c r="CS455" i="1"/>
  <c r="CS440" i="1"/>
  <c r="CS401" i="1"/>
  <c r="CS409" i="1"/>
  <c r="CS402" i="1"/>
  <c r="CS410" i="1"/>
  <c r="CS456" i="1"/>
  <c r="CS457" i="1"/>
  <c r="CS403" i="1"/>
  <c r="CS411" i="1"/>
  <c r="CS453" i="1"/>
  <c r="CS404" i="1"/>
  <c r="CS412" i="1"/>
  <c r="CS435" i="1"/>
  <c r="CS450" i="1"/>
  <c r="CS397" i="1"/>
  <c r="CS428" i="1"/>
  <c r="CS398" i="1"/>
  <c r="CS406" i="1"/>
  <c r="CS448" i="1"/>
  <c r="CS452" i="1"/>
  <c r="CS399" i="1"/>
  <c r="CS407" i="1"/>
  <c r="CS415" i="1"/>
  <c r="CS395" i="1"/>
  <c r="CS408" i="1"/>
  <c r="CS418" i="1"/>
  <c r="CS363" i="1"/>
  <c r="CS400" i="1"/>
  <c r="CS414" i="1"/>
  <c r="CS416" i="1"/>
  <c r="CS419" i="1"/>
  <c r="CS364" i="1"/>
  <c r="CS372" i="1"/>
  <c r="CS420" i="1"/>
  <c r="CS365" i="1"/>
  <c r="CS405" i="1"/>
  <c r="CS417" i="1"/>
  <c r="CS421" i="1"/>
  <c r="CS422" i="1"/>
  <c r="CS367" i="1"/>
  <c r="CS423" i="1"/>
  <c r="CS368" i="1"/>
  <c r="CS382" i="1"/>
  <c r="CS390" i="1"/>
  <c r="CS375" i="1"/>
  <c r="CS383" i="1"/>
  <c r="CS391" i="1"/>
  <c r="CS370" i="1"/>
  <c r="CS371" i="1"/>
  <c r="CS376" i="1"/>
  <c r="CS384" i="1"/>
  <c r="CS362" i="1"/>
  <c r="CS337" i="1"/>
  <c r="CS377" i="1"/>
  <c r="CS424" i="1"/>
  <c r="CS373" i="1"/>
  <c r="CS378" i="1"/>
  <c r="CS386" i="1"/>
  <c r="CS413" i="1"/>
  <c r="CS369" i="1"/>
  <c r="CS379" i="1"/>
  <c r="CS387" i="1"/>
  <c r="CS332" i="1"/>
  <c r="CS380" i="1"/>
  <c r="CS388" i="1"/>
  <c r="CS333" i="1"/>
  <c r="CS385" i="1"/>
  <c r="CS331" i="1"/>
  <c r="CS347" i="1"/>
  <c r="CS355" i="1"/>
  <c r="CS300" i="1"/>
  <c r="CS366" i="1"/>
  <c r="CS334" i="1"/>
  <c r="CS348" i="1"/>
  <c r="CS356" i="1"/>
  <c r="CS341" i="1"/>
  <c r="CS349" i="1"/>
  <c r="CS357" i="1"/>
  <c r="CS302" i="1"/>
  <c r="CS330" i="1"/>
  <c r="CS339" i="1"/>
  <c r="CS342" i="1"/>
  <c r="CS350" i="1"/>
  <c r="CS358" i="1"/>
  <c r="CS389" i="1"/>
  <c r="CS335" i="1"/>
  <c r="CS343" i="1"/>
  <c r="CS374" i="1"/>
  <c r="CS381" i="1"/>
  <c r="CS338" i="1"/>
  <c r="CS340" i="1"/>
  <c r="CS344" i="1"/>
  <c r="CS352" i="1"/>
  <c r="CS297" i="1"/>
  <c r="CS305" i="1"/>
  <c r="CS345" i="1"/>
  <c r="CS353" i="1"/>
  <c r="CS298" i="1"/>
  <c r="CS306" i="1"/>
  <c r="CS309" i="1"/>
  <c r="CS313" i="1"/>
  <c r="CS318" i="1"/>
  <c r="CS296" i="1"/>
  <c r="CS271" i="1"/>
  <c r="CS279" i="1"/>
  <c r="CS303" i="1"/>
  <c r="CS319" i="1"/>
  <c r="CS264" i="1"/>
  <c r="CS272" i="1"/>
  <c r="CS351" i="1"/>
  <c r="CS329" i="1"/>
  <c r="CS308" i="1"/>
  <c r="CS310" i="1"/>
  <c r="CS320" i="1"/>
  <c r="CS265" i="1"/>
  <c r="CS273" i="1"/>
  <c r="CS281" i="1"/>
  <c r="CS321" i="1"/>
  <c r="CS336" i="1"/>
  <c r="CS311" i="1"/>
  <c r="CS314" i="1"/>
  <c r="CS322" i="1"/>
  <c r="CS267" i="1"/>
  <c r="CS346" i="1"/>
  <c r="CS301" i="1"/>
  <c r="CS307" i="1"/>
  <c r="CS315" i="1"/>
  <c r="CS323" i="1"/>
  <c r="CS268" i="1"/>
  <c r="CS276" i="1"/>
  <c r="CS304" i="1"/>
  <c r="CS312" i="1"/>
  <c r="CS316" i="1"/>
  <c r="CS324" i="1"/>
  <c r="CS269" i="1"/>
  <c r="CS277" i="1"/>
  <c r="CS285" i="1"/>
  <c r="CS270" i="1"/>
  <c r="CS292" i="1"/>
  <c r="CS217" i="1"/>
  <c r="CS225" i="1"/>
  <c r="CS233" i="1"/>
  <c r="CS284" i="1"/>
  <c r="CS263" i="1"/>
  <c r="CS218" i="1"/>
  <c r="CS226" i="1"/>
  <c r="CS278" i="1"/>
  <c r="CS286" i="1"/>
  <c r="CS211" i="1"/>
  <c r="CS219" i="1"/>
  <c r="CS227" i="1"/>
  <c r="CS235" i="1"/>
  <c r="CS317" i="1"/>
  <c r="CS325" i="1"/>
  <c r="CS275" i="1"/>
  <c r="CS212" i="1"/>
  <c r="CS220" i="1"/>
  <c r="CS228" i="1"/>
  <c r="CS299" i="1"/>
  <c r="CS266" i="1"/>
  <c r="CS274" i="1"/>
  <c r="CS280" i="1"/>
  <c r="CS283" i="1"/>
  <c r="CS287" i="1"/>
  <c r="CS288" i="1"/>
  <c r="CS289" i="1"/>
  <c r="CS214" i="1"/>
  <c r="CS222" i="1"/>
  <c r="CS230" i="1"/>
  <c r="CS238" i="1"/>
  <c r="CS354" i="1"/>
  <c r="CS282" i="1"/>
  <c r="CS290" i="1"/>
  <c r="CS215" i="1"/>
  <c r="CS223" i="1"/>
  <c r="CS231" i="1"/>
  <c r="CS239" i="1"/>
  <c r="CS242" i="1"/>
  <c r="CS246" i="1"/>
  <c r="CS250" i="1"/>
  <c r="CS254" i="1"/>
  <c r="CS258" i="1"/>
  <c r="CS160" i="1"/>
  <c r="CS168" i="1"/>
  <c r="CS236" i="1"/>
  <c r="CS291" i="1"/>
  <c r="CS216" i="1"/>
  <c r="CS224" i="1"/>
  <c r="CS232" i="1"/>
  <c r="CS241" i="1"/>
  <c r="CS245" i="1"/>
  <c r="CS249" i="1"/>
  <c r="CS253" i="1"/>
  <c r="CS257" i="1"/>
  <c r="CS158" i="1"/>
  <c r="CS166" i="1"/>
  <c r="CS240" i="1"/>
  <c r="CS244" i="1"/>
  <c r="CS248" i="1"/>
  <c r="CS252" i="1"/>
  <c r="CS256" i="1"/>
  <c r="CS213" i="1"/>
  <c r="CS221" i="1"/>
  <c r="CS229" i="1"/>
  <c r="CS234" i="1"/>
  <c r="CS159" i="1"/>
  <c r="CS167" i="1"/>
  <c r="CS237" i="1"/>
  <c r="CS243" i="1"/>
  <c r="CS247" i="1"/>
  <c r="CS251" i="1"/>
  <c r="CS255" i="1"/>
  <c r="CS259" i="1"/>
  <c r="CS162" i="1"/>
  <c r="CS170" i="1"/>
  <c r="CS163" i="1"/>
  <c r="CS164" i="1"/>
  <c r="CS172" i="1"/>
  <c r="CS176" i="1"/>
  <c r="CS184" i="1"/>
  <c r="CS192" i="1"/>
  <c r="CS200" i="1"/>
  <c r="CS179" i="1"/>
  <c r="CS187" i="1"/>
  <c r="CS195" i="1"/>
  <c r="CS203" i="1"/>
  <c r="CS171" i="1"/>
  <c r="CS174" i="1"/>
  <c r="CS182" i="1"/>
  <c r="CS190" i="1"/>
  <c r="CS198" i="1"/>
  <c r="CS206" i="1"/>
  <c r="CS177" i="1"/>
  <c r="CS185" i="1"/>
  <c r="CS193" i="1"/>
  <c r="CS201" i="1"/>
  <c r="CS180" i="1"/>
  <c r="CS161" i="1"/>
  <c r="CS169" i="1"/>
  <c r="CS175" i="1"/>
  <c r="CS183" i="1"/>
  <c r="CS191" i="1"/>
  <c r="CS199" i="1"/>
  <c r="CS157" i="1"/>
  <c r="CS165" i="1"/>
  <c r="CS178" i="1"/>
  <c r="CS186" i="1"/>
  <c r="CS194" i="1"/>
  <c r="CS202" i="1"/>
  <c r="CS111" i="1"/>
  <c r="CS119" i="1"/>
  <c r="CS127" i="1"/>
  <c r="CS135" i="1"/>
  <c r="CS143" i="1"/>
  <c r="CS181" i="1"/>
  <c r="CS106" i="1"/>
  <c r="CS114" i="1"/>
  <c r="CS122" i="1"/>
  <c r="CS130" i="1"/>
  <c r="CS138" i="1"/>
  <c r="CS109" i="1"/>
  <c r="CS117" i="1"/>
  <c r="CS125" i="1"/>
  <c r="CS133" i="1"/>
  <c r="CS141" i="1"/>
  <c r="CS149" i="1"/>
  <c r="CS188" i="1"/>
  <c r="CS189" i="1"/>
  <c r="CS112" i="1"/>
  <c r="CS120" i="1"/>
  <c r="CS210" i="1"/>
  <c r="CS107" i="1"/>
  <c r="CS115" i="1"/>
  <c r="CS123" i="1"/>
  <c r="CS131" i="1"/>
  <c r="CS139" i="1"/>
  <c r="CS110" i="1"/>
  <c r="CS118" i="1"/>
  <c r="CS126" i="1"/>
  <c r="CS134" i="1"/>
  <c r="CS142" i="1"/>
  <c r="CS205" i="1"/>
  <c r="CS105" i="1"/>
  <c r="CS113" i="1"/>
  <c r="CS121" i="1"/>
  <c r="CS129" i="1"/>
  <c r="CS137" i="1"/>
  <c r="CS145" i="1"/>
  <c r="CS116" i="1"/>
  <c r="CS150" i="1"/>
  <c r="CS61" i="1"/>
  <c r="CS69" i="1"/>
  <c r="CS77" i="1"/>
  <c r="CS85" i="1"/>
  <c r="CS93" i="1"/>
  <c r="CS52" i="1"/>
  <c r="CS608" i="1"/>
  <c r="CS625" i="1"/>
  <c r="CS633" i="1"/>
  <c r="CS649" i="1"/>
  <c r="CS173" i="1"/>
  <c r="CS136" i="1"/>
  <c r="CS146" i="1"/>
  <c r="CS153" i="1"/>
  <c r="CS62" i="1"/>
  <c r="CS70" i="1"/>
  <c r="CS78" i="1"/>
  <c r="CS86" i="1"/>
  <c r="CS94" i="1"/>
  <c r="CS53" i="1"/>
  <c r="CS609" i="1"/>
  <c r="CS626" i="1"/>
  <c r="CS634" i="1"/>
  <c r="CS204" i="1"/>
  <c r="CS63" i="1"/>
  <c r="CS71" i="1"/>
  <c r="CS79" i="1"/>
  <c r="CS87" i="1"/>
  <c r="CS95" i="1"/>
  <c r="CS54" i="1"/>
  <c r="CS610" i="1"/>
  <c r="CS627" i="1"/>
  <c r="CS196" i="1"/>
  <c r="CS132" i="1"/>
  <c r="CS151" i="1"/>
  <c r="CS64" i="1"/>
  <c r="CS72" i="1"/>
  <c r="CS80" i="1"/>
  <c r="CS88" i="1"/>
  <c r="CS96" i="1"/>
  <c r="CS55" i="1"/>
  <c r="CS611" i="1"/>
  <c r="CS628" i="1"/>
  <c r="CS642" i="1"/>
  <c r="CS643" i="1"/>
  <c r="CS644" i="1"/>
  <c r="CS144" i="1"/>
  <c r="CS104" i="1"/>
  <c r="CS65" i="1"/>
  <c r="CS73" i="1"/>
  <c r="CS81" i="1"/>
  <c r="CS128" i="1"/>
  <c r="CS148" i="1"/>
  <c r="CS58" i="1"/>
  <c r="CS66" i="1"/>
  <c r="CS74" i="1"/>
  <c r="CS82" i="1"/>
  <c r="CS90" i="1"/>
  <c r="CS98" i="1"/>
  <c r="CS57" i="1"/>
  <c r="CS613" i="1"/>
  <c r="CS630" i="1"/>
  <c r="CS646" i="1"/>
  <c r="CS197" i="1"/>
  <c r="CS108" i="1"/>
  <c r="CS152" i="1"/>
  <c r="CS59" i="1"/>
  <c r="CS67" i="1"/>
  <c r="CS75" i="1"/>
  <c r="CS83" i="1"/>
  <c r="CS91" i="1"/>
  <c r="CS99" i="1"/>
  <c r="CS606" i="1"/>
  <c r="CS614" i="1"/>
  <c r="CS631" i="1"/>
  <c r="CS647" i="1"/>
  <c r="CS92" i="1"/>
  <c r="CS100" i="1"/>
  <c r="CS607" i="1"/>
  <c r="CS632" i="1"/>
  <c r="CS140" i="1"/>
  <c r="CS612" i="1"/>
  <c r="CS89" i="1"/>
  <c r="CS97" i="1"/>
  <c r="CS56" i="1"/>
  <c r="CS124" i="1"/>
  <c r="CS648" i="1"/>
  <c r="CS51" i="1"/>
  <c r="CS624" i="1"/>
  <c r="CS147" i="1"/>
  <c r="CS629" i="1"/>
  <c r="CS645" i="1"/>
  <c r="CS60" i="1"/>
  <c r="CS68" i="1"/>
  <c r="CS76" i="1"/>
  <c r="CS84" i="1"/>
  <c r="CS507" i="1"/>
  <c r="CS11" i="1"/>
  <c r="CS721" i="1"/>
  <c r="CS785" i="1"/>
  <c r="CS909" i="1"/>
  <c r="CS12" i="1"/>
  <c r="CS13" i="1"/>
  <c r="CS14" i="1"/>
  <c r="CS720" i="1"/>
  <c r="CS784" i="1"/>
  <c r="CS848" i="1"/>
  <c r="CS783" i="1"/>
  <c r="CS847" i="1"/>
  <c r="CS911" i="1"/>
  <c r="CS722" i="1"/>
  <c r="CS846" i="1"/>
  <c r="CS910" i="1"/>
  <c r="CS20" i="1"/>
  <c r="CS21" i="1"/>
  <c r="CT30" i="1" l="1"/>
  <c r="CT31" i="1"/>
  <c r="CT32" i="1"/>
  <c r="CT33" i="1"/>
  <c r="CT26" i="1"/>
  <c r="CU3" i="1"/>
  <c r="CT27" i="1"/>
  <c r="CT28" i="1"/>
  <c r="CT25" i="1"/>
  <c r="CT29" i="1"/>
  <c r="CT528" i="1"/>
  <c r="CT529" i="1"/>
  <c r="CT34" i="1"/>
  <c r="CT530" i="1"/>
  <c r="CT531" i="1"/>
  <c r="CT532" i="1"/>
  <c r="CT535" i="1"/>
  <c r="CT536" i="1"/>
  <c r="CT537" i="1"/>
  <c r="CT533" i="1"/>
  <c r="CT540" i="1"/>
  <c r="CT546" i="1"/>
  <c r="CT541" i="1"/>
  <c r="CT534" i="1"/>
  <c r="CT538" i="1"/>
  <c r="CT542" i="1"/>
  <c r="CT539" i="1"/>
  <c r="CT543" i="1"/>
  <c r="CT549" i="1"/>
  <c r="CT544" i="1"/>
  <c r="CT551" i="1"/>
  <c r="CT547" i="1"/>
  <c r="CT545" i="1"/>
  <c r="CT548" i="1"/>
  <c r="CT554" i="1"/>
  <c r="CT500" i="1"/>
  <c r="CT553" i="1"/>
  <c r="CT501" i="1"/>
  <c r="CT527" i="1"/>
  <c r="CT550" i="1"/>
  <c r="CT552" i="1"/>
  <c r="CT555" i="1"/>
  <c r="CT495" i="1"/>
  <c r="CT556" i="1"/>
  <c r="CT496" i="1"/>
  <c r="CT497" i="1"/>
  <c r="CT503" i="1"/>
  <c r="CT504" i="1"/>
  <c r="CT512" i="1"/>
  <c r="CT505" i="1"/>
  <c r="CT499" i="1"/>
  <c r="CT507" i="1"/>
  <c r="CT508" i="1"/>
  <c r="CT498" i="1"/>
  <c r="CT509" i="1"/>
  <c r="CT514" i="1"/>
  <c r="CT522" i="1"/>
  <c r="CT511" i="1"/>
  <c r="CT515" i="1"/>
  <c r="CT523" i="1"/>
  <c r="CT462" i="1"/>
  <c r="CT502" i="1"/>
  <c r="CT516" i="1"/>
  <c r="CT494" i="1"/>
  <c r="CT517" i="1"/>
  <c r="CT518" i="1"/>
  <c r="CT510" i="1"/>
  <c r="CT519" i="1"/>
  <c r="CT506" i="1"/>
  <c r="CT513" i="1"/>
  <c r="CT520" i="1"/>
  <c r="CT465" i="1"/>
  <c r="CT463" i="1"/>
  <c r="CT471" i="1"/>
  <c r="CT479" i="1"/>
  <c r="CT470" i="1"/>
  <c r="CT466" i="1"/>
  <c r="CT469" i="1"/>
  <c r="CT477" i="1"/>
  <c r="CT521" i="1"/>
  <c r="CT468" i="1"/>
  <c r="CT474" i="1"/>
  <c r="CT467" i="1"/>
  <c r="CT473" i="1"/>
  <c r="CT481" i="1"/>
  <c r="CT472" i="1"/>
  <c r="CT487" i="1"/>
  <c r="CT435" i="1"/>
  <c r="CT476" i="1"/>
  <c r="CT478" i="1"/>
  <c r="CT486" i="1"/>
  <c r="CT461" i="1"/>
  <c r="CT475" i="1"/>
  <c r="CT485" i="1"/>
  <c r="CT429" i="1"/>
  <c r="CT437" i="1"/>
  <c r="CT480" i="1"/>
  <c r="CT484" i="1"/>
  <c r="CT430" i="1"/>
  <c r="CT490" i="1"/>
  <c r="CT432" i="1"/>
  <c r="CT464" i="1"/>
  <c r="CT489" i="1"/>
  <c r="CT433" i="1"/>
  <c r="CT434" i="1"/>
  <c r="CT440" i="1"/>
  <c r="CT448" i="1"/>
  <c r="CT456" i="1"/>
  <c r="CT439" i="1"/>
  <c r="CT441" i="1"/>
  <c r="CT449" i="1"/>
  <c r="CT483" i="1"/>
  <c r="CT442" i="1"/>
  <c r="CT450" i="1"/>
  <c r="CT428" i="1"/>
  <c r="CT482" i="1"/>
  <c r="CT431" i="1"/>
  <c r="CT443" i="1"/>
  <c r="CT488" i="1"/>
  <c r="CT438" i="1"/>
  <c r="CT444" i="1"/>
  <c r="CT445" i="1"/>
  <c r="CT453" i="1"/>
  <c r="CT446" i="1"/>
  <c r="CT454" i="1"/>
  <c r="CT447" i="1"/>
  <c r="CT396" i="1"/>
  <c r="CT400" i="1"/>
  <c r="CT408" i="1"/>
  <c r="CT451" i="1"/>
  <c r="CT401" i="1"/>
  <c r="CT409" i="1"/>
  <c r="CT402" i="1"/>
  <c r="CT410" i="1"/>
  <c r="CT457" i="1"/>
  <c r="CT403" i="1"/>
  <c r="CT411" i="1"/>
  <c r="CT455" i="1"/>
  <c r="CT397" i="1"/>
  <c r="CT405" i="1"/>
  <c r="CT436" i="1"/>
  <c r="CT398" i="1"/>
  <c r="CT406" i="1"/>
  <c r="CT414" i="1"/>
  <c r="CT413" i="1"/>
  <c r="CT424" i="1"/>
  <c r="CT395" i="1"/>
  <c r="CT370" i="1"/>
  <c r="CT399" i="1"/>
  <c r="CT407" i="1"/>
  <c r="CT418" i="1"/>
  <c r="CT363" i="1"/>
  <c r="CT371" i="1"/>
  <c r="CT416" i="1"/>
  <c r="CT419" i="1"/>
  <c r="CT364" i="1"/>
  <c r="CT420" i="1"/>
  <c r="CT404" i="1"/>
  <c r="CT412" i="1"/>
  <c r="CT415" i="1"/>
  <c r="CT417" i="1"/>
  <c r="CT421" i="1"/>
  <c r="CT366" i="1"/>
  <c r="CT452" i="1"/>
  <c r="CT422" i="1"/>
  <c r="CT367" i="1"/>
  <c r="CT365" i="1"/>
  <c r="CT374" i="1"/>
  <c r="CT381" i="1"/>
  <c r="CT389" i="1"/>
  <c r="CT372" i="1"/>
  <c r="CT382" i="1"/>
  <c r="CT390" i="1"/>
  <c r="CT375" i="1"/>
  <c r="CT383" i="1"/>
  <c r="CT391" i="1"/>
  <c r="CT336" i="1"/>
  <c r="CT376" i="1"/>
  <c r="CT384" i="1"/>
  <c r="CT377" i="1"/>
  <c r="CT385" i="1"/>
  <c r="CT368" i="1"/>
  <c r="CT373" i="1"/>
  <c r="CT378" i="1"/>
  <c r="CT386" i="1"/>
  <c r="CT331" i="1"/>
  <c r="CT369" i="1"/>
  <c r="CT379" i="1"/>
  <c r="CT387" i="1"/>
  <c r="CT332" i="1"/>
  <c r="CT340" i="1"/>
  <c r="CT423" i="1"/>
  <c r="CT346" i="1"/>
  <c r="CT354" i="1"/>
  <c r="CT299" i="1"/>
  <c r="CT307" i="1"/>
  <c r="CT347" i="1"/>
  <c r="CT355" i="1"/>
  <c r="CT334" i="1"/>
  <c r="CT337" i="1"/>
  <c r="CT348" i="1"/>
  <c r="CT356" i="1"/>
  <c r="CT301" i="1"/>
  <c r="CT341" i="1"/>
  <c r="CT349" i="1"/>
  <c r="CT357" i="1"/>
  <c r="CT302" i="1"/>
  <c r="CT330" i="1"/>
  <c r="CT339" i="1"/>
  <c r="CT342" i="1"/>
  <c r="CT350" i="1"/>
  <c r="CT380" i="1"/>
  <c r="CT388" i="1"/>
  <c r="CT335" i="1"/>
  <c r="CT343" i="1"/>
  <c r="CT351" i="1"/>
  <c r="CT329" i="1"/>
  <c r="CT304" i="1"/>
  <c r="CT362" i="1"/>
  <c r="CT333" i="1"/>
  <c r="CT338" i="1"/>
  <c r="CT344" i="1"/>
  <c r="CT352" i="1"/>
  <c r="CT297" i="1"/>
  <c r="CT305" i="1"/>
  <c r="CT313" i="1"/>
  <c r="CT353" i="1"/>
  <c r="CT298" i="1"/>
  <c r="CT306" i="1"/>
  <c r="CT317" i="1"/>
  <c r="CT325" i="1"/>
  <c r="CT270" i="1"/>
  <c r="CT278" i="1"/>
  <c r="CT309" i="1"/>
  <c r="CT318" i="1"/>
  <c r="CT296" i="1"/>
  <c r="CT271" i="1"/>
  <c r="CT303" i="1"/>
  <c r="CT319" i="1"/>
  <c r="CT264" i="1"/>
  <c r="CT272" i="1"/>
  <c r="CT280" i="1"/>
  <c r="CT358" i="1"/>
  <c r="CT308" i="1"/>
  <c r="CT310" i="1"/>
  <c r="CT320" i="1"/>
  <c r="CT321" i="1"/>
  <c r="CT266" i="1"/>
  <c r="CT274" i="1"/>
  <c r="CT345" i="1"/>
  <c r="CT311" i="1"/>
  <c r="CT314" i="1"/>
  <c r="CT322" i="1"/>
  <c r="CT267" i="1"/>
  <c r="CT275" i="1"/>
  <c r="CT283" i="1"/>
  <c r="CT315" i="1"/>
  <c r="CT323" i="1"/>
  <c r="CT268" i="1"/>
  <c r="CT276" i="1"/>
  <c r="CT284" i="1"/>
  <c r="CT285" i="1"/>
  <c r="CT291" i="1"/>
  <c r="CT216" i="1"/>
  <c r="CT224" i="1"/>
  <c r="CT232" i="1"/>
  <c r="CT269" i="1"/>
  <c r="CT281" i="1"/>
  <c r="CT292" i="1"/>
  <c r="CT217" i="1"/>
  <c r="CT225" i="1"/>
  <c r="CT263" i="1"/>
  <c r="CT218" i="1"/>
  <c r="CT226" i="1"/>
  <c r="CT234" i="1"/>
  <c r="CT316" i="1"/>
  <c r="CT324" i="1"/>
  <c r="CT286" i="1"/>
  <c r="CT211" i="1"/>
  <c r="CT219" i="1"/>
  <c r="CT227" i="1"/>
  <c r="CT312" i="1"/>
  <c r="CT212" i="1"/>
  <c r="CT265" i="1"/>
  <c r="CT273" i="1"/>
  <c r="CT277" i="1"/>
  <c r="CT287" i="1"/>
  <c r="CT288" i="1"/>
  <c r="CT213" i="1"/>
  <c r="CT221" i="1"/>
  <c r="CT229" i="1"/>
  <c r="CT237" i="1"/>
  <c r="CT300" i="1"/>
  <c r="CT289" i="1"/>
  <c r="CT214" i="1"/>
  <c r="CT222" i="1"/>
  <c r="CT230" i="1"/>
  <c r="CT238" i="1"/>
  <c r="CT210" i="1"/>
  <c r="CT165" i="1"/>
  <c r="CT242" i="1"/>
  <c r="CT246" i="1"/>
  <c r="CT250" i="1"/>
  <c r="CT254" i="1"/>
  <c r="CT258" i="1"/>
  <c r="CT160" i="1"/>
  <c r="CT282" i="1"/>
  <c r="CT290" i="1"/>
  <c r="CT236" i="1"/>
  <c r="CT239" i="1"/>
  <c r="CT163" i="1"/>
  <c r="CT171" i="1"/>
  <c r="CT215" i="1"/>
  <c r="CT223" i="1"/>
  <c r="CT231" i="1"/>
  <c r="CT241" i="1"/>
  <c r="CT235" i="1"/>
  <c r="CT161" i="1"/>
  <c r="CT279" i="1"/>
  <c r="CT240" i="1"/>
  <c r="CT244" i="1"/>
  <c r="CT248" i="1"/>
  <c r="CT252" i="1"/>
  <c r="CT256" i="1"/>
  <c r="CT164" i="1"/>
  <c r="CT220" i="1"/>
  <c r="CT228" i="1"/>
  <c r="CT159" i="1"/>
  <c r="CT167" i="1"/>
  <c r="CT259" i="1"/>
  <c r="CT173" i="1"/>
  <c r="CT181" i="1"/>
  <c r="CT189" i="1"/>
  <c r="CT197" i="1"/>
  <c r="CT205" i="1"/>
  <c r="CT245" i="1"/>
  <c r="CT172" i="1"/>
  <c r="CT176" i="1"/>
  <c r="CT184" i="1"/>
  <c r="CT192" i="1"/>
  <c r="CT200" i="1"/>
  <c r="CT247" i="1"/>
  <c r="CT179" i="1"/>
  <c r="CT187" i="1"/>
  <c r="CT195" i="1"/>
  <c r="CT203" i="1"/>
  <c r="CT233" i="1"/>
  <c r="CT249" i="1"/>
  <c r="CT174" i="1"/>
  <c r="CT182" i="1"/>
  <c r="CT190" i="1"/>
  <c r="CT198" i="1"/>
  <c r="CT206" i="1"/>
  <c r="CT243" i="1"/>
  <c r="CT251" i="1"/>
  <c r="CT166" i="1"/>
  <c r="CT170" i="1"/>
  <c r="CT177" i="1"/>
  <c r="CT253" i="1"/>
  <c r="CT162" i="1"/>
  <c r="CT180" i="1"/>
  <c r="CT188" i="1"/>
  <c r="CT196" i="1"/>
  <c r="CT204" i="1"/>
  <c r="CT255" i="1"/>
  <c r="CT169" i="1"/>
  <c r="CT175" i="1"/>
  <c r="CT183" i="1"/>
  <c r="CT191" i="1"/>
  <c r="CT199" i="1"/>
  <c r="CT157" i="1"/>
  <c r="CT178" i="1"/>
  <c r="CT193" i="1"/>
  <c r="CT194" i="1"/>
  <c r="CT108" i="1"/>
  <c r="CT116" i="1"/>
  <c r="CT124" i="1"/>
  <c r="CT132" i="1"/>
  <c r="CT140" i="1"/>
  <c r="CT148" i="1"/>
  <c r="CT257" i="1"/>
  <c r="CT111" i="1"/>
  <c r="CT119" i="1"/>
  <c r="CT127" i="1"/>
  <c r="CT135" i="1"/>
  <c r="CT106" i="1"/>
  <c r="CT114" i="1"/>
  <c r="CT122" i="1"/>
  <c r="CT130" i="1"/>
  <c r="CT138" i="1"/>
  <c r="CT146" i="1"/>
  <c r="CT168" i="1"/>
  <c r="CT109" i="1"/>
  <c r="CT117" i="1"/>
  <c r="CT185" i="1"/>
  <c r="CT186" i="1"/>
  <c r="CT201" i="1"/>
  <c r="CT202" i="1"/>
  <c r="CT112" i="1"/>
  <c r="CT120" i="1"/>
  <c r="CT128" i="1"/>
  <c r="CT136" i="1"/>
  <c r="CT107" i="1"/>
  <c r="CT115" i="1"/>
  <c r="CT123" i="1"/>
  <c r="CT131" i="1"/>
  <c r="CT139" i="1"/>
  <c r="CT147" i="1"/>
  <c r="CT110" i="1"/>
  <c r="CT118" i="1"/>
  <c r="CT126" i="1"/>
  <c r="CT134" i="1"/>
  <c r="CT142" i="1"/>
  <c r="CT60" i="1"/>
  <c r="CT68" i="1"/>
  <c r="CT76" i="1"/>
  <c r="CT84" i="1"/>
  <c r="CT92" i="1"/>
  <c r="CT100" i="1"/>
  <c r="CT607" i="1"/>
  <c r="CT624" i="1"/>
  <c r="CT632" i="1"/>
  <c r="CT648" i="1"/>
  <c r="CT121" i="1"/>
  <c r="CT137" i="1"/>
  <c r="CT150" i="1"/>
  <c r="CT61" i="1"/>
  <c r="CT69" i="1"/>
  <c r="CT77" i="1"/>
  <c r="CT85" i="1"/>
  <c r="CT93" i="1"/>
  <c r="CT52" i="1"/>
  <c r="CT608" i="1"/>
  <c r="CT625" i="1"/>
  <c r="CT633" i="1"/>
  <c r="CT153" i="1"/>
  <c r="CT62" i="1"/>
  <c r="CT70" i="1"/>
  <c r="CT78" i="1"/>
  <c r="CT86" i="1"/>
  <c r="CT94" i="1"/>
  <c r="CT53" i="1"/>
  <c r="CT609" i="1"/>
  <c r="CT626" i="1"/>
  <c r="CT634" i="1"/>
  <c r="CT158" i="1"/>
  <c r="CT133" i="1"/>
  <c r="CT145" i="1"/>
  <c r="CT149" i="1"/>
  <c r="CT63" i="1"/>
  <c r="CT71" i="1"/>
  <c r="CT79" i="1"/>
  <c r="CT87" i="1"/>
  <c r="CT95" i="1"/>
  <c r="CT54" i="1"/>
  <c r="CT610" i="1"/>
  <c r="CT627" i="1"/>
  <c r="CT151" i="1"/>
  <c r="CT64" i="1"/>
  <c r="CT72" i="1"/>
  <c r="CT80" i="1"/>
  <c r="CT88" i="1"/>
  <c r="CT105" i="1"/>
  <c r="CT129" i="1"/>
  <c r="CT144" i="1"/>
  <c r="CT104" i="1"/>
  <c r="CT65" i="1"/>
  <c r="CT73" i="1"/>
  <c r="CT81" i="1"/>
  <c r="CT89" i="1"/>
  <c r="CT97" i="1"/>
  <c r="CT56" i="1"/>
  <c r="CT51" i="1"/>
  <c r="CT612" i="1"/>
  <c r="CT629" i="1"/>
  <c r="CT645" i="1"/>
  <c r="CT143" i="1"/>
  <c r="CT58" i="1"/>
  <c r="CT66" i="1"/>
  <c r="CT74" i="1"/>
  <c r="CT82" i="1"/>
  <c r="CT90" i="1"/>
  <c r="CT98" i="1"/>
  <c r="CT57" i="1"/>
  <c r="CT613" i="1"/>
  <c r="CT630" i="1"/>
  <c r="CT646" i="1"/>
  <c r="CT628" i="1"/>
  <c r="CT647" i="1"/>
  <c r="CT649" i="1"/>
  <c r="CT91" i="1"/>
  <c r="CT99" i="1"/>
  <c r="CT606" i="1"/>
  <c r="CT631" i="1"/>
  <c r="CT643" i="1"/>
  <c r="CT644" i="1"/>
  <c r="CT113" i="1"/>
  <c r="CT96" i="1"/>
  <c r="CT55" i="1"/>
  <c r="CT611" i="1"/>
  <c r="CT141" i="1"/>
  <c r="CT152" i="1"/>
  <c r="CT642" i="1"/>
  <c r="CT59" i="1"/>
  <c r="CT67" i="1"/>
  <c r="CT75" i="1"/>
  <c r="CT125" i="1"/>
  <c r="CT614" i="1"/>
  <c r="CT83" i="1"/>
  <c r="CT20" i="1"/>
  <c r="CT21" i="1"/>
  <c r="CT11" i="1"/>
  <c r="CT721" i="1"/>
  <c r="CT785" i="1"/>
  <c r="CT909" i="1"/>
  <c r="CT12" i="1"/>
  <c r="CT13" i="1"/>
  <c r="CT14" i="1"/>
  <c r="CT720" i="1"/>
  <c r="CT784" i="1"/>
  <c r="CT848" i="1"/>
  <c r="CT783" i="1"/>
  <c r="CT847" i="1"/>
  <c r="CT911" i="1"/>
  <c r="CT722" i="1"/>
  <c r="CT846" i="1"/>
  <c r="CT910" i="1"/>
  <c r="CU29" i="1" l="1"/>
  <c r="CU30" i="1"/>
  <c r="CU31" i="1"/>
  <c r="CU32" i="1"/>
  <c r="CU26" i="1"/>
  <c r="CU34" i="1"/>
  <c r="CV3" i="1"/>
  <c r="CU27" i="1"/>
  <c r="CU534" i="1"/>
  <c r="CU25" i="1"/>
  <c r="CU528" i="1"/>
  <c r="CU529" i="1"/>
  <c r="CU33" i="1"/>
  <c r="CU530" i="1"/>
  <c r="CU28" i="1"/>
  <c r="CU531" i="1"/>
  <c r="CU535" i="1"/>
  <c r="CU536" i="1"/>
  <c r="CU532" i="1"/>
  <c r="CU537" i="1"/>
  <c r="CU533" i="1"/>
  <c r="CU539" i="1"/>
  <c r="CU544" i="1"/>
  <c r="CU545" i="1"/>
  <c r="CU541" i="1"/>
  <c r="CU547" i="1"/>
  <c r="CU538" i="1"/>
  <c r="CU540" i="1"/>
  <c r="CU542" i="1"/>
  <c r="CU548" i="1"/>
  <c r="CU546" i="1"/>
  <c r="CU549" i="1"/>
  <c r="CU550" i="1"/>
  <c r="CU543" i="1"/>
  <c r="CU554" i="1"/>
  <c r="CU499" i="1"/>
  <c r="CU500" i="1"/>
  <c r="CU553" i="1"/>
  <c r="CU501" i="1"/>
  <c r="CU527" i="1"/>
  <c r="CU552" i="1"/>
  <c r="CU555" i="1"/>
  <c r="CU495" i="1"/>
  <c r="CU556" i="1"/>
  <c r="CU496" i="1"/>
  <c r="CU502" i="1"/>
  <c r="CU503" i="1"/>
  <c r="CU511" i="1"/>
  <c r="CU504" i="1"/>
  <c r="CU497" i="1"/>
  <c r="CU505" i="1"/>
  <c r="CU551" i="1"/>
  <c r="CU506" i="1"/>
  <c r="CU507" i="1"/>
  <c r="CU508" i="1"/>
  <c r="CU521" i="1"/>
  <c r="CU509" i="1"/>
  <c r="CU514" i="1"/>
  <c r="CU522" i="1"/>
  <c r="CU463" i="1"/>
  <c r="CU515" i="1"/>
  <c r="CU523" i="1"/>
  <c r="CU462" i="1"/>
  <c r="CU516" i="1"/>
  <c r="CU494" i="1"/>
  <c r="CU512" i="1"/>
  <c r="CU517" i="1"/>
  <c r="CU498" i="1"/>
  <c r="CU518" i="1"/>
  <c r="CU510" i="1"/>
  <c r="CU519" i="1"/>
  <c r="CU466" i="1"/>
  <c r="CU513" i="1"/>
  <c r="CU464" i="1"/>
  <c r="CU472" i="1"/>
  <c r="CU471" i="1"/>
  <c r="CU470" i="1"/>
  <c r="CU478" i="1"/>
  <c r="CU469" i="1"/>
  <c r="CU475" i="1"/>
  <c r="CU468" i="1"/>
  <c r="CU474" i="1"/>
  <c r="CU482" i="1"/>
  <c r="CU481" i="1"/>
  <c r="CU483" i="1"/>
  <c r="CU488" i="1"/>
  <c r="CU434" i="1"/>
  <c r="CU473" i="1"/>
  <c r="CU487" i="1"/>
  <c r="CU435" i="1"/>
  <c r="CU476" i="1"/>
  <c r="CU477" i="1"/>
  <c r="CU479" i="1"/>
  <c r="CU486" i="1"/>
  <c r="CU461" i="1"/>
  <c r="CU436" i="1"/>
  <c r="CU465" i="1"/>
  <c r="CU485" i="1"/>
  <c r="CU429" i="1"/>
  <c r="CU480" i="1"/>
  <c r="CU484" i="1"/>
  <c r="CU431" i="1"/>
  <c r="CU520" i="1"/>
  <c r="CU490" i="1"/>
  <c r="CU432" i="1"/>
  <c r="CU447" i="1"/>
  <c r="CU455" i="1"/>
  <c r="CU433" i="1"/>
  <c r="CU440" i="1"/>
  <c r="CU448" i="1"/>
  <c r="CU467" i="1"/>
  <c r="CU437" i="1"/>
  <c r="CU439" i="1"/>
  <c r="CU441" i="1"/>
  <c r="CU449" i="1"/>
  <c r="CU457" i="1"/>
  <c r="CU442" i="1"/>
  <c r="CU430" i="1"/>
  <c r="CU443" i="1"/>
  <c r="CU489" i="1"/>
  <c r="CU438" i="1"/>
  <c r="CU444" i="1"/>
  <c r="CU452" i="1"/>
  <c r="CU445" i="1"/>
  <c r="CU453" i="1"/>
  <c r="CU446" i="1"/>
  <c r="CU454" i="1"/>
  <c r="CU399" i="1"/>
  <c r="CU407" i="1"/>
  <c r="CU396" i="1"/>
  <c r="CU400" i="1"/>
  <c r="CU408" i="1"/>
  <c r="CU451" i="1"/>
  <c r="CU401" i="1"/>
  <c r="CU409" i="1"/>
  <c r="CU456" i="1"/>
  <c r="CU402" i="1"/>
  <c r="CU410" i="1"/>
  <c r="CU403" i="1"/>
  <c r="CU450" i="1"/>
  <c r="CU404" i="1"/>
  <c r="CU412" i="1"/>
  <c r="CU428" i="1"/>
  <c r="CU397" i="1"/>
  <c r="CU405" i="1"/>
  <c r="CU413" i="1"/>
  <c r="CU423" i="1"/>
  <c r="CU368" i="1"/>
  <c r="CU424" i="1"/>
  <c r="CU369" i="1"/>
  <c r="CU398" i="1"/>
  <c r="CU395" i="1"/>
  <c r="CU370" i="1"/>
  <c r="CU406" i="1"/>
  <c r="CU414" i="1"/>
  <c r="CU418" i="1"/>
  <c r="CU363" i="1"/>
  <c r="CU371" i="1"/>
  <c r="CU416" i="1"/>
  <c r="CU419" i="1"/>
  <c r="CU420" i="1"/>
  <c r="CU365" i="1"/>
  <c r="CU411" i="1"/>
  <c r="CU415" i="1"/>
  <c r="CU417" i="1"/>
  <c r="CU421" i="1"/>
  <c r="CU366" i="1"/>
  <c r="CU374" i="1"/>
  <c r="CU380" i="1"/>
  <c r="CU388" i="1"/>
  <c r="CU364" i="1"/>
  <c r="CU381" i="1"/>
  <c r="CU389" i="1"/>
  <c r="CU372" i="1"/>
  <c r="CU382" i="1"/>
  <c r="CU390" i="1"/>
  <c r="CU335" i="1"/>
  <c r="CU375" i="1"/>
  <c r="CU383" i="1"/>
  <c r="CU376" i="1"/>
  <c r="CU384" i="1"/>
  <c r="CU377" i="1"/>
  <c r="CU385" i="1"/>
  <c r="CU330" i="1"/>
  <c r="CU367" i="1"/>
  <c r="CU373" i="1"/>
  <c r="CU378" i="1"/>
  <c r="CU386" i="1"/>
  <c r="CU331" i="1"/>
  <c r="CU339" i="1"/>
  <c r="CU336" i="1"/>
  <c r="CU345" i="1"/>
  <c r="CU353" i="1"/>
  <c r="CU298" i="1"/>
  <c r="CU306" i="1"/>
  <c r="CU346" i="1"/>
  <c r="CU354" i="1"/>
  <c r="CU299" i="1"/>
  <c r="CU391" i="1"/>
  <c r="CU347" i="1"/>
  <c r="CU355" i="1"/>
  <c r="CU300" i="1"/>
  <c r="CU334" i="1"/>
  <c r="CU337" i="1"/>
  <c r="CU348" i="1"/>
  <c r="CU356" i="1"/>
  <c r="CU301" i="1"/>
  <c r="CU341" i="1"/>
  <c r="CU349" i="1"/>
  <c r="CU379" i="1"/>
  <c r="CU332" i="1"/>
  <c r="CU342" i="1"/>
  <c r="CU350" i="1"/>
  <c r="CU358" i="1"/>
  <c r="CU303" i="1"/>
  <c r="CU422" i="1"/>
  <c r="CU387" i="1"/>
  <c r="CU340" i="1"/>
  <c r="CU343" i="1"/>
  <c r="CU351" i="1"/>
  <c r="CU329" i="1"/>
  <c r="CU304" i="1"/>
  <c r="CU312" i="1"/>
  <c r="CU338" i="1"/>
  <c r="CU316" i="1"/>
  <c r="CU324" i="1"/>
  <c r="CU269" i="1"/>
  <c r="CU277" i="1"/>
  <c r="CU333" i="1"/>
  <c r="CU352" i="1"/>
  <c r="CU297" i="1"/>
  <c r="CU313" i="1"/>
  <c r="CU317" i="1"/>
  <c r="CU325" i="1"/>
  <c r="CU270" i="1"/>
  <c r="CU309" i="1"/>
  <c r="CU318" i="1"/>
  <c r="CU296" i="1"/>
  <c r="CU271" i="1"/>
  <c r="CU279" i="1"/>
  <c r="CU302" i="1"/>
  <c r="CU305" i="1"/>
  <c r="CU319" i="1"/>
  <c r="CU357" i="1"/>
  <c r="CU308" i="1"/>
  <c r="CU310" i="1"/>
  <c r="CU320" i="1"/>
  <c r="CU265" i="1"/>
  <c r="CU273" i="1"/>
  <c r="CU344" i="1"/>
  <c r="CU321" i="1"/>
  <c r="CU266" i="1"/>
  <c r="CU274" i="1"/>
  <c r="CU282" i="1"/>
  <c r="CU362" i="1"/>
  <c r="CU307" i="1"/>
  <c r="CU311" i="1"/>
  <c r="CU314" i="1"/>
  <c r="CU322" i="1"/>
  <c r="CU267" i="1"/>
  <c r="CU275" i="1"/>
  <c r="CU283" i="1"/>
  <c r="CU276" i="1"/>
  <c r="CU290" i="1"/>
  <c r="CU215" i="1"/>
  <c r="CU223" i="1"/>
  <c r="CU231" i="1"/>
  <c r="CU285" i="1"/>
  <c r="CU291" i="1"/>
  <c r="CU216" i="1"/>
  <c r="CU224" i="1"/>
  <c r="CU232" i="1"/>
  <c r="CU268" i="1"/>
  <c r="CU281" i="1"/>
  <c r="CU284" i="1"/>
  <c r="CU292" i="1"/>
  <c r="CU217" i="1"/>
  <c r="CU225" i="1"/>
  <c r="CU233" i="1"/>
  <c r="CU315" i="1"/>
  <c r="CU323" i="1"/>
  <c r="CU278" i="1"/>
  <c r="CU263" i="1"/>
  <c r="CU218" i="1"/>
  <c r="CU226" i="1"/>
  <c r="CU234" i="1"/>
  <c r="CU286" i="1"/>
  <c r="CU211" i="1"/>
  <c r="CU280" i="1"/>
  <c r="CU212" i="1"/>
  <c r="CU220" i="1"/>
  <c r="CU228" i="1"/>
  <c r="CU236" i="1"/>
  <c r="CU264" i="1"/>
  <c r="CU272" i="1"/>
  <c r="CU287" i="1"/>
  <c r="CU288" i="1"/>
  <c r="CU213" i="1"/>
  <c r="CU221" i="1"/>
  <c r="CU229" i="1"/>
  <c r="CU237" i="1"/>
  <c r="CU243" i="1"/>
  <c r="CU247" i="1"/>
  <c r="CU251" i="1"/>
  <c r="CU255" i="1"/>
  <c r="CU259" i="1"/>
  <c r="CU162" i="1"/>
  <c r="CU170" i="1"/>
  <c r="CU238" i="1"/>
  <c r="CU210" i="1"/>
  <c r="CU289" i="1"/>
  <c r="CU242" i="1"/>
  <c r="CU246" i="1"/>
  <c r="CU250" i="1"/>
  <c r="CU254" i="1"/>
  <c r="CU258" i="1"/>
  <c r="CU160" i="1"/>
  <c r="CU168" i="1"/>
  <c r="CU239" i="1"/>
  <c r="CU214" i="1"/>
  <c r="CU222" i="1"/>
  <c r="CU230" i="1"/>
  <c r="CU241" i="1"/>
  <c r="CU245" i="1"/>
  <c r="CU249" i="1"/>
  <c r="CU253" i="1"/>
  <c r="CU257" i="1"/>
  <c r="CU158" i="1"/>
  <c r="CU235" i="1"/>
  <c r="CU161" i="1"/>
  <c r="CU169" i="1"/>
  <c r="CU240" i="1"/>
  <c r="CU244" i="1"/>
  <c r="CU248" i="1"/>
  <c r="CU252" i="1"/>
  <c r="CU256" i="1"/>
  <c r="CU164" i="1"/>
  <c r="CU172" i="1"/>
  <c r="CU178" i="1"/>
  <c r="CU186" i="1"/>
  <c r="CU194" i="1"/>
  <c r="CU202" i="1"/>
  <c r="CU163" i="1"/>
  <c r="CU173" i="1"/>
  <c r="CU181" i="1"/>
  <c r="CU189" i="1"/>
  <c r="CU197" i="1"/>
  <c r="CU227" i="1"/>
  <c r="CU167" i="1"/>
  <c r="CU176" i="1"/>
  <c r="CU184" i="1"/>
  <c r="CU192" i="1"/>
  <c r="CU200" i="1"/>
  <c r="CU171" i="1"/>
  <c r="CU179" i="1"/>
  <c r="CU187" i="1"/>
  <c r="CU195" i="1"/>
  <c r="CU203" i="1"/>
  <c r="CU219" i="1"/>
  <c r="CU174" i="1"/>
  <c r="CU182" i="1"/>
  <c r="CU166" i="1"/>
  <c r="CU177" i="1"/>
  <c r="CU185" i="1"/>
  <c r="CU193" i="1"/>
  <c r="CU201" i="1"/>
  <c r="CU180" i="1"/>
  <c r="CU188" i="1"/>
  <c r="CU196" i="1"/>
  <c r="CU204" i="1"/>
  <c r="CU175" i="1"/>
  <c r="CU105" i="1"/>
  <c r="CU113" i="1"/>
  <c r="CU121" i="1"/>
  <c r="CU129" i="1"/>
  <c r="CU137" i="1"/>
  <c r="CU145" i="1"/>
  <c r="CU108" i="1"/>
  <c r="CU116" i="1"/>
  <c r="CU124" i="1"/>
  <c r="CU132" i="1"/>
  <c r="CU140" i="1"/>
  <c r="CU159" i="1"/>
  <c r="CU183" i="1"/>
  <c r="CU191" i="1"/>
  <c r="CU111" i="1"/>
  <c r="CU119" i="1"/>
  <c r="CU127" i="1"/>
  <c r="CU135" i="1"/>
  <c r="CU143" i="1"/>
  <c r="CU190" i="1"/>
  <c r="CU106" i="1"/>
  <c r="CU114" i="1"/>
  <c r="CU122" i="1"/>
  <c r="CU109" i="1"/>
  <c r="CU117" i="1"/>
  <c r="CU125" i="1"/>
  <c r="CU133" i="1"/>
  <c r="CU141" i="1"/>
  <c r="CU206" i="1"/>
  <c r="CU157" i="1"/>
  <c r="CU112" i="1"/>
  <c r="CU120" i="1"/>
  <c r="CU128" i="1"/>
  <c r="CU136" i="1"/>
  <c r="CU144" i="1"/>
  <c r="CU165" i="1"/>
  <c r="CU199" i="1"/>
  <c r="CU107" i="1"/>
  <c r="CU115" i="1"/>
  <c r="CU123" i="1"/>
  <c r="CU131" i="1"/>
  <c r="CU139" i="1"/>
  <c r="CU147" i="1"/>
  <c r="CU152" i="1"/>
  <c r="CU59" i="1"/>
  <c r="CU67" i="1"/>
  <c r="CU75" i="1"/>
  <c r="CU83" i="1"/>
  <c r="CU91" i="1"/>
  <c r="CU99" i="1"/>
  <c r="CU606" i="1"/>
  <c r="CU614" i="1"/>
  <c r="CU631" i="1"/>
  <c r="CU647" i="1"/>
  <c r="CU198" i="1"/>
  <c r="CU118" i="1"/>
  <c r="CU138" i="1"/>
  <c r="CU60" i="1"/>
  <c r="CU68" i="1"/>
  <c r="CU76" i="1"/>
  <c r="CU84" i="1"/>
  <c r="CU92" i="1"/>
  <c r="CU100" i="1"/>
  <c r="CU607" i="1"/>
  <c r="CU624" i="1"/>
  <c r="CU632" i="1"/>
  <c r="CU146" i="1"/>
  <c r="CU150" i="1"/>
  <c r="CU61" i="1"/>
  <c r="CU69" i="1"/>
  <c r="CU77" i="1"/>
  <c r="CU85" i="1"/>
  <c r="CU93" i="1"/>
  <c r="CU52" i="1"/>
  <c r="CU608" i="1"/>
  <c r="CU625" i="1"/>
  <c r="CU633" i="1"/>
  <c r="CU649" i="1"/>
  <c r="CU134" i="1"/>
  <c r="CU153" i="1"/>
  <c r="CU62" i="1"/>
  <c r="CU70" i="1"/>
  <c r="CU78" i="1"/>
  <c r="CU86" i="1"/>
  <c r="CU94" i="1"/>
  <c r="CU53" i="1"/>
  <c r="CU609" i="1"/>
  <c r="CU626" i="1"/>
  <c r="CU634" i="1"/>
  <c r="CU149" i="1"/>
  <c r="CU63" i="1"/>
  <c r="CU71" i="1"/>
  <c r="CU79" i="1"/>
  <c r="CU87" i="1"/>
  <c r="CU130" i="1"/>
  <c r="CU151" i="1"/>
  <c r="CU64" i="1"/>
  <c r="CU72" i="1"/>
  <c r="CU80" i="1"/>
  <c r="CU88" i="1"/>
  <c r="CU96" i="1"/>
  <c r="CU55" i="1"/>
  <c r="CU611" i="1"/>
  <c r="CU628" i="1"/>
  <c r="CU642" i="1"/>
  <c r="CU643" i="1"/>
  <c r="CU644" i="1"/>
  <c r="CU205" i="1"/>
  <c r="CU148" i="1"/>
  <c r="CU104" i="1"/>
  <c r="CU65" i="1"/>
  <c r="CU73" i="1"/>
  <c r="CU81" i="1"/>
  <c r="CU89" i="1"/>
  <c r="CU97" i="1"/>
  <c r="CU56" i="1"/>
  <c r="CU51" i="1"/>
  <c r="CU612" i="1"/>
  <c r="CU629" i="1"/>
  <c r="CU645" i="1"/>
  <c r="CU142" i="1"/>
  <c r="CU613" i="1"/>
  <c r="CU126" i="1"/>
  <c r="CU90" i="1"/>
  <c r="CU98" i="1"/>
  <c r="CU57" i="1"/>
  <c r="CU627" i="1"/>
  <c r="CU646" i="1"/>
  <c r="CU95" i="1"/>
  <c r="CU54" i="1"/>
  <c r="CU630" i="1"/>
  <c r="CU648" i="1"/>
  <c r="CU110" i="1"/>
  <c r="CU610" i="1"/>
  <c r="CU58" i="1"/>
  <c r="CU66" i="1"/>
  <c r="CU74" i="1"/>
  <c r="CU82" i="1"/>
  <c r="CU722" i="1"/>
  <c r="CU846" i="1"/>
  <c r="CU910" i="1"/>
  <c r="CU20" i="1"/>
  <c r="CU21" i="1"/>
  <c r="CU11" i="1"/>
  <c r="CU721" i="1"/>
  <c r="CU785" i="1"/>
  <c r="CU909" i="1"/>
  <c r="CU12" i="1"/>
  <c r="CU13" i="1"/>
  <c r="CU14" i="1"/>
  <c r="CU720" i="1"/>
  <c r="CU784" i="1"/>
  <c r="CU848" i="1"/>
  <c r="CU783" i="1"/>
  <c r="CU847" i="1"/>
  <c r="CU911" i="1"/>
  <c r="CV28" i="1" l="1"/>
  <c r="CV25" i="1"/>
  <c r="CV29" i="1"/>
  <c r="CV30" i="1"/>
  <c r="CV31" i="1"/>
  <c r="CV33" i="1"/>
  <c r="CV26" i="1"/>
  <c r="CV34" i="1"/>
  <c r="CV532" i="1"/>
  <c r="CV533" i="1"/>
  <c r="CV534" i="1"/>
  <c r="CV528" i="1"/>
  <c r="CV529" i="1"/>
  <c r="CW3" i="1"/>
  <c r="CV27" i="1"/>
  <c r="CV32" i="1"/>
  <c r="CV530" i="1"/>
  <c r="CV531" i="1"/>
  <c r="CV535" i="1"/>
  <c r="CV536" i="1"/>
  <c r="CV537" i="1"/>
  <c r="CV538" i="1"/>
  <c r="CV543" i="1"/>
  <c r="CV544" i="1"/>
  <c r="CV546" i="1"/>
  <c r="CV541" i="1"/>
  <c r="CV540" i="1"/>
  <c r="CV548" i="1"/>
  <c r="CV549" i="1"/>
  <c r="CV547" i="1"/>
  <c r="CV539" i="1"/>
  <c r="CV553" i="1"/>
  <c r="CV542" i="1"/>
  <c r="CV551" i="1"/>
  <c r="CV497" i="1"/>
  <c r="CV545" i="1"/>
  <c r="CV554" i="1"/>
  <c r="CV498" i="1"/>
  <c r="CV499" i="1"/>
  <c r="CV500" i="1"/>
  <c r="CV550" i="1"/>
  <c r="CV527" i="1"/>
  <c r="CV552" i="1"/>
  <c r="CV555" i="1"/>
  <c r="CV495" i="1"/>
  <c r="CV501" i="1"/>
  <c r="CV556" i="1"/>
  <c r="CV502" i="1"/>
  <c r="CV510" i="1"/>
  <c r="CV503" i="1"/>
  <c r="CV504" i="1"/>
  <c r="CV505" i="1"/>
  <c r="CV496" i="1"/>
  <c r="CV506" i="1"/>
  <c r="CV507" i="1"/>
  <c r="CV513" i="1"/>
  <c r="CV520" i="1"/>
  <c r="CV521" i="1"/>
  <c r="CV464" i="1"/>
  <c r="CV509" i="1"/>
  <c r="CV511" i="1"/>
  <c r="CV514" i="1"/>
  <c r="CV522" i="1"/>
  <c r="CV463" i="1"/>
  <c r="CV515" i="1"/>
  <c r="CV523" i="1"/>
  <c r="CV462" i="1"/>
  <c r="CV508" i="1"/>
  <c r="CV516" i="1"/>
  <c r="CV512" i="1"/>
  <c r="CV517" i="1"/>
  <c r="CV518" i="1"/>
  <c r="CV467" i="1"/>
  <c r="CV494" i="1"/>
  <c r="CV465" i="1"/>
  <c r="CV473" i="1"/>
  <c r="CV472" i="1"/>
  <c r="CV471" i="1"/>
  <c r="CV479" i="1"/>
  <c r="CV466" i="1"/>
  <c r="CV470" i="1"/>
  <c r="CV469" i="1"/>
  <c r="CV476" i="1"/>
  <c r="CV475" i="1"/>
  <c r="CV483" i="1"/>
  <c r="CV482" i="1"/>
  <c r="CV489" i="1"/>
  <c r="CV433" i="1"/>
  <c r="CV481" i="1"/>
  <c r="CV488" i="1"/>
  <c r="CV434" i="1"/>
  <c r="CV474" i="1"/>
  <c r="CV478" i="1"/>
  <c r="CV487" i="1"/>
  <c r="CV435" i="1"/>
  <c r="CV477" i="1"/>
  <c r="CV486" i="1"/>
  <c r="CV461" i="1"/>
  <c r="CV436" i="1"/>
  <c r="CV519" i="1"/>
  <c r="CV485" i="1"/>
  <c r="CV480" i="1"/>
  <c r="CV484" i="1"/>
  <c r="CV430" i="1"/>
  <c r="CV468" i="1"/>
  <c r="CV431" i="1"/>
  <c r="CV439" i="1"/>
  <c r="CV446" i="1"/>
  <c r="CV454" i="1"/>
  <c r="CV447" i="1"/>
  <c r="CV440" i="1"/>
  <c r="CV448" i="1"/>
  <c r="CV456" i="1"/>
  <c r="CV432" i="1"/>
  <c r="CV437" i="1"/>
  <c r="CV441" i="1"/>
  <c r="CV442" i="1"/>
  <c r="CV429" i="1"/>
  <c r="CV443" i="1"/>
  <c r="CV451" i="1"/>
  <c r="CV438" i="1"/>
  <c r="CV444" i="1"/>
  <c r="CV452" i="1"/>
  <c r="CV445" i="1"/>
  <c r="CV398" i="1"/>
  <c r="CV406" i="1"/>
  <c r="CV399" i="1"/>
  <c r="CV407" i="1"/>
  <c r="CV396" i="1"/>
  <c r="CV400" i="1"/>
  <c r="CV408" i="1"/>
  <c r="CV401" i="1"/>
  <c r="CV409" i="1"/>
  <c r="CV453" i="1"/>
  <c r="CV457" i="1"/>
  <c r="CV402" i="1"/>
  <c r="CV449" i="1"/>
  <c r="CV403" i="1"/>
  <c r="CV411" i="1"/>
  <c r="CV490" i="1"/>
  <c r="CV450" i="1"/>
  <c r="CV455" i="1"/>
  <c r="CV404" i="1"/>
  <c r="CV412" i="1"/>
  <c r="CV422" i="1"/>
  <c r="CV367" i="1"/>
  <c r="CV413" i="1"/>
  <c r="CV423" i="1"/>
  <c r="CV368" i="1"/>
  <c r="CV397" i="1"/>
  <c r="CV424" i="1"/>
  <c r="CV369" i="1"/>
  <c r="CV395" i="1"/>
  <c r="CV370" i="1"/>
  <c r="CV428" i="1"/>
  <c r="CV414" i="1"/>
  <c r="CV418" i="1"/>
  <c r="CV405" i="1"/>
  <c r="CV416" i="1"/>
  <c r="CV419" i="1"/>
  <c r="CV364" i="1"/>
  <c r="CV420" i="1"/>
  <c r="CV365" i="1"/>
  <c r="CV373" i="1"/>
  <c r="CV366" i="1"/>
  <c r="CV379" i="1"/>
  <c r="CV387" i="1"/>
  <c r="CV332" i="1"/>
  <c r="CV415" i="1"/>
  <c r="CV374" i="1"/>
  <c r="CV380" i="1"/>
  <c r="CV388" i="1"/>
  <c r="CV363" i="1"/>
  <c r="CV381" i="1"/>
  <c r="CV389" i="1"/>
  <c r="CV334" i="1"/>
  <c r="CV410" i="1"/>
  <c r="CV371" i="1"/>
  <c r="CV372" i="1"/>
  <c r="CV382" i="1"/>
  <c r="CV375" i="1"/>
  <c r="CV383" i="1"/>
  <c r="CV391" i="1"/>
  <c r="CV376" i="1"/>
  <c r="CV384" i="1"/>
  <c r="CV362" i="1"/>
  <c r="CV377" i="1"/>
  <c r="CV385" i="1"/>
  <c r="CV330" i="1"/>
  <c r="CV338" i="1"/>
  <c r="CV333" i="1"/>
  <c r="CV344" i="1"/>
  <c r="CV352" i="1"/>
  <c r="CV297" i="1"/>
  <c r="CV305" i="1"/>
  <c r="CV331" i="1"/>
  <c r="CV336" i="1"/>
  <c r="CV345" i="1"/>
  <c r="CV353" i="1"/>
  <c r="CV298" i="1"/>
  <c r="CV346" i="1"/>
  <c r="CV354" i="1"/>
  <c r="CV299" i="1"/>
  <c r="CV307" i="1"/>
  <c r="CV390" i="1"/>
  <c r="CV347" i="1"/>
  <c r="CV355" i="1"/>
  <c r="CV300" i="1"/>
  <c r="CV417" i="1"/>
  <c r="CV421" i="1"/>
  <c r="CV337" i="1"/>
  <c r="CV348" i="1"/>
  <c r="CV378" i="1"/>
  <c r="CV339" i="1"/>
  <c r="CV341" i="1"/>
  <c r="CV349" i="1"/>
  <c r="CV357" i="1"/>
  <c r="CV302" i="1"/>
  <c r="CV335" i="1"/>
  <c r="CV342" i="1"/>
  <c r="CV350" i="1"/>
  <c r="CV358" i="1"/>
  <c r="CV303" i="1"/>
  <c r="CV311" i="1"/>
  <c r="CV312" i="1"/>
  <c r="CV315" i="1"/>
  <c r="CV323" i="1"/>
  <c r="CV268" i="1"/>
  <c r="CV276" i="1"/>
  <c r="CV306" i="1"/>
  <c r="CV316" i="1"/>
  <c r="CV324" i="1"/>
  <c r="CV269" i="1"/>
  <c r="CV313" i="1"/>
  <c r="CV317" i="1"/>
  <c r="CV325" i="1"/>
  <c r="CV270" i="1"/>
  <c r="CV278" i="1"/>
  <c r="CV351" i="1"/>
  <c r="CV329" i="1"/>
  <c r="CV309" i="1"/>
  <c r="CV318" i="1"/>
  <c r="CV296" i="1"/>
  <c r="CV319" i="1"/>
  <c r="CV264" i="1"/>
  <c r="CV272" i="1"/>
  <c r="CV386" i="1"/>
  <c r="CV340" i="1"/>
  <c r="CV343" i="1"/>
  <c r="CV356" i="1"/>
  <c r="CV308" i="1"/>
  <c r="CV310" i="1"/>
  <c r="CV320" i="1"/>
  <c r="CV265" i="1"/>
  <c r="CV273" i="1"/>
  <c r="CV281" i="1"/>
  <c r="CV301" i="1"/>
  <c r="CV321" i="1"/>
  <c r="CV266" i="1"/>
  <c r="CV274" i="1"/>
  <c r="CV282" i="1"/>
  <c r="CV279" i="1"/>
  <c r="CV289" i="1"/>
  <c r="CV214" i="1"/>
  <c r="CV222" i="1"/>
  <c r="CV230" i="1"/>
  <c r="CV238" i="1"/>
  <c r="CV290" i="1"/>
  <c r="CV215" i="1"/>
  <c r="CV223" i="1"/>
  <c r="CV231" i="1"/>
  <c r="CV285" i="1"/>
  <c r="CV291" i="1"/>
  <c r="CV216" i="1"/>
  <c r="CV224" i="1"/>
  <c r="CV232" i="1"/>
  <c r="CV314" i="1"/>
  <c r="CV322" i="1"/>
  <c r="CV267" i="1"/>
  <c r="CV284" i="1"/>
  <c r="CV292" i="1"/>
  <c r="CV217" i="1"/>
  <c r="CV225" i="1"/>
  <c r="CV233" i="1"/>
  <c r="CV275" i="1"/>
  <c r="CV263" i="1"/>
  <c r="CV304" i="1"/>
  <c r="CV283" i="1"/>
  <c r="CV286" i="1"/>
  <c r="CV211" i="1"/>
  <c r="CV219" i="1"/>
  <c r="CV227" i="1"/>
  <c r="CV235" i="1"/>
  <c r="CV277" i="1"/>
  <c r="CV280" i="1"/>
  <c r="CV212" i="1"/>
  <c r="CV220" i="1"/>
  <c r="CV228" i="1"/>
  <c r="CV236" i="1"/>
  <c r="CV271" i="1"/>
  <c r="CV218" i="1"/>
  <c r="CV226" i="1"/>
  <c r="CV159" i="1"/>
  <c r="CV167" i="1"/>
  <c r="CV243" i="1"/>
  <c r="CV247" i="1"/>
  <c r="CV251" i="1"/>
  <c r="CV255" i="1"/>
  <c r="CV259" i="1"/>
  <c r="CV162" i="1"/>
  <c r="CV287" i="1"/>
  <c r="CV288" i="1"/>
  <c r="CV210" i="1"/>
  <c r="CV165" i="1"/>
  <c r="CV242" i="1"/>
  <c r="CV239" i="1"/>
  <c r="CV163" i="1"/>
  <c r="CV241" i="1"/>
  <c r="CV245" i="1"/>
  <c r="CV249" i="1"/>
  <c r="CV253" i="1"/>
  <c r="CV257" i="1"/>
  <c r="CV158" i="1"/>
  <c r="CV166" i="1"/>
  <c r="CV213" i="1"/>
  <c r="CV221" i="1"/>
  <c r="CV229" i="1"/>
  <c r="CV234" i="1"/>
  <c r="CV161" i="1"/>
  <c r="CV169" i="1"/>
  <c r="CV240" i="1"/>
  <c r="CV244" i="1"/>
  <c r="CV168" i="1"/>
  <c r="CV175" i="1"/>
  <c r="CV183" i="1"/>
  <c r="CV191" i="1"/>
  <c r="CV199" i="1"/>
  <c r="CV157" i="1"/>
  <c r="CV246" i="1"/>
  <c r="CV164" i="1"/>
  <c r="CV178" i="1"/>
  <c r="CV186" i="1"/>
  <c r="CV194" i="1"/>
  <c r="CV202" i="1"/>
  <c r="CV248" i="1"/>
  <c r="CV172" i="1"/>
  <c r="CV173" i="1"/>
  <c r="CV181" i="1"/>
  <c r="CV189" i="1"/>
  <c r="CV197" i="1"/>
  <c r="CV205" i="1"/>
  <c r="CV250" i="1"/>
  <c r="CV176" i="1"/>
  <c r="CV184" i="1"/>
  <c r="CV192" i="1"/>
  <c r="CV200" i="1"/>
  <c r="CV237" i="1"/>
  <c r="CV252" i="1"/>
  <c r="CV171" i="1"/>
  <c r="CV179" i="1"/>
  <c r="CV254" i="1"/>
  <c r="CV170" i="1"/>
  <c r="CV174" i="1"/>
  <c r="CV182" i="1"/>
  <c r="CV190" i="1"/>
  <c r="CV198" i="1"/>
  <c r="CV206" i="1"/>
  <c r="CV256" i="1"/>
  <c r="CV160" i="1"/>
  <c r="CV177" i="1"/>
  <c r="CV185" i="1"/>
  <c r="CV193" i="1"/>
  <c r="CV201" i="1"/>
  <c r="CV195" i="1"/>
  <c r="CV196" i="1"/>
  <c r="CV204" i="1"/>
  <c r="CV110" i="1"/>
  <c r="CV118" i="1"/>
  <c r="CV126" i="1"/>
  <c r="CV134" i="1"/>
  <c r="CV142" i="1"/>
  <c r="CV180" i="1"/>
  <c r="CV105" i="1"/>
  <c r="CV113" i="1"/>
  <c r="CV121" i="1"/>
  <c r="CV129" i="1"/>
  <c r="CV137" i="1"/>
  <c r="CV108" i="1"/>
  <c r="CV116" i="1"/>
  <c r="CV124" i="1"/>
  <c r="CV132" i="1"/>
  <c r="CV140" i="1"/>
  <c r="CV148" i="1"/>
  <c r="CV111" i="1"/>
  <c r="CV119" i="1"/>
  <c r="CV187" i="1"/>
  <c r="CV188" i="1"/>
  <c r="CV203" i="1"/>
  <c r="CV106" i="1"/>
  <c r="CV114" i="1"/>
  <c r="CV122" i="1"/>
  <c r="CV130" i="1"/>
  <c r="CV138" i="1"/>
  <c r="CV258" i="1"/>
  <c r="CV109" i="1"/>
  <c r="CV117" i="1"/>
  <c r="CV125" i="1"/>
  <c r="CV133" i="1"/>
  <c r="CV141" i="1"/>
  <c r="CV149" i="1"/>
  <c r="CV112" i="1"/>
  <c r="CV120" i="1"/>
  <c r="CV128" i="1"/>
  <c r="CV136" i="1"/>
  <c r="CV144" i="1"/>
  <c r="CV115" i="1"/>
  <c r="CV123" i="1"/>
  <c r="CV139" i="1"/>
  <c r="CV147" i="1"/>
  <c r="CV58" i="1"/>
  <c r="CV66" i="1"/>
  <c r="CV74" i="1"/>
  <c r="CV82" i="1"/>
  <c r="CV90" i="1"/>
  <c r="CV98" i="1"/>
  <c r="CV57" i="1"/>
  <c r="CV613" i="1"/>
  <c r="CV630" i="1"/>
  <c r="CV646" i="1"/>
  <c r="CV152" i="1"/>
  <c r="CV59" i="1"/>
  <c r="CV67" i="1"/>
  <c r="CV75" i="1"/>
  <c r="CV83" i="1"/>
  <c r="CV91" i="1"/>
  <c r="CV99" i="1"/>
  <c r="CV606" i="1"/>
  <c r="CV614" i="1"/>
  <c r="CV631" i="1"/>
  <c r="CV135" i="1"/>
  <c r="CV60" i="1"/>
  <c r="CV68" i="1"/>
  <c r="CV76" i="1"/>
  <c r="CV84" i="1"/>
  <c r="CV92" i="1"/>
  <c r="CV100" i="1"/>
  <c r="CV607" i="1"/>
  <c r="CV624" i="1"/>
  <c r="CV632" i="1"/>
  <c r="CV648" i="1"/>
  <c r="CV146" i="1"/>
  <c r="CV150" i="1"/>
  <c r="CV61" i="1"/>
  <c r="CV69" i="1"/>
  <c r="CV77" i="1"/>
  <c r="CV85" i="1"/>
  <c r="CV93" i="1"/>
  <c r="CV52" i="1"/>
  <c r="CV608" i="1"/>
  <c r="CV625" i="1"/>
  <c r="CV633" i="1"/>
  <c r="CV649" i="1"/>
  <c r="CV131" i="1"/>
  <c r="CV145" i="1"/>
  <c r="CV153" i="1"/>
  <c r="CV62" i="1"/>
  <c r="CV70" i="1"/>
  <c r="CV78" i="1"/>
  <c r="CV86" i="1"/>
  <c r="CV63" i="1"/>
  <c r="CV71" i="1"/>
  <c r="CV79" i="1"/>
  <c r="CV87" i="1"/>
  <c r="CV95" i="1"/>
  <c r="CV54" i="1"/>
  <c r="CV610" i="1"/>
  <c r="CV627" i="1"/>
  <c r="CV107" i="1"/>
  <c r="CV127" i="1"/>
  <c r="CV151" i="1"/>
  <c r="CV64" i="1"/>
  <c r="CV72" i="1"/>
  <c r="CV80" i="1"/>
  <c r="CV88" i="1"/>
  <c r="CV96" i="1"/>
  <c r="CV55" i="1"/>
  <c r="CV611" i="1"/>
  <c r="CV628" i="1"/>
  <c r="CV642" i="1"/>
  <c r="CV643" i="1"/>
  <c r="CV644" i="1"/>
  <c r="CV645" i="1"/>
  <c r="CV647" i="1"/>
  <c r="CV612" i="1"/>
  <c r="CV626" i="1"/>
  <c r="CV143" i="1"/>
  <c r="CV89" i="1"/>
  <c r="CV97" i="1"/>
  <c r="CV56" i="1"/>
  <c r="CV94" i="1"/>
  <c r="CV53" i="1"/>
  <c r="CV51" i="1"/>
  <c r="CV629" i="1"/>
  <c r="CV104" i="1"/>
  <c r="CV65" i="1"/>
  <c r="CV73" i="1"/>
  <c r="CV81" i="1"/>
  <c r="CV634" i="1"/>
  <c r="CV609" i="1"/>
  <c r="CV722" i="1"/>
  <c r="CV846" i="1"/>
  <c r="CV910" i="1"/>
  <c r="CV20" i="1"/>
  <c r="CV21" i="1"/>
  <c r="CV11" i="1"/>
  <c r="CV721" i="1"/>
  <c r="CV785" i="1"/>
  <c r="CV909" i="1"/>
  <c r="CV12" i="1"/>
  <c r="CV13" i="1"/>
  <c r="CV14" i="1"/>
  <c r="CV720" i="1"/>
  <c r="CV784" i="1"/>
  <c r="CV848" i="1"/>
  <c r="CV783" i="1"/>
  <c r="CV847" i="1"/>
  <c r="CV911" i="1"/>
  <c r="CX3" i="1" l="1"/>
  <c r="CW27" i="1"/>
  <c r="CW28" i="1"/>
  <c r="CW25" i="1"/>
  <c r="CW29" i="1"/>
  <c r="CW30" i="1"/>
  <c r="CW32" i="1"/>
  <c r="CW33" i="1"/>
  <c r="CW531" i="1"/>
  <c r="CW532" i="1"/>
  <c r="CW533" i="1"/>
  <c r="CW534" i="1"/>
  <c r="CW34" i="1"/>
  <c r="CW528" i="1"/>
  <c r="CW26" i="1"/>
  <c r="CW529" i="1"/>
  <c r="CW539" i="1"/>
  <c r="CW535" i="1"/>
  <c r="CW530" i="1"/>
  <c r="CW536" i="1"/>
  <c r="CW31" i="1"/>
  <c r="CW537" i="1"/>
  <c r="CW542" i="1"/>
  <c r="CW543" i="1"/>
  <c r="CW544" i="1"/>
  <c r="CW545" i="1"/>
  <c r="CW538" i="1"/>
  <c r="CW541" i="1"/>
  <c r="CW547" i="1"/>
  <c r="CW540" i="1"/>
  <c r="CW546" i="1"/>
  <c r="CW548" i="1"/>
  <c r="CW549" i="1"/>
  <c r="CW551" i="1"/>
  <c r="CW552" i="1"/>
  <c r="CW556" i="1"/>
  <c r="CW496" i="1"/>
  <c r="CW497" i="1"/>
  <c r="CW554" i="1"/>
  <c r="CW498" i="1"/>
  <c r="CW499" i="1"/>
  <c r="CW553" i="1"/>
  <c r="CW550" i="1"/>
  <c r="CW527" i="1"/>
  <c r="CW500" i="1"/>
  <c r="CW501" i="1"/>
  <c r="CW509" i="1"/>
  <c r="CW502" i="1"/>
  <c r="CW555" i="1"/>
  <c r="CW503" i="1"/>
  <c r="CW504" i="1"/>
  <c r="CW495" i="1"/>
  <c r="CW505" i="1"/>
  <c r="CW506" i="1"/>
  <c r="CW507" i="1"/>
  <c r="CW519" i="1"/>
  <c r="CW513" i="1"/>
  <c r="CW520" i="1"/>
  <c r="CW465" i="1"/>
  <c r="CW521" i="1"/>
  <c r="CW464" i="1"/>
  <c r="CW511" i="1"/>
  <c r="CW514" i="1"/>
  <c r="CW522" i="1"/>
  <c r="CW463" i="1"/>
  <c r="CW515" i="1"/>
  <c r="CW508" i="1"/>
  <c r="CW516" i="1"/>
  <c r="CW494" i="1"/>
  <c r="CW512" i="1"/>
  <c r="CW517" i="1"/>
  <c r="CW468" i="1"/>
  <c r="CW467" i="1"/>
  <c r="CW474" i="1"/>
  <c r="CW523" i="1"/>
  <c r="CW473" i="1"/>
  <c r="CW472" i="1"/>
  <c r="CW480" i="1"/>
  <c r="CW471" i="1"/>
  <c r="CW466" i="1"/>
  <c r="CW470" i="1"/>
  <c r="CW510" i="1"/>
  <c r="CW469" i="1"/>
  <c r="CW477" i="1"/>
  <c r="CW476" i="1"/>
  <c r="CW490" i="1"/>
  <c r="CW432" i="1"/>
  <c r="CW482" i="1"/>
  <c r="CW483" i="1"/>
  <c r="CW489" i="1"/>
  <c r="CW433" i="1"/>
  <c r="CW518" i="1"/>
  <c r="CW481" i="1"/>
  <c r="CW488" i="1"/>
  <c r="CW434" i="1"/>
  <c r="CW475" i="1"/>
  <c r="CW478" i="1"/>
  <c r="CW479" i="1"/>
  <c r="CW487" i="1"/>
  <c r="CW435" i="1"/>
  <c r="CW486" i="1"/>
  <c r="CW462" i="1"/>
  <c r="CW485" i="1"/>
  <c r="CW429" i="1"/>
  <c r="CW484" i="1"/>
  <c r="CW430" i="1"/>
  <c r="CW438" i="1"/>
  <c r="CW436" i="1"/>
  <c r="CW445" i="1"/>
  <c r="CW453" i="1"/>
  <c r="CW446" i="1"/>
  <c r="CW447" i="1"/>
  <c r="CW455" i="1"/>
  <c r="CW439" i="1"/>
  <c r="CW440" i="1"/>
  <c r="CW431" i="1"/>
  <c r="CW437" i="1"/>
  <c r="CW441" i="1"/>
  <c r="CW449" i="1"/>
  <c r="CW442" i="1"/>
  <c r="CW450" i="1"/>
  <c r="CW461" i="1"/>
  <c r="CW443" i="1"/>
  <c r="CW451" i="1"/>
  <c r="CW396" i="1"/>
  <c r="CW444" i="1"/>
  <c r="CW452" i="1"/>
  <c r="CW428" i="1"/>
  <c r="CW397" i="1"/>
  <c r="CW405" i="1"/>
  <c r="CW454" i="1"/>
  <c r="CW398" i="1"/>
  <c r="CW406" i="1"/>
  <c r="CW399" i="1"/>
  <c r="CW407" i="1"/>
  <c r="CW415" i="1"/>
  <c r="CW400" i="1"/>
  <c r="CW408" i="1"/>
  <c r="CW456" i="1"/>
  <c r="CW401" i="1"/>
  <c r="CW457" i="1"/>
  <c r="CW402" i="1"/>
  <c r="CW410" i="1"/>
  <c r="CW403" i="1"/>
  <c r="CW411" i="1"/>
  <c r="CW409" i="1"/>
  <c r="CW417" i="1"/>
  <c r="CW421" i="1"/>
  <c r="CW366" i="1"/>
  <c r="CW422" i="1"/>
  <c r="CW367" i="1"/>
  <c r="CW413" i="1"/>
  <c r="CW423" i="1"/>
  <c r="CW368" i="1"/>
  <c r="CW424" i="1"/>
  <c r="CW369" i="1"/>
  <c r="CW414" i="1"/>
  <c r="CW418" i="1"/>
  <c r="CW363" i="1"/>
  <c r="CW448" i="1"/>
  <c r="CW404" i="1"/>
  <c r="CW412" i="1"/>
  <c r="CW416" i="1"/>
  <c r="CW419" i="1"/>
  <c r="CW364" i="1"/>
  <c r="CW372" i="1"/>
  <c r="CW378" i="1"/>
  <c r="CW386" i="1"/>
  <c r="CW331" i="1"/>
  <c r="CW365" i="1"/>
  <c r="CW379" i="1"/>
  <c r="CW387" i="1"/>
  <c r="CW374" i="1"/>
  <c r="CW380" i="1"/>
  <c r="CW388" i="1"/>
  <c r="CW333" i="1"/>
  <c r="CW395" i="1"/>
  <c r="CW370" i="1"/>
  <c r="CW381" i="1"/>
  <c r="CW371" i="1"/>
  <c r="CW382" i="1"/>
  <c r="CW390" i="1"/>
  <c r="CW375" i="1"/>
  <c r="CW383" i="1"/>
  <c r="CW391" i="1"/>
  <c r="CW376" i="1"/>
  <c r="CW384" i="1"/>
  <c r="CW362" i="1"/>
  <c r="CW337" i="1"/>
  <c r="CW338" i="1"/>
  <c r="CW340" i="1"/>
  <c r="CW343" i="1"/>
  <c r="CW351" i="1"/>
  <c r="CW329" i="1"/>
  <c r="CW304" i="1"/>
  <c r="CW385" i="1"/>
  <c r="CW344" i="1"/>
  <c r="CW352" i="1"/>
  <c r="CW297" i="1"/>
  <c r="CW420" i="1"/>
  <c r="CW336" i="1"/>
  <c r="CW345" i="1"/>
  <c r="CW353" i="1"/>
  <c r="CW298" i="1"/>
  <c r="CW306" i="1"/>
  <c r="CW346" i="1"/>
  <c r="CW354" i="1"/>
  <c r="CW299" i="1"/>
  <c r="CW334" i="1"/>
  <c r="CW347" i="1"/>
  <c r="CW377" i="1"/>
  <c r="CW389" i="1"/>
  <c r="CW330" i="1"/>
  <c r="CW348" i="1"/>
  <c r="CW356" i="1"/>
  <c r="CW301" i="1"/>
  <c r="CW332" i="1"/>
  <c r="CW339" i="1"/>
  <c r="CW341" i="1"/>
  <c r="CW349" i="1"/>
  <c r="CW357" i="1"/>
  <c r="CW302" i="1"/>
  <c r="CW310" i="1"/>
  <c r="CW300" i="1"/>
  <c r="CW314" i="1"/>
  <c r="CW322" i="1"/>
  <c r="CW267" i="1"/>
  <c r="CW275" i="1"/>
  <c r="CW312" i="1"/>
  <c r="CW315" i="1"/>
  <c r="CW323" i="1"/>
  <c r="CW268" i="1"/>
  <c r="CW373" i="1"/>
  <c r="CW316" i="1"/>
  <c r="CW324" i="1"/>
  <c r="CW269" i="1"/>
  <c r="CW277" i="1"/>
  <c r="CW303" i="1"/>
  <c r="CW313" i="1"/>
  <c r="CW317" i="1"/>
  <c r="CW325" i="1"/>
  <c r="CW358" i="1"/>
  <c r="CW305" i="1"/>
  <c r="CW309" i="1"/>
  <c r="CW318" i="1"/>
  <c r="CW296" i="1"/>
  <c r="CW271" i="1"/>
  <c r="CW342" i="1"/>
  <c r="CW350" i="1"/>
  <c r="CW319" i="1"/>
  <c r="CW264" i="1"/>
  <c r="CW272" i="1"/>
  <c r="CW280" i="1"/>
  <c r="CW335" i="1"/>
  <c r="CW355" i="1"/>
  <c r="CW308" i="1"/>
  <c r="CW320" i="1"/>
  <c r="CW265" i="1"/>
  <c r="CW273" i="1"/>
  <c r="CW281" i="1"/>
  <c r="CW282" i="1"/>
  <c r="CW287" i="1"/>
  <c r="CW288" i="1"/>
  <c r="CW213" i="1"/>
  <c r="CW221" i="1"/>
  <c r="CW229" i="1"/>
  <c r="CW237" i="1"/>
  <c r="CW270" i="1"/>
  <c r="CW276" i="1"/>
  <c r="CW279" i="1"/>
  <c r="CW289" i="1"/>
  <c r="CW214" i="1"/>
  <c r="CW222" i="1"/>
  <c r="CW230" i="1"/>
  <c r="CW290" i="1"/>
  <c r="CW215" i="1"/>
  <c r="CW223" i="1"/>
  <c r="CW231" i="1"/>
  <c r="CW307" i="1"/>
  <c r="CW321" i="1"/>
  <c r="CW285" i="1"/>
  <c r="CW291" i="1"/>
  <c r="CW216" i="1"/>
  <c r="CW224" i="1"/>
  <c r="CW232" i="1"/>
  <c r="CW278" i="1"/>
  <c r="CW284" i="1"/>
  <c r="CW292" i="1"/>
  <c r="CW311" i="1"/>
  <c r="CW266" i="1"/>
  <c r="CW274" i="1"/>
  <c r="CW263" i="1"/>
  <c r="CW218" i="1"/>
  <c r="CW226" i="1"/>
  <c r="CW234" i="1"/>
  <c r="CW283" i="1"/>
  <c r="CW286" i="1"/>
  <c r="CW211" i="1"/>
  <c r="CW219" i="1"/>
  <c r="CW227" i="1"/>
  <c r="CW235" i="1"/>
  <c r="CW233" i="1"/>
  <c r="CW240" i="1"/>
  <c r="CW244" i="1"/>
  <c r="CW248" i="1"/>
  <c r="CW252" i="1"/>
  <c r="CW256" i="1"/>
  <c r="CW164" i="1"/>
  <c r="CW217" i="1"/>
  <c r="CW225" i="1"/>
  <c r="CW159" i="1"/>
  <c r="CW212" i="1"/>
  <c r="CW238" i="1"/>
  <c r="CW243" i="1"/>
  <c r="CW247" i="1"/>
  <c r="CW251" i="1"/>
  <c r="CW255" i="1"/>
  <c r="CW259" i="1"/>
  <c r="CW162" i="1"/>
  <c r="CW170" i="1"/>
  <c r="CW236" i="1"/>
  <c r="CW242" i="1"/>
  <c r="CW246" i="1"/>
  <c r="CW250" i="1"/>
  <c r="CW254" i="1"/>
  <c r="CW258" i="1"/>
  <c r="CW160" i="1"/>
  <c r="CW239" i="1"/>
  <c r="CW163" i="1"/>
  <c r="CW171" i="1"/>
  <c r="CW241" i="1"/>
  <c r="CW245" i="1"/>
  <c r="CW249" i="1"/>
  <c r="CW253" i="1"/>
  <c r="CW257" i="1"/>
  <c r="CW158" i="1"/>
  <c r="CW166" i="1"/>
  <c r="CW210" i="1"/>
  <c r="CW165" i="1"/>
  <c r="CW180" i="1"/>
  <c r="CW188" i="1"/>
  <c r="CW196" i="1"/>
  <c r="CW204" i="1"/>
  <c r="CW168" i="1"/>
  <c r="CW175" i="1"/>
  <c r="CW183" i="1"/>
  <c r="CW191" i="1"/>
  <c r="CW199" i="1"/>
  <c r="CW178" i="1"/>
  <c r="CW186" i="1"/>
  <c r="CW194" i="1"/>
  <c r="CW202" i="1"/>
  <c r="CW167" i="1"/>
  <c r="CW172" i="1"/>
  <c r="CW173" i="1"/>
  <c r="CW181" i="1"/>
  <c r="CW189" i="1"/>
  <c r="CW197" i="1"/>
  <c r="CW205" i="1"/>
  <c r="CW228" i="1"/>
  <c r="CW176" i="1"/>
  <c r="CW179" i="1"/>
  <c r="CW187" i="1"/>
  <c r="CW195" i="1"/>
  <c r="CW203" i="1"/>
  <c r="CW220" i="1"/>
  <c r="CW161" i="1"/>
  <c r="CW174" i="1"/>
  <c r="CW182" i="1"/>
  <c r="CW190" i="1"/>
  <c r="CW198" i="1"/>
  <c r="CW206" i="1"/>
  <c r="CW169" i="1"/>
  <c r="CW177" i="1"/>
  <c r="CW107" i="1"/>
  <c r="CW115" i="1"/>
  <c r="CW123" i="1"/>
  <c r="CW131" i="1"/>
  <c r="CW139" i="1"/>
  <c r="CW147" i="1"/>
  <c r="CW192" i="1"/>
  <c r="CW193" i="1"/>
  <c r="CW110" i="1"/>
  <c r="CW118" i="1"/>
  <c r="CW126" i="1"/>
  <c r="CW134" i="1"/>
  <c r="CW142" i="1"/>
  <c r="CW105" i="1"/>
  <c r="CW113" i="1"/>
  <c r="CW121" i="1"/>
  <c r="CW129" i="1"/>
  <c r="CW137" i="1"/>
  <c r="CW145" i="1"/>
  <c r="CW108" i="1"/>
  <c r="CW116" i="1"/>
  <c r="CW111" i="1"/>
  <c r="CW119" i="1"/>
  <c r="CW127" i="1"/>
  <c r="CW135" i="1"/>
  <c r="CW184" i="1"/>
  <c r="CW185" i="1"/>
  <c r="CW200" i="1"/>
  <c r="CW201" i="1"/>
  <c r="CW106" i="1"/>
  <c r="CW114" i="1"/>
  <c r="CW122" i="1"/>
  <c r="CW130" i="1"/>
  <c r="CW138" i="1"/>
  <c r="CW146" i="1"/>
  <c r="CW157" i="1"/>
  <c r="CW109" i="1"/>
  <c r="CW117" i="1"/>
  <c r="CW125" i="1"/>
  <c r="CW133" i="1"/>
  <c r="CW141" i="1"/>
  <c r="CW149" i="1"/>
  <c r="CW124" i="1"/>
  <c r="CW140" i="1"/>
  <c r="CW143" i="1"/>
  <c r="CW104" i="1"/>
  <c r="CW65" i="1"/>
  <c r="CW73" i="1"/>
  <c r="CW81" i="1"/>
  <c r="CW89" i="1"/>
  <c r="CW97" i="1"/>
  <c r="CW56" i="1"/>
  <c r="CW51" i="1"/>
  <c r="CW612" i="1"/>
  <c r="CW629" i="1"/>
  <c r="CW645" i="1"/>
  <c r="CW120" i="1"/>
  <c r="CW58" i="1"/>
  <c r="CW66" i="1"/>
  <c r="CW74" i="1"/>
  <c r="CW82" i="1"/>
  <c r="CW90" i="1"/>
  <c r="CW98" i="1"/>
  <c r="CW57" i="1"/>
  <c r="CW613" i="1"/>
  <c r="CW630" i="1"/>
  <c r="CW136" i="1"/>
  <c r="CW152" i="1"/>
  <c r="CW59" i="1"/>
  <c r="CW67" i="1"/>
  <c r="CW75" i="1"/>
  <c r="CW83" i="1"/>
  <c r="CW91" i="1"/>
  <c r="CW99" i="1"/>
  <c r="CW606" i="1"/>
  <c r="CW614" i="1"/>
  <c r="CW631" i="1"/>
  <c r="CW647" i="1"/>
  <c r="CW60" i="1"/>
  <c r="CW68" i="1"/>
  <c r="CW76" i="1"/>
  <c r="CW84" i="1"/>
  <c r="CW92" i="1"/>
  <c r="CW100" i="1"/>
  <c r="CW607" i="1"/>
  <c r="CW624" i="1"/>
  <c r="CW632" i="1"/>
  <c r="CW648" i="1"/>
  <c r="CW132" i="1"/>
  <c r="CW150" i="1"/>
  <c r="CW61" i="1"/>
  <c r="CW69" i="1"/>
  <c r="CW77" i="1"/>
  <c r="CW85" i="1"/>
  <c r="CW153" i="1"/>
  <c r="CW62" i="1"/>
  <c r="CW70" i="1"/>
  <c r="CW78" i="1"/>
  <c r="CW86" i="1"/>
  <c r="CW94" i="1"/>
  <c r="CW53" i="1"/>
  <c r="CW609" i="1"/>
  <c r="CW626" i="1"/>
  <c r="CW634" i="1"/>
  <c r="CW128" i="1"/>
  <c r="CW144" i="1"/>
  <c r="CW63" i="1"/>
  <c r="CW71" i="1"/>
  <c r="CW79" i="1"/>
  <c r="CW87" i="1"/>
  <c r="CW95" i="1"/>
  <c r="CW54" i="1"/>
  <c r="CW610" i="1"/>
  <c r="CW627" i="1"/>
  <c r="CW608" i="1"/>
  <c r="CW633" i="1"/>
  <c r="CW628" i="1"/>
  <c r="CW649" i="1"/>
  <c r="CW112" i="1"/>
  <c r="CW148" i="1"/>
  <c r="CW625" i="1"/>
  <c r="CW643" i="1"/>
  <c r="CW644" i="1"/>
  <c r="CW96" i="1"/>
  <c r="CW55" i="1"/>
  <c r="CW611" i="1"/>
  <c r="CW646" i="1"/>
  <c r="CW151" i="1"/>
  <c r="CW52" i="1"/>
  <c r="CW642" i="1"/>
  <c r="CW64" i="1"/>
  <c r="CW72" i="1"/>
  <c r="CW80" i="1"/>
  <c r="CW88" i="1"/>
  <c r="CW93" i="1"/>
  <c r="CW783" i="1"/>
  <c r="CW847" i="1"/>
  <c r="CW911" i="1"/>
  <c r="CW722" i="1"/>
  <c r="CW846" i="1"/>
  <c r="CW910" i="1"/>
  <c r="CW20" i="1"/>
  <c r="CW21" i="1"/>
  <c r="CW11" i="1"/>
  <c r="CW721" i="1"/>
  <c r="CW785" i="1"/>
  <c r="CW909" i="1"/>
  <c r="CW12" i="1"/>
  <c r="CW13" i="1"/>
  <c r="CW14" i="1"/>
  <c r="CW720" i="1"/>
  <c r="CW784" i="1"/>
  <c r="CW848" i="1"/>
  <c r="CX26" i="1" l="1"/>
  <c r="CX34" i="1"/>
  <c r="CY3" i="1"/>
  <c r="CX27" i="1"/>
  <c r="CX28" i="1"/>
  <c r="CX25" i="1"/>
  <c r="CX29" i="1"/>
  <c r="CX31" i="1"/>
  <c r="CX32" i="1"/>
  <c r="CX530" i="1"/>
  <c r="CX30" i="1"/>
  <c r="CX531" i="1"/>
  <c r="CX532" i="1"/>
  <c r="CX533" i="1"/>
  <c r="CX33" i="1"/>
  <c r="CX528" i="1"/>
  <c r="CX534" i="1"/>
  <c r="CX538" i="1"/>
  <c r="CX541" i="1"/>
  <c r="CX535" i="1"/>
  <c r="CX536" i="1"/>
  <c r="CX537" i="1"/>
  <c r="CX539" i="1"/>
  <c r="CX542" i="1"/>
  <c r="CX543" i="1"/>
  <c r="CX544" i="1"/>
  <c r="CX529" i="1"/>
  <c r="CX546" i="1"/>
  <c r="CX547" i="1"/>
  <c r="CX545" i="1"/>
  <c r="CX548" i="1"/>
  <c r="CX549" i="1"/>
  <c r="CX550" i="1"/>
  <c r="CX551" i="1"/>
  <c r="CX555" i="1"/>
  <c r="CX495" i="1"/>
  <c r="CX556" i="1"/>
  <c r="CX496" i="1"/>
  <c r="CX497" i="1"/>
  <c r="CX554" i="1"/>
  <c r="CX498" i="1"/>
  <c r="CX553" i="1"/>
  <c r="CX540" i="1"/>
  <c r="CX501" i="1"/>
  <c r="CX508" i="1"/>
  <c r="CX500" i="1"/>
  <c r="CX502" i="1"/>
  <c r="CX503" i="1"/>
  <c r="CX527" i="1"/>
  <c r="CX499" i="1"/>
  <c r="CX504" i="1"/>
  <c r="CX552" i="1"/>
  <c r="CX505" i="1"/>
  <c r="CX513" i="1"/>
  <c r="CX510" i="1"/>
  <c r="CX518" i="1"/>
  <c r="CX507" i="1"/>
  <c r="CX519" i="1"/>
  <c r="CX520" i="1"/>
  <c r="CX465" i="1"/>
  <c r="CX509" i="1"/>
  <c r="CX521" i="1"/>
  <c r="CX464" i="1"/>
  <c r="CX511" i="1"/>
  <c r="CX514" i="1"/>
  <c r="CX515" i="1"/>
  <c r="CX523" i="1"/>
  <c r="CX462" i="1"/>
  <c r="CX516" i="1"/>
  <c r="CX494" i="1"/>
  <c r="CX468" i="1"/>
  <c r="CX475" i="1"/>
  <c r="CX463" i="1"/>
  <c r="CX467" i="1"/>
  <c r="CX474" i="1"/>
  <c r="CX512" i="1"/>
  <c r="CX473" i="1"/>
  <c r="CX481" i="1"/>
  <c r="CX506" i="1"/>
  <c r="CX522" i="1"/>
  <c r="CX472" i="1"/>
  <c r="CX471" i="1"/>
  <c r="CX466" i="1"/>
  <c r="CX470" i="1"/>
  <c r="CX478" i="1"/>
  <c r="CX469" i="1"/>
  <c r="CX477" i="1"/>
  <c r="CX517" i="1"/>
  <c r="CX431" i="1"/>
  <c r="CX490" i="1"/>
  <c r="CX432" i="1"/>
  <c r="CX482" i="1"/>
  <c r="CX483" i="1"/>
  <c r="CX489" i="1"/>
  <c r="CX433" i="1"/>
  <c r="CX476" i="1"/>
  <c r="CX488" i="1"/>
  <c r="CX434" i="1"/>
  <c r="CX479" i="1"/>
  <c r="CX487" i="1"/>
  <c r="CX486" i="1"/>
  <c r="CX461" i="1"/>
  <c r="CX436" i="1"/>
  <c r="CX480" i="1"/>
  <c r="CX485" i="1"/>
  <c r="CX429" i="1"/>
  <c r="CX437" i="1"/>
  <c r="CX435" i="1"/>
  <c r="CX444" i="1"/>
  <c r="CX452" i="1"/>
  <c r="CX445" i="1"/>
  <c r="CX484" i="1"/>
  <c r="CX446" i="1"/>
  <c r="CX454" i="1"/>
  <c r="CX447" i="1"/>
  <c r="CX439" i="1"/>
  <c r="CX440" i="1"/>
  <c r="CX448" i="1"/>
  <c r="CX430" i="1"/>
  <c r="CX441" i="1"/>
  <c r="CX449" i="1"/>
  <c r="CX442" i="1"/>
  <c r="CX450" i="1"/>
  <c r="CX428" i="1"/>
  <c r="CX443" i="1"/>
  <c r="CX404" i="1"/>
  <c r="CX397" i="1"/>
  <c r="CX405" i="1"/>
  <c r="CX438" i="1"/>
  <c r="CX398" i="1"/>
  <c r="CX406" i="1"/>
  <c r="CX414" i="1"/>
  <c r="CX451" i="1"/>
  <c r="CX396" i="1"/>
  <c r="CX399" i="1"/>
  <c r="CX407" i="1"/>
  <c r="CX400" i="1"/>
  <c r="CX453" i="1"/>
  <c r="CX456" i="1"/>
  <c r="CX401" i="1"/>
  <c r="CX409" i="1"/>
  <c r="CX457" i="1"/>
  <c r="CX402" i="1"/>
  <c r="CX410" i="1"/>
  <c r="CX415" i="1"/>
  <c r="CX420" i="1"/>
  <c r="CX365" i="1"/>
  <c r="CX417" i="1"/>
  <c r="CX421" i="1"/>
  <c r="CX366" i="1"/>
  <c r="CX403" i="1"/>
  <c r="CX408" i="1"/>
  <c r="CX422" i="1"/>
  <c r="CX367" i="1"/>
  <c r="CX413" i="1"/>
  <c r="CX423" i="1"/>
  <c r="CX368" i="1"/>
  <c r="CX455" i="1"/>
  <c r="CX395" i="1"/>
  <c r="CX418" i="1"/>
  <c r="CX363" i="1"/>
  <c r="CX371" i="1"/>
  <c r="CX412" i="1"/>
  <c r="CX416" i="1"/>
  <c r="CX373" i="1"/>
  <c r="CX377" i="1"/>
  <c r="CX385" i="1"/>
  <c r="CX330" i="1"/>
  <c r="CX378" i="1"/>
  <c r="CX386" i="1"/>
  <c r="CX364" i="1"/>
  <c r="CX379" i="1"/>
  <c r="CX387" i="1"/>
  <c r="CX332" i="1"/>
  <c r="CX374" i="1"/>
  <c r="CX380" i="1"/>
  <c r="CX370" i="1"/>
  <c r="CX372" i="1"/>
  <c r="CX381" i="1"/>
  <c r="CX389" i="1"/>
  <c r="CX411" i="1"/>
  <c r="CX424" i="1"/>
  <c r="CX382" i="1"/>
  <c r="CX390" i="1"/>
  <c r="CX375" i="1"/>
  <c r="CX383" i="1"/>
  <c r="CX391" i="1"/>
  <c r="CX336" i="1"/>
  <c r="CX419" i="1"/>
  <c r="CX362" i="1"/>
  <c r="CX335" i="1"/>
  <c r="CX342" i="1"/>
  <c r="CX350" i="1"/>
  <c r="CX358" i="1"/>
  <c r="CX303" i="1"/>
  <c r="CX369" i="1"/>
  <c r="CX333" i="1"/>
  <c r="CX338" i="1"/>
  <c r="CX340" i="1"/>
  <c r="CX343" i="1"/>
  <c r="CX351" i="1"/>
  <c r="CX329" i="1"/>
  <c r="CX331" i="1"/>
  <c r="CX344" i="1"/>
  <c r="CX352" i="1"/>
  <c r="CX297" i="1"/>
  <c r="CX305" i="1"/>
  <c r="CX345" i="1"/>
  <c r="CX353" i="1"/>
  <c r="CX298" i="1"/>
  <c r="CX346" i="1"/>
  <c r="CX376" i="1"/>
  <c r="CX384" i="1"/>
  <c r="CX334" i="1"/>
  <c r="CX337" i="1"/>
  <c r="CX347" i="1"/>
  <c r="CX355" i="1"/>
  <c r="CX300" i="1"/>
  <c r="CX308" i="1"/>
  <c r="CX388" i="1"/>
  <c r="CX348" i="1"/>
  <c r="CX356" i="1"/>
  <c r="CX301" i="1"/>
  <c r="CX309" i="1"/>
  <c r="CX354" i="1"/>
  <c r="CX299" i="1"/>
  <c r="CX304" i="1"/>
  <c r="CX307" i="1"/>
  <c r="CX311" i="1"/>
  <c r="CX321" i="1"/>
  <c r="CX266" i="1"/>
  <c r="CX274" i="1"/>
  <c r="CX282" i="1"/>
  <c r="CX314" i="1"/>
  <c r="CX322" i="1"/>
  <c r="CX267" i="1"/>
  <c r="CX306" i="1"/>
  <c r="CX312" i="1"/>
  <c r="CX315" i="1"/>
  <c r="CX323" i="1"/>
  <c r="CX268" i="1"/>
  <c r="CX276" i="1"/>
  <c r="CX284" i="1"/>
  <c r="CX316" i="1"/>
  <c r="CX324" i="1"/>
  <c r="CX302" i="1"/>
  <c r="CX313" i="1"/>
  <c r="CX317" i="1"/>
  <c r="CX325" i="1"/>
  <c r="CX270" i="1"/>
  <c r="CX341" i="1"/>
  <c r="CX349" i="1"/>
  <c r="CX357" i="1"/>
  <c r="CX318" i="1"/>
  <c r="CX296" i="1"/>
  <c r="CX271" i="1"/>
  <c r="CX279" i="1"/>
  <c r="CX310" i="1"/>
  <c r="CX319" i="1"/>
  <c r="CX264" i="1"/>
  <c r="CX272" i="1"/>
  <c r="CX280" i="1"/>
  <c r="CX212" i="1"/>
  <c r="CX220" i="1"/>
  <c r="CX228" i="1"/>
  <c r="CX236" i="1"/>
  <c r="CX287" i="1"/>
  <c r="CX288" i="1"/>
  <c r="CX213" i="1"/>
  <c r="CX221" i="1"/>
  <c r="CX229" i="1"/>
  <c r="CX269" i="1"/>
  <c r="CX289" i="1"/>
  <c r="CX214" i="1"/>
  <c r="CX222" i="1"/>
  <c r="CX230" i="1"/>
  <c r="CX320" i="1"/>
  <c r="CX281" i="1"/>
  <c r="CX290" i="1"/>
  <c r="CX215" i="1"/>
  <c r="CX223" i="1"/>
  <c r="CX231" i="1"/>
  <c r="CX285" i="1"/>
  <c r="CX291" i="1"/>
  <c r="CX339" i="1"/>
  <c r="CX275" i="1"/>
  <c r="CX278" i="1"/>
  <c r="CX292" i="1"/>
  <c r="CX217" i="1"/>
  <c r="CX225" i="1"/>
  <c r="CX233" i="1"/>
  <c r="CX265" i="1"/>
  <c r="CX273" i="1"/>
  <c r="CX263" i="1"/>
  <c r="CX218" i="1"/>
  <c r="CX226" i="1"/>
  <c r="CX234" i="1"/>
  <c r="CX219" i="1"/>
  <c r="CX227" i="1"/>
  <c r="CX237" i="1"/>
  <c r="CX161" i="1"/>
  <c r="CX169" i="1"/>
  <c r="CX240" i="1"/>
  <c r="CX244" i="1"/>
  <c r="CX248" i="1"/>
  <c r="CX252" i="1"/>
  <c r="CX256" i="1"/>
  <c r="CX211" i="1"/>
  <c r="CX159" i="1"/>
  <c r="CX167" i="1"/>
  <c r="CX286" i="1"/>
  <c r="CX216" i="1"/>
  <c r="CX224" i="1"/>
  <c r="CX232" i="1"/>
  <c r="CX238" i="1"/>
  <c r="CX243" i="1"/>
  <c r="CX277" i="1"/>
  <c r="CX210" i="1"/>
  <c r="CX242" i="1"/>
  <c r="CX246" i="1"/>
  <c r="CX250" i="1"/>
  <c r="CX254" i="1"/>
  <c r="CX258" i="1"/>
  <c r="CX160" i="1"/>
  <c r="CX168" i="1"/>
  <c r="CX235" i="1"/>
  <c r="CX239" i="1"/>
  <c r="CX163" i="1"/>
  <c r="CX171" i="1"/>
  <c r="CX257" i="1"/>
  <c r="CX158" i="1"/>
  <c r="CX177" i="1"/>
  <c r="CX185" i="1"/>
  <c r="CX193" i="1"/>
  <c r="CX201" i="1"/>
  <c r="CX259" i="1"/>
  <c r="CX165" i="1"/>
  <c r="CX180" i="1"/>
  <c r="CX188" i="1"/>
  <c r="CX196" i="1"/>
  <c r="CX283" i="1"/>
  <c r="CX241" i="1"/>
  <c r="CX245" i="1"/>
  <c r="CX164" i="1"/>
  <c r="CX175" i="1"/>
  <c r="CX183" i="1"/>
  <c r="CX191" i="1"/>
  <c r="CX199" i="1"/>
  <c r="CX157" i="1"/>
  <c r="CX247" i="1"/>
  <c r="CX178" i="1"/>
  <c r="CX186" i="1"/>
  <c r="CX194" i="1"/>
  <c r="CX202" i="1"/>
  <c r="CX249" i="1"/>
  <c r="CX172" i="1"/>
  <c r="CX173" i="1"/>
  <c r="CX181" i="1"/>
  <c r="CX251" i="1"/>
  <c r="CX176" i="1"/>
  <c r="CX184" i="1"/>
  <c r="CX192" i="1"/>
  <c r="CX200" i="1"/>
  <c r="CX253" i="1"/>
  <c r="CX162" i="1"/>
  <c r="CX166" i="1"/>
  <c r="CX170" i="1"/>
  <c r="CX179" i="1"/>
  <c r="CX187" i="1"/>
  <c r="CX195" i="1"/>
  <c r="CX203" i="1"/>
  <c r="CX174" i="1"/>
  <c r="CX197" i="1"/>
  <c r="CX198" i="1"/>
  <c r="CX205" i="1"/>
  <c r="CX112" i="1"/>
  <c r="CX120" i="1"/>
  <c r="CX128" i="1"/>
  <c r="CX136" i="1"/>
  <c r="CX144" i="1"/>
  <c r="CX204" i="1"/>
  <c r="CX107" i="1"/>
  <c r="CX115" i="1"/>
  <c r="CX123" i="1"/>
  <c r="CX131" i="1"/>
  <c r="CX139" i="1"/>
  <c r="CX255" i="1"/>
  <c r="CX182" i="1"/>
  <c r="CX110" i="1"/>
  <c r="CX118" i="1"/>
  <c r="CX126" i="1"/>
  <c r="CX134" i="1"/>
  <c r="CX142" i="1"/>
  <c r="CX105" i="1"/>
  <c r="CX113" i="1"/>
  <c r="CX121" i="1"/>
  <c r="CX189" i="1"/>
  <c r="CX190" i="1"/>
  <c r="CX108" i="1"/>
  <c r="CX116" i="1"/>
  <c r="CX124" i="1"/>
  <c r="CX132" i="1"/>
  <c r="CX140" i="1"/>
  <c r="CX111" i="1"/>
  <c r="CX119" i="1"/>
  <c r="CX127" i="1"/>
  <c r="CX135" i="1"/>
  <c r="CX143" i="1"/>
  <c r="CX206" i="1"/>
  <c r="CX106" i="1"/>
  <c r="CX114" i="1"/>
  <c r="CX122" i="1"/>
  <c r="CX130" i="1"/>
  <c r="CX138" i="1"/>
  <c r="CX146" i="1"/>
  <c r="CX125" i="1"/>
  <c r="CX141" i="1"/>
  <c r="CX148" i="1"/>
  <c r="CX151" i="1"/>
  <c r="CX64" i="1"/>
  <c r="CX72" i="1"/>
  <c r="CX80" i="1"/>
  <c r="CX88" i="1"/>
  <c r="CX96" i="1"/>
  <c r="CX55" i="1"/>
  <c r="CX611" i="1"/>
  <c r="CX628" i="1"/>
  <c r="CX642" i="1"/>
  <c r="CX643" i="1"/>
  <c r="CX644" i="1"/>
  <c r="CX117" i="1"/>
  <c r="CX147" i="1"/>
  <c r="CX104" i="1"/>
  <c r="CX65" i="1"/>
  <c r="CX73" i="1"/>
  <c r="CX81" i="1"/>
  <c r="CX89" i="1"/>
  <c r="CX97" i="1"/>
  <c r="CX56" i="1"/>
  <c r="CX51" i="1"/>
  <c r="CX612" i="1"/>
  <c r="CX629" i="1"/>
  <c r="CX137" i="1"/>
  <c r="CX58" i="1"/>
  <c r="CX66" i="1"/>
  <c r="CX74" i="1"/>
  <c r="CX82" i="1"/>
  <c r="CX90" i="1"/>
  <c r="CX98" i="1"/>
  <c r="CX57" i="1"/>
  <c r="CX613" i="1"/>
  <c r="CX630" i="1"/>
  <c r="CX646" i="1"/>
  <c r="CX152" i="1"/>
  <c r="CX59" i="1"/>
  <c r="CX67" i="1"/>
  <c r="CX75" i="1"/>
  <c r="CX83" i="1"/>
  <c r="CX91" i="1"/>
  <c r="CX99" i="1"/>
  <c r="CX606" i="1"/>
  <c r="CX614" i="1"/>
  <c r="CX631" i="1"/>
  <c r="CX647" i="1"/>
  <c r="CX133" i="1"/>
  <c r="CX60" i="1"/>
  <c r="CX68" i="1"/>
  <c r="CX76" i="1"/>
  <c r="CX84" i="1"/>
  <c r="CX145" i="1"/>
  <c r="CX149" i="1"/>
  <c r="CX150" i="1"/>
  <c r="CX61" i="1"/>
  <c r="CX69" i="1"/>
  <c r="CX77" i="1"/>
  <c r="CX85" i="1"/>
  <c r="CX93" i="1"/>
  <c r="CX52" i="1"/>
  <c r="CX608" i="1"/>
  <c r="CX625" i="1"/>
  <c r="CX633" i="1"/>
  <c r="CX649" i="1"/>
  <c r="CX129" i="1"/>
  <c r="CX153" i="1"/>
  <c r="CX62" i="1"/>
  <c r="CX70" i="1"/>
  <c r="CX78" i="1"/>
  <c r="CX86" i="1"/>
  <c r="CX94" i="1"/>
  <c r="CX53" i="1"/>
  <c r="CX609" i="1"/>
  <c r="CX626" i="1"/>
  <c r="CX634" i="1"/>
  <c r="CX92" i="1"/>
  <c r="CX100" i="1"/>
  <c r="CX645" i="1"/>
  <c r="CX607" i="1"/>
  <c r="CX632" i="1"/>
  <c r="CX627" i="1"/>
  <c r="CX109" i="1"/>
  <c r="CX95" i="1"/>
  <c r="CX54" i="1"/>
  <c r="CX624" i="1"/>
  <c r="CX648" i="1"/>
  <c r="CX63" i="1"/>
  <c r="CX71" i="1"/>
  <c r="CX610" i="1"/>
  <c r="CX87" i="1"/>
  <c r="CX79" i="1"/>
  <c r="CX783" i="1"/>
  <c r="CX847" i="1"/>
  <c r="CX911" i="1"/>
  <c r="CX722" i="1"/>
  <c r="CX846" i="1"/>
  <c r="CX910" i="1"/>
  <c r="CX20" i="1"/>
  <c r="CX21" i="1"/>
  <c r="CX11" i="1"/>
  <c r="CX721" i="1"/>
  <c r="CX785" i="1"/>
  <c r="CX909" i="1"/>
  <c r="CX12" i="1"/>
  <c r="CX13" i="1"/>
  <c r="CX14" i="1"/>
  <c r="CX720" i="1"/>
  <c r="CX784" i="1"/>
  <c r="CX848" i="1"/>
  <c r="CY33" i="1" l="1"/>
  <c r="CY26" i="1"/>
  <c r="CY34" i="1"/>
  <c r="CZ3" i="1"/>
  <c r="CY27" i="1"/>
  <c r="CY28" i="1"/>
  <c r="CY25" i="1"/>
  <c r="CY30" i="1"/>
  <c r="CY31" i="1"/>
  <c r="CY529" i="1"/>
  <c r="CY530" i="1"/>
  <c r="CY29" i="1"/>
  <c r="CY531" i="1"/>
  <c r="CY532" i="1"/>
  <c r="CY32" i="1"/>
  <c r="CY537" i="1"/>
  <c r="CY534" i="1"/>
  <c r="CY528" i="1"/>
  <c r="CY539" i="1"/>
  <c r="CY540" i="1"/>
  <c r="CY535" i="1"/>
  <c r="CY542" i="1"/>
  <c r="CY533" i="1"/>
  <c r="CY536" i="1"/>
  <c r="CY543" i="1"/>
  <c r="CY545" i="1"/>
  <c r="CY538" i="1"/>
  <c r="CY541" i="1"/>
  <c r="CY546" i="1"/>
  <c r="CY544" i="1"/>
  <c r="CY554" i="1"/>
  <c r="CY548" i="1"/>
  <c r="CY547" i="1"/>
  <c r="CY549" i="1"/>
  <c r="CY550" i="1"/>
  <c r="CY552" i="1"/>
  <c r="CY527" i="1"/>
  <c r="CY551" i="1"/>
  <c r="CY555" i="1"/>
  <c r="CY495" i="1"/>
  <c r="CY556" i="1"/>
  <c r="CY496" i="1"/>
  <c r="CY497" i="1"/>
  <c r="CY553" i="1"/>
  <c r="CY500" i="1"/>
  <c r="CY498" i="1"/>
  <c r="CY507" i="1"/>
  <c r="CY501" i="1"/>
  <c r="CY502" i="1"/>
  <c r="CY503" i="1"/>
  <c r="CY499" i="1"/>
  <c r="CY504" i="1"/>
  <c r="CY512" i="1"/>
  <c r="CY506" i="1"/>
  <c r="CY517" i="1"/>
  <c r="CY510" i="1"/>
  <c r="CY518" i="1"/>
  <c r="CY505" i="1"/>
  <c r="CY513" i="1"/>
  <c r="CY519" i="1"/>
  <c r="CY466" i="1"/>
  <c r="CY520" i="1"/>
  <c r="CY465" i="1"/>
  <c r="CY509" i="1"/>
  <c r="CY511" i="1"/>
  <c r="CY514" i="1"/>
  <c r="CY522" i="1"/>
  <c r="CY508" i="1"/>
  <c r="CY515" i="1"/>
  <c r="CY523" i="1"/>
  <c r="CY462" i="1"/>
  <c r="CY476" i="1"/>
  <c r="CY494" i="1"/>
  <c r="CY464" i="1"/>
  <c r="CY468" i="1"/>
  <c r="CY463" i="1"/>
  <c r="CY467" i="1"/>
  <c r="CY474" i="1"/>
  <c r="CY482" i="1"/>
  <c r="CY473" i="1"/>
  <c r="CY521" i="1"/>
  <c r="CY472" i="1"/>
  <c r="CY471" i="1"/>
  <c r="CY479" i="1"/>
  <c r="CY470" i="1"/>
  <c r="CY478" i="1"/>
  <c r="CY484" i="1"/>
  <c r="CY430" i="1"/>
  <c r="CY431" i="1"/>
  <c r="CY490" i="1"/>
  <c r="CY432" i="1"/>
  <c r="CY481" i="1"/>
  <c r="CY483" i="1"/>
  <c r="CY489" i="1"/>
  <c r="CY433" i="1"/>
  <c r="CY475" i="1"/>
  <c r="CY477" i="1"/>
  <c r="CY488" i="1"/>
  <c r="CY487" i="1"/>
  <c r="CY435" i="1"/>
  <c r="CY516" i="1"/>
  <c r="CY486" i="1"/>
  <c r="CY461" i="1"/>
  <c r="CY436" i="1"/>
  <c r="CY438" i="1"/>
  <c r="CY443" i="1"/>
  <c r="CY451" i="1"/>
  <c r="CY434" i="1"/>
  <c r="CY444" i="1"/>
  <c r="CY445" i="1"/>
  <c r="CY453" i="1"/>
  <c r="CY485" i="1"/>
  <c r="CY446" i="1"/>
  <c r="CY447" i="1"/>
  <c r="CY437" i="1"/>
  <c r="CY439" i="1"/>
  <c r="CY440" i="1"/>
  <c r="CY448" i="1"/>
  <c r="CY456" i="1"/>
  <c r="CY469" i="1"/>
  <c r="CY480" i="1"/>
  <c r="CY429" i="1"/>
  <c r="CY441" i="1"/>
  <c r="CY449" i="1"/>
  <c r="CY457" i="1"/>
  <c r="CY442" i="1"/>
  <c r="CY455" i="1"/>
  <c r="CY403" i="1"/>
  <c r="CY411" i="1"/>
  <c r="CY452" i="1"/>
  <c r="CY428" i="1"/>
  <c r="CY404" i="1"/>
  <c r="CY454" i="1"/>
  <c r="CY397" i="1"/>
  <c r="CY405" i="1"/>
  <c r="CY413" i="1"/>
  <c r="CY398" i="1"/>
  <c r="CY406" i="1"/>
  <c r="CY396" i="1"/>
  <c r="CY399" i="1"/>
  <c r="CY400" i="1"/>
  <c r="CY408" i="1"/>
  <c r="CY401" i="1"/>
  <c r="CY409" i="1"/>
  <c r="CY417" i="1"/>
  <c r="CY410" i="1"/>
  <c r="CY412" i="1"/>
  <c r="CY416" i="1"/>
  <c r="CY419" i="1"/>
  <c r="CY364" i="1"/>
  <c r="CY415" i="1"/>
  <c r="CY420" i="1"/>
  <c r="CY365" i="1"/>
  <c r="CY402" i="1"/>
  <c r="CY421" i="1"/>
  <c r="CY366" i="1"/>
  <c r="CY374" i="1"/>
  <c r="CY407" i="1"/>
  <c r="CY422" i="1"/>
  <c r="CY367" i="1"/>
  <c r="CY423" i="1"/>
  <c r="CY450" i="1"/>
  <c r="CY424" i="1"/>
  <c r="CY414" i="1"/>
  <c r="CY395" i="1"/>
  <c r="CY370" i="1"/>
  <c r="CY369" i="1"/>
  <c r="CY376" i="1"/>
  <c r="CY384" i="1"/>
  <c r="CY362" i="1"/>
  <c r="CY373" i="1"/>
  <c r="CY377" i="1"/>
  <c r="CY385" i="1"/>
  <c r="CY378" i="1"/>
  <c r="CY386" i="1"/>
  <c r="CY331" i="1"/>
  <c r="CY363" i="1"/>
  <c r="CY379" i="1"/>
  <c r="CY380" i="1"/>
  <c r="CY388" i="1"/>
  <c r="CY371" i="1"/>
  <c r="CY372" i="1"/>
  <c r="CY381" i="1"/>
  <c r="CY389" i="1"/>
  <c r="CY368" i="1"/>
  <c r="CY382" i="1"/>
  <c r="CY390" i="1"/>
  <c r="CY335" i="1"/>
  <c r="CY339" i="1"/>
  <c r="CY341" i="1"/>
  <c r="CY349" i="1"/>
  <c r="CY357" i="1"/>
  <c r="CY302" i="1"/>
  <c r="CY342" i="1"/>
  <c r="CY350" i="1"/>
  <c r="CY358" i="1"/>
  <c r="CY333" i="1"/>
  <c r="CY338" i="1"/>
  <c r="CY340" i="1"/>
  <c r="CY343" i="1"/>
  <c r="CY351" i="1"/>
  <c r="CY329" i="1"/>
  <c r="CY304" i="1"/>
  <c r="CY391" i="1"/>
  <c r="CY336" i="1"/>
  <c r="CY344" i="1"/>
  <c r="CY352" i="1"/>
  <c r="CY297" i="1"/>
  <c r="CY345" i="1"/>
  <c r="CY375" i="1"/>
  <c r="CY383" i="1"/>
  <c r="CY346" i="1"/>
  <c r="CY354" i="1"/>
  <c r="CY299" i="1"/>
  <c r="CY307" i="1"/>
  <c r="CY418" i="1"/>
  <c r="CY330" i="1"/>
  <c r="CY334" i="1"/>
  <c r="CY337" i="1"/>
  <c r="CY347" i="1"/>
  <c r="CY355" i="1"/>
  <c r="CY300" i="1"/>
  <c r="CY308" i="1"/>
  <c r="CY320" i="1"/>
  <c r="CY265" i="1"/>
  <c r="CY273" i="1"/>
  <c r="CY281" i="1"/>
  <c r="CY353" i="1"/>
  <c r="CY298" i="1"/>
  <c r="CY311" i="1"/>
  <c r="CY321" i="1"/>
  <c r="CY266" i="1"/>
  <c r="CY274" i="1"/>
  <c r="CY314" i="1"/>
  <c r="CY322" i="1"/>
  <c r="CY267" i="1"/>
  <c r="CY275" i="1"/>
  <c r="CY283" i="1"/>
  <c r="CY306" i="1"/>
  <c r="CY312" i="1"/>
  <c r="CY315" i="1"/>
  <c r="CY323" i="1"/>
  <c r="CY332" i="1"/>
  <c r="CY303" i="1"/>
  <c r="CY316" i="1"/>
  <c r="CY324" i="1"/>
  <c r="CY269" i="1"/>
  <c r="CY348" i="1"/>
  <c r="CY305" i="1"/>
  <c r="CY309" i="1"/>
  <c r="CY313" i="1"/>
  <c r="CY317" i="1"/>
  <c r="CY325" i="1"/>
  <c r="CY270" i="1"/>
  <c r="CY278" i="1"/>
  <c r="CY356" i="1"/>
  <c r="CY318" i="1"/>
  <c r="CY296" i="1"/>
  <c r="CY271" i="1"/>
  <c r="CY279" i="1"/>
  <c r="CY287" i="1"/>
  <c r="CY277" i="1"/>
  <c r="CY286" i="1"/>
  <c r="CY211" i="1"/>
  <c r="CY219" i="1"/>
  <c r="CY227" i="1"/>
  <c r="CY235" i="1"/>
  <c r="CY282" i="1"/>
  <c r="CY212" i="1"/>
  <c r="CY220" i="1"/>
  <c r="CY228" i="1"/>
  <c r="CY301" i="1"/>
  <c r="CY276" i="1"/>
  <c r="CY288" i="1"/>
  <c r="CY213" i="1"/>
  <c r="CY221" i="1"/>
  <c r="CY229" i="1"/>
  <c r="CY237" i="1"/>
  <c r="CY319" i="1"/>
  <c r="CY268" i="1"/>
  <c r="CY289" i="1"/>
  <c r="CY214" i="1"/>
  <c r="CY222" i="1"/>
  <c r="CY230" i="1"/>
  <c r="CY290" i="1"/>
  <c r="CY284" i="1"/>
  <c r="CY285" i="1"/>
  <c r="CY291" i="1"/>
  <c r="CY216" i="1"/>
  <c r="CY224" i="1"/>
  <c r="CY232" i="1"/>
  <c r="CY387" i="1"/>
  <c r="CY310" i="1"/>
  <c r="CY292" i="1"/>
  <c r="CY217" i="1"/>
  <c r="CY225" i="1"/>
  <c r="CY233" i="1"/>
  <c r="CY241" i="1"/>
  <c r="CY245" i="1"/>
  <c r="CY249" i="1"/>
  <c r="CY253" i="1"/>
  <c r="CY257" i="1"/>
  <c r="CY158" i="1"/>
  <c r="CY166" i="1"/>
  <c r="CY280" i="1"/>
  <c r="CY218" i="1"/>
  <c r="CY226" i="1"/>
  <c r="CY161" i="1"/>
  <c r="CY272" i="1"/>
  <c r="CY263" i="1"/>
  <c r="CY240" i="1"/>
  <c r="CY244" i="1"/>
  <c r="CY248" i="1"/>
  <c r="CY252" i="1"/>
  <c r="CY256" i="1"/>
  <c r="CY164" i="1"/>
  <c r="CY264" i="1"/>
  <c r="CY215" i="1"/>
  <c r="CY223" i="1"/>
  <c r="CY231" i="1"/>
  <c r="CY236" i="1"/>
  <c r="CY238" i="1"/>
  <c r="CY243" i="1"/>
  <c r="CY247" i="1"/>
  <c r="CY251" i="1"/>
  <c r="CY255" i="1"/>
  <c r="CY259" i="1"/>
  <c r="CY162" i="1"/>
  <c r="CY210" i="1"/>
  <c r="CY165" i="1"/>
  <c r="CY242" i="1"/>
  <c r="CY246" i="1"/>
  <c r="CY250" i="1"/>
  <c r="CY254" i="1"/>
  <c r="CY258" i="1"/>
  <c r="CY160" i="1"/>
  <c r="CY168" i="1"/>
  <c r="CY239" i="1"/>
  <c r="CY159" i="1"/>
  <c r="CY169" i="1"/>
  <c r="CY174" i="1"/>
  <c r="CY182" i="1"/>
  <c r="CY190" i="1"/>
  <c r="CY198" i="1"/>
  <c r="CY206" i="1"/>
  <c r="CY177" i="1"/>
  <c r="CY185" i="1"/>
  <c r="CY193" i="1"/>
  <c r="CY201" i="1"/>
  <c r="CY163" i="1"/>
  <c r="CY180" i="1"/>
  <c r="CY188" i="1"/>
  <c r="CY196" i="1"/>
  <c r="CY204" i="1"/>
  <c r="CY175" i="1"/>
  <c r="CY183" i="1"/>
  <c r="CY191" i="1"/>
  <c r="CY199" i="1"/>
  <c r="CY167" i="1"/>
  <c r="CY178" i="1"/>
  <c r="CY171" i="1"/>
  <c r="CY172" i="1"/>
  <c r="CY173" i="1"/>
  <c r="CY181" i="1"/>
  <c r="CY189" i="1"/>
  <c r="CY197" i="1"/>
  <c r="CY205" i="1"/>
  <c r="CY176" i="1"/>
  <c r="CY184" i="1"/>
  <c r="CY192" i="1"/>
  <c r="CY200" i="1"/>
  <c r="CY109" i="1"/>
  <c r="CY117" i="1"/>
  <c r="CY125" i="1"/>
  <c r="CY133" i="1"/>
  <c r="CY141" i="1"/>
  <c r="CY149" i="1"/>
  <c r="CY179" i="1"/>
  <c r="CY194" i="1"/>
  <c r="CY195" i="1"/>
  <c r="CY112" i="1"/>
  <c r="CY120" i="1"/>
  <c r="CY128" i="1"/>
  <c r="CY136" i="1"/>
  <c r="CY107" i="1"/>
  <c r="CY115" i="1"/>
  <c r="CY123" i="1"/>
  <c r="CY131" i="1"/>
  <c r="CY139" i="1"/>
  <c r="CY147" i="1"/>
  <c r="CY234" i="1"/>
  <c r="CY110" i="1"/>
  <c r="CY118" i="1"/>
  <c r="CY170" i="1"/>
  <c r="CY105" i="1"/>
  <c r="CY113" i="1"/>
  <c r="CY121" i="1"/>
  <c r="CY129" i="1"/>
  <c r="CY137" i="1"/>
  <c r="CY186" i="1"/>
  <c r="CY187" i="1"/>
  <c r="CY202" i="1"/>
  <c r="CY203" i="1"/>
  <c r="CY108" i="1"/>
  <c r="CY116" i="1"/>
  <c r="CY124" i="1"/>
  <c r="CY132" i="1"/>
  <c r="CY140" i="1"/>
  <c r="CY148" i="1"/>
  <c r="CY111" i="1"/>
  <c r="CY119" i="1"/>
  <c r="CY127" i="1"/>
  <c r="CY135" i="1"/>
  <c r="CY143" i="1"/>
  <c r="CY114" i="1"/>
  <c r="CY126" i="1"/>
  <c r="CY142" i="1"/>
  <c r="CY63" i="1"/>
  <c r="CY71" i="1"/>
  <c r="CY79" i="1"/>
  <c r="CY87" i="1"/>
  <c r="CY95" i="1"/>
  <c r="CY54" i="1"/>
  <c r="CY610" i="1"/>
  <c r="CY627" i="1"/>
  <c r="CY151" i="1"/>
  <c r="CY64" i="1"/>
  <c r="CY72" i="1"/>
  <c r="CY80" i="1"/>
  <c r="CY88" i="1"/>
  <c r="CY96" i="1"/>
  <c r="CY55" i="1"/>
  <c r="CY611" i="1"/>
  <c r="CY628" i="1"/>
  <c r="CY642" i="1"/>
  <c r="CY643" i="1"/>
  <c r="CY122" i="1"/>
  <c r="CY138" i="1"/>
  <c r="CY104" i="1"/>
  <c r="CY65" i="1"/>
  <c r="CY73" i="1"/>
  <c r="CY81" i="1"/>
  <c r="CY89" i="1"/>
  <c r="CY97" i="1"/>
  <c r="CY56" i="1"/>
  <c r="CY51" i="1"/>
  <c r="CY612" i="1"/>
  <c r="CY629" i="1"/>
  <c r="CY645" i="1"/>
  <c r="CY58" i="1"/>
  <c r="CY66" i="1"/>
  <c r="CY74" i="1"/>
  <c r="CY82" i="1"/>
  <c r="CY90" i="1"/>
  <c r="CY98" i="1"/>
  <c r="CY57" i="1"/>
  <c r="CY613" i="1"/>
  <c r="CY630" i="1"/>
  <c r="CY646" i="1"/>
  <c r="CY134" i="1"/>
  <c r="CY146" i="1"/>
  <c r="CY152" i="1"/>
  <c r="CY59" i="1"/>
  <c r="CY67" i="1"/>
  <c r="CY75" i="1"/>
  <c r="CY83" i="1"/>
  <c r="CY60" i="1"/>
  <c r="CY68" i="1"/>
  <c r="CY76" i="1"/>
  <c r="CY84" i="1"/>
  <c r="CY92" i="1"/>
  <c r="CY100" i="1"/>
  <c r="CY607" i="1"/>
  <c r="CY624" i="1"/>
  <c r="CY632" i="1"/>
  <c r="CY648" i="1"/>
  <c r="CY157" i="1"/>
  <c r="CY106" i="1"/>
  <c r="CY130" i="1"/>
  <c r="CY145" i="1"/>
  <c r="CY150" i="1"/>
  <c r="CY61" i="1"/>
  <c r="CY69" i="1"/>
  <c r="CY77" i="1"/>
  <c r="CY85" i="1"/>
  <c r="CY93" i="1"/>
  <c r="CY52" i="1"/>
  <c r="CY608" i="1"/>
  <c r="CY625" i="1"/>
  <c r="CY633" i="1"/>
  <c r="CY649" i="1"/>
  <c r="CY144" i="1"/>
  <c r="CY609" i="1"/>
  <c r="CY614" i="1"/>
  <c r="CY634" i="1"/>
  <c r="CY91" i="1"/>
  <c r="CY99" i="1"/>
  <c r="CY647" i="1"/>
  <c r="CY606" i="1"/>
  <c r="CY626" i="1"/>
  <c r="CY631" i="1"/>
  <c r="CY644" i="1"/>
  <c r="CY62" i="1"/>
  <c r="CY70" i="1"/>
  <c r="CY78" i="1"/>
  <c r="CY86" i="1"/>
  <c r="CY153" i="1"/>
  <c r="CY94" i="1"/>
  <c r="CY53" i="1"/>
  <c r="CY720" i="1"/>
  <c r="CY784" i="1"/>
  <c r="CY848" i="1"/>
  <c r="CY783" i="1"/>
  <c r="CY847" i="1"/>
  <c r="CY911" i="1"/>
  <c r="CY722" i="1"/>
  <c r="CY846" i="1"/>
  <c r="CY910" i="1"/>
  <c r="CY20" i="1"/>
  <c r="CY21" i="1"/>
  <c r="CY11" i="1"/>
  <c r="CY721" i="1"/>
  <c r="CY785" i="1"/>
  <c r="CY909" i="1"/>
  <c r="CY12" i="1"/>
  <c r="CY13" i="1"/>
  <c r="CY14" i="1"/>
  <c r="CZ32" i="1" l="1"/>
  <c r="CZ33" i="1"/>
  <c r="CZ26" i="1"/>
  <c r="CZ34" i="1"/>
  <c r="DA3" i="1"/>
  <c r="CZ27" i="1"/>
  <c r="CZ28" i="1"/>
  <c r="CZ29" i="1"/>
  <c r="CZ30" i="1"/>
  <c r="CZ31" i="1"/>
  <c r="CZ528" i="1"/>
  <c r="CZ529" i="1"/>
  <c r="CZ530" i="1"/>
  <c r="CZ531" i="1"/>
  <c r="CZ25" i="1"/>
  <c r="CZ534" i="1"/>
  <c r="CZ533" i="1"/>
  <c r="CZ536" i="1"/>
  <c r="CZ537" i="1"/>
  <c r="CZ538" i="1"/>
  <c r="CZ539" i="1"/>
  <c r="CZ532" i="1"/>
  <c r="CZ540" i="1"/>
  <c r="CZ542" i="1"/>
  <c r="CZ543" i="1"/>
  <c r="CZ544" i="1"/>
  <c r="CZ535" i="1"/>
  <c r="CZ545" i="1"/>
  <c r="CZ551" i="1"/>
  <c r="CZ541" i="1"/>
  <c r="CZ553" i="1"/>
  <c r="CZ546" i="1"/>
  <c r="CZ548" i="1"/>
  <c r="CZ547" i="1"/>
  <c r="CZ549" i="1"/>
  <c r="CZ552" i="1"/>
  <c r="CZ527" i="1"/>
  <c r="CZ555" i="1"/>
  <c r="CZ495" i="1"/>
  <c r="CZ556" i="1"/>
  <c r="CZ496" i="1"/>
  <c r="CZ554" i="1"/>
  <c r="CZ499" i="1"/>
  <c r="CZ505" i="1"/>
  <c r="CZ498" i="1"/>
  <c r="CZ506" i="1"/>
  <c r="CZ500" i="1"/>
  <c r="CZ501" i="1"/>
  <c r="CZ550" i="1"/>
  <c r="CZ497" i="1"/>
  <c r="CZ509" i="1"/>
  <c r="CZ502" i="1"/>
  <c r="CZ503" i="1"/>
  <c r="CZ511" i="1"/>
  <c r="CZ512" i="1"/>
  <c r="CZ516" i="1"/>
  <c r="CZ494" i="1"/>
  <c r="CZ517" i="1"/>
  <c r="CZ504" i="1"/>
  <c r="CZ507" i="1"/>
  <c r="CZ510" i="1"/>
  <c r="CZ518" i="1"/>
  <c r="CZ467" i="1"/>
  <c r="CZ513" i="1"/>
  <c r="CZ519" i="1"/>
  <c r="CZ466" i="1"/>
  <c r="CZ520" i="1"/>
  <c r="CZ521" i="1"/>
  <c r="CZ514" i="1"/>
  <c r="CZ522" i="1"/>
  <c r="CZ463" i="1"/>
  <c r="CZ462" i="1"/>
  <c r="CZ469" i="1"/>
  <c r="CZ477" i="1"/>
  <c r="CZ465" i="1"/>
  <c r="CZ523" i="1"/>
  <c r="CZ464" i="1"/>
  <c r="CZ468" i="1"/>
  <c r="CZ475" i="1"/>
  <c r="CZ483" i="1"/>
  <c r="CZ508" i="1"/>
  <c r="CZ474" i="1"/>
  <c r="CZ473" i="1"/>
  <c r="CZ472" i="1"/>
  <c r="CZ480" i="1"/>
  <c r="CZ471" i="1"/>
  <c r="CZ479" i="1"/>
  <c r="CZ485" i="1"/>
  <c r="CZ429" i="1"/>
  <c r="CZ484" i="1"/>
  <c r="CZ430" i="1"/>
  <c r="CZ431" i="1"/>
  <c r="CZ482" i="1"/>
  <c r="CZ490" i="1"/>
  <c r="CZ432" i="1"/>
  <c r="CZ515" i="1"/>
  <c r="CZ476" i="1"/>
  <c r="CZ478" i="1"/>
  <c r="CZ481" i="1"/>
  <c r="CZ489" i="1"/>
  <c r="CZ488" i="1"/>
  <c r="CZ434" i="1"/>
  <c r="CZ487" i="1"/>
  <c r="CZ435" i="1"/>
  <c r="CZ470" i="1"/>
  <c r="CZ442" i="1"/>
  <c r="CZ450" i="1"/>
  <c r="CZ436" i="1"/>
  <c r="CZ438" i="1"/>
  <c r="CZ443" i="1"/>
  <c r="CZ433" i="1"/>
  <c r="CZ444" i="1"/>
  <c r="CZ452" i="1"/>
  <c r="CZ486" i="1"/>
  <c r="CZ445" i="1"/>
  <c r="CZ446" i="1"/>
  <c r="CZ447" i="1"/>
  <c r="CZ455" i="1"/>
  <c r="CZ437" i="1"/>
  <c r="CZ439" i="1"/>
  <c r="CZ440" i="1"/>
  <c r="CZ448" i="1"/>
  <c r="CZ456" i="1"/>
  <c r="CZ461" i="1"/>
  <c r="CZ441" i="1"/>
  <c r="CZ402" i="1"/>
  <c r="CZ410" i="1"/>
  <c r="CZ403" i="1"/>
  <c r="CZ411" i="1"/>
  <c r="CZ428" i="1"/>
  <c r="CZ404" i="1"/>
  <c r="CZ412" i="1"/>
  <c r="CZ454" i="1"/>
  <c r="CZ397" i="1"/>
  <c r="CZ405" i="1"/>
  <c r="CZ451" i="1"/>
  <c r="CZ398" i="1"/>
  <c r="CZ396" i="1"/>
  <c r="CZ399" i="1"/>
  <c r="CZ407" i="1"/>
  <c r="CZ449" i="1"/>
  <c r="CZ453" i="1"/>
  <c r="CZ400" i="1"/>
  <c r="CZ408" i="1"/>
  <c r="CZ416" i="1"/>
  <c r="CZ418" i="1"/>
  <c r="CZ363" i="1"/>
  <c r="CZ409" i="1"/>
  <c r="CZ419" i="1"/>
  <c r="CZ364" i="1"/>
  <c r="CZ401" i="1"/>
  <c r="CZ415" i="1"/>
  <c r="CZ417" i="1"/>
  <c r="CZ420" i="1"/>
  <c r="CZ365" i="1"/>
  <c r="CZ373" i="1"/>
  <c r="CZ421" i="1"/>
  <c r="CZ366" i="1"/>
  <c r="CZ406" i="1"/>
  <c r="CZ413" i="1"/>
  <c r="CZ422" i="1"/>
  <c r="CZ423" i="1"/>
  <c r="CZ368" i="1"/>
  <c r="CZ457" i="1"/>
  <c r="CZ424" i="1"/>
  <c r="CZ369" i="1"/>
  <c r="CZ375" i="1"/>
  <c r="CZ383" i="1"/>
  <c r="CZ391" i="1"/>
  <c r="CZ376" i="1"/>
  <c r="CZ384" i="1"/>
  <c r="CZ377" i="1"/>
  <c r="CZ385" i="1"/>
  <c r="CZ330" i="1"/>
  <c r="CZ338" i="1"/>
  <c r="CZ414" i="1"/>
  <c r="CZ378" i="1"/>
  <c r="CZ395" i="1"/>
  <c r="CZ374" i="1"/>
  <c r="CZ379" i="1"/>
  <c r="CZ387" i="1"/>
  <c r="CZ370" i="1"/>
  <c r="CZ380" i="1"/>
  <c r="CZ388" i="1"/>
  <c r="CZ371" i="1"/>
  <c r="CZ372" i="1"/>
  <c r="CZ381" i="1"/>
  <c r="CZ389" i="1"/>
  <c r="CZ334" i="1"/>
  <c r="CZ386" i="1"/>
  <c r="CZ332" i="1"/>
  <c r="CZ348" i="1"/>
  <c r="CZ356" i="1"/>
  <c r="CZ301" i="1"/>
  <c r="CZ362" i="1"/>
  <c r="CZ335" i="1"/>
  <c r="CZ339" i="1"/>
  <c r="CZ341" i="1"/>
  <c r="CZ349" i="1"/>
  <c r="CZ357" i="1"/>
  <c r="CZ342" i="1"/>
  <c r="CZ350" i="1"/>
  <c r="CZ358" i="1"/>
  <c r="CZ303" i="1"/>
  <c r="CZ367" i="1"/>
  <c r="CZ331" i="1"/>
  <c r="CZ333" i="1"/>
  <c r="CZ340" i="1"/>
  <c r="CZ343" i="1"/>
  <c r="CZ351" i="1"/>
  <c r="CZ329" i="1"/>
  <c r="CZ390" i="1"/>
  <c r="CZ336" i="1"/>
  <c r="CZ344" i="1"/>
  <c r="CZ382" i="1"/>
  <c r="CZ345" i="1"/>
  <c r="CZ353" i="1"/>
  <c r="CZ298" i="1"/>
  <c r="CZ306" i="1"/>
  <c r="CZ346" i="1"/>
  <c r="CZ354" i="1"/>
  <c r="CZ299" i="1"/>
  <c r="CZ307" i="1"/>
  <c r="CZ310" i="1"/>
  <c r="CZ319" i="1"/>
  <c r="CZ264" i="1"/>
  <c r="CZ272" i="1"/>
  <c r="CZ280" i="1"/>
  <c r="CZ300" i="1"/>
  <c r="CZ304" i="1"/>
  <c r="CZ320" i="1"/>
  <c r="CZ265" i="1"/>
  <c r="CZ273" i="1"/>
  <c r="CZ337" i="1"/>
  <c r="CZ352" i="1"/>
  <c r="CZ297" i="1"/>
  <c r="CZ311" i="1"/>
  <c r="CZ321" i="1"/>
  <c r="CZ266" i="1"/>
  <c r="CZ274" i="1"/>
  <c r="CZ282" i="1"/>
  <c r="CZ314" i="1"/>
  <c r="CZ322" i="1"/>
  <c r="CZ312" i="1"/>
  <c r="CZ315" i="1"/>
  <c r="CZ323" i="1"/>
  <c r="CZ268" i="1"/>
  <c r="CZ347" i="1"/>
  <c r="CZ302" i="1"/>
  <c r="CZ316" i="1"/>
  <c r="CZ324" i="1"/>
  <c r="CZ269" i="1"/>
  <c r="CZ277" i="1"/>
  <c r="CZ305" i="1"/>
  <c r="CZ309" i="1"/>
  <c r="CZ313" i="1"/>
  <c r="CZ317" i="1"/>
  <c r="CZ325" i="1"/>
  <c r="CZ270" i="1"/>
  <c r="CZ278" i="1"/>
  <c r="CZ286" i="1"/>
  <c r="CZ355" i="1"/>
  <c r="CZ308" i="1"/>
  <c r="CZ271" i="1"/>
  <c r="CZ283" i="1"/>
  <c r="CZ263" i="1"/>
  <c r="CZ218" i="1"/>
  <c r="CZ226" i="1"/>
  <c r="CZ234" i="1"/>
  <c r="CZ211" i="1"/>
  <c r="CZ219" i="1"/>
  <c r="CZ227" i="1"/>
  <c r="CZ279" i="1"/>
  <c r="CZ287" i="1"/>
  <c r="CZ212" i="1"/>
  <c r="CZ220" i="1"/>
  <c r="CZ228" i="1"/>
  <c r="CZ236" i="1"/>
  <c r="CZ318" i="1"/>
  <c r="CZ296" i="1"/>
  <c r="CZ276" i="1"/>
  <c r="CZ288" i="1"/>
  <c r="CZ213" i="1"/>
  <c r="CZ221" i="1"/>
  <c r="CZ229" i="1"/>
  <c r="CZ267" i="1"/>
  <c r="CZ281" i="1"/>
  <c r="CZ289" i="1"/>
  <c r="CZ290" i="1"/>
  <c r="CZ215" i="1"/>
  <c r="CZ223" i="1"/>
  <c r="CZ231" i="1"/>
  <c r="CZ275" i="1"/>
  <c r="CZ284" i="1"/>
  <c r="CZ285" i="1"/>
  <c r="CZ291" i="1"/>
  <c r="CZ216" i="1"/>
  <c r="CZ224" i="1"/>
  <c r="CZ232" i="1"/>
  <c r="CZ239" i="1"/>
  <c r="CZ163" i="1"/>
  <c r="CZ233" i="1"/>
  <c r="CZ237" i="1"/>
  <c r="CZ241" i="1"/>
  <c r="CZ245" i="1"/>
  <c r="CZ249" i="1"/>
  <c r="CZ253" i="1"/>
  <c r="CZ257" i="1"/>
  <c r="CZ158" i="1"/>
  <c r="CZ292" i="1"/>
  <c r="CZ217" i="1"/>
  <c r="CZ225" i="1"/>
  <c r="CZ161" i="1"/>
  <c r="CZ169" i="1"/>
  <c r="CZ240" i="1"/>
  <c r="CZ159" i="1"/>
  <c r="CZ214" i="1"/>
  <c r="CZ222" i="1"/>
  <c r="CZ230" i="1"/>
  <c r="CZ238" i="1"/>
  <c r="CZ243" i="1"/>
  <c r="CZ247" i="1"/>
  <c r="CZ251" i="1"/>
  <c r="CZ255" i="1"/>
  <c r="CZ259" i="1"/>
  <c r="CZ162" i="1"/>
  <c r="CZ170" i="1"/>
  <c r="CZ210" i="1"/>
  <c r="CZ165" i="1"/>
  <c r="CZ258" i="1"/>
  <c r="CZ179" i="1"/>
  <c r="CZ187" i="1"/>
  <c r="CZ195" i="1"/>
  <c r="CZ203" i="1"/>
  <c r="CZ244" i="1"/>
  <c r="CZ174" i="1"/>
  <c r="CZ182" i="1"/>
  <c r="CZ190" i="1"/>
  <c r="CZ198" i="1"/>
  <c r="CZ246" i="1"/>
  <c r="CZ168" i="1"/>
  <c r="CZ177" i="1"/>
  <c r="CZ185" i="1"/>
  <c r="CZ193" i="1"/>
  <c r="CZ201" i="1"/>
  <c r="CZ235" i="1"/>
  <c r="CZ242" i="1"/>
  <c r="CZ248" i="1"/>
  <c r="CZ164" i="1"/>
  <c r="CZ180" i="1"/>
  <c r="CZ188" i="1"/>
  <c r="CZ196" i="1"/>
  <c r="CZ204" i="1"/>
  <c r="CZ250" i="1"/>
  <c r="CZ175" i="1"/>
  <c r="CZ183" i="1"/>
  <c r="CZ252" i="1"/>
  <c r="CZ167" i="1"/>
  <c r="CZ178" i="1"/>
  <c r="CZ186" i="1"/>
  <c r="CZ194" i="1"/>
  <c r="CZ202" i="1"/>
  <c r="CZ254" i="1"/>
  <c r="CZ171" i="1"/>
  <c r="CZ172" i="1"/>
  <c r="CZ173" i="1"/>
  <c r="CZ181" i="1"/>
  <c r="CZ189" i="1"/>
  <c r="CZ197" i="1"/>
  <c r="CZ205" i="1"/>
  <c r="CZ176" i="1"/>
  <c r="CZ157" i="1"/>
  <c r="CZ106" i="1"/>
  <c r="CZ114" i="1"/>
  <c r="CZ122" i="1"/>
  <c r="CZ130" i="1"/>
  <c r="CZ138" i="1"/>
  <c r="CZ146" i="1"/>
  <c r="CZ109" i="1"/>
  <c r="CZ117" i="1"/>
  <c r="CZ125" i="1"/>
  <c r="CZ133" i="1"/>
  <c r="CZ141" i="1"/>
  <c r="CZ166" i="1"/>
  <c r="CZ192" i="1"/>
  <c r="CZ112" i="1"/>
  <c r="CZ120" i="1"/>
  <c r="CZ128" i="1"/>
  <c r="CZ136" i="1"/>
  <c r="CZ144" i="1"/>
  <c r="CZ191" i="1"/>
  <c r="CZ107" i="1"/>
  <c r="CZ115" i="1"/>
  <c r="CZ160" i="1"/>
  <c r="CZ110" i="1"/>
  <c r="CZ118" i="1"/>
  <c r="CZ126" i="1"/>
  <c r="CZ134" i="1"/>
  <c r="CZ142" i="1"/>
  <c r="CZ256" i="1"/>
  <c r="CZ105" i="1"/>
  <c r="CZ113" i="1"/>
  <c r="CZ121" i="1"/>
  <c r="CZ129" i="1"/>
  <c r="CZ137" i="1"/>
  <c r="CZ145" i="1"/>
  <c r="CZ184" i="1"/>
  <c r="CZ200" i="1"/>
  <c r="CZ108" i="1"/>
  <c r="CZ116" i="1"/>
  <c r="CZ124" i="1"/>
  <c r="CZ132" i="1"/>
  <c r="CZ140" i="1"/>
  <c r="CZ148" i="1"/>
  <c r="CZ153" i="1"/>
  <c r="CZ62" i="1"/>
  <c r="CZ70" i="1"/>
  <c r="CZ78" i="1"/>
  <c r="CZ86" i="1"/>
  <c r="CZ94" i="1"/>
  <c r="CZ53" i="1"/>
  <c r="CZ609" i="1"/>
  <c r="CZ626" i="1"/>
  <c r="CZ634" i="1"/>
  <c r="CZ119" i="1"/>
  <c r="CZ123" i="1"/>
  <c r="CZ139" i="1"/>
  <c r="CZ143" i="1"/>
  <c r="CZ63" i="1"/>
  <c r="CZ71" i="1"/>
  <c r="CZ79" i="1"/>
  <c r="CZ87" i="1"/>
  <c r="CZ95" i="1"/>
  <c r="CZ54" i="1"/>
  <c r="CZ610" i="1"/>
  <c r="CZ627" i="1"/>
  <c r="CZ206" i="1"/>
  <c r="CZ147" i="1"/>
  <c r="CZ151" i="1"/>
  <c r="CZ64" i="1"/>
  <c r="CZ72" i="1"/>
  <c r="CZ80" i="1"/>
  <c r="CZ88" i="1"/>
  <c r="CZ96" i="1"/>
  <c r="CZ55" i="1"/>
  <c r="CZ611" i="1"/>
  <c r="CZ628" i="1"/>
  <c r="CZ642" i="1"/>
  <c r="CZ643" i="1"/>
  <c r="CZ644" i="1"/>
  <c r="CZ199" i="1"/>
  <c r="CZ135" i="1"/>
  <c r="CZ104" i="1"/>
  <c r="CZ65" i="1"/>
  <c r="CZ73" i="1"/>
  <c r="CZ81" i="1"/>
  <c r="CZ89" i="1"/>
  <c r="CZ97" i="1"/>
  <c r="CZ56" i="1"/>
  <c r="CZ51" i="1"/>
  <c r="CZ612" i="1"/>
  <c r="CZ629" i="1"/>
  <c r="CZ645" i="1"/>
  <c r="CZ58" i="1"/>
  <c r="CZ66" i="1"/>
  <c r="CZ74" i="1"/>
  <c r="CZ82" i="1"/>
  <c r="CZ131" i="1"/>
  <c r="CZ152" i="1"/>
  <c r="CZ59" i="1"/>
  <c r="CZ67" i="1"/>
  <c r="CZ75" i="1"/>
  <c r="CZ83" i="1"/>
  <c r="CZ91" i="1"/>
  <c r="CZ99" i="1"/>
  <c r="CZ606" i="1"/>
  <c r="CZ614" i="1"/>
  <c r="CZ631" i="1"/>
  <c r="CZ647" i="1"/>
  <c r="CZ149" i="1"/>
  <c r="CZ60" i="1"/>
  <c r="CZ68" i="1"/>
  <c r="CZ76" i="1"/>
  <c r="CZ84" i="1"/>
  <c r="CZ92" i="1"/>
  <c r="CZ100" i="1"/>
  <c r="CZ607" i="1"/>
  <c r="CZ624" i="1"/>
  <c r="CZ632" i="1"/>
  <c r="CZ648" i="1"/>
  <c r="CZ111" i="1"/>
  <c r="CZ93" i="1"/>
  <c r="CZ52" i="1"/>
  <c r="CZ608" i="1"/>
  <c r="CZ633" i="1"/>
  <c r="CZ613" i="1"/>
  <c r="CZ649" i="1"/>
  <c r="CZ90" i="1"/>
  <c r="CZ98" i="1"/>
  <c r="CZ57" i="1"/>
  <c r="CZ127" i="1"/>
  <c r="CZ625" i="1"/>
  <c r="CZ150" i="1"/>
  <c r="CZ630" i="1"/>
  <c r="CZ646" i="1"/>
  <c r="CZ61" i="1"/>
  <c r="CZ69" i="1"/>
  <c r="CZ77" i="1"/>
  <c r="CZ85" i="1"/>
  <c r="CZ12" i="1"/>
  <c r="CZ13" i="1"/>
  <c r="CZ14" i="1"/>
  <c r="CZ720" i="1"/>
  <c r="CZ784" i="1"/>
  <c r="CZ848" i="1"/>
  <c r="CZ783" i="1"/>
  <c r="CZ847" i="1"/>
  <c r="CZ911" i="1"/>
  <c r="CZ722" i="1"/>
  <c r="CZ846" i="1"/>
  <c r="CZ910" i="1"/>
  <c r="CZ20" i="1"/>
  <c r="CZ21" i="1"/>
  <c r="CZ11" i="1"/>
  <c r="CZ721" i="1"/>
  <c r="CZ785" i="1"/>
  <c r="CZ909" i="1"/>
  <c r="DA31" i="1" l="1"/>
  <c r="DA32" i="1"/>
  <c r="DA33" i="1"/>
  <c r="DA26" i="1"/>
  <c r="DA34" i="1"/>
  <c r="DB3" i="1"/>
  <c r="DA27" i="1"/>
  <c r="DA28" i="1"/>
  <c r="DA25" i="1"/>
  <c r="DA29" i="1"/>
  <c r="DA528" i="1"/>
  <c r="DA30" i="1"/>
  <c r="DA529" i="1"/>
  <c r="DA530" i="1"/>
  <c r="DA531" i="1"/>
  <c r="DA532" i="1"/>
  <c r="DA533" i="1"/>
  <c r="DA535" i="1"/>
  <c r="DA536" i="1"/>
  <c r="DA534" i="1"/>
  <c r="DA537" i="1"/>
  <c r="DA538" i="1"/>
  <c r="DA541" i="1"/>
  <c r="DA539" i="1"/>
  <c r="DA540" i="1"/>
  <c r="DA547" i="1"/>
  <c r="DA542" i="1"/>
  <c r="DA543" i="1"/>
  <c r="DA544" i="1"/>
  <c r="DA550" i="1"/>
  <c r="DA545" i="1"/>
  <c r="DA552" i="1"/>
  <c r="DA546" i="1"/>
  <c r="DA548" i="1"/>
  <c r="DA551" i="1"/>
  <c r="DA527" i="1"/>
  <c r="DA555" i="1"/>
  <c r="DA495" i="1"/>
  <c r="DA556" i="1"/>
  <c r="DA496" i="1"/>
  <c r="DA554" i="1"/>
  <c r="DA549" i="1"/>
  <c r="DA498" i="1"/>
  <c r="DA504" i="1"/>
  <c r="DA505" i="1"/>
  <c r="DA513" i="1"/>
  <c r="DA553" i="1"/>
  <c r="DA506" i="1"/>
  <c r="DA500" i="1"/>
  <c r="DA501" i="1"/>
  <c r="DA508" i="1"/>
  <c r="DA497" i="1"/>
  <c r="DA509" i="1"/>
  <c r="DA502" i="1"/>
  <c r="DA510" i="1"/>
  <c r="DA515" i="1"/>
  <c r="DA523" i="1"/>
  <c r="DA512" i="1"/>
  <c r="DA516" i="1"/>
  <c r="DA494" i="1"/>
  <c r="DA499" i="1"/>
  <c r="DA517" i="1"/>
  <c r="DA503" i="1"/>
  <c r="DA507" i="1"/>
  <c r="DA518" i="1"/>
  <c r="DA519" i="1"/>
  <c r="DA520" i="1"/>
  <c r="DA511" i="1"/>
  <c r="DA521" i="1"/>
  <c r="DA464" i="1"/>
  <c r="DA514" i="1"/>
  <c r="DA470" i="1"/>
  <c r="DA478" i="1"/>
  <c r="DA462" i="1"/>
  <c r="DA469" i="1"/>
  <c r="DA465" i="1"/>
  <c r="DA476" i="1"/>
  <c r="DA463" i="1"/>
  <c r="DA467" i="1"/>
  <c r="DA468" i="1"/>
  <c r="DA522" i="1"/>
  <c r="DA474" i="1"/>
  <c r="DA473" i="1"/>
  <c r="DA466" i="1"/>
  <c r="DA472" i="1"/>
  <c r="DA480" i="1"/>
  <c r="DA471" i="1"/>
  <c r="DA486" i="1"/>
  <c r="DA461" i="1"/>
  <c r="DA485" i="1"/>
  <c r="DA429" i="1"/>
  <c r="DA484" i="1"/>
  <c r="DA430" i="1"/>
  <c r="DA438" i="1"/>
  <c r="DA431" i="1"/>
  <c r="DA482" i="1"/>
  <c r="DA483" i="1"/>
  <c r="DA475" i="1"/>
  <c r="DA477" i="1"/>
  <c r="DA479" i="1"/>
  <c r="DA481" i="1"/>
  <c r="DA489" i="1"/>
  <c r="DA433" i="1"/>
  <c r="DA488" i="1"/>
  <c r="DA434" i="1"/>
  <c r="DA490" i="1"/>
  <c r="DA441" i="1"/>
  <c r="DA449" i="1"/>
  <c r="DA435" i="1"/>
  <c r="DA442" i="1"/>
  <c r="DA436" i="1"/>
  <c r="DA443" i="1"/>
  <c r="DA451" i="1"/>
  <c r="DA396" i="1"/>
  <c r="DA444" i="1"/>
  <c r="DA487" i="1"/>
  <c r="DA432" i="1"/>
  <c r="DA445" i="1"/>
  <c r="DA446" i="1"/>
  <c r="DA454" i="1"/>
  <c r="DA447" i="1"/>
  <c r="DA455" i="1"/>
  <c r="DA448" i="1"/>
  <c r="DA450" i="1"/>
  <c r="DA457" i="1"/>
  <c r="DA401" i="1"/>
  <c r="DA409" i="1"/>
  <c r="DA439" i="1"/>
  <c r="DA440" i="1"/>
  <c r="DA402" i="1"/>
  <c r="DA410" i="1"/>
  <c r="DA452" i="1"/>
  <c r="DA403" i="1"/>
  <c r="DA411" i="1"/>
  <c r="DA428" i="1"/>
  <c r="DA404" i="1"/>
  <c r="DA412" i="1"/>
  <c r="DA437" i="1"/>
  <c r="DA397" i="1"/>
  <c r="DA398" i="1"/>
  <c r="DA406" i="1"/>
  <c r="DA456" i="1"/>
  <c r="DA399" i="1"/>
  <c r="DA407" i="1"/>
  <c r="DA415" i="1"/>
  <c r="DA414" i="1"/>
  <c r="DA395" i="1"/>
  <c r="DA416" i="1"/>
  <c r="DA418" i="1"/>
  <c r="DA363" i="1"/>
  <c r="DA419" i="1"/>
  <c r="DA364" i="1"/>
  <c r="DA372" i="1"/>
  <c r="DA453" i="1"/>
  <c r="DA400" i="1"/>
  <c r="DA408" i="1"/>
  <c r="DA417" i="1"/>
  <c r="DA420" i="1"/>
  <c r="DA365" i="1"/>
  <c r="DA421" i="1"/>
  <c r="DA413" i="1"/>
  <c r="DA422" i="1"/>
  <c r="DA367" i="1"/>
  <c r="DA405" i="1"/>
  <c r="DA423" i="1"/>
  <c r="DA368" i="1"/>
  <c r="DA382" i="1"/>
  <c r="DA390" i="1"/>
  <c r="DA366" i="1"/>
  <c r="DA369" i="1"/>
  <c r="DA375" i="1"/>
  <c r="DA383" i="1"/>
  <c r="DA391" i="1"/>
  <c r="DA373" i="1"/>
  <c r="DA376" i="1"/>
  <c r="DA384" i="1"/>
  <c r="DA362" i="1"/>
  <c r="DA337" i="1"/>
  <c r="DA377" i="1"/>
  <c r="DA378" i="1"/>
  <c r="DA386" i="1"/>
  <c r="DA374" i="1"/>
  <c r="DA379" i="1"/>
  <c r="DA387" i="1"/>
  <c r="DA332" i="1"/>
  <c r="DA424" i="1"/>
  <c r="DA370" i="1"/>
  <c r="DA380" i="1"/>
  <c r="DA388" i="1"/>
  <c r="DA333" i="1"/>
  <c r="DA347" i="1"/>
  <c r="DA355" i="1"/>
  <c r="DA300" i="1"/>
  <c r="DA348" i="1"/>
  <c r="DA356" i="1"/>
  <c r="DA385" i="1"/>
  <c r="DA335" i="1"/>
  <c r="DA339" i="1"/>
  <c r="DA341" i="1"/>
  <c r="DA349" i="1"/>
  <c r="DA357" i="1"/>
  <c r="DA302" i="1"/>
  <c r="DA371" i="1"/>
  <c r="DA338" i="1"/>
  <c r="DA342" i="1"/>
  <c r="DA350" i="1"/>
  <c r="DA358" i="1"/>
  <c r="DA331" i="1"/>
  <c r="DA340" i="1"/>
  <c r="DA343" i="1"/>
  <c r="DA336" i="1"/>
  <c r="DA344" i="1"/>
  <c r="DA352" i="1"/>
  <c r="DA297" i="1"/>
  <c r="DA305" i="1"/>
  <c r="DA381" i="1"/>
  <c r="DA389" i="1"/>
  <c r="DA345" i="1"/>
  <c r="DA353" i="1"/>
  <c r="DA298" i="1"/>
  <c r="DA306" i="1"/>
  <c r="DA334" i="1"/>
  <c r="DA301" i="1"/>
  <c r="DA308" i="1"/>
  <c r="DA318" i="1"/>
  <c r="DA296" i="1"/>
  <c r="DA271" i="1"/>
  <c r="DA279" i="1"/>
  <c r="DA354" i="1"/>
  <c r="DA299" i="1"/>
  <c r="DA307" i="1"/>
  <c r="DA310" i="1"/>
  <c r="DA319" i="1"/>
  <c r="DA264" i="1"/>
  <c r="DA272" i="1"/>
  <c r="DA304" i="1"/>
  <c r="DA320" i="1"/>
  <c r="DA265" i="1"/>
  <c r="DA273" i="1"/>
  <c r="DA281" i="1"/>
  <c r="DA330" i="1"/>
  <c r="DA311" i="1"/>
  <c r="DA321" i="1"/>
  <c r="DA351" i="1"/>
  <c r="DA329" i="1"/>
  <c r="DA314" i="1"/>
  <c r="DA322" i="1"/>
  <c r="DA267" i="1"/>
  <c r="DA303" i="1"/>
  <c r="DA312" i="1"/>
  <c r="DA315" i="1"/>
  <c r="DA323" i="1"/>
  <c r="DA268" i="1"/>
  <c r="DA276" i="1"/>
  <c r="DA346" i="1"/>
  <c r="DA316" i="1"/>
  <c r="DA324" i="1"/>
  <c r="DA269" i="1"/>
  <c r="DA277" i="1"/>
  <c r="DA285" i="1"/>
  <c r="DA280" i="1"/>
  <c r="DA292" i="1"/>
  <c r="DA217" i="1"/>
  <c r="DA225" i="1"/>
  <c r="DA233" i="1"/>
  <c r="DA283" i="1"/>
  <c r="DA286" i="1"/>
  <c r="DA263" i="1"/>
  <c r="DA218" i="1"/>
  <c r="DA226" i="1"/>
  <c r="DA270" i="1"/>
  <c r="DA282" i="1"/>
  <c r="DA211" i="1"/>
  <c r="DA219" i="1"/>
  <c r="DA227" i="1"/>
  <c r="DA235" i="1"/>
  <c r="DA287" i="1"/>
  <c r="DA212" i="1"/>
  <c r="DA220" i="1"/>
  <c r="DA228" i="1"/>
  <c r="DA313" i="1"/>
  <c r="DA317" i="1"/>
  <c r="DA325" i="1"/>
  <c r="DA288" i="1"/>
  <c r="DA289" i="1"/>
  <c r="DA214" i="1"/>
  <c r="DA222" i="1"/>
  <c r="DA230" i="1"/>
  <c r="DA238" i="1"/>
  <c r="DA266" i="1"/>
  <c r="DA274" i="1"/>
  <c r="DA278" i="1"/>
  <c r="DA290" i="1"/>
  <c r="DA215" i="1"/>
  <c r="DA223" i="1"/>
  <c r="DA231" i="1"/>
  <c r="DA239" i="1"/>
  <c r="DA234" i="1"/>
  <c r="DA242" i="1"/>
  <c r="DA246" i="1"/>
  <c r="DA250" i="1"/>
  <c r="DA254" i="1"/>
  <c r="DA258" i="1"/>
  <c r="DA160" i="1"/>
  <c r="DA168" i="1"/>
  <c r="DA237" i="1"/>
  <c r="DA241" i="1"/>
  <c r="DA245" i="1"/>
  <c r="DA249" i="1"/>
  <c r="DA253" i="1"/>
  <c r="DA257" i="1"/>
  <c r="DA158" i="1"/>
  <c r="DA166" i="1"/>
  <c r="DA275" i="1"/>
  <c r="DA291" i="1"/>
  <c r="DA216" i="1"/>
  <c r="DA224" i="1"/>
  <c r="DA232" i="1"/>
  <c r="DA240" i="1"/>
  <c r="DA244" i="1"/>
  <c r="DA248" i="1"/>
  <c r="DA252" i="1"/>
  <c r="DA256" i="1"/>
  <c r="DA284" i="1"/>
  <c r="DA236" i="1"/>
  <c r="DA159" i="1"/>
  <c r="DA167" i="1"/>
  <c r="DA309" i="1"/>
  <c r="DA243" i="1"/>
  <c r="DA247" i="1"/>
  <c r="DA251" i="1"/>
  <c r="DA255" i="1"/>
  <c r="DA259" i="1"/>
  <c r="DA162" i="1"/>
  <c r="DA170" i="1"/>
  <c r="DA176" i="1"/>
  <c r="DA184" i="1"/>
  <c r="DA192" i="1"/>
  <c r="DA200" i="1"/>
  <c r="DA221" i="1"/>
  <c r="DA210" i="1"/>
  <c r="DA169" i="1"/>
  <c r="DA179" i="1"/>
  <c r="DA187" i="1"/>
  <c r="DA195" i="1"/>
  <c r="DA203" i="1"/>
  <c r="DA165" i="1"/>
  <c r="DA174" i="1"/>
  <c r="DA182" i="1"/>
  <c r="DA190" i="1"/>
  <c r="DA198" i="1"/>
  <c r="DA206" i="1"/>
  <c r="DA213" i="1"/>
  <c r="DA163" i="1"/>
  <c r="DA177" i="1"/>
  <c r="DA185" i="1"/>
  <c r="DA193" i="1"/>
  <c r="DA201" i="1"/>
  <c r="DA164" i="1"/>
  <c r="DA180" i="1"/>
  <c r="DA175" i="1"/>
  <c r="DA183" i="1"/>
  <c r="DA191" i="1"/>
  <c r="DA199" i="1"/>
  <c r="DA157" i="1"/>
  <c r="DA178" i="1"/>
  <c r="DA186" i="1"/>
  <c r="DA194" i="1"/>
  <c r="DA202" i="1"/>
  <c r="DA172" i="1"/>
  <c r="DA173" i="1"/>
  <c r="DA111" i="1"/>
  <c r="DA119" i="1"/>
  <c r="DA127" i="1"/>
  <c r="DA135" i="1"/>
  <c r="DA143" i="1"/>
  <c r="DA171" i="1"/>
  <c r="DA196" i="1"/>
  <c r="DA197" i="1"/>
  <c r="DA205" i="1"/>
  <c r="DA106" i="1"/>
  <c r="DA114" i="1"/>
  <c r="DA122" i="1"/>
  <c r="DA130" i="1"/>
  <c r="DA138" i="1"/>
  <c r="DA181" i="1"/>
  <c r="DA204" i="1"/>
  <c r="DA109" i="1"/>
  <c r="DA117" i="1"/>
  <c r="DA125" i="1"/>
  <c r="DA133" i="1"/>
  <c r="DA141" i="1"/>
  <c r="DA149" i="1"/>
  <c r="DA112" i="1"/>
  <c r="DA120" i="1"/>
  <c r="DA229" i="1"/>
  <c r="DA107" i="1"/>
  <c r="DA115" i="1"/>
  <c r="DA123" i="1"/>
  <c r="DA131" i="1"/>
  <c r="DA139" i="1"/>
  <c r="DA188" i="1"/>
  <c r="DA189" i="1"/>
  <c r="DA110" i="1"/>
  <c r="DA118" i="1"/>
  <c r="DA126" i="1"/>
  <c r="DA134" i="1"/>
  <c r="DA142" i="1"/>
  <c r="DA105" i="1"/>
  <c r="DA113" i="1"/>
  <c r="DA121" i="1"/>
  <c r="DA129" i="1"/>
  <c r="DA137" i="1"/>
  <c r="DA145" i="1"/>
  <c r="DA144" i="1"/>
  <c r="DA150" i="1"/>
  <c r="DA61" i="1"/>
  <c r="DA69" i="1"/>
  <c r="DA77" i="1"/>
  <c r="DA85" i="1"/>
  <c r="DA93" i="1"/>
  <c r="DA52" i="1"/>
  <c r="DA608" i="1"/>
  <c r="DA625" i="1"/>
  <c r="DA633" i="1"/>
  <c r="DA649" i="1"/>
  <c r="DA116" i="1"/>
  <c r="DA124" i="1"/>
  <c r="DA140" i="1"/>
  <c r="DA148" i="1"/>
  <c r="DA153" i="1"/>
  <c r="DA62" i="1"/>
  <c r="DA70" i="1"/>
  <c r="DA78" i="1"/>
  <c r="DA86" i="1"/>
  <c r="DA94" i="1"/>
  <c r="DA53" i="1"/>
  <c r="DA609" i="1"/>
  <c r="DA626" i="1"/>
  <c r="DA634" i="1"/>
  <c r="DA63" i="1"/>
  <c r="DA71" i="1"/>
  <c r="DA79" i="1"/>
  <c r="DA87" i="1"/>
  <c r="DA95" i="1"/>
  <c r="DA54" i="1"/>
  <c r="DA610" i="1"/>
  <c r="DA627" i="1"/>
  <c r="DA136" i="1"/>
  <c r="DA147" i="1"/>
  <c r="DA151" i="1"/>
  <c r="DA64" i="1"/>
  <c r="DA72" i="1"/>
  <c r="DA80" i="1"/>
  <c r="DA88" i="1"/>
  <c r="DA96" i="1"/>
  <c r="DA55" i="1"/>
  <c r="DA611" i="1"/>
  <c r="DA628" i="1"/>
  <c r="DA642" i="1"/>
  <c r="DA643" i="1"/>
  <c r="DA644" i="1"/>
  <c r="DA104" i="1"/>
  <c r="DA65" i="1"/>
  <c r="DA73" i="1"/>
  <c r="DA81" i="1"/>
  <c r="DA132" i="1"/>
  <c r="DA146" i="1"/>
  <c r="DA58" i="1"/>
  <c r="DA66" i="1"/>
  <c r="DA74" i="1"/>
  <c r="DA82" i="1"/>
  <c r="DA90" i="1"/>
  <c r="DA98" i="1"/>
  <c r="DA57" i="1"/>
  <c r="DA613" i="1"/>
  <c r="DA630" i="1"/>
  <c r="DA646" i="1"/>
  <c r="DA152" i="1"/>
  <c r="DA59" i="1"/>
  <c r="DA67" i="1"/>
  <c r="DA75" i="1"/>
  <c r="DA83" i="1"/>
  <c r="DA91" i="1"/>
  <c r="DA99" i="1"/>
  <c r="DA606" i="1"/>
  <c r="DA614" i="1"/>
  <c r="DA631" i="1"/>
  <c r="DA647" i="1"/>
  <c r="DA60" i="1"/>
  <c r="DA68" i="1"/>
  <c r="DA76" i="1"/>
  <c r="DA84" i="1"/>
  <c r="DA629" i="1"/>
  <c r="DA161" i="1"/>
  <c r="DA108" i="1"/>
  <c r="DA92" i="1"/>
  <c r="DA100" i="1"/>
  <c r="DA645" i="1"/>
  <c r="DA607" i="1"/>
  <c r="DA632" i="1"/>
  <c r="DA612" i="1"/>
  <c r="DA89" i="1"/>
  <c r="DA97" i="1"/>
  <c r="DA56" i="1"/>
  <c r="DA128" i="1"/>
  <c r="DA624" i="1"/>
  <c r="DA648" i="1"/>
  <c r="DA51" i="1"/>
  <c r="DA11" i="1"/>
  <c r="DA721" i="1"/>
  <c r="DA785" i="1"/>
  <c r="DA909" i="1"/>
  <c r="DA12" i="1"/>
  <c r="DA13" i="1"/>
  <c r="DA14" i="1"/>
  <c r="DA720" i="1"/>
  <c r="DA784" i="1"/>
  <c r="DA848" i="1"/>
  <c r="DA783" i="1"/>
  <c r="DA847" i="1"/>
  <c r="DA911" i="1"/>
  <c r="DA722" i="1"/>
  <c r="DA846" i="1"/>
  <c r="DA910" i="1"/>
  <c r="DA20" i="1"/>
  <c r="DA21" i="1"/>
  <c r="DB30" i="1" l="1"/>
  <c r="DB31" i="1"/>
  <c r="DB32" i="1"/>
  <c r="DB33" i="1"/>
  <c r="DB26" i="1"/>
  <c r="DC3" i="1"/>
  <c r="DB27" i="1"/>
  <c r="DB28" i="1"/>
  <c r="DB25" i="1"/>
  <c r="DB528" i="1"/>
  <c r="DB29" i="1"/>
  <c r="DB529" i="1"/>
  <c r="DB530" i="1"/>
  <c r="DB531" i="1"/>
  <c r="DB34" i="1"/>
  <c r="DB532" i="1"/>
  <c r="DB533" i="1"/>
  <c r="DB535" i="1"/>
  <c r="DB536" i="1"/>
  <c r="DB534" i="1"/>
  <c r="DB537" i="1"/>
  <c r="DB540" i="1"/>
  <c r="DB541" i="1"/>
  <c r="DB546" i="1"/>
  <c r="DB539" i="1"/>
  <c r="DB542" i="1"/>
  <c r="DB543" i="1"/>
  <c r="DB549" i="1"/>
  <c r="DB545" i="1"/>
  <c r="DB551" i="1"/>
  <c r="DB544" i="1"/>
  <c r="DB538" i="1"/>
  <c r="DB550" i="1"/>
  <c r="DB553" i="1"/>
  <c r="DB548" i="1"/>
  <c r="DB500" i="1"/>
  <c r="DB552" i="1"/>
  <c r="DB501" i="1"/>
  <c r="DB527" i="1"/>
  <c r="DB547" i="1"/>
  <c r="DB555" i="1"/>
  <c r="DB495" i="1"/>
  <c r="DB556" i="1"/>
  <c r="DB496" i="1"/>
  <c r="DB554" i="1"/>
  <c r="DB497" i="1"/>
  <c r="DB499" i="1"/>
  <c r="DB503" i="1"/>
  <c r="DB504" i="1"/>
  <c r="DB512" i="1"/>
  <c r="DB498" i="1"/>
  <c r="DB505" i="1"/>
  <c r="DB507" i="1"/>
  <c r="DB508" i="1"/>
  <c r="DB509" i="1"/>
  <c r="DB514" i="1"/>
  <c r="DB522" i="1"/>
  <c r="DB506" i="1"/>
  <c r="DB515" i="1"/>
  <c r="DB523" i="1"/>
  <c r="DB462" i="1"/>
  <c r="DB516" i="1"/>
  <c r="DB494" i="1"/>
  <c r="DB502" i="1"/>
  <c r="DB510" i="1"/>
  <c r="DB517" i="1"/>
  <c r="DB513" i="1"/>
  <c r="DB518" i="1"/>
  <c r="DB519" i="1"/>
  <c r="DB520" i="1"/>
  <c r="DB465" i="1"/>
  <c r="DB471" i="1"/>
  <c r="DB479" i="1"/>
  <c r="DB470" i="1"/>
  <c r="DB469" i="1"/>
  <c r="DB477" i="1"/>
  <c r="DB464" i="1"/>
  <c r="DB511" i="1"/>
  <c r="DB463" i="1"/>
  <c r="DB467" i="1"/>
  <c r="DB468" i="1"/>
  <c r="DB521" i="1"/>
  <c r="DB474" i="1"/>
  <c r="DB473" i="1"/>
  <c r="DB481" i="1"/>
  <c r="DB480" i="1"/>
  <c r="DB487" i="1"/>
  <c r="DB435" i="1"/>
  <c r="DB466" i="1"/>
  <c r="DB472" i="1"/>
  <c r="DB486" i="1"/>
  <c r="DB461" i="1"/>
  <c r="DB485" i="1"/>
  <c r="DB429" i="1"/>
  <c r="DB437" i="1"/>
  <c r="DB484" i="1"/>
  <c r="DB430" i="1"/>
  <c r="DB476" i="1"/>
  <c r="DB478" i="1"/>
  <c r="DB482" i="1"/>
  <c r="DB483" i="1"/>
  <c r="DB490" i="1"/>
  <c r="DB432" i="1"/>
  <c r="DB475" i="1"/>
  <c r="DB489" i="1"/>
  <c r="DB433" i="1"/>
  <c r="DB439" i="1"/>
  <c r="DB440" i="1"/>
  <c r="DB448" i="1"/>
  <c r="DB456" i="1"/>
  <c r="DB441" i="1"/>
  <c r="DB434" i="1"/>
  <c r="DB438" i="1"/>
  <c r="DB442" i="1"/>
  <c r="DB450" i="1"/>
  <c r="DB428" i="1"/>
  <c r="DB436" i="1"/>
  <c r="DB443" i="1"/>
  <c r="DB444" i="1"/>
  <c r="DB488" i="1"/>
  <c r="DB431" i="1"/>
  <c r="DB445" i="1"/>
  <c r="DB453" i="1"/>
  <c r="DB446" i="1"/>
  <c r="DB454" i="1"/>
  <c r="DB400" i="1"/>
  <c r="DB408" i="1"/>
  <c r="DB447" i="1"/>
  <c r="DB455" i="1"/>
  <c r="DB457" i="1"/>
  <c r="DB401" i="1"/>
  <c r="DB409" i="1"/>
  <c r="DB402" i="1"/>
  <c r="DB410" i="1"/>
  <c r="DB452" i="1"/>
  <c r="DB403" i="1"/>
  <c r="DB411" i="1"/>
  <c r="DB451" i="1"/>
  <c r="DB397" i="1"/>
  <c r="DB405" i="1"/>
  <c r="DB396" i="1"/>
  <c r="DB398" i="1"/>
  <c r="DB406" i="1"/>
  <c r="DB414" i="1"/>
  <c r="DB424" i="1"/>
  <c r="DB449" i="1"/>
  <c r="DB412" i="1"/>
  <c r="DB395" i="1"/>
  <c r="DB370" i="1"/>
  <c r="DB416" i="1"/>
  <c r="DB418" i="1"/>
  <c r="DB363" i="1"/>
  <c r="DB371" i="1"/>
  <c r="DB399" i="1"/>
  <c r="DB415" i="1"/>
  <c r="DB419" i="1"/>
  <c r="DB364" i="1"/>
  <c r="DB407" i="1"/>
  <c r="DB417" i="1"/>
  <c r="DB420" i="1"/>
  <c r="DB421" i="1"/>
  <c r="DB366" i="1"/>
  <c r="DB413" i="1"/>
  <c r="DB422" i="1"/>
  <c r="DB367" i="1"/>
  <c r="DB423" i="1"/>
  <c r="DB381" i="1"/>
  <c r="DB389" i="1"/>
  <c r="DB382" i="1"/>
  <c r="DB390" i="1"/>
  <c r="DB404" i="1"/>
  <c r="DB365" i="1"/>
  <c r="DB369" i="1"/>
  <c r="DB375" i="1"/>
  <c r="DB383" i="1"/>
  <c r="DB391" i="1"/>
  <c r="DB336" i="1"/>
  <c r="DB373" i="1"/>
  <c r="DB376" i="1"/>
  <c r="DB384" i="1"/>
  <c r="DB377" i="1"/>
  <c r="DB385" i="1"/>
  <c r="DB378" i="1"/>
  <c r="DB386" i="1"/>
  <c r="DB331" i="1"/>
  <c r="DB374" i="1"/>
  <c r="DB379" i="1"/>
  <c r="DB387" i="1"/>
  <c r="DB332" i="1"/>
  <c r="DB340" i="1"/>
  <c r="DB330" i="1"/>
  <c r="DB334" i="1"/>
  <c r="DB337" i="1"/>
  <c r="DB346" i="1"/>
  <c r="DB354" i="1"/>
  <c r="DB299" i="1"/>
  <c r="DB307" i="1"/>
  <c r="DB372" i="1"/>
  <c r="DB347" i="1"/>
  <c r="DB355" i="1"/>
  <c r="DB362" i="1"/>
  <c r="DB348" i="1"/>
  <c r="DB356" i="1"/>
  <c r="DB301" i="1"/>
  <c r="DB335" i="1"/>
  <c r="DB339" i="1"/>
  <c r="DB341" i="1"/>
  <c r="DB349" i="1"/>
  <c r="DB357" i="1"/>
  <c r="DB302" i="1"/>
  <c r="DB333" i="1"/>
  <c r="DB338" i="1"/>
  <c r="DB342" i="1"/>
  <c r="DB350" i="1"/>
  <c r="DB343" i="1"/>
  <c r="DB351" i="1"/>
  <c r="DB329" i="1"/>
  <c r="DB304" i="1"/>
  <c r="DB368" i="1"/>
  <c r="DB380" i="1"/>
  <c r="DB344" i="1"/>
  <c r="DB352" i="1"/>
  <c r="DB297" i="1"/>
  <c r="DB305" i="1"/>
  <c r="DB313" i="1"/>
  <c r="DB309" i="1"/>
  <c r="DB317" i="1"/>
  <c r="DB325" i="1"/>
  <c r="DB270" i="1"/>
  <c r="DB278" i="1"/>
  <c r="DB308" i="1"/>
  <c r="DB318" i="1"/>
  <c r="DB296" i="1"/>
  <c r="DB271" i="1"/>
  <c r="DB388" i="1"/>
  <c r="DB353" i="1"/>
  <c r="DB298" i="1"/>
  <c r="DB300" i="1"/>
  <c r="DB310" i="1"/>
  <c r="DB319" i="1"/>
  <c r="DB264" i="1"/>
  <c r="DB272" i="1"/>
  <c r="DB280" i="1"/>
  <c r="DB320" i="1"/>
  <c r="DB306" i="1"/>
  <c r="DB311" i="1"/>
  <c r="DB321" i="1"/>
  <c r="DB266" i="1"/>
  <c r="DB274" i="1"/>
  <c r="DB358" i="1"/>
  <c r="DB314" i="1"/>
  <c r="DB322" i="1"/>
  <c r="DB267" i="1"/>
  <c r="DB275" i="1"/>
  <c r="DB283" i="1"/>
  <c r="DB345" i="1"/>
  <c r="DB303" i="1"/>
  <c r="DB312" i="1"/>
  <c r="DB315" i="1"/>
  <c r="DB323" i="1"/>
  <c r="DB268" i="1"/>
  <c r="DB276" i="1"/>
  <c r="DB284" i="1"/>
  <c r="DB291" i="1"/>
  <c r="DB216" i="1"/>
  <c r="DB224" i="1"/>
  <c r="DB232" i="1"/>
  <c r="DB277" i="1"/>
  <c r="DB292" i="1"/>
  <c r="DB217" i="1"/>
  <c r="DB225" i="1"/>
  <c r="DB286" i="1"/>
  <c r="DB263" i="1"/>
  <c r="DB218" i="1"/>
  <c r="DB226" i="1"/>
  <c r="DB234" i="1"/>
  <c r="DB269" i="1"/>
  <c r="DB279" i="1"/>
  <c r="DB282" i="1"/>
  <c r="DB211" i="1"/>
  <c r="DB219" i="1"/>
  <c r="DB227" i="1"/>
  <c r="DB316" i="1"/>
  <c r="DB324" i="1"/>
  <c r="DB287" i="1"/>
  <c r="DB212" i="1"/>
  <c r="DB281" i="1"/>
  <c r="DB288" i="1"/>
  <c r="DB213" i="1"/>
  <c r="DB221" i="1"/>
  <c r="DB229" i="1"/>
  <c r="DB237" i="1"/>
  <c r="DB289" i="1"/>
  <c r="DB214" i="1"/>
  <c r="DB222" i="1"/>
  <c r="DB230" i="1"/>
  <c r="DB238" i="1"/>
  <c r="DB220" i="1"/>
  <c r="DB228" i="1"/>
  <c r="DB235" i="1"/>
  <c r="DB210" i="1"/>
  <c r="DB165" i="1"/>
  <c r="DB239" i="1"/>
  <c r="DB242" i="1"/>
  <c r="DB246" i="1"/>
  <c r="DB250" i="1"/>
  <c r="DB254" i="1"/>
  <c r="DB258" i="1"/>
  <c r="DB160" i="1"/>
  <c r="DB233" i="1"/>
  <c r="DB163" i="1"/>
  <c r="DB171" i="1"/>
  <c r="DB290" i="1"/>
  <c r="DB241" i="1"/>
  <c r="DB285" i="1"/>
  <c r="DB161" i="1"/>
  <c r="DB273" i="1"/>
  <c r="DB215" i="1"/>
  <c r="DB223" i="1"/>
  <c r="DB231" i="1"/>
  <c r="DB240" i="1"/>
  <c r="DB244" i="1"/>
  <c r="DB248" i="1"/>
  <c r="DB252" i="1"/>
  <c r="DB256" i="1"/>
  <c r="DB164" i="1"/>
  <c r="DB236" i="1"/>
  <c r="DB159" i="1"/>
  <c r="DB167" i="1"/>
  <c r="DB255" i="1"/>
  <c r="DB166" i="1"/>
  <c r="DB170" i="1"/>
  <c r="DB172" i="1"/>
  <c r="DB173" i="1"/>
  <c r="DB181" i="1"/>
  <c r="DB189" i="1"/>
  <c r="DB197" i="1"/>
  <c r="DB205" i="1"/>
  <c r="DB257" i="1"/>
  <c r="DB158" i="1"/>
  <c r="DB176" i="1"/>
  <c r="DB184" i="1"/>
  <c r="DB192" i="1"/>
  <c r="DB200" i="1"/>
  <c r="DB265" i="1"/>
  <c r="DB259" i="1"/>
  <c r="DB169" i="1"/>
  <c r="DB179" i="1"/>
  <c r="DB187" i="1"/>
  <c r="DB195" i="1"/>
  <c r="DB203" i="1"/>
  <c r="DB245" i="1"/>
  <c r="DB168" i="1"/>
  <c r="DB174" i="1"/>
  <c r="DB182" i="1"/>
  <c r="DB190" i="1"/>
  <c r="DB198" i="1"/>
  <c r="DB206" i="1"/>
  <c r="DB247" i="1"/>
  <c r="DB177" i="1"/>
  <c r="DB243" i="1"/>
  <c r="DB249" i="1"/>
  <c r="DB180" i="1"/>
  <c r="DB188" i="1"/>
  <c r="DB196" i="1"/>
  <c r="DB204" i="1"/>
  <c r="DB251" i="1"/>
  <c r="DB175" i="1"/>
  <c r="DB183" i="1"/>
  <c r="DB191" i="1"/>
  <c r="DB199" i="1"/>
  <c r="DB157" i="1"/>
  <c r="DB108" i="1"/>
  <c r="DB116" i="1"/>
  <c r="DB124" i="1"/>
  <c r="DB132" i="1"/>
  <c r="DB140" i="1"/>
  <c r="DB148" i="1"/>
  <c r="DB178" i="1"/>
  <c r="DB111" i="1"/>
  <c r="DB119" i="1"/>
  <c r="DB127" i="1"/>
  <c r="DB135" i="1"/>
  <c r="DB162" i="1"/>
  <c r="DB193" i="1"/>
  <c r="DB194" i="1"/>
  <c r="DB106" i="1"/>
  <c r="DB114" i="1"/>
  <c r="DB122" i="1"/>
  <c r="DB130" i="1"/>
  <c r="DB138" i="1"/>
  <c r="DB146" i="1"/>
  <c r="DB253" i="1"/>
  <c r="DB109" i="1"/>
  <c r="DB117" i="1"/>
  <c r="DB112" i="1"/>
  <c r="DB120" i="1"/>
  <c r="DB128" i="1"/>
  <c r="DB136" i="1"/>
  <c r="DB107" i="1"/>
  <c r="DB115" i="1"/>
  <c r="DB123" i="1"/>
  <c r="DB131" i="1"/>
  <c r="DB139" i="1"/>
  <c r="DB147" i="1"/>
  <c r="DB185" i="1"/>
  <c r="DB186" i="1"/>
  <c r="DB201" i="1"/>
  <c r="DB202" i="1"/>
  <c r="DB110" i="1"/>
  <c r="DB118" i="1"/>
  <c r="DB126" i="1"/>
  <c r="DB134" i="1"/>
  <c r="DB142" i="1"/>
  <c r="DB113" i="1"/>
  <c r="DB60" i="1"/>
  <c r="DB68" i="1"/>
  <c r="DB76" i="1"/>
  <c r="DB84" i="1"/>
  <c r="DB92" i="1"/>
  <c r="DB100" i="1"/>
  <c r="DB607" i="1"/>
  <c r="DB624" i="1"/>
  <c r="DB632" i="1"/>
  <c r="DB648" i="1"/>
  <c r="DB125" i="1"/>
  <c r="DB141" i="1"/>
  <c r="DB144" i="1"/>
  <c r="DB150" i="1"/>
  <c r="DB61" i="1"/>
  <c r="DB69" i="1"/>
  <c r="DB77" i="1"/>
  <c r="DB85" i="1"/>
  <c r="DB93" i="1"/>
  <c r="DB52" i="1"/>
  <c r="DB608" i="1"/>
  <c r="DB625" i="1"/>
  <c r="DB633" i="1"/>
  <c r="DB121" i="1"/>
  <c r="DB143" i="1"/>
  <c r="DB153" i="1"/>
  <c r="DB62" i="1"/>
  <c r="DB70" i="1"/>
  <c r="DB78" i="1"/>
  <c r="DB86" i="1"/>
  <c r="DB94" i="1"/>
  <c r="DB53" i="1"/>
  <c r="DB609" i="1"/>
  <c r="DB626" i="1"/>
  <c r="DB634" i="1"/>
  <c r="DB137" i="1"/>
  <c r="DB63" i="1"/>
  <c r="DB71" i="1"/>
  <c r="DB79" i="1"/>
  <c r="DB87" i="1"/>
  <c r="DB95" i="1"/>
  <c r="DB54" i="1"/>
  <c r="DB610" i="1"/>
  <c r="DB627" i="1"/>
  <c r="DB151" i="1"/>
  <c r="DB64" i="1"/>
  <c r="DB72" i="1"/>
  <c r="DB80" i="1"/>
  <c r="DB88" i="1"/>
  <c r="DB133" i="1"/>
  <c r="DB104" i="1"/>
  <c r="DB65" i="1"/>
  <c r="DB73" i="1"/>
  <c r="DB81" i="1"/>
  <c r="DB89" i="1"/>
  <c r="DB97" i="1"/>
  <c r="DB56" i="1"/>
  <c r="DB51" i="1"/>
  <c r="DB612" i="1"/>
  <c r="DB629" i="1"/>
  <c r="DB645" i="1"/>
  <c r="DB105" i="1"/>
  <c r="DB58" i="1"/>
  <c r="DB66" i="1"/>
  <c r="DB74" i="1"/>
  <c r="DB82" i="1"/>
  <c r="DB90" i="1"/>
  <c r="DB98" i="1"/>
  <c r="DB57" i="1"/>
  <c r="DB613" i="1"/>
  <c r="DB630" i="1"/>
  <c r="DB646" i="1"/>
  <c r="DB149" i="1"/>
  <c r="DB59" i="1"/>
  <c r="DB67" i="1"/>
  <c r="DB75" i="1"/>
  <c r="DB83" i="1"/>
  <c r="DB642" i="1"/>
  <c r="DB614" i="1"/>
  <c r="DB129" i="1"/>
  <c r="DB628" i="1"/>
  <c r="DB91" i="1"/>
  <c r="DB99" i="1"/>
  <c r="DB647" i="1"/>
  <c r="DB649" i="1"/>
  <c r="DB145" i="1"/>
  <c r="DB606" i="1"/>
  <c r="DB631" i="1"/>
  <c r="DB643" i="1"/>
  <c r="DB96" i="1"/>
  <c r="DB55" i="1"/>
  <c r="DB611" i="1"/>
  <c r="DB644" i="1"/>
  <c r="DB152" i="1"/>
  <c r="DB20" i="1"/>
  <c r="DB21" i="1"/>
  <c r="DB11" i="1"/>
  <c r="DB721" i="1"/>
  <c r="DB785" i="1"/>
  <c r="DB909" i="1"/>
  <c r="DB12" i="1"/>
  <c r="DB13" i="1"/>
  <c r="DB14" i="1"/>
  <c r="DB720" i="1"/>
  <c r="DB784" i="1"/>
  <c r="DB848" i="1"/>
  <c r="DB783" i="1"/>
  <c r="DB847" i="1"/>
  <c r="DB911" i="1"/>
  <c r="DB722" i="1"/>
  <c r="DB846" i="1"/>
  <c r="DB910" i="1"/>
  <c r="DC29" i="1" l="1"/>
  <c r="DC30" i="1"/>
  <c r="DC31" i="1"/>
  <c r="DC32" i="1"/>
  <c r="DC26" i="1"/>
  <c r="DC34" i="1"/>
  <c r="DD3" i="1"/>
  <c r="DC27" i="1"/>
  <c r="DC534" i="1"/>
  <c r="DC528" i="1"/>
  <c r="DC529" i="1"/>
  <c r="DC25" i="1"/>
  <c r="DC530" i="1"/>
  <c r="DC531" i="1"/>
  <c r="DC533" i="1"/>
  <c r="DC535" i="1"/>
  <c r="DC33" i="1"/>
  <c r="DC536" i="1"/>
  <c r="DC537" i="1"/>
  <c r="DC28" i="1"/>
  <c r="DC532" i="1"/>
  <c r="DC539" i="1"/>
  <c r="DC538" i="1"/>
  <c r="DC544" i="1"/>
  <c r="DC541" i="1"/>
  <c r="DC545" i="1"/>
  <c r="DC540" i="1"/>
  <c r="DC547" i="1"/>
  <c r="DC542" i="1"/>
  <c r="DC548" i="1"/>
  <c r="DC549" i="1"/>
  <c r="DC550" i="1"/>
  <c r="DC546" i="1"/>
  <c r="DC543" i="1"/>
  <c r="DC554" i="1"/>
  <c r="DC553" i="1"/>
  <c r="DC499" i="1"/>
  <c r="DC500" i="1"/>
  <c r="DC551" i="1"/>
  <c r="DC552" i="1"/>
  <c r="DC501" i="1"/>
  <c r="DC527" i="1"/>
  <c r="DC555" i="1"/>
  <c r="DC495" i="1"/>
  <c r="DC556" i="1"/>
  <c r="DC496" i="1"/>
  <c r="DC502" i="1"/>
  <c r="DC503" i="1"/>
  <c r="DC511" i="1"/>
  <c r="DC504" i="1"/>
  <c r="DC498" i="1"/>
  <c r="DC505" i="1"/>
  <c r="DC506" i="1"/>
  <c r="DC507" i="1"/>
  <c r="DC497" i="1"/>
  <c r="DC508" i="1"/>
  <c r="DC521" i="1"/>
  <c r="DC514" i="1"/>
  <c r="DC522" i="1"/>
  <c r="DC463" i="1"/>
  <c r="DC512" i="1"/>
  <c r="DC515" i="1"/>
  <c r="DC523" i="1"/>
  <c r="DC462" i="1"/>
  <c r="DC516" i="1"/>
  <c r="DC494" i="1"/>
  <c r="DC510" i="1"/>
  <c r="DC517" i="1"/>
  <c r="DC509" i="1"/>
  <c r="DC513" i="1"/>
  <c r="DC518" i="1"/>
  <c r="DC519" i="1"/>
  <c r="DC466" i="1"/>
  <c r="DC520" i="1"/>
  <c r="DC472" i="1"/>
  <c r="DC471" i="1"/>
  <c r="DC470" i="1"/>
  <c r="DC478" i="1"/>
  <c r="DC465" i="1"/>
  <c r="DC469" i="1"/>
  <c r="DC464" i="1"/>
  <c r="DC467" i="1"/>
  <c r="DC468" i="1"/>
  <c r="DC475" i="1"/>
  <c r="DC474" i="1"/>
  <c r="DC482" i="1"/>
  <c r="DC488" i="1"/>
  <c r="DC434" i="1"/>
  <c r="DC480" i="1"/>
  <c r="DC487" i="1"/>
  <c r="DC435" i="1"/>
  <c r="DC473" i="1"/>
  <c r="DC486" i="1"/>
  <c r="DC461" i="1"/>
  <c r="DC436" i="1"/>
  <c r="DC485" i="1"/>
  <c r="DC429" i="1"/>
  <c r="DC484" i="1"/>
  <c r="DC431" i="1"/>
  <c r="DC476" i="1"/>
  <c r="DC477" i="1"/>
  <c r="DC479" i="1"/>
  <c r="DC481" i="1"/>
  <c r="DC483" i="1"/>
  <c r="DC490" i="1"/>
  <c r="DC432" i="1"/>
  <c r="DC437" i="1"/>
  <c r="DC447" i="1"/>
  <c r="DC455" i="1"/>
  <c r="DC439" i="1"/>
  <c r="DC440" i="1"/>
  <c r="DC448" i="1"/>
  <c r="DC441" i="1"/>
  <c r="DC449" i="1"/>
  <c r="DC457" i="1"/>
  <c r="DC433" i="1"/>
  <c r="DC438" i="1"/>
  <c r="DC442" i="1"/>
  <c r="DC443" i="1"/>
  <c r="DC444" i="1"/>
  <c r="DC452" i="1"/>
  <c r="DC489" i="1"/>
  <c r="DC430" i="1"/>
  <c r="DC445" i="1"/>
  <c r="DC453" i="1"/>
  <c r="DC399" i="1"/>
  <c r="DC407" i="1"/>
  <c r="DC446" i="1"/>
  <c r="DC450" i="1"/>
  <c r="DC400" i="1"/>
  <c r="DC408" i="1"/>
  <c r="DC401" i="1"/>
  <c r="DC409" i="1"/>
  <c r="DC402" i="1"/>
  <c r="DC410" i="1"/>
  <c r="DC454" i="1"/>
  <c r="DC428" i="1"/>
  <c r="DC403" i="1"/>
  <c r="DC404" i="1"/>
  <c r="DC412" i="1"/>
  <c r="DC451" i="1"/>
  <c r="DC397" i="1"/>
  <c r="DC405" i="1"/>
  <c r="DC413" i="1"/>
  <c r="DC411" i="1"/>
  <c r="DC423" i="1"/>
  <c r="DC368" i="1"/>
  <c r="DC456" i="1"/>
  <c r="DC414" i="1"/>
  <c r="DC424" i="1"/>
  <c r="DC369" i="1"/>
  <c r="DC395" i="1"/>
  <c r="DC370" i="1"/>
  <c r="DC396" i="1"/>
  <c r="DC398" i="1"/>
  <c r="DC416" i="1"/>
  <c r="DC418" i="1"/>
  <c r="DC363" i="1"/>
  <c r="DC371" i="1"/>
  <c r="DC415" i="1"/>
  <c r="DC419" i="1"/>
  <c r="DC406" i="1"/>
  <c r="DC417" i="1"/>
  <c r="DC420" i="1"/>
  <c r="DC365" i="1"/>
  <c r="DC421" i="1"/>
  <c r="DC366" i="1"/>
  <c r="DC374" i="1"/>
  <c r="DC422" i="1"/>
  <c r="DC367" i="1"/>
  <c r="DC372" i="1"/>
  <c r="DC380" i="1"/>
  <c r="DC388" i="1"/>
  <c r="DC381" i="1"/>
  <c r="DC389" i="1"/>
  <c r="DC382" i="1"/>
  <c r="DC390" i="1"/>
  <c r="DC335" i="1"/>
  <c r="DC364" i="1"/>
  <c r="DC375" i="1"/>
  <c r="DC383" i="1"/>
  <c r="DC373" i="1"/>
  <c r="DC376" i="1"/>
  <c r="DC384" i="1"/>
  <c r="DC377" i="1"/>
  <c r="DC385" i="1"/>
  <c r="DC330" i="1"/>
  <c r="DC378" i="1"/>
  <c r="DC386" i="1"/>
  <c r="DC331" i="1"/>
  <c r="DC339" i="1"/>
  <c r="DC387" i="1"/>
  <c r="DC345" i="1"/>
  <c r="DC353" i="1"/>
  <c r="DC298" i="1"/>
  <c r="DC306" i="1"/>
  <c r="DC332" i="1"/>
  <c r="DC334" i="1"/>
  <c r="DC337" i="1"/>
  <c r="DC346" i="1"/>
  <c r="DC354" i="1"/>
  <c r="DC299" i="1"/>
  <c r="DC347" i="1"/>
  <c r="DC355" i="1"/>
  <c r="DC300" i="1"/>
  <c r="DC362" i="1"/>
  <c r="DC348" i="1"/>
  <c r="DC356" i="1"/>
  <c r="DC301" i="1"/>
  <c r="DC391" i="1"/>
  <c r="DC341" i="1"/>
  <c r="DC349" i="1"/>
  <c r="DC333" i="1"/>
  <c r="DC338" i="1"/>
  <c r="DC340" i="1"/>
  <c r="DC342" i="1"/>
  <c r="DC350" i="1"/>
  <c r="DC358" i="1"/>
  <c r="DC303" i="1"/>
  <c r="DC379" i="1"/>
  <c r="DC336" i="1"/>
  <c r="DC343" i="1"/>
  <c r="DC351" i="1"/>
  <c r="DC329" i="1"/>
  <c r="DC304" i="1"/>
  <c r="DC312" i="1"/>
  <c r="DC313" i="1"/>
  <c r="DC316" i="1"/>
  <c r="DC324" i="1"/>
  <c r="DC269" i="1"/>
  <c r="DC277" i="1"/>
  <c r="DC309" i="1"/>
  <c r="DC317" i="1"/>
  <c r="DC325" i="1"/>
  <c r="DC270" i="1"/>
  <c r="DC307" i="1"/>
  <c r="DC308" i="1"/>
  <c r="DC318" i="1"/>
  <c r="DC296" i="1"/>
  <c r="DC271" i="1"/>
  <c r="DC279" i="1"/>
  <c r="DC352" i="1"/>
  <c r="DC297" i="1"/>
  <c r="DC310" i="1"/>
  <c r="DC319" i="1"/>
  <c r="DC320" i="1"/>
  <c r="DC265" i="1"/>
  <c r="DC273" i="1"/>
  <c r="DC311" i="1"/>
  <c r="DC321" i="1"/>
  <c r="DC266" i="1"/>
  <c r="DC274" i="1"/>
  <c r="DC282" i="1"/>
  <c r="DC344" i="1"/>
  <c r="DC357" i="1"/>
  <c r="DC302" i="1"/>
  <c r="DC314" i="1"/>
  <c r="DC322" i="1"/>
  <c r="DC267" i="1"/>
  <c r="DC275" i="1"/>
  <c r="DC283" i="1"/>
  <c r="DC264" i="1"/>
  <c r="DC272" i="1"/>
  <c r="DC284" i="1"/>
  <c r="DC285" i="1"/>
  <c r="DC290" i="1"/>
  <c r="DC215" i="1"/>
  <c r="DC223" i="1"/>
  <c r="DC231" i="1"/>
  <c r="DC280" i="1"/>
  <c r="DC291" i="1"/>
  <c r="DC216" i="1"/>
  <c r="DC224" i="1"/>
  <c r="DC305" i="1"/>
  <c r="DC292" i="1"/>
  <c r="DC217" i="1"/>
  <c r="DC225" i="1"/>
  <c r="DC233" i="1"/>
  <c r="DC286" i="1"/>
  <c r="DC263" i="1"/>
  <c r="DC218" i="1"/>
  <c r="DC226" i="1"/>
  <c r="DC234" i="1"/>
  <c r="DC315" i="1"/>
  <c r="DC323" i="1"/>
  <c r="DC268" i="1"/>
  <c r="DC276" i="1"/>
  <c r="DC211" i="1"/>
  <c r="DC287" i="1"/>
  <c r="DC212" i="1"/>
  <c r="DC220" i="1"/>
  <c r="DC228" i="1"/>
  <c r="DC236" i="1"/>
  <c r="DC281" i="1"/>
  <c r="DC288" i="1"/>
  <c r="DC213" i="1"/>
  <c r="DC221" i="1"/>
  <c r="DC229" i="1"/>
  <c r="DC237" i="1"/>
  <c r="DC243" i="1"/>
  <c r="DC247" i="1"/>
  <c r="DC251" i="1"/>
  <c r="DC255" i="1"/>
  <c r="DC259" i="1"/>
  <c r="DC162" i="1"/>
  <c r="DC170" i="1"/>
  <c r="DC278" i="1"/>
  <c r="DC219" i="1"/>
  <c r="DC227" i="1"/>
  <c r="DC235" i="1"/>
  <c r="DC210" i="1"/>
  <c r="DC239" i="1"/>
  <c r="DC242" i="1"/>
  <c r="DC246" i="1"/>
  <c r="DC250" i="1"/>
  <c r="DC254" i="1"/>
  <c r="DC258" i="1"/>
  <c r="DC160" i="1"/>
  <c r="DC168" i="1"/>
  <c r="DC289" i="1"/>
  <c r="DC241" i="1"/>
  <c r="DC245" i="1"/>
  <c r="DC249" i="1"/>
  <c r="DC253" i="1"/>
  <c r="DC257" i="1"/>
  <c r="DC158" i="1"/>
  <c r="DC232" i="1"/>
  <c r="DC161" i="1"/>
  <c r="DC169" i="1"/>
  <c r="DC214" i="1"/>
  <c r="DC222" i="1"/>
  <c r="DC230" i="1"/>
  <c r="DC238" i="1"/>
  <c r="DC240" i="1"/>
  <c r="DC244" i="1"/>
  <c r="DC248" i="1"/>
  <c r="DC252" i="1"/>
  <c r="DC256" i="1"/>
  <c r="DC164" i="1"/>
  <c r="DC172" i="1"/>
  <c r="DC171" i="1"/>
  <c r="DC178" i="1"/>
  <c r="DC186" i="1"/>
  <c r="DC194" i="1"/>
  <c r="DC202" i="1"/>
  <c r="DC159" i="1"/>
  <c r="DC166" i="1"/>
  <c r="DC173" i="1"/>
  <c r="DC181" i="1"/>
  <c r="DC189" i="1"/>
  <c r="DC197" i="1"/>
  <c r="DC176" i="1"/>
  <c r="DC184" i="1"/>
  <c r="DC192" i="1"/>
  <c r="DC200" i="1"/>
  <c r="DC165" i="1"/>
  <c r="DC179" i="1"/>
  <c r="DC187" i="1"/>
  <c r="DC195" i="1"/>
  <c r="DC203" i="1"/>
  <c r="DC163" i="1"/>
  <c r="DC174" i="1"/>
  <c r="DC182" i="1"/>
  <c r="DC177" i="1"/>
  <c r="DC185" i="1"/>
  <c r="DC193" i="1"/>
  <c r="DC201" i="1"/>
  <c r="DC167" i="1"/>
  <c r="DC180" i="1"/>
  <c r="DC188" i="1"/>
  <c r="DC196" i="1"/>
  <c r="DC204" i="1"/>
  <c r="DC199" i="1"/>
  <c r="DC206" i="1"/>
  <c r="DC105" i="1"/>
  <c r="DC113" i="1"/>
  <c r="DC121" i="1"/>
  <c r="DC129" i="1"/>
  <c r="DC137" i="1"/>
  <c r="DC145" i="1"/>
  <c r="DC175" i="1"/>
  <c r="DC198" i="1"/>
  <c r="DC157" i="1"/>
  <c r="DC108" i="1"/>
  <c r="DC116" i="1"/>
  <c r="DC124" i="1"/>
  <c r="DC132" i="1"/>
  <c r="DC140" i="1"/>
  <c r="DC205" i="1"/>
  <c r="DC111" i="1"/>
  <c r="DC119" i="1"/>
  <c r="DC127" i="1"/>
  <c r="DC135" i="1"/>
  <c r="DC143" i="1"/>
  <c r="DC183" i="1"/>
  <c r="DC106" i="1"/>
  <c r="DC114" i="1"/>
  <c r="DC191" i="1"/>
  <c r="DC109" i="1"/>
  <c r="DC117" i="1"/>
  <c r="DC125" i="1"/>
  <c r="DC133" i="1"/>
  <c r="DC141" i="1"/>
  <c r="DC190" i="1"/>
  <c r="DC112" i="1"/>
  <c r="DC120" i="1"/>
  <c r="DC128" i="1"/>
  <c r="DC136" i="1"/>
  <c r="DC144" i="1"/>
  <c r="DC107" i="1"/>
  <c r="DC115" i="1"/>
  <c r="DC123" i="1"/>
  <c r="DC131" i="1"/>
  <c r="DC139" i="1"/>
  <c r="DC147" i="1"/>
  <c r="DC110" i="1"/>
  <c r="DC149" i="1"/>
  <c r="DC152" i="1"/>
  <c r="DC59" i="1"/>
  <c r="DC67" i="1"/>
  <c r="DC75" i="1"/>
  <c r="DC83" i="1"/>
  <c r="DC91" i="1"/>
  <c r="DC99" i="1"/>
  <c r="DC606" i="1"/>
  <c r="DC614" i="1"/>
  <c r="DC631" i="1"/>
  <c r="DC647" i="1"/>
  <c r="DC126" i="1"/>
  <c r="DC142" i="1"/>
  <c r="DC60" i="1"/>
  <c r="DC68" i="1"/>
  <c r="DC76" i="1"/>
  <c r="DC84" i="1"/>
  <c r="DC92" i="1"/>
  <c r="DC100" i="1"/>
  <c r="DC607" i="1"/>
  <c r="DC624" i="1"/>
  <c r="DC632" i="1"/>
  <c r="DC118" i="1"/>
  <c r="DC148" i="1"/>
  <c r="DC150" i="1"/>
  <c r="DC61" i="1"/>
  <c r="DC69" i="1"/>
  <c r="DC77" i="1"/>
  <c r="DC85" i="1"/>
  <c r="DC93" i="1"/>
  <c r="DC52" i="1"/>
  <c r="DC608" i="1"/>
  <c r="DC625" i="1"/>
  <c r="DC633" i="1"/>
  <c r="DC649" i="1"/>
  <c r="DC122" i="1"/>
  <c r="DC138" i="1"/>
  <c r="DC153" i="1"/>
  <c r="DC62" i="1"/>
  <c r="DC70" i="1"/>
  <c r="DC78" i="1"/>
  <c r="DC86" i="1"/>
  <c r="DC94" i="1"/>
  <c r="DC53" i="1"/>
  <c r="DC609" i="1"/>
  <c r="DC626" i="1"/>
  <c r="DC634" i="1"/>
  <c r="DC63" i="1"/>
  <c r="DC71" i="1"/>
  <c r="DC79" i="1"/>
  <c r="DC87" i="1"/>
  <c r="DC134" i="1"/>
  <c r="DC151" i="1"/>
  <c r="DC64" i="1"/>
  <c r="DC72" i="1"/>
  <c r="DC80" i="1"/>
  <c r="DC88" i="1"/>
  <c r="DC96" i="1"/>
  <c r="DC55" i="1"/>
  <c r="DC611" i="1"/>
  <c r="DC628" i="1"/>
  <c r="DC642" i="1"/>
  <c r="DC643" i="1"/>
  <c r="DC644" i="1"/>
  <c r="DC146" i="1"/>
  <c r="DC104" i="1"/>
  <c r="DC65" i="1"/>
  <c r="DC73" i="1"/>
  <c r="DC81" i="1"/>
  <c r="DC89" i="1"/>
  <c r="DC97" i="1"/>
  <c r="DC56" i="1"/>
  <c r="DC51" i="1"/>
  <c r="DC612" i="1"/>
  <c r="DC629" i="1"/>
  <c r="DC645" i="1"/>
  <c r="DC58" i="1"/>
  <c r="DC66" i="1"/>
  <c r="DC74" i="1"/>
  <c r="DC82" i="1"/>
  <c r="DC610" i="1"/>
  <c r="DC648" i="1"/>
  <c r="DC613" i="1"/>
  <c r="DC90" i="1"/>
  <c r="DC98" i="1"/>
  <c r="DC57" i="1"/>
  <c r="DC627" i="1"/>
  <c r="DC130" i="1"/>
  <c r="DC54" i="1"/>
  <c r="DC630" i="1"/>
  <c r="DC646" i="1"/>
  <c r="DC95" i="1"/>
  <c r="DC722" i="1"/>
  <c r="DC846" i="1"/>
  <c r="DC910" i="1"/>
  <c r="DC20" i="1"/>
  <c r="DC21" i="1"/>
  <c r="DC11" i="1"/>
  <c r="DC721" i="1"/>
  <c r="DC785" i="1"/>
  <c r="DC909" i="1"/>
  <c r="DC12" i="1"/>
  <c r="DC13" i="1"/>
  <c r="DC14" i="1"/>
  <c r="DC720" i="1"/>
  <c r="DC784" i="1"/>
  <c r="DC848" i="1"/>
  <c r="DC783" i="1"/>
  <c r="DC847" i="1"/>
  <c r="DC911" i="1"/>
  <c r="DD28" i="1" l="1"/>
  <c r="DD25" i="1"/>
  <c r="DD29" i="1"/>
  <c r="DD30" i="1"/>
  <c r="DD31" i="1"/>
  <c r="DD33" i="1"/>
  <c r="DD26" i="1"/>
  <c r="DD34" i="1"/>
  <c r="DD32" i="1"/>
  <c r="DD532" i="1"/>
  <c r="DD533" i="1"/>
  <c r="DD534" i="1"/>
  <c r="DD528" i="1"/>
  <c r="DD529" i="1"/>
  <c r="DD530" i="1"/>
  <c r="DE3" i="1"/>
  <c r="DD535" i="1"/>
  <c r="DD27" i="1"/>
  <c r="DD531" i="1"/>
  <c r="DD536" i="1"/>
  <c r="DD537" i="1"/>
  <c r="DD538" i="1"/>
  <c r="DD543" i="1"/>
  <c r="DD544" i="1"/>
  <c r="DD541" i="1"/>
  <c r="DD539" i="1"/>
  <c r="DD540" i="1"/>
  <c r="DD546" i="1"/>
  <c r="DD542" i="1"/>
  <c r="DD547" i="1"/>
  <c r="DD548" i="1"/>
  <c r="DD549" i="1"/>
  <c r="DD545" i="1"/>
  <c r="DD553" i="1"/>
  <c r="DD550" i="1"/>
  <c r="DD498" i="1"/>
  <c r="DD499" i="1"/>
  <c r="DD500" i="1"/>
  <c r="DD551" i="1"/>
  <c r="DD552" i="1"/>
  <c r="DD527" i="1"/>
  <c r="DD555" i="1"/>
  <c r="DD495" i="1"/>
  <c r="DD502" i="1"/>
  <c r="DD510" i="1"/>
  <c r="DD556" i="1"/>
  <c r="DD503" i="1"/>
  <c r="DD504" i="1"/>
  <c r="DD505" i="1"/>
  <c r="DD501" i="1"/>
  <c r="DD506" i="1"/>
  <c r="DD554" i="1"/>
  <c r="DD496" i="1"/>
  <c r="DD507" i="1"/>
  <c r="DD508" i="1"/>
  <c r="DD511" i="1"/>
  <c r="DD520" i="1"/>
  <c r="DD497" i="1"/>
  <c r="DD521" i="1"/>
  <c r="DD464" i="1"/>
  <c r="DD514" i="1"/>
  <c r="DD522" i="1"/>
  <c r="DD463" i="1"/>
  <c r="DD512" i="1"/>
  <c r="DD515" i="1"/>
  <c r="DD523" i="1"/>
  <c r="DD462" i="1"/>
  <c r="DD516" i="1"/>
  <c r="DD517" i="1"/>
  <c r="DD509" i="1"/>
  <c r="DD513" i="1"/>
  <c r="DD518" i="1"/>
  <c r="DD467" i="1"/>
  <c r="DD519" i="1"/>
  <c r="DD466" i="1"/>
  <c r="DD473" i="1"/>
  <c r="DD472" i="1"/>
  <c r="DD494" i="1"/>
  <c r="DD471" i="1"/>
  <c r="DD479" i="1"/>
  <c r="DD470" i="1"/>
  <c r="DD465" i="1"/>
  <c r="DD469" i="1"/>
  <c r="DD476" i="1"/>
  <c r="DD468" i="1"/>
  <c r="DD475" i="1"/>
  <c r="DD483" i="1"/>
  <c r="DD489" i="1"/>
  <c r="DD433" i="1"/>
  <c r="DD488" i="1"/>
  <c r="DD434" i="1"/>
  <c r="DD480" i="1"/>
  <c r="DD487" i="1"/>
  <c r="DD435" i="1"/>
  <c r="DD474" i="1"/>
  <c r="DD486" i="1"/>
  <c r="DD461" i="1"/>
  <c r="DD436" i="1"/>
  <c r="DD485" i="1"/>
  <c r="DD484" i="1"/>
  <c r="DD430" i="1"/>
  <c r="DD478" i="1"/>
  <c r="DD482" i="1"/>
  <c r="DD431" i="1"/>
  <c r="DD439" i="1"/>
  <c r="DD446" i="1"/>
  <c r="DD454" i="1"/>
  <c r="DD490" i="1"/>
  <c r="DD437" i="1"/>
  <c r="DD447" i="1"/>
  <c r="DD440" i="1"/>
  <c r="DD448" i="1"/>
  <c r="DD456" i="1"/>
  <c r="DD441" i="1"/>
  <c r="DD438" i="1"/>
  <c r="DD442" i="1"/>
  <c r="DD481" i="1"/>
  <c r="DD432" i="1"/>
  <c r="DD443" i="1"/>
  <c r="DD451" i="1"/>
  <c r="DD444" i="1"/>
  <c r="DD452" i="1"/>
  <c r="DD449" i="1"/>
  <c r="DD453" i="1"/>
  <c r="DD396" i="1"/>
  <c r="DD398" i="1"/>
  <c r="DD406" i="1"/>
  <c r="DD477" i="1"/>
  <c r="DD445" i="1"/>
  <c r="DD399" i="1"/>
  <c r="DD407" i="1"/>
  <c r="DD450" i="1"/>
  <c r="DD455" i="1"/>
  <c r="DD457" i="1"/>
  <c r="DD400" i="1"/>
  <c r="DD408" i="1"/>
  <c r="DD429" i="1"/>
  <c r="DD401" i="1"/>
  <c r="DD409" i="1"/>
  <c r="DD402" i="1"/>
  <c r="DD428" i="1"/>
  <c r="DD403" i="1"/>
  <c r="DD411" i="1"/>
  <c r="DD404" i="1"/>
  <c r="DD412" i="1"/>
  <c r="DD422" i="1"/>
  <c r="DD367" i="1"/>
  <c r="DD410" i="1"/>
  <c r="DD423" i="1"/>
  <c r="DD368" i="1"/>
  <c r="DD414" i="1"/>
  <c r="DD424" i="1"/>
  <c r="DD369" i="1"/>
  <c r="DD397" i="1"/>
  <c r="DD395" i="1"/>
  <c r="DD370" i="1"/>
  <c r="DD416" i="1"/>
  <c r="DD418" i="1"/>
  <c r="DD415" i="1"/>
  <c r="DD419" i="1"/>
  <c r="DD364" i="1"/>
  <c r="DD417" i="1"/>
  <c r="DD420" i="1"/>
  <c r="DD365" i="1"/>
  <c r="DD373" i="1"/>
  <c r="DD421" i="1"/>
  <c r="DD371" i="1"/>
  <c r="DD379" i="1"/>
  <c r="DD387" i="1"/>
  <c r="DD332" i="1"/>
  <c r="DD372" i="1"/>
  <c r="DD380" i="1"/>
  <c r="DD388" i="1"/>
  <c r="DD366" i="1"/>
  <c r="DD381" i="1"/>
  <c r="DD389" i="1"/>
  <c r="DD334" i="1"/>
  <c r="DD382" i="1"/>
  <c r="DD363" i="1"/>
  <c r="DD375" i="1"/>
  <c r="DD383" i="1"/>
  <c r="DD391" i="1"/>
  <c r="DD405" i="1"/>
  <c r="DD376" i="1"/>
  <c r="DD384" i="1"/>
  <c r="DD362" i="1"/>
  <c r="DD413" i="1"/>
  <c r="DD377" i="1"/>
  <c r="DD385" i="1"/>
  <c r="DD330" i="1"/>
  <c r="DD338" i="1"/>
  <c r="DD344" i="1"/>
  <c r="DD352" i="1"/>
  <c r="DD297" i="1"/>
  <c r="DD305" i="1"/>
  <c r="DD386" i="1"/>
  <c r="DD345" i="1"/>
  <c r="DD353" i="1"/>
  <c r="DD298" i="1"/>
  <c r="DD337" i="1"/>
  <c r="DD346" i="1"/>
  <c r="DD354" i="1"/>
  <c r="DD299" i="1"/>
  <c r="DD307" i="1"/>
  <c r="DD347" i="1"/>
  <c r="DD355" i="1"/>
  <c r="DD300" i="1"/>
  <c r="DD335" i="1"/>
  <c r="DD339" i="1"/>
  <c r="DD348" i="1"/>
  <c r="DD390" i="1"/>
  <c r="DD331" i="1"/>
  <c r="DD341" i="1"/>
  <c r="DD349" i="1"/>
  <c r="DD357" i="1"/>
  <c r="DD302" i="1"/>
  <c r="DD374" i="1"/>
  <c r="DD378" i="1"/>
  <c r="DD333" i="1"/>
  <c r="DD340" i="1"/>
  <c r="DD342" i="1"/>
  <c r="DD350" i="1"/>
  <c r="DD358" i="1"/>
  <c r="DD303" i="1"/>
  <c r="DD311" i="1"/>
  <c r="DD315" i="1"/>
  <c r="DD323" i="1"/>
  <c r="DD268" i="1"/>
  <c r="DD276" i="1"/>
  <c r="DD301" i="1"/>
  <c r="DD313" i="1"/>
  <c r="DD316" i="1"/>
  <c r="DD324" i="1"/>
  <c r="DD269" i="1"/>
  <c r="DD309" i="1"/>
  <c r="DD317" i="1"/>
  <c r="DD325" i="1"/>
  <c r="DD270" i="1"/>
  <c r="DD278" i="1"/>
  <c r="DD304" i="1"/>
  <c r="DD308" i="1"/>
  <c r="DD318" i="1"/>
  <c r="DD296" i="1"/>
  <c r="DD310" i="1"/>
  <c r="DD319" i="1"/>
  <c r="DD264" i="1"/>
  <c r="DD272" i="1"/>
  <c r="DD336" i="1"/>
  <c r="DD351" i="1"/>
  <c r="DD329" i="1"/>
  <c r="DD306" i="1"/>
  <c r="DD320" i="1"/>
  <c r="DD265" i="1"/>
  <c r="DD273" i="1"/>
  <c r="DD281" i="1"/>
  <c r="DD343" i="1"/>
  <c r="DD321" i="1"/>
  <c r="DD266" i="1"/>
  <c r="DD274" i="1"/>
  <c r="DD282" i="1"/>
  <c r="DD275" i="1"/>
  <c r="DD289" i="1"/>
  <c r="DD214" i="1"/>
  <c r="DD222" i="1"/>
  <c r="DD230" i="1"/>
  <c r="DD238" i="1"/>
  <c r="DD271" i="1"/>
  <c r="DD284" i="1"/>
  <c r="DD285" i="1"/>
  <c r="DD290" i="1"/>
  <c r="DD215" i="1"/>
  <c r="DD223" i="1"/>
  <c r="DD231" i="1"/>
  <c r="DD277" i="1"/>
  <c r="DD280" i="1"/>
  <c r="DD283" i="1"/>
  <c r="DD291" i="1"/>
  <c r="DD216" i="1"/>
  <c r="DD224" i="1"/>
  <c r="DD232" i="1"/>
  <c r="DD356" i="1"/>
  <c r="DD292" i="1"/>
  <c r="DD217" i="1"/>
  <c r="DD225" i="1"/>
  <c r="DD233" i="1"/>
  <c r="DD314" i="1"/>
  <c r="DD322" i="1"/>
  <c r="DD279" i="1"/>
  <c r="DD286" i="1"/>
  <c r="DD263" i="1"/>
  <c r="DD312" i="1"/>
  <c r="DD267" i="1"/>
  <c r="DD211" i="1"/>
  <c r="DD219" i="1"/>
  <c r="DD227" i="1"/>
  <c r="DD235" i="1"/>
  <c r="DD287" i="1"/>
  <c r="DD212" i="1"/>
  <c r="DD220" i="1"/>
  <c r="DD228" i="1"/>
  <c r="DD236" i="1"/>
  <c r="DD213" i="1"/>
  <c r="DD221" i="1"/>
  <c r="DD229" i="1"/>
  <c r="DD159" i="1"/>
  <c r="DD167" i="1"/>
  <c r="DD234" i="1"/>
  <c r="DD243" i="1"/>
  <c r="DD247" i="1"/>
  <c r="DD251" i="1"/>
  <c r="DD255" i="1"/>
  <c r="DD259" i="1"/>
  <c r="DD162" i="1"/>
  <c r="DD218" i="1"/>
  <c r="DD226" i="1"/>
  <c r="DD210" i="1"/>
  <c r="DD165" i="1"/>
  <c r="DD288" i="1"/>
  <c r="DD237" i="1"/>
  <c r="DD239" i="1"/>
  <c r="DD242" i="1"/>
  <c r="DD163" i="1"/>
  <c r="DD241" i="1"/>
  <c r="DD245" i="1"/>
  <c r="DD249" i="1"/>
  <c r="DD253" i="1"/>
  <c r="DD257" i="1"/>
  <c r="DD158" i="1"/>
  <c r="DD166" i="1"/>
  <c r="DD161" i="1"/>
  <c r="DD169" i="1"/>
  <c r="DD256" i="1"/>
  <c r="DD160" i="1"/>
  <c r="DD175" i="1"/>
  <c r="DD183" i="1"/>
  <c r="DD191" i="1"/>
  <c r="DD199" i="1"/>
  <c r="DD240" i="1"/>
  <c r="DD258" i="1"/>
  <c r="DD170" i="1"/>
  <c r="DD171" i="1"/>
  <c r="DD172" i="1"/>
  <c r="DD178" i="1"/>
  <c r="DD186" i="1"/>
  <c r="DD194" i="1"/>
  <c r="DD202" i="1"/>
  <c r="DD244" i="1"/>
  <c r="DD173" i="1"/>
  <c r="DD181" i="1"/>
  <c r="DD189" i="1"/>
  <c r="DD197" i="1"/>
  <c r="DD205" i="1"/>
  <c r="DD246" i="1"/>
  <c r="DD176" i="1"/>
  <c r="DD184" i="1"/>
  <c r="DD192" i="1"/>
  <c r="DD200" i="1"/>
  <c r="DD248" i="1"/>
  <c r="DD168" i="1"/>
  <c r="DD179" i="1"/>
  <c r="DD250" i="1"/>
  <c r="DD164" i="1"/>
  <c r="DD174" i="1"/>
  <c r="DD182" i="1"/>
  <c r="DD190" i="1"/>
  <c r="DD198" i="1"/>
  <c r="DD206" i="1"/>
  <c r="DD252" i="1"/>
  <c r="DD177" i="1"/>
  <c r="DD185" i="1"/>
  <c r="DD193" i="1"/>
  <c r="DD201" i="1"/>
  <c r="DD110" i="1"/>
  <c r="DD118" i="1"/>
  <c r="DD126" i="1"/>
  <c r="DD134" i="1"/>
  <c r="DD142" i="1"/>
  <c r="DD105" i="1"/>
  <c r="DD113" i="1"/>
  <c r="DD121" i="1"/>
  <c r="DD129" i="1"/>
  <c r="DD137" i="1"/>
  <c r="DD180" i="1"/>
  <c r="DD195" i="1"/>
  <c r="DD196" i="1"/>
  <c r="DD157" i="1"/>
  <c r="DD108" i="1"/>
  <c r="DD116" i="1"/>
  <c r="DD124" i="1"/>
  <c r="DD132" i="1"/>
  <c r="DD140" i="1"/>
  <c r="DD148" i="1"/>
  <c r="DD204" i="1"/>
  <c r="DD111" i="1"/>
  <c r="DD119" i="1"/>
  <c r="DD106" i="1"/>
  <c r="DD114" i="1"/>
  <c r="DD122" i="1"/>
  <c r="DD130" i="1"/>
  <c r="DD138" i="1"/>
  <c r="DD109" i="1"/>
  <c r="DD117" i="1"/>
  <c r="DD125" i="1"/>
  <c r="DD133" i="1"/>
  <c r="DD141" i="1"/>
  <c r="DD149" i="1"/>
  <c r="DD187" i="1"/>
  <c r="DD188" i="1"/>
  <c r="DD203" i="1"/>
  <c r="DD112" i="1"/>
  <c r="DD120" i="1"/>
  <c r="DD128" i="1"/>
  <c r="DD136" i="1"/>
  <c r="DD144" i="1"/>
  <c r="DD127" i="1"/>
  <c r="DD145" i="1"/>
  <c r="DD58" i="1"/>
  <c r="DD66" i="1"/>
  <c r="DD74" i="1"/>
  <c r="DD82" i="1"/>
  <c r="DD90" i="1"/>
  <c r="DD98" i="1"/>
  <c r="DD57" i="1"/>
  <c r="DD613" i="1"/>
  <c r="DD630" i="1"/>
  <c r="DD646" i="1"/>
  <c r="DD115" i="1"/>
  <c r="DD152" i="1"/>
  <c r="DD59" i="1"/>
  <c r="DD67" i="1"/>
  <c r="DD75" i="1"/>
  <c r="DD83" i="1"/>
  <c r="DD91" i="1"/>
  <c r="DD99" i="1"/>
  <c r="DD606" i="1"/>
  <c r="DD614" i="1"/>
  <c r="DD631" i="1"/>
  <c r="DD123" i="1"/>
  <c r="DD139" i="1"/>
  <c r="DD60" i="1"/>
  <c r="DD68" i="1"/>
  <c r="DD76" i="1"/>
  <c r="DD84" i="1"/>
  <c r="DD92" i="1"/>
  <c r="DD100" i="1"/>
  <c r="DD607" i="1"/>
  <c r="DD624" i="1"/>
  <c r="DD632" i="1"/>
  <c r="DD648" i="1"/>
  <c r="DD143" i="1"/>
  <c r="DD150" i="1"/>
  <c r="DD61" i="1"/>
  <c r="DD69" i="1"/>
  <c r="DD77" i="1"/>
  <c r="DD85" i="1"/>
  <c r="DD93" i="1"/>
  <c r="DD52" i="1"/>
  <c r="DD608" i="1"/>
  <c r="DD625" i="1"/>
  <c r="DD633" i="1"/>
  <c r="DD649" i="1"/>
  <c r="DD254" i="1"/>
  <c r="DD135" i="1"/>
  <c r="DD147" i="1"/>
  <c r="DD153" i="1"/>
  <c r="DD62" i="1"/>
  <c r="DD70" i="1"/>
  <c r="DD78" i="1"/>
  <c r="DD86" i="1"/>
  <c r="DD63" i="1"/>
  <c r="DD71" i="1"/>
  <c r="DD79" i="1"/>
  <c r="DD87" i="1"/>
  <c r="DD95" i="1"/>
  <c r="DD54" i="1"/>
  <c r="DD610" i="1"/>
  <c r="DD627" i="1"/>
  <c r="DD131" i="1"/>
  <c r="DD151" i="1"/>
  <c r="DD64" i="1"/>
  <c r="DD72" i="1"/>
  <c r="DD80" i="1"/>
  <c r="DD88" i="1"/>
  <c r="DD96" i="1"/>
  <c r="DD55" i="1"/>
  <c r="DD611" i="1"/>
  <c r="DD628" i="1"/>
  <c r="DD642" i="1"/>
  <c r="DD643" i="1"/>
  <c r="DD644" i="1"/>
  <c r="DD107" i="1"/>
  <c r="DD104" i="1"/>
  <c r="DD65" i="1"/>
  <c r="DD73" i="1"/>
  <c r="DD81" i="1"/>
  <c r="DD94" i="1"/>
  <c r="DD53" i="1"/>
  <c r="DD51" i="1"/>
  <c r="DD609" i="1"/>
  <c r="DD629" i="1"/>
  <c r="DD634" i="1"/>
  <c r="DD146" i="1"/>
  <c r="DD645" i="1"/>
  <c r="DD647" i="1"/>
  <c r="DD612" i="1"/>
  <c r="DD626" i="1"/>
  <c r="DD89" i="1"/>
  <c r="DD97" i="1"/>
  <c r="DD56" i="1"/>
  <c r="DD722" i="1"/>
  <c r="DD846" i="1"/>
  <c r="DD910" i="1"/>
  <c r="DD20" i="1"/>
  <c r="DD21" i="1"/>
  <c r="DD11" i="1"/>
  <c r="DD721" i="1"/>
  <c r="DD785" i="1"/>
  <c r="DD909" i="1"/>
  <c r="DD12" i="1"/>
  <c r="DD13" i="1"/>
  <c r="DD14" i="1"/>
  <c r="DD720" i="1"/>
  <c r="DD784" i="1"/>
  <c r="DD848" i="1"/>
  <c r="DD783" i="1"/>
  <c r="DD847" i="1"/>
  <c r="DD911" i="1"/>
  <c r="DF3" i="1" l="1"/>
  <c r="DE27" i="1"/>
  <c r="DE28" i="1"/>
  <c r="DE25" i="1"/>
  <c r="DE29" i="1"/>
  <c r="DE30" i="1"/>
  <c r="DE32" i="1"/>
  <c r="DE33" i="1"/>
  <c r="DE531" i="1"/>
  <c r="DE31" i="1"/>
  <c r="DE532" i="1"/>
  <c r="DE533" i="1"/>
  <c r="DE534" i="1"/>
  <c r="DE528" i="1"/>
  <c r="DE529" i="1"/>
  <c r="DE539" i="1"/>
  <c r="DE26" i="1"/>
  <c r="DE535" i="1"/>
  <c r="DE536" i="1"/>
  <c r="DE34" i="1"/>
  <c r="DE530" i="1"/>
  <c r="DE537" i="1"/>
  <c r="DE542" i="1"/>
  <c r="DE538" i="1"/>
  <c r="DE543" i="1"/>
  <c r="DE544" i="1"/>
  <c r="DE541" i="1"/>
  <c r="DE545" i="1"/>
  <c r="DE540" i="1"/>
  <c r="DE547" i="1"/>
  <c r="DE548" i="1"/>
  <c r="DE549" i="1"/>
  <c r="DE551" i="1"/>
  <c r="DE546" i="1"/>
  <c r="DE552" i="1"/>
  <c r="DE554" i="1"/>
  <c r="DE556" i="1"/>
  <c r="DE496" i="1"/>
  <c r="DE497" i="1"/>
  <c r="DE550" i="1"/>
  <c r="DE553" i="1"/>
  <c r="DE498" i="1"/>
  <c r="DE499" i="1"/>
  <c r="DE527" i="1"/>
  <c r="DE509" i="1"/>
  <c r="DE502" i="1"/>
  <c r="DE503" i="1"/>
  <c r="DE555" i="1"/>
  <c r="DE504" i="1"/>
  <c r="DE500" i="1"/>
  <c r="DE505" i="1"/>
  <c r="DE495" i="1"/>
  <c r="DE501" i="1"/>
  <c r="DE506" i="1"/>
  <c r="DE519" i="1"/>
  <c r="DE508" i="1"/>
  <c r="DE511" i="1"/>
  <c r="DE520" i="1"/>
  <c r="DE465" i="1"/>
  <c r="DE521" i="1"/>
  <c r="DE464" i="1"/>
  <c r="DE514" i="1"/>
  <c r="DE522" i="1"/>
  <c r="DE463" i="1"/>
  <c r="DE507" i="1"/>
  <c r="DE512" i="1"/>
  <c r="DE515" i="1"/>
  <c r="DE510" i="1"/>
  <c r="DE516" i="1"/>
  <c r="DE494" i="1"/>
  <c r="DE517" i="1"/>
  <c r="DE468" i="1"/>
  <c r="DE518" i="1"/>
  <c r="DE474" i="1"/>
  <c r="DE513" i="1"/>
  <c r="DE466" i="1"/>
  <c r="DE473" i="1"/>
  <c r="DE462" i="1"/>
  <c r="DE472" i="1"/>
  <c r="DE480" i="1"/>
  <c r="DE523" i="1"/>
  <c r="DE471" i="1"/>
  <c r="DE470" i="1"/>
  <c r="DE469" i="1"/>
  <c r="DE477" i="1"/>
  <c r="DE467" i="1"/>
  <c r="DE476" i="1"/>
  <c r="DE481" i="1"/>
  <c r="DE490" i="1"/>
  <c r="DE432" i="1"/>
  <c r="DE489" i="1"/>
  <c r="DE433" i="1"/>
  <c r="DE488" i="1"/>
  <c r="DE434" i="1"/>
  <c r="DE487" i="1"/>
  <c r="DE435" i="1"/>
  <c r="DE486" i="1"/>
  <c r="DE485" i="1"/>
  <c r="DE429" i="1"/>
  <c r="DE484" i="1"/>
  <c r="DE430" i="1"/>
  <c r="DE438" i="1"/>
  <c r="DE461" i="1"/>
  <c r="DE445" i="1"/>
  <c r="DE453" i="1"/>
  <c r="DE479" i="1"/>
  <c r="DE446" i="1"/>
  <c r="DE437" i="1"/>
  <c r="DE439" i="1"/>
  <c r="DE447" i="1"/>
  <c r="DE455" i="1"/>
  <c r="DE483" i="1"/>
  <c r="DE440" i="1"/>
  <c r="DE478" i="1"/>
  <c r="DE482" i="1"/>
  <c r="DE436" i="1"/>
  <c r="DE441" i="1"/>
  <c r="DE449" i="1"/>
  <c r="DE475" i="1"/>
  <c r="DE442" i="1"/>
  <c r="DE450" i="1"/>
  <c r="DE431" i="1"/>
  <c r="DE443" i="1"/>
  <c r="DE451" i="1"/>
  <c r="DE396" i="1"/>
  <c r="DE456" i="1"/>
  <c r="DE397" i="1"/>
  <c r="DE405" i="1"/>
  <c r="DE444" i="1"/>
  <c r="DE448" i="1"/>
  <c r="DE398" i="1"/>
  <c r="DE406" i="1"/>
  <c r="DE399" i="1"/>
  <c r="DE407" i="1"/>
  <c r="DE415" i="1"/>
  <c r="DE457" i="1"/>
  <c r="DE400" i="1"/>
  <c r="DE408" i="1"/>
  <c r="DE452" i="1"/>
  <c r="DE401" i="1"/>
  <c r="DE454" i="1"/>
  <c r="DE402" i="1"/>
  <c r="DE410" i="1"/>
  <c r="DE428" i="1"/>
  <c r="DE403" i="1"/>
  <c r="DE411" i="1"/>
  <c r="DE404" i="1"/>
  <c r="DE413" i="1"/>
  <c r="DE421" i="1"/>
  <c r="DE366" i="1"/>
  <c r="DE422" i="1"/>
  <c r="DE367" i="1"/>
  <c r="DE409" i="1"/>
  <c r="DE412" i="1"/>
  <c r="DE423" i="1"/>
  <c r="DE368" i="1"/>
  <c r="DE414" i="1"/>
  <c r="DE424" i="1"/>
  <c r="DE369" i="1"/>
  <c r="DE416" i="1"/>
  <c r="DE418" i="1"/>
  <c r="DE363" i="1"/>
  <c r="DE419" i="1"/>
  <c r="DE364" i="1"/>
  <c r="DE372" i="1"/>
  <c r="DE417" i="1"/>
  <c r="DE420" i="1"/>
  <c r="DE374" i="1"/>
  <c r="DE378" i="1"/>
  <c r="DE386" i="1"/>
  <c r="DE331" i="1"/>
  <c r="DE371" i="1"/>
  <c r="DE379" i="1"/>
  <c r="DE387" i="1"/>
  <c r="DE380" i="1"/>
  <c r="DE388" i="1"/>
  <c r="DE333" i="1"/>
  <c r="DE365" i="1"/>
  <c r="DE381" i="1"/>
  <c r="DE382" i="1"/>
  <c r="DE390" i="1"/>
  <c r="DE395" i="1"/>
  <c r="DE373" i="1"/>
  <c r="DE375" i="1"/>
  <c r="DE383" i="1"/>
  <c r="DE391" i="1"/>
  <c r="DE376" i="1"/>
  <c r="DE384" i="1"/>
  <c r="DE362" i="1"/>
  <c r="DE337" i="1"/>
  <c r="DE336" i="1"/>
  <c r="DE343" i="1"/>
  <c r="DE351" i="1"/>
  <c r="DE329" i="1"/>
  <c r="DE304" i="1"/>
  <c r="DE330" i="1"/>
  <c r="DE344" i="1"/>
  <c r="DE352" i="1"/>
  <c r="DE297" i="1"/>
  <c r="DE332" i="1"/>
  <c r="DE334" i="1"/>
  <c r="DE345" i="1"/>
  <c r="DE353" i="1"/>
  <c r="DE298" i="1"/>
  <c r="DE306" i="1"/>
  <c r="DE385" i="1"/>
  <c r="DE346" i="1"/>
  <c r="DE354" i="1"/>
  <c r="DE299" i="1"/>
  <c r="DE347" i="1"/>
  <c r="DE335" i="1"/>
  <c r="DE339" i="1"/>
  <c r="DE348" i="1"/>
  <c r="DE356" i="1"/>
  <c r="DE301" i="1"/>
  <c r="DE370" i="1"/>
  <c r="DE377" i="1"/>
  <c r="DE338" i="1"/>
  <c r="DE341" i="1"/>
  <c r="DE349" i="1"/>
  <c r="DE357" i="1"/>
  <c r="DE302" i="1"/>
  <c r="DE310" i="1"/>
  <c r="DE355" i="1"/>
  <c r="DE305" i="1"/>
  <c r="DE312" i="1"/>
  <c r="DE314" i="1"/>
  <c r="DE322" i="1"/>
  <c r="DE267" i="1"/>
  <c r="DE275" i="1"/>
  <c r="DE315" i="1"/>
  <c r="DE323" i="1"/>
  <c r="DE268" i="1"/>
  <c r="DE313" i="1"/>
  <c r="DE316" i="1"/>
  <c r="DE324" i="1"/>
  <c r="DE269" i="1"/>
  <c r="DE277" i="1"/>
  <c r="DE300" i="1"/>
  <c r="DE307" i="1"/>
  <c r="DE309" i="1"/>
  <c r="DE317" i="1"/>
  <c r="DE325" i="1"/>
  <c r="DE308" i="1"/>
  <c r="DE318" i="1"/>
  <c r="DE296" i="1"/>
  <c r="DE271" i="1"/>
  <c r="DE389" i="1"/>
  <c r="DE319" i="1"/>
  <c r="DE264" i="1"/>
  <c r="DE272" i="1"/>
  <c r="DE280" i="1"/>
  <c r="DE340" i="1"/>
  <c r="DE342" i="1"/>
  <c r="DE350" i="1"/>
  <c r="DE358" i="1"/>
  <c r="DE311" i="1"/>
  <c r="DE320" i="1"/>
  <c r="DE265" i="1"/>
  <c r="DE273" i="1"/>
  <c r="DE281" i="1"/>
  <c r="DE278" i="1"/>
  <c r="DE288" i="1"/>
  <c r="DE213" i="1"/>
  <c r="DE221" i="1"/>
  <c r="DE229" i="1"/>
  <c r="DE237" i="1"/>
  <c r="DE303" i="1"/>
  <c r="DE289" i="1"/>
  <c r="DE214" i="1"/>
  <c r="DE222" i="1"/>
  <c r="DE230" i="1"/>
  <c r="DE284" i="1"/>
  <c r="DE285" i="1"/>
  <c r="DE290" i="1"/>
  <c r="DE215" i="1"/>
  <c r="DE223" i="1"/>
  <c r="DE231" i="1"/>
  <c r="DE270" i="1"/>
  <c r="DE283" i="1"/>
  <c r="DE291" i="1"/>
  <c r="DE216" i="1"/>
  <c r="DE224" i="1"/>
  <c r="DE232" i="1"/>
  <c r="DE321" i="1"/>
  <c r="DE282" i="1"/>
  <c r="DE292" i="1"/>
  <c r="DE276" i="1"/>
  <c r="DE279" i="1"/>
  <c r="DE286" i="1"/>
  <c r="DE263" i="1"/>
  <c r="DE218" i="1"/>
  <c r="DE226" i="1"/>
  <c r="DE234" i="1"/>
  <c r="DE211" i="1"/>
  <c r="DE219" i="1"/>
  <c r="DE227" i="1"/>
  <c r="DE235" i="1"/>
  <c r="DE274" i="1"/>
  <c r="DE240" i="1"/>
  <c r="DE244" i="1"/>
  <c r="DE248" i="1"/>
  <c r="DE252" i="1"/>
  <c r="DE256" i="1"/>
  <c r="DE164" i="1"/>
  <c r="DE220" i="1"/>
  <c r="DE228" i="1"/>
  <c r="DE159" i="1"/>
  <c r="DE266" i="1"/>
  <c r="DE243" i="1"/>
  <c r="DE247" i="1"/>
  <c r="DE251" i="1"/>
  <c r="DE255" i="1"/>
  <c r="DE259" i="1"/>
  <c r="DE162" i="1"/>
  <c r="DE170" i="1"/>
  <c r="DE287" i="1"/>
  <c r="DE212" i="1"/>
  <c r="DE217" i="1"/>
  <c r="DE225" i="1"/>
  <c r="DE233" i="1"/>
  <c r="DE239" i="1"/>
  <c r="DE242" i="1"/>
  <c r="DE246" i="1"/>
  <c r="DE250" i="1"/>
  <c r="DE254" i="1"/>
  <c r="DE258" i="1"/>
  <c r="DE160" i="1"/>
  <c r="DE163" i="1"/>
  <c r="DE241" i="1"/>
  <c r="DE245" i="1"/>
  <c r="DE249" i="1"/>
  <c r="DE253" i="1"/>
  <c r="DE257" i="1"/>
  <c r="DE158" i="1"/>
  <c r="DE166" i="1"/>
  <c r="DE236" i="1"/>
  <c r="DE161" i="1"/>
  <c r="DE180" i="1"/>
  <c r="DE188" i="1"/>
  <c r="DE196" i="1"/>
  <c r="DE204" i="1"/>
  <c r="DE175" i="1"/>
  <c r="DE183" i="1"/>
  <c r="DE191" i="1"/>
  <c r="DE199" i="1"/>
  <c r="DE238" i="1"/>
  <c r="DE210" i="1"/>
  <c r="DE171" i="1"/>
  <c r="DE172" i="1"/>
  <c r="DE178" i="1"/>
  <c r="DE186" i="1"/>
  <c r="DE194" i="1"/>
  <c r="DE202" i="1"/>
  <c r="DE169" i="1"/>
  <c r="DE173" i="1"/>
  <c r="DE181" i="1"/>
  <c r="DE189" i="1"/>
  <c r="DE197" i="1"/>
  <c r="DE205" i="1"/>
  <c r="DE165" i="1"/>
  <c r="DE176" i="1"/>
  <c r="DE168" i="1"/>
  <c r="DE179" i="1"/>
  <c r="DE187" i="1"/>
  <c r="DE195" i="1"/>
  <c r="DE203" i="1"/>
  <c r="DE174" i="1"/>
  <c r="DE182" i="1"/>
  <c r="DE190" i="1"/>
  <c r="DE198" i="1"/>
  <c r="DE206" i="1"/>
  <c r="DE107" i="1"/>
  <c r="DE115" i="1"/>
  <c r="DE123" i="1"/>
  <c r="DE131" i="1"/>
  <c r="DE139" i="1"/>
  <c r="DE147" i="1"/>
  <c r="DE177" i="1"/>
  <c r="DE110" i="1"/>
  <c r="DE118" i="1"/>
  <c r="DE126" i="1"/>
  <c r="DE134" i="1"/>
  <c r="DE142" i="1"/>
  <c r="DE105" i="1"/>
  <c r="DE113" i="1"/>
  <c r="DE121" i="1"/>
  <c r="DE129" i="1"/>
  <c r="DE137" i="1"/>
  <c r="DE145" i="1"/>
  <c r="DE192" i="1"/>
  <c r="DE193" i="1"/>
  <c r="DE157" i="1"/>
  <c r="DE108" i="1"/>
  <c r="DE116" i="1"/>
  <c r="DE111" i="1"/>
  <c r="DE119" i="1"/>
  <c r="DE127" i="1"/>
  <c r="DE135" i="1"/>
  <c r="DE106" i="1"/>
  <c r="DE114" i="1"/>
  <c r="DE122" i="1"/>
  <c r="DE130" i="1"/>
  <c r="DE138" i="1"/>
  <c r="DE146" i="1"/>
  <c r="DE109" i="1"/>
  <c r="DE117" i="1"/>
  <c r="DE125" i="1"/>
  <c r="DE133" i="1"/>
  <c r="DE141" i="1"/>
  <c r="DE149" i="1"/>
  <c r="DE184" i="1"/>
  <c r="DE112" i="1"/>
  <c r="DE128" i="1"/>
  <c r="DE104" i="1"/>
  <c r="DE65" i="1"/>
  <c r="DE73" i="1"/>
  <c r="DE81" i="1"/>
  <c r="DE89" i="1"/>
  <c r="DE97" i="1"/>
  <c r="DE56" i="1"/>
  <c r="DE51" i="1"/>
  <c r="DE612" i="1"/>
  <c r="DE629" i="1"/>
  <c r="DE645" i="1"/>
  <c r="DE201" i="1"/>
  <c r="DE58" i="1"/>
  <c r="DE66" i="1"/>
  <c r="DE74" i="1"/>
  <c r="DE82" i="1"/>
  <c r="DE90" i="1"/>
  <c r="DE98" i="1"/>
  <c r="DE57" i="1"/>
  <c r="DE613" i="1"/>
  <c r="DE630" i="1"/>
  <c r="DE120" i="1"/>
  <c r="DE124" i="1"/>
  <c r="DE140" i="1"/>
  <c r="DE144" i="1"/>
  <c r="DE152" i="1"/>
  <c r="DE59" i="1"/>
  <c r="DE67" i="1"/>
  <c r="DE75" i="1"/>
  <c r="DE83" i="1"/>
  <c r="DE91" i="1"/>
  <c r="DE99" i="1"/>
  <c r="DE606" i="1"/>
  <c r="DE614" i="1"/>
  <c r="DE631" i="1"/>
  <c r="DE647" i="1"/>
  <c r="DE185" i="1"/>
  <c r="DE148" i="1"/>
  <c r="DE60" i="1"/>
  <c r="DE68" i="1"/>
  <c r="DE76" i="1"/>
  <c r="DE84" i="1"/>
  <c r="DE92" i="1"/>
  <c r="DE100" i="1"/>
  <c r="DE607" i="1"/>
  <c r="DE624" i="1"/>
  <c r="DE632" i="1"/>
  <c r="DE648" i="1"/>
  <c r="DE136" i="1"/>
  <c r="DE143" i="1"/>
  <c r="DE150" i="1"/>
  <c r="DE61" i="1"/>
  <c r="DE69" i="1"/>
  <c r="DE77" i="1"/>
  <c r="DE85" i="1"/>
  <c r="DE153" i="1"/>
  <c r="DE62" i="1"/>
  <c r="DE70" i="1"/>
  <c r="DE78" i="1"/>
  <c r="DE86" i="1"/>
  <c r="DE94" i="1"/>
  <c r="DE53" i="1"/>
  <c r="DE609" i="1"/>
  <c r="DE626" i="1"/>
  <c r="DE634" i="1"/>
  <c r="DE200" i="1"/>
  <c r="DE132" i="1"/>
  <c r="DE63" i="1"/>
  <c r="DE71" i="1"/>
  <c r="DE79" i="1"/>
  <c r="DE87" i="1"/>
  <c r="DE95" i="1"/>
  <c r="DE54" i="1"/>
  <c r="DE610" i="1"/>
  <c r="DE627" i="1"/>
  <c r="DE167" i="1"/>
  <c r="DE64" i="1"/>
  <c r="DE72" i="1"/>
  <c r="DE80" i="1"/>
  <c r="DE88" i="1"/>
  <c r="DE646" i="1"/>
  <c r="DE93" i="1"/>
  <c r="DE52" i="1"/>
  <c r="DE642" i="1"/>
  <c r="DE608" i="1"/>
  <c r="DE633" i="1"/>
  <c r="DE628" i="1"/>
  <c r="DE649" i="1"/>
  <c r="DE625" i="1"/>
  <c r="DE643" i="1"/>
  <c r="DE151" i="1"/>
  <c r="DE55" i="1"/>
  <c r="DE611" i="1"/>
  <c r="DE644" i="1"/>
  <c r="DE96" i="1"/>
  <c r="DE783" i="1"/>
  <c r="DE847" i="1"/>
  <c r="DE911" i="1"/>
  <c r="DE722" i="1"/>
  <c r="DE846" i="1"/>
  <c r="DE910" i="1"/>
  <c r="DE20" i="1"/>
  <c r="DE21" i="1"/>
  <c r="DE11" i="1"/>
  <c r="DE721" i="1"/>
  <c r="DE785" i="1"/>
  <c r="DE909" i="1"/>
  <c r="DE12" i="1"/>
  <c r="DE13" i="1"/>
  <c r="DE14" i="1"/>
  <c r="DE720" i="1"/>
  <c r="DE784" i="1"/>
  <c r="DE848" i="1"/>
  <c r="DF26" i="1" l="1"/>
  <c r="DF34" i="1"/>
  <c r="DG3" i="1"/>
  <c r="DF27" i="1"/>
  <c r="DF28" i="1"/>
  <c r="DF25" i="1"/>
  <c r="DF29" i="1"/>
  <c r="DF31" i="1"/>
  <c r="DF32" i="1"/>
  <c r="DF33" i="1"/>
  <c r="DF530" i="1"/>
  <c r="DF531" i="1"/>
  <c r="DF532" i="1"/>
  <c r="DF30" i="1"/>
  <c r="DF533" i="1"/>
  <c r="DF528" i="1"/>
  <c r="DF529" i="1"/>
  <c r="DF538" i="1"/>
  <c r="DF541" i="1"/>
  <c r="DF534" i="1"/>
  <c r="DF535" i="1"/>
  <c r="DF536" i="1"/>
  <c r="DF537" i="1"/>
  <c r="DF542" i="1"/>
  <c r="DF543" i="1"/>
  <c r="DF544" i="1"/>
  <c r="DF539" i="1"/>
  <c r="DF540" i="1"/>
  <c r="DF546" i="1"/>
  <c r="DF547" i="1"/>
  <c r="DF548" i="1"/>
  <c r="DF545" i="1"/>
  <c r="DF549" i="1"/>
  <c r="DF550" i="1"/>
  <c r="DF551" i="1"/>
  <c r="DF555" i="1"/>
  <c r="DF495" i="1"/>
  <c r="DF554" i="1"/>
  <c r="DF556" i="1"/>
  <c r="DF496" i="1"/>
  <c r="DF497" i="1"/>
  <c r="DF553" i="1"/>
  <c r="DF498" i="1"/>
  <c r="DF552" i="1"/>
  <c r="DF501" i="1"/>
  <c r="DF499" i="1"/>
  <c r="DF508" i="1"/>
  <c r="DF502" i="1"/>
  <c r="DF503" i="1"/>
  <c r="DF504" i="1"/>
  <c r="DF527" i="1"/>
  <c r="DF500" i="1"/>
  <c r="DF505" i="1"/>
  <c r="DF513" i="1"/>
  <c r="DF518" i="1"/>
  <c r="DF519" i="1"/>
  <c r="DF506" i="1"/>
  <c r="DF511" i="1"/>
  <c r="DF520" i="1"/>
  <c r="DF465" i="1"/>
  <c r="DF521" i="1"/>
  <c r="DF464" i="1"/>
  <c r="DF514" i="1"/>
  <c r="DF507" i="1"/>
  <c r="DF512" i="1"/>
  <c r="DF515" i="1"/>
  <c r="DF523" i="1"/>
  <c r="DF462" i="1"/>
  <c r="DF510" i="1"/>
  <c r="DF516" i="1"/>
  <c r="DF494" i="1"/>
  <c r="DF509" i="1"/>
  <c r="DF517" i="1"/>
  <c r="DF475" i="1"/>
  <c r="DF474" i="1"/>
  <c r="DF466" i="1"/>
  <c r="DF473" i="1"/>
  <c r="DF481" i="1"/>
  <c r="DF472" i="1"/>
  <c r="DF471" i="1"/>
  <c r="DF522" i="1"/>
  <c r="DF463" i="1"/>
  <c r="DF470" i="1"/>
  <c r="DF478" i="1"/>
  <c r="DF469" i="1"/>
  <c r="DF477" i="1"/>
  <c r="DF467" i="1"/>
  <c r="DF479" i="1"/>
  <c r="DF482" i="1"/>
  <c r="DF483" i="1"/>
  <c r="DF431" i="1"/>
  <c r="DF490" i="1"/>
  <c r="DF432" i="1"/>
  <c r="DF489" i="1"/>
  <c r="DF433" i="1"/>
  <c r="DF480" i="1"/>
  <c r="DF488" i="1"/>
  <c r="DF434" i="1"/>
  <c r="DF487" i="1"/>
  <c r="DF486" i="1"/>
  <c r="DF461" i="1"/>
  <c r="DF436" i="1"/>
  <c r="DF485" i="1"/>
  <c r="DF429" i="1"/>
  <c r="DF437" i="1"/>
  <c r="DF444" i="1"/>
  <c r="DF452" i="1"/>
  <c r="DF445" i="1"/>
  <c r="DF476" i="1"/>
  <c r="DF435" i="1"/>
  <c r="DF446" i="1"/>
  <c r="DF454" i="1"/>
  <c r="DF484" i="1"/>
  <c r="DF439" i="1"/>
  <c r="DF468" i="1"/>
  <c r="DF440" i="1"/>
  <c r="DF448" i="1"/>
  <c r="DF438" i="1"/>
  <c r="DF441" i="1"/>
  <c r="DF449" i="1"/>
  <c r="DF442" i="1"/>
  <c r="DF450" i="1"/>
  <c r="DF428" i="1"/>
  <c r="DF404" i="1"/>
  <c r="DF443" i="1"/>
  <c r="DF453" i="1"/>
  <c r="DF456" i="1"/>
  <c r="DF396" i="1"/>
  <c r="DF397" i="1"/>
  <c r="DF405" i="1"/>
  <c r="DF447" i="1"/>
  <c r="DF398" i="1"/>
  <c r="DF406" i="1"/>
  <c r="DF414" i="1"/>
  <c r="DF455" i="1"/>
  <c r="DF399" i="1"/>
  <c r="DF407" i="1"/>
  <c r="DF457" i="1"/>
  <c r="DF400" i="1"/>
  <c r="DF401" i="1"/>
  <c r="DF409" i="1"/>
  <c r="DF430" i="1"/>
  <c r="DF402" i="1"/>
  <c r="DF410" i="1"/>
  <c r="DF417" i="1"/>
  <c r="DF420" i="1"/>
  <c r="DF365" i="1"/>
  <c r="DF411" i="1"/>
  <c r="DF413" i="1"/>
  <c r="DF421" i="1"/>
  <c r="DF366" i="1"/>
  <c r="DF451" i="1"/>
  <c r="DF422" i="1"/>
  <c r="DF367" i="1"/>
  <c r="DF403" i="1"/>
  <c r="DF412" i="1"/>
  <c r="DF423" i="1"/>
  <c r="DF368" i="1"/>
  <c r="DF408" i="1"/>
  <c r="DF395" i="1"/>
  <c r="DF415" i="1"/>
  <c r="DF416" i="1"/>
  <c r="DF418" i="1"/>
  <c r="DF363" i="1"/>
  <c r="DF371" i="1"/>
  <c r="DF419" i="1"/>
  <c r="DF370" i="1"/>
  <c r="DF377" i="1"/>
  <c r="DF385" i="1"/>
  <c r="DF330" i="1"/>
  <c r="DF374" i="1"/>
  <c r="DF378" i="1"/>
  <c r="DF386" i="1"/>
  <c r="DF372" i="1"/>
  <c r="DF379" i="1"/>
  <c r="DF387" i="1"/>
  <c r="DF332" i="1"/>
  <c r="DF369" i="1"/>
  <c r="DF380" i="1"/>
  <c r="DF364" i="1"/>
  <c r="DF381" i="1"/>
  <c r="DF389" i="1"/>
  <c r="DF382" i="1"/>
  <c r="DF390" i="1"/>
  <c r="DF373" i="1"/>
  <c r="DF375" i="1"/>
  <c r="DF383" i="1"/>
  <c r="DF391" i="1"/>
  <c r="DF336" i="1"/>
  <c r="DF388" i="1"/>
  <c r="DF340" i="1"/>
  <c r="DF342" i="1"/>
  <c r="DF350" i="1"/>
  <c r="DF358" i="1"/>
  <c r="DF303" i="1"/>
  <c r="DF343" i="1"/>
  <c r="DF351" i="1"/>
  <c r="DF329" i="1"/>
  <c r="DF344" i="1"/>
  <c r="DF352" i="1"/>
  <c r="DF297" i="1"/>
  <c r="DF305" i="1"/>
  <c r="DF424" i="1"/>
  <c r="DF334" i="1"/>
  <c r="DF337" i="1"/>
  <c r="DF345" i="1"/>
  <c r="DF353" i="1"/>
  <c r="DF298" i="1"/>
  <c r="DF362" i="1"/>
  <c r="DF346" i="1"/>
  <c r="DF347" i="1"/>
  <c r="DF355" i="1"/>
  <c r="DF300" i="1"/>
  <c r="DF308" i="1"/>
  <c r="DF376" i="1"/>
  <c r="DF384" i="1"/>
  <c r="DF331" i="1"/>
  <c r="DF335" i="1"/>
  <c r="DF339" i="1"/>
  <c r="DF348" i="1"/>
  <c r="DF356" i="1"/>
  <c r="DF301" i="1"/>
  <c r="DF309" i="1"/>
  <c r="DF321" i="1"/>
  <c r="DF266" i="1"/>
  <c r="DF274" i="1"/>
  <c r="DF282" i="1"/>
  <c r="DF338" i="1"/>
  <c r="DF312" i="1"/>
  <c r="DF314" i="1"/>
  <c r="DF322" i="1"/>
  <c r="DF267" i="1"/>
  <c r="DF333" i="1"/>
  <c r="DF354" i="1"/>
  <c r="DF299" i="1"/>
  <c r="DF315" i="1"/>
  <c r="DF323" i="1"/>
  <c r="DF268" i="1"/>
  <c r="DF276" i="1"/>
  <c r="DF284" i="1"/>
  <c r="DF313" i="1"/>
  <c r="DF316" i="1"/>
  <c r="DF324" i="1"/>
  <c r="DF304" i="1"/>
  <c r="DF307" i="1"/>
  <c r="DF317" i="1"/>
  <c r="DF325" i="1"/>
  <c r="DF270" i="1"/>
  <c r="DF310" i="1"/>
  <c r="DF318" i="1"/>
  <c r="DF296" i="1"/>
  <c r="DF271" i="1"/>
  <c r="DF279" i="1"/>
  <c r="DF341" i="1"/>
  <c r="DF349" i="1"/>
  <c r="DF306" i="1"/>
  <c r="DF319" i="1"/>
  <c r="DF264" i="1"/>
  <c r="DF272" i="1"/>
  <c r="DF280" i="1"/>
  <c r="DF265" i="1"/>
  <c r="DF273" i="1"/>
  <c r="DF287" i="1"/>
  <c r="DF212" i="1"/>
  <c r="DF220" i="1"/>
  <c r="DF228" i="1"/>
  <c r="DF236" i="1"/>
  <c r="DF275" i="1"/>
  <c r="DF278" i="1"/>
  <c r="DF288" i="1"/>
  <c r="DF213" i="1"/>
  <c r="DF221" i="1"/>
  <c r="DF229" i="1"/>
  <c r="DF289" i="1"/>
  <c r="DF214" i="1"/>
  <c r="DF222" i="1"/>
  <c r="DF230" i="1"/>
  <c r="DF277" i="1"/>
  <c r="DF285" i="1"/>
  <c r="DF290" i="1"/>
  <c r="DF215" i="1"/>
  <c r="DF223" i="1"/>
  <c r="DF231" i="1"/>
  <c r="DF320" i="1"/>
  <c r="DF269" i="1"/>
  <c r="DF283" i="1"/>
  <c r="DF291" i="1"/>
  <c r="DF292" i="1"/>
  <c r="DF217" i="1"/>
  <c r="DF225" i="1"/>
  <c r="DF233" i="1"/>
  <c r="DF357" i="1"/>
  <c r="DF302" i="1"/>
  <c r="DF311" i="1"/>
  <c r="DF286" i="1"/>
  <c r="DF263" i="1"/>
  <c r="DF218" i="1"/>
  <c r="DF226" i="1"/>
  <c r="DF234" i="1"/>
  <c r="DF238" i="1"/>
  <c r="DF161" i="1"/>
  <c r="DF169" i="1"/>
  <c r="DF240" i="1"/>
  <c r="DF244" i="1"/>
  <c r="DF248" i="1"/>
  <c r="DF252" i="1"/>
  <c r="DF256" i="1"/>
  <c r="DF219" i="1"/>
  <c r="DF227" i="1"/>
  <c r="DF235" i="1"/>
  <c r="DF159" i="1"/>
  <c r="DF167" i="1"/>
  <c r="DF211" i="1"/>
  <c r="DF243" i="1"/>
  <c r="DF237" i="1"/>
  <c r="DF210" i="1"/>
  <c r="DF216" i="1"/>
  <c r="DF224" i="1"/>
  <c r="DF239" i="1"/>
  <c r="DF242" i="1"/>
  <c r="DF246" i="1"/>
  <c r="DF250" i="1"/>
  <c r="DF254" i="1"/>
  <c r="DF258" i="1"/>
  <c r="DF160" i="1"/>
  <c r="DF168" i="1"/>
  <c r="DF281" i="1"/>
  <c r="DF232" i="1"/>
  <c r="DF163" i="1"/>
  <c r="DF171" i="1"/>
  <c r="DF253" i="1"/>
  <c r="DF162" i="1"/>
  <c r="DF177" i="1"/>
  <c r="DF185" i="1"/>
  <c r="DF193" i="1"/>
  <c r="DF201" i="1"/>
  <c r="DF255" i="1"/>
  <c r="DF180" i="1"/>
  <c r="DF188" i="1"/>
  <c r="DF196" i="1"/>
  <c r="DF257" i="1"/>
  <c r="DF158" i="1"/>
  <c r="DF166" i="1"/>
  <c r="DF170" i="1"/>
  <c r="DF175" i="1"/>
  <c r="DF183" i="1"/>
  <c r="DF191" i="1"/>
  <c r="DF199" i="1"/>
  <c r="DF157" i="1"/>
  <c r="DF241" i="1"/>
  <c r="DF259" i="1"/>
  <c r="DF172" i="1"/>
  <c r="DF178" i="1"/>
  <c r="DF186" i="1"/>
  <c r="DF194" i="1"/>
  <c r="DF202" i="1"/>
  <c r="DF245" i="1"/>
  <c r="DF173" i="1"/>
  <c r="DF181" i="1"/>
  <c r="DF247" i="1"/>
  <c r="DF165" i="1"/>
  <c r="DF176" i="1"/>
  <c r="DF184" i="1"/>
  <c r="DF192" i="1"/>
  <c r="DF200" i="1"/>
  <c r="DF249" i="1"/>
  <c r="DF164" i="1"/>
  <c r="DF179" i="1"/>
  <c r="DF187" i="1"/>
  <c r="DF195" i="1"/>
  <c r="DF203" i="1"/>
  <c r="DF112" i="1"/>
  <c r="DF120" i="1"/>
  <c r="DF128" i="1"/>
  <c r="DF136" i="1"/>
  <c r="DF144" i="1"/>
  <c r="DF174" i="1"/>
  <c r="DF206" i="1"/>
  <c r="DF107" i="1"/>
  <c r="DF115" i="1"/>
  <c r="DF123" i="1"/>
  <c r="DF131" i="1"/>
  <c r="DF139" i="1"/>
  <c r="DF197" i="1"/>
  <c r="DF198" i="1"/>
  <c r="DF110" i="1"/>
  <c r="DF118" i="1"/>
  <c r="DF126" i="1"/>
  <c r="DF134" i="1"/>
  <c r="DF142" i="1"/>
  <c r="DF251" i="1"/>
  <c r="DF182" i="1"/>
  <c r="DF205" i="1"/>
  <c r="DF105" i="1"/>
  <c r="DF113" i="1"/>
  <c r="DF121" i="1"/>
  <c r="DF204" i="1"/>
  <c r="DF108" i="1"/>
  <c r="DF116" i="1"/>
  <c r="DF124" i="1"/>
  <c r="DF132" i="1"/>
  <c r="DF140" i="1"/>
  <c r="DF111" i="1"/>
  <c r="DF119" i="1"/>
  <c r="DF127" i="1"/>
  <c r="DF135" i="1"/>
  <c r="DF143" i="1"/>
  <c r="DF189" i="1"/>
  <c r="DF190" i="1"/>
  <c r="DF106" i="1"/>
  <c r="DF114" i="1"/>
  <c r="DF122" i="1"/>
  <c r="DF130" i="1"/>
  <c r="DF138" i="1"/>
  <c r="DF146" i="1"/>
  <c r="DF109" i="1"/>
  <c r="DF129" i="1"/>
  <c r="DF151" i="1"/>
  <c r="DF64" i="1"/>
  <c r="DF72" i="1"/>
  <c r="DF80" i="1"/>
  <c r="DF88" i="1"/>
  <c r="DF96" i="1"/>
  <c r="DF55" i="1"/>
  <c r="DF611" i="1"/>
  <c r="DF628" i="1"/>
  <c r="DF642" i="1"/>
  <c r="DF643" i="1"/>
  <c r="DF644" i="1"/>
  <c r="DF145" i="1"/>
  <c r="DF149" i="1"/>
  <c r="DF104" i="1"/>
  <c r="DF65" i="1"/>
  <c r="DF73" i="1"/>
  <c r="DF81" i="1"/>
  <c r="DF89" i="1"/>
  <c r="DF97" i="1"/>
  <c r="DF56" i="1"/>
  <c r="DF51" i="1"/>
  <c r="DF612" i="1"/>
  <c r="DF629" i="1"/>
  <c r="DF117" i="1"/>
  <c r="DF125" i="1"/>
  <c r="DF141" i="1"/>
  <c r="DF58" i="1"/>
  <c r="DF66" i="1"/>
  <c r="DF74" i="1"/>
  <c r="DF82" i="1"/>
  <c r="DF90" i="1"/>
  <c r="DF98" i="1"/>
  <c r="DF57" i="1"/>
  <c r="DF613" i="1"/>
  <c r="DF630" i="1"/>
  <c r="DF646" i="1"/>
  <c r="DF152" i="1"/>
  <c r="DF59" i="1"/>
  <c r="DF67" i="1"/>
  <c r="DF75" i="1"/>
  <c r="DF83" i="1"/>
  <c r="DF91" i="1"/>
  <c r="DF99" i="1"/>
  <c r="DF606" i="1"/>
  <c r="DF614" i="1"/>
  <c r="DF631" i="1"/>
  <c r="DF647" i="1"/>
  <c r="DF137" i="1"/>
  <c r="DF148" i="1"/>
  <c r="DF60" i="1"/>
  <c r="DF68" i="1"/>
  <c r="DF76" i="1"/>
  <c r="DF84" i="1"/>
  <c r="DF147" i="1"/>
  <c r="DF150" i="1"/>
  <c r="DF61" i="1"/>
  <c r="DF69" i="1"/>
  <c r="DF77" i="1"/>
  <c r="DF85" i="1"/>
  <c r="DF93" i="1"/>
  <c r="DF52" i="1"/>
  <c r="DF608" i="1"/>
  <c r="DF625" i="1"/>
  <c r="DF633" i="1"/>
  <c r="DF649" i="1"/>
  <c r="DF133" i="1"/>
  <c r="DF153" i="1"/>
  <c r="DF62" i="1"/>
  <c r="DF70" i="1"/>
  <c r="DF78" i="1"/>
  <c r="DF86" i="1"/>
  <c r="DF94" i="1"/>
  <c r="DF53" i="1"/>
  <c r="DF609" i="1"/>
  <c r="DF626" i="1"/>
  <c r="DF634" i="1"/>
  <c r="DF63" i="1"/>
  <c r="DF71" i="1"/>
  <c r="DF79" i="1"/>
  <c r="DF87" i="1"/>
  <c r="DF95" i="1"/>
  <c r="DF54" i="1"/>
  <c r="DF624" i="1"/>
  <c r="DF610" i="1"/>
  <c r="DF648" i="1"/>
  <c r="DF92" i="1"/>
  <c r="DF100" i="1"/>
  <c r="DF607" i="1"/>
  <c r="DF632" i="1"/>
  <c r="DF645" i="1"/>
  <c r="DF627" i="1"/>
  <c r="DF783" i="1"/>
  <c r="DF847" i="1"/>
  <c r="DF911" i="1"/>
  <c r="DF722" i="1"/>
  <c r="DF846" i="1"/>
  <c r="DF910" i="1"/>
  <c r="DF20" i="1"/>
  <c r="DF21" i="1"/>
  <c r="DF11" i="1"/>
  <c r="DF721" i="1"/>
  <c r="DF785" i="1"/>
  <c r="DF909" i="1"/>
  <c r="DF12" i="1"/>
  <c r="DF13" i="1"/>
  <c r="DF14" i="1"/>
  <c r="DF720" i="1"/>
  <c r="DF784" i="1"/>
  <c r="DF848" i="1"/>
  <c r="DG33" i="1" l="1"/>
  <c r="DG26" i="1"/>
  <c r="DG34" i="1"/>
  <c r="DH3" i="1"/>
  <c r="DG27" i="1"/>
  <c r="DG28" i="1"/>
  <c r="DG25" i="1"/>
  <c r="DG30" i="1"/>
  <c r="DG31" i="1"/>
  <c r="DG529" i="1"/>
  <c r="DG32" i="1"/>
  <c r="DG530" i="1"/>
  <c r="DG531" i="1"/>
  <c r="DG532" i="1"/>
  <c r="DG29" i="1"/>
  <c r="DG537" i="1"/>
  <c r="DG539" i="1"/>
  <c r="DG528" i="1"/>
  <c r="DG533" i="1"/>
  <c r="DG540" i="1"/>
  <c r="DG534" i="1"/>
  <c r="DG535" i="1"/>
  <c r="DG538" i="1"/>
  <c r="DG542" i="1"/>
  <c r="DG543" i="1"/>
  <c r="DG536" i="1"/>
  <c r="DG541" i="1"/>
  <c r="DG545" i="1"/>
  <c r="DG546" i="1"/>
  <c r="DG547" i="1"/>
  <c r="DG544" i="1"/>
  <c r="DG548" i="1"/>
  <c r="DG549" i="1"/>
  <c r="DG550" i="1"/>
  <c r="DG527" i="1"/>
  <c r="DG555" i="1"/>
  <c r="DG495" i="1"/>
  <c r="DG554" i="1"/>
  <c r="DG556" i="1"/>
  <c r="DG496" i="1"/>
  <c r="DG497" i="1"/>
  <c r="DG553" i="1"/>
  <c r="DG551" i="1"/>
  <c r="DG552" i="1"/>
  <c r="DG500" i="1"/>
  <c r="DG507" i="1"/>
  <c r="DG499" i="1"/>
  <c r="DG498" i="1"/>
  <c r="DG502" i="1"/>
  <c r="DG503" i="1"/>
  <c r="DG504" i="1"/>
  <c r="DG512" i="1"/>
  <c r="DG509" i="1"/>
  <c r="DG513" i="1"/>
  <c r="DG517" i="1"/>
  <c r="DG518" i="1"/>
  <c r="DG508" i="1"/>
  <c r="DG519" i="1"/>
  <c r="DG466" i="1"/>
  <c r="DG505" i="1"/>
  <c r="DG506" i="1"/>
  <c r="DG511" i="1"/>
  <c r="DG520" i="1"/>
  <c r="DG465" i="1"/>
  <c r="DG501" i="1"/>
  <c r="DG514" i="1"/>
  <c r="DG522" i="1"/>
  <c r="DG515" i="1"/>
  <c r="DG523" i="1"/>
  <c r="DG462" i="1"/>
  <c r="DG516" i="1"/>
  <c r="DG467" i="1"/>
  <c r="DG468" i="1"/>
  <c r="DG476" i="1"/>
  <c r="DG474" i="1"/>
  <c r="DG482" i="1"/>
  <c r="DG494" i="1"/>
  <c r="DG473" i="1"/>
  <c r="DG472" i="1"/>
  <c r="DG464" i="1"/>
  <c r="DG471" i="1"/>
  <c r="DG479" i="1"/>
  <c r="DG510" i="1"/>
  <c r="DG521" i="1"/>
  <c r="DG463" i="1"/>
  <c r="DG470" i="1"/>
  <c r="DG478" i="1"/>
  <c r="DG469" i="1"/>
  <c r="DG475" i="1"/>
  <c r="DG477" i="1"/>
  <c r="DG484" i="1"/>
  <c r="DG430" i="1"/>
  <c r="DG481" i="1"/>
  <c r="DG483" i="1"/>
  <c r="DG431" i="1"/>
  <c r="DG490" i="1"/>
  <c r="DG432" i="1"/>
  <c r="DG489" i="1"/>
  <c r="DG433" i="1"/>
  <c r="DG480" i="1"/>
  <c r="DG488" i="1"/>
  <c r="DG487" i="1"/>
  <c r="DG435" i="1"/>
  <c r="DG486" i="1"/>
  <c r="DG461" i="1"/>
  <c r="DG436" i="1"/>
  <c r="DG429" i="1"/>
  <c r="DG443" i="1"/>
  <c r="DG451" i="1"/>
  <c r="DG444" i="1"/>
  <c r="DG445" i="1"/>
  <c r="DG453" i="1"/>
  <c r="DG434" i="1"/>
  <c r="DG437" i="1"/>
  <c r="DG446" i="1"/>
  <c r="DG485" i="1"/>
  <c r="DG439" i="1"/>
  <c r="DG447" i="1"/>
  <c r="DG440" i="1"/>
  <c r="DG448" i="1"/>
  <c r="DG456" i="1"/>
  <c r="DG438" i="1"/>
  <c r="DG441" i="1"/>
  <c r="DG449" i="1"/>
  <c r="DG457" i="1"/>
  <c r="DG403" i="1"/>
  <c r="DG411" i="1"/>
  <c r="DG442" i="1"/>
  <c r="DG404" i="1"/>
  <c r="DG396" i="1"/>
  <c r="DG397" i="1"/>
  <c r="DG405" i="1"/>
  <c r="DG413" i="1"/>
  <c r="DG450" i="1"/>
  <c r="DG398" i="1"/>
  <c r="DG406" i="1"/>
  <c r="DG455" i="1"/>
  <c r="DG399" i="1"/>
  <c r="DG452" i="1"/>
  <c r="DG400" i="1"/>
  <c r="DG408" i="1"/>
  <c r="DG454" i="1"/>
  <c r="DG401" i="1"/>
  <c r="DG409" i="1"/>
  <c r="DG417" i="1"/>
  <c r="DG419" i="1"/>
  <c r="DG364" i="1"/>
  <c r="DG420" i="1"/>
  <c r="DG365" i="1"/>
  <c r="DG410" i="1"/>
  <c r="DG421" i="1"/>
  <c r="DG366" i="1"/>
  <c r="DG402" i="1"/>
  <c r="DG422" i="1"/>
  <c r="DG367" i="1"/>
  <c r="DG412" i="1"/>
  <c r="DG414" i="1"/>
  <c r="DG423" i="1"/>
  <c r="DG428" i="1"/>
  <c r="DG407" i="1"/>
  <c r="DG424" i="1"/>
  <c r="DG395" i="1"/>
  <c r="DG370" i="1"/>
  <c r="DG418" i="1"/>
  <c r="DG368" i="1"/>
  <c r="DG376" i="1"/>
  <c r="DG384" i="1"/>
  <c r="DG362" i="1"/>
  <c r="DG416" i="1"/>
  <c r="DG377" i="1"/>
  <c r="DG385" i="1"/>
  <c r="DG415" i="1"/>
  <c r="DG371" i="1"/>
  <c r="DG374" i="1"/>
  <c r="DG378" i="1"/>
  <c r="DG386" i="1"/>
  <c r="DG331" i="1"/>
  <c r="DG372" i="1"/>
  <c r="DG379" i="1"/>
  <c r="DG369" i="1"/>
  <c r="DG380" i="1"/>
  <c r="DG388" i="1"/>
  <c r="DG363" i="1"/>
  <c r="DG381" i="1"/>
  <c r="DG389" i="1"/>
  <c r="DG382" i="1"/>
  <c r="DG390" i="1"/>
  <c r="DG335" i="1"/>
  <c r="DG373" i="1"/>
  <c r="DG333" i="1"/>
  <c r="DG338" i="1"/>
  <c r="DG341" i="1"/>
  <c r="DG349" i="1"/>
  <c r="DG357" i="1"/>
  <c r="DG302" i="1"/>
  <c r="DG387" i="1"/>
  <c r="DG336" i="1"/>
  <c r="DG340" i="1"/>
  <c r="DG342" i="1"/>
  <c r="DG350" i="1"/>
  <c r="DG358" i="1"/>
  <c r="DG330" i="1"/>
  <c r="DG343" i="1"/>
  <c r="DG351" i="1"/>
  <c r="DG329" i="1"/>
  <c r="DG304" i="1"/>
  <c r="DG332" i="1"/>
  <c r="DG344" i="1"/>
  <c r="DG352" i="1"/>
  <c r="DG297" i="1"/>
  <c r="DG334" i="1"/>
  <c r="DG337" i="1"/>
  <c r="DG345" i="1"/>
  <c r="DG391" i="1"/>
  <c r="DG346" i="1"/>
  <c r="DG354" i="1"/>
  <c r="DG299" i="1"/>
  <c r="DG307" i="1"/>
  <c r="DG375" i="1"/>
  <c r="DG383" i="1"/>
  <c r="DG347" i="1"/>
  <c r="DG355" i="1"/>
  <c r="DG300" i="1"/>
  <c r="DG308" i="1"/>
  <c r="DG339" i="1"/>
  <c r="DG356" i="1"/>
  <c r="DG303" i="1"/>
  <c r="DG311" i="1"/>
  <c r="DG320" i="1"/>
  <c r="DG265" i="1"/>
  <c r="DG273" i="1"/>
  <c r="DG281" i="1"/>
  <c r="DG305" i="1"/>
  <c r="DG321" i="1"/>
  <c r="DG266" i="1"/>
  <c r="DG274" i="1"/>
  <c r="DG301" i="1"/>
  <c r="DG312" i="1"/>
  <c r="DG314" i="1"/>
  <c r="DG322" i="1"/>
  <c r="DG267" i="1"/>
  <c r="DG275" i="1"/>
  <c r="DG283" i="1"/>
  <c r="DG353" i="1"/>
  <c r="DG298" i="1"/>
  <c r="DG315" i="1"/>
  <c r="DG323" i="1"/>
  <c r="DG309" i="1"/>
  <c r="DG313" i="1"/>
  <c r="DG316" i="1"/>
  <c r="DG324" i="1"/>
  <c r="DG269" i="1"/>
  <c r="DG317" i="1"/>
  <c r="DG325" i="1"/>
  <c r="DG270" i="1"/>
  <c r="DG278" i="1"/>
  <c r="DG348" i="1"/>
  <c r="DG310" i="1"/>
  <c r="DG318" i="1"/>
  <c r="DG296" i="1"/>
  <c r="DG271" i="1"/>
  <c r="DG279" i="1"/>
  <c r="DG211" i="1"/>
  <c r="DG219" i="1"/>
  <c r="DG227" i="1"/>
  <c r="DG235" i="1"/>
  <c r="DG264" i="1"/>
  <c r="DG272" i="1"/>
  <c r="DG287" i="1"/>
  <c r="DG212" i="1"/>
  <c r="DG220" i="1"/>
  <c r="DG228" i="1"/>
  <c r="DG288" i="1"/>
  <c r="DG213" i="1"/>
  <c r="DG221" i="1"/>
  <c r="DG229" i="1"/>
  <c r="DG280" i="1"/>
  <c r="DG284" i="1"/>
  <c r="DG289" i="1"/>
  <c r="DG214" i="1"/>
  <c r="DG222" i="1"/>
  <c r="DG230" i="1"/>
  <c r="DG319" i="1"/>
  <c r="DG277" i="1"/>
  <c r="DG285" i="1"/>
  <c r="DG290" i="1"/>
  <c r="DG268" i="1"/>
  <c r="DG282" i="1"/>
  <c r="DG291" i="1"/>
  <c r="DG216" i="1"/>
  <c r="DG224" i="1"/>
  <c r="DG232" i="1"/>
  <c r="DG276" i="1"/>
  <c r="DG292" i="1"/>
  <c r="DG217" i="1"/>
  <c r="DG225" i="1"/>
  <c r="DG233" i="1"/>
  <c r="DG236" i="1"/>
  <c r="DG241" i="1"/>
  <c r="DG245" i="1"/>
  <c r="DG249" i="1"/>
  <c r="DG253" i="1"/>
  <c r="DG257" i="1"/>
  <c r="DG158" i="1"/>
  <c r="DG166" i="1"/>
  <c r="DG306" i="1"/>
  <c r="DG238" i="1"/>
  <c r="DG161" i="1"/>
  <c r="DG234" i="1"/>
  <c r="DG240" i="1"/>
  <c r="DG244" i="1"/>
  <c r="DG248" i="1"/>
  <c r="DG252" i="1"/>
  <c r="DG256" i="1"/>
  <c r="DG164" i="1"/>
  <c r="DG263" i="1"/>
  <c r="DG218" i="1"/>
  <c r="DG226" i="1"/>
  <c r="DG286" i="1"/>
  <c r="DG243" i="1"/>
  <c r="DG247" i="1"/>
  <c r="DG251" i="1"/>
  <c r="DG255" i="1"/>
  <c r="DG259" i="1"/>
  <c r="DG162" i="1"/>
  <c r="DG237" i="1"/>
  <c r="DG210" i="1"/>
  <c r="DG165" i="1"/>
  <c r="DG215" i="1"/>
  <c r="DG223" i="1"/>
  <c r="DG231" i="1"/>
  <c r="DG239" i="1"/>
  <c r="DG242" i="1"/>
  <c r="DG246" i="1"/>
  <c r="DG250" i="1"/>
  <c r="DG254" i="1"/>
  <c r="DG258" i="1"/>
  <c r="DG160" i="1"/>
  <c r="DG168" i="1"/>
  <c r="DG167" i="1"/>
  <c r="DG174" i="1"/>
  <c r="DG182" i="1"/>
  <c r="DG190" i="1"/>
  <c r="DG198" i="1"/>
  <c r="DG206" i="1"/>
  <c r="DG177" i="1"/>
  <c r="DG185" i="1"/>
  <c r="DG193" i="1"/>
  <c r="DG201" i="1"/>
  <c r="DG159" i="1"/>
  <c r="DG180" i="1"/>
  <c r="DG188" i="1"/>
  <c r="DG196" i="1"/>
  <c r="DG204" i="1"/>
  <c r="DG170" i="1"/>
  <c r="DG171" i="1"/>
  <c r="DG175" i="1"/>
  <c r="DG183" i="1"/>
  <c r="DG191" i="1"/>
  <c r="DG199" i="1"/>
  <c r="DG169" i="1"/>
  <c r="DG172" i="1"/>
  <c r="DG178" i="1"/>
  <c r="DG163" i="1"/>
  <c r="DG173" i="1"/>
  <c r="DG181" i="1"/>
  <c r="DG189" i="1"/>
  <c r="DG197" i="1"/>
  <c r="DG205" i="1"/>
  <c r="DG176" i="1"/>
  <c r="DG184" i="1"/>
  <c r="DG192" i="1"/>
  <c r="DG200" i="1"/>
  <c r="DG109" i="1"/>
  <c r="DG117" i="1"/>
  <c r="DG125" i="1"/>
  <c r="DG133" i="1"/>
  <c r="DG141" i="1"/>
  <c r="DG149" i="1"/>
  <c r="DG112" i="1"/>
  <c r="DG120" i="1"/>
  <c r="DG128" i="1"/>
  <c r="DG136" i="1"/>
  <c r="DG179" i="1"/>
  <c r="DG107" i="1"/>
  <c r="DG115" i="1"/>
  <c r="DG123" i="1"/>
  <c r="DG131" i="1"/>
  <c r="DG139" i="1"/>
  <c r="DG147" i="1"/>
  <c r="DG194" i="1"/>
  <c r="DG195" i="1"/>
  <c r="DG110" i="1"/>
  <c r="DG118" i="1"/>
  <c r="DG157" i="1"/>
  <c r="DG105" i="1"/>
  <c r="DG113" i="1"/>
  <c r="DG121" i="1"/>
  <c r="DG129" i="1"/>
  <c r="DG137" i="1"/>
  <c r="DG108" i="1"/>
  <c r="DG116" i="1"/>
  <c r="DG124" i="1"/>
  <c r="DG132" i="1"/>
  <c r="DG140" i="1"/>
  <c r="DG148" i="1"/>
  <c r="DG111" i="1"/>
  <c r="DG119" i="1"/>
  <c r="DG127" i="1"/>
  <c r="DG135" i="1"/>
  <c r="DG143" i="1"/>
  <c r="DG130" i="1"/>
  <c r="DG146" i="1"/>
  <c r="DG63" i="1"/>
  <c r="DG71" i="1"/>
  <c r="DG79" i="1"/>
  <c r="DG87" i="1"/>
  <c r="DG95" i="1"/>
  <c r="DG54" i="1"/>
  <c r="DG610" i="1"/>
  <c r="DG627" i="1"/>
  <c r="DG187" i="1"/>
  <c r="DG114" i="1"/>
  <c r="DG151" i="1"/>
  <c r="DG64" i="1"/>
  <c r="DG72" i="1"/>
  <c r="DG80" i="1"/>
  <c r="DG88" i="1"/>
  <c r="DG96" i="1"/>
  <c r="DG55" i="1"/>
  <c r="DG611" i="1"/>
  <c r="DG628" i="1"/>
  <c r="DG642" i="1"/>
  <c r="DG643" i="1"/>
  <c r="DG126" i="1"/>
  <c r="DG142" i="1"/>
  <c r="DG145" i="1"/>
  <c r="DG104" i="1"/>
  <c r="DG65" i="1"/>
  <c r="DG73" i="1"/>
  <c r="DG81" i="1"/>
  <c r="DG89" i="1"/>
  <c r="DG97" i="1"/>
  <c r="DG56" i="1"/>
  <c r="DG51" i="1"/>
  <c r="DG612" i="1"/>
  <c r="DG629" i="1"/>
  <c r="DG645" i="1"/>
  <c r="DG144" i="1"/>
  <c r="DG58" i="1"/>
  <c r="DG66" i="1"/>
  <c r="DG74" i="1"/>
  <c r="DG82" i="1"/>
  <c r="DG90" i="1"/>
  <c r="DG98" i="1"/>
  <c r="DG57" i="1"/>
  <c r="DG613" i="1"/>
  <c r="DG630" i="1"/>
  <c r="DG646" i="1"/>
  <c r="DG202" i="1"/>
  <c r="DG122" i="1"/>
  <c r="DG138" i="1"/>
  <c r="DG152" i="1"/>
  <c r="DG59" i="1"/>
  <c r="DG67" i="1"/>
  <c r="DG75" i="1"/>
  <c r="DG83" i="1"/>
  <c r="DG60" i="1"/>
  <c r="DG68" i="1"/>
  <c r="DG76" i="1"/>
  <c r="DG84" i="1"/>
  <c r="DG92" i="1"/>
  <c r="DG100" i="1"/>
  <c r="DG607" i="1"/>
  <c r="DG624" i="1"/>
  <c r="DG632" i="1"/>
  <c r="DG648" i="1"/>
  <c r="DG186" i="1"/>
  <c r="DG134" i="1"/>
  <c r="DG150" i="1"/>
  <c r="DG61" i="1"/>
  <c r="DG69" i="1"/>
  <c r="DG77" i="1"/>
  <c r="DG85" i="1"/>
  <c r="DG93" i="1"/>
  <c r="DG52" i="1"/>
  <c r="DG608" i="1"/>
  <c r="DG625" i="1"/>
  <c r="DG633" i="1"/>
  <c r="DG649" i="1"/>
  <c r="DG153" i="1"/>
  <c r="DG62" i="1"/>
  <c r="DG70" i="1"/>
  <c r="DG78" i="1"/>
  <c r="DG86" i="1"/>
  <c r="DG644" i="1"/>
  <c r="DG94" i="1"/>
  <c r="DG53" i="1"/>
  <c r="DG609" i="1"/>
  <c r="DG614" i="1"/>
  <c r="DG634" i="1"/>
  <c r="DG203" i="1"/>
  <c r="DG91" i="1"/>
  <c r="DG99" i="1"/>
  <c r="DG647" i="1"/>
  <c r="DG106" i="1"/>
  <c r="DG606" i="1"/>
  <c r="DG626" i="1"/>
  <c r="DG631" i="1"/>
  <c r="DG720" i="1"/>
  <c r="DG784" i="1"/>
  <c r="DG848" i="1"/>
  <c r="DG783" i="1"/>
  <c r="DG847" i="1"/>
  <c r="DG911" i="1"/>
  <c r="DG722" i="1"/>
  <c r="DG846" i="1"/>
  <c r="DG910" i="1"/>
  <c r="DG20" i="1"/>
  <c r="DG21" i="1"/>
  <c r="DG11" i="1"/>
  <c r="DG721" i="1"/>
  <c r="DG785" i="1"/>
  <c r="DG909" i="1"/>
  <c r="DG12" i="1"/>
  <c r="DG13" i="1"/>
  <c r="DG14" i="1"/>
  <c r="DH32" i="1" l="1"/>
  <c r="DH33" i="1"/>
  <c r="DH26" i="1"/>
  <c r="DH34" i="1"/>
  <c r="DI3" i="1"/>
  <c r="DH27" i="1"/>
  <c r="DH28" i="1"/>
  <c r="DH29" i="1"/>
  <c r="DH30" i="1"/>
  <c r="DH528" i="1"/>
  <c r="DH529" i="1"/>
  <c r="DH31" i="1"/>
  <c r="DH530" i="1"/>
  <c r="DH531" i="1"/>
  <c r="DH25" i="1"/>
  <c r="DH534" i="1"/>
  <c r="DH536" i="1"/>
  <c r="DH537" i="1"/>
  <c r="DH538" i="1"/>
  <c r="DH539" i="1"/>
  <c r="DH533" i="1"/>
  <c r="DH542" i="1"/>
  <c r="DH532" i="1"/>
  <c r="DH543" i="1"/>
  <c r="DH541" i="1"/>
  <c r="DH544" i="1"/>
  <c r="DH540" i="1"/>
  <c r="DH545" i="1"/>
  <c r="DH551" i="1"/>
  <c r="DH547" i="1"/>
  <c r="DH553" i="1"/>
  <c r="DH535" i="1"/>
  <c r="DH548" i="1"/>
  <c r="DH549" i="1"/>
  <c r="DH527" i="1"/>
  <c r="DH555" i="1"/>
  <c r="DH495" i="1"/>
  <c r="DH546" i="1"/>
  <c r="DH550" i="1"/>
  <c r="DH554" i="1"/>
  <c r="DH556" i="1"/>
  <c r="DH496" i="1"/>
  <c r="DH499" i="1"/>
  <c r="DH497" i="1"/>
  <c r="DH501" i="1"/>
  <c r="DH505" i="1"/>
  <c r="DH506" i="1"/>
  <c r="DH509" i="1"/>
  <c r="DH498" i="1"/>
  <c r="DH502" i="1"/>
  <c r="DH503" i="1"/>
  <c r="DH511" i="1"/>
  <c r="DH510" i="1"/>
  <c r="DH516" i="1"/>
  <c r="DH552" i="1"/>
  <c r="DH513" i="1"/>
  <c r="DH517" i="1"/>
  <c r="DH518" i="1"/>
  <c r="DH467" i="1"/>
  <c r="DH504" i="1"/>
  <c r="DH508" i="1"/>
  <c r="DH519" i="1"/>
  <c r="DH466" i="1"/>
  <c r="DH520" i="1"/>
  <c r="DH521" i="1"/>
  <c r="DH507" i="1"/>
  <c r="DH512" i="1"/>
  <c r="DH514" i="1"/>
  <c r="DH522" i="1"/>
  <c r="DH463" i="1"/>
  <c r="DH515" i="1"/>
  <c r="DH469" i="1"/>
  <c r="DH477" i="1"/>
  <c r="DH468" i="1"/>
  <c r="DH475" i="1"/>
  <c r="DH483" i="1"/>
  <c r="DH462" i="1"/>
  <c r="DH474" i="1"/>
  <c r="DH523" i="1"/>
  <c r="DH494" i="1"/>
  <c r="DH473" i="1"/>
  <c r="DH465" i="1"/>
  <c r="DH472" i="1"/>
  <c r="DH480" i="1"/>
  <c r="DH464" i="1"/>
  <c r="DH471" i="1"/>
  <c r="DH479" i="1"/>
  <c r="DH470" i="1"/>
  <c r="DH476" i="1"/>
  <c r="DH478" i="1"/>
  <c r="DH485" i="1"/>
  <c r="DH429" i="1"/>
  <c r="DH482" i="1"/>
  <c r="DH484" i="1"/>
  <c r="DH430" i="1"/>
  <c r="DH481" i="1"/>
  <c r="DH431" i="1"/>
  <c r="DH490" i="1"/>
  <c r="DH432" i="1"/>
  <c r="DH489" i="1"/>
  <c r="DH488" i="1"/>
  <c r="DH434" i="1"/>
  <c r="DH487" i="1"/>
  <c r="DH435" i="1"/>
  <c r="DH442" i="1"/>
  <c r="DH450" i="1"/>
  <c r="DH461" i="1"/>
  <c r="DH443" i="1"/>
  <c r="DH444" i="1"/>
  <c r="DH452" i="1"/>
  <c r="DH445" i="1"/>
  <c r="DH486" i="1"/>
  <c r="DH433" i="1"/>
  <c r="DH437" i="1"/>
  <c r="DH446" i="1"/>
  <c r="DH436" i="1"/>
  <c r="DH439" i="1"/>
  <c r="DH447" i="1"/>
  <c r="DH455" i="1"/>
  <c r="DH440" i="1"/>
  <c r="DH448" i="1"/>
  <c r="DH456" i="1"/>
  <c r="DH451" i="1"/>
  <c r="DH428" i="1"/>
  <c r="DH402" i="1"/>
  <c r="DH410" i="1"/>
  <c r="DH441" i="1"/>
  <c r="DH449" i="1"/>
  <c r="DH403" i="1"/>
  <c r="DH411" i="1"/>
  <c r="DH453" i="1"/>
  <c r="DH404" i="1"/>
  <c r="DH412" i="1"/>
  <c r="DH438" i="1"/>
  <c r="DH396" i="1"/>
  <c r="DH397" i="1"/>
  <c r="DH405" i="1"/>
  <c r="DH398" i="1"/>
  <c r="DH457" i="1"/>
  <c r="DH399" i="1"/>
  <c r="DH407" i="1"/>
  <c r="DH400" i="1"/>
  <c r="DH408" i="1"/>
  <c r="DH416" i="1"/>
  <c r="DH454" i="1"/>
  <c r="DH415" i="1"/>
  <c r="DH418" i="1"/>
  <c r="DH363" i="1"/>
  <c r="DH417" i="1"/>
  <c r="DH419" i="1"/>
  <c r="DH364" i="1"/>
  <c r="DH413" i="1"/>
  <c r="DH420" i="1"/>
  <c r="DH365" i="1"/>
  <c r="DH373" i="1"/>
  <c r="DH401" i="1"/>
  <c r="DH409" i="1"/>
  <c r="DH421" i="1"/>
  <c r="DH366" i="1"/>
  <c r="DH422" i="1"/>
  <c r="DH414" i="1"/>
  <c r="DH423" i="1"/>
  <c r="DH368" i="1"/>
  <c r="DH406" i="1"/>
  <c r="DH424" i="1"/>
  <c r="DH369" i="1"/>
  <c r="DH375" i="1"/>
  <c r="DH383" i="1"/>
  <c r="DH391" i="1"/>
  <c r="DH367" i="1"/>
  <c r="DH370" i="1"/>
  <c r="DH376" i="1"/>
  <c r="DH384" i="1"/>
  <c r="DH377" i="1"/>
  <c r="DH385" i="1"/>
  <c r="DH330" i="1"/>
  <c r="DH338" i="1"/>
  <c r="DH371" i="1"/>
  <c r="DH374" i="1"/>
  <c r="DH378" i="1"/>
  <c r="DH372" i="1"/>
  <c r="DH379" i="1"/>
  <c r="DH387" i="1"/>
  <c r="DH380" i="1"/>
  <c r="DH388" i="1"/>
  <c r="DH395" i="1"/>
  <c r="DH381" i="1"/>
  <c r="DH389" i="1"/>
  <c r="DH334" i="1"/>
  <c r="DH339" i="1"/>
  <c r="DH348" i="1"/>
  <c r="DH356" i="1"/>
  <c r="DH301" i="1"/>
  <c r="DH333" i="1"/>
  <c r="DH341" i="1"/>
  <c r="DH349" i="1"/>
  <c r="DH357" i="1"/>
  <c r="DH386" i="1"/>
  <c r="DH336" i="1"/>
  <c r="DH340" i="1"/>
  <c r="DH342" i="1"/>
  <c r="DH350" i="1"/>
  <c r="DH358" i="1"/>
  <c r="DH303" i="1"/>
  <c r="DH343" i="1"/>
  <c r="DH351" i="1"/>
  <c r="DH329" i="1"/>
  <c r="DH332" i="1"/>
  <c r="DH344" i="1"/>
  <c r="DH362" i="1"/>
  <c r="DH337" i="1"/>
  <c r="DH345" i="1"/>
  <c r="DH353" i="1"/>
  <c r="DH298" i="1"/>
  <c r="DH306" i="1"/>
  <c r="DH382" i="1"/>
  <c r="DH390" i="1"/>
  <c r="DH346" i="1"/>
  <c r="DH354" i="1"/>
  <c r="DH299" i="1"/>
  <c r="DH307" i="1"/>
  <c r="DH331" i="1"/>
  <c r="DH302" i="1"/>
  <c r="DH319" i="1"/>
  <c r="DH264" i="1"/>
  <c r="DH272" i="1"/>
  <c r="DH280" i="1"/>
  <c r="DH355" i="1"/>
  <c r="DH311" i="1"/>
  <c r="DH320" i="1"/>
  <c r="DH265" i="1"/>
  <c r="DH273" i="1"/>
  <c r="DH305" i="1"/>
  <c r="DH321" i="1"/>
  <c r="DH266" i="1"/>
  <c r="DH274" i="1"/>
  <c r="DH282" i="1"/>
  <c r="DH312" i="1"/>
  <c r="DH314" i="1"/>
  <c r="DH322" i="1"/>
  <c r="DH352" i="1"/>
  <c r="DH297" i="1"/>
  <c r="DH300" i="1"/>
  <c r="DH315" i="1"/>
  <c r="DH323" i="1"/>
  <c r="DH268" i="1"/>
  <c r="DH304" i="1"/>
  <c r="DH308" i="1"/>
  <c r="DH309" i="1"/>
  <c r="DH313" i="1"/>
  <c r="DH316" i="1"/>
  <c r="DH324" i="1"/>
  <c r="DH269" i="1"/>
  <c r="DH277" i="1"/>
  <c r="DH347" i="1"/>
  <c r="DH317" i="1"/>
  <c r="DH325" i="1"/>
  <c r="DH270" i="1"/>
  <c r="DH278" i="1"/>
  <c r="DH286" i="1"/>
  <c r="DH281" i="1"/>
  <c r="DH263" i="1"/>
  <c r="DH218" i="1"/>
  <c r="DH226" i="1"/>
  <c r="DH234" i="1"/>
  <c r="DH211" i="1"/>
  <c r="DH219" i="1"/>
  <c r="DH227" i="1"/>
  <c r="DH271" i="1"/>
  <c r="DH275" i="1"/>
  <c r="DH287" i="1"/>
  <c r="DH212" i="1"/>
  <c r="DH220" i="1"/>
  <c r="DH228" i="1"/>
  <c r="DH236" i="1"/>
  <c r="DH288" i="1"/>
  <c r="DH213" i="1"/>
  <c r="DH221" i="1"/>
  <c r="DH229" i="1"/>
  <c r="DH318" i="1"/>
  <c r="DH296" i="1"/>
  <c r="DH284" i="1"/>
  <c r="DH289" i="1"/>
  <c r="DH283" i="1"/>
  <c r="DH285" i="1"/>
  <c r="DH290" i="1"/>
  <c r="DH215" i="1"/>
  <c r="DH223" i="1"/>
  <c r="DH231" i="1"/>
  <c r="DH267" i="1"/>
  <c r="DH279" i="1"/>
  <c r="DH291" i="1"/>
  <c r="DH216" i="1"/>
  <c r="DH224" i="1"/>
  <c r="DH232" i="1"/>
  <c r="DH310" i="1"/>
  <c r="DH276" i="1"/>
  <c r="DH163" i="1"/>
  <c r="DH335" i="1"/>
  <c r="DH241" i="1"/>
  <c r="DH245" i="1"/>
  <c r="DH249" i="1"/>
  <c r="DH253" i="1"/>
  <c r="DH257" i="1"/>
  <c r="DH158" i="1"/>
  <c r="DH238" i="1"/>
  <c r="DH161" i="1"/>
  <c r="DH169" i="1"/>
  <c r="DH292" i="1"/>
  <c r="DH235" i="1"/>
  <c r="DH240" i="1"/>
  <c r="DH217" i="1"/>
  <c r="DH225" i="1"/>
  <c r="DH233" i="1"/>
  <c r="DH159" i="1"/>
  <c r="DH243" i="1"/>
  <c r="DH247" i="1"/>
  <c r="DH251" i="1"/>
  <c r="DH255" i="1"/>
  <c r="DH259" i="1"/>
  <c r="DH162" i="1"/>
  <c r="DH170" i="1"/>
  <c r="DH237" i="1"/>
  <c r="DH210" i="1"/>
  <c r="DH165" i="1"/>
  <c r="DH254" i="1"/>
  <c r="DH179" i="1"/>
  <c r="DH187" i="1"/>
  <c r="DH195" i="1"/>
  <c r="DH203" i="1"/>
  <c r="DH239" i="1"/>
  <c r="DH256" i="1"/>
  <c r="DH160" i="1"/>
  <c r="DH167" i="1"/>
  <c r="DH174" i="1"/>
  <c r="DH182" i="1"/>
  <c r="DH190" i="1"/>
  <c r="DH198" i="1"/>
  <c r="DH230" i="1"/>
  <c r="DH258" i="1"/>
  <c r="DH177" i="1"/>
  <c r="DH185" i="1"/>
  <c r="DH193" i="1"/>
  <c r="DH201" i="1"/>
  <c r="DH244" i="1"/>
  <c r="DH166" i="1"/>
  <c r="DH180" i="1"/>
  <c r="DH188" i="1"/>
  <c r="DH196" i="1"/>
  <c r="DH204" i="1"/>
  <c r="DH222" i="1"/>
  <c r="DH242" i="1"/>
  <c r="DH246" i="1"/>
  <c r="DH171" i="1"/>
  <c r="DH175" i="1"/>
  <c r="DH183" i="1"/>
  <c r="DH248" i="1"/>
  <c r="DH172" i="1"/>
  <c r="DH178" i="1"/>
  <c r="DH186" i="1"/>
  <c r="DH194" i="1"/>
  <c r="DH202" i="1"/>
  <c r="DH214" i="1"/>
  <c r="DH250" i="1"/>
  <c r="DH168" i="1"/>
  <c r="DH173" i="1"/>
  <c r="DH181" i="1"/>
  <c r="DH189" i="1"/>
  <c r="DH197" i="1"/>
  <c r="DH205" i="1"/>
  <c r="DH184" i="1"/>
  <c r="DH200" i="1"/>
  <c r="DH106" i="1"/>
  <c r="DH114" i="1"/>
  <c r="DH122" i="1"/>
  <c r="DH130" i="1"/>
  <c r="DH138" i="1"/>
  <c r="DH146" i="1"/>
  <c r="DH176" i="1"/>
  <c r="DH199" i="1"/>
  <c r="DH109" i="1"/>
  <c r="DH117" i="1"/>
  <c r="DH125" i="1"/>
  <c r="DH133" i="1"/>
  <c r="DH141" i="1"/>
  <c r="DH164" i="1"/>
  <c r="DH206" i="1"/>
  <c r="DH112" i="1"/>
  <c r="DH120" i="1"/>
  <c r="DH128" i="1"/>
  <c r="DH136" i="1"/>
  <c r="DH144" i="1"/>
  <c r="DH107" i="1"/>
  <c r="DH115" i="1"/>
  <c r="DH192" i="1"/>
  <c r="DH110" i="1"/>
  <c r="DH118" i="1"/>
  <c r="DH126" i="1"/>
  <c r="DH134" i="1"/>
  <c r="DH142" i="1"/>
  <c r="DH191" i="1"/>
  <c r="DH157" i="1"/>
  <c r="DH105" i="1"/>
  <c r="DH113" i="1"/>
  <c r="DH121" i="1"/>
  <c r="DH129" i="1"/>
  <c r="DH137" i="1"/>
  <c r="DH145" i="1"/>
  <c r="DH108" i="1"/>
  <c r="DH116" i="1"/>
  <c r="DH124" i="1"/>
  <c r="DH132" i="1"/>
  <c r="DH140" i="1"/>
  <c r="DH148" i="1"/>
  <c r="DH111" i="1"/>
  <c r="DH153" i="1"/>
  <c r="DH62" i="1"/>
  <c r="DH70" i="1"/>
  <c r="DH78" i="1"/>
  <c r="DH86" i="1"/>
  <c r="DH94" i="1"/>
  <c r="DH53" i="1"/>
  <c r="DH609" i="1"/>
  <c r="DH626" i="1"/>
  <c r="DH634" i="1"/>
  <c r="DH127" i="1"/>
  <c r="DH63" i="1"/>
  <c r="DH71" i="1"/>
  <c r="DH79" i="1"/>
  <c r="DH87" i="1"/>
  <c r="DH95" i="1"/>
  <c r="DH54" i="1"/>
  <c r="DH610" i="1"/>
  <c r="DH627" i="1"/>
  <c r="DH119" i="1"/>
  <c r="DH149" i="1"/>
  <c r="DH151" i="1"/>
  <c r="DH64" i="1"/>
  <c r="DH72" i="1"/>
  <c r="DH80" i="1"/>
  <c r="DH88" i="1"/>
  <c r="DH96" i="1"/>
  <c r="DH55" i="1"/>
  <c r="DH611" i="1"/>
  <c r="DH628" i="1"/>
  <c r="DH642" i="1"/>
  <c r="DH643" i="1"/>
  <c r="DH644" i="1"/>
  <c r="DH123" i="1"/>
  <c r="DH139" i="1"/>
  <c r="DH104" i="1"/>
  <c r="DH65" i="1"/>
  <c r="DH73" i="1"/>
  <c r="DH81" i="1"/>
  <c r="DH89" i="1"/>
  <c r="DH97" i="1"/>
  <c r="DH56" i="1"/>
  <c r="DH51" i="1"/>
  <c r="DH612" i="1"/>
  <c r="DH629" i="1"/>
  <c r="DH645" i="1"/>
  <c r="DH58" i="1"/>
  <c r="DH66" i="1"/>
  <c r="DH74" i="1"/>
  <c r="DH82" i="1"/>
  <c r="DH135" i="1"/>
  <c r="DH143" i="1"/>
  <c r="DH152" i="1"/>
  <c r="DH59" i="1"/>
  <c r="DH67" i="1"/>
  <c r="DH75" i="1"/>
  <c r="DH83" i="1"/>
  <c r="DH91" i="1"/>
  <c r="DH99" i="1"/>
  <c r="DH606" i="1"/>
  <c r="DH614" i="1"/>
  <c r="DH631" i="1"/>
  <c r="DH647" i="1"/>
  <c r="DH147" i="1"/>
  <c r="DH60" i="1"/>
  <c r="DH68" i="1"/>
  <c r="DH76" i="1"/>
  <c r="DH84" i="1"/>
  <c r="DH92" i="1"/>
  <c r="DH100" i="1"/>
  <c r="DH607" i="1"/>
  <c r="DH624" i="1"/>
  <c r="DH632" i="1"/>
  <c r="DH648" i="1"/>
  <c r="DH131" i="1"/>
  <c r="DH61" i="1"/>
  <c r="DH69" i="1"/>
  <c r="DH77" i="1"/>
  <c r="DH85" i="1"/>
  <c r="DH630" i="1"/>
  <c r="DH646" i="1"/>
  <c r="DH93" i="1"/>
  <c r="DH52" i="1"/>
  <c r="DH608" i="1"/>
  <c r="DH633" i="1"/>
  <c r="DH252" i="1"/>
  <c r="DH613" i="1"/>
  <c r="DH90" i="1"/>
  <c r="DH98" i="1"/>
  <c r="DH57" i="1"/>
  <c r="DH649" i="1"/>
  <c r="DH150" i="1"/>
  <c r="DH625" i="1"/>
  <c r="DH500" i="1"/>
  <c r="DH12" i="1"/>
  <c r="DH13" i="1"/>
  <c r="DH14" i="1"/>
  <c r="DH720" i="1"/>
  <c r="DH784" i="1"/>
  <c r="DH848" i="1"/>
  <c r="DH783" i="1"/>
  <c r="DH847" i="1"/>
  <c r="DH911" i="1"/>
  <c r="DH722" i="1"/>
  <c r="DH846" i="1"/>
  <c r="DH910" i="1"/>
  <c r="DH20" i="1"/>
  <c r="DH21" i="1"/>
  <c r="DH11" i="1"/>
  <c r="DH721" i="1"/>
  <c r="DH785" i="1"/>
  <c r="DH909" i="1"/>
  <c r="DI31" i="1" l="1"/>
  <c r="DI32" i="1"/>
  <c r="DI33" i="1"/>
  <c r="DI26" i="1"/>
  <c r="DI34" i="1"/>
  <c r="DJ3" i="1"/>
  <c r="DI27" i="1"/>
  <c r="DI28" i="1"/>
  <c r="DI25" i="1"/>
  <c r="DI29" i="1"/>
  <c r="DI528" i="1"/>
  <c r="DI529" i="1"/>
  <c r="DI530" i="1"/>
  <c r="DI30" i="1"/>
  <c r="DI531" i="1"/>
  <c r="DI532" i="1"/>
  <c r="DI533" i="1"/>
  <c r="DI535" i="1"/>
  <c r="DI536" i="1"/>
  <c r="DI537" i="1"/>
  <c r="DI538" i="1"/>
  <c r="DI534" i="1"/>
  <c r="DI541" i="1"/>
  <c r="DI547" i="1"/>
  <c r="DI542" i="1"/>
  <c r="DI539" i="1"/>
  <c r="DI543" i="1"/>
  <c r="DI544" i="1"/>
  <c r="DI540" i="1"/>
  <c r="DI546" i="1"/>
  <c r="DI550" i="1"/>
  <c r="DI552" i="1"/>
  <c r="DI545" i="1"/>
  <c r="DI548" i="1"/>
  <c r="DI527" i="1"/>
  <c r="DI555" i="1"/>
  <c r="DI495" i="1"/>
  <c r="DI554" i="1"/>
  <c r="DI556" i="1"/>
  <c r="DI496" i="1"/>
  <c r="DI553" i="1"/>
  <c r="DI551" i="1"/>
  <c r="DI498" i="1"/>
  <c r="DI500" i="1"/>
  <c r="DI504" i="1"/>
  <c r="DI497" i="1"/>
  <c r="DI501" i="1"/>
  <c r="DI505" i="1"/>
  <c r="DI513" i="1"/>
  <c r="DI506" i="1"/>
  <c r="DI499" i="1"/>
  <c r="DI508" i="1"/>
  <c r="DI549" i="1"/>
  <c r="DI509" i="1"/>
  <c r="DI502" i="1"/>
  <c r="DI510" i="1"/>
  <c r="DI515" i="1"/>
  <c r="DI523" i="1"/>
  <c r="DI516" i="1"/>
  <c r="DI494" i="1"/>
  <c r="DI517" i="1"/>
  <c r="DI518" i="1"/>
  <c r="DI503" i="1"/>
  <c r="DI511" i="1"/>
  <c r="DI519" i="1"/>
  <c r="DI520" i="1"/>
  <c r="DI521" i="1"/>
  <c r="DI464" i="1"/>
  <c r="DI507" i="1"/>
  <c r="DI470" i="1"/>
  <c r="DI478" i="1"/>
  <c r="DI514" i="1"/>
  <c r="DI467" i="1"/>
  <c r="DI469" i="1"/>
  <c r="DI468" i="1"/>
  <c r="DI476" i="1"/>
  <c r="DI512" i="1"/>
  <c r="DI466" i="1"/>
  <c r="DI462" i="1"/>
  <c r="DI474" i="1"/>
  <c r="DI473" i="1"/>
  <c r="DI522" i="1"/>
  <c r="DI465" i="1"/>
  <c r="DI472" i="1"/>
  <c r="DI480" i="1"/>
  <c r="DI486" i="1"/>
  <c r="DI461" i="1"/>
  <c r="DI471" i="1"/>
  <c r="DI475" i="1"/>
  <c r="DI477" i="1"/>
  <c r="DI479" i="1"/>
  <c r="DI485" i="1"/>
  <c r="DI429" i="1"/>
  <c r="DI463" i="1"/>
  <c r="DI482" i="1"/>
  <c r="DI483" i="1"/>
  <c r="DI484" i="1"/>
  <c r="DI430" i="1"/>
  <c r="DI438" i="1"/>
  <c r="DI481" i="1"/>
  <c r="DI431" i="1"/>
  <c r="DI489" i="1"/>
  <c r="DI433" i="1"/>
  <c r="DI488" i="1"/>
  <c r="DI434" i="1"/>
  <c r="DI441" i="1"/>
  <c r="DI449" i="1"/>
  <c r="DI442" i="1"/>
  <c r="DI490" i="1"/>
  <c r="DI443" i="1"/>
  <c r="DI451" i="1"/>
  <c r="DI435" i="1"/>
  <c r="DI444" i="1"/>
  <c r="DI445" i="1"/>
  <c r="DI487" i="1"/>
  <c r="DI437" i="1"/>
  <c r="DI446" i="1"/>
  <c r="DI454" i="1"/>
  <c r="DI432" i="1"/>
  <c r="DI436" i="1"/>
  <c r="DI439" i="1"/>
  <c r="DI447" i="1"/>
  <c r="DI455" i="1"/>
  <c r="DI401" i="1"/>
  <c r="DI409" i="1"/>
  <c r="DI428" i="1"/>
  <c r="DI402" i="1"/>
  <c r="DI410" i="1"/>
  <c r="DI440" i="1"/>
  <c r="DI448" i="1"/>
  <c r="DI456" i="1"/>
  <c r="DI403" i="1"/>
  <c r="DI411" i="1"/>
  <c r="DI453" i="1"/>
  <c r="DI404" i="1"/>
  <c r="DI412" i="1"/>
  <c r="DI450" i="1"/>
  <c r="DI396" i="1"/>
  <c r="DI397" i="1"/>
  <c r="DI398" i="1"/>
  <c r="DI406" i="1"/>
  <c r="DI452" i="1"/>
  <c r="DI457" i="1"/>
  <c r="DI399" i="1"/>
  <c r="DI407" i="1"/>
  <c r="DI415" i="1"/>
  <c r="DI405" i="1"/>
  <c r="DI416" i="1"/>
  <c r="DI395" i="1"/>
  <c r="DI418" i="1"/>
  <c r="DI363" i="1"/>
  <c r="DI417" i="1"/>
  <c r="DI419" i="1"/>
  <c r="DI364" i="1"/>
  <c r="DI372" i="1"/>
  <c r="DI413" i="1"/>
  <c r="DI420" i="1"/>
  <c r="DI365" i="1"/>
  <c r="DI400" i="1"/>
  <c r="DI421" i="1"/>
  <c r="DI408" i="1"/>
  <c r="DI422" i="1"/>
  <c r="DI367" i="1"/>
  <c r="DI414" i="1"/>
  <c r="DI423" i="1"/>
  <c r="DI368" i="1"/>
  <c r="DI424" i="1"/>
  <c r="DI373" i="1"/>
  <c r="DI382" i="1"/>
  <c r="DI390" i="1"/>
  <c r="DI375" i="1"/>
  <c r="DI383" i="1"/>
  <c r="DI391" i="1"/>
  <c r="DI370" i="1"/>
  <c r="DI376" i="1"/>
  <c r="DI384" i="1"/>
  <c r="DI362" i="1"/>
  <c r="DI337" i="1"/>
  <c r="DI366" i="1"/>
  <c r="DI377" i="1"/>
  <c r="DI371" i="1"/>
  <c r="DI374" i="1"/>
  <c r="DI378" i="1"/>
  <c r="DI386" i="1"/>
  <c r="DI369" i="1"/>
  <c r="DI379" i="1"/>
  <c r="DI387" i="1"/>
  <c r="DI332" i="1"/>
  <c r="DI380" i="1"/>
  <c r="DI388" i="1"/>
  <c r="DI333" i="1"/>
  <c r="DI389" i="1"/>
  <c r="DI331" i="1"/>
  <c r="DI335" i="1"/>
  <c r="DI347" i="1"/>
  <c r="DI355" i="1"/>
  <c r="DI300" i="1"/>
  <c r="DI338" i="1"/>
  <c r="DI339" i="1"/>
  <c r="DI348" i="1"/>
  <c r="DI356" i="1"/>
  <c r="DI341" i="1"/>
  <c r="DI349" i="1"/>
  <c r="DI357" i="1"/>
  <c r="DI302" i="1"/>
  <c r="DI330" i="1"/>
  <c r="DI336" i="1"/>
  <c r="DI340" i="1"/>
  <c r="DI342" i="1"/>
  <c r="DI350" i="1"/>
  <c r="DI358" i="1"/>
  <c r="DI385" i="1"/>
  <c r="DI343" i="1"/>
  <c r="DI334" i="1"/>
  <c r="DI344" i="1"/>
  <c r="DI352" i="1"/>
  <c r="DI297" i="1"/>
  <c r="DI305" i="1"/>
  <c r="DI345" i="1"/>
  <c r="DI353" i="1"/>
  <c r="DI298" i="1"/>
  <c r="DI306" i="1"/>
  <c r="DI310" i="1"/>
  <c r="DI318" i="1"/>
  <c r="DI296" i="1"/>
  <c r="DI271" i="1"/>
  <c r="DI279" i="1"/>
  <c r="DI303" i="1"/>
  <c r="DI319" i="1"/>
  <c r="DI264" i="1"/>
  <c r="DI272" i="1"/>
  <c r="DI381" i="1"/>
  <c r="DI311" i="1"/>
  <c r="DI320" i="1"/>
  <c r="DI265" i="1"/>
  <c r="DI273" i="1"/>
  <c r="DI281" i="1"/>
  <c r="DI354" i="1"/>
  <c r="DI299" i="1"/>
  <c r="DI301" i="1"/>
  <c r="DI321" i="1"/>
  <c r="DI312" i="1"/>
  <c r="DI314" i="1"/>
  <c r="DI322" i="1"/>
  <c r="DI267" i="1"/>
  <c r="DI307" i="1"/>
  <c r="DI315" i="1"/>
  <c r="DI323" i="1"/>
  <c r="DI268" i="1"/>
  <c r="DI276" i="1"/>
  <c r="DI351" i="1"/>
  <c r="DI329" i="1"/>
  <c r="DI304" i="1"/>
  <c r="DI308" i="1"/>
  <c r="DI309" i="1"/>
  <c r="DI313" i="1"/>
  <c r="DI316" i="1"/>
  <c r="DI324" i="1"/>
  <c r="DI269" i="1"/>
  <c r="DI277" i="1"/>
  <c r="DI285" i="1"/>
  <c r="DI266" i="1"/>
  <c r="DI274" i="1"/>
  <c r="DI286" i="1"/>
  <c r="DI292" i="1"/>
  <c r="DI217" i="1"/>
  <c r="DI225" i="1"/>
  <c r="DI233" i="1"/>
  <c r="DI263" i="1"/>
  <c r="DI218" i="1"/>
  <c r="DI226" i="1"/>
  <c r="DI278" i="1"/>
  <c r="DI211" i="1"/>
  <c r="DI219" i="1"/>
  <c r="DI227" i="1"/>
  <c r="DI235" i="1"/>
  <c r="DI346" i="1"/>
  <c r="DI275" i="1"/>
  <c r="DI287" i="1"/>
  <c r="DI212" i="1"/>
  <c r="DI220" i="1"/>
  <c r="DI228" i="1"/>
  <c r="DI270" i="1"/>
  <c r="DI280" i="1"/>
  <c r="DI288" i="1"/>
  <c r="DI317" i="1"/>
  <c r="DI325" i="1"/>
  <c r="DI284" i="1"/>
  <c r="DI289" i="1"/>
  <c r="DI214" i="1"/>
  <c r="DI222" i="1"/>
  <c r="DI230" i="1"/>
  <c r="DI238" i="1"/>
  <c r="DI282" i="1"/>
  <c r="DI283" i="1"/>
  <c r="DI290" i="1"/>
  <c r="DI215" i="1"/>
  <c r="DI223" i="1"/>
  <c r="DI231" i="1"/>
  <c r="DI239" i="1"/>
  <c r="DI242" i="1"/>
  <c r="DI246" i="1"/>
  <c r="DI250" i="1"/>
  <c r="DI254" i="1"/>
  <c r="DI258" i="1"/>
  <c r="DI160" i="1"/>
  <c r="DI168" i="1"/>
  <c r="DI213" i="1"/>
  <c r="DI221" i="1"/>
  <c r="DI229" i="1"/>
  <c r="DI236" i="1"/>
  <c r="DI241" i="1"/>
  <c r="DI245" i="1"/>
  <c r="DI249" i="1"/>
  <c r="DI253" i="1"/>
  <c r="DI257" i="1"/>
  <c r="DI158" i="1"/>
  <c r="DI166" i="1"/>
  <c r="DI234" i="1"/>
  <c r="DI291" i="1"/>
  <c r="DI240" i="1"/>
  <c r="DI244" i="1"/>
  <c r="DI248" i="1"/>
  <c r="DI252" i="1"/>
  <c r="DI256" i="1"/>
  <c r="DI159" i="1"/>
  <c r="DI167" i="1"/>
  <c r="DI216" i="1"/>
  <c r="DI224" i="1"/>
  <c r="DI243" i="1"/>
  <c r="DI247" i="1"/>
  <c r="DI251" i="1"/>
  <c r="DI255" i="1"/>
  <c r="DI259" i="1"/>
  <c r="DI162" i="1"/>
  <c r="DI170" i="1"/>
  <c r="DI232" i="1"/>
  <c r="DI164" i="1"/>
  <c r="DI176" i="1"/>
  <c r="DI184" i="1"/>
  <c r="DI192" i="1"/>
  <c r="DI200" i="1"/>
  <c r="DI161" i="1"/>
  <c r="DI179" i="1"/>
  <c r="DI187" i="1"/>
  <c r="DI195" i="1"/>
  <c r="DI203" i="1"/>
  <c r="DI174" i="1"/>
  <c r="DI182" i="1"/>
  <c r="DI190" i="1"/>
  <c r="DI198" i="1"/>
  <c r="DI206" i="1"/>
  <c r="DI210" i="1"/>
  <c r="DI177" i="1"/>
  <c r="DI185" i="1"/>
  <c r="DI193" i="1"/>
  <c r="DI201" i="1"/>
  <c r="DI180" i="1"/>
  <c r="DI237" i="1"/>
  <c r="DI169" i="1"/>
  <c r="DI171" i="1"/>
  <c r="DI175" i="1"/>
  <c r="DI183" i="1"/>
  <c r="DI191" i="1"/>
  <c r="DI199" i="1"/>
  <c r="DI157" i="1"/>
  <c r="DI163" i="1"/>
  <c r="DI165" i="1"/>
  <c r="DI172" i="1"/>
  <c r="DI178" i="1"/>
  <c r="DI186" i="1"/>
  <c r="DI194" i="1"/>
  <c r="DI202" i="1"/>
  <c r="DI111" i="1"/>
  <c r="DI119" i="1"/>
  <c r="DI127" i="1"/>
  <c r="DI135" i="1"/>
  <c r="DI143" i="1"/>
  <c r="DI173" i="1"/>
  <c r="DI106" i="1"/>
  <c r="DI114" i="1"/>
  <c r="DI122" i="1"/>
  <c r="DI130" i="1"/>
  <c r="DI138" i="1"/>
  <c r="DI109" i="1"/>
  <c r="DI117" i="1"/>
  <c r="DI125" i="1"/>
  <c r="DI133" i="1"/>
  <c r="DI141" i="1"/>
  <c r="DI149" i="1"/>
  <c r="DI181" i="1"/>
  <c r="DI196" i="1"/>
  <c r="DI197" i="1"/>
  <c r="DI112" i="1"/>
  <c r="DI120" i="1"/>
  <c r="DI205" i="1"/>
  <c r="DI107" i="1"/>
  <c r="DI115" i="1"/>
  <c r="DI123" i="1"/>
  <c r="DI131" i="1"/>
  <c r="DI139" i="1"/>
  <c r="DI204" i="1"/>
  <c r="DI110" i="1"/>
  <c r="DI118" i="1"/>
  <c r="DI126" i="1"/>
  <c r="DI134" i="1"/>
  <c r="DI142" i="1"/>
  <c r="DI105" i="1"/>
  <c r="DI113" i="1"/>
  <c r="DI121" i="1"/>
  <c r="DI129" i="1"/>
  <c r="DI137" i="1"/>
  <c r="DI145" i="1"/>
  <c r="DI108" i="1"/>
  <c r="DI150" i="1"/>
  <c r="DI61" i="1"/>
  <c r="DI69" i="1"/>
  <c r="DI77" i="1"/>
  <c r="DI85" i="1"/>
  <c r="DI93" i="1"/>
  <c r="DI52" i="1"/>
  <c r="DI608" i="1"/>
  <c r="DI625" i="1"/>
  <c r="DI633" i="1"/>
  <c r="DI649" i="1"/>
  <c r="DI128" i="1"/>
  <c r="DI146" i="1"/>
  <c r="DI153" i="1"/>
  <c r="DI62" i="1"/>
  <c r="DI70" i="1"/>
  <c r="DI78" i="1"/>
  <c r="DI86" i="1"/>
  <c r="DI94" i="1"/>
  <c r="DI53" i="1"/>
  <c r="DI609" i="1"/>
  <c r="DI626" i="1"/>
  <c r="DI634" i="1"/>
  <c r="DI116" i="1"/>
  <c r="DI63" i="1"/>
  <c r="DI71" i="1"/>
  <c r="DI79" i="1"/>
  <c r="DI87" i="1"/>
  <c r="DI95" i="1"/>
  <c r="DI54" i="1"/>
  <c r="DI610" i="1"/>
  <c r="DI627" i="1"/>
  <c r="DI124" i="1"/>
  <c r="DI140" i="1"/>
  <c r="DI151" i="1"/>
  <c r="DI64" i="1"/>
  <c r="DI72" i="1"/>
  <c r="DI80" i="1"/>
  <c r="DI88" i="1"/>
  <c r="DI96" i="1"/>
  <c r="DI55" i="1"/>
  <c r="DI611" i="1"/>
  <c r="DI628" i="1"/>
  <c r="DI642" i="1"/>
  <c r="DI643" i="1"/>
  <c r="DI644" i="1"/>
  <c r="DI188" i="1"/>
  <c r="DI144" i="1"/>
  <c r="DI104" i="1"/>
  <c r="DI65" i="1"/>
  <c r="DI73" i="1"/>
  <c r="DI81" i="1"/>
  <c r="DI136" i="1"/>
  <c r="DI148" i="1"/>
  <c r="DI58" i="1"/>
  <c r="DI66" i="1"/>
  <c r="DI74" i="1"/>
  <c r="DI82" i="1"/>
  <c r="DI90" i="1"/>
  <c r="DI98" i="1"/>
  <c r="DI57" i="1"/>
  <c r="DI613" i="1"/>
  <c r="DI630" i="1"/>
  <c r="DI646" i="1"/>
  <c r="DI152" i="1"/>
  <c r="DI59" i="1"/>
  <c r="DI67" i="1"/>
  <c r="DI75" i="1"/>
  <c r="DI83" i="1"/>
  <c r="DI91" i="1"/>
  <c r="DI99" i="1"/>
  <c r="DI606" i="1"/>
  <c r="DI614" i="1"/>
  <c r="DI631" i="1"/>
  <c r="DI647" i="1"/>
  <c r="DI60" i="1"/>
  <c r="DI68" i="1"/>
  <c r="DI76" i="1"/>
  <c r="DI84" i="1"/>
  <c r="DI51" i="1"/>
  <c r="DI624" i="1"/>
  <c r="DI629" i="1"/>
  <c r="DI648" i="1"/>
  <c r="DI189" i="1"/>
  <c r="DI132" i="1"/>
  <c r="DI92" i="1"/>
  <c r="DI100" i="1"/>
  <c r="DI607" i="1"/>
  <c r="DI632" i="1"/>
  <c r="DI645" i="1"/>
  <c r="DI612" i="1"/>
  <c r="DI147" i="1"/>
  <c r="DI56" i="1"/>
  <c r="DI97" i="1"/>
  <c r="DI89" i="1"/>
  <c r="DI11" i="1"/>
  <c r="DI721" i="1"/>
  <c r="DI785" i="1"/>
  <c r="DI909" i="1"/>
  <c r="DI12" i="1"/>
  <c r="DI13" i="1"/>
  <c r="DI14" i="1"/>
  <c r="DI720" i="1"/>
  <c r="DI784" i="1"/>
  <c r="DI848" i="1"/>
  <c r="DI783" i="1"/>
  <c r="DI847" i="1"/>
  <c r="DI911" i="1"/>
  <c r="DI722" i="1"/>
  <c r="DI846" i="1"/>
  <c r="DI910" i="1"/>
  <c r="DI20" i="1"/>
  <c r="DI21" i="1"/>
  <c r="DJ30" i="1" l="1"/>
  <c r="DJ31" i="1"/>
  <c r="DJ32" i="1"/>
  <c r="DJ33" i="1"/>
  <c r="DJ26" i="1"/>
  <c r="DK3" i="1"/>
  <c r="DJ27" i="1"/>
  <c r="DJ28" i="1"/>
  <c r="DJ25" i="1"/>
  <c r="DJ34" i="1"/>
  <c r="DJ528" i="1"/>
  <c r="DJ529" i="1"/>
  <c r="DJ530" i="1"/>
  <c r="DJ29" i="1"/>
  <c r="DJ531" i="1"/>
  <c r="DJ532" i="1"/>
  <c r="DJ535" i="1"/>
  <c r="DJ536" i="1"/>
  <c r="DJ537" i="1"/>
  <c r="DJ533" i="1"/>
  <c r="DJ540" i="1"/>
  <c r="DJ546" i="1"/>
  <c r="DJ538" i="1"/>
  <c r="DJ534" i="1"/>
  <c r="DJ542" i="1"/>
  <c r="DJ539" i="1"/>
  <c r="DJ541" i="1"/>
  <c r="DJ543" i="1"/>
  <c r="DJ549" i="1"/>
  <c r="DJ551" i="1"/>
  <c r="DJ547" i="1"/>
  <c r="DJ544" i="1"/>
  <c r="DJ545" i="1"/>
  <c r="DJ552" i="1"/>
  <c r="DJ500" i="1"/>
  <c r="DJ548" i="1"/>
  <c r="DJ501" i="1"/>
  <c r="DJ527" i="1"/>
  <c r="DJ550" i="1"/>
  <c r="DJ555" i="1"/>
  <c r="DJ495" i="1"/>
  <c r="DJ554" i="1"/>
  <c r="DJ556" i="1"/>
  <c r="DJ496" i="1"/>
  <c r="DJ553" i="1"/>
  <c r="DJ497" i="1"/>
  <c r="DJ503" i="1"/>
  <c r="DJ504" i="1"/>
  <c r="DJ512" i="1"/>
  <c r="DJ505" i="1"/>
  <c r="DJ499" i="1"/>
  <c r="DJ507" i="1"/>
  <c r="DJ508" i="1"/>
  <c r="DJ498" i="1"/>
  <c r="DJ509" i="1"/>
  <c r="DJ514" i="1"/>
  <c r="DJ522" i="1"/>
  <c r="DJ510" i="1"/>
  <c r="DJ515" i="1"/>
  <c r="DJ523" i="1"/>
  <c r="DJ462" i="1"/>
  <c r="DJ513" i="1"/>
  <c r="DJ516" i="1"/>
  <c r="DJ494" i="1"/>
  <c r="DJ517" i="1"/>
  <c r="DJ502" i="1"/>
  <c r="DJ506" i="1"/>
  <c r="DJ518" i="1"/>
  <c r="DJ511" i="1"/>
  <c r="DJ519" i="1"/>
  <c r="DJ520" i="1"/>
  <c r="DJ465" i="1"/>
  <c r="DJ463" i="1"/>
  <c r="DJ471" i="1"/>
  <c r="DJ479" i="1"/>
  <c r="DJ470" i="1"/>
  <c r="DJ467" i="1"/>
  <c r="DJ469" i="1"/>
  <c r="DJ477" i="1"/>
  <c r="DJ468" i="1"/>
  <c r="DJ466" i="1"/>
  <c r="DJ474" i="1"/>
  <c r="DJ473" i="1"/>
  <c r="DJ481" i="1"/>
  <c r="DJ487" i="1"/>
  <c r="DJ435" i="1"/>
  <c r="DJ521" i="1"/>
  <c r="DJ476" i="1"/>
  <c r="DJ478" i="1"/>
  <c r="DJ486" i="1"/>
  <c r="DJ461" i="1"/>
  <c r="DJ472" i="1"/>
  <c r="DJ475" i="1"/>
  <c r="DJ485" i="1"/>
  <c r="DJ429" i="1"/>
  <c r="DJ437" i="1"/>
  <c r="DJ482" i="1"/>
  <c r="DJ483" i="1"/>
  <c r="DJ484" i="1"/>
  <c r="DJ430" i="1"/>
  <c r="DJ480" i="1"/>
  <c r="DJ490" i="1"/>
  <c r="DJ432" i="1"/>
  <c r="DJ489" i="1"/>
  <c r="DJ433" i="1"/>
  <c r="DJ438" i="1"/>
  <c r="DJ440" i="1"/>
  <c r="DJ448" i="1"/>
  <c r="DJ456" i="1"/>
  <c r="DJ441" i="1"/>
  <c r="DJ442" i="1"/>
  <c r="DJ450" i="1"/>
  <c r="DJ428" i="1"/>
  <c r="DJ443" i="1"/>
  <c r="DJ434" i="1"/>
  <c r="DJ444" i="1"/>
  <c r="DJ464" i="1"/>
  <c r="DJ445" i="1"/>
  <c r="DJ453" i="1"/>
  <c r="DJ488" i="1"/>
  <c r="DJ446" i="1"/>
  <c r="DJ454" i="1"/>
  <c r="DJ400" i="1"/>
  <c r="DJ408" i="1"/>
  <c r="DJ431" i="1"/>
  <c r="DJ451" i="1"/>
  <c r="DJ401" i="1"/>
  <c r="DJ409" i="1"/>
  <c r="DJ439" i="1"/>
  <c r="DJ449" i="1"/>
  <c r="DJ402" i="1"/>
  <c r="DJ410" i="1"/>
  <c r="DJ447" i="1"/>
  <c r="DJ403" i="1"/>
  <c r="DJ411" i="1"/>
  <c r="DJ455" i="1"/>
  <c r="DJ396" i="1"/>
  <c r="DJ397" i="1"/>
  <c r="DJ405" i="1"/>
  <c r="DJ398" i="1"/>
  <c r="DJ406" i="1"/>
  <c r="DJ414" i="1"/>
  <c r="DJ436" i="1"/>
  <c r="DJ424" i="1"/>
  <c r="DJ404" i="1"/>
  <c r="DJ415" i="1"/>
  <c r="DJ416" i="1"/>
  <c r="DJ395" i="1"/>
  <c r="DJ370" i="1"/>
  <c r="DJ418" i="1"/>
  <c r="DJ363" i="1"/>
  <c r="DJ371" i="1"/>
  <c r="DJ417" i="1"/>
  <c r="DJ419" i="1"/>
  <c r="DJ364" i="1"/>
  <c r="DJ399" i="1"/>
  <c r="DJ413" i="1"/>
  <c r="DJ420" i="1"/>
  <c r="DJ412" i="1"/>
  <c r="DJ421" i="1"/>
  <c r="DJ366" i="1"/>
  <c r="DJ407" i="1"/>
  <c r="DJ422" i="1"/>
  <c r="DJ367" i="1"/>
  <c r="DJ381" i="1"/>
  <c r="DJ389" i="1"/>
  <c r="DJ423" i="1"/>
  <c r="DJ368" i="1"/>
  <c r="DJ373" i="1"/>
  <c r="DJ382" i="1"/>
  <c r="DJ390" i="1"/>
  <c r="DJ375" i="1"/>
  <c r="DJ383" i="1"/>
  <c r="DJ391" i="1"/>
  <c r="DJ336" i="1"/>
  <c r="DJ376" i="1"/>
  <c r="DJ384" i="1"/>
  <c r="DJ365" i="1"/>
  <c r="DJ377" i="1"/>
  <c r="DJ385" i="1"/>
  <c r="DJ372" i="1"/>
  <c r="DJ374" i="1"/>
  <c r="DJ378" i="1"/>
  <c r="DJ386" i="1"/>
  <c r="DJ331" i="1"/>
  <c r="DJ369" i="1"/>
  <c r="DJ379" i="1"/>
  <c r="DJ387" i="1"/>
  <c r="DJ332" i="1"/>
  <c r="DJ340" i="1"/>
  <c r="DJ346" i="1"/>
  <c r="DJ354" i="1"/>
  <c r="DJ299" i="1"/>
  <c r="DJ307" i="1"/>
  <c r="DJ388" i="1"/>
  <c r="DJ335" i="1"/>
  <c r="DJ347" i="1"/>
  <c r="DJ355" i="1"/>
  <c r="DJ333" i="1"/>
  <c r="DJ338" i="1"/>
  <c r="DJ339" i="1"/>
  <c r="DJ348" i="1"/>
  <c r="DJ356" i="1"/>
  <c r="DJ301" i="1"/>
  <c r="DJ341" i="1"/>
  <c r="DJ349" i="1"/>
  <c r="DJ357" i="1"/>
  <c r="DJ302" i="1"/>
  <c r="DJ330" i="1"/>
  <c r="DJ342" i="1"/>
  <c r="DJ457" i="1"/>
  <c r="DJ343" i="1"/>
  <c r="DJ351" i="1"/>
  <c r="DJ329" i="1"/>
  <c r="DJ304" i="1"/>
  <c r="DJ362" i="1"/>
  <c r="DJ334" i="1"/>
  <c r="DJ337" i="1"/>
  <c r="DJ344" i="1"/>
  <c r="DJ352" i="1"/>
  <c r="DJ297" i="1"/>
  <c r="DJ305" i="1"/>
  <c r="DJ313" i="1"/>
  <c r="DJ380" i="1"/>
  <c r="DJ306" i="1"/>
  <c r="DJ317" i="1"/>
  <c r="DJ325" i="1"/>
  <c r="DJ270" i="1"/>
  <c r="DJ278" i="1"/>
  <c r="DJ310" i="1"/>
  <c r="DJ318" i="1"/>
  <c r="DJ296" i="1"/>
  <c r="DJ271" i="1"/>
  <c r="DJ303" i="1"/>
  <c r="DJ319" i="1"/>
  <c r="DJ264" i="1"/>
  <c r="DJ272" i="1"/>
  <c r="DJ280" i="1"/>
  <c r="DJ311" i="1"/>
  <c r="DJ320" i="1"/>
  <c r="DJ353" i="1"/>
  <c r="DJ298" i="1"/>
  <c r="DJ321" i="1"/>
  <c r="DJ266" i="1"/>
  <c r="DJ274" i="1"/>
  <c r="DJ300" i="1"/>
  <c r="DJ312" i="1"/>
  <c r="DJ314" i="1"/>
  <c r="DJ322" i="1"/>
  <c r="DJ267" i="1"/>
  <c r="DJ275" i="1"/>
  <c r="DJ283" i="1"/>
  <c r="DJ315" i="1"/>
  <c r="DJ323" i="1"/>
  <c r="DJ268" i="1"/>
  <c r="DJ276" i="1"/>
  <c r="DJ284" i="1"/>
  <c r="DJ309" i="1"/>
  <c r="DJ291" i="1"/>
  <c r="DJ216" i="1"/>
  <c r="DJ224" i="1"/>
  <c r="DJ232" i="1"/>
  <c r="DJ345" i="1"/>
  <c r="DJ358" i="1"/>
  <c r="DJ308" i="1"/>
  <c r="DJ265" i="1"/>
  <c r="DJ273" i="1"/>
  <c r="DJ281" i="1"/>
  <c r="DJ286" i="1"/>
  <c r="DJ292" i="1"/>
  <c r="DJ217" i="1"/>
  <c r="DJ225" i="1"/>
  <c r="DJ263" i="1"/>
  <c r="DJ218" i="1"/>
  <c r="DJ226" i="1"/>
  <c r="DJ234" i="1"/>
  <c r="DJ350" i="1"/>
  <c r="DJ211" i="1"/>
  <c r="DJ219" i="1"/>
  <c r="DJ227" i="1"/>
  <c r="DJ287" i="1"/>
  <c r="DJ212" i="1"/>
  <c r="DJ316" i="1"/>
  <c r="DJ324" i="1"/>
  <c r="DJ269" i="1"/>
  <c r="DJ277" i="1"/>
  <c r="DJ288" i="1"/>
  <c r="DJ213" i="1"/>
  <c r="DJ221" i="1"/>
  <c r="DJ229" i="1"/>
  <c r="DJ237" i="1"/>
  <c r="DJ285" i="1"/>
  <c r="DJ289" i="1"/>
  <c r="DJ214" i="1"/>
  <c r="DJ222" i="1"/>
  <c r="DJ230" i="1"/>
  <c r="DJ238" i="1"/>
  <c r="DJ239" i="1"/>
  <c r="DJ210" i="1"/>
  <c r="DJ165" i="1"/>
  <c r="DJ242" i="1"/>
  <c r="DJ246" i="1"/>
  <c r="DJ250" i="1"/>
  <c r="DJ254" i="1"/>
  <c r="DJ258" i="1"/>
  <c r="DJ160" i="1"/>
  <c r="DJ220" i="1"/>
  <c r="DJ228" i="1"/>
  <c r="DJ236" i="1"/>
  <c r="DJ163" i="1"/>
  <c r="DJ171" i="1"/>
  <c r="DJ282" i="1"/>
  <c r="DJ241" i="1"/>
  <c r="DJ290" i="1"/>
  <c r="DJ235" i="1"/>
  <c r="DJ161" i="1"/>
  <c r="DJ233" i="1"/>
  <c r="DJ240" i="1"/>
  <c r="DJ244" i="1"/>
  <c r="DJ248" i="1"/>
  <c r="DJ252" i="1"/>
  <c r="DJ256" i="1"/>
  <c r="DJ164" i="1"/>
  <c r="DJ279" i="1"/>
  <c r="DJ159" i="1"/>
  <c r="DJ167" i="1"/>
  <c r="DJ251" i="1"/>
  <c r="DJ173" i="1"/>
  <c r="DJ181" i="1"/>
  <c r="DJ189" i="1"/>
  <c r="DJ197" i="1"/>
  <c r="DJ205" i="1"/>
  <c r="DJ215" i="1"/>
  <c r="DJ253" i="1"/>
  <c r="DJ162" i="1"/>
  <c r="DJ176" i="1"/>
  <c r="DJ184" i="1"/>
  <c r="DJ192" i="1"/>
  <c r="DJ200" i="1"/>
  <c r="DJ255" i="1"/>
  <c r="DJ179" i="1"/>
  <c r="DJ187" i="1"/>
  <c r="DJ195" i="1"/>
  <c r="DJ203" i="1"/>
  <c r="DJ257" i="1"/>
  <c r="DJ158" i="1"/>
  <c r="DJ174" i="1"/>
  <c r="DJ182" i="1"/>
  <c r="DJ190" i="1"/>
  <c r="DJ198" i="1"/>
  <c r="DJ206" i="1"/>
  <c r="DJ259" i="1"/>
  <c r="DJ166" i="1"/>
  <c r="DJ170" i="1"/>
  <c r="DJ177" i="1"/>
  <c r="DJ231" i="1"/>
  <c r="DJ245" i="1"/>
  <c r="DJ180" i="1"/>
  <c r="DJ188" i="1"/>
  <c r="DJ196" i="1"/>
  <c r="DJ204" i="1"/>
  <c r="DJ243" i="1"/>
  <c r="DJ247" i="1"/>
  <c r="DJ169" i="1"/>
  <c r="DJ175" i="1"/>
  <c r="DJ183" i="1"/>
  <c r="DJ191" i="1"/>
  <c r="DJ199" i="1"/>
  <c r="DJ157" i="1"/>
  <c r="DJ185" i="1"/>
  <c r="DJ186" i="1"/>
  <c r="DJ201" i="1"/>
  <c r="DJ202" i="1"/>
  <c r="DJ108" i="1"/>
  <c r="DJ116" i="1"/>
  <c r="DJ124" i="1"/>
  <c r="DJ132" i="1"/>
  <c r="DJ140" i="1"/>
  <c r="DJ148" i="1"/>
  <c r="DJ172" i="1"/>
  <c r="DJ111" i="1"/>
  <c r="DJ119" i="1"/>
  <c r="DJ127" i="1"/>
  <c r="DJ135" i="1"/>
  <c r="DJ178" i="1"/>
  <c r="DJ106" i="1"/>
  <c r="DJ114" i="1"/>
  <c r="DJ122" i="1"/>
  <c r="DJ130" i="1"/>
  <c r="DJ138" i="1"/>
  <c r="DJ146" i="1"/>
  <c r="DJ249" i="1"/>
  <c r="DJ109" i="1"/>
  <c r="DJ117" i="1"/>
  <c r="DJ223" i="1"/>
  <c r="DJ168" i="1"/>
  <c r="DJ193" i="1"/>
  <c r="DJ194" i="1"/>
  <c r="DJ112" i="1"/>
  <c r="DJ120" i="1"/>
  <c r="DJ128" i="1"/>
  <c r="DJ136" i="1"/>
  <c r="DJ107" i="1"/>
  <c r="DJ115" i="1"/>
  <c r="DJ123" i="1"/>
  <c r="DJ131" i="1"/>
  <c r="DJ139" i="1"/>
  <c r="DJ147" i="1"/>
  <c r="DJ110" i="1"/>
  <c r="DJ118" i="1"/>
  <c r="DJ126" i="1"/>
  <c r="DJ134" i="1"/>
  <c r="DJ142" i="1"/>
  <c r="DJ60" i="1"/>
  <c r="DJ68" i="1"/>
  <c r="DJ76" i="1"/>
  <c r="DJ84" i="1"/>
  <c r="DJ92" i="1"/>
  <c r="DJ100" i="1"/>
  <c r="DJ607" i="1"/>
  <c r="DJ624" i="1"/>
  <c r="DJ632" i="1"/>
  <c r="DJ648" i="1"/>
  <c r="DJ113" i="1"/>
  <c r="DJ129" i="1"/>
  <c r="DJ150" i="1"/>
  <c r="DJ61" i="1"/>
  <c r="DJ69" i="1"/>
  <c r="DJ77" i="1"/>
  <c r="DJ85" i="1"/>
  <c r="DJ93" i="1"/>
  <c r="DJ52" i="1"/>
  <c r="DJ608" i="1"/>
  <c r="DJ625" i="1"/>
  <c r="DJ633" i="1"/>
  <c r="DJ153" i="1"/>
  <c r="DJ62" i="1"/>
  <c r="DJ70" i="1"/>
  <c r="DJ78" i="1"/>
  <c r="DJ86" i="1"/>
  <c r="DJ94" i="1"/>
  <c r="DJ53" i="1"/>
  <c r="DJ609" i="1"/>
  <c r="DJ626" i="1"/>
  <c r="DJ634" i="1"/>
  <c r="DJ121" i="1"/>
  <c r="DJ125" i="1"/>
  <c r="DJ141" i="1"/>
  <c r="DJ145" i="1"/>
  <c r="DJ149" i="1"/>
  <c r="DJ63" i="1"/>
  <c r="DJ71" i="1"/>
  <c r="DJ79" i="1"/>
  <c r="DJ87" i="1"/>
  <c r="DJ95" i="1"/>
  <c r="DJ54" i="1"/>
  <c r="DJ610" i="1"/>
  <c r="DJ627" i="1"/>
  <c r="DJ151" i="1"/>
  <c r="DJ64" i="1"/>
  <c r="DJ72" i="1"/>
  <c r="DJ80" i="1"/>
  <c r="DJ88" i="1"/>
  <c r="DJ137" i="1"/>
  <c r="DJ144" i="1"/>
  <c r="DJ104" i="1"/>
  <c r="DJ65" i="1"/>
  <c r="DJ73" i="1"/>
  <c r="DJ81" i="1"/>
  <c r="DJ89" i="1"/>
  <c r="DJ97" i="1"/>
  <c r="DJ56" i="1"/>
  <c r="DJ51" i="1"/>
  <c r="DJ612" i="1"/>
  <c r="DJ629" i="1"/>
  <c r="DJ645" i="1"/>
  <c r="DJ143" i="1"/>
  <c r="DJ58" i="1"/>
  <c r="DJ66" i="1"/>
  <c r="DJ74" i="1"/>
  <c r="DJ82" i="1"/>
  <c r="DJ90" i="1"/>
  <c r="DJ98" i="1"/>
  <c r="DJ57" i="1"/>
  <c r="DJ613" i="1"/>
  <c r="DJ630" i="1"/>
  <c r="DJ646" i="1"/>
  <c r="DJ152" i="1"/>
  <c r="DJ96" i="1"/>
  <c r="DJ55" i="1"/>
  <c r="DJ611" i="1"/>
  <c r="DJ59" i="1"/>
  <c r="DJ67" i="1"/>
  <c r="DJ75" i="1"/>
  <c r="DJ83" i="1"/>
  <c r="DJ644" i="1"/>
  <c r="DJ642" i="1"/>
  <c r="DJ614" i="1"/>
  <c r="DJ105" i="1"/>
  <c r="DJ628" i="1"/>
  <c r="DJ91" i="1"/>
  <c r="DJ99" i="1"/>
  <c r="DJ133" i="1"/>
  <c r="DJ647" i="1"/>
  <c r="DJ649" i="1"/>
  <c r="DJ606" i="1"/>
  <c r="DJ631" i="1"/>
  <c r="DJ643" i="1"/>
  <c r="DJ452" i="1"/>
  <c r="DJ20" i="1"/>
  <c r="DJ21" i="1"/>
  <c r="DJ11" i="1"/>
  <c r="DJ721" i="1"/>
  <c r="DJ785" i="1"/>
  <c r="DJ909" i="1"/>
  <c r="DJ12" i="1"/>
  <c r="DJ13" i="1"/>
  <c r="DJ14" i="1"/>
  <c r="DJ720" i="1"/>
  <c r="DJ784" i="1"/>
  <c r="DJ848" i="1"/>
  <c r="DJ783" i="1"/>
  <c r="DJ847" i="1"/>
  <c r="DJ911" i="1"/>
  <c r="DJ722" i="1"/>
  <c r="DJ846" i="1"/>
  <c r="DJ910" i="1"/>
  <c r="DK29" i="1" l="1"/>
  <c r="DK30" i="1"/>
  <c r="DK31" i="1"/>
  <c r="DK32" i="1"/>
  <c r="DK26" i="1"/>
  <c r="DK34" i="1"/>
  <c r="DL3" i="1"/>
  <c r="DK27" i="1"/>
  <c r="DK28" i="1"/>
  <c r="DK33" i="1"/>
  <c r="DK534" i="1"/>
  <c r="DK528" i="1"/>
  <c r="DK529" i="1"/>
  <c r="DK530" i="1"/>
  <c r="DK531" i="1"/>
  <c r="DK532" i="1"/>
  <c r="DK25" i="1"/>
  <c r="DK535" i="1"/>
  <c r="DK536" i="1"/>
  <c r="DK537" i="1"/>
  <c r="DK533" i="1"/>
  <c r="DK539" i="1"/>
  <c r="DK540" i="1"/>
  <c r="DK544" i="1"/>
  <c r="DK545" i="1"/>
  <c r="DK547" i="1"/>
  <c r="DK538" i="1"/>
  <c r="DK542" i="1"/>
  <c r="DK548" i="1"/>
  <c r="DK546" i="1"/>
  <c r="DK549" i="1"/>
  <c r="DK550" i="1"/>
  <c r="DK541" i="1"/>
  <c r="DK554" i="1"/>
  <c r="DK552" i="1"/>
  <c r="DK499" i="1"/>
  <c r="DK500" i="1"/>
  <c r="DK527" i="1"/>
  <c r="DK543" i="1"/>
  <c r="DK555" i="1"/>
  <c r="DK495" i="1"/>
  <c r="DK556" i="1"/>
  <c r="DK496" i="1"/>
  <c r="DK502" i="1"/>
  <c r="DK503" i="1"/>
  <c r="DK511" i="1"/>
  <c r="DK497" i="1"/>
  <c r="DK501" i="1"/>
  <c r="DK504" i="1"/>
  <c r="DK553" i="1"/>
  <c r="DK505" i="1"/>
  <c r="DK506" i="1"/>
  <c r="DK551" i="1"/>
  <c r="DK507" i="1"/>
  <c r="DK508" i="1"/>
  <c r="DK512" i="1"/>
  <c r="DK521" i="1"/>
  <c r="DK509" i="1"/>
  <c r="DK514" i="1"/>
  <c r="DK522" i="1"/>
  <c r="DK463" i="1"/>
  <c r="DK510" i="1"/>
  <c r="DK515" i="1"/>
  <c r="DK523" i="1"/>
  <c r="DK462" i="1"/>
  <c r="DK513" i="1"/>
  <c r="DK516" i="1"/>
  <c r="DK494" i="1"/>
  <c r="DK517" i="1"/>
  <c r="DK518" i="1"/>
  <c r="DK498" i="1"/>
  <c r="DK519" i="1"/>
  <c r="DK466" i="1"/>
  <c r="DK464" i="1"/>
  <c r="DK472" i="1"/>
  <c r="DK520" i="1"/>
  <c r="DK471" i="1"/>
  <c r="DK470" i="1"/>
  <c r="DK478" i="1"/>
  <c r="DK467" i="1"/>
  <c r="DK469" i="1"/>
  <c r="DK468" i="1"/>
  <c r="DK475" i="1"/>
  <c r="DK474" i="1"/>
  <c r="DK482" i="1"/>
  <c r="DK488" i="1"/>
  <c r="DK434" i="1"/>
  <c r="DK487" i="1"/>
  <c r="DK435" i="1"/>
  <c r="DK476" i="1"/>
  <c r="DK477" i="1"/>
  <c r="DK479" i="1"/>
  <c r="DK486" i="1"/>
  <c r="DK461" i="1"/>
  <c r="DK436" i="1"/>
  <c r="DK473" i="1"/>
  <c r="DK485" i="1"/>
  <c r="DK429" i="1"/>
  <c r="DK465" i="1"/>
  <c r="DK481" i="1"/>
  <c r="DK483" i="1"/>
  <c r="DK484" i="1"/>
  <c r="DK431" i="1"/>
  <c r="DK480" i="1"/>
  <c r="DK490" i="1"/>
  <c r="DK432" i="1"/>
  <c r="DK430" i="1"/>
  <c r="DK439" i="1"/>
  <c r="DK447" i="1"/>
  <c r="DK455" i="1"/>
  <c r="DK438" i="1"/>
  <c r="DK440" i="1"/>
  <c r="DK448" i="1"/>
  <c r="DK441" i="1"/>
  <c r="DK449" i="1"/>
  <c r="DK457" i="1"/>
  <c r="DK442" i="1"/>
  <c r="DK443" i="1"/>
  <c r="DK433" i="1"/>
  <c r="DK444" i="1"/>
  <c r="DK452" i="1"/>
  <c r="DK437" i="1"/>
  <c r="DK445" i="1"/>
  <c r="DK453" i="1"/>
  <c r="DK454" i="1"/>
  <c r="DK399" i="1"/>
  <c r="DK407" i="1"/>
  <c r="DK400" i="1"/>
  <c r="DK408" i="1"/>
  <c r="DK446" i="1"/>
  <c r="DK451" i="1"/>
  <c r="DK428" i="1"/>
  <c r="DK401" i="1"/>
  <c r="DK409" i="1"/>
  <c r="DK456" i="1"/>
  <c r="DK402" i="1"/>
  <c r="DK410" i="1"/>
  <c r="DK489" i="1"/>
  <c r="DK403" i="1"/>
  <c r="DK450" i="1"/>
  <c r="DK404" i="1"/>
  <c r="DK412" i="1"/>
  <c r="DK396" i="1"/>
  <c r="DK397" i="1"/>
  <c r="DK405" i="1"/>
  <c r="DK413" i="1"/>
  <c r="DK423" i="1"/>
  <c r="DK368" i="1"/>
  <c r="DK424" i="1"/>
  <c r="DK369" i="1"/>
  <c r="DK411" i="1"/>
  <c r="DK415" i="1"/>
  <c r="DK416" i="1"/>
  <c r="DK395" i="1"/>
  <c r="DK370" i="1"/>
  <c r="DK418" i="1"/>
  <c r="DK363" i="1"/>
  <c r="DK371" i="1"/>
  <c r="DK398" i="1"/>
  <c r="DK417" i="1"/>
  <c r="DK419" i="1"/>
  <c r="DK420" i="1"/>
  <c r="DK365" i="1"/>
  <c r="DK421" i="1"/>
  <c r="DK366" i="1"/>
  <c r="DK374" i="1"/>
  <c r="DK406" i="1"/>
  <c r="DK380" i="1"/>
  <c r="DK388" i="1"/>
  <c r="DK422" i="1"/>
  <c r="DK381" i="1"/>
  <c r="DK389" i="1"/>
  <c r="DK367" i="1"/>
  <c r="DK373" i="1"/>
  <c r="DK382" i="1"/>
  <c r="DK390" i="1"/>
  <c r="DK335" i="1"/>
  <c r="DK375" i="1"/>
  <c r="DK383" i="1"/>
  <c r="DK414" i="1"/>
  <c r="DK376" i="1"/>
  <c r="DK384" i="1"/>
  <c r="DK364" i="1"/>
  <c r="DK377" i="1"/>
  <c r="DK385" i="1"/>
  <c r="DK330" i="1"/>
  <c r="DK372" i="1"/>
  <c r="DK378" i="1"/>
  <c r="DK386" i="1"/>
  <c r="DK331" i="1"/>
  <c r="DK339" i="1"/>
  <c r="DK345" i="1"/>
  <c r="DK353" i="1"/>
  <c r="DK298" i="1"/>
  <c r="DK306" i="1"/>
  <c r="DK346" i="1"/>
  <c r="DK354" i="1"/>
  <c r="DK299" i="1"/>
  <c r="DK387" i="1"/>
  <c r="DK347" i="1"/>
  <c r="DK355" i="1"/>
  <c r="DK300" i="1"/>
  <c r="DK333" i="1"/>
  <c r="DK338" i="1"/>
  <c r="DK348" i="1"/>
  <c r="DK356" i="1"/>
  <c r="DK301" i="1"/>
  <c r="DK336" i="1"/>
  <c r="DK340" i="1"/>
  <c r="DK341" i="1"/>
  <c r="DK349" i="1"/>
  <c r="DK332" i="1"/>
  <c r="DK342" i="1"/>
  <c r="DK350" i="1"/>
  <c r="DK358" i="1"/>
  <c r="DK303" i="1"/>
  <c r="DK391" i="1"/>
  <c r="DK343" i="1"/>
  <c r="DK351" i="1"/>
  <c r="DK329" i="1"/>
  <c r="DK304" i="1"/>
  <c r="DK312" i="1"/>
  <c r="DK357" i="1"/>
  <c r="DK308" i="1"/>
  <c r="DK309" i="1"/>
  <c r="DK316" i="1"/>
  <c r="DK324" i="1"/>
  <c r="DK269" i="1"/>
  <c r="DK277" i="1"/>
  <c r="DK334" i="1"/>
  <c r="DK302" i="1"/>
  <c r="DK317" i="1"/>
  <c r="DK325" i="1"/>
  <c r="DK270" i="1"/>
  <c r="DK310" i="1"/>
  <c r="DK318" i="1"/>
  <c r="DK296" i="1"/>
  <c r="DK271" i="1"/>
  <c r="DK279" i="1"/>
  <c r="DK337" i="1"/>
  <c r="DK305" i="1"/>
  <c r="DK319" i="1"/>
  <c r="DK311" i="1"/>
  <c r="DK320" i="1"/>
  <c r="DK265" i="1"/>
  <c r="DK273" i="1"/>
  <c r="DK352" i="1"/>
  <c r="DK297" i="1"/>
  <c r="DK321" i="1"/>
  <c r="DK266" i="1"/>
  <c r="DK274" i="1"/>
  <c r="DK282" i="1"/>
  <c r="DK379" i="1"/>
  <c r="DK307" i="1"/>
  <c r="DK314" i="1"/>
  <c r="DK322" i="1"/>
  <c r="DK267" i="1"/>
  <c r="DK275" i="1"/>
  <c r="DK283" i="1"/>
  <c r="DK276" i="1"/>
  <c r="DK290" i="1"/>
  <c r="DK215" i="1"/>
  <c r="DK223" i="1"/>
  <c r="DK231" i="1"/>
  <c r="DK291" i="1"/>
  <c r="DK216" i="1"/>
  <c r="DK224" i="1"/>
  <c r="DK264" i="1"/>
  <c r="DK272" i="1"/>
  <c r="DK281" i="1"/>
  <c r="DK286" i="1"/>
  <c r="DK292" i="1"/>
  <c r="DK217" i="1"/>
  <c r="DK225" i="1"/>
  <c r="DK233" i="1"/>
  <c r="DK278" i="1"/>
  <c r="DK263" i="1"/>
  <c r="DK218" i="1"/>
  <c r="DK226" i="1"/>
  <c r="DK234" i="1"/>
  <c r="DK211" i="1"/>
  <c r="DK362" i="1"/>
  <c r="DK313" i="1"/>
  <c r="DK315" i="1"/>
  <c r="DK323" i="1"/>
  <c r="DK280" i="1"/>
  <c r="DK287" i="1"/>
  <c r="DK212" i="1"/>
  <c r="DK220" i="1"/>
  <c r="DK228" i="1"/>
  <c r="DK236" i="1"/>
  <c r="DK268" i="1"/>
  <c r="DK284" i="1"/>
  <c r="DK288" i="1"/>
  <c r="DK213" i="1"/>
  <c r="DK221" i="1"/>
  <c r="DK229" i="1"/>
  <c r="DK237" i="1"/>
  <c r="DK214" i="1"/>
  <c r="DK222" i="1"/>
  <c r="DK230" i="1"/>
  <c r="DK232" i="1"/>
  <c r="DK243" i="1"/>
  <c r="DK247" i="1"/>
  <c r="DK251" i="1"/>
  <c r="DK255" i="1"/>
  <c r="DK259" i="1"/>
  <c r="DK162" i="1"/>
  <c r="DK170" i="1"/>
  <c r="DK239" i="1"/>
  <c r="DK210" i="1"/>
  <c r="DK242" i="1"/>
  <c r="DK246" i="1"/>
  <c r="DK250" i="1"/>
  <c r="DK254" i="1"/>
  <c r="DK258" i="1"/>
  <c r="DK160" i="1"/>
  <c r="DK168" i="1"/>
  <c r="DK219" i="1"/>
  <c r="DK227" i="1"/>
  <c r="DK238" i="1"/>
  <c r="DK344" i="1"/>
  <c r="DK289" i="1"/>
  <c r="DK241" i="1"/>
  <c r="DK245" i="1"/>
  <c r="DK249" i="1"/>
  <c r="DK253" i="1"/>
  <c r="DK257" i="1"/>
  <c r="DK158" i="1"/>
  <c r="DK285" i="1"/>
  <c r="DK235" i="1"/>
  <c r="DK161" i="1"/>
  <c r="DK169" i="1"/>
  <c r="DK240" i="1"/>
  <c r="DK244" i="1"/>
  <c r="DK248" i="1"/>
  <c r="DK252" i="1"/>
  <c r="DK256" i="1"/>
  <c r="DK164" i="1"/>
  <c r="DK172" i="1"/>
  <c r="DK178" i="1"/>
  <c r="DK186" i="1"/>
  <c r="DK194" i="1"/>
  <c r="DK202" i="1"/>
  <c r="DK173" i="1"/>
  <c r="DK181" i="1"/>
  <c r="DK189" i="1"/>
  <c r="DK197" i="1"/>
  <c r="DK167" i="1"/>
  <c r="DK176" i="1"/>
  <c r="DK184" i="1"/>
  <c r="DK192" i="1"/>
  <c r="DK200" i="1"/>
  <c r="DK159" i="1"/>
  <c r="DK179" i="1"/>
  <c r="DK187" i="1"/>
  <c r="DK195" i="1"/>
  <c r="DK203" i="1"/>
  <c r="DK174" i="1"/>
  <c r="DK182" i="1"/>
  <c r="DK166" i="1"/>
  <c r="DK177" i="1"/>
  <c r="DK185" i="1"/>
  <c r="DK193" i="1"/>
  <c r="DK201" i="1"/>
  <c r="DK171" i="1"/>
  <c r="DK180" i="1"/>
  <c r="DK188" i="1"/>
  <c r="DK196" i="1"/>
  <c r="DK204" i="1"/>
  <c r="DK105" i="1"/>
  <c r="DK113" i="1"/>
  <c r="DK121" i="1"/>
  <c r="DK129" i="1"/>
  <c r="DK137" i="1"/>
  <c r="DK145" i="1"/>
  <c r="DK108" i="1"/>
  <c r="DK116" i="1"/>
  <c r="DK124" i="1"/>
  <c r="DK132" i="1"/>
  <c r="DK140" i="1"/>
  <c r="DK175" i="1"/>
  <c r="DK199" i="1"/>
  <c r="DK111" i="1"/>
  <c r="DK119" i="1"/>
  <c r="DK127" i="1"/>
  <c r="DK135" i="1"/>
  <c r="DK143" i="1"/>
  <c r="DK198" i="1"/>
  <c r="DK206" i="1"/>
  <c r="DK106" i="1"/>
  <c r="DK114" i="1"/>
  <c r="DK183" i="1"/>
  <c r="DK109" i="1"/>
  <c r="DK117" i="1"/>
  <c r="DK125" i="1"/>
  <c r="DK133" i="1"/>
  <c r="DK141" i="1"/>
  <c r="DK205" i="1"/>
  <c r="DK112" i="1"/>
  <c r="DK120" i="1"/>
  <c r="DK128" i="1"/>
  <c r="DK136" i="1"/>
  <c r="DK144" i="1"/>
  <c r="DK163" i="1"/>
  <c r="DK191" i="1"/>
  <c r="DK157" i="1"/>
  <c r="DK107" i="1"/>
  <c r="DK115" i="1"/>
  <c r="DK123" i="1"/>
  <c r="DK131" i="1"/>
  <c r="DK139" i="1"/>
  <c r="DK147" i="1"/>
  <c r="DK152" i="1"/>
  <c r="DK59" i="1"/>
  <c r="DK67" i="1"/>
  <c r="DK75" i="1"/>
  <c r="DK83" i="1"/>
  <c r="DK91" i="1"/>
  <c r="DK99" i="1"/>
  <c r="DK606" i="1"/>
  <c r="DK614" i="1"/>
  <c r="DK631" i="1"/>
  <c r="DK647" i="1"/>
  <c r="DK110" i="1"/>
  <c r="DK130" i="1"/>
  <c r="DK60" i="1"/>
  <c r="DK68" i="1"/>
  <c r="DK76" i="1"/>
  <c r="DK84" i="1"/>
  <c r="DK92" i="1"/>
  <c r="DK100" i="1"/>
  <c r="DK607" i="1"/>
  <c r="DK624" i="1"/>
  <c r="DK632" i="1"/>
  <c r="DK190" i="1"/>
  <c r="DK146" i="1"/>
  <c r="DK150" i="1"/>
  <c r="DK61" i="1"/>
  <c r="DK69" i="1"/>
  <c r="DK77" i="1"/>
  <c r="DK85" i="1"/>
  <c r="DK93" i="1"/>
  <c r="DK52" i="1"/>
  <c r="DK608" i="1"/>
  <c r="DK625" i="1"/>
  <c r="DK633" i="1"/>
  <c r="DK649" i="1"/>
  <c r="DK118" i="1"/>
  <c r="DK126" i="1"/>
  <c r="DK142" i="1"/>
  <c r="DK153" i="1"/>
  <c r="DK62" i="1"/>
  <c r="DK70" i="1"/>
  <c r="DK78" i="1"/>
  <c r="DK86" i="1"/>
  <c r="DK94" i="1"/>
  <c r="DK53" i="1"/>
  <c r="DK609" i="1"/>
  <c r="DK626" i="1"/>
  <c r="DK634" i="1"/>
  <c r="DK165" i="1"/>
  <c r="DK149" i="1"/>
  <c r="DK63" i="1"/>
  <c r="DK71" i="1"/>
  <c r="DK79" i="1"/>
  <c r="DK87" i="1"/>
  <c r="DK122" i="1"/>
  <c r="DK138" i="1"/>
  <c r="DK151" i="1"/>
  <c r="DK64" i="1"/>
  <c r="DK72" i="1"/>
  <c r="DK80" i="1"/>
  <c r="DK88" i="1"/>
  <c r="DK96" i="1"/>
  <c r="DK55" i="1"/>
  <c r="DK611" i="1"/>
  <c r="DK628" i="1"/>
  <c r="DK642" i="1"/>
  <c r="DK643" i="1"/>
  <c r="DK644" i="1"/>
  <c r="DK148" i="1"/>
  <c r="DK104" i="1"/>
  <c r="DK65" i="1"/>
  <c r="DK73" i="1"/>
  <c r="DK81" i="1"/>
  <c r="DK89" i="1"/>
  <c r="DK97" i="1"/>
  <c r="DK56" i="1"/>
  <c r="DK51" i="1"/>
  <c r="DK612" i="1"/>
  <c r="DK629" i="1"/>
  <c r="DK645" i="1"/>
  <c r="DK134" i="1"/>
  <c r="DK58" i="1"/>
  <c r="DK66" i="1"/>
  <c r="DK74" i="1"/>
  <c r="DK82" i="1"/>
  <c r="DK95" i="1"/>
  <c r="DK54" i="1"/>
  <c r="DK630" i="1"/>
  <c r="DK610" i="1"/>
  <c r="DK646" i="1"/>
  <c r="DK648" i="1"/>
  <c r="DK613" i="1"/>
  <c r="DK90" i="1"/>
  <c r="DK98" i="1"/>
  <c r="DK57" i="1"/>
  <c r="DK627" i="1"/>
  <c r="DK722" i="1"/>
  <c r="DK846" i="1"/>
  <c r="DK910" i="1"/>
  <c r="DK20" i="1"/>
  <c r="DK21" i="1"/>
  <c r="DK11" i="1"/>
  <c r="DK721" i="1"/>
  <c r="DK785" i="1"/>
  <c r="DK909" i="1"/>
  <c r="DK12" i="1"/>
  <c r="DK13" i="1"/>
  <c r="DK14" i="1"/>
  <c r="DK720" i="1"/>
  <c r="DK784" i="1"/>
  <c r="DK848" i="1"/>
  <c r="DK783" i="1"/>
  <c r="DK847" i="1"/>
  <c r="DK911" i="1"/>
  <c r="DL28" i="1" l="1"/>
  <c r="DL25" i="1"/>
  <c r="DL29" i="1"/>
  <c r="DL30" i="1"/>
  <c r="DL31" i="1"/>
  <c r="DL33" i="1"/>
  <c r="DL26" i="1"/>
  <c r="DL34" i="1"/>
  <c r="DM3" i="1"/>
  <c r="DL27" i="1"/>
  <c r="DL532" i="1"/>
  <c r="DL533" i="1"/>
  <c r="DL32" i="1"/>
  <c r="DL534" i="1"/>
  <c r="DL528" i="1"/>
  <c r="DL529" i="1"/>
  <c r="DL530" i="1"/>
  <c r="DL535" i="1"/>
  <c r="DL536" i="1"/>
  <c r="DL531" i="1"/>
  <c r="DL537" i="1"/>
  <c r="DL538" i="1"/>
  <c r="DL541" i="1"/>
  <c r="DL543" i="1"/>
  <c r="DL540" i="1"/>
  <c r="DL544" i="1"/>
  <c r="DL546" i="1"/>
  <c r="DL542" i="1"/>
  <c r="DL548" i="1"/>
  <c r="DL549" i="1"/>
  <c r="DL547" i="1"/>
  <c r="DL539" i="1"/>
  <c r="DL553" i="1"/>
  <c r="DL551" i="1"/>
  <c r="DL498" i="1"/>
  <c r="DL545" i="1"/>
  <c r="DL552" i="1"/>
  <c r="DL499" i="1"/>
  <c r="DL500" i="1"/>
  <c r="DL550" i="1"/>
  <c r="DL527" i="1"/>
  <c r="DL554" i="1"/>
  <c r="DL555" i="1"/>
  <c r="DL495" i="1"/>
  <c r="DL502" i="1"/>
  <c r="DL510" i="1"/>
  <c r="DL503" i="1"/>
  <c r="DL556" i="1"/>
  <c r="DL497" i="1"/>
  <c r="DL501" i="1"/>
  <c r="DL504" i="1"/>
  <c r="DL505" i="1"/>
  <c r="DL506" i="1"/>
  <c r="DL507" i="1"/>
  <c r="DL520" i="1"/>
  <c r="DL512" i="1"/>
  <c r="DL521" i="1"/>
  <c r="DL464" i="1"/>
  <c r="DL509" i="1"/>
  <c r="DL514" i="1"/>
  <c r="DL522" i="1"/>
  <c r="DL463" i="1"/>
  <c r="DL515" i="1"/>
  <c r="DL523" i="1"/>
  <c r="DL462" i="1"/>
  <c r="DL508" i="1"/>
  <c r="DL513" i="1"/>
  <c r="DL516" i="1"/>
  <c r="DL517" i="1"/>
  <c r="DL496" i="1"/>
  <c r="DL511" i="1"/>
  <c r="DL518" i="1"/>
  <c r="DL467" i="1"/>
  <c r="DL465" i="1"/>
  <c r="DL473" i="1"/>
  <c r="DL519" i="1"/>
  <c r="DL472" i="1"/>
  <c r="DL471" i="1"/>
  <c r="DL479" i="1"/>
  <c r="DL470" i="1"/>
  <c r="DL469" i="1"/>
  <c r="DL494" i="1"/>
  <c r="DL466" i="1"/>
  <c r="DL468" i="1"/>
  <c r="DL476" i="1"/>
  <c r="DL475" i="1"/>
  <c r="DL483" i="1"/>
  <c r="DL489" i="1"/>
  <c r="DL433" i="1"/>
  <c r="DL488" i="1"/>
  <c r="DL434" i="1"/>
  <c r="DL478" i="1"/>
  <c r="DL487" i="1"/>
  <c r="DL435" i="1"/>
  <c r="DL477" i="1"/>
  <c r="DL486" i="1"/>
  <c r="DL461" i="1"/>
  <c r="DL436" i="1"/>
  <c r="DL474" i="1"/>
  <c r="DL482" i="1"/>
  <c r="DL485" i="1"/>
  <c r="DL481" i="1"/>
  <c r="DL484" i="1"/>
  <c r="DL430" i="1"/>
  <c r="DL431" i="1"/>
  <c r="DL446" i="1"/>
  <c r="DL454" i="1"/>
  <c r="DL429" i="1"/>
  <c r="DL439" i="1"/>
  <c r="DL447" i="1"/>
  <c r="DL438" i="1"/>
  <c r="DL440" i="1"/>
  <c r="DL448" i="1"/>
  <c r="DL456" i="1"/>
  <c r="DL490" i="1"/>
  <c r="DL441" i="1"/>
  <c r="DL442" i="1"/>
  <c r="DL443" i="1"/>
  <c r="DL451" i="1"/>
  <c r="DL444" i="1"/>
  <c r="DL452" i="1"/>
  <c r="DL457" i="1"/>
  <c r="DL398" i="1"/>
  <c r="DL406" i="1"/>
  <c r="DL399" i="1"/>
  <c r="DL407" i="1"/>
  <c r="DL445" i="1"/>
  <c r="DL400" i="1"/>
  <c r="DL408" i="1"/>
  <c r="DL449" i="1"/>
  <c r="DL428" i="1"/>
  <c r="DL401" i="1"/>
  <c r="DL409" i="1"/>
  <c r="DL432" i="1"/>
  <c r="DL453" i="1"/>
  <c r="DL402" i="1"/>
  <c r="DL437" i="1"/>
  <c r="DL403" i="1"/>
  <c r="DL411" i="1"/>
  <c r="DL480" i="1"/>
  <c r="DL450" i="1"/>
  <c r="DL455" i="1"/>
  <c r="DL404" i="1"/>
  <c r="DL412" i="1"/>
  <c r="DL414" i="1"/>
  <c r="DL422" i="1"/>
  <c r="DL367" i="1"/>
  <c r="DL405" i="1"/>
  <c r="DL423" i="1"/>
  <c r="DL368" i="1"/>
  <c r="DL424" i="1"/>
  <c r="DL369" i="1"/>
  <c r="DL410" i="1"/>
  <c r="DL415" i="1"/>
  <c r="DL416" i="1"/>
  <c r="DL395" i="1"/>
  <c r="DL370" i="1"/>
  <c r="DL396" i="1"/>
  <c r="DL397" i="1"/>
  <c r="DL418" i="1"/>
  <c r="DL413" i="1"/>
  <c r="DL417" i="1"/>
  <c r="DL419" i="1"/>
  <c r="DL364" i="1"/>
  <c r="DL420" i="1"/>
  <c r="DL365" i="1"/>
  <c r="DL373" i="1"/>
  <c r="DL379" i="1"/>
  <c r="DL387" i="1"/>
  <c r="DL332" i="1"/>
  <c r="DL421" i="1"/>
  <c r="DL380" i="1"/>
  <c r="DL388" i="1"/>
  <c r="DL381" i="1"/>
  <c r="DL389" i="1"/>
  <c r="DL334" i="1"/>
  <c r="DL382" i="1"/>
  <c r="DL366" i="1"/>
  <c r="DL375" i="1"/>
  <c r="DL383" i="1"/>
  <c r="DL391" i="1"/>
  <c r="DL371" i="1"/>
  <c r="DL376" i="1"/>
  <c r="DL384" i="1"/>
  <c r="DL362" i="1"/>
  <c r="DL363" i="1"/>
  <c r="DL374" i="1"/>
  <c r="DL377" i="1"/>
  <c r="DL385" i="1"/>
  <c r="DL330" i="1"/>
  <c r="DL338" i="1"/>
  <c r="DL337" i="1"/>
  <c r="DL344" i="1"/>
  <c r="DL352" i="1"/>
  <c r="DL297" i="1"/>
  <c r="DL305" i="1"/>
  <c r="DL331" i="1"/>
  <c r="DL345" i="1"/>
  <c r="DL353" i="1"/>
  <c r="DL298" i="1"/>
  <c r="DL372" i="1"/>
  <c r="DL335" i="1"/>
  <c r="DL346" i="1"/>
  <c r="DL354" i="1"/>
  <c r="DL299" i="1"/>
  <c r="DL386" i="1"/>
  <c r="DL339" i="1"/>
  <c r="DL347" i="1"/>
  <c r="DL355" i="1"/>
  <c r="DL300" i="1"/>
  <c r="DL333" i="1"/>
  <c r="DL348" i="1"/>
  <c r="DL336" i="1"/>
  <c r="DL340" i="1"/>
  <c r="DL341" i="1"/>
  <c r="DL349" i="1"/>
  <c r="DL357" i="1"/>
  <c r="DL302" i="1"/>
  <c r="DL342" i="1"/>
  <c r="DL350" i="1"/>
  <c r="DL358" i="1"/>
  <c r="DL303" i="1"/>
  <c r="DL311" i="1"/>
  <c r="DL390" i="1"/>
  <c r="DL313" i="1"/>
  <c r="DL315" i="1"/>
  <c r="DL323" i="1"/>
  <c r="DL268" i="1"/>
  <c r="DL276" i="1"/>
  <c r="DL356" i="1"/>
  <c r="DL306" i="1"/>
  <c r="DL308" i="1"/>
  <c r="DL309" i="1"/>
  <c r="DL316" i="1"/>
  <c r="DL324" i="1"/>
  <c r="DL269" i="1"/>
  <c r="DL317" i="1"/>
  <c r="DL325" i="1"/>
  <c r="DL270" i="1"/>
  <c r="DL278" i="1"/>
  <c r="DL310" i="1"/>
  <c r="DL318" i="1"/>
  <c r="DL296" i="1"/>
  <c r="DL378" i="1"/>
  <c r="DL301" i="1"/>
  <c r="DL319" i="1"/>
  <c r="DL264" i="1"/>
  <c r="DL272" i="1"/>
  <c r="DL320" i="1"/>
  <c r="DL265" i="1"/>
  <c r="DL273" i="1"/>
  <c r="DL281" i="1"/>
  <c r="DL312" i="1"/>
  <c r="DL321" i="1"/>
  <c r="DL266" i="1"/>
  <c r="DL274" i="1"/>
  <c r="DL282" i="1"/>
  <c r="DL279" i="1"/>
  <c r="DL285" i="1"/>
  <c r="DL289" i="1"/>
  <c r="DL214" i="1"/>
  <c r="DL222" i="1"/>
  <c r="DL230" i="1"/>
  <c r="DL238" i="1"/>
  <c r="DL290" i="1"/>
  <c r="DL215" i="1"/>
  <c r="DL223" i="1"/>
  <c r="DL231" i="1"/>
  <c r="DL291" i="1"/>
  <c r="DL216" i="1"/>
  <c r="DL224" i="1"/>
  <c r="DL232" i="1"/>
  <c r="DL271" i="1"/>
  <c r="DL286" i="1"/>
  <c r="DL292" i="1"/>
  <c r="DL217" i="1"/>
  <c r="DL225" i="1"/>
  <c r="DL233" i="1"/>
  <c r="DL329" i="1"/>
  <c r="DL307" i="1"/>
  <c r="DL275" i="1"/>
  <c r="DL263" i="1"/>
  <c r="DL343" i="1"/>
  <c r="DL314" i="1"/>
  <c r="DL322" i="1"/>
  <c r="DL211" i="1"/>
  <c r="DL219" i="1"/>
  <c r="DL227" i="1"/>
  <c r="DL235" i="1"/>
  <c r="DL351" i="1"/>
  <c r="DL304" i="1"/>
  <c r="DL277" i="1"/>
  <c r="DL280" i="1"/>
  <c r="DL287" i="1"/>
  <c r="DL212" i="1"/>
  <c r="DL220" i="1"/>
  <c r="DL228" i="1"/>
  <c r="DL236" i="1"/>
  <c r="DL283" i="1"/>
  <c r="DL237" i="1"/>
  <c r="DL159" i="1"/>
  <c r="DL167" i="1"/>
  <c r="DL243" i="1"/>
  <c r="DL247" i="1"/>
  <c r="DL251" i="1"/>
  <c r="DL255" i="1"/>
  <c r="DL259" i="1"/>
  <c r="DL162" i="1"/>
  <c r="DL213" i="1"/>
  <c r="DL221" i="1"/>
  <c r="DL229" i="1"/>
  <c r="DL239" i="1"/>
  <c r="DL210" i="1"/>
  <c r="DL165" i="1"/>
  <c r="DL242" i="1"/>
  <c r="DL288" i="1"/>
  <c r="DL218" i="1"/>
  <c r="DL226" i="1"/>
  <c r="DL234" i="1"/>
  <c r="DL163" i="1"/>
  <c r="DL267" i="1"/>
  <c r="DL241" i="1"/>
  <c r="DL245" i="1"/>
  <c r="DL249" i="1"/>
  <c r="DL253" i="1"/>
  <c r="DL257" i="1"/>
  <c r="DL158" i="1"/>
  <c r="DL166" i="1"/>
  <c r="DL284" i="1"/>
  <c r="DL161" i="1"/>
  <c r="DL169" i="1"/>
  <c r="DL252" i="1"/>
  <c r="DL168" i="1"/>
  <c r="DL172" i="1"/>
  <c r="DL175" i="1"/>
  <c r="DL183" i="1"/>
  <c r="DL191" i="1"/>
  <c r="DL199" i="1"/>
  <c r="DL254" i="1"/>
  <c r="DL164" i="1"/>
  <c r="DL178" i="1"/>
  <c r="DL186" i="1"/>
  <c r="DL194" i="1"/>
  <c r="DL202" i="1"/>
  <c r="DL240" i="1"/>
  <c r="DL256" i="1"/>
  <c r="DL160" i="1"/>
  <c r="DL173" i="1"/>
  <c r="DL181" i="1"/>
  <c r="DL189" i="1"/>
  <c r="DL197" i="1"/>
  <c r="DL205" i="1"/>
  <c r="DL258" i="1"/>
  <c r="DL176" i="1"/>
  <c r="DL184" i="1"/>
  <c r="DL192" i="1"/>
  <c r="DL200" i="1"/>
  <c r="DL244" i="1"/>
  <c r="DL179" i="1"/>
  <c r="DL246" i="1"/>
  <c r="DL170" i="1"/>
  <c r="DL174" i="1"/>
  <c r="DL182" i="1"/>
  <c r="DL190" i="1"/>
  <c r="DL198" i="1"/>
  <c r="DL206" i="1"/>
  <c r="DL248" i="1"/>
  <c r="DL177" i="1"/>
  <c r="DL185" i="1"/>
  <c r="DL193" i="1"/>
  <c r="DL201" i="1"/>
  <c r="DL187" i="1"/>
  <c r="DL188" i="1"/>
  <c r="DL203" i="1"/>
  <c r="DL110" i="1"/>
  <c r="DL118" i="1"/>
  <c r="DL126" i="1"/>
  <c r="DL134" i="1"/>
  <c r="DL142" i="1"/>
  <c r="DL105" i="1"/>
  <c r="DL113" i="1"/>
  <c r="DL121" i="1"/>
  <c r="DL129" i="1"/>
  <c r="DL137" i="1"/>
  <c r="DL171" i="1"/>
  <c r="DL108" i="1"/>
  <c r="DL116" i="1"/>
  <c r="DL124" i="1"/>
  <c r="DL132" i="1"/>
  <c r="DL140" i="1"/>
  <c r="DL148" i="1"/>
  <c r="DL180" i="1"/>
  <c r="DL111" i="1"/>
  <c r="DL119" i="1"/>
  <c r="DL195" i="1"/>
  <c r="DL196" i="1"/>
  <c r="DL106" i="1"/>
  <c r="DL114" i="1"/>
  <c r="DL122" i="1"/>
  <c r="DL130" i="1"/>
  <c r="DL138" i="1"/>
  <c r="DL109" i="1"/>
  <c r="DL117" i="1"/>
  <c r="DL125" i="1"/>
  <c r="DL133" i="1"/>
  <c r="DL141" i="1"/>
  <c r="DL149" i="1"/>
  <c r="DL204" i="1"/>
  <c r="DL112" i="1"/>
  <c r="DL120" i="1"/>
  <c r="DL128" i="1"/>
  <c r="DL136" i="1"/>
  <c r="DL144" i="1"/>
  <c r="DL107" i="1"/>
  <c r="DL131" i="1"/>
  <c r="DL147" i="1"/>
  <c r="DL58" i="1"/>
  <c r="DL66" i="1"/>
  <c r="DL74" i="1"/>
  <c r="DL82" i="1"/>
  <c r="DL90" i="1"/>
  <c r="DL98" i="1"/>
  <c r="DL57" i="1"/>
  <c r="DL613" i="1"/>
  <c r="DL630" i="1"/>
  <c r="DL646" i="1"/>
  <c r="DL152" i="1"/>
  <c r="DL59" i="1"/>
  <c r="DL67" i="1"/>
  <c r="DL75" i="1"/>
  <c r="DL83" i="1"/>
  <c r="DL91" i="1"/>
  <c r="DL99" i="1"/>
  <c r="DL606" i="1"/>
  <c r="DL614" i="1"/>
  <c r="DL631" i="1"/>
  <c r="DL250" i="1"/>
  <c r="DL115" i="1"/>
  <c r="DL127" i="1"/>
  <c r="DL60" i="1"/>
  <c r="DL68" i="1"/>
  <c r="DL76" i="1"/>
  <c r="DL84" i="1"/>
  <c r="DL92" i="1"/>
  <c r="DL100" i="1"/>
  <c r="DL607" i="1"/>
  <c r="DL624" i="1"/>
  <c r="DL632" i="1"/>
  <c r="DL648" i="1"/>
  <c r="DL146" i="1"/>
  <c r="DL150" i="1"/>
  <c r="DL61" i="1"/>
  <c r="DL69" i="1"/>
  <c r="DL77" i="1"/>
  <c r="DL85" i="1"/>
  <c r="DL93" i="1"/>
  <c r="DL52" i="1"/>
  <c r="DL608" i="1"/>
  <c r="DL625" i="1"/>
  <c r="DL633" i="1"/>
  <c r="DL649" i="1"/>
  <c r="DL123" i="1"/>
  <c r="DL139" i="1"/>
  <c r="DL145" i="1"/>
  <c r="DL153" i="1"/>
  <c r="DL62" i="1"/>
  <c r="DL70" i="1"/>
  <c r="DL78" i="1"/>
  <c r="DL86" i="1"/>
  <c r="DL63" i="1"/>
  <c r="DL71" i="1"/>
  <c r="DL79" i="1"/>
  <c r="DL87" i="1"/>
  <c r="DL95" i="1"/>
  <c r="DL54" i="1"/>
  <c r="DL610" i="1"/>
  <c r="DL627" i="1"/>
  <c r="DL135" i="1"/>
  <c r="DL151" i="1"/>
  <c r="DL64" i="1"/>
  <c r="DL72" i="1"/>
  <c r="DL80" i="1"/>
  <c r="DL88" i="1"/>
  <c r="DL96" i="1"/>
  <c r="DL55" i="1"/>
  <c r="DL611" i="1"/>
  <c r="DL628" i="1"/>
  <c r="DL642" i="1"/>
  <c r="DL643" i="1"/>
  <c r="DL644" i="1"/>
  <c r="DL89" i="1"/>
  <c r="DL97" i="1"/>
  <c r="DL56" i="1"/>
  <c r="DL104" i="1"/>
  <c r="DL65" i="1"/>
  <c r="DL73" i="1"/>
  <c r="DL81" i="1"/>
  <c r="DL157" i="1"/>
  <c r="DL94" i="1"/>
  <c r="DL53" i="1"/>
  <c r="DL51" i="1"/>
  <c r="DL609" i="1"/>
  <c r="DL629" i="1"/>
  <c r="DL634" i="1"/>
  <c r="DL143" i="1"/>
  <c r="DL645" i="1"/>
  <c r="DL626" i="1"/>
  <c r="DL647" i="1"/>
  <c r="DL612" i="1"/>
  <c r="DL722" i="1"/>
  <c r="DL846" i="1"/>
  <c r="DL910" i="1"/>
  <c r="DL20" i="1"/>
  <c r="DL21" i="1"/>
  <c r="DL11" i="1"/>
  <c r="DL721" i="1"/>
  <c r="DL785" i="1"/>
  <c r="DL909" i="1"/>
  <c r="DL12" i="1"/>
  <c r="DL13" i="1"/>
  <c r="DL14" i="1"/>
  <c r="DL720" i="1"/>
  <c r="DL784" i="1"/>
  <c r="DL848" i="1"/>
  <c r="DL783" i="1"/>
  <c r="DL847" i="1"/>
  <c r="DL911" i="1"/>
  <c r="DN3" i="1" l="1"/>
  <c r="DM27" i="1"/>
  <c r="DM28" i="1"/>
  <c r="DM25" i="1"/>
  <c r="DM29" i="1"/>
  <c r="DM30" i="1"/>
  <c r="DM32" i="1"/>
  <c r="DM33" i="1"/>
  <c r="DM26" i="1"/>
  <c r="DM531" i="1"/>
  <c r="DM34" i="1"/>
  <c r="DM532" i="1"/>
  <c r="DM533" i="1"/>
  <c r="DM31" i="1"/>
  <c r="DM534" i="1"/>
  <c r="DM528" i="1"/>
  <c r="DM529" i="1"/>
  <c r="DM539" i="1"/>
  <c r="DM535" i="1"/>
  <c r="DM536" i="1"/>
  <c r="DM537" i="1"/>
  <c r="DM542" i="1"/>
  <c r="DM530" i="1"/>
  <c r="DM541" i="1"/>
  <c r="DM543" i="1"/>
  <c r="DM540" i="1"/>
  <c r="DM544" i="1"/>
  <c r="DM545" i="1"/>
  <c r="DM538" i="1"/>
  <c r="DM547" i="1"/>
  <c r="DM546" i="1"/>
  <c r="DM548" i="1"/>
  <c r="DM549" i="1"/>
  <c r="DM551" i="1"/>
  <c r="DM552" i="1"/>
  <c r="DM553" i="1"/>
  <c r="DM556" i="1"/>
  <c r="DM496" i="1"/>
  <c r="DM497" i="1"/>
  <c r="DM498" i="1"/>
  <c r="DM499" i="1"/>
  <c r="DM550" i="1"/>
  <c r="DM527" i="1"/>
  <c r="DM500" i="1"/>
  <c r="DM509" i="1"/>
  <c r="DM502" i="1"/>
  <c r="DM503" i="1"/>
  <c r="DM501" i="1"/>
  <c r="DM504" i="1"/>
  <c r="DM555" i="1"/>
  <c r="DM505" i="1"/>
  <c r="DM506" i="1"/>
  <c r="DM507" i="1"/>
  <c r="DM519" i="1"/>
  <c r="DM520" i="1"/>
  <c r="DM465" i="1"/>
  <c r="DM512" i="1"/>
  <c r="DM521" i="1"/>
  <c r="DM464" i="1"/>
  <c r="DM510" i="1"/>
  <c r="DM514" i="1"/>
  <c r="DM522" i="1"/>
  <c r="DM463" i="1"/>
  <c r="DM554" i="1"/>
  <c r="DM495" i="1"/>
  <c r="DM515" i="1"/>
  <c r="DM508" i="1"/>
  <c r="DM513" i="1"/>
  <c r="DM516" i="1"/>
  <c r="DM494" i="1"/>
  <c r="DM517" i="1"/>
  <c r="DM474" i="1"/>
  <c r="DM518" i="1"/>
  <c r="DM473" i="1"/>
  <c r="DM472" i="1"/>
  <c r="DM480" i="1"/>
  <c r="DM471" i="1"/>
  <c r="DM467" i="1"/>
  <c r="DM470" i="1"/>
  <c r="DM511" i="1"/>
  <c r="DM523" i="1"/>
  <c r="DM462" i="1"/>
  <c r="DM469" i="1"/>
  <c r="DM477" i="1"/>
  <c r="DM466" i="1"/>
  <c r="DM468" i="1"/>
  <c r="DM476" i="1"/>
  <c r="DM490" i="1"/>
  <c r="DM432" i="1"/>
  <c r="DM489" i="1"/>
  <c r="DM433" i="1"/>
  <c r="DM488" i="1"/>
  <c r="DM434" i="1"/>
  <c r="DM475" i="1"/>
  <c r="DM478" i="1"/>
  <c r="DM479" i="1"/>
  <c r="DM487" i="1"/>
  <c r="DM435" i="1"/>
  <c r="DM486" i="1"/>
  <c r="DM482" i="1"/>
  <c r="DM483" i="1"/>
  <c r="DM485" i="1"/>
  <c r="DM429" i="1"/>
  <c r="DM481" i="1"/>
  <c r="DM484" i="1"/>
  <c r="DM430" i="1"/>
  <c r="DM438" i="1"/>
  <c r="DM431" i="1"/>
  <c r="DM436" i="1"/>
  <c r="DM437" i="1"/>
  <c r="DM445" i="1"/>
  <c r="DM453" i="1"/>
  <c r="DM446" i="1"/>
  <c r="DM461" i="1"/>
  <c r="DM439" i="1"/>
  <c r="DM447" i="1"/>
  <c r="DM455" i="1"/>
  <c r="DM440" i="1"/>
  <c r="DM441" i="1"/>
  <c r="DM449" i="1"/>
  <c r="DM442" i="1"/>
  <c r="DM450" i="1"/>
  <c r="DM443" i="1"/>
  <c r="DM451" i="1"/>
  <c r="DM396" i="1"/>
  <c r="DM452" i="1"/>
  <c r="DM397" i="1"/>
  <c r="DM405" i="1"/>
  <c r="DM454" i="1"/>
  <c r="DM457" i="1"/>
  <c r="DM398" i="1"/>
  <c r="DM406" i="1"/>
  <c r="DM444" i="1"/>
  <c r="DM399" i="1"/>
  <c r="DM407" i="1"/>
  <c r="DM415" i="1"/>
  <c r="DM448" i="1"/>
  <c r="DM400" i="1"/>
  <c r="DM408" i="1"/>
  <c r="DM456" i="1"/>
  <c r="DM428" i="1"/>
  <c r="DM401" i="1"/>
  <c r="DM402" i="1"/>
  <c r="DM410" i="1"/>
  <c r="DM403" i="1"/>
  <c r="DM411" i="1"/>
  <c r="DM421" i="1"/>
  <c r="DM366" i="1"/>
  <c r="DM414" i="1"/>
  <c r="DM422" i="1"/>
  <c r="DM367" i="1"/>
  <c r="DM404" i="1"/>
  <c r="DM423" i="1"/>
  <c r="DM368" i="1"/>
  <c r="DM424" i="1"/>
  <c r="DM369" i="1"/>
  <c r="DM409" i="1"/>
  <c r="DM416" i="1"/>
  <c r="DM418" i="1"/>
  <c r="DM363" i="1"/>
  <c r="DM412" i="1"/>
  <c r="DM413" i="1"/>
  <c r="DM417" i="1"/>
  <c r="DM419" i="1"/>
  <c r="DM364" i="1"/>
  <c r="DM372" i="1"/>
  <c r="DM378" i="1"/>
  <c r="DM386" i="1"/>
  <c r="DM331" i="1"/>
  <c r="DM420" i="1"/>
  <c r="DM379" i="1"/>
  <c r="DM387" i="1"/>
  <c r="DM380" i="1"/>
  <c r="DM388" i="1"/>
  <c r="DM333" i="1"/>
  <c r="DM370" i="1"/>
  <c r="DM373" i="1"/>
  <c r="DM381" i="1"/>
  <c r="DM382" i="1"/>
  <c r="DM390" i="1"/>
  <c r="DM365" i="1"/>
  <c r="DM375" i="1"/>
  <c r="DM383" i="1"/>
  <c r="DM391" i="1"/>
  <c r="DM371" i="1"/>
  <c r="DM376" i="1"/>
  <c r="DM384" i="1"/>
  <c r="DM362" i="1"/>
  <c r="DM337" i="1"/>
  <c r="DM334" i="1"/>
  <c r="DM343" i="1"/>
  <c r="DM351" i="1"/>
  <c r="DM329" i="1"/>
  <c r="DM304" i="1"/>
  <c r="DM389" i="1"/>
  <c r="DM344" i="1"/>
  <c r="DM352" i="1"/>
  <c r="DM297" i="1"/>
  <c r="DM345" i="1"/>
  <c r="DM353" i="1"/>
  <c r="DM298" i="1"/>
  <c r="DM306" i="1"/>
  <c r="DM335" i="1"/>
  <c r="DM346" i="1"/>
  <c r="DM354" i="1"/>
  <c r="DM299" i="1"/>
  <c r="DM338" i="1"/>
  <c r="DM339" i="1"/>
  <c r="DM347" i="1"/>
  <c r="DM385" i="1"/>
  <c r="DM330" i="1"/>
  <c r="DM348" i="1"/>
  <c r="DM356" i="1"/>
  <c r="DM301" i="1"/>
  <c r="DM395" i="1"/>
  <c r="DM332" i="1"/>
  <c r="DM336" i="1"/>
  <c r="DM340" i="1"/>
  <c r="DM341" i="1"/>
  <c r="DM349" i="1"/>
  <c r="DM357" i="1"/>
  <c r="DM302" i="1"/>
  <c r="DM310" i="1"/>
  <c r="DM350" i="1"/>
  <c r="DM358" i="1"/>
  <c r="DM307" i="1"/>
  <c r="DM314" i="1"/>
  <c r="DM322" i="1"/>
  <c r="DM267" i="1"/>
  <c r="DM275" i="1"/>
  <c r="DM313" i="1"/>
  <c r="DM315" i="1"/>
  <c r="DM323" i="1"/>
  <c r="DM268" i="1"/>
  <c r="DM377" i="1"/>
  <c r="DM355" i="1"/>
  <c r="DM308" i="1"/>
  <c r="DM309" i="1"/>
  <c r="DM316" i="1"/>
  <c r="DM324" i="1"/>
  <c r="DM269" i="1"/>
  <c r="DM277" i="1"/>
  <c r="DM303" i="1"/>
  <c r="DM317" i="1"/>
  <c r="DM325" i="1"/>
  <c r="DM374" i="1"/>
  <c r="DM305" i="1"/>
  <c r="DM318" i="1"/>
  <c r="DM296" i="1"/>
  <c r="DM271" i="1"/>
  <c r="DM311" i="1"/>
  <c r="DM319" i="1"/>
  <c r="DM264" i="1"/>
  <c r="DM272" i="1"/>
  <c r="DM280" i="1"/>
  <c r="DM300" i="1"/>
  <c r="DM320" i="1"/>
  <c r="DM265" i="1"/>
  <c r="DM273" i="1"/>
  <c r="DM281" i="1"/>
  <c r="DM282" i="1"/>
  <c r="DM283" i="1"/>
  <c r="DM284" i="1"/>
  <c r="DM288" i="1"/>
  <c r="DM213" i="1"/>
  <c r="DM221" i="1"/>
  <c r="DM229" i="1"/>
  <c r="DM237" i="1"/>
  <c r="DM266" i="1"/>
  <c r="DM274" i="1"/>
  <c r="DM276" i="1"/>
  <c r="DM279" i="1"/>
  <c r="DM285" i="1"/>
  <c r="DM289" i="1"/>
  <c r="DM214" i="1"/>
  <c r="DM222" i="1"/>
  <c r="DM230" i="1"/>
  <c r="DM290" i="1"/>
  <c r="DM215" i="1"/>
  <c r="DM223" i="1"/>
  <c r="DM231" i="1"/>
  <c r="DM342" i="1"/>
  <c r="DM291" i="1"/>
  <c r="DM216" i="1"/>
  <c r="DM224" i="1"/>
  <c r="DM232" i="1"/>
  <c r="DM278" i="1"/>
  <c r="DM286" i="1"/>
  <c r="DM292" i="1"/>
  <c r="DM321" i="1"/>
  <c r="DM270" i="1"/>
  <c r="DM263" i="1"/>
  <c r="DM218" i="1"/>
  <c r="DM226" i="1"/>
  <c r="DM234" i="1"/>
  <c r="DM312" i="1"/>
  <c r="DM211" i="1"/>
  <c r="DM219" i="1"/>
  <c r="DM227" i="1"/>
  <c r="DM235" i="1"/>
  <c r="DM240" i="1"/>
  <c r="DM244" i="1"/>
  <c r="DM248" i="1"/>
  <c r="DM252" i="1"/>
  <c r="DM256" i="1"/>
  <c r="DM164" i="1"/>
  <c r="DM159" i="1"/>
  <c r="DM243" i="1"/>
  <c r="DM247" i="1"/>
  <c r="DM251" i="1"/>
  <c r="DM255" i="1"/>
  <c r="DM259" i="1"/>
  <c r="DM162" i="1"/>
  <c r="DM170" i="1"/>
  <c r="DM220" i="1"/>
  <c r="DM228" i="1"/>
  <c r="DM236" i="1"/>
  <c r="DM239" i="1"/>
  <c r="DM287" i="1"/>
  <c r="DM212" i="1"/>
  <c r="DM238" i="1"/>
  <c r="DM242" i="1"/>
  <c r="DM246" i="1"/>
  <c r="DM250" i="1"/>
  <c r="DM254" i="1"/>
  <c r="DM258" i="1"/>
  <c r="DM160" i="1"/>
  <c r="DM217" i="1"/>
  <c r="DM225" i="1"/>
  <c r="DM163" i="1"/>
  <c r="DM233" i="1"/>
  <c r="DM241" i="1"/>
  <c r="DM245" i="1"/>
  <c r="DM249" i="1"/>
  <c r="DM253" i="1"/>
  <c r="DM257" i="1"/>
  <c r="DM158" i="1"/>
  <c r="DM166" i="1"/>
  <c r="DM165" i="1"/>
  <c r="DM171" i="1"/>
  <c r="DM180" i="1"/>
  <c r="DM188" i="1"/>
  <c r="DM196" i="1"/>
  <c r="DM204" i="1"/>
  <c r="DM168" i="1"/>
  <c r="DM172" i="1"/>
  <c r="DM175" i="1"/>
  <c r="DM183" i="1"/>
  <c r="DM191" i="1"/>
  <c r="DM199" i="1"/>
  <c r="DM161" i="1"/>
  <c r="DM178" i="1"/>
  <c r="DM186" i="1"/>
  <c r="DM194" i="1"/>
  <c r="DM202" i="1"/>
  <c r="DM167" i="1"/>
  <c r="DM173" i="1"/>
  <c r="DM181" i="1"/>
  <c r="DM189" i="1"/>
  <c r="DM197" i="1"/>
  <c r="DM205" i="1"/>
  <c r="DM210" i="1"/>
  <c r="DM176" i="1"/>
  <c r="DM179" i="1"/>
  <c r="DM187" i="1"/>
  <c r="DM195" i="1"/>
  <c r="DM203" i="1"/>
  <c r="DM174" i="1"/>
  <c r="DM182" i="1"/>
  <c r="DM190" i="1"/>
  <c r="DM198" i="1"/>
  <c r="DM206" i="1"/>
  <c r="DM157" i="1"/>
  <c r="DM107" i="1"/>
  <c r="DM115" i="1"/>
  <c r="DM123" i="1"/>
  <c r="DM131" i="1"/>
  <c r="DM139" i="1"/>
  <c r="DM147" i="1"/>
  <c r="DM169" i="1"/>
  <c r="DM184" i="1"/>
  <c r="DM185" i="1"/>
  <c r="DM200" i="1"/>
  <c r="DM201" i="1"/>
  <c r="DM110" i="1"/>
  <c r="DM118" i="1"/>
  <c r="DM126" i="1"/>
  <c r="DM134" i="1"/>
  <c r="DM177" i="1"/>
  <c r="DM105" i="1"/>
  <c r="DM113" i="1"/>
  <c r="DM121" i="1"/>
  <c r="DM129" i="1"/>
  <c r="DM137" i="1"/>
  <c r="DM145" i="1"/>
  <c r="DM108" i="1"/>
  <c r="DM116" i="1"/>
  <c r="DM111" i="1"/>
  <c r="DM119" i="1"/>
  <c r="DM127" i="1"/>
  <c r="DM135" i="1"/>
  <c r="DM192" i="1"/>
  <c r="DM193" i="1"/>
  <c r="DM106" i="1"/>
  <c r="DM114" i="1"/>
  <c r="DM122" i="1"/>
  <c r="DM130" i="1"/>
  <c r="DM138" i="1"/>
  <c r="DM146" i="1"/>
  <c r="DM109" i="1"/>
  <c r="DM117" i="1"/>
  <c r="DM125" i="1"/>
  <c r="DM133" i="1"/>
  <c r="DM141" i="1"/>
  <c r="DM149" i="1"/>
  <c r="DM132" i="1"/>
  <c r="DM143" i="1"/>
  <c r="DM104" i="1"/>
  <c r="DM65" i="1"/>
  <c r="DM73" i="1"/>
  <c r="DM81" i="1"/>
  <c r="DM89" i="1"/>
  <c r="DM97" i="1"/>
  <c r="DM56" i="1"/>
  <c r="DM51" i="1"/>
  <c r="DM612" i="1"/>
  <c r="DM629" i="1"/>
  <c r="DM645" i="1"/>
  <c r="DM112" i="1"/>
  <c r="DM58" i="1"/>
  <c r="DM66" i="1"/>
  <c r="DM74" i="1"/>
  <c r="DM82" i="1"/>
  <c r="DM90" i="1"/>
  <c r="DM98" i="1"/>
  <c r="DM57" i="1"/>
  <c r="DM613" i="1"/>
  <c r="DM630" i="1"/>
  <c r="DM128" i="1"/>
  <c r="DM152" i="1"/>
  <c r="DM59" i="1"/>
  <c r="DM67" i="1"/>
  <c r="DM75" i="1"/>
  <c r="DM83" i="1"/>
  <c r="DM91" i="1"/>
  <c r="DM99" i="1"/>
  <c r="DM606" i="1"/>
  <c r="DM614" i="1"/>
  <c r="DM631" i="1"/>
  <c r="DM647" i="1"/>
  <c r="DM120" i="1"/>
  <c r="DM60" i="1"/>
  <c r="DM68" i="1"/>
  <c r="DM76" i="1"/>
  <c r="DM84" i="1"/>
  <c r="DM92" i="1"/>
  <c r="DM100" i="1"/>
  <c r="DM607" i="1"/>
  <c r="DM624" i="1"/>
  <c r="DM632" i="1"/>
  <c r="DM648" i="1"/>
  <c r="DM124" i="1"/>
  <c r="DM140" i="1"/>
  <c r="DM142" i="1"/>
  <c r="DM150" i="1"/>
  <c r="DM61" i="1"/>
  <c r="DM69" i="1"/>
  <c r="DM77" i="1"/>
  <c r="DM85" i="1"/>
  <c r="DM153" i="1"/>
  <c r="DM62" i="1"/>
  <c r="DM70" i="1"/>
  <c r="DM78" i="1"/>
  <c r="DM86" i="1"/>
  <c r="DM94" i="1"/>
  <c r="DM53" i="1"/>
  <c r="DM609" i="1"/>
  <c r="DM626" i="1"/>
  <c r="DM634" i="1"/>
  <c r="DM136" i="1"/>
  <c r="DM144" i="1"/>
  <c r="DM63" i="1"/>
  <c r="DM71" i="1"/>
  <c r="DM79" i="1"/>
  <c r="DM87" i="1"/>
  <c r="DM95" i="1"/>
  <c r="DM54" i="1"/>
  <c r="DM610" i="1"/>
  <c r="DM627" i="1"/>
  <c r="DM151" i="1"/>
  <c r="DM625" i="1"/>
  <c r="DM643" i="1"/>
  <c r="DM64" i="1"/>
  <c r="DM72" i="1"/>
  <c r="DM80" i="1"/>
  <c r="DM88" i="1"/>
  <c r="DM96" i="1"/>
  <c r="DM55" i="1"/>
  <c r="DM611" i="1"/>
  <c r="DM644" i="1"/>
  <c r="DM93" i="1"/>
  <c r="DM52" i="1"/>
  <c r="DM642" i="1"/>
  <c r="DM646" i="1"/>
  <c r="DM148" i="1"/>
  <c r="DM608" i="1"/>
  <c r="DM633" i="1"/>
  <c r="DM628" i="1"/>
  <c r="DM649" i="1"/>
  <c r="DM783" i="1"/>
  <c r="DM847" i="1"/>
  <c r="DM911" i="1"/>
  <c r="DM722" i="1"/>
  <c r="DM846" i="1"/>
  <c r="DM910" i="1"/>
  <c r="DM20" i="1"/>
  <c r="DM21" i="1"/>
  <c r="DM11" i="1"/>
  <c r="DM721" i="1"/>
  <c r="DM785" i="1"/>
  <c r="DM909" i="1"/>
  <c r="DM12" i="1"/>
  <c r="DM13" i="1"/>
  <c r="DM14" i="1"/>
  <c r="DM720" i="1"/>
  <c r="DM784" i="1"/>
  <c r="DM848" i="1"/>
  <c r="DN26" i="1" l="1"/>
  <c r="DN34" i="1"/>
  <c r="DO3" i="1"/>
  <c r="DN27" i="1"/>
  <c r="DN28" i="1"/>
  <c r="DN25" i="1"/>
  <c r="DN29" i="1"/>
  <c r="DN31" i="1"/>
  <c r="DN32" i="1"/>
  <c r="DN530" i="1"/>
  <c r="DN531" i="1"/>
  <c r="DN33" i="1"/>
  <c r="DN532" i="1"/>
  <c r="DN533" i="1"/>
  <c r="DN30" i="1"/>
  <c r="DN528" i="1"/>
  <c r="DN534" i="1"/>
  <c r="DN538" i="1"/>
  <c r="DN529" i="1"/>
  <c r="DN541" i="1"/>
  <c r="DN535" i="1"/>
  <c r="DN536" i="1"/>
  <c r="DN539" i="1"/>
  <c r="DN542" i="1"/>
  <c r="DN537" i="1"/>
  <c r="DN543" i="1"/>
  <c r="DN540" i="1"/>
  <c r="DN544" i="1"/>
  <c r="DN546" i="1"/>
  <c r="DN547" i="1"/>
  <c r="DN545" i="1"/>
  <c r="DN548" i="1"/>
  <c r="DN550" i="1"/>
  <c r="DN551" i="1"/>
  <c r="DN549" i="1"/>
  <c r="DN554" i="1"/>
  <c r="DN555" i="1"/>
  <c r="DN495" i="1"/>
  <c r="DN553" i="1"/>
  <c r="DN556" i="1"/>
  <c r="DN496" i="1"/>
  <c r="DN497" i="1"/>
  <c r="DN552" i="1"/>
  <c r="DN498" i="1"/>
  <c r="DN501" i="1"/>
  <c r="DN508" i="1"/>
  <c r="DN500" i="1"/>
  <c r="DN502" i="1"/>
  <c r="DN503" i="1"/>
  <c r="DN499" i="1"/>
  <c r="DN504" i="1"/>
  <c r="DN505" i="1"/>
  <c r="DN513" i="1"/>
  <c r="DN511" i="1"/>
  <c r="DN518" i="1"/>
  <c r="DN507" i="1"/>
  <c r="DN519" i="1"/>
  <c r="DN527" i="1"/>
  <c r="DN520" i="1"/>
  <c r="DN465" i="1"/>
  <c r="DN509" i="1"/>
  <c r="DN512" i="1"/>
  <c r="DN521" i="1"/>
  <c r="DN464" i="1"/>
  <c r="DN510" i="1"/>
  <c r="DN514" i="1"/>
  <c r="DN506" i="1"/>
  <c r="DN515" i="1"/>
  <c r="DN523" i="1"/>
  <c r="DN462" i="1"/>
  <c r="DN516" i="1"/>
  <c r="DN494" i="1"/>
  <c r="DN475" i="1"/>
  <c r="DN517" i="1"/>
  <c r="DN463" i="1"/>
  <c r="DN473" i="1"/>
  <c r="DN481" i="1"/>
  <c r="DN472" i="1"/>
  <c r="DN471" i="1"/>
  <c r="DN467" i="1"/>
  <c r="DN470" i="1"/>
  <c r="DN478" i="1"/>
  <c r="DN469" i="1"/>
  <c r="DN477" i="1"/>
  <c r="DN468" i="1"/>
  <c r="DN480" i="1"/>
  <c r="DN431" i="1"/>
  <c r="DN490" i="1"/>
  <c r="DN432" i="1"/>
  <c r="DN466" i="1"/>
  <c r="DN489" i="1"/>
  <c r="DN433" i="1"/>
  <c r="DN476" i="1"/>
  <c r="DN488" i="1"/>
  <c r="DN434" i="1"/>
  <c r="DN522" i="1"/>
  <c r="DN479" i="1"/>
  <c r="DN487" i="1"/>
  <c r="DN474" i="1"/>
  <c r="DN486" i="1"/>
  <c r="DN461" i="1"/>
  <c r="DN436" i="1"/>
  <c r="DN482" i="1"/>
  <c r="DN483" i="1"/>
  <c r="DN485" i="1"/>
  <c r="DN429" i="1"/>
  <c r="DN437" i="1"/>
  <c r="DN444" i="1"/>
  <c r="DN452" i="1"/>
  <c r="DN430" i="1"/>
  <c r="DN445" i="1"/>
  <c r="DN446" i="1"/>
  <c r="DN454" i="1"/>
  <c r="DN438" i="1"/>
  <c r="DN439" i="1"/>
  <c r="DN484" i="1"/>
  <c r="DN435" i="1"/>
  <c r="DN440" i="1"/>
  <c r="DN448" i="1"/>
  <c r="DN441" i="1"/>
  <c r="DN449" i="1"/>
  <c r="DN442" i="1"/>
  <c r="DN450" i="1"/>
  <c r="DN428" i="1"/>
  <c r="DN396" i="1"/>
  <c r="DN404" i="1"/>
  <c r="DN397" i="1"/>
  <c r="DN405" i="1"/>
  <c r="DN443" i="1"/>
  <c r="DN457" i="1"/>
  <c r="DN398" i="1"/>
  <c r="DN406" i="1"/>
  <c r="DN414" i="1"/>
  <c r="DN451" i="1"/>
  <c r="DN399" i="1"/>
  <c r="DN407" i="1"/>
  <c r="DN447" i="1"/>
  <c r="DN400" i="1"/>
  <c r="DN453" i="1"/>
  <c r="DN456" i="1"/>
  <c r="DN401" i="1"/>
  <c r="DN409" i="1"/>
  <c r="DN402" i="1"/>
  <c r="DN410" i="1"/>
  <c r="DN420" i="1"/>
  <c r="DN365" i="1"/>
  <c r="DN421" i="1"/>
  <c r="DN366" i="1"/>
  <c r="DN422" i="1"/>
  <c r="DN367" i="1"/>
  <c r="DN411" i="1"/>
  <c r="DN423" i="1"/>
  <c r="DN368" i="1"/>
  <c r="DN403" i="1"/>
  <c r="DN415" i="1"/>
  <c r="DN455" i="1"/>
  <c r="DN416" i="1"/>
  <c r="DN395" i="1"/>
  <c r="DN408" i="1"/>
  <c r="DN418" i="1"/>
  <c r="DN363" i="1"/>
  <c r="DN371" i="1"/>
  <c r="DN372" i="1"/>
  <c r="DN374" i="1"/>
  <c r="DN377" i="1"/>
  <c r="DN385" i="1"/>
  <c r="DN330" i="1"/>
  <c r="DN412" i="1"/>
  <c r="DN417" i="1"/>
  <c r="DN419" i="1"/>
  <c r="DN424" i="1"/>
  <c r="DN378" i="1"/>
  <c r="DN386" i="1"/>
  <c r="DN379" i="1"/>
  <c r="DN387" i="1"/>
  <c r="DN332" i="1"/>
  <c r="DN380" i="1"/>
  <c r="DN370" i="1"/>
  <c r="DN373" i="1"/>
  <c r="DN381" i="1"/>
  <c r="DN389" i="1"/>
  <c r="DN382" i="1"/>
  <c r="DN390" i="1"/>
  <c r="DN364" i="1"/>
  <c r="DN375" i="1"/>
  <c r="DN383" i="1"/>
  <c r="DN391" i="1"/>
  <c r="DN336" i="1"/>
  <c r="DN362" i="1"/>
  <c r="DN342" i="1"/>
  <c r="DN350" i="1"/>
  <c r="DN358" i="1"/>
  <c r="DN303" i="1"/>
  <c r="DN334" i="1"/>
  <c r="DN337" i="1"/>
  <c r="DN343" i="1"/>
  <c r="DN351" i="1"/>
  <c r="DN329" i="1"/>
  <c r="DN369" i="1"/>
  <c r="DN388" i="1"/>
  <c r="DN331" i="1"/>
  <c r="DN344" i="1"/>
  <c r="DN352" i="1"/>
  <c r="DN297" i="1"/>
  <c r="DN305" i="1"/>
  <c r="DN345" i="1"/>
  <c r="DN353" i="1"/>
  <c r="DN298" i="1"/>
  <c r="DN335" i="1"/>
  <c r="DN346" i="1"/>
  <c r="DN413" i="1"/>
  <c r="DN333" i="1"/>
  <c r="DN338" i="1"/>
  <c r="DN339" i="1"/>
  <c r="DN347" i="1"/>
  <c r="DN355" i="1"/>
  <c r="DN300" i="1"/>
  <c r="DN308" i="1"/>
  <c r="DN348" i="1"/>
  <c r="DN356" i="1"/>
  <c r="DN301" i="1"/>
  <c r="DN309" i="1"/>
  <c r="DN376" i="1"/>
  <c r="DN384" i="1"/>
  <c r="DN304" i="1"/>
  <c r="DN312" i="1"/>
  <c r="DN321" i="1"/>
  <c r="DN266" i="1"/>
  <c r="DN274" i="1"/>
  <c r="DN282" i="1"/>
  <c r="DN357" i="1"/>
  <c r="DN307" i="1"/>
  <c r="DN314" i="1"/>
  <c r="DN322" i="1"/>
  <c r="DN267" i="1"/>
  <c r="DN302" i="1"/>
  <c r="DN306" i="1"/>
  <c r="DN313" i="1"/>
  <c r="DN315" i="1"/>
  <c r="DN323" i="1"/>
  <c r="DN268" i="1"/>
  <c r="DN276" i="1"/>
  <c r="DN284" i="1"/>
  <c r="DN316" i="1"/>
  <c r="DN324" i="1"/>
  <c r="DN354" i="1"/>
  <c r="DN299" i="1"/>
  <c r="DN310" i="1"/>
  <c r="DN317" i="1"/>
  <c r="DN325" i="1"/>
  <c r="DN270" i="1"/>
  <c r="DN318" i="1"/>
  <c r="DN296" i="1"/>
  <c r="DN271" i="1"/>
  <c r="DN279" i="1"/>
  <c r="DN311" i="1"/>
  <c r="DN319" i="1"/>
  <c r="DN264" i="1"/>
  <c r="DN272" i="1"/>
  <c r="DN280" i="1"/>
  <c r="DN287" i="1"/>
  <c r="DN212" i="1"/>
  <c r="DN220" i="1"/>
  <c r="DN228" i="1"/>
  <c r="DN236" i="1"/>
  <c r="DN341" i="1"/>
  <c r="DN349" i="1"/>
  <c r="DN283" i="1"/>
  <c r="DN288" i="1"/>
  <c r="DN213" i="1"/>
  <c r="DN221" i="1"/>
  <c r="DN229" i="1"/>
  <c r="DN265" i="1"/>
  <c r="DN273" i="1"/>
  <c r="DN285" i="1"/>
  <c r="DN289" i="1"/>
  <c r="DN214" i="1"/>
  <c r="DN222" i="1"/>
  <c r="DN230" i="1"/>
  <c r="DN281" i="1"/>
  <c r="DN290" i="1"/>
  <c r="DN215" i="1"/>
  <c r="DN223" i="1"/>
  <c r="DN231" i="1"/>
  <c r="DN291" i="1"/>
  <c r="DN320" i="1"/>
  <c r="DN275" i="1"/>
  <c r="DN278" i="1"/>
  <c r="DN286" i="1"/>
  <c r="DN292" i="1"/>
  <c r="DN217" i="1"/>
  <c r="DN225" i="1"/>
  <c r="DN233" i="1"/>
  <c r="DN269" i="1"/>
  <c r="DN263" i="1"/>
  <c r="DN218" i="1"/>
  <c r="DN226" i="1"/>
  <c r="DN234" i="1"/>
  <c r="DN161" i="1"/>
  <c r="DN169" i="1"/>
  <c r="DN232" i="1"/>
  <c r="DN237" i="1"/>
  <c r="DN240" i="1"/>
  <c r="DN244" i="1"/>
  <c r="DN248" i="1"/>
  <c r="DN252" i="1"/>
  <c r="DN256" i="1"/>
  <c r="DN159" i="1"/>
  <c r="DN167" i="1"/>
  <c r="DN243" i="1"/>
  <c r="DN211" i="1"/>
  <c r="DN219" i="1"/>
  <c r="DN227" i="1"/>
  <c r="DN239" i="1"/>
  <c r="DN210" i="1"/>
  <c r="DN277" i="1"/>
  <c r="DN238" i="1"/>
  <c r="DN242" i="1"/>
  <c r="DN246" i="1"/>
  <c r="DN250" i="1"/>
  <c r="DN254" i="1"/>
  <c r="DN258" i="1"/>
  <c r="DN160" i="1"/>
  <c r="DN168" i="1"/>
  <c r="DN235" i="1"/>
  <c r="DN163" i="1"/>
  <c r="DN171" i="1"/>
  <c r="DN249" i="1"/>
  <c r="DN177" i="1"/>
  <c r="DN185" i="1"/>
  <c r="DN193" i="1"/>
  <c r="DN201" i="1"/>
  <c r="DN251" i="1"/>
  <c r="DN165" i="1"/>
  <c r="DN180" i="1"/>
  <c r="DN188" i="1"/>
  <c r="DN196" i="1"/>
  <c r="DN224" i="1"/>
  <c r="DN253" i="1"/>
  <c r="DN162" i="1"/>
  <c r="DN164" i="1"/>
  <c r="DN172" i="1"/>
  <c r="DN175" i="1"/>
  <c r="DN183" i="1"/>
  <c r="DN191" i="1"/>
  <c r="DN199" i="1"/>
  <c r="DN255" i="1"/>
  <c r="DN178" i="1"/>
  <c r="DN186" i="1"/>
  <c r="DN194" i="1"/>
  <c r="DN202" i="1"/>
  <c r="DN216" i="1"/>
  <c r="DN241" i="1"/>
  <c r="DN257" i="1"/>
  <c r="DN158" i="1"/>
  <c r="DN173" i="1"/>
  <c r="DN181" i="1"/>
  <c r="DN259" i="1"/>
  <c r="DN176" i="1"/>
  <c r="DN184" i="1"/>
  <c r="DN192" i="1"/>
  <c r="DN200" i="1"/>
  <c r="DN340" i="1"/>
  <c r="DN245" i="1"/>
  <c r="DN166" i="1"/>
  <c r="DN170" i="1"/>
  <c r="DN179" i="1"/>
  <c r="DN187" i="1"/>
  <c r="DN195" i="1"/>
  <c r="DN203" i="1"/>
  <c r="DN189" i="1"/>
  <c r="DN190" i="1"/>
  <c r="DN112" i="1"/>
  <c r="DN120" i="1"/>
  <c r="DN128" i="1"/>
  <c r="DN136" i="1"/>
  <c r="DN144" i="1"/>
  <c r="DN157" i="1"/>
  <c r="DN107" i="1"/>
  <c r="DN115" i="1"/>
  <c r="DN123" i="1"/>
  <c r="DN131" i="1"/>
  <c r="DN139" i="1"/>
  <c r="DN174" i="1"/>
  <c r="DN110" i="1"/>
  <c r="DN118" i="1"/>
  <c r="DN126" i="1"/>
  <c r="DN134" i="1"/>
  <c r="DN142" i="1"/>
  <c r="DN247" i="1"/>
  <c r="DN105" i="1"/>
  <c r="DN113" i="1"/>
  <c r="DN121" i="1"/>
  <c r="DN182" i="1"/>
  <c r="DN197" i="1"/>
  <c r="DN198" i="1"/>
  <c r="DN206" i="1"/>
  <c r="DN108" i="1"/>
  <c r="DN116" i="1"/>
  <c r="DN124" i="1"/>
  <c r="DN132" i="1"/>
  <c r="DN140" i="1"/>
  <c r="DN111" i="1"/>
  <c r="DN119" i="1"/>
  <c r="DN127" i="1"/>
  <c r="DN135" i="1"/>
  <c r="DN143" i="1"/>
  <c r="DN205" i="1"/>
  <c r="DN106" i="1"/>
  <c r="DN114" i="1"/>
  <c r="DN122" i="1"/>
  <c r="DN130" i="1"/>
  <c r="DN138" i="1"/>
  <c r="DN146" i="1"/>
  <c r="DN133" i="1"/>
  <c r="DN148" i="1"/>
  <c r="DN151" i="1"/>
  <c r="DN64" i="1"/>
  <c r="DN72" i="1"/>
  <c r="DN80" i="1"/>
  <c r="DN88" i="1"/>
  <c r="DN96" i="1"/>
  <c r="DN55" i="1"/>
  <c r="DN611" i="1"/>
  <c r="DN628" i="1"/>
  <c r="DN642" i="1"/>
  <c r="DN643" i="1"/>
  <c r="DN644" i="1"/>
  <c r="DN109" i="1"/>
  <c r="DN147" i="1"/>
  <c r="DN104" i="1"/>
  <c r="DN65" i="1"/>
  <c r="DN73" i="1"/>
  <c r="DN81" i="1"/>
  <c r="DN89" i="1"/>
  <c r="DN97" i="1"/>
  <c r="DN56" i="1"/>
  <c r="DN51" i="1"/>
  <c r="DN612" i="1"/>
  <c r="DN629" i="1"/>
  <c r="DN129" i="1"/>
  <c r="DN58" i="1"/>
  <c r="DN66" i="1"/>
  <c r="DN74" i="1"/>
  <c r="DN82" i="1"/>
  <c r="DN90" i="1"/>
  <c r="DN98" i="1"/>
  <c r="DN57" i="1"/>
  <c r="DN613" i="1"/>
  <c r="DN630" i="1"/>
  <c r="DN646" i="1"/>
  <c r="DN204" i="1"/>
  <c r="DN117" i="1"/>
  <c r="DN152" i="1"/>
  <c r="DN59" i="1"/>
  <c r="DN67" i="1"/>
  <c r="DN75" i="1"/>
  <c r="DN83" i="1"/>
  <c r="DN91" i="1"/>
  <c r="DN99" i="1"/>
  <c r="DN606" i="1"/>
  <c r="DN614" i="1"/>
  <c r="DN631" i="1"/>
  <c r="DN647" i="1"/>
  <c r="DN125" i="1"/>
  <c r="DN141" i="1"/>
  <c r="DN60" i="1"/>
  <c r="DN68" i="1"/>
  <c r="DN76" i="1"/>
  <c r="DN84" i="1"/>
  <c r="DN145" i="1"/>
  <c r="DN149" i="1"/>
  <c r="DN150" i="1"/>
  <c r="DN61" i="1"/>
  <c r="DN69" i="1"/>
  <c r="DN77" i="1"/>
  <c r="DN85" i="1"/>
  <c r="DN93" i="1"/>
  <c r="DN52" i="1"/>
  <c r="DN608" i="1"/>
  <c r="DN625" i="1"/>
  <c r="DN633" i="1"/>
  <c r="DN649" i="1"/>
  <c r="DN137" i="1"/>
  <c r="DN153" i="1"/>
  <c r="DN62" i="1"/>
  <c r="DN70" i="1"/>
  <c r="DN78" i="1"/>
  <c r="DN86" i="1"/>
  <c r="DN94" i="1"/>
  <c r="DN53" i="1"/>
  <c r="DN609" i="1"/>
  <c r="DN626" i="1"/>
  <c r="DN634" i="1"/>
  <c r="DN63" i="1"/>
  <c r="DN71" i="1"/>
  <c r="DN79" i="1"/>
  <c r="DN87" i="1"/>
  <c r="DN95" i="1"/>
  <c r="DN54" i="1"/>
  <c r="DN624" i="1"/>
  <c r="DN610" i="1"/>
  <c r="DN648" i="1"/>
  <c r="DN92" i="1"/>
  <c r="DN100" i="1"/>
  <c r="DN607" i="1"/>
  <c r="DN632" i="1"/>
  <c r="DN627" i="1"/>
  <c r="DN645" i="1"/>
  <c r="DN783" i="1"/>
  <c r="DN847" i="1"/>
  <c r="DN911" i="1"/>
  <c r="DN722" i="1"/>
  <c r="DN846" i="1"/>
  <c r="DN910" i="1"/>
  <c r="DN20" i="1"/>
  <c r="DN21" i="1"/>
  <c r="DN11" i="1"/>
  <c r="DN721" i="1"/>
  <c r="DN785" i="1"/>
  <c r="DN909" i="1"/>
  <c r="DN12" i="1"/>
  <c r="DN13" i="1"/>
  <c r="DN14" i="1"/>
  <c r="DN720" i="1"/>
  <c r="DN784" i="1"/>
  <c r="DN848" i="1"/>
  <c r="DO33" i="1" l="1"/>
  <c r="BS33" i="1" s="1"/>
  <c r="AU33" i="1" s="1"/>
  <c r="DO26" i="1"/>
  <c r="BS26" i="1" s="1"/>
  <c r="AU26" i="1" s="1"/>
  <c r="DO34" i="1"/>
  <c r="BS34" i="1" s="1"/>
  <c r="AU34" i="1" s="1"/>
  <c r="DO27" i="1"/>
  <c r="BS27" i="1" s="1"/>
  <c r="AU27" i="1" s="1"/>
  <c r="DO28" i="1"/>
  <c r="BS28" i="1" s="1"/>
  <c r="AU28" i="1" s="1"/>
  <c r="DO25" i="1"/>
  <c r="BS25" i="1" s="1"/>
  <c r="AU25" i="1" s="1"/>
  <c r="DO30" i="1"/>
  <c r="BS30" i="1" s="1"/>
  <c r="AU30" i="1" s="1"/>
  <c r="DO31" i="1"/>
  <c r="BS31" i="1" s="1"/>
  <c r="AU31" i="1" s="1"/>
  <c r="DO529" i="1"/>
  <c r="BS529" i="1" s="1"/>
  <c r="AU529" i="1" s="1"/>
  <c r="DO530" i="1"/>
  <c r="BS530" i="1" s="1"/>
  <c r="AU530" i="1" s="1"/>
  <c r="DO531" i="1"/>
  <c r="BS531" i="1" s="1"/>
  <c r="AU531" i="1" s="1"/>
  <c r="DO32" i="1"/>
  <c r="BS32" i="1" s="1"/>
  <c r="AU32" i="1" s="1"/>
  <c r="DO532" i="1"/>
  <c r="BS532" i="1" s="1"/>
  <c r="AU532" i="1" s="1"/>
  <c r="DO29" i="1"/>
  <c r="BS29" i="1" s="1"/>
  <c r="AU29" i="1" s="1"/>
  <c r="DO537" i="1"/>
  <c r="BS537" i="1" s="1"/>
  <c r="AU537" i="1" s="1"/>
  <c r="DO534" i="1"/>
  <c r="BS534" i="1" s="1"/>
  <c r="AU534" i="1" s="1"/>
  <c r="DO539" i="1"/>
  <c r="BS539" i="1" s="1"/>
  <c r="AU539" i="1" s="1"/>
  <c r="DO540" i="1"/>
  <c r="BS540" i="1" s="1"/>
  <c r="AU540" i="1" s="1"/>
  <c r="DO528" i="1"/>
  <c r="BS528" i="1" s="1"/>
  <c r="AU528" i="1" s="1"/>
  <c r="DO535" i="1"/>
  <c r="BS535" i="1" s="1"/>
  <c r="AU535" i="1" s="1"/>
  <c r="DO541" i="1"/>
  <c r="BS541" i="1" s="1"/>
  <c r="AU541" i="1" s="1"/>
  <c r="DO542" i="1"/>
  <c r="BS542" i="1" s="1"/>
  <c r="AU542" i="1" s="1"/>
  <c r="DO543" i="1"/>
  <c r="BS543" i="1" s="1"/>
  <c r="AU543" i="1" s="1"/>
  <c r="DO533" i="1"/>
  <c r="BS533" i="1" s="1"/>
  <c r="AU533" i="1" s="1"/>
  <c r="DO536" i="1"/>
  <c r="BS536" i="1" s="1"/>
  <c r="AU536" i="1" s="1"/>
  <c r="DO545" i="1"/>
  <c r="BS545" i="1" s="1"/>
  <c r="AU545" i="1" s="1"/>
  <c r="DO538" i="1"/>
  <c r="BS538" i="1" s="1"/>
  <c r="AU538" i="1" s="1"/>
  <c r="DO546" i="1"/>
  <c r="BS546" i="1" s="1"/>
  <c r="AU546" i="1" s="1"/>
  <c r="DO548" i="1"/>
  <c r="BS548" i="1" s="1"/>
  <c r="AU548" i="1" s="1"/>
  <c r="DO547" i="1"/>
  <c r="BS547" i="1" s="1"/>
  <c r="AU547" i="1" s="1"/>
  <c r="DO549" i="1"/>
  <c r="BS549" i="1" s="1"/>
  <c r="AU549" i="1" s="1"/>
  <c r="DO544" i="1"/>
  <c r="BS544" i="1" s="1"/>
  <c r="AU544" i="1" s="1"/>
  <c r="DO550" i="1"/>
  <c r="BS550" i="1" s="1"/>
  <c r="AU550" i="1" s="1"/>
  <c r="DO527" i="1"/>
  <c r="BS527" i="1" s="1"/>
  <c r="AU527" i="1" s="1"/>
  <c r="DO551" i="1"/>
  <c r="BS551" i="1" s="1"/>
  <c r="AU551" i="1" s="1"/>
  <c r="DO554" i="1"/>
  <c r="BS554" i="1" s="1"/>
  <c r="AU554" i="1" s="1"/>
  <c r="DO555" i="1"/>
  <c r="BS555" i="1" s="1"/>
  <c r="AU555" i="1" s="1"/>
  <c r="DO495" i="1"/>
  <c r="BS495" i="1" s="1"/>
  <c r="AU495" i="1" s="1"/>
  <c r="DO553" i="1"/>
  <c r="BS553" i="1" s="1"/>
  <c r="AU553" i="1" s="1"/>
  <c r="DO556" i="1"/>
  <c r="BS556" i="1" s="1"/>
  <c r="AU556" i="1" s="1"/>
  <c r="DO496" i="1"/>
  <c r="BS496" i="1" s="1"/>
  <c r="AU496" i="1" s="1"/>
  <c r="DO497" i="1"/>
  <c r="BS497" i="1" s="1"/>
  <c r="AU497" i="1" s="1"/>
  <c r="DO552" i="1"/>
  <c r="BS552" i="1" s="1"/>
  <c r="AU552" i="1" s="1"/>
  <c r="DO500" i="1"/>
  <c r="BS500" i="1" s="1"/>
  <c r="AU500" i="1" s="1"/>
  <c r="DO498" i="1"/>
  <c r="BS498" i="1" s="1"/>
  <c r="AU498" i="1" s="1"/>
  <c r="DO507" i="1"/>
  <c r="BS507" i="1" s="1"/>
  <c r="AU507" i="1" s="1"/>
  <c r="DO502" i="1"/>
  <c r="BS502" i="1" s="1"/>
  <c r="AU502" i="1" s="1"/>
  <c r="DO501" i="1"/>
  <c r="BS501" i="1" s="1"/>
  <c r="AU501" i="1" s="1"/>
  <c r="DO503" i="1"/>
  <c r="BS503" i="1" s="1"/>
  <c r="AU503" i="1" s="1"/>
  <c r="DO499" i="1"/>
  <c r="BS499" i="1" s="1"/>
  <c r="AU499" i="1" s="1"/>
  <c r="DO504" i="1"/>
  <c r="BS504" i="1" s="1"/>
  <c r="AU504" i="1" s="1"/>
  <c r="DO512" i="1"/>
  <c r="BS512" i="1" s="1"/>
  <c r="AU512" i="1" s="1"/>
  <c r="DO517" i="1"/>
  <c r="BS517" i="1" s="1"/>
  <c r="AU517" i="1" s="1"/>
  <c r="DO511" i="1"/>
  <c r="BS511" i="1" s="1"/>
  <c r="AU511" i="1" s="1"/>
  <c r="DO518" i="1"/>
  <c r="BS518" i="1" s="1"/>
  <c r="AU518" i="1" s="1"/>
  <c r="DO519" i="1"/>
  <c r="BS519" i="1" s="1"/>
  <c r="AU519" i="1" s="1"/>
  <c r="DO466" i="1"/>
  <c r="BS466" i="1" s="1"/>
  <c r="AU466" i="1" s="1"/>
  <c r="DO520" i="1"/>
  <c r="BS520" i="1" s="1"/>
  <c r="AU520" i="1" s="1"/>
  <c r="DO465" i="1"/>
  <c r="BS465" i="1" s="1"/>
  <c r="AU465" i="1" s="1"/>
  <c r="DO505" i="1"/>
  <c r="BS505" i="1" s="1"/>
  <c r="AU505" i="1" s="1"/>
  <c r="DO509" i="1"/>
  <c r="BS509" i="1" s="1"/>
  <c r="AU509" i="1" s="1"/>
  <c r="DO510" i="1"/>
  <c r="BS510" i="1" s="1"/>
  <c r="AU510" i="1" s="1"/>
  <c r="DO514" i="1"/>
  <c r="BS514" i="1" s="1"/>
  <c r="AU514" i="1" s="1"/>
  <c r="DO522" i="1"/>
  <c r="BS522" i="1" s="1"/>
  <c r="AU522" i="1" s="1"/>
  <c r="DO506" i="1"/>
  <c r="BS506" i="1" s="1"/>
  <c r="AU506" i="1" s="1"/>
  <c r="DO508" i="1"/>
  <c r="BS508" i="1" s="1"/>
  <c r="AU508" i="1" s="1"/>
  <c r="DO513" i="1"/>
  <c r="BS513" i="1" s="1"/>
  <c r="AU513" i="1" s="1"/>
  <c r="DO515" i="1"/>
  <c r="BS515" i="1" s="1"/>
  <c r="AU515" i="1" s="1"/>
  <c r="DO523" i="1"/>
  <c r="BS523" i="1" s="1"/>
  <c r="AU523" i="1" s="1"/>
  <c r="DO462" i="1"/>
  <c r="BS462" i="1" s="1"/>
  <c r="AU462" i="1" s="1"/>
  <c r="DO521" i="1"/>
  <c r="BS521" i="1" s="1"/>
  <c r="AU521" i="1" s="1"/>
  <c r="DO468" i="1"/>
  <c r="BS468" i="1" s="1"/>
  <c r="AU468" i="1" s="1"/>
  <c r="DO476" i="1"/>
  <c r="BS476" i="1" s="1"/>
  <c r="AU476" i="1" s="1"/>
  <c r="DO516" i="1"/>
  <c r="BS516" i="1" s="1"/>
  <c r="AU516" i="1" s="1"/>
  <c r="DO464" i="1"/>
  <c r="BS464" i="1" s="1"/>
  <c r="AU464" i="1" s="1"/>
  <c r="DO463" i="1"/>
  <c r="BS463" i="1" s="1"/>
  <c r="AU463" i="1" s="1"/>
  <c r="DO474" i="1"/>
  <c r="BS474" i="1" s="1"/>
  <c r="AU474" i="1" s="1"/>
  <c r="DO482" i="1"/>
  <c r="BS482" i="1" s="1"/>
  <c r="AU482" i="1" s="1"/>
  <c r="DO473" i="1"/>
  <c r="BS473" i="1" s="1"/>
  <c r="AU473" i="1" s="1"/>
  <c r="DO472" i="1"/>
  <c r="BS472" i="1" s="1"/>
  <c r="AU472" i="1" s="1"/>
  <c r="DO471" i="1"/>
  <c r="BS471" i="1" s="1"/>
  <c r="AU471" i="1" s="1"/>
  <c r="DO479" i="1"/>
  <c r="BS479" i="1" s="1"/>
  <c r="AU479" i="1" s="1"/>
  <c r="DO494" i="1"/>
  <c r="BS494" i="1" s="1"/>
  <c r="AU494" i="1" s="1"/>
  <c r="DO467" i="1"/>
  <c r="BS467" i="1" s="1"/>
  <c r="AU467" i="1" s="1"/>
  <c r="DO470" i="1"/>
  <c r="BS470" i="1" s="1"/>
  <c r="AU470" i="1" s="1"/>
  <c r="DO478" i="1"/>
  <c r="BS478" i="1" s="1"/>
  <c r="AU478" i="1" s="1"/>
  <c r="DO484" i="1"/>
  <c r="BS484" i="1" s="1"/>
  <c r="AU484" i="1" s="1"/>
  <c r="DO430" i="1"/>
  <c r="BS430" i="1" s="1"/>
  <c r="AU430" i="1" s="1"/>
  <c r="DO469" i="1"/>
  <c r="BS469" i="1" s="1"/>
  <c r="AU469" i="1" s="1"/>
  <c r="DO480" i="1"/>
  <c r="BS480" i="1" s="1"/>
  <c r="AU480" i="1" s="1"/>
  <c r="DO431" i="1"/>
  <c r="BS431" i="1" s="1"/>
  <c r="AU431" i="1" s="1"/>
  <c r="DO490" i="1"/>
  <c r="BS490" i="1" s="1"/>
  <c r="AU490" i="1" s="1"/>
  <c r="DO432" i="1"/>
  <c r="BS432" i="1" s="1"/>
  <c r="AU432" i="1" s="1"/>
  <c r="DO489" i="1"/>
  <c r="BS489" i="1" s="1"/>
  <c r="AU489" i="1" s="1"/>
  <c r="DO433" i="1"/>
  <c r="BS433" i="1" s="1"/>
  <c r="AU433" i="1" s="1"/>
  <c r="DO475" i="1"/>
  <c r="BS475" i="1" s="1"/>
  <c r="AU475" i="1" s="1"/>
  <c r="DO477" i="1"/>
  <c r="BS477" i="1" s="1"/>
  <c r="AU477" i="1" s="1"/>
  <c r="DO488" i="1"/>
  <c r="BS488" i="1" s="1"/>
  <c r="AU488" i="1" s="1"/>
  <c r="DO487" i="1"/>
  <c r="BS487" i="1" s="1"/>
  <c r="AU487" i="1" s="1"/>
  <c r="DO435" i="1"/>
  <c r="BS435" i="1" s="1"/>
  <c r="AU435" i="1" s="1"/>
  <c r="DO486" i="1"/>
  <c r="BS486" i="1" s="1"/>
  <c r="AU486" i="1" s="1"/>
  <c r="DO461" i="1"/>
  <c r="BS461" i="1" s="1"/>
  <c r="AU461" i="1" s="1"/>
  <c r="DO436" i="1"/>
  <c r="BS436" i="1" s="1"/>
  <c r="AU436" i="1" s="1"/>
  <c r="DO443" i="1"/>
  <c r="BS443" i="1" s="1"/>
  <c r="AU443" i="1" s="1"/>
  <c r="DO451" i="1"/>
  <c r="BS451" i="1" s="1"/>
  <c r="AU451" i="1" s="1"/>
  <c r="DO437" i="1"/>
  <c r="BS437" i="1" s="1"/>
  <c r="AU437" i="1" s="1"/>
  <c r="DO444" i="1"/>
  <c r="BS444" i="1" s="1"/>
  <c r="AU444" i="1" s="1"/>
  <c r="DO429" i="1"/>
  <c r="BS429" i="1" s="1"/>
  <c r="AU429" i="1" s="1"/>
  <c r="DO445" i="1"/>
  <c r="BS445" i="1" s="1"/>
  <c r="AU445" i="1" s="1"/>
  <c r="DO453" i="1"/>
  <c r="BS453" i="1" s="1"/>
  <c r="AU453" i="1" s="1"/>
  <c r="DO446" i="1"/>
  <c r="BS446" i="1" s="1"/>
  <c r="AU446" i="1" s="1"/>
  <c r="DO483" i="1"/>
  <c r="BS483" i="1" s="1"/>
  <c r="AU483" i="1" s="1"/>
  <c r="DO438" i="1"/>
  <c r="BS438" i="1" s="1"/>
  <c r="AU438" i="1" s="1"/>
  <c r="DO439" i="1"/>
  <c r="BS439" i="1" s="1"/>
  <c r="AU439" i="1" s="1"/>
  <c r="DO447" i="1"/>
  <c r="BS447" i="1" s="1"/>
  <c r="AU447" i="1" s="1"/>
  <c r="DO485" i="1"/>
  <c r="BS485" i="1" s="1"/>
  <c r="AU485" i="1" s="1"/>
  <c r="DO434" i="1"/>
  <c r="BS434" i="1" s="1"/>
  <c r="AU434" i="1" s="1"/>
  <c r="DO440" i="1"/>
  <c r="BS440" i="1" s="1"/>
  <c r="AU440" i="1" s="1"/>
  <c r="DO448" i="1"/>
  <c r="BS448" i="1" s="1"/>
  <c r="AU448" i="1" s="1"/>
  <c r="DO456" i="1"/>
  <c r="BS456" i="1" s="1"/>
  <c r="AU456" i="1" s="1"/>
  <c r="DO481" i="1"/>
  <c r="BS481" i="1" s="1"/>
  <c r="AU481" i="1" s="1"/>
  <c r="DO441" i="1"/>
  <c r="BS441" i="1" s="1"/>
  <c r="AU441" i="1" s="1"/>
  <c r="DO449" i="1"/>
  <c r="BS449" i="1" s="1"/>
  <c r="AU449" i="1" s="1"/>
  <c r="DO457" i="1"/>
  <c r="BS457" i="1" s="1"/>
  <c r="AU457" i="1" s="1"/>
  <c r="DO455" i="1"/>
  <c r="BS455" i="1" s="1"/>
  <c r="AU455" i="1" s="1"/>
  <c r="DO403" i="1"/>
  <c r="BS403" i="1" s="1"/>
  <c r="AU403" i="1" s="1"/>
  <c r="DO411" i="1"/>
  <c r="BS411" i="1" s="1"/>
  <c r="AU411" i="1" s="1"/>
  <c r="DO452" i="1"/>
  <c r="BS452" i="1" s="1"/>
  <c r="AU452" i="1" s="1"/>
  <c r="DO396" i="1"/>
  <c r="BS396" i="1" s="1"/>
  <c r="AU396" i="1" s="1"/>
  <c r="DO404" i="1"/>
  <c r="BS404" i="1" s="1"/>
  <c r="AU404" i="1" s="1"/>
  <c r="DO442" i="1"/>
  <c r="BS442" i="1" s="1"/>
  <c r="AU442" i="1" s="1"/>
  <c r="DO454" i="1"/>
  <c r="BS454" i="1" s="1"/>
  <c r="AU454" i="1" s="1"/>
  <c r="DO397" i="1"/>
  <c r="BS397" i="1" s="1"/>
  <c r="AU397" i="1" s="1"/>
  <c r="DO405" i="1"/>
  <c r="BS405" i="1" s="1"/>
  <c r="AU405" i="1" s="1"/>
  <c r="DO413" i="1"/>
  <c r="BS413" i="1" s="1"/>
  <c r="AU413" i="1" s="1"/>
  <c r="DO398" i="1"/>
  <c r="BS398" i="1" s="1"/>
  <c r="AU398" i="1" s="1"/>
  <c r="DO406" i="1"/>
  <c r="BS406" i="1" s="1"/>
  <c r="AU406" i="1" s="1"/>
  <c r="DO399" i="1"/>
  <c r="BS399" i="1" s="1"/>
  <c r="AU399" i="1" s="1"/>
  <c r="DO428" i="1"/>
  <c r="BS428" i="1" s="1"/>
  <c r="AU428" i="1" s="1"/>
  <c r="DO400" i="1"/>
  <c r="BS400" i="1" s="1"/>
  <c r="AU400" i="1" s="1"/>
  <c r="DO408" i="1"/>
  <c r="BS408" i="1" s="1"/>
  <c r="AU408" i="1" s="1"/>
  <c r="DO401" i="1"/>
  <c r="BS401" i="1" s="1"/>
  <c r="AU401" i="1" s="1"/>
  <c r="DO409" i="1"/>
  <c r="BS409" i="1" s="1"/>
  <c r="AU409" i="1" s="1"/>
  <c r="DO417" i="1"/>
  <c r="BS417" i="1" s="1"/>
  <c r="AU417" i="1" s="1"/>
  <c r="DO412" i="1"/>
  <c r="BS412" i="1" s="1"/>
  <c r="AU412" i="1" s="1"/>
  <c r="DO419" i="1"/>
  <c r="BS419" i="1" s="1"/>
  <c r="AU419" i="1" s="1"/>
  <c r="DO364" i="1"/>
  <c r="BS364" i="1" s="1"/>
  <c r="AU364" i="1" s="1"/>
  <c r="DO420" i="1"/>
  <c r="BS420" i="1" s="1"/>
  <c r="AU420" i="1" s="1"/>
  <c r="DO365" i="1"/>
  <c r="BS365" i="1" s="1"/>
  <c r="AU365" i="1" s="1"/>
  <c r="DO414" i="1"/>
  <c r="BS414" i="1" s="1"/>
  <c r="AU414" i="1" s="1"/>
  <c r="DO421" i="1"/>
  <c r="BS421" i="1" s="1"/>
  <c r="AU421" i="1" s="1"/>
  <c r="DO366" i="1"/>
  <c r="BS366" i="1" s="1"/>
  <c r="AU366" i="1" s="1"/>
  <c r="DO422" i="1"/>
  <c r="BS422" i="1" s="1"/>
  <c r="AU422" i="1" s="1"/>
  <c r="DO367" i="1"/>
  <c r="BS367" i="1" s="1"/>
  <c r="AU367" i="1" s="1"/>
  <c r="DO402" i="1"/>
  <c r="BS402" i="1" s="1"/>
  <c r="AU402" i="1" s="1"/>
  <c r="DO410" i="1"/>
  <c r="BS410" i="1" s="1"/>
  <c r="AU410" i="1" s="1"/>
  <c r="DO415" i="1"/>
  <c r="BS415" i="1" s="1"/>
  <c r="AU415" i="1" s="1"/>
  <c r="DO424" i="1"/>
  <c r="BS424" i="1" s="1"/>
  <c r="AU424" i="1" s="1"/>
  <c r="DO450" i="1"/>
  <c r="BS450" i="1" s="1"/>
  <c r="AU450" i="1" s="1"/>
  <c r="DO416" i="1"/>
  <c r="BS416" i="1" s="1"/>
  <c r="AU416" i="1" s="1"/>
  <c r="DO395" i="1"/>
  <c r="BS395" i="1" s="1"/>
  <c r="AU395" i="1" s="1"/>
  <c r="DO370" i="1"/>
  <c r="BS370" i="1" s="1"/>
  <c r="AU370" i="1" s="1"/>
  <c r="DO369" i="1"/>
  <c r="BS369" i="1" s="1"/>
  <c r="AU369" i="1" s="1"/>
  <c r="DO376" i="1"/>
  <c r="BS376" i="1" s="1"/>
  <c r="AU376" i="1" s="1"/>
  <c r="DO384" i="1"/>
  <c r="BS384" i="1" s="1"/>
  <c r="AU384" i="1" s="1"/>
  <c r="DO362" i="1"/>
  <c r="BS362" i="1" s="1"/>
  <c r="AU362" i="1" s="1"/>
  <c r="DO418" i="1"/>
  <c r="BS418" i="1" s="1"/>
  <c r="AU418" i="1" s="1"/>
  <c r="DO372" i="1"/>
  <c r="BS372" i="1" s="1"/>
  <c r="AU372" i="1" s="1"/>
  <c r="DO374" i="1"/>
  <c r="BS374" i="1" s="1"/>
  <c r="AU374" i="1" s="1"/>
  <c r="DO377" i="1"/>
  <c r="BS377" i="1" s="1"/>
  <c r="AU377" i="1" s="1"/>
  <c r="DO385" i="1"/>
  <c r="BS385" i="1" s="1"/>
  <c r="AU385" i="1" s="1"/>
  <c r="DO423" i="1"/>
  <c r="BS423" i="1" s="1"/>
  <c r="AU423" i="1" s="1"/>
  <c r="DO368" i="1"/>
  <c r="BS368" i="1" s="1"/>
  <c r="AU368" i="1" s="1"/>
  <c r="DO378" i="1"/>
  <c r="BS378" i="1" s="1"/>
  <c r="AU378" i="1" s="1"/>
  <c r="DO386" i="1"/>
  <c r="BS386" i="1" s="1"/>
  <c r="AU386" i="1" s="1"/>
  <c r="DO331" i="1"/>
  <c r="BS331" i="1" s="1"/>
  <c r="AU331" i="1" s="1"/>
  <c r="DO407" i="1"/>
  <c r="BS407" i="1" s="1"/>
  <c r="AU407" i="1" s="1"/>
  <c r="DO379" i="1"/>
  <c r="BS379" i="1" s="1"/>
  <c r="AU379" i="1" s="1"/>
  <c r="DO380" i="1"/>
  <c r="BS380" i="1" s="1"/>
  <c r="AU380" i="1" s="1"/>
  <c r="DO388" i="1"/>
  <c r="BS388" i="1" s="1"/>
  <c r="AU388" i="1" s="1"/>
  <c r="DO373" i="1"/>
  <c r="BS373" i="1" s="1"/>
  <c r="AU373" i="1" s="1"/>
  <c r="DO381" i="1"/>
  <c r="BS381" i="1" s="1"/>
  <c r="AU381" i="1" s="1"/>
  <c r="DO389" i="1"/>
  <c r="BS389" i="1" s="1"/>
  <c r="AU389" i="1" s="1"/>
  <c r="DO382" i="1"/>
  <c r="BS382" i="1" s="1"/>
  <c r="AU382" i="1" s="1"/>
  <c r="DO390" i="1"/>
  <c r="BS390" i="1" s="1"/>
  <c r="AU390" i="1" s="1"/>
  <c r="DO335" i="1"/>
  <c r="BS335" i="1" s="1"/>
  <c r="AU335" i="1" s="1"/>
  <c r="DO340" i="1"/>
  <c r="BS340" i="1" s="1"/>
  <c r="AU340" i="1" s="1"/>
  <c r="DO341" i="1"/>
  <c r="BS341" i="1" s="1"/>
  <c r="AU341" i="1" s="1"/>
  <c r="DO349" i="1"/>
  <c r="BS349" i="1" s="1"/>
  <c r="AU349" i="1" s="1"/>
  <c r="DO357" i="1"/>
  <c r="BS357" i="1" s="1"/>
  <c r="AU357" i="1" s="1"/>
  <c r="DO302" i="1"/>
  <c r="BS302" i="1" s="1"/>
  <c r="AU302" i="1" s="1"/>
  <c r="DO363" i="1"/>
  <c r="BS363" i="1" s="1"/>
  <c r="AU363" i="1" s="1"/>
  <c r="DO342" i="1"/>
  <c r="BS342" i="1" s="1"/>
  <c r="AU342" i="1" s="1"/>
  <c r="DO350" i="1"/>
  <c r="BS350" i="1" s="1"/>
  <c r="AU350" i="1" s="1"/>
  <c r="DO358" i="1"/>
  <c r="BS358" i="1" s="1"/>
  <c r="AU358" i="1" s="1"/>
  <c r="DO334" i="1"/>
  <c r="BS334" i="1" s="1"/>
  <c r="AU334" i="1" s="1"/>
  <c r="DO337" i="1"/>
  <c r="BS337" i="1" s="1"/>
  <c r="AU337" i="1" s="1"/>
  <c r="DO343" i="1"/>
  <c r="BS343" i="1" s="1"/>
  <c r="AU343" i="1" s="1"/>
  <c r="DO351" i="1"/>
  <c r="BS351" i="1" s="1"/>
  <c r="AU351" i="1" s="1"/>
  <c r="DO329" i="1"/>
  <c r="BS329" i="1" s="1"/>
  <c r="AU329" i="1" s="1"/>
  <c r="DO304" i="1"/>
  <c r="BS304" i="1" s="1"/>
  <c r="AU304" i="1" s="1"/>
  <c r="DO387" i="1"/>
  <c r="BS387" i="1" s="1"/>
  <c r="AU387" i="1" s="1"/>
  <c r="DO344" i="1"/>
  <c r="BS344" i="1" s="1"/>
  <c r="AU344" i="1" s="1"/>
  <c r="DO352" i="1"/>
  <c r="BS352" i="1" s="1"/>
  <c r="AU352" i="1" s="1"/>
  <c r="DO297" i="1"/>
  <c r="BS297" i="1" s="1"/>
  <c r="AU297" i="1" s="1"/>
  <c r="DO371" i="1"/>
  <c r="BS371" i="1" s="1"/>
  <c r="AU371" i="1" s="1"/>
  <c r="DO345" i="1"/>
  <c r="BS345" i="1" s="1"/>
  <c r="AU345" i="1" s="1"/>
  <c r="DO346" i="1"/>
  <c r="BS346" i="1" s="1"/>
  <c r="AU346" i="1" s="1"/>
  <c r="DO354" i="1"/>
  <c r="BS354" i="1" s="1"/>
  <c r="AU354" i="1" s="1"/>
  <c r="DO299" i="1"/>
  <c r="BS299" i="1" s="1"/>
  <c r="AU299" i="1" s="1"/>
  <c r="DO307" i="1"/>
  <c r="BS307" i="1" s="1"/>
  <c r="AU307" i="1" s="1"/>
  <c r="DO330" i="1"/>
  <c r="BS330" i="1" s="1"/>
  <c r="AU330" i="1" s="1"/>
  <c r="DO333" i="1"/>
  <c r="BS333" i="1" s="1"/>
  <c r="AU333" i="1" s="1"/>
  <c r="DO338" i="1"/>
  <c r="BS338" i="1" s="1"/>
  <c r="AU338" i="1" s="1"/>
  <c r="DO339" i="1"/>
  <c r="BS339" i="1" s="1"/>
  <c r="AU339" i="1" s="1"/>
  <c r="DO347" i="1"/>
  <c r="BS347" i="1" s="1"/>
  <c r="AU347" i="1" s="1"/>
  <c r="DO355" i="1"/>
  <c r="BS355" i="1" s="1"/>
  <c r="AU355" i="1" s="1"/>
  <c r="DO300" i="1"/>
  <c r="BS300" i="1" s="1"/>
  <c r="AU300" i="1" s="1"/>
  <c r="DO308" i="1"/>
  <c r="BS308" i="1" s="1"/>
  <c r="AU308" i="1" s="1"/>
  <c r="DO320" i="1"/>
  <c r="BS320" i="1" s="1"/>
  <c r="AU320" i="1" s="1"/>
  <c r="DO265" i="1"/>
  <c r="BS265" i="1" s="1"/>
  <c r="AU265" i="1" s="1"/>
  <c r="DO273" i="1"/>
  <c r="BS273" i="1" s="1"/>
  <c r="AU273" i="1" s="1"/>
  <c r="DO281" i="1"/>
  <c r="BS281" i="1" s="1"/>
  <c r="AU281" i="1" s="1"/>
  <c r="DO312" i="1"/>
  <c r="BS312" i="1" s="1"/>
  <c r="AU312" i="1" s="1"/>
  <c r="DO321" i="1"/>
  <c r="BS321" i="1" s="1"/>
  <c r="AU321" i="1" s="1"/>
  <c r="DO266" i="1"/>
  <c r="BS266" i="1" s="1"/>
  <c r="AU266" i="1" s="1"/>
  <c r="DO274" i="1"/>
  <c r="BS274" i="1" s="1"/>
  <c r="AU274" i="1" s="1"/>
  <c r="DO356" i="1"/>
  <c r="BS356" i="1" s="1"/>
  <c r="AU356" i="1" s="1"/>
  <c r="DO314" i="1"/>
  <c r="BS314" i="1" s="1"/>
  <c r="AU314" i="1" s="1"/>
  <c r="DO322" i="1"/>
  <c r="BS322" i="1" s="1"/>
  <c r="AU322" i="1" s="1"/>
  <c r="DO267" i="1"/>
  <c r="BS267" i="1" s="1"/>
  <c r="AU267" i="1" s="1"/>
  <c r="DO275" i="1"/>
  <c r="BS275" i="1" s="1"/>
  <c r="AU275" i="1" s="1"/>
  <c r="DO283" i="1"/>
  <c r="BS283" i="1" s="1"/>
  <c r="AU283" i="1" s="1"/>
  <c r="DO391" i="1"/>
  <c r="BS391" i="1" s="1"/>
  <c r="AU391" i="1" s="1"/>
  <c r="DO306" i="1"/>
  <c r="BS306" i="1" s="1"/>
  <c r="AU306" i="1" s="1"/>
  <c r="DO309" i="1"/>
  <c r="BS309" i="1" s="1"/>
  <c r="AU309" i="1" s="1"/>
  <c r="DO313" i="1"/>
  <c r="BS313" i="1" s="1"/>
  <c r="AU313" i="1" s="1"/>
  <c r="DO315" i="1"/>
  <c r="BS315" i="1" s="1"/>
  <c r="AU315" i="1" s="1"/>
  <c r="DO323" i="1"/>
  <c r="BS323" i="1" s="1"/>
  <c r="AU323" i="1" s="1"/>
  <c r="DO303" i="1"/>
  <c r="BS303" i="1" s="1"/>
  <c r="AU303" i="1" s="1"/>
  <c r="DO316" i="1"/>
  <c r="BS316" i="1" s="1"/>
  <c r="AU316" i="1" s="1"/>
  <c r="DO324" i="1"/>
  <c r="BS324" i="1" s="1"/>
  <c r="AU324" i="1" s="1"/>
  <c r="DO269" i="1"/>
  <c r="BS269" i="1" s="1"/>
  <c r="AU269" i="1" s="1"/>
  <c r="DO332" i="1"/>
  <c r="BS332" i="1" s="1"/>
  <c r="AU332" i="1" s="1"/>
  <c r="DO353" i="1"/>
  <c r="BS353" i="1" s="1"/>
  <c r="AU353" i="1" s="1"/>
  <c r="DO298" i="1"/>
  <c r="BS298" i="1" s="1"/>
  <c r="AU298" i="1" s="1"/>
  <c r="DO301" i="1"/>
  <c r="BS301" i="1" s="1"/>
  <c r="AU301" i="1" s="1"/>
  <c r="DO305" i="1"/>
  <c r="BS305" i="1" s="1"/>
  <c r="AU305" i="1" s="1"/>
  <c r="DO310" i="1"/>
  <c r="BS310" i="1" s="1"/>
  <c r="AU310" i="1" s="1"/>
  <c r="DO317" i="1"/>
  <c r="BS317" i="1" s="1"/>
  <c r="AU317" i="1" s="1"/>
  <c r="DO325" i="1"/>
  <c r="BS325" i="1" s="1"/>
  <c r="AU325" i="1" s="1"/>
  <c r="DO270" i="1"/>
  <c r="BS270" i="1" s="1"/>
  <c r="AU270" i="1" s="1"/>
  <c r="DO278" i="1"/>
  <c r="BS278" i="1" s="1"/>
  <c r="AU278" i="1" s="1"/>
  <c r="DO375" i="1"/>
  <c r="BS375" i="1" s="1"/>
  <c r="AU375" i="1" s="1"/>
  <c r="DO383" i="1"/>
  <c r="BS383" i="1" s="1"/>
  <c r="AU383" i="1" s="1"/>
  <c r="DO336" i="1"/>
  <c r="BS336" i="1" s="1"/>
  <c r="AU336" i="1" s="1"/>
  <c r="DO318" i="1"/>
  <c r="BS318" i="1" s="1"/>
  <c r="AU318" i="1" s="1"/>
  <c r="DO296" i="1"/>
  <c r="BS296" i="1" s="1"/>
  <c r="AU296" i="1" s="1"/>
  <c r="DO271" i="1"/>
  <c r="BS271" i="1" s="1"/>
  <c r="AU271" i="1" s="1"/>
  <c r="DO279" i="1"/>
  <c r="BS279" i="1" s="1"/>
  <c r="AU279" i="1" s="1"/>
  <c r="DO277" i="1"/>
  <c r="BS277" i="1" s="1"/>
  <c r="AU277" i="1" s="1"/>
  <c r="DO211" i="1"/>
  <c r="BS211" i="1" s="1"/>
  <c r="AU211" i="1" s="1"/>
  <c r="DO219" i="1"/>
  <c r="BS219" i="1" s="1"/>
  <c r="AU219" i="1" s="1"/>
  <c r="DO227" i="1"/>
  <c r="BS227" i="1" s="1"/>
  <c r="AU227" i="1" s="1"/>
  <c r="DO235" i="1"/>
  <c r="BS235" i="1" s="1"/>
  <c r="AU235" i="1" s="1"/>
  <c r="DO282" i="1"/>
  <c r="BS282" i="1" s="1"/>
  <c r="AU282" i="1" s="1"/>
  <c r="DO284" i="1"/>
  <c r="BS284" i="1" s="1"/>
  <c r="AU284" i="1" s="1"/>
  <c r="DO287" i="1"/>
  <c r="BS287" i="1" s="1"/>
  <c r="AU287" i="1" s="1"/>
  <c r="DO212" i="1"/>
  <c r="BS212" i="1" s="1"/>
  <c r="AU212" i="1" s="1"/>
  <c r="DO220" i="1"/>
  <c r="BS220" i="1" s="1"/>
  <c r="AU220" i="1" s="1"/>
  <c r="DO228" i="1"/>
  <c r="BS228" i="1" s="1"/>
  <c r="AU228" i="1" s="1"/>
  <c r="DO276" i="1"/>
  <c r="BS276" i="1" s="1"/>
  <c r="AU276" i="1" s="1"/>
  <c r="DO288" i="1"/>
  <c r="BS288" i="1" s="1"/>
  <c r="AU288" i="1" s="1"/>
  <c r="DO213" i="1"/>
  <c r="BS213" i="1" s="1"/>
  <c r="AU213" i="1" s="1"/>
  <c r="DO221" i="1"/>
  <c r="BS221" i="1" s="1"/>
  <c r="AU221" i="1" s="1"/>
  <c r="DO229" i="1"/>
  <c r="BS229" i="1" s="1"/>
  <c r="AU229" i="1" s="1"/>
  <c r="DO264" i="1"/>
  <c r="BS264" i="1" s="1"/>
  <c r="AU264" i="1" s="1"/>
  <c r="DO272" i="1"/>
  <c r="BS272" i="1" s="1"/>
  <c r="AU272" i="1" s="1"/>
  <c r="DO285" i="1"/>
  <c r="BS285" i="1" s="1"/>
  <c r="AU285" i="1" s="1"/>
  <c r="DO289" i="1"/>
  <c r="BS289" i="1" s="1"/>
  <c r="AU289" i="1" s="1"/>
  <c r="DO214" i="1"/>
  <c r="BS214" i="1" s="1"/>
  <c r="AU214" i="1" s="1"/>
  <c r="DO222" i="1"/>
  <c r="BS222" i="1" s="1"/>
  <c r="AU222" i="1" s="1"/>
  <c r="DO230" i="1"/>
  <c r="BS230" i="1" s="1"/>
  <c r="AU230" i="1" s="1"/>
  <c r="DO290" i="1"/>
  <c r="BS290" i="1" s="1"/>
  <c r="AU290" i="1" s="1"/>
  <c r="DO319" i="1"/>
  <c r="BS319" i="1" s="1"/>
  <c r="AU319" i="1" s="1"/>
  <c r="DO291" i="1"/>
  <c r="BS291" i="1" s="1"/>
  <c r="AU291" i="1" s="1"/>
  <c r="DO216" i="1"/>
  <c r="BS216" i="1" s="1"/>
  <c r="AU216" i="1" s="1"/>
  <c r="DO224" i="1"/>
  <c r="BS224" i="1" s="1"/>
  <c r="AU224" i="1" s="1"/>
  <c r="DO232" i="1"/>
  <c r="BS232" i="1" s="1"/>
  <c r="AU232" i="1" s="1"/>
  <c r="DO286" i="1"/>
  <c r="BS286" i="1" s="1"/>
  <c r="AU286" i="1" s="1"/>
  <c r="DO292" i="1"/>
  <c r="BS292" i="1" s="1"/>
  <c r="AU292" i="1" s="1"/>
  <c r="DO217" i="1"/>
  <c r="BS217" i="1" s="1"/>
  <c r="AU217" i="1" s="1"/>
  <c r="DO225" i="1"/>
  <c r="BS225" i="1" s="1"/>
  <c r="AU225" i="1" s="1"/>
  <c r="DO233" i="1"/>
  <c r="BS233" i="1" s="1"/>
  <c r="AU233" i="1" s="1"/>
  <c r="DO268" i="1"/>
  <c r="BS268" i="1" s="1"/>
  <c r="AU268" i="1" s="1"/>
  <c r="DO215" i="1"/>
  <c r="BS215" i="1" s="1"/>
  <c r="AU215" i="1" s="1"/>
  <c r="DO223" i="1"/>
  <c r="BS223" i="1" s="1"/>
  <c r="AU223" i="1" s="1"/>
  <c r="DO231" i="1"/>
  <c r="BS231" i="1" s="1"/>
  <c r="AU231" i="1" s="1"/>
  <c r="DO241" i="1"/>
  <c r="BS241" i="1" s="1"/>
  <c r="AU241" i="1" s="1"/>
  <c r="DO245" i="1"/>
  <c r="BS245" i="1" s="1"/>
  <c r="AU245" i="1" s="1"/>
  <c r="DO249" i="1"/>
  <c r="BS249" i="1" s="1"/>
  <c r="AU249" i="1" s="1"/>
  <c r="DO253" i="1"/>
  <c r="BS253" i="1" s="1"/>
  <c r="AU253" i="1" s="1"/>
  <c r="DO257" i="1"/>
  <c r="BS257" i="1" s="1"/>
  <c r="AU257" i="1" s="1"/>
  <c r="DO158" i="1"/>
  <c r="BS158" i="1" s="1"/>
  <c r="AU158" i="1" s="1"/>
  <c r="DO166" i="1"/>
  <c r="BS166" i="1" s="1"/>
  <c r="AU166" i="1" s="1"/>
  <c r="DO348" i="1"/>
  <c r="BS348" i="1" s="1"/>
  <c r="AU348" i="1" s="1"/>
  <c r="DO161" i="1"/>
  <c r="BS161" i="1" s="1"/>
  <c r="AU161" i="1" s="1"/>
  <c r="DO311" i="1"/>
  <c r="BS311" i="1" s="1"/>
  <c r="AU311" i="1" s="1"/>
  <c r="DO280" i="1"/>
  <c r="BS280" i="1" s="1"/>
  <c r="AU280" i="1" s="1"/>
  <c r="DO237" i="1"/>
  <c r="BS237" i="1" s="1"/>
  <c r="AU237" i="1" s="1"/>
  <c r="DO240" i="1"/>
  <c r="BS240" i="1" s="1"/>
  <c r="AU240" i="1" s="1"/>
  <c r="DO244" i="1"/>
  <c r="BS244" i="1" s="1"/>
  <c r="AU244" i="1" s="1"/>
  <c r="DO248" i="1"/>
  <c r="BS248" i="1" s="1"/>
  <c r="AU248" i="1" s="1"/>
  <c r="DO252" i="1"/>
  <c r="BS252" i="1" s="1"/>
  <c r="AU252" i="1" s="1"/>
  <c r="DO256" i="1"/>
  <c r="BS256" i="1" s="1"/>
  <c r="AU256" i="1" s="1"/>
  <c r="DO164" i="1"/>
  <c r="BS164" i="1" s="1"/>
  <c r="AU164" i="1" s="1"/>
  <c r="DO263" i="1"/>
  <c r="BS263" i="1" s="1"/>
  <c r="AU263" i="1" s="1"/>
  <c r="DO236" i="1"/>
  <c r="BS236" i="1" s="1"/>
  <c r="AU236" i="1" s="1"/>
  <c r="DO243" i="1"/>
  <c r="BS243" i="1" s="1"/>
  <c r="AU243" i="1" s="1"/>
  <c r="DO247" i="1"/>
  <c r="BS247" i="1" s="1"/>
  <c r="AU247" i="1" s="1"/>
  <c r="DO251" i="1"/>
  <c r="BS251" i="1" s="1"/>
  <c r="AU251" i="1" s="1"/>
  <c r="DO255" i="1"/>
  <c r="BS255" i="1" s="1"/>
  <c r="AU255" i="1" s="1"/>
  <c r="DO259" i="1"/>
  <c r="BS259" i="1" s="1"/>
  <c r="AU259" i="1" s="1"/>
  <c r="DO162" i="1"/>
  <c r="BS162" i="1" s="1"/>
  <c r="AU162" i="1" s="1"/>
  <c r="DO218" i="1"/>
  <c r="BS218" i="1" s="1"/>
  <c r="AU218" i="1" s="1"/>
  <c r="DO226" i="1"/>
  <c r="BS226" i="1" s="1"/>
  <c r="AU226" i="1" s="1"/>
  <c r="DO234" i="1"/>
  <c r="BS234" i="1" s="1"/>
  <c r="AU234" i="1" s="1"/>
  <c r="DO239" i="1"/>
  <c r="BS239" i="1" s="1"/>
  <c r="AU239" i="1" s="1"/>
  <c r="DO210" i="1"/>
  <c r="BS210" i="1" s="1"/>
  <c r="AU210" i="1" s="1"/>
  <c r="DO165" i="1"/>
  <c r="BS165" i="1" s="1"/>
  <c r="AU165" i="1" s="1"/>
  <c r="DO238" i="1"/>
  <c r="BS238" i="1" s="1"/>
  <c r="AU238" i="1" s="1"/>
  <c r="DO242" i="1"/>
  <c r="BS242" i="1" s="1"/>
  <c r="AU242" i="1" s="1"/>
  <c r="DO246" i="1"/>
  <c r="BS246" i="1" s="1"/>
  <c r="AU246" i="1" s="1"/>
  <c r="DO250" i="1"/>
  <c r="BS250" i="1" s="1"/>
  <c r="AU250" i="1" s="1"/>
  <c r="DO254" i="1"/>
  <c r="BS254" i="1" s="1"/>
  <c r="AU254" i="1" s="1"/>
  <c r="DO258" i="1"/>
  <c r="BS258" i="1" s="1"/>
  <c r="AU258" i="1" s="1"/>
  <c r="DO160" i="1"/>
  <c r="BS160" i="1" s="1"/>
  <c r="AU160" i="1" s="1"/>
  <c r="DO168" i="1"/>
  <c r="BS168" i="1" s="1"/>
  <c r="AU168" i="1" s="1"/>
  <c r="DO163" i="1"/>
  <c r="BS163" i="1" s="1"/>
  <c r="AU163" i="1" s="1"/>
  <c r="DO169" i="1"/>
  <c r="BS169" i="1" s="1"/>
  <c r="AU169" i="1" s="1"/>
  <c r="DO174" i="1"/>
  <c r="BS174" i="1" s="1"/>
  <c r="AU174" i="1" s="1"/>
  <c r="DO182" i="1"/>
  <c r="BS182" i="1" s="1"/>
  <c r="AU182" i="1" s="1"/>
  <c r="DO190" i="1"/>
  <c r="BS190" i="1" s="1"/>
  <c r="AU190" i="1" s="1"/>
  <c r="DO198" i="1"/>
  <c r="BS198" i="1" s="1"/>
  <c r="AU198" i="1" s="1"/>
  <c r="DO206" i="1"/>
  <c r="BS206" i="1" s="1"/>
  <c r="AU206" i="1" s="1"/>
  <c r="DO171" i="1"/>
  <c r="BS171" i="1" s="1"/>
  <c r="AU171" i="1" s="1"/>
  <c r="DO177" i="1"/>
  <c r="BS177" i="1" s="1"/>
  <c r="AU177" i="1" s="1"/>
  <c r="DO185" i="1"/>
  <c r="BS185" i="1" s="1"/>
  <c r="AU185" i="1" s="1"/>
  <c r="DO193" i="1"/>
  <c r="BS193" i="1" s="1"/>
  <c r="AU193" i="1" s="1"/>
  <c r="DO201" i="1"/>
  <c r="BS201" i="1" s="1"/>
  <c r="AU201" i="1" s="1"/>
  <c r="DO180" i="1"/>
  <c r="BS180" i="1" s="1"/>
  <c r="AU180" i="1" s="1"/>
  <c r="DO188" i="1"/>
  <c r="BS188" i="1" s="1"/>
  <c r="AU188" i="1" s="1"/>
  <c r="DO196" i="1"/>
  <c r="BS196" i="1" s="1"/>
  <c r="AU196" i="1" s="1"/>
  <c r="DO204" i="1"/>
  <c r="BS204" i="1" s="1"/>
  <c r="AU204" i="1" s="1"/>
  <c r="DO172" i="1"/>
  <c r="BS172" i="1" s="1"/>
  <c r="AU172" i="1" s="1"/>
  <c r="DO175" i="1"/>
  <c r="BS175" i="1" s="1"/>
  <c r="AU175" i="1" s="1"/>
  <c r="DO183" i="1"/>
  <c r="BS183" i="1" s="1"/>
  <c r="AU183" i="1" s="1"/>
  <c r="DO191" i="1"/>
  <c r="BS191" i="1" s="1"/>
  <c r="AU191" i="1" s="1"/>
  <c r="DO199" i="1"/>
  <c r="BS199" i="1" s="1"/>
  <c r="AU199" i="1" s="1"/>
  <c r="DO159" i="1"/>
  <c r="BS159" i="1" s="1"/>
  <c r="AU159" i="1" s="1"/>
  <c r="DO167" i="1"/>
  <c r="BS167" i="1" s="1"/>
  <c r="AU167" i="1" s="1"/>
  <c r="DO178" i="1"/>
  <c r="BS178" i="1" s="1"/>
  <c r="AU178" i="1" s="1"/>
  <c r="DO173" i="1"/>
  <c r="BS173" i="1" s="1"/>
  <c r="AU173" i="1" s="1"/>
  <c r="DO181" i="1"/>
  <c r="BS181" i="1" s="1"/>
  <c r="AU181" i="1" s="1"/>
  <c r="DO189" i="1"/>
  <c r="BS189" i="1" s="1"/>
  <c r="AU189" i="1" s="1"/>
  <c r="DO197" i="1"/>
  <c r="BS197" i="1" s="1"/>
  <c r="AU197" i="1" s="1"/>
  <c r="DO205" i="1"/>
  <c r="BS205" i="1" s="1"/>
  <c r="AU205" i="1" s="1"/>
  <c r="DO176" i="1"/>
  <c r="BS176" i="1" s="1"/>
  <c r="AU176" i="1" s="1"/>
  <c r="DO184" i="1"/>
  <c r="BS184" i="1" s="1"/>
  <c r="AU184" i="1" s="1"/>
  <c r="DO192" i="1"/>
  <c r="BS192" i="1" s="1"/>
  <c r="AU192" i="1" s="1"/>
  <c r="DO200" i="1"/>
  <c r="BS200" i="1" s="1"/>
  <c r="AU200" i="1" s="1"/>
  <c r="DO109" i="1"/>
  <c r="BS109" i="1" s="1"/>
  <c r="AU109" i="1" s="1"/>
  <c r="DO117" i="1"/>
  <c r="BS117" i="1" s="1"/>
  <c r="AU117" i="1" s="1"/>
  <c r="DO125" i="1"/>
  <c r="BS125" i="1" s="1"/>
  <c r="AU125" i="1" s="1"/>
  <c r="DO133" i="1"/>
  <c r="BS133" i="1" s="1"/>
  <c r="AU133" i="1" s="1"/>
  <c r="DO141" i="1"/>
  <c r="BS141" i="1" s="1"/>
  <c r="AU141" i="1" s="1"/>
  <c r="DO149" i="1"/>
  <c r="BS149" i="1" s="1"/>
  <c r="AU149" i="1" s="1"/>
  <c r="DO186" i="1"/>
  <c r="BS186" i="1" s="1"/>
  <c r="AU186" i="1" s="1"/>
  <c r="DO187" i="1"/>
  <c r="BS187" i="1" s="1"/>
  <c r="AU187" i="1" s="1"/>
  <c r="DO202" i="1"/>
  <c r="BS202" i="1" s="1"/>
  <c r="AU202" i="1" s="1"/>
  <c r="DO203" i="1"/>
  <c r="BS203" i="1" s="1"/>
  <c r="AU203" i="1" s="1"/>
  <c r="DO112" i="1"/>
  <c r="BS112" i="1" s="1"/>
  <c r="AU112" i="1" s="1"/>
  <c r="DO120" i="1"/>
  <c r="BS120" i="1" s="1"/>
  <c r="AU120" i="1" s="1"/>
  <c r="DO128" i="1"/>
  <c r="BS128" i="1" s="1"/>
  <c r="AU128" i="1" s="1"/>
  <c r="DO136" i="1"/>
  <c r="BS136" i="1" s="1"/>
  <c r="AU136" i="1" s="1"/>
  <c r="DO157" i="1"/>
  <c r="BS157" i="1" s="1"/>
  <c r="AU157" i="1" s="1"/>
  <c r="DO107" i="1"/>
  <c r="BS107" i="1" s="1"/>
  <c r="AU107" i="1" s="1"/>
  <c r="DO115" i="1"/>
  <c r="BS115" i="1" s="1"/>
  <c r="AU115" i="1" s="1"/>
  <c r="DO123" i="1"/>
  <c r="BS123" i="1" s="1"/>
  <c r="AU123" i="1" s="1"/>
  <c r="DO131" i="1"/>
  <c r="BS131" i="1" s="1"/>
  <c r="AU131" i="1" s="1"/>
  <c r="DO139" i="1"/>
  <c r="BS139" i="1" s="1"/>
  <c r="AU139" i="1" s="1"/>
  <c r="DO147" i="1"/>
  <c r="BS147" i="1" s="1"/>
  <c r="AU147" i="1" s="1"/>
  <c r="DO179" i="1"/>
  <c r="BS179" i="1" s="1"/>
  <c r="AU179" i="1" s="1"/>
  <c r="DO110" i="1"/>
  <c r="BS110" i="1" s="1"/>
  <c r="AU110" i="1" s="1"/>
  <c r="DO118" i="1"/>
  <c r="BS118" i="1" s="1"/>
  <c r="AU118" i="1" s="1"/>
  <c r="DO105" i="1"/>
  <c r="BS105" i="1" s="1"/>
  <c r="AU105" i="1" s="1"/>
  <c r="DO113" i="1"/>
  <c r="BS113" i="1" s="1"/>
  <c r="AU113" i="1" s="1"/>
  <c r="DO121" i="1"/>
  <c r="BS121" i="1" s="1"/>
  <c r="AU121" i="1" s="1"/>
  <c r="DO129" i="1"/>
  <c r="BS129" i="1" s="1"/>
  <c r="AU129" i="1" s="1"/>
  <c r="DO137" i="1"/>
  <c r="BS137" i="1" s="1"/>
  <c r="AU137" i="1" s="1"/>
  <c r="DO170" i="1"/>
  <c r="BS170" i="1" s="1"/>
  <c r="AU170" i="1" s="1"/>
  <c r="DO194" i="1"/>
  <c r="BS194" i="1" s="1"/>
  <c r="AU194" i="1" s="1"/>
  <c r="DO195" i="1"/>
  <c r="BS195" i="1" s="1"/>
  <c r="AU195" i="1" s="1"/>
  <c r="DO108" i="1"/>
  <c r="BS108" i="1" s="1"/>
  <c r="AU108" i="1" s="1"/>
  <c r="DO116" i="1"/>
  <c r="BS116" i="1" s="1"/>
  <c r="AU116" i="1" s="1"/>
  <c r="DO124" i="1"/>
  <c r="BS124" i="1" s="1"/>
  <c r="AU124" i="1" s="1"/>
  <c r="DO132" i="1"/>
  <c r="BS132" i="1" s="1"/>
  <c r="AU132" i="1" s="1"/>
  <c r="DO140" i="1"/>
  <c r="BS140" i="1" s="1"/>
  <c r="AU140" i="1" s="1"/>
  <c r="DO148" i="1"/>
  <c r="BS148" i="1" s="1"/>
  <c r="AU148" i="1" s="1"/>
  <c r="DO111" i="1"/>
  <c r="BS111" i="1" s="1"/>
  <c r="AU111" i="1" s="1"/>
  <c r="DO119" i="1"/>
  <c r="BS119" i="1" s="1"/>
  <c r="AU119" i="1" s="1"/>
  <c r="DO127" i="1"/>
  <c r="BS127" i="1" s="1"/>
  <c r="AU127" i="1" s="1"/>
  <c r="DO135" i="1"/>
  <c r="BS135" i="1" s="1"/>
  <c r="AU135" i="1" s="1"/>
  <c r="DO143" i="1"/>
  <c r="BS143" i="1" s="1"/>
  <c r="AU143" i="1" s="1"/>
  <c r="DO106" i="1"/>
  <c r="BS106" i="1" s="1"/>
  <c r="AU106" i="1" s="1"/>
  <c r="DO134" i="1"/>
  <c r="BS134" i="1" s="1"/>
  <c r="AU134" i="1" s="1"/>
  <c r="DO63" i="1"/>
  <c r="BS63" i="1" s="1"/>
  <c r="AU63" i="1" s="1"/>
  <c r="DO71" i="1"/>
  <c r="BS71" i="1" s="1"/>
  <c r="AU71" i="1" s="1"/>
  <c r="DO79" i="1"/>
  <c r="BS79" i="1" s="1"/>
  <c r="AU79" i="1" s="1"/>
  <c r="DO87" i="1"/>
  <c r="BS87" i="1" s="1"/>
  <c r="AU87" i="1" s="1"/>
  <c r="DO95" i="1"/>
  <c r="BS95" i="1" s="1"/>
  <c r="AU95" i="1" s="1"/>
  <c r="DO54" i="1"/>
  <c r="BS54" i="1" s="1"/>
  <c r="AU54" i="1" s="1"/>
  <c r="DO610" i="1"/>
  <c r="BS610" i="1" s="1"/>
  <c r="DO627" i="1"/>
  <c r="BS627" i="1" s="1"/>
  <c r="DO151" i="1"/>
  <c r="BS151" i="1" s="1"/>
  <c r="AU151" i="1" s="1"/>
  <c r="DO64" i="1"/>
  <c r="BS64" i="1" s="1"/>
  <c r="AU64" i="1" s="1"/>
  <c r="DO72" i="1"/>
  <c r="BS72" i="1" s="1"/>
  <c r="AU72" i="1" s="1"/>
  <c r="DO80" i="1"/>
  <c r="BS80" i="1" s="1"/>
  <c r="AU80" i="1" s="1"/>
  <c r="DO88" i="1"/>
  <c r="BS88" i="1" s="1"/>
  <c r="AU88" i="1" s="1"/>
  <c r="DO96" i="1"/>
  <c r="BS96" i="1" s="1"/>
  <c r="AU96" i="1" s="1"/>
  <c r="DO55" i="1"/>
  <c r="BS55" i="1" s="1"/>
  <c r="AU55" i="1" s="1"/>
  <c r="DO611" i="1"/>
  <c r="BS611" i="1" s="1"/>
  <c r="DO628" i="1"/>
  <c r="BS628" i="1" s="1"/>
  <c r="DO642" i="1"/>
  <c r="BS642" i="1" s="1"/>
  <c r="DO643" i="1"/>
  <c r="BS643" i="1" s="1"/>
  <c r="DO114" i="1"/>
  <c r="BS114" i="1" s="1"/>
  <c r="AU114" i="1" s="1"/>
  <c r="DO130" i="1"/>
  <c r="BS130" i="1" s="1"/>
  <c r="AU130" i="1" s="1"/>
  <c r="DO104" i="1"/>
  <c r="BS104" i="1" s="1"/>
  <c r="AU104" i="1" s="1"/>
  <c r="DO65" i="1"/>
  <c r="BS65" i="1" s="1"/>
  <c r="AU65" i="1" s="1"/>
  <c r="DO73" i="1"/>
  <c r="BS73" i="1" s="1"/>
  <c r="AU73" i="1" s="1"/>
  <c r="DO81" i="1"/>
  <c r="BS81" i="1" s="1"/>
  <c r="AU81" i="1" s="1"/>
  <c r="DO89" i="1"/>
  <c r="BS89" i="1" s="1"/>
  <c r="AU89" i="1" s="1"/>
  <c r="DO97" i="1"/>
  <c r="BS97" i="1" s="1"/>
  <c r="AU97" i="1" s="1"/>
  <c r="DO56" i="1"/>
  <c r="BS56" i="1" s="1"/>
  <c r="AU56" i="1" s="1"/>
  <c r="DO51" i="1"/>
  <c r="BS51" i="1" s="1"/>
  <c r="AU51" i="1" s="1"/>
  <c r="DO612" i="1"/>
  <c r="BS612" i="1" s="1"/>
  <c r="DO629" i="1"/>
  <c r="BS629" i="1" s="1"/>
  <c r="DO645" i="1"/>
  <c r="BS645" i="1" s="1"/>
  <c r="DO58" i="1"/>
  <c r="BS58" i="1" s="1"/>
  <c r="AU58" i="1" s="1"/>
  <c r="DO66" i="1"/>
  <c r="BS66" i="1" s="1"/>
  <c r="AU66" i="1" s="1"/>
  <c r="DO74" i="1"/>
  <c r="BS74" i="1" s="1"/>
  <c r="AU74" i="1" s="1"/>
  <c r="DO82" i="1"/>
  <c r="BS82" i="1" s="1"/>
  <c r="AU82" i="1" s="1"/>
  <c r="DO90" i="1"/>
  <c r="BS90" i="1" s="1"/>
  <c r="AU90" i="1" s="1"/>
  <c r="DO98" i="1"/>
  <c r="BS98" i="1" s="1"/>
  <c r="AU98" i="1" s="1"/>
  <c r="DO57" i="1"/>
  <c r="BS57" i="1" s="1"/>
  <c r="AU57" i="1" s="1"/>
  <c r="DO613" i="1"/>
  <c r="BS613" i="1" s="1"/>
  <c r="DO630" i="1"/>
  <c r="BS630" i="1" s="1"/>
  <c r="DO646" i="1"/>
  <c r="BS646" i="1" s="1"/>
  <c r="DO126" i="1"/>
  <c r="BS126" i="1" s="1"/>
  <c r="AU126" i="1" s="1"/>
  <c r="DO146" i="1"/>
  <c r="BS146" i="1" s="1"/>
  <c r="AU146" i="1" s="1"/>
  <c r="DO152" i="1"/>
  <c r="BS152" i="1" s="1"/>
  <c r="AU152" i="1" s="1"/>
  <c r="DO59" i="1"/>
  <c r="BS59" i="1" s="1"/>
  <c r="AU59" i="1" s="1"/>
  <c r="DO67" i="1"/>
  <c r="BS67" i="1" s="1"/>
  <c r="AU67" i="1" s="1"/>
  <c r="DO75" i="1"/>
  <c r="BS75" i="1" s="1"/>
  <c r="AU75" i="1" s="1"/>
  <c r="DO83" i="1"/>
  <c r="BS83" i="1" s="1"/>
  <c r="AU83" i="1" s="1"/>
  <c r="DO142" i="1"/>
  <c r="BS142" i="1" s="1"/>
  <c r="AU142" i="1" s="1"/>
  <c r="DO60" i="1"/>
  <c r="BS60" i="1" s="1"/>
  <c r="AU60" i="1" s="1"/>
  <c r="DO68" i="1"/>
  <c r="BS68" i="1" s="1"/>
  <c r="AU68" i="1" s="1"/>
  <c r="DO76" i="1"/>
  <c r="BS76" i="1" s="1"/>
  <c r="AU76" i="1" s="1"/>
  <c r="DO84" i="1"/>
  <c r="BS84" i="1" s="1"/>
  <c r="AU84" i="1" s="1"/>
  <c r="DO92" i="1"/>
  <c r="BS92" i="1" s="1"/>
  <c r="AU92" i="1" s="1"/>
  <c r="DO100" i="1"/>
  <c r="BS100" i="1" s="1"/>
  <c r="AU100" i="1" s="1"/>
  <c r="DO607" i="1"/>
  <c r="BS607" i="1" s="1"/>
  <c r="DO624" i="1"/>
  <c r="BS624" i="1" s="1"/>
  <c r="DO632" i="1"/>
  <c r="BS632" i="1" s="1"/>
  <c r="DO648" i="1"/>
  <c r="BS648" i="1" s="1"/>
  <c r="DO122" i="1"/>
  <c r="BS122" i="1" s="1"/>
  <c r="AU122" i="1" s="1"/>
  <c r="DO138" i="1"/>
  <c r="BS138" i="1" s="1"/>
  <c r="AU138" i="1" s="1"/>
  <c r="DO145" i="1"/>
  <c r="BS145" i="1" s="1"/>
  <c r="AU145" i="1" s="1"/>
  <c r="DO150" i="1"/>
  <c r="BS150" i="1" s="1"/>
  <c r="AU150" i="1" s="1"/>
  <c r="DO61" i="1"/>
  <c r="BS61" i="1" s="1"/>
  <c r="AU61" i="1" s="1"/>
  <c r="DO69" i="1"/>
  <c r="BS69" i="1" s="1"/>
  <c r="AU69" i="1" s="1"/>
  <c r="DO77" i="1"/>
  <c r="BS77" i="1" s="1"/>
  <c r="AU77" i="1" s="1"/>
  <c r="DO85" i="1"/>
  <c r="BS85" i="1" s="1"/>
  <c r="AU85" i="1" s="1"/>
  <c r="DO93" i="1"/>
  <c r="BS93" i="1" s="1"/>
  <c r="AU93" i="1" s="1"/>
  <c r="DO52" i="1"/>
  <c r="BS52" i="1" s="1"/>
  <c r="AU52" i="1" s="1"/>
  <c r="DO608" i="1"/>
  <c r="BS608" i="1" s="1"/>
  <c r="DO625" i="1"/>
  <c r="BS625" i="1" s="1"/>
  <c r="DO633" i="1"/>
  <c r="BS633" i="1" s="1"/>
  <c r="DO649" i="1"/>
  <c r="BS649" i="1" s="1"/>
  <c r="DO606" i="1"/>
  <c r="BS606" i="1" s="1"/>
  <c r="DO626" i="1"/>
  <c r="BS626" i="1" s="1"/>
  <c r="DO631" i="1"/>
  <c r="BS631" i="1" s="1"/>
  <c r="DO647" i="1"/>
  <c r="BS647" i="1" s="1"/>
  <c r="DO144" i="1"/>
  <c r="BS144" i="1" s="1"/>
  <c r="AU144" i="1" s="1"/>
  <c r="DO153" i="1"/>
  <c r="BS153" i="1" s="1"/>
  <c r="AU153" i="1" s="1"/>
  <c r="DO62" i="1"/>
  <c r="BS62" i="1" s="1"/>
  <c r="AU62" i="1" s="1"/>
  <c r="DO70" i="1"/>
  <c r="BS70" i="1" s="1"/>
  <c r="AU70" i="1" s="1"/>
  <c r="DO78" i="1"/>
  <c r="BS78" i="1" s="1"/>
  <c r="AU78" i="1" s="1"/>
  <c r="DO86" i="1"/>
  <c r="BS86" i="1" s="1"/>
  <c r="AU86" i="1" s="1"/>
  <c r="DO94" i="1"/>
  <c r="BS94" i="1" s="1"/>
  <c r="AU94" i="1" s="1"/>
  <c r="DO53" i="1"/>
  <c r="BS53" i="1" s="1"/>
  <c r="AU53" i="1" s="1"/>
  <c r="DO644" i="1"/>
  <c r="BS644" i="1" s="1"/>
  <c r="DO609" i="1"/>
  <c r="BS609" i="1" s="1"/>
  <c r="DO614" i="1"/>
  <c r="BS614" i="1" s="1"/>
  <c r="DO634" i="1"/>
  <c r="BS634" i="1" s="1"/>
  <c r="DO91" i="1"/>
  <c r="BS91" i="1" s="1"/>
  <c r="AU91" i="1" s="1"/>
  <c r="DO99" i="1"/>
  <c r="BS99" i="1" s="1"/>
  <c r="AU99" i="1" s="1"/>
  <c r="DO720" i="1"/>
  <c r="DO784" i="1"/>
  <c r="DO848" i="1"/>
  <c r="DO783" i="1"/>
  <c r="DO847" i="1"/>
  <c r="DO911" i="1"/>
  <c r="DO722" i="1"/>
  <c r="DO846" i="1"/>
  <c r="DO910" i="1"/>
  <c r="DO20" i="1"/>
  <c r="BS20" i="1" s="1"/>
  <c r="AU20" i="1" s="1"/>
  <c r="DO21" i="1"/>
  <c r="BS21" i="1" s="1"/>
  <c r="AU21" i="1" s="1"/>
  <c r="DO11" i="1"/>
  <c r="BS11" i="1" s="1"/>
  <c r="AU11" i="1" s="1"/>
  <c r="DO721" i="1"/>
  <c r="DO785" i="1"/>
  <c r="DO909" i="1"/>
  <c r="DO12" i="1"/>
  <c r="BS12" i="1" s="1"/>
  <c r="AU12" i="1" s="1"/>
  <c r="DO13" i="1"/>
  <c r="BS13" i="1" s="1"/>
  <c r="AU13" i="1" s="1"/>
  <c r="DO14" i="1"/>
  <c r="BS14" i="1" s="1"/>
  <c r="AU14" i="1" s="1"/>
  <c r="J32" i="1"/>
  <c r="J31" i="1" l="1"/>
  <c r="J33" i="1"/>
  <c r="J37" i="1" s="1"/>
  <c r="J36" i="1"/>
  <c r="J43" i="1" s="1"/>
  <c r="AA19" i="1"/>
  <c r="BK18" i="1" l="1"/>
  <c r="BK19" i="1"/>
  <c r="BD662" i="1"/>
  <c r="BD666" i="1"/>
  <c r="BD670" i="1"/>
  <c r="BD674" i="1"/>
  <c r="BD678" i="1"/>
  <c r="BD682" i="1"/>
  <c r="BD686" i="1"/>
  <c r="BD690" i="1"/>
  <c r="BD694" i="1"/>
  <c r="BD698" i="1"/>
  <c r="BD702" i="1"/>
  <c r="BD661" i="1"/>
  <c r="BD665" i="1"/>
  <c r="BD669" i="1"/>
  <c r="BD673" i="1"/>
  <c r="BD677" i="1"/>
  <c r="BD681" i="1"/>
  <c r="BD685" i="1"/>
  <c r="BF661" i="1"/>
  <c r="BF665" i="1"/>
  <c r="BF669" i="1"/>
  <c r="BF673" i="1"/>
  <c r="BF677" i="1"/>
  <c r="BF681" i="1"/>
  <c r="BF685" i="1"/>
  <c r="BF689" i="1"/>
  <c r="BF693" i="1"/>
  <c r="BF664" i="1"/>
  <c r="BF668" i="1"/>
  <c r="BF672" i="1"/>
  <c r="BF676" i="1"/>
  <c r="BF680" i="1"/>
  <c r="BF684" i="1"/>
  <c r="BF688" i="1"/>
  <c r="BF692" i="1"/>
  <c r="BF696" i="1"/>
  <c r="BF700" i="1"/>
  <c r="BF704" i="1"/>
  <c r="BF708" i="1"/>
  <c r="BF712" i="1"/>
  <c r="BF716" i="1"/>
  <c r="BD663" i="1"/>
  <c r="BD667" i="1"/>
  <c r="BD671" i="1"/>
  <c r="BD675" i="1"/>
  <c r="BD679" i="1"/>
  <c r="BD683" i="1"/>
  <c r="BD687" i="1"/>
  <c r="BD691" i="1"/>
  <c r="BD695" i="1"/>
  <c r="BD699" i="1"/>
  <c r="BD703" i="1"/>
  <c r="BD707" i="1"/>
  <c r="BD711" i="1"/>
  <c r="BD715" i="1"/>
  <c r="BD664" i="1"/>
  <c r="BF671" i="1"/>
  <c r="BF678" i="1"/>
  <c r="BF691" i="1"/>
  <c r="BF698" i="1"/>
  <c r="BD700" i="1"/>
  <c r="BF706" i="1"/>
  <c r="BF713" i="1"/>
  <c r="BF715" i="1"/>
  <c r="BD668" i="1"/>
  <c r="BF675" i="1"/>
  <c r="BF682" i="1"/>
  <c r="BF694" i="1"/>
  <c r="BD696" i="1"/>
  <c r="BD708" i="1"/>
  <c r="BD710" i="1"/>
  <c r="BD717" i="1"/>
  <c r="BF660" i="1"/>
  <c r="BD672" i="1"/>
  <c r="BF679" i="1"/>
  <c r="BF686" i="1"/>
  <c r="BD689" i="1"/>
  <c r="BF710" i="1"/>
  <c r="BF717" i="1"/>
  <c r="BD660" i="1"/>
  <c r="BD676" i="1"/>
  <c r="BF683" i="1"/>
  <c r="BD692" i="1"/>
  <c r="BD701" i="1"/>
  <c r="BF703" i="1"/>
  <c r="BD705" i="1"/>
  <c r="BD712" i="1"/>
  <c r="BD714" i="1"/>
  <c r="BD719" i="1"/>
  <c r="BF662" i="1"/>
  <c r="BD680" i="1"/>
  <c r="BF687" i="1"/>
  <c r="BD697" i="1"/>
  <c r="BF699" i="1"/>
  <c r="BF701" i="1"/>
  <c r="BF705" i="1"/>
  <c r="BF707" i="1"/>
  <c r="BF714" i="1"/>
  <c r="BF719" i="1"/>
  <c r="BF666" i="1"/>
  <c r="BD684" i="1"/>
  <c r="BF690" i="1"/>
  <c r="BF695" i="1"/>
  <c r="BF697" i="1"/>
  <c r="BD709" i="1"/>
  <c r="BD716" i="1"/>
  <c r="BF663" i="1"/>
  <c r="BF670" i="1"/>
  <c r="BD693" i="1"/>
  <c r="BF709" i="1"/>
  <c r="BF711" i="1"/>
  <c r="BD718" i="1"/>
  <c r="BF667" i="1"/>
  <c r="BF702" i="1"/>
  <c r="BD704" i="1"/>
  <c r="BF718" i="1"/>
  <c r="BD688" i="1"/>
  <c r="BD706" i="1"/>
  <c r="BD713" i="1"/>
  <c r="BF674" i="1"/>
  <c r="BR643" i="1"/>
  <c r="AU643" i="1" s="1"/>
  <c r="BR609" i="1"/>
  <c r="AU609" i="1" s="1"/>
  <c r="BR626" i="1"/>
  <c r="AU626" i="1" s="1"/>
  <c r="BR634" i="1"/>
  <c r="AU634" i="1" s="1"/>
  <c r="BR610" i="1"/>
  <c r="AU610" i="1" s="1"/>
  <c r="BR627" i="1"/>
  <c r="AU627" i="1" s="1"/>
  <c r="BR611" i="1"/>
  <c r="AU611" i="1" s="1"/>
  <c r="BR628" i="1"/>
  <c r="AU628" i="1" s="1"/>
  <c r="BR642" i="1"/>
  <c r="AU642" i="1" s="1"/>
  <c r="BR644" i="1"/>
  <c r="AU644" i="1" s="1"/>
  <c r="BR612" i="1"/>
  <c r="AU612" i="1" s="1"/>
  <c r="BR629" i="1"/>
  <c r="AU629" i="1" s="1"/>
  <c r="BR645" i="1"/>
  <c r="AU645" i="1" s="1"/>
  <c r="BR606" i="1"/>
  <c r="AU606" i="1" s="1"/>
  <c r="BR614" i="1"/>
  <c r="AU614" i="1" s="1"/>
  <c r="BR631" i="1"/>
  <c r="AU631" i="1" s="1"/>
  <c r="BR647" i="1"/>
  <c r="AU647" i="1" s="1"/>
  <c r="BR607" i="1"/>
  <c r="AU607" i="1" s="1"/>
  <c r="BR624" i="1"/>
  <c r="AU624" i="1" s="1"/>
  <c r="BR632" i="1"/>
  <c r="AU632" i="1" s="1"/>
  <c r="BR648" i="1"/>
  <c r="AU648" i="1" s="1"/>
  <c r="BR649" i="1"/>
  <c r="AU649" i="1" s="1"/>
  <c r="BR625" i="1"/>
  <c r="AU625" i="1" s="1"/>
  <c r="BR630" i="1"/>
  <c r="AU630" i="1" s="1"/>
  <c r="BR646" i="1"/>
  <c r="AU646" i="1" s="1"/>
  <c r="BR608" i="1"/>
  <c r="AU608" i="1" s="1"/>
  <c r="BR633" i="1"/>
  <c r="AU633" i="1" s="1"/>
  <c r="BR613" i="1"/>
  <c r="AU613" i="1" s="1"/>
  <c r="J35" i="1"/>
  <c r="BD38" i="1" s="1"/>
  <c r="BD877" i="1" l="1"/>
  <c r="BD751" i="1"/>
  <c r="BI751" i="1" s="1"/>
  <c r="BD814" i="1"/>
  <c r="BI814" i="1" s="1"/>
  <c r="BD873" i="1"/>
  <c r="BD747" i="1"/>
  <c r="BI747" i="1" s="1"/>
  <c r="BD810" i="1"/>
  <c r="BI810" i="1" s="1"/>
  <c r="BD886" i="1"/>
  <c r="BD760" i="1"/>
  <c r="BI760" i="1" s="1"/>
  <c r="BD823" i="1"/>
  <c r="BI823" i="1" s="1"/>
  <c r="BD878" i="1"/>
  <c r="BD815" i="1"/>
  <c r="BI815" i="1" s="1"/>
  <c r="BD752" i="1"/>
  <c r="BI752" i="1" s="1"/>
  <c r="BD889" i="1"/>
  <c r="BD763" i="1"/>
  <c r="BI763" i="1" s="1"/>
  <c r="BD826" i="1"/>
  <c r="BI826" i="1" s="1"/>
  <c r="BD896" i="1"/>
  <c r="BD770" i="1"/>
  <c r="BI770" i="1" s="1"/>
  <c r="BD833" i="1"/>
  <c r="BI833" i="1" s="1"/>
  <c r="BI700" i="1"/>
  <c r="BF763" i="1"/>
  <c r="BF826" i="1"/>
  <c r="BF889" i="1"/>
  <c r="BI889" i="1" s="1"/>
  <c r="BI668" i="1"/>
  <c r="BF731" i="1"/>
  <c r="BF794" i="1"/>
  <c r="BF857" i="1"/>
  <c r="BD854" i="1"/>
  <c r="BD791" i="1"/>
  <c r="BI791" i="1" s="1"/>
  <c r="BD728" i="1"/>
  <c r="BI728" i="1" s="1"/>
  <c r="BI718" i="1"/>
  <c r="BF781" i="1"/>
  <c r="BF844" i="1"/>
  <c r="BF907" i="1"/>
  <c r="BI907" i="1" s="1"/>
  <c r="BI670" i="1"/>
  <c r="BF733" i="1"/>
  <c r="BF796" i="1"/>
  <c r="BF859" i="1"/>
  <c r="BI666" i="1"/>
  <c r="BF729" i="1"/>
  <c r="BF792" i="1"/>
  <c r="BF855" i="1"/>
  <c r="BI687" i="1"/>
  <c r="BF750" i="1"/>
  <c r="BF813" i="1"/>
  <c r="BF876" i="1"/>
  <c r="BD890" i="1"/>
  <c r="BD764" i="1"/>
  <c r="BI764" i="1" s="1"/>
  <c r="BD827" i="1"/>
  <c r="BI827" i="1" s="1"/>
  <c r="BI686" i="1"/>
  <c r="BF749" i="1"/>
  <c r="BF812" i="1"/>
  <c r="BF875" i="1"/>
  <c r="BI694" i="1"/>
  <c r="BF757" i="1"/>
  <c r="BF820" i="1"/>
  <c r="BF883" i="1"/>
  <c r="BI883" i="1" s="1"/>
  <c r="BI698" i="1"/>
  <c r="BF761" i="1"/>
  <c r="BF824" i="1"/>
  <c r="BF887" i="1"/>
  <c r="BI887" i="1" s="1"/>
  <c r="BD892" i="1"/>
  <c r="BD766" i="1"/>
  <c r="BI766" i="1" s="1"/>
  <c r="BD829" i="1"/>
  <c r="BI829" i="1" s="1"/>
  <c r="BD860" i="1"/>
  <c r="BD734" i="1"/>
  <c r="BI734" i="1" s="1"/>
  <c r="BD797" i="1"/>
  <c r="BI797" i="1" s="1"/>
  <c r="BI696" i="1"/>
  <c r="BF759" i="1"/>
  <c r="BF822" i="1"/>
  <c r="BF885" i="1"/>
  <c r="BI885" i="1" s="1"/>
  <c r="BI664" i="1"/>
  <c r="BF727" i="1"/>
  <c r="BF790" i="1"/>
  <c r="BF853" i="1"/>
  <c r="BI665" i="1"/>
  <c r="BF728" i="1"/>
  <c r="BF791" i="1"/>
  <c r="BF854" i="1"/>
  <c r="BD724" i="1"/>
  <c r="BI724" i="1" s="1"/>
  <c r="BD850" i="1"/>
  <c r="BD787" i="1"/>
  <c r="BI787" i="1" s="1"/>
  <c r="BD863" i="1"/>
  <c r="BD737" i="1"/>
  <c r="BI737" i="1" s="1"/>
  <c r="BD800" i="1"/>
  <c r="BI800" i="1" s="1"/>
  <c r="BI663" i="1"/>
  <c r="BF726" i="1"/>
  <c r="BF789" i="1"/>
  <c r="BF852" i="1"/>
  <c r="BD881" i="1"/>
  <c r="BD755" i="1"/>
  <c r="BI755" i="1" s="1"/>
  <c r="BD818" i="1"/>
  <c r="BI818" i="1" s="1"/>
  <c r="BD888" i="1"/>
  <c r="BD762" i="1"/>
  <c r="BI762" i="1" s="1"/>
  <c r="BD825" i="1"/>
  <c r="BI825" i="1" s="1"/>
  <c r="BD893" i="1"/>
  <c r="BD767" i="1"/>
  <c r="BI767" i="1" s="1"/>
  <c r="BD830" i="1"/>
  <c r="BI830" i="1" s="1"/>
  <c r="BF782" i="1"/>
  <c r="BF845" i="1"/>
  <c r="BF908" i="1"/>
  <c r="BI908" i="1" s="1"/>
  <c r="BI719" i="1"/>
  <c r="BD869" i="1"/>
  <c r="BD743" i="1"/>
  <c r="BI743" i="1" s="1"/>
  <c r="BD806" i="1"/>
  <c r="BI806" i="1" s="1"/>
  <c r="BI679" i="1"/>
  <c r="BF742" i="1"/>
  <c r="BF805" i="1"/>
  <c r="BF868" i="1"/>
  <c r="BI682" i="1"/>
  <c r="BF745" i="1"/>
  <c r="BF808" i="1"/>
  <c r="BF871" i="1"/>
  <c r="BI691" i="1"/>
  <c r="BF754" i="1"/>
  <c r="BF817" i="1"/>
  <c r="BF880" i="1"/>
  <c r="BI880" i="1" s="1"/>
  <c r="BD856" i="1"/>
  <c r="BD730" i="1"/>
  <c r="BI730" i="1" s="1"/>
  <c r="BD793" i="1"/>
  <c r="BI793" i="1" s="1"/>
  <c r="BI692" i="1"/>
  <c r="BF755" i="1"/>
  <c r="BF818" i="1"/>
  <c r="BF881" i="1"/>
  <c r="BI881" i="1" s="1"/>
  <c r="BF756" i="1"/>
  <c r="BF819" i="1"/>
  <c r="BI693" i="1"/>
  <c r="BF882" i="1"/>
  <c r="BI882" i="1" s="1"/>
  <c r="BF724" i="1"/>
  <c r="BI661" i="1"/>
  <c r="BF787" i="1"/>
  <c r="BF850" i="1"/>
  <c r="BD891" i="1"/>
  <c r="BD765" i="1"/>
  <c r="BI765" i="1" s="1"/>
  <c r="BD828" i="1"/>
  <c r="BI828" i="1" s="1"/>
  <c r="BD859" i="1"/>
  <c r="BD733" i="1"/>
  <c r="BI733" i="1" s="1"/>
  <c r="BD796" i="1"/>
  <c r="BI796" i="1" s="1"/>
  <c r="BI702" i="1"/>
  <c r="BF765" i="1"/>
  <c r="BF828" i="1"/>
  <c r="BF891" i="1"/>
  <c r="BI891" i="1" s="1"/>
  <c r="BD905" i="1"/>
  <c r="BD779" i="1"/>
  <c r="BI779" i="1" s="1"/>
  <c r="BD842" i="1"/>
  <c r="BI842" i="1" s="1"/>
  <c r="BF777" i="1"/>
  <c r="BF840" i="1"/>
  <c r="BI714" i="1"/>
  <c r="BF903" i="1"/>
  <c r="BI903" i="1" s="1"/>
  <c r="BI662" i="1"/>
  <c r="BF788" i="1"/>
  <c r="BF725" i="1"/>
  <c r="BF851" i="1"/>
  <c r="BI683" i="1"/>
  <c r="BF746" i="1"/>
  <c r="BF809" i="1"/>
  <c r="BF872" i="1"/>
  <c r="BD861" i="1"/>
  <c r="BD735" i="1"/>
  <c r="BI735" i="1" s="1"/>
  <c r="BD798" i="1"/>
  <c r="BI798" i="1" s="1"/>
  <c r="BI675" i="1"/>
  <c r="BF738" i="1"/>
  <c r="BF801" i="1"/>
  <c r="BF864" i="1"/>
  <c r="BI678" i="1"/>
  <c r="BF741" i="1"/>
  <c r="BF804" i="1"/>
  <c r="BF867" i="1"/>
  <c r="BD884" i="1"/>
  <c r="BD758" i="1"/>
  <c r="BI758" i="1" s="1"/>
  <c r="BD821" i="1"/>
  <c r="BI821" i="1" s="1"/>
  <c r="BD852" i="1"/>
  <c r="BD726" i="1"/>
  <c r="BI726" i="1" s="1"/>
  <c r="BD789" i="1"/>
  <c r="BI789" i="1" s="1"/>
  <c r="BI688" i="1"/>
  <c r="BF751" i="1"/>
  <c r="BF814" i="1"/>
  <c r="BF877" i="1"/>
  <c r="BI689" i="1"/>
  <c r="BF752" i="1"/>
  <c r="BF815" i="1"/>
  <c r="BF878" i="1"/>
  <c r="BD874" i="1"/>
  <c r="BD748" i="1"/>
  <c r="BI748" i="1" s="1"/>
  <c r="BD811" i="1"/>
  <c r="BI811" i="1" s="1"/>
  <c r="BD887" i="1"/>
  <c r="BD761" i="1"/>
  <c r="BI761" i="1" s="1"/>
  <c r="BD824" i="1"/>
  <c r="BI824" i="1" s="1"/>
  <c r="BD855" i="1"/>
  <c r="BD729" i="1"/>
  <c r="BI729" i="1" s="1"/>
  <c r="BD792" i="1"/>
  <c r="BI792" i="1" s="1"/>
  <c r="BI667" i="1"/>
  <c r="BF730" i="1"/>
  <c r="BF793" i="1"/>
  <c r="BF856" i="1"/>
  <c r="BF770" i="1"/>
  <c r="BF833" i="1"/>
  <c r="BF896" i="1"/>
  <c r="BI896" i="1" s="1"/>
  <c r="BI707" i="1"/>
  <c r="BD865" i="1"/>
  <c r="BD739" i="1"/>
  <c r="BI739" i="1" s="1"/>
  <c r="BD802" i="1"/>
  <c r="BI802" i="1" s="1"/>
  <c r="BD857" i="1"/>
  <c r="BD731" i="1"/>
  <c r="BI731" i="1" s="1"/>
  <c r="BD794" i="1"/>
  <c r="BI794" i="1" s="1"/>
  <c r="BI716" i="1"/>
  <c r="BF779" i="1"/>
  <c r="BF842" i="1"/>
  <c r="BF905" i="1"/>
  <c r="BI905" i="1" s="1"/>
  <c r="BI685" i="1"/>
  <c r="BF748" i="1"/>
  <c r="BF811" i="1"/>
  <c r="BF874" i="1"/>
  <c r="BD883" i="1"/>
  <c r="BD757" i="1"/>
  <c r="BI757" i="1" s="1"/>
  <c r="BD820" i="1"/>
  <c r="BI820" i="1" s="1"/>
  <c r="BD851" i="1"/>
  <c r="BD788" i="1"/>
  <c r="BI788" i="1" s="1"/>
  <c r="BD725" i="1"/>
  <c r="BI725" i="1" s="1"/>
  <c r="BD898" i="1"/>
  <c r="BD835" i="1"/>
  <c r="BI835" i="1" s="1"/>
  <c r="BD772" i="1"/>
  <c r="BI772" i="1" s="1"/>
  <c r="BD908" i="1"/>
  <c r="BD782" i="1"/>
  <c r="BI782" i="1" s="1"/>
  <c r="BD845" i="1"/>
  <c r="BI845" i="1" s="1"/>
  <c r="BF723" i="1"/>
  <c r="BF786" i="1"/>
  <c r="BF849" i="1"/>
  <c r="BI660" i="1"/>
  <c r="BI671" i="1"/>
  <c r="BF734" i="1"/>
  <c r="BF797" i="1"/>
  <c r="BF860" i="1"/>
  <c r="BD880" i="1"/>
  <c r="BD754" i="1"/>
  <c r="BI754" i="1" s="1"/>
  <c r="BD817" i="1"/>
  <c r="BI817" i="1" s="1"/>
  <c r="BI684" i="1"/>
  <c r="BF747" i="1"/>
  <c r="BF810" i="1"/>
  <c r="BF873" i="1"/>
  <c r="BD870" i="1"/>
  <c r="BD807" i="1"/>
  <c r="BI807" i="1" s="1"/>
  <c r="BD744" i="1"/>
  <c r="BI744" i="1" s="1"/>
  <c r="BI674" i="1"/>
  <c r="BF737" i="1"/>
  <c r="BF800" i="1"/>
  <c r="BF863" i="1"/>
  <c r="BD907" i="1"/>
  <c r="BD781" i="1"/>
  <c r="BI781" i="1" s="1"/>
  <c r="BD844" i="1"/>
  <c r="BI844" i="1" s="1"/>
  <c r="BI697" i="1"/>
  <c r="BF760" i="1"/>
  <c r="BF823" i="1"/>
  <c r="BF886" i="1"/>
  <c r="BI886" i="1" s="1"/>
  <c r="BI705" i="1"/>
  <c r="BF768" i="1"/>
  <c r="BF831" i="1"/>
  <c r="BF894" i="1"/>
  <c r="BI894" i="1" s="1"/>
  <c r="BD903" i="1"/>
  <c r="BD777" i="1"/>
  <c r="BI777" i="1" s="1"/>
  <c r="BD840" i="1"/>
  <c r="BI840" i="1" s="1"/>
  <c r="BD849" i="1"/>
  <c r="BD786" i="1"/>
  <c r="BI786" i="1" s="1"/>
  <c r="BD723" i="1"/>
  <c r="BI723" i="1" s="1"/>
  <c r="BD906" i="1"/>
  <c r="BD780" i="1"/>
  <c r="BI780" i="1" s="1"/>
  <c r="BD843" i="1"/>
  <c r="BI843" i="1" s="1"/>
  <c r="BI715" i="1"/>
  <c r="BF778" i="1"/>
  <c r="BF841" i="1"/>
  <c r="BF904" i="1"/>
  <c r="BI904" i="1" s="1"/>
  <c r="BD853" i="1"/>
  <c r="BD727" i="1"/>
  <c r="BI727" i="1" s="1"/>
  <c r="BD790" i="1"/>
  <c r="BI790" i="1" s="1"/>
  <c r="BD876" i="1"/>
  <c r="BD750" i="1"/>
  <c r="BI750" i="1" s="1"/>
  <c r="BD813" i="1"/>
  <c r="BI813" i="1" s="1"/>
  <c r="BI712" i="1"/>
  <c r="BF775" i="1"/>
  <c r="BF838" i="1"/>
  <c r="BF901" i="1"/>
  <c r="BI901" i="1" s="1"/>
  <c r="BI680" i="1"/>
  <c r="BF743" i="1"/>
  <c r="BF806" i="1"/>
  <c r="BF869" i="1"/>
  <c r="BF744" i="1"/>
  <c r="BF807" i="1"/>
  <c r="BF870" i="1"/>
  <c r="BI681" i="1"/>
  <c r="BD866" i="1"/>
  <c r="BD803" i="1"/>
  <c r="BI803" i="1" s="1"/>
  <c r="BD740" i="1"/>
  <c r="BI740" i="1" s="1"/>
  <c r="BD879" i="1"/>
  <c r="BD753" i="1"/>
  <c r="BI753" i="1" s="1"/>
  <c r="BD816" i="1"/>
  <c r="BI816" i="1" s="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BI695" i="1"/>
  <c r="BF758" i="1"/>
  <c r="BF821" i="1"/>
  <c r="BF884" i="1"/>
  <c r="BI884" i="1" s="1"/>
  <c r="BI717" i="1"/>
  <c r="BF780" i="1"/>
  <c r="BF843" i="1"/>
  <c r="BF906" i="1"/>
  <c r="BI906" i="1" s="1"/>
  <c r="BD872" i="1"/>
  <c r="BD746" i="1"/>
  <c r="BI746" i="1" s="1"/>
  <c r="BD809" i="1"/>
  <c r="BI809" i="1" s="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BD902" i="1"/>
  <c r="BD839" i="1"/>
  <c r="BI839" i="1" s="1"/>
  <c r="BD776" i="1"/>
  <c r="BI776" i="1" s="1"/>
  <c r="BF774" i="1"/>
  <c r="BF837" i="1"/>
  <c r="BF900" i="1"/>
  <c r="BI900" i="1" s="1"/>
  <c r="BI711" i="1"/>
  <c r="BI701" i="1"/>
  <c r="BF764" i="1"/>
  <c r="BF827" i="1"/>
  <c r="BF890" i="1"/>
  <c r="BI890" i="1" s="1"/>
  <c r="BD901" i="1"/>
  <c r="BD775" i="1"/>
  <c r="BI775" i="1" s="1"/>
  <c r="BD838" i="1"/>
  <c r="BI838" i="1" s="1"/>
  <c r="BD899" i="1"/>
  <c r="BD773" i="1"/>
  <c r="BI773" i="1" s="1"/>
  <c r="BD836" i="1"/>
  <c r="BI836" i="1" s="1"/>
  <c r="BI713" i="1"/>
  <c r="BF776" i="1"/>
  <c r="BF839" i="1"/>
  <c r="BF902" i="1"/>
  <c r="BI902" i="1" s="1"/>
  <c r="BD904" i="1"/>
  <c r="BD778" i="1"/>
  <c r="BI778" i="1" s="1"/>
  <c r="BD841" i="1"/>
  <c r="BI841" i="1" s="1"/>
  <c r="BI708" i="1"/>
  <c r="BF771" i="1"/>
  <c r="BF834" i="1"/>
  <c r="BF897" i="1"/>
  <c r="BI897" i="1" s="1"/>
  <c r="BI676" i="1"/>
  <c r="BF739" i="1"/>
  <c r="BF802" i="1"/>
  <c r="BF865" i="1"/>
  <c r="BI677" i="1"/>
  <c r="BF740" i="1"/>
  <c r="BF803" i="1"/>
  <c r="BF866" i="1"/>
  <c r="BD862" i="1"/>
  <c r="BD736" i="1"/>
  <c r="BI736" i="1" s="1"/>
  <c r="BD799" i="1"/>
  <c r="BI799" i="1" s="1"/>
  <c r="BD875" i="1"/>
  <c r="BD749" i="1"/>
  <c r="BI749" i="1" s="1"/>
  <c r="BD812" i="1"/>
  <c r="BI812" i="1" s="1"/>
  <c r="U13" i="1"/>
  <c r="Y12" i="1"/>
  <c r="Q13" i="1"/>
  <c r="T13" i="1"/>
  <c r="X12" i="1"/>
  <c r="M12" i="1"/>
  <c r="P13" i="1"/>
  <c r="AA12" i="1"/>
  <c r="R13" i="1"/>
  <c r="Z12" i="1"/>
  <c r="O13" i="1"/>
  <c r="O12" i="1"/>
  <c r="V13" i="1"/>
  <c r="W12" i="1"/>
  <c r="S13" i="1"/>
  <c r="BD895" i="1"/>
  <c r="BD769" i="1"/>
  <c r="BI769" i="1" s="1"/>
  <c r="BD832" i="1"/>
  <c r="BI832" i="1" s="1"/>
  <c r="BF772" i="1"/>
  <c r="BF835" i="1"/>
  <c r="BI709" i="1"/>
  <c r="BF898" i="1"/>
  <c r="BI898" i="1" s="1"/>
  <c r="BF753" i="1"/>
  <c r="BF816" i="1"/>
  <c r="BF879" i="1"/>
  <c r="BI879" i="1" s="1"/>
  <c r="BI690" i="1"/>
  <c r="BI699" i="1"/>
  <c r="BF762" i="1"/>
  <c r="BF825" i="1"/>
  <c r="BF888" i="1"/>
  <c r="BI888" i="1" s="1"/>
  <c r="BD894" i="1"/>
  <c r="BD768" i="1"/>
  <c r="BI768" i="1" s="1"/>
  <c r="BD831" i="1"/>
  <c r="BI831" i="1" s="1"/>
  <c r="BI710" i="1"/>
  <c r="BF773" i="1"/>
  <c r="BF836" i="1"/>
  <c r="BF899" i="1"/>
  <c r="BI899" i="1" s="1"/>
  <c r="BD897" i="1"/>
  <c r="BD771" i="1"/>
  <c r="BI771" i="1" s="1"/>
  <c r="BD834" i="1"/>
  <c r="BI834" i="1" s="1"/>
  <c r="BI706" i="1"/>
  <c r="BF769" i="1"/>
  <c r="BF832" i="1"/>
  <c r="BF895" i="1"/>
  <c r="BI895" i="1" s="1"/>
  <c r="BD900" i="1"/>
  <c r="BD774" i="1"/>
  <c r="BI774" i="1" s="1"/>
  <c r="BD837" i="1"/>
  <c r="BI837" i="1" s="1"/>
  <c r="BD868" i="1"/>
  <c r="BD742" i="1"/>
  <c r="BI742" i="1" s="1"/>
  <c r="BD805" i="1"/>
  <c r="BI805" i="1" s="1"/>
  <c r="BI704" i="1"/>
  <c r="BF767" i="1"/>
  <c r="BF830" i="1"/>
  <c r="BF893" i="1"/>
  <c r="BI893" i="1" s="1"/>
  <c r="BI672" i="1"/>
  <c r="BF735" i="1"/>
  <c r="BF798" i="1"/>
  <c r="BF861" i="1"/>
  <c r="BI673" i="1"/>
  <c r="BF736" i="1"/>
  <c r="BF799" i="1"/>
  <c r="BF862" i="1"/>
  <c r="BD858" i="1"/>
  <c r="BD732" i="1"/>
  <c r="BI732" i="1" s="1"/>
  <c r="BD795" i="1"/>
  <c r="BI795" i="1" s="1"/>
  <c r="BD871" i="1"/>
  <c r="BD745" i="1"/>
  <c r="BI745" i="1" s="1"/>
  <c r="BD808" i="1"/>
  <c r="BI808" i="1" s="1"/>
  <c r="BF38" i="1"/>
  <c r="BD39" i="1"/>
  <c r="BD882" i="1"/>
  <c r="BD819" i="1"/>
  <c r="BI819" i="1" s="1"/>
  <c r="BD756" i="1"/>
  <c r="BI756" i="1" s="1"/>
  <c r="BI703" i="1"/>
  <c r="BF766" i="1"/>
  <c r="BF829" i="1"/>
  <c r="BF892" i="1"/>
  <c r="BI892" i="1" s="1"/>
  <c r="BD885" i="1"/>
  <c r="BD759" i="1"/>
  <c r="BI759" i="1" s="1"/>
  <c r="BD822" i="1"/>
  <c r="BI822" i="1" s="1"/>
  <c r="BD864" i="1"/>
  <c r="BD738" i="1"/>
  <c r="BI738" i="1" s="1"/>
  <c r="BD801" i="1"/>
  <c r="BI801" i="1" s="1"/>
  <c r="BI669" i="1"/>
  <c r="BF732" i="1"/>
  <c r="BF795" i="1"/>
  <c r="BF858" i="1"/>
  <c r="BD867" i="1"/>
  <c r="BD741" i="1"/>
  <c r="BI741" i="1" s="1"/>
  <c r="BD804" i="1"/>
  <c r="BI804" i="1" s="1"/>
  <c r="BJ669" i="1" l="1"/>
  <c r="BK669" i="1" s="1"/>
  <c r="BJ899" i="1"/>
  <c r="BK899" i="1" s="1"/>
  <c r="BJ709" i="1"/>
  <c r="BK709" i="1" s="1"/>
  <c r="CS799" i="1"/>
  <c r="DA799" i="1"/>
  <c r="DI799" i="1"/>
  <c r="BJ799" i="1"/>
  <c r="BK799" i="1" s="1"/>
  <c r="CK799" i="1" s="1"/>
  <c r="CC778" i="1"/>
  <c r="CK778" i="1"/>
  <c r="CS778" i="1"/>
  <c r="DA778" i="1"/>
  <c r="DI778" i="1"/>
  <c r="BJ778" i="1"/>
  <c r="BK778" i="1" s="1"/>
  <c r="BL899" i="1"/>
  <c r="BR899" i="1" s="1"/>
  <c r="CC711" i="1"/>
  <c r="CK711" i="1"/>
  <c r="CS711" i="1"/>
  <c r="DA711" i="1"/>
  <c r="DI711" i="1"/>
  <c r="BJ711" i="1"/>
  <c r="BK711" i="1" s="1"/>
  <c r="BD935" i="1"/>
  <c r="BJ695" i="1"/>
  <c r="BK695" i="1" s="1"/>
  <c r="BF932" i="1"/>
  <c r="BI869" i="1"/>
  <c r="BZ813" i="1"/>
  <c r="CH813" i="1"/>
  <c r="CO813" i="1"/>
  <c r="CP813" i="1"/>
  <c r="CW813" i="1"/>
  <c r="CX813" i="1"/>
  <c r="DE813" i="1"/>
  <c r="DF813" i="1"/>
  <c r="DM813" i="1"/>
  <c r="DN813" i="1"/>
  <c r="BJ813" i="1"/>
  <c r="BK813" i="1" s="1"/>
  <c r="DO813" i="1" s="1"/>
  <c r="BL778" i="1"/>
  <c r="BR778" i="1" s="1"/>
  <c r="BY840" i="1"/>
  <c r="BZ840" i="1"/>
  <c r="CC840" i="1"/>
  <c r="CG840" i="1"/>
  <c r="CH840" i="1"/>
  <c r="CK840" i="1"/>
  <c r="CO840" i="1"/>
  <c r="CP840" i="1"/>
  <c r="CS840" i="1"/>
  <c r="CW840" i="1"/>
  <c r="CX840" i="1"/>
  <c r="DA840" i="1"/>
  <c r="DE840" i="1"/>
  <c r="DF840" i="1"/>
  <c r="DI840" i="1"/>
  <c r="DM840" i="1"/>
  <c r="DN840" i="1"/>
  <c r="BJ840" i="1"/>
  <c r="BK840" i="1" s="1"/>
  <c r="BY684" i="1"/>
  <c r="CG684" i="1"/>
  <c r="CO684" i="1"/>
  <c r="CW684" i="1"/>
  <c r="DE684" i="1"/>
  <c r="DM684" i="1"/>
  <c r="BJ684" i="1"/>
  <c r="BK684" i="1" s="1"/>
  <c r="BZ660" i="1"/>
  <c r="CH660" i="1"/>
  <c r="CP660" i="1"/>
  <c r="CX660" i="1"/>
  <c r="DF660" i="1"/>
  <c r="DN660" i="1"/>
  <c r="BJ660" i="1"/>
  <c r="BK660" i="1" s="1"/>
  <c r="BY835" i="1"/>
  <c r="BZ835" i="1"/>
  <c r="CC835" i="1"/>
  <c r="CG835" i="1"/>
  <c r="CH835" i="1"/>
  <c r="CK835" i="1"/>
  <c r="CO835" i="1"/>
  <c r="CP835" i="1"/>
  <c r="CS835" i="1"/>
  <c r="CW835" i="1"/>
  <c r="CX835" i="1"/>
  <c r="DA835" i="1"/>
  <c r="DE835" i="1"/>
  <c r="DF835" i="1"/>
  <c r="DI835" i="1"/>
  <c r="DM835" i="1"/>
  <c r="DN835" i="1"/>
  <c r="BJ835" i="1"/>
  <c r="BK835" i="1" s="1"/>
  <c r="BY716" i="1"/>
  <c r="BZ716" i="1"/>
  <c r="CC716" i="1"/>
  <c r="CG716" i="1"/>
  <c r="CH716" i="1"/>
  <c r="CK716" i="1"/>
  <c r="CO716" i="1"/>
  <c r="CP716" i="1"/>
  <c r="CS716" i="1"/>
  <c r="CW716" i="1"/>
  <c r="CX716" i="1"/>
  <c r="DA716" i="1"/>
  <c r="DE716" i="1"/>
  <c r="DF716" i="1"/>
  <c r="DI716" i="1"/>
  <c r="DM716" i="1"/>
  <c r="DN716" i="1"/>
  <c r="BJ716" i="1"/>
  <c r="BK716" i="1" s="1"/>
  <c r="BV896" i="1"/>
  <c r="BZ896" i="1"/>
  <c r="CA896" i="1"/>
  <c r="CD896" i="1"/>
  <c r="CH896" i="1"/>
  <c r="CI896" i="1"/>
  <c r="CK896" i="1"/>
  <c r="CL896" i="1"/>
  <c r="CP896" i="1"/>
  <c r="CQ896" i="1"/>
  <c r="CS896" i="1"/>
  <c r="CT896" i="1"/>
  <c r="CX896" i="1"/>
  <c r="CY896" i="1"/>
  <c r="DA896" i="1"/>
  <c r="DB896" i="1"/>
  <c r="DF896" i="1"/>
  <c r="DG896" i="1"/>
  <c r="DI896" i="1"/>
  <c r="DJ896" i="1"/>
  <c r="DK896" i="1"/>
  <c r="DN896" i="1"/>
  <c r="DO896" i="1"/>
  <c r="BJ896" i="1"/>
  <c r="BK896" i="1" s="1"/>
  <c r="DC896" i="1" s="1"/>
  <c r="BJ761" i="1"/>
  <c r="BK761" i="1" s="1"/>
  <c r="BJ689" i="1"/>
  <c r="BV821" i="1"/>
  <c r="BX821" i="1"/>
  <c r="BY821" i="1"/>
  <c r="CC821" i="1"/>
  <c r="CD821" i="1"/>
  <c r="CF821" i="1"/>
  <c r="CG821" i="1"/>
  <c r="CH821" i="1"/>
  <c r="CK821" i="1"/>
  <c r="CL821" i="1"/>
  <c r="CN821" i="1"/>
  <c r="CO821" i="1"/>
  <c r="CP821" i="1"/>
  <c r="CS821" i="1"/>
  <c r="CT821" i="1"/>
  <c r="CV821" i="1"/>
  <c r="CW821" i="1"/>
  <c r="CX821" i="1"/>
  <c r="DA821" i="1"/>
  <c r="DB821" i="1"/>
  <c r="DC821" i="1"/>
  <c r="DD821" i="1"/>
  <c r="DE821" i="1"/>
  <c r="DF821" i="1"/>
  <c r="DI821" i="1"/>
  <c r="DJ821" i="1"/>
  <c r="DK821" i="1"/>
  <c r="DL821" i="1"/>
  <c r="DM821" i="1"/>
  <c r="DN821" i="1"/>
  <c r="DO821" i="1"/>
  <c r="BJ821" i="1"/>
  <c r="BK821" i="1" s="1"/>
  <c r="CU821" i="1" s="1"/>
  <c r="BL840" i="1"/>
  <c r="BR840" i="1" s="1"/>
  <c r="BJ702" i="1"/>
  <c r="BD913" i="1"/>
  <c r="BD923" i="1"/>
  <c r="BY883" i="1"/>
  <c r="BZ883" i="1"/>
  <c r="CC883" i="1"/>
  <c r="CG883" i="1"/>
  <c r="CH883" i="1"/>
  <c r="CI883" i="1"/>
  <c r="CK883" i="1"/>
  <c r="CO883" i="1"/>
  <c r="CP883" i="1"/>
  <c r="CQ883" i="1"/>
  <c r="CS883" i="1"/>
  <c r="CW883" i="1"/>
  <c r="CX883" i="1"/>
  <c r="CY883" i="1"/>
  <c r="DA883" i="1"/>
  <c r="DE883" i="1"/>
  <c r="DF883" i="1"/>
  <c r="DG883" i="1"/>
  <c r="DI883" i="1"/>
  <c r="DM883" i="1"/>
  <c r="DN883" i="1"/>
  <c r="DO883" i="1"/>
  <c r="BJ883" i="1"/>
  <c r="BK883" i="1" s="1"/>
  <c r="BV827" i="1"/>
  <c r="BZ827" i="1"/>
  <c r="CA827" i="1"/>
  <c r="CD827" i="1"/>
  <c r="CH827" i="1"/>
  <c r="CI827" i="1"/>
  <c r="CL827" i="1"/>
  <c r="CP827" i="1"/>
  <c r="CQ827" i="1"/>
  <c r="CT827" i="1"/>
  <c r="CX827" i="1"/>
  <c r="CY827" i="1"/>
  <c r="DB827" i="1"/>
  <c r="DF827" i="1"/>
  <c r="DG827" i="1"/>
  <c r="DJ827" i="1"/>
  <c r="DN827" i="1"/>
  <c r="DO827" i="1"/>
  <c r="BJ827" i="1"/>
  <c r="BK827" i="1" s="1"/>
  <c r="BL896" i="1"/>
  <c r="BR896" i="1" s="1"/>
  <c r="BW760" i="1"/>
  <c r="BX760" i="1"/>
  <c r="BY760" i="1"/>
  <c r="BZ760" i="1"/>
  <c r="CA760" i="1"/>
  <c r="CE760" i="1"/>
  <c r="CF760" i="1"/>
  <c r="CG760" i="1"/>
  <c r="CH760" i="1"/>
  <c r="CI760" i="1"/>
  <c r="CM760" i="1"/>
  <c r="CN760" i="1"/>
  <c r="CO760" i="1"/>
  <c r="CP760" i="1"/>
  <c r="CQ760" i="1"/>
  <c r="CU760" i="1"/>
  <c r="CV760" i="1"/>
  <c r="CW760" i="1"/>
  <c r="CX760" i="1"/>
  <c r="CY760" i="1"/>
  <c r="DC760" i="1"/>
  <c r="DD760" i="1"/>
  <c r="DE760" i="1"/>
  <c r="DF760" i="1"/>
  <c r="DG760" i="1"/>
  <c r="DK760" i="1"/>
  <c r="DL760" i="1"/>
  <c r="DM760" i="1"/>
  <c r="DN760" i="1"/>
  <c r="DO760" i="1"/>
  <c r="BJ760" i="1"/>
  <c r="BK760" i="1" s="1"/>
  <c r="BD40" i="1"/>
  <c r="BF39" i="1"/>
  <c r="BI862" i="1"/>
  <c r="BF925" i="1"/>
  <c r="BJ774" i="1"/>
  <c r="BK774" i="1" s="1"/>
  <c r="BX736" i="1"/>
  <c r="CC736" i="1"/>
  <c r="CF736" i="1"/>
  <c r="CK736" i="1"/>
  <c r="CN736" i="1"/>
  <c r="CS736" i="1"/>
  <c r="CV736" i="1"/>
  <c r="DA736" i="1"/>
  <c r="DD736" i="1"/>
  <c r="DI736" i="1"/>
  <c r="DL736" i="1"/>
  <c r="BJ736" i="1"/>
  <c r="BK736" i="1" s="1"/>
  <c r="BJ838" i="1"/>
  <c r="BK838" i="1" s="1"/>
  <c r="BX900" i="1"/>
  <c r="CC900" i="1"/>
  <c r="CF900" i="1"/>
  <c r="CK900" i="1"/>
  <c r="CN900" i="1"/>
  <c r="CS900" i="1"/>
  <c r="CV900" i="1"/>
  <c r="DA900" i="1"/>
  <c r="DD900" i="1"/>
  <c r="DI900" i="1"/>
  <c r="DL900" i="1"/>
  <c r="BJ900" i="1"/>
  <c r="BK900" i="1" s="1"/>
  <c r="BV906" i="1"/>
  <c r="BW906" i="1"/>
  <c r="BX906" i="1"/>
  <c r="BY906" i="1"/>
  <c r="BZ906" i="1"/>
  <c r="CA906" i="1"/>
  <c r="CC906" i="1"/>
  <c r="CD906" i="1"/>
  <c r="CE906" i="1"/>
  <c r="CF906" i="1"/>
  <c r="CG906" i="1"/>
  <c r="CH906" i="1"/>
  <c r="CI906" i="1"/>
  <c r="CK906" i="1"/>
  <c r="CL906" i="1"/>
  <c r="CM906" i="1"/>
  <c r="CN906" i="1"/>
  <c r="CO906" i="1"/>
  <c r="CP906" i="1"/>
  <c r="CQ906" i="1"/>
  <c r="CS906" i="1"/>
  <c r="CT906" i="1"/>
  <c r="CU906" i="1"/>
  <c r="CV906" i="1"/>
  <c r="CW906" i="1"/>
  <c r="CX906" i="1"/>
  <c r="CY906" i="1"/>
  <c r="DA906" i="1"/>
  <c r="DB906" i="1"/>
  <c r="DC906" i="1"/>
  <c r="DD906" i="1"/>
  <c r="DE906" i="1"/>
  <c r="DF906" i="1"/>
  <c r="DG906" i="1"/>
  <c r="DI906" i="1"/>
  <c r="DJ906" i="1"/>
  <c r="DK906" i="1"/>
  <c r="DL906" i="1"/>
  <c r="DM906" i="1"/>
  <c r="DN906" i="1"/>
  <c r="DO906" i="1"/>
  <c r="BJ906" i="1"/>
  <c r="BK906" i="1" s="1"/>
  <c r="BV740" i="1"/>
  <c r="BW740" i="1"/>
  <c r="BX740" i="1"/>
  <c r="BY740" i="1"/>
  <c r="BZ740" i="1"/>
  <c r="CD740" i="1"/>
  <c r="CE740" i="1"/>
  <c r="CF740" i="1"/>
  <c r="CG740" i="1"/>
  <c r="CH740" i="1"/>
  <c r="CL740" i="1"/>
  <c r="CM740" i="1"/>
  <c r="CN740" i="1"/>
  <c r="CO740" i="1"/>
  <c r="CP740" i="1"/>
  <c r="CT740" i="1"/>
  <c r="CU740" i="1"/>
  <c r="CV740" i="1"/>
  <c r="CW740" i="1"/>
  <c r="CX740" i="1"/>
  <c r="DB740" i="1"/>
  <c r="DC740" i="1"/>
  <c r="DD740" i="1"/>
  <c r="DE740" i="1"/>
  <c r="DF740" i="1"/>
  <c r="DJ740" i="1"/>
  <c r="DK740" i="1"/>
  <c r="DL740" i="1"/>
  <c r="DM740" i="1"/>
  <c r="DN740" i="1"/>
  <c r="BJ740" i="1"/>
  <c r="BK740" i="1" s="1"/>
  <c r="BV750" i="1"/>
  <c r="BW750" i="1"/>
  <c r="BX750" i="1"/>
  <c r="BY750" i="1"/>
  <c r="BZ750" i="1"/>
  <c r="CD750" i="1"/>
  <c r="CE750" i="1"/>
  <c r="CF750" i="1"/>
  <c r="CG750" i="1"/>
  <c r="CH750" i="1"/>
  <c r="CL750" i="1"/>
  <c r="CM750" i="1"/>
  <c r="CN750" i="1"/>
  <c r="CO750" i="1"/>
  <c r="CP750" i="1"/>
  <c r="CT750" i="1"/>
  <c r="CU750" i="1"/>
  <c r="CV750" i="1"/>
  <c r="CW750" i="1"/>
  <c r="CX750" i="1"/>
  <c r="DB750" i="1"/>
  <c r="DC750" i="1"/>
  <c r="DD750" i="1"/>
  <c r="DE750" i="1"/>
  <c r="DF750" i="1"/>
  <c r="DJ750" i="1"/>
  <c r="DK750" i="1"/>
  <c r="DL750" i="1"/>
  <c r="DM750" i="1"/>
  <c r="DN750" i="1"/>
  <c r="BJ750" i="1"/>
  <c r="BK750" i="1" s="1"/>
  <c r="BW715" i="1"/>
  <c r="BX715" i="1"/>
  <c r="BY715" i="1"/>
  <c r="BZ715" i="1"/>
  <c r="CA715" i="1"/>
  <c r="CE715" i="1"/>
  <c r="CF715" i="1"/>
  <c r="CG715" i="1"/>
  <c r="CH715" i="1"/>
  <c r="CI715" i="1"/>
  <c r="CM715" i="1"/>
  <c r="CN715" i="1"/>
  <c r="CO715" i="1"/>
  <c r="CP715" i="1"/>
  <c r="CQ715" i="1"/>
  <c r="CU715" i="1"/>
  <c r="CV715" i="1"/>
  <c r="CW715" i="1"/>
  <c r="CX715" i="1"/>
  <c r="CY715" i="1"/>
  <c r="DC715" i="1"/>
  <c r="DD715" i="1"/>
  <c r="DE715" i="1"/>
  <c r="DF715" i="1"/>
  <c r="DG715" i="1"/>
  <c r="DI715" i="1"/>
  <c r="DK715" i="1"/>
  <c r="DL715" i="1"/>
  <c r="DM715" i="1"/>
  <c r="DN715" i="1"/>
  <c r="DO715" i="1"/>
  <c r="BJ715" i="1"/>
  <c r="BK715" i="1" s="1"/>
  <c r="DA715" i="1" s="1"/>
  <c r="BY777" i="1"/>
  <c r="CG777" i="1"/>
  <c r="CO777" i="1"/>
  <c r="CW777" i="1"/>
  <c r="DE777" i="1"/>
  <c r="DM777" i="1"/>
  <c r="BJ777" i="1"/>
  <c r="BK777" i="1" s="1"/>
  <c r="BL760" i="1"/>
  <c r="BR760" i="1" s="1"/>
  <c r="BY674" i="1"/>
  <c r="CG674" i="1"/>
  <c r="CO674" i="1"/>
  <c r="CW674" i="1"/>
  <c r="DE674" i="1"/>
  <c r="DM674" i="1"/>
  <c r="BJ674" i="1"/>
  <c r="BK674" i="1" s="1"/>
  <c r="BY817" i="1"/>
  <c r="BZ817" i="1"/>
  <c r="CA817" i="1"/>
  <c r="CC817" i="1"/>
  <c r="CG817" i="1"/>
  <c r="CH817" i="1"/>
  <c r="CI817" i="1"/>
  <c r="CK817" i="1"/>
  <c r="CO817" i="1"/>
  <c r="CP817" i="1"/>
  <c r="CQ817" i="1"/>
  <c r="CS817" i="1"/>
  <c r="CW817" i="1"/>
  <c r="CX817" i="1"/>
  <c r="CY817" i="1"/>
  <c r="DA817" i="1"/>
  <c r="DE817" i="1"/>
  <c r="DF817" i="1"/>
  <c r="DG817" i="1"/>
  <c r="DI817" i="1"/>
  <c r="DM817" i="1"/>
  <c r="DN817" i="1"/>
  <c r="DO817" i="1"/>
  <c r="BJ817" i="1"/>
  <c r="BK817" i="1" s="1"/>
  <c r="BF912" i="1"/>
  <c r="BI849" i="1"/>
  <c r="BI874" i="1"/>
  <c r="BF937" i="1"/>
  <c r="BV794" i="1"/>
  <c r="BW794" i="1"/>
  <c r="BX794" i="1"/>
  <c r="BY794" i="1"/>
  <c r="BZ794" i="1"/>
  <c r="CA794" i="1"/>
  <c r="CC794" i="1"/>
  <c r="CD794" i="1"/>
  <c r="CE794" i="1"/>
  <c r="CF794" i="1"/>
  <c r="CG794" i="1"/>
  <c r="CH794" i="1"/>
  <c r="CI794" i="1"/>
  <c r="CK794" i="1"/>
  <c r="CL794" i="1"/>
  <c r="CM794" i="1"/>
  <c r="CN794" i="1"/>
  <c r="CO794" i="1"/>
  <c r="CP794" i="1"/>
  <c r="CQ794" i="1"/>
  <c r="CS794" i="1"/>
  <c r="CT794" i="1"/>
  <c r="CU794" i="1"/>
  <c r="CV794" i="1"/>
  <c r="CW794" i="1"/>
  <c r="CX794" i="1"/>
  <c r="CY794" i="1"/>
  <c r="DA794" i="1"/>
  <c r="DB794" i="1"/>
  <c r="DC794" i="1"/>
  <c r="DD794" i="1"/>
  <c r="DE794" i="1"/>
  <c r="DF794" i="1"/>
  <c r="DG794" i="1"/>
  <c r="DI794" i="1"/>
  <c r="DJ794" i="1"/>
  <c r="DK794" i="1"/>
  <c r="DL794" i="1"/>
  <c r="DM794" i="1"/>
  <c r="DN794" i="1"/>
  <c r="DO794" i="1"/>
  <c r="BJ794" i="1"/>
  <c r="BK794" i="1" s="1"/>
  <c r="BF940" i="1"/>
  <c r="BI877" i="1"/>
  <c r="BV758" i="1"/>
  <c r="BZ758" i="1"/>
  <c r="CA758" i="1"/>
  <c r="CD758" i="1"/>
  <c r="CH758" i="1"/>
  <c r="CI758" i="1"/>
  <c r="CL758" i="1"/>
  <c r="CP758" i="1"/>
  <c r="CQ758" i="1"/>
  <c r="CT758" i="1"/>
  <c r="CX758" i="1"/>
  <c r="CY758" i="1"/>
  <c r="DB758" i="1"/>
  <c r="DF758" i="1"/>
  <c r="DG758" i="1"/>
  <c r="DJ758" i="1"/>
  <c r="DN758" i="1"/>
  <c r="DO758" i="1"/>
  <c r="BJ758" i="1"/>
  <c r="BK758" i="1" s="1"/>
  <c r="BV683" i="1"/>
  <c r="BZ683" i="1"/>
  <c r="CA683" i="1"/>
  <c r="CD683" i="1"/>
  <c r="CH683" i="1"/>
  <c r="CI683" i="1"/>
  <c r="CL683" i="1"/>
  <c r="CP683" i="1"/>
  <c r="CQ683" i="1"/>
  <c r="CT683" i="1"/>
  <c r="CX683" i="1"/>
  <c r="CY683" i="1"/>
  <c r="DB683" i="1"/>
  <c r="DF683" i="1"/>
  <c r="DG683" i="1"/>
  <c r="DJ683" i="1"/>
  <c r="DN683" i="1"/>
  <c r="DO683" i="1"/>
  <c r="BJ683" i="1"/>
  <c r="BK683" i="1" s="1"/>
  <c r="BV796" i="1"/>
  <c r="BZ796" i="1"/>
  <c r="CA796" i="1"/>
  <c r="CD796" i="1"/>
  <c r="CH796" i="1"/>
  <c r="CI796" i="1"/>
  <c r="CL796" i="1"/>
  <c r="CP796" i="1"/>
  <c r="CQ796" i="1"/>
  <c r="CT796" i="1"/>
  <c r="CX796" i="1"/>
  <c r="CY796" i="1"/>
  <c r="DB796" i="1"/>
  <c r="DF796" i="1"/>
  <c r="DG796" i="1"/>
  <c r="DJ796" i="1"/>
  <c r="DN796" i="1"/>
  <c r="DO796" i="1"/>
  <c r="BJ796" i="1"/>
  <c r="BK796" i="1" s="1"/>
  <c r="BJ661" i="1"/>
  <c r="BJ691" i="1"/>
  <c r="BK691" i="1" s="1"/>
  <c r="BJ679" i="1"/>
  <c r="BV830" i="1"/>
  <c r="BW830" i="1"/>
  <c r="BX830" i="1"/>
  <c r="BY830" i="1"/>
  <c r="BZ830" i="1"/>
  <c r="CA830" i="1"/>
  <c r="CC830" i="1"/>
  <c r="CD830" i="1"/>
  <c r="CE830" i="1"/>
  <c r="CF830" i="1"/>
  <c r="CG830" i="1"/>
  <c r="CH830" i="1"/>
  <c r="CI830" i="1"/>
  <c r="CK830" i="1"/>
  <c r="CL830" i="1"/>
  <c r="CM830" i="1"/>
  <c r="CN830" i="1"/>
  <c r="CO830" i="1"/>
  <c r="CP830" i="1"/>
  <c r="CQ830" i="1"/>
  <c r="CS830" i="1"/>
  <c r="CT830" i="1"/>
  <c r="CU830" i="1"/>
  <c r="CV830" i="1"/>
  <c r="CW830" i="1"/>
  <c r="CX830" i="1"/>
  <c r="CY830" i="1"/>
  <c r="DA830" i="1"/>
  <c r="DB830" i="1"/>
  <c r="DC830" i="1"/>
  <c r="DD830" i="1"/>
  <c r="DE830" i="1"/>
  <c r="DF830" i="1"/>
  <c r="DG830" i="1"/>
  <c r="DI830" i="1"/>
  <c r="DJ830" i="1"/>
  <c r="DK830" i="1"/>
  <c r="DL830" i="1"/>
  <c r="DM830" i="1"/>
  <c r="DN830" i="1"/>
  <c r="DO830" i="1"/>
  <c r="BJ830" i="1"/>
  <c r="BK830" i="1" s="1"/>
  <c r="BV818" i="1"/>
  <c r="BW818" i="1"/>
  <c r="BX818" i="1"/>
  <c r="BY818" i="1"/>
  <c r="BZ818" i="1"/>
  <c r="CD818" i="1"/>
  <c r="CE818" i="1"/>
  <c r="CF818" i="1"/>
  <c r="CG818" i="1"/>
  <c r="CH818" i="1"/>
  <c r="CL818" i="1"/>
  <c r="CM818" i="1"/>
  <c r="CN818" i="1"/>
  <c r="CO818" i="1"/>
  <c r="CP818" i="1"/>
  <c r="CQ818" i="1"/>
  <c r="CT818" i="1"/>
  <c r="CU818" i="1"/>
  <c r="CV818" i="1"/>
  <c r="CW818" i="1"/>
  <c r="CX818" i="1"/>
  <c r="CY818" i="1"/>
  <c r="DB818" i="1"/>
  <c r="DC818" i="1"/>
  <c r="DD818" i="1"/>
  <c r="DE818" i="1"/>
  <c r="DF818" i="1"/>
  <c r="DG818" i="1"/>
  <c r="DJ818" i="1"/>
  <c r="DK818" i="1"/>
  <c r="DL818" i="1"/>
  <c r="DM818" i="1"/>
  <c r="DN818" i="1"/>
  <c r="DO818" i="1"/>
  <c r="BJ818" i="1"/>
  <c r="BK818" i="1" s="1"/>
  <c r="CI818" i="1" s="1"/>
  <c r="BW724" i="1"/>
  <c r="BX724" i="1"/>
  <c r="BY724" i="1"/>
  <c r="BZ724" i="1"/>
  <c r="CA724" i="1"/>
  <c r="CE724" i="1"/>
  <c r="CF724" i="1"/>
  <c r="CG724" i="1"/>
  <c r="CH724" i="1"/>
  <c r="CI724" i="1"/>
  <c r="CM724" i="1"/>
  <c r="CN724" i="1"/>
  <c r="CO724" i="1"/>
  <c r="CP724" i="1"/>
  <c r="CQ724" i="1"/>
  <c r="CU724" i="1"/>
  <c r="CV724" i="1"/>
  <c r="CW724" i="1"/>
  <c r="CX724" i="1"/>
  <c r="CY724" i="1"/>
  <c r="DC724" i="1"/>
  <c r="DD724" i="1"/>
  <c r="DE724" i="1"/>
  <c r="DF724" i="1"/>
  <c r="DG724" i="1"/>
  <c r="DK724" i="1"/>
  <c r="DL724" i="1"/>
  <c r="DM724" i="1"/>
  <c r="DN724" i="1"/>
  <c r="DO724" i="1"/>
  <c r="BJ724" i="1"/>
  <c r="BK724" i="1" s="1"/>
  <c r="BJ664" i="1"/>
  <c r="BY829" i="1"/>
  <c r="BZ829" i="1"/>
  <c r="CA829" i="1"/>
  <c r="CC829" i="1"/>
  <c r="CG829" i="1"/>
  <c r="CH829" i="1"/>
  <c r="CI829" i="1"/>
  <c r="CK829" i="1"/>
  <c r="CO829" i="1"/>
  <c r="CP829" i="1"/>
  <c r="CQ829" i="1"/>
  <c r="CS829" i="1"/>
  <c r="CW829" i="1"/>
  <c r="CX829" i="1"/>
  <c r="CY829" i="1"/>
  <c r="DA829" i="1"/>
  <c r="DE829" i="1"/>
  <c r="DF829" i="1"/>
  <c r="DG829" i="1"/>
  <c r="DI829" i="1"/>
  <c r="DM829" i="1"/>
  <c r="DN829" i="1"/>
  <c r="DO829" i="1"/>
  <c r="BJ829" i="1"/>
  <c r="BK829" i="1" s="1"/>
  <c r="BY764" i="1"/>
  <c r="BZ764" i="1"/>
  <c r="CA764" i="1"/>
  <c r="CC764" i="1"/>
  <c r="CG764" i="1"/>
  <c r="CH764" i="1"/>
  <c r="CI764" i="1"/>
  <c r="CK764" i="1"/>
  <c r="CO764" i="1"/>
  <c r="CP764" i="1"/>
  <c r="CQ764" i="1"/>
  <c r="CS764" i="1"/>
  <c r="CW764" i="1"/>
  <c r="CX764" i="1"/>
  <c r="CY764" i="1"/>
  <c r="DA764" i="1"/>
  <c r="DE764" i="1"/>
  <c r="DF764" i="1"/>
  <c r="DG764" i="1"/>
  <c r="DI764" i="1"/>
  <c r="DM764" i="1"/>
  <c r="DN764" i="1"/>
  <c r="DO764" i="1"/>
  <c r="BJ764" i="1"/>
  <c r="BK764" i="1" s="1"/>
  <c r="BY668" i="1"/>
  <c r="CG668" i="1"/>
  <c r="CO668" i="1"/>
  <c r="CW668" i="1"/>
  <c r="DE668" i="1"/>
  <c r="DM668" i="1"/>
  <c r="BJ668" i="1"/>
  <c r="BK668" i="1" s="1"/>
  <c r="BY826" i="1"/>
  <c r="BZ826" i="1"/>
  <c r="CA826" i="1"/>
  <c r="CC826" i="1"/>
  <c r="CG826" i="1"/>
  <c r="CH826" i="1"/>
  <c r="CI826" i="1"/>
  <c r="CK826" i="1"/>
  <c r="CO826" i="1"/>
  <c r="CP826" i="1"/>
  <c r="CQ826" i="1"/>
  <c r="CS826" i="1"/>
  <c r="CW826" i="1"/>
  <c r="CX826" i="1"/>
  <c r="CY826" i="1"/>
  <c r="DA826" i="1"/>
  <c r="DE826" i="1"/>
  <c r="DF826" i="1"/>
  <c r="DG826" i="1"/>
  <c r="DI826" i="1"/>
  <c r="DM826" i="1"/>
  <c r="DN826" i="1"/>
  <c r="DO826" i="1"/>
  <c r="BJ826" i="1"/>
  <c r="BK826" i="1" s="1"/>
  <c r="BY892" i="1"/>
  <c r="BZ892" i="1"/>
  <c r="CA892" i="1"/>
  <c r="CC892" i="1"/>
  <c r="CG892" i="1"/>
  <c r="CH892" i="1"/>
  <c r="CI892" i="1"/>
  <c r="CK892" i="1"/>
  <c r="CO892" i="1"/>
  <c r="CP892" i="1"/>
  <c r="CQ892" i="1"/>
  <c r="CS892" i="1"/>
  <c r="CW892" i="1"/>
  <c r="CX892" i="1"/>
  <c r="CY892" i="1"/>
  <c r="DA892" i="1"/>
  <c r="DE892" i="1"/>
  <c r="DF892" i="1"/>
  <c r="DG892" i="1"/>
  <c r="DI892" i="1"/>
  <c r="DM892" i="1"/>
  <c r="DN892" i="1"/>
  <c r="DO892" i="1"/>
  <c r="BJ892" i="1"/>
  <c r="BK892" i="1" s="1"/>
  <c r="BV898" i="1"/>
  <c r="BZ898" i="1"/>
  <c r="CA898" i="1"/>
  <c r="CD898" i="1"/>
  <c r="CH898" i="1"/>
  <c r="CI898" i="1"/>
  <c r="CL898" i="1"/>
  <c r="CP898" i="1"/>
  <c r="CQ898" i="1"/>
  <c r="CT898" i="1"/>
  <c r="CX898" i="1"/>
  <c r="CY898" i="1"/>
  <c r="DB898" i="1"/>
  <c r="DF898" i="1"/>
  <c r="DG898" i="1"/>
  <c r="DJ898" i="1"/>
  <c r="DN898" i="1"/>
  <c r="DO898" i="1"/>
  <c r="BJ898" i="1"/>
  <c r="BK898" i="1" s="1"/>
  <c r="BL767" i="1"/>
  <c r="BR767" i="1" s="1"/>
  <c r="BY804" i="1"/>
  <c r="CG804" i="1"/>
  <c r="CO804" i="1"/>
  <c r="CW804" i="1"/>
  <c r="DE804" i="1"/>
  <c r="DM804" i="1"/>
  <c r="BJ804" i="1"/>
  <c r="BK804" i="1" s="1"/>
  <c r="BY703" i="1"/>
  <c r="BZ703" i="1"/>
  <c r="CA703" i="1"/>
  <c r="CC703" i="1"/>
  <c r="CG703" i="1"/>
  <c r="CH703" i="1"/>
  <c r="CI703" i="1"/>
  <c r="CK703" i="1"/>
  <c r="CO703" i="1"/>
  <c r="CP703" i="1"/>
  <c r="CQ703" i="1"/>
  <c r="CS703" i="1"/>
  <c r="CW703" i="1"/>
  <c r="CX703" i="1"/>
  <c r="CY703" i="1"/>
  <c r="DA703" i="1"/>
  <c r="DE703" i="1"/>
  <c r="DF703" i="1"/>
  <c r="DG703" i="1"/>
  <c r="DI703" i="1"/>
  <c r="DM703" i="1"/>
  <c r="DN703" i="1"/>
  <c r="DO703" i="1"/>
  <c r="BJ703" i="1"/>
  <c r="BK703" i="1" s="1"/>
  <c r="BL703" i="1"/>
  <c r="BR703" i="1" s="1"/>
  <c r="BY673" i="1"/>
  <c r="BZ673" i="1"/>
  <c r="CA673" i="1"/>
  <c r="CC673" i="1"/>
  <c r="CG673" i="1"/>
  <c r="CH673" i="1"/>
  <c r="CI673" i="1"/>
  <c r="CK673" i="1"/>
  <c r="CO673" i="1"/>
  <c r="CP673" i="1"/>
  <c r="CQ673" i="1"/>
  <c r="CS673" i="1"/>
  <c r="CW673" i="1"/>
  <c r="CX673" i="1"/>
  <c r="CY673" i="1"/>
  <c r="DA673" i="1"/>
  <c r="DE673" i="1"/>
  <c r="DF673" i="1"/>
  <c r="DG673" i="1"/>
  <c r="DI673" i="1"/>
  <c r="DM673" i="1"/>
  <c r="DN673" i="1"/>
  <c r="DO673" i="1"/>
  <c r="BJ673" i="1"/>
  <c r="BK673" i="1" s="1"/>
  <c r="BL673" i="1" s="1"/>
  <c r="BR673" i="1" s="1"/>
  <c r="BJ704" i="1"/>
  <c r="BJ699" i="1"/>
  <c r="BD925" i="1"/>
  <c r="BW676" i="1"/>
  <c r="BX676" i="1"/>
  <c r="BY676" i="1"/>
  <c r="BZ676" i="1"/>
  <c r="CA676" i="1"/>
  <c r="CE676" i="1"/>
  <c r="CF676" i="1"/>
  <c r="CG676" i="1"/>
  <c r="CH676" i="1"/>
  <c r="CI676" i="1"/>
  <c r="CM676" i="1"/>
  <c r="CN676" i="1"/>
  <c r="CO676" i="1"/>
  <c r="CP676" i="1"/>
  <c r="CQ676" i="1"/>
  <c r="CU676" i="1"/>
  <c r="CV676" i="1"/>
  <c r="CW676" i="1"/>
  <c r="CX676" i="1"/>
  <c r="CY676" i="1"/>
  <c r="DC676" i="1"/>
  <c r="DD676" i="1"/>
  <c r="DE676" i="1"/>
  <c r="DF676" i="1"/>
  <c r="DG676" i="1"/>
  <c r="DK676" i="1"/>
  <c r="DL676" i="1"/>
  <c r="DM676" i="1"/>
  <c r="DN676" i="1"/>
  <c r="DO676" i="1"/>
  <c r="BJ676" i="1"/>
  <c r="BK676" i="1" s="1"/>
  <c r="BY902" i="1"/>
  <c r="CG902" i="1"/>
  <c r="CO902" i="1"/>
  <c r="CW902" i="1"/>
  <c r="DE902" i="1"/>
  <c r="DM902" i="1"/>
  <c r="BJ902" i="1"/>
  <c r="BK902" i="1" s="1"/>
  <c r="BY775" i="1"/>
  <c r="BZ775" i="1"/>
  <c r="CA775" i="1"/>
  <c r="CC775" i="1"/>
  <c r="CG775" i="1"/>
  <c r="CH775" i="1"/>
  <c r="CI775" i="1"/>
  <c r="CK775" i="1"/>
  <c r="CO775" i="1"/>
  <c r="CP775" i="1"/>
  <c r="CQ775" i="1"/>
  <c r="CS775" i="1"/>
  <c r="CW775" i="1"/>
  <c r="CX775" i="1"/>
  <c r="CY775" i="1"/>
  <c r="DA775" i="1"/>
  <c r="DE775" i="1"/>
  <c r="DF775" i="1"/>
  <c r="DG775" i="1"/>
  <c r="DI775" i="1"/>
  <c r="DM775" i="1"/>
  <c r="DN775" i="1"/>
  <c r="DO775" i="1"/>
  <c r="BJ775" i="1"/>
  <c r="BK775" i="1" s="1"/>
  <c r="BL843" i="1"/>
  <c r="BR843" i="1" s="1"/>
  <c r="BY803" i="1"/>
  <c r="CG803" i="1"/>
  <c r="CO803" i="1"/>
  <c r="CW803" i="1"/>
  <c r="DE803" i="1"/>
  <c r="DM803" i="1"/>
  <c r="BJ803" i="1"/>
  <c r="BK803" i="1" s="1"/>
  <c r="BD939" i="1"/>
  <c r="BV843" i="1"/>
  <c r="BW843" i="1"/>
  <c r="BX843" i="1"/>
  <c r="BY843" i="1"/>
  <c r="BZ843" i="1"/>
  <c r="CA843" i="1"/>
  <c r="CD843" i="1"/>
  <c r="CE843" i="1"/>
  <c r="CF843" i="1"/>
  <c r="CG843" i="1"/>
  <c r="CH843" i="1"/>
  <c r="CI843" i="1"/>
  <c r="CL843" i="1"/>
  <c r="CM843" i="1"/>
  <c r="CN843" i="1"/>
  <c r="CO843" i="1"/>
  <c r="CP843" i="1"/>
  <c r="CQ843" i="1"/>
  <c r="CT843" i="1"/>
  <c r="CU843" i="1"/>
  <c r="CV843" i="1"/>
  <c r="CW843" i="1"/>
  <c r="CX843" i="1"/>
  <c r="CY843" i="1"/>
  <c r="DB843" i="1"/>
  <c r="DC843" i="1"/>
  <c r="DD843" i="1"/>
  <c r="DE843" i="1"/>
  <c r="DF843" i="1"/>
  <c r="DG843" i="1"/>
  <c r="DJ843" i="1"/>
  <c r="DK843" i="1"/>
  <c r="DL843" i="1"/>
  <c r="DM843" i="1"/>
  <c r="DN843" i="1"/>
  <c r="DO843" i="1"/>
  <c r="BJ843" i="1"/>
  <c r="BK843" i="1" s="1"/>
  <c r="BV697" i="1"/>
  <c r="BW697" i="1"/>
  <c r="BX697" i="1"/>
  <c r="BY697" i="1"/>
  <c r="BZ697" i="1"/>
  <c r="CA697" i="1"/>
  <c r="CD697" i="1"/>
  <c r="CE697" i="1"/>
  <c r="CF697" i="1"/>
  <c r="CG697" i="1"/>
  <c r="CH697" i="1"/>
  <c r="CI697" i="1"/>
  <c r="CL697" i="1"/>
  <c r="CM697" i="1"/>
  <c r="CN697" i="1"/>
  <c r="CO697" i="1"/>
  <c r="CP697" i="1"/>
  <c r="CQ697" i="1"/>
  <c r="CT697" i="1"/>
  <c r="CU697" i="1"/>
  <c r="CV697" i="1"/>
  <c r="CW697" i="1"/>
  <c r="CX697" i="1"/>
  <c r="CY697" i="1"/>
  <c r="DB697" i="1"/>
  <c r="DC697" i="1"/>
  <c r="DD697" i="1"/>
  <c r="DE697" i="1"/>
  <c r="DF697" i="1"/>
  <c r="DG697" i="1"/>
  <c r="DJ697" i="1"/>
  <c r="DK697" i="1"/>
  <c r="DL697" i="1"/>
  <c r="DM697" i="1"/>
  <c r="DN697" i="1"/>
  <c r="DO697" i="1"/>
  <c r="BJ697" i="1"/>
  <c r="BK697" i="1" s="1"/>
  <c r="BW744" i="1"/>
  <c r="BX744" i="1"/>
  <c r="BY744" i="1"/>
  <c r="BZ744" i="1"/>
  <c r="CA744" i="1"/>
  <c r="CE744" i="1"/>
  <c r="CF744" i="1"/>
  <c r="CG744" i="1"/>
  <c r="CH744" i="1"/>
  <c r="CI744" i="1"/>
  <c r="CM744" i="1"/>
  <c r="CN744" i="1"/>
  <c r="CO744" i="1"/>
  <c r="CP744" i="1"/>
  <c r="CQ744" i="1"/>
  <c r="CU744" i="1"/>
  <c r="CV744" i="1"/>
  <c r="CW744" i="1"/>
  <c r="CX744" i="1"/>
  <c r="CY744" i="1"/>
  <c r="DC744" i="1"/>
  <c r="DD744" i="1"/>
  <c r="DE744" i="1"/>
  <c r="DF744" i="1"/>
  <c r="DG744" i="1"/>
  <c r="DK744" i="1"/>
  <c r="DL744" i="1"/>
  <c r="DM744" i="1"/>
  <c r="DN744" i="1"/>
  <c r="DO744" i="1"/>
  <c r="BJ744" i="1"/>
  <c r="BK744" i="1" s="1"/>
  <c r="BY754" i="1"/>
  <c r="CG754" i="1"/>
  <c r="CO754" i="1"/>
  <c r="CW754" i="1"/>
  <c r="DE754" i="1"/>
  <c r="DM754" i="1"/>
  <c r="BJ754" i="1"/>
  <c r="BK754" i="1" s="1"/>
  <c r="BW731" i="1"/>
  <c r="BX731" i="1"/>
  <c r="BY731" i="1"/>
  <c r="BZ731" i="1"/>
  <c r="CA731" i="1"/>
  <c r="CE731" i="1"/>
  <c r="CF731" i="1"/>
  <c r="CG731" i="1"/>
  <c r="CH731" i="1"/>
  <c r="CI731" i="1"/>
  <c r="CM731" i="1"/>
  <c r="CN731" i="1"/>
  <c r="CO731" i="1"/>
  <c r="CP731" i="1"/>
  <c r="CQ731" i="1"/>
  <c r="CU731" i="1"/>
  <c r="CV731" i="1"/>
  <c r="CW731" i="1"/>
  <c r="CX731" i="1"/>
  <c r="CY731" i="1"/>
  <c r="DC731" i="1"/>
  <c r="DD731" i="1"/>
  <c r="DE731" i="1"/>
  <c r="DF731" i="1"/>
  <c r="DG731" i="1"/>
  <c r="DK731" i="1"/>
  <c r="DL731" i="1"/>
  <c r="DM731" i="1"/>
  <c r="DN731" i="1"/>
  <c r="DO731" i="1"/>
  <c r="BJ731" i="1"/>
  <c r="BK731" i="1" s="1"/>
  <c r="BW811" i="1"/>
  <c r="BX811" i="1"/>
  <c r="BY811" i="1"/>
  <c r="BZ811" i="1"/>
  <c r="CA811" i="1"/>
  <c r="CE811" i="1"/>
  <c r="CF811" i="1"/>
  <c r="CG811" i="1"/>
  <c r="CH811" i="1"/>
  <c r="CI811" i="1"/>
  <c r="CM811" i="1"/>
  <c r="CN811" i="1"/>
  <c r="CO811" i="1"/>
  <c r="CP811" i="1"/>
  <c r="CQ811" i="1"/>
  <c r="CU811" i="1"/>
  <c r="CV811" i="1"/>
  <c r="CW811" i="1"/>
  <c r="CX811" i="1"/>
  <c r="CY811" i="1"/>
  <c r="DC811" i="1"/>
  <c r="DD811" i="1"/>
  <c r="DE811" i="1"/>
  <c r="DF811" i="1"/>
  <c r="DG811" i="1"/>
  <c r="DK811" i="1"/>
  <c r="DL811" i="1"/>
  <c r="DM811" i="1"/>
  <c r="DN811" i="1"/>
  <c r="DO811" i="1"/>
  <c r="BJ811" i="1"/>
  <c r="BK811" i="1" s="1"/>
  <c r="BV675" i="1"/>
  <c r="BW675" i="1"/>
  <c r="BX675" i="1"/>
  <c r="BY675" i="1"/>
  <c r="BZ675" i="1"/>
  <c r="CA675" i="1"/>
  <c r="CD675" i="1"/>
  <c r="CE675" i="1"/>
  <c r="CF675" i="1"/>
  <c r="CG675" i="1"/>
  <c r="CH675" i="1"/>
  <c r="CI675" i="1"/>
  <c r="CL675" i="1"/>
  <c r="CM675" i="1"/>
  <c r="CN675" i="1"/>
  <c r="CO675" i="1"/>
  <c r="CP675" i="1"/>
  <c r="CQ675" i="1"/>
  <c r="CT675" i="1"/>
  <c r="CU675" i="1"/>
  <c r="CV675" i="1"/>
  <c r="CW675" i="1"/>
  <c r="CX675" i="1"/>
  <c r="CY675" i="1"/>
  <c r="DB675" i="1"/>
  <c r="DC675" i="1"/>
  <c r="DD675" i="1"/>
  <c r="DE675" i="1"/>
  <c r="DF675" i="1"/>
  <c r="DG675" i="1"/>
  <c r="DJ675" i="1"/>
  <c r="DK675" i="1"/>
  <c r="DL675" i="1"/>
  <c r="DM675" i="1"/>
  <c r="DN675" i="1"/>
  <c r="DO675" i="1"/>
  <c r="BJ675" i="1"/>
  <c r="BK675" i="1" s="1"/>
  <c r="BF914" i="1"/>
  <c r="BI851" i="1"/>
  <c r="BV842" i="1"/>
  <c r="BW842" i="1"/>
  <c r="BX842" i="1"/>
  <c r="BY842" i="1"/>
  <c r="BZ842" i="1"/>
  <c r="CA842" i="1"/>
  <c r="CC842" i="1"/>
  <c r="CD842" i="1"/>
  <c r="CE842" i="1"/>
  <c r="CF842" i="1"/>
  <c r="CG842" i="1"/>
  <c r="CH842" i="1"/>
  <c r="CI842" i="1"/>
  <c r="CK842" i="1"/>
  <c r="CL842" i="1"/>
  <c r="CM842" i="1"/>
  <c r="CN842" i="1"/>
  <c r="CO842" i="1"/>
  <c r="CP842" i="1"/>
  <c r="CQ842" i="1"/>
  <c r="CS842" i="1"/>
  <c r="CT842" i="1"/>
  <c r="CU842" i="1"/>
  <c r="CV842" i="1"/>
  <c r="CW842" i="1"/>
  <c r="CX842" i="1"/>
  <c r="CY842" i="1"/>
  <c r="DA842" i="1"/>
  <c r="DB842" i="1"/>
  <c r="DC842" i="1"/>
  <c r="DD842" i="1"/>
  <c r="DE842" i="1"/>
  <c r="DF842" i="1"/>
  <c r="DG842" i="1"/>
  <c r="DI842" i="1"/>
  <c r="DJ842" i="1"/>
  <c r="DK842" i="1"/>
  <c r="DL842" i="1"/>
  <c r="DM842" i="1"/>
  <c r="DN842" i="1"/>
  <c r="DO842" i="1"/>
  <c r="BJ842" i="1"/>
  <c r="BK842" i="1" s="1"/>
  <c r="BV733" i="1"/>
  <c r="BW733" i="1"/>
  <c r="BX733" i="1"/>
  <c r="BY733" i="1"/>
  <c r="BZ733" i="1"/>
  <c r="CA733" i="1"/>
  <c r="CD733" i="1"/>
  <c r="CE733" i="1"/>
  <c r="CF733" i="1"/>
  <c r="CG733" i="1"/>
  <c r="CH733" i="1"/>
  <c r="CI733" i="1"/>
  <c r="CL733" i="1"/>
  <c r="CM733" i="1"/>
  <c r="CN733" i="1"/>
  <c r="CO733" i="1"/>
  <c r="CP733" i="1"/>
  <c r="CQ733" i="1"/>
  <c r="CT733" i="1"/>
  <c r="CU733" i="1"/>
  <c r="CV733" i="1"/>
  <c r="CW733" i="1"/>
  <c r="CX733" i="1"/>
  <c r="CY733" i="1"/>
  <c r="DB733" i="1"/>
  <c r="DC733" i="1"/>
  <c r="DD733" i="1"/>
  <c r="DE733" i="1"/>
  <c r="DF733" i="1"/>
  <c r="DG733" i="1"/>
  <c r="DJ733" i="1"/>
  <c r="DK733" i="1"/>
  <c r="DL733" i="1"/>
  <c r="DM733" i="1"/>
  <c r="DN733" i="1"/>
  <c r="DO733" i="1"/>
  <c r="BJ733" i="1"/>
  <c r="BK733" i="1" s="1"/>
  <c r="BL724" i="1"/>
  <c r="BR724" i="1" s="1"/>
  <c r="BJ692" i="1"/>
  <c r="BF934" i="1"/>
  <c r="BI871" i="1"/>
  <c r="BV806" i="1"/>
  <c r="BW806" i="1"/>
  <c r="BX806" i="1"/>
  <c r="BY806" i="1"/>
  <c r="BZ806" i="1"/>
  <c r="CA806" i="1"/>
  <c r="CC806" i="1"/>
  <c r="CD806" i="1"/>
  <c r="CE806" i="1"/>
  <c r="CF806" i="1"/>
  <c r="CG806" i="1"/>
  <c r="CH806" i="1"/>
  <c r="CI806" i="1"/>
  <c r="CK806" i="1"/>
  <c r="CL806" i="1"/>
  <c r="CM806" i="1"/>
  <c r="CN806" i="1"/>
  <c r="CO806" i="1"/>
  <c r="CP806" i="1"/>
  <c r="CQ806" i="1"/>
  <c r="CS806" i="1"/>
  <c r="CT806" i="1"/>
  <c r="CU806" i="1"/>
  <c r="CV806" i="1"/>
  <c r="CW806" i="1"/>
  <c r="CX806" i="1"/>
  <c r="CY806" i="1"/>
  <c r="DA806" i="1"/>
  <c r="DB806" i="1"/>
  <c r="DC806" i="1"/>
  <c r="DD806" i="1"/>
  <c r="DE806" i="1"/>
  <c r="DF806" i="1"/>
  <c r="DG806" i="1"/>
  <c r="DI806" i="1"/>
  <c r="DJ806" i="1"/>
  <c r="DK806" i="1"/>
  <c r="DL806" i="1"/>
  <c r="DM806" i="1"/>
  <c r="DN806" i="1"/>
  <c r="DO806" i="1"/>
  <c r="BJ806" i="1"/>
  <c r="BK806" i="1" s="1"/>
  <c r="BV767" i="1"/>
  <c r="BW767" i="1"/>
  <c r="BX767" i="1"/>
  <c r="BY767" i="1"/>
  <c r="BZ767" i="1"/>
  <c r="CA767" i="1"/>
  <c r="CD767" i="1"/>
  <c r="CE767" i="1"/>
  <c r="CF767" i="1"/>
  <c r="CG767" i="1"/>
  <c r="CH767" i="1"/>
  <c r="CI767" i="1"/>
  <c r="CL767" i="1"/>
  <c r="CM767" i="1"/>
  <c r="CN767" i="1"/>
  <c r="CO767" i="1"/>
  <c r="CP767" i="1"/>
  <c r="CQ767" i="1"/>
  <c r="CT767" i="1"/>
  <c r="CU767" i="1"/>
  <c r="CV767" i="1"/>
  <c r="CW767" i="1"/>
  <c r="CX767" i="1"/>
  <c r="CY767" i="1"/>
  <c r="DB767" i="1"/>
  <c r="DC767" i="1"/>
  <c r="DD767" i="1"/>
  <c r="DE767" i="1"/>
  <c r="DF767" i="1"/>
  <c r="DG767" i="1"/>
  <c r="DJ767" i="1"/>
  <c r="DK767" i="1"/>
  <c r="DL767" i="1"/>
  <c r="DM767" i="1"/>
  <c r="DN767" i="1"/>
  <c r="DO767" i="1"/>
  <c r="BJ767" i="1"/>
  <c r="BK767" i="1" s="1"/>
  <c r="BW755" i="1"/>
  <c r="BX755" i="1"/>
  <c r="BY755" i="1"/>
  <c r="BZ755" i="1"/>
  <c r="CA755" i="1"/>
  <c r="CE755" i="1"/>
  <c r="CF755" i="1"/>
  <c r="CG755" i="1"/>
  <c r="CH755" i="1"/>
  <c r="CI755" i="1"/>
  <c r="CM755" i="1"/>
  <c r="CN755" i="1"/>
  <c r="CO755" i="1"/>
  <c r="CP755" i="1"/>
  <c r="CQ755" i="1"/>
  <c r="CU755" i="1"/>
  <c r="CV755" i="1"/>
  <c r="CW755" i="1"/>
  <c r="CX755" i="1"/>
  <c r="CY755" i="1"/>
  <c r="DC755" i="1"/>
  <c r="DD755" i="1"/>
  <c r="DE755" i="1"/>
  <c r="DF755" i="1"/>
  <c r="DG755" i="1"/>
  <c r="DK755" i="1"/>
  <c r="DL755" i="1"/>
  <c r="DM755" i="1"/>
  <c r="DN755" i="1"/>
  <c r="DO755" i="1"/>
  <c r="BJ755" i="1"/>
  <c r="BK755" i="1" s="1"/>
  <c r="BI854" i="1"/>
  <c r="BF917" i="1"/>
  <c r="BV885" i="1"/>
  <c r="BW885" i="1"/>
  <c r="BX885" i="1"/>
  <c r="BY885" i="1"/>
  <c r="BZ885" i="1"/>
  <c r="CA885" i="1"/>
  <c r="CD885" i="1"/>
  <c r="CE885" i="1"/>
  <c r="CF885" i="1"/>
  <c r="CG885" i="1"/>
  <c r="CH885" i="1"/>
  <c r="CI885" i="1"/>
  <c r="CL885" i="1"/>
  <c r="CM885" i="1"/>
  <c r="CN885" i="1"/>
  <c r="CO885" i="1"/>
  <c r="CP885" i="1"/>
  <c r="CQ885" i="1"/>
  <c r="CT885" i="1"/>
  <c r="CU885" i="1"/>
  <c r="CV885" i="1"/>
  <c r="CW885" i="1"/>
  <c r="CX885" i="1"/>
  <c r="CY885" i="1"/>
  <c r="DB885" i="1"/>
  <c r="DC885" i="1"/>
  <c r="DD885" i="1"/>
  <c r="DE885" i="1"/>
  <c r="DF885" i="1"/>
  <c r="DG885" i="1"/>
  <c r="DJ885" i="1"/>
  <c r="DK885" i="1"/>
  <c r="DL885" i="1"/>
  <c r="DM885" i="1"/>
  <c r="DN885" i="1"/>
  <c r="DO885" i="1"/>
  <c r="BJ885" i="1"/>
  <c r="BK885" i="1" s="1"/>
  <c r="BW766" i="1"/>
  <c r="BX766" i="1"/>
  <c r="BY766" i="1"/>
  <c r="BZ766" i="1"/>
  <c r="CA766" i="1"/>
  <c r="CE766" i="1"/>
  <c r="CF766" i="1"/>
  <c r="CG766" i="1"/>
  <c r="CH766" i="1"/>
  <c r="CI766" i="1"/>
  <c r="CM766" i="1"/>
  <c r="CN766" i="1"/>
  <c r="CO766" i="1"/>
  <c r="CP766" i="1"/>
  <c r="CQ766" i="1"/>
  <c r="CU766" i="1"/>
  <c r="CV766" i="1"/>
  <c r="CW766" i="1"/>
  <c r="CX766" i="1"/>
  <c r="CY766" i="1"/>
  <c r="DC766" i="1"/>
  <c r="DD766" i="1"/>
  <c r="DE766" i="1"/>
  <c r="DF766" i="1"/>
  <c r="DG766" i="1"/>
  <c r="DK766" i="1"/>
  <c r="DL766" i="1"/>
  <c r="DM766" i="1"/>
  <c r="DN766" i="1"/>
  <c r="DO766" i="1"/>
  <c r="BJ766" i="1"/>
  <c r="BK766" i="1" s="1"/>
  <c r="BJ666" i="1"/>
  <c r="BW718" i="1"/>
  <c r="BX718" i="1"/>
  <c r="BY718" i="1"/>
  <c r="BZ718" i="1"/>
  <c r="CA718" i="1"/>
  <c r="CE718" i="1"/>
  <c r="CF718" i="1"/>
  <c r="CG718" i="1"/>
  <c r="CH718" i="1"/>
  <c r="CI718" i="1"/>
  <c r="CM718" i="1"/>
  <c r="CN718" i="1"/>
  <c r="CO718" i="1"/>
  <c r="CP718" i="1"/>
  <c r="CQ718" i="1"/>
  <c r="CU718" i="1"/>
  <c r="CV718" i="1"/>
  <c r="CW718" i="1"/>
  <c r="CX718" i="1"/>
  <c r="CY718" i="1"/>
  <c r="DC718" i="1"/>
  <c r="DD718" i="1"/>
  <c r="DE718" i="1"/>
  <c r="DF718" i="1"/>
  <c r="DG718" i="1"/>
  <c r="DK718" i="1"/>
  <c r="DL718" i="1"/>
  <c r="DM718" i="1"/>
  <c r="DN718" i="1"/>
  <c r="DO718" i="1"/>
  <c r="BJ718" i="1"/>
  <c r="BK718" i="1" s="1"/>
  <c r="BL718" i="1" s="1"/>
  <c r="BR718" i="1" s="1"/>
  <c r="BY889" i="1"/>
  <c r="CG889" i="1"/>
  <c r="CO889" i="1"/>
  <c r="CW889" i="1"/>
  <c r="DE889" i="1"/>
  <c r="DM889" i="1"/>
  <c r="BJ889" i="1"/>
  <c r="BK889" i="1" s="1"/>
  <c r="BY763" i="1"/>
  <c r="BZ763" i="1"/>
  <c r="CA763" i="1"/>
  <c r="CC763" i="1"/>
  <c r="CG763" i="1"/>
  <c r="CH763" i="1"/>
  <c r="CI763" i="1"/>
  <c r="CK763" i="1"/>
  <c r="CO763" i="1"/>
  <c r="CP763" i="1"/>
  <c r="CQ763" i="1"/>
  <c r="CS763" i="1"/>
  <c r="CW763" i="1"/>
  <c r="CX763" i="1"/>
  <c r="CY763" i="1"/>
  <c r="DA763" i="1"/>
  <c r="DE763" i="1"/>
  <c r="DF763" i="1"/>
  <c r="DG763" i="1"/>
  <c r="DI763" i="1"/>
  <c r="DM763" i="1"/>
  <c r="DN763" i="1"/>
  <c r="DO763" i="1"/>
  <c r="BJ763" i="1"/>
  <c r="BK763" i="1" s="1"/>
  <c r="BV810" i="1"/>
  <c r="BZ810" i="1"/>
  <c r="CA810" i="1"/>
  <c r="CD810" i="1"/>
  <c r="CH810" i="1"/>
  <c r="CI810" i="1"/>
  <c r="CL810" i="1"/>
  <c r="CP810" i="1"/>
  <c r="CQ810" i="1"/>
  <c r="CT810" i="1"/>
  <c r="CX810" i="1"/>
  <c r="CY810" i="1"/>
  <c r="DB810" i="1"/>
  <c r="DF810" i="1"/>
  <c r="DG810" i="1"/>
  <c r="DJ810" i="1"/>
  <c r="DN810" i="1"/>
  <c r="DO810" i="1"/>
  <c r="BJ810" i="1"/>
  <c r="BK810" i="1" s="1"/>
  <c r="BL683" i="1"/>
  <c r="BR683" i="1" s="1"/>
  <c r="BL691" i="1"/>
  <c r="BR691" i="1" s="1"/>
  <c r="BY888" i="1"/>
  <c r="BZ888" i="1"/>
  <c r="CA888" i="1"/>
  <c r="CC888" i="1"/>
  <c r="CG888" i="1"/>
  <c r="CH888" i="1"/>
  <c r="CI888" i="1"/>
  <c r="CK888" i="1"/>
  <c r="CO888" i="1"/>
  <c r="CP888" i="1"/>
  <c r="CQ888" i="1"/>
  <c r="CS888" i="1"/>
  <c r="CW888" i="1"/>
  <c r="CX888" i="1"/>
  <c r="CY888" i="1"/>
  <c r="DA888" i="1"/>
  <c r="DE888" i="1"/>
  <c r="DF888" i="1"/>
  <c r="DG888" i="1"/>
  <c r="DI888" i="1"/>
  <c r="DM888" i="1"/>
  <c r="DN888" i="1"/>
  <c r="DO888" i="1"/>
  <c r="BJ888" i="1"/>
  <c r="BK888" i="1" s="1"/>
  <c r="BV801" i="1"/>
  <c r="BZ801" i="1"/>
  <c r="CA801" i="1"/>
  <c r="CD801" i="1"/>
  <c r="CH801" i="1"/>
  <c r="CI801" i="1"/>
  <c r="CL801" i="1"/>
  <c r="CP801" i="1"/>
  <c r="CQ801" i="1"/>
  <c r="CT801" i="1"/>
  <c r="CX801" i="1"/>
  <c r="CY801" i="1"/>
  <c r="DB801" i="1"/>
  <c r="DF801" i="1"/>
  <c r="DG801" i="1"/>
  <c r="DJ801" i="1"/>
  <c r="DN801" i="1"/>
  <c r="DO801" i="1"/>
  <c r="BJ801" i="1"/>
  <c r="BK801" i="1" s="1"/>
  <c r="BJ808" i="1"/>
  <c r="BK808" i="1" s="1"/>
  <c r="BX895" i="1"/>
  <c r="CC895" i="1"/>
  <c r="CF895" i="1"/>
  <c r="CK895" i="1"/>
  <c r="CN895" i="1"/>
  <c r="CS895" i="1"/>
  <c r="CV895" i="1"/>
  <c r="DA895" i="1"/>
  <c r="DD895" i="1"/>
  <c r="DI895" i="1"/>
  <c r="DL895" i="1"/>
  <c r="BJ895" i="1"/>
  <c r="BK895" i="1" s="1"/>
  <c r="BL835" i="1"/>
  <c r="BR835" i="1" s="1"/>
  <c r="BX738" i="1"/>
  <c r="CC738" i="1"/>
  <c r="CF738" i="1"/>
  <c r="CK738" i="1"/>
  <c r="CN738" i="1"/>
  <c r="CS738" i="1"/>
  <c r="CV738" i="1"/>
  <c r="DA738" i="1"/>
  <c r="DD738" i="1"/>
  <c r="DI738" i="1"/>
  <c r="DL738" i="1"/>
  <c r="BJ738" i="1"/>
  <c r="BK738" i="1" s="1"/>
  <c r="BV745" i="1"/>
  <c r="BW745" i="1"/>
  <c r="BX745" i="1"/>
  <c r="BY745" i="1"/>
  <c r="BZ745" i="1"/>
  <c r="CA745" i="1"/>
  <c r="CC745" i="1"/>
  <c r="CD745" i="1"/>
  <c r="CE745" i="1"/>
  <c r="CF745" i="1"/>
  <c r="CG745" i="1"/>
  <c r="CH745" i="1"/>
  <c r="CI745" i="1"/>
  <c r="CK745" i="1"/>
  <c r="CL745" i="1"/>
  <c r="CM745" i="1"/>
  <c r="CN745" i="1"/>
  <c r="CO745" i="1"/>
  <c r="CP745" i="1"/>
  <c r="CQ745" i="1"/>
  <c r="CS745" i="1"/>
  <c r="CT745" i="1"/>
  <c r="CU745" i="1"/>
  <c r="CV745" i="1"/>
  <c r="CW745" i="1"/>
  <c r="CX745" i="1"/>
  <c r="CY745" i="1"/>
  <c r="DA745" i="1"/>
  <c r="DB745" i="1"/>
  <c r="DC745" i="1"/>
  <c r="DD745" i="1"/>
  <c r="DE745" i="1"/>
  <c r="DF745" i="1"/>
  <c r="DG745" i="1"/>
  <c r="DI745" i="1"/>
  <c r="DJ745" i="1"/>
  <c r="DK745" i="1"/>
  <c r="DL745" i="1"/>
  <c r="DM745" i="1"/>
  <c r="DN745" i="1"/>
  <c r="DO745" i="1"/>
  <c r="BJ745" i="1"/>
  <c r="BK745" i="1" s="1"/>
  <c r="BV741" i="1"/>
  <c r="BW741" i="1"/>
  <c r="BX741" i="1"/>
  <c r="BY741" i="1"/>
  <c r="BZ741" i="1"/>
  <c r="CA741" i="1"/>
  <c r="CD741" i="1"/>
  <c r="CE741" i="1"/>
  <c r="CF741" i="1"/>
  <c r="CG741" i="1"/>
  <c r="CH741" i="1"/>
  <c r="CI741" i="1"/>
  <c r="CL741" i="1"/>
  <c r="CM741" i="1"/>
  <c r="CN741" i="1"/>
  <c r="CO741" i="1"/>
  <c r="CP741" i="1"/>
  <c r="CQ741" i="1"/>
  <c r="CT741" i="1"/>
  <c r="CU741" i="1"/>
  <c r="CV741" i="1"/>
  <c r="CW741" i="1"/>
  <c r="CX741" i="1"/>
  <c r="CY741" i="1"/>
  <c r="DB741" i="1"/>
  <c r="DC741" i="1"/>
  <c r="DD741" i="1"/>
  <c r="DE741" i="1"/>
  <c r="DF741" i="1"/>
  <c r="DG741" i="1"/>
  <c r="DJ741" i="1"/>
  <c r="DK741" i="1"/>
  <c r="DL741" i="1"/>
  <c r="DM741" i="1"/>
  <c r="DN741" i="1"/>
  <c r="DO741" i="1"/>
  <c r="BJ741" i="1"/>
  <c r="BK741" i="1" s="1"/>
  <c r="BD927" i="1"/>
  <c r="BV756" i="1"/>
  <c r="BW756" i="1"/>
  <c r="BX756" i="1"/>
  <c r="BY756" i="1"/>
  <c r="BZ756" i="1"/>
  <c r="CA756" i="1"/>
  <c r="CC756" i="1"/>
  <c r="CD756" i="1"/>
  <c r="CE756" i="1"/>
  <c r="CF756" i="1"/>
  <c r="CG756" i="1"/>
  <c r="CH756" i="1"/>
  <c r="CI756" i="1"/>
  <c r="CK756" i="1"/>
  <c r="CL756" i="1"/>
  <c r="CM756" i="1"/>
  <c r="CN756" i="1"/>
  <c r="CO756" i="1"/>
  <c r="CP756" i="1"/>
  <c r="CQ756" i="1"/>
  <c r="CS756" i="1"/>
  <c r="CT756" i="1"/>
  <c r="CU756" i="1"/>
  <c r="CV756" i="1"/>
  <c r="CW756" i="1"/>
  <c r="CX756" i="1"/>
  <c r="CY756" i="1"/>
  <c r="DA756" i="1"/>
  <c r="DB756" i="1"/>
  <c r="DC756" i="1"/>
  <c r="DD756" i="1"/>
  <c r="DE756" i="1"/>
  <c r="DF756" i="1"/>
  <c r="DG756" i="1"/>
  <c r="DI756" i="1"/>
  <c r="DJ756" i="1"/>
  <c r="DK756" i="1"/>
  <c r="DL756" i="1"/>
  <c r="DM756" i="1"/>
  <c r="DN756" i="1"/>
  <c r="DO756" i="1"/>
  <c r="BJ756" i="1"/>
  <c r="BK756" i="1" s="1"/>
  <c r="BD934" i="1"/>
  <c r="BF924" i="1"/>
  <c r="BI861" i="1"/>
  <c r="BV805" i="1"/>
  <c r="BZ805" i="1"/>
  <c r="CA805" i="1"/>
  <c r="CD805" i="1"/>
  <c r="CH805" i="1"/>
  <c r="CI805" i="1"/>
  <c r="CL805" i="1"/>
  <c r="CP805" i="1"/>
  <c r="CQ805" i="1"/>
  <c r="CT805" i="1"/>
  <c r="CX805" i="1"/>
  <c r="CY805" i="1"/>
  <c r="DB805" i="1"/>
  <c r="DF805" i="1"/>
  <c r="DG805" i="1"/>
  <c r="DJ805" i="1"/>
  <c r="DN805" i="1"/>
  <c r="DO805" i="1"/>
  <c r="BJ805" i="1"/>
  <c r="BK805" i="1" s="1"/>
  <c r="BJ710" i="1"/>
  <c r="BJ690" i="1"/>
  <c r="BK690" i="1" s="1"/>
  <c r="BX832" i="1"/>
  <c r="CC832" i="1"/>
  <c r="CF832" i="1"/>
  <c r="CK832" i="1"/>
  <c r="CN832" i="1"/>
  <c r="CS832" i="1"/>
  <c r="CV832" i="1"/>
  <c r="DA832" i="1"/>
  <c r="DD832" i="1"/>
  <c r="DI832" i="1"/>
  <c r="DL832" i="1"/>
  <c r="BJ832" i="1"/>
  <c r="BK832" i="1" s="1"/>
  <c r="BI866" i="1"/>
  <c r="BF929" i="1"/>
  <c r="BJ897" i="1"/>
  <c r="BK897" i="1" s="1"/>
  <c r="BL901" i="1"/>
  <c r="BR901" i="1" s="1"/>
  <c r="BL774" i="1"/>
  <c r="BR774" i="1" s="1"/>
  <c r="BD929" i="1"/>
  <c r="BJ680" i="1"/>
  <c r="BW790" i="1"/>
  <c r="BX790" i="1"/>
  <c r="BY790" i="1"/>
  <c r="BZ790" i="1"/>
  <c r="CA790" i="1"/>
  <c r="CE790" i="1"/>
  <c r="CF790" i="1"/>
  <c r="CG790" i="1"/>
  <c r="CH790" i="1"/>
  <c r="CI790" i="1"/>
  <c r="CM790" i="1"/>
  <c r="CN790" i="1"/>
  <c r="CO790" i="1"/>
  <c r="CP790" i="1"/>
  <c r="CQ790" i="1"/>
  <c r="CU790" i="1"/>
  <c r="CV790" i="1"/>
  <c r="CW790" i="1"/>
  <c r="CX790" i="1"/>
  <c r="CY790" i="1"/>
  <c r="DC790" i="1"/>
  <c r="DD790" i="1"/>
  <c r="DE790" i="1"/>
  <c r="DF790" i="1"/>
  <c r="DG790" i="1"/>
  <c r="DK790" i="1"/>
  <c r="DL790" i="1"/>
  <c r="DM790" i="1"/>
  <c r="DN790" i="1"/>
  <c r="DO790" i="1"/>
  <c r="BJ790" i="1"/>
  <c r="BK790" i="1" s="1"/>
  <c r="BY780" i="1"/>
  <c r="CG780" i="1"/>
  <c r="CO780" i="1"/>
  <c r="CW780" i="1"/>
  <c r="DE780" i="1"/>
  <c r="DM780" i="1"/>
  <c r="BJ780" i="1"/>
  <c r="BK780" i="1" s="1"/>
  <c r="BY894" i="1"/>
  <c r="BZ894" i="1"/>
  <c r="CA894" i="1"/>
  <c r="CC894" i="1"/>
  <c r="CG894" i="1"/>
  <c r="CH894" i="1"/>
  <c r="CI894" i="1"/>
  <c r="CK894" i="1"/>
  <c r="CO894" i="1"/>
  <c r="CP894" i="1"/>
  <c r="CQ894" i="1"/>
  <c r="CS894" i="1"/>
  <c r="CW894" i="1"/>
  <c r="CX894" i="1"/>
  <c r="CY894" i="1"/>
  <c r="DA894" i="1"/>
  <c r="DE894" i="1"/>
  <c r="DF894" i="1"/>
  <c r="DG894" i="1"/>
  <c r="DI894" i="1"/>
  <c r="DM894" i="1"/>
  <c r="DN894" i="1"/>
  <c r="DO894" i="1"/>
  <c r="BJ894" i="1"/>
  <c r="BK894" i="1" s="1"/>
  <c r="BV844" i="1"/>
  <c r="BZ844" i="1"/>
  <c r="CA844" i="1"/>
  <c r="CD844" i="1"/>
  <c r="CH844" i="1"/>
  <c r="CI844" i="1"/>
  <c r="CL844" i="1"/>
  <c r="CP844" i="1"/>
  <c r="CQ844" i="1"/>
  <c r="CT844" i="1"/>
  <c r="CX844" i="1"/>
  <c r="CY844" i="1"/>
  <c r="DB844" i="1"/>
  <c r="DF844" i="1"/>
  <c r="DG844" i="1"/>
  <c r="DJ844" i="1"/>
  <c r="DN844" i="1"/>
  <c r="DO844" i="1"/>
  <c r="BJ844" i="1"/>
  <c r="BK844" i="1" s="1"/>
  <c r="BJ807" i="1"/>
  <c r="BK807" i="1" s="1"/>
  <c r="BV725" i="1"/>
  <c r="BZ725" i="1"/>
  <c r="CA725" i="1"/>
  <c r="CD725" i="1"/>
  <c r="CH725" i="1"/>
  <c r="CI725" i="1"/>
  <c r="CL725" i="1"/>
  <c r="CP725" i="1"/>
  <c r="CQ725" i="1"/>
  <c r="CT725" i="1"/>
  <c r="CX725" i="1"/>
  <c r="CY725" i="1"/>
  <c r="DB725" i="1"/>
  <c r="DF725" i="1"/>
  <c r="DG725" i="1"/>
  <c r="DJ725" i="1"/>
  <c r="DN725" i="1"/>
  <c r="DO725" i="1"/>
  <c r="BJ725" i="1"/>
  <c r="BK725" i="1" s="1"/>
  <c r="BL748" i="1"/>
  <c r="BR748" i="1" s="1"/>
  <c r="BD920" i="1"/>
  <c r="BF919" i="1"/>
  <c r="BI856" i="1"/>
  <c r="BV748" i="1"/>
  <c r="BW748" i="1"/>
  <c r="BX748" i="1"/>
  <c r="BY748" i="1"/>
  <c r="BZ748" i="1"/>
  <c r="CA748" i="1"/>
  <c r="CD748" i="1"/>
  <c r="CE748" i="1"/>
  <c r="CF748" i="1"/>
  <c r="CG748" i="1"/>
  <c r="CH748" i="1"/>
  <c r="CI748" i="1"/>
  <c r="CL748" i="1"/>
  <c r="CM748" i="1"/>
  <c r="CN748" i="1"/>
  <c r="CO748" i="1"/>
  <c r="CP748" i="1"/>
  <c r="CQ748" i="1"/>
  <c r="CT748" i="1"/>
  <c r="CU748" i="1"/>
  <c r="CV748" i="1"/>
  <c r="CW748" i="1"/>
  <c r="CX748" i="1"/>
  <c r="CY748" i="1"/>
  <c r="DB748" i="1"/>
  <c r="DC748" i="1"/>
  <c r="DD748" i="1"/>
  <c r="DE748" i="1"/>
  <c r="DF748" i="1"/>
  <c r="DG748" i="1"/>
  <c r="DJ748" i="1"/>
  <c r="DK748" i="1"/>
  <c r="DL748" i="1"/>
  <c r="DM748" i="1"/>
  <c r="DN748" i="1"/>
  <c r="DO748" i="1"/>
  <c r="BJ748" i="1"/>
  <c r="BK748" i="1" s="1"/>
  <c r="BF930" i="1"/>
  <c r="BI867" i="1"/>
  <c r="BX798" i="1"/>
  <c r="CC798" i="1"/>
  <c r="CF798" i="1"/>
  <c r="CK798" i="1"/>
  <c r="CN798" i="1"/>
  <c r="CS798" i="1"/>
  <c r="CV798" i="1"/>
  <c r="DA798" i="1"/>
  <c r="DD798" i="1"/>
  <c r="DI798" i="1"/>
  <c r="DL798" i="1"/>
  <c r="BJ798" i="1"/>
  <c r="BK798" i="1" s="1"/>
  <c r="BL725" i="1"/>
  <c r="BR725" i="1" s="1"/>
  <c r="BX779" i="1"/>
  <c r="CC779" i="1"/>
  <c r="CF779" i="1"/>
  <c r="CK779" i="1"/>
  <c r="CN779" i="1"/>
  <c r="CS779" i="1"/>
  <c r="CV779" i="1"/>
  <c r="DA779" i="1"/>
  <c r="DD779" i="1"/>
  <c r="DI779" i="1"/>
  <c r="DL779" i="1"/>
  <c r="BJ779" i="1"/>
  <c r="BK779" i="1" s="1"/>
  <c r="BD922" i="1"/>
  <c r="BJ882" i="1"/>
  <c r="BK882" i="1" s="1"/>
  <c r="BX793" i="1"/>
  <c r="CC793" i="1"/>
  <c r="CF793" i="1"/>
  <c r="CK793" i="1"/>
  <c r="CN793" i="1"/>
  <c r="CS793" i="1"/>
  <c r="CV793" i="1"/>
  <c r="DA793" i="1"/>
  <c r="DD793" i="1"/>
  <c r="DI793" i="1"/>
  <c r="DL793" i="1"/>
  <c r="BJ793" i="1"/>
  <c r="BK793" i="1" s="1"/>
  <c r="BL808" i="1"/>
  <c r="BR808" i="1" s="1"/>
  <c r="BX743" i="1"/>
  <c r="CC743" i="1"/>
  <c r="CF743" i="1"/>
  <c r="CK743" i="1"/>
  <c r="CN743" i="1"/>
  <c r="CS743" i="1"/>
  <c r="CV743" i="1"/>
  <c r="DA743" i="1"/>
  <c r="DD743" i="1"/>
  <c r="DI743" i="1"/>
  <c r="DL743" i="1"/>
  <c r="BJ743" i="1"/>
  <c r="BK743" i="1" s="1"/>
  <c r="BL697" i="1"/>
  <c r="BR697" i="1" s="1"/>
  <c r="BL791" i="1"/>
  <c r="BR791" i="1" s="1"/>
  <c r="BL822" i="1"/>
  <c r="BR822" i="1" s="1"/>
  <c r="BL892" i="1"/>
  <c r="BR892" i="1" s="1"/>
  <c r="BJ694" i="1"/>
  <c r="BF939" i="1"/>
  <c r="BI876" i="1"/>
  <c r="BF922" i="1"/>
  <c r="BI859" i="1"/>
  <c r="BX728" i="1"/>
  <c r="CC728" i="1"/>
  <c r="CF728" i="1"/>
  <c r="CK728" i="1"/>
  <c r="CN728" i="1"/>
  <c r="CS728" i="1"/>
  <c r="CV728" i="1"/>
  <c r="DA728" i="1"/>
  <c r="DD728" i="1"/>
  <c r="DI728" i="1"/>
  <c r="DL728" i="1"/>
  <c r="BJ728" i="1"/>
  <c r="BK728" i="1" s="1"/>
  <c r="BL826" i="1"/>
  <c r="BR826" i="1" s="1"/>
  <c r="BL889" i="1"/>
  <c r="BR889" i="1" s="1"/>
  <c r="BJ747" i="1"/>
  <c r="BK747" i="1" s="1"/>
  <c r="BL715" i="1"/>
  <c r="BR715" i="1" s="1"/>
  <c r="BL668" i="1"/>
  <c r="BR668" i="1" s="1"/>
  <c r="BL829" i="1"/>
  <c r="BR829" i="1" s="1"/>
  <c r="BL736" i="1"/>
  <c r="BR736" i="1" s="1"/>
  <c r="BD930" i="1"/>
  <c r="BV822" i="1"/>
  <c r="BW822" i="1"/>
  <c r="BX822" i="1"/>
  <c r="BY822" i="1"/>
  <c r="BZ822" i="1"/>
  <c r="CA822" i="1"/>
  <c r="CC822" i="1"/>
  <c r="CD822" i="1"/>
  <c r="CE822" i="1"/>
  <c r="CF822" i="1"/>
  <c r="CG822" i="1"/>
  <c r="CH822" i="1"/>
  <c r="CI822" i="1"/>
  <c r="CK822" i="1"/>
  <c r="CL822" i="1"/>
  <c r="CM822" i="1"/>
  <c r="CN822" i="1"/>
  <c r="CO822" i="1"/>
  <c r="CP822" i="1"/>
  <c r="CQ822" i="1"/>
  <c r="CS822" i="1"/>
  <c r="CT822" i="1"/>
  <c r="CU822" i="1"/>
  <c r="CV822" i="1"/>
  <c r="CW822" i="1"/>
  <c r="CX822" i="1"/>
  <c r="CY822" i="1"/>
  <c r="DA822" i="1"/>
  <c r="DB822" i="1"/>
  <c r="DC822" i="1"/>
  <c r="DD822" i="1"/>
  <c r="DE822" i="1"/>
  <c r="DF822" i="1"/>
  <c r="DG822" i="1"/>
  <c r="DI822" i="1"/>
  <c r="DJ822" i="1"/>
  <c r="DK822" i="1"/>
  <c r="DL822" i="1"/>
  <c r="DM822" i="1"/>
  <c r="DN822" i="1"/>
  <c r="DO822" i="1"/>
  <c r="BJ822" i="1"/>
  <c r="BK822" i="1" s="1"/>
  <c r="BV819" i="1"/>
  <c r="BW819" i="1"/>
  <c r="BX819" i="1"/>
  <c r="BY819" i="1"/>
  <c r="BZ819" i="1"/>
  <c r="CA819" i="1"/>
  <c r="CD819" i="1"/>
  <c r="CE819" i="1"/>
  <c r="CF819" i="1"/>
  <c r="CG819" i="1"/>
  <c r="CH819" i="1"/>
  <c r="CI819" i="1"/>
  <c r="CL819" i="1"/>
  <c r="CM819" i="1"/>
  <c r="CN819" i="1"/>
  <c r="CO819" i="1"/>
  <c r="CP819" i="1"/>
  <c r="CQ819" i="1"/>
  <c r="CT819" i="1"/>
  <c r="CU819" i="1"/>
  <c r="CV819" i="1"/>
  <c r="CW819" i="1"/>
  <c r="CX819" i="1"/>
  <c r="CY819" i="1"/>
  <c r="DB819" i="1"/>
  <c r="DC819" i="1"/>
  <c r="DD819" i="1"/>
  <c r="DE819" i="1"/>
  <c r="DF819" i="1"/>
  <c r="DG819" i="1"/>
  <c r="DJ819" i="1"/>
  <c r="DK819" i="1"/>
  <c r="DL819" i="1"/>
  <c r="DM819" i="1"/>
  <c r="DN819" i="1"/>
  <c r="DO819" i="1"/>
  <c r="BJ819" i="1"/>
  <c r="BK819" i="1" s="1"/>
  <c r="BW795" i="1"/>
  <c r="BX795" i="1"/>
  <c r="BY795" i="1"/>
  <c r="BZ795" i="1"/>
  <c r="CA795" i="1"/>
  <c r="CE795" i="1"/>
  <c r="CF795" i="1"/>
  <c r="CG795" i="1"/>
  <c r="CH795" i="1"/>
  <c r="CI795" i="1"/>
  <c r="CM795" i="1"/>
  <c r="CN795" i="1"/>
  <c r="CO795" i="1"/>
  <c r="CP795" i="1"/>
  <c r="CQ795" i="1"/>
  <c r="CU795" i="1"/>
  <c r="CV795" i="1"/>
  <c r="CW795" i="1"/>
  <c r="CX795" i="1"/>
  <c r="CY795" i="1"/>
  <c r="DC795" i="1"/>
  <c r="DD795" i="1"/>
  <c r="DE795" i="1"/>
  <c r="DF795" i="1"/>
  <c r="DG795" i="1"/>
  <c r="DK795" i="1"/>
  <c r="DL795" i="1"/>
  <c r="DM795" i="1"/>
  <c r="DN795" i="1"/>
  <c r="DO795" i="1"/>
  <c r="BJ795" i="1"/>
  <c r="BK795" i="1" s="1"/>
  <c r="BW742" i="1"/>
  <c r="BX742" i="1"/>
  <c r="BY742" i="1"/>
  <c r="BZ742" i="1"/>
  <c r="CA742" i="1"/>
  <c r="CE742" i="1"/>
  <c r="CF742" i="1"/>
  <c r="CG742" i="1"/>
  <c r="CH742" i="1"/>
  <c r="CI742" i="1"/>
  <c r="CM742" i="1"/>
  <c r="CN742" i="1"/>
  <c r="CO742" i="1"/>
  <c r="CP742" i="1"/>
  <c r="CQ742" i="1"/>
  <c r="CU742" i="1"/>
  <c r="CV742" i="1"/>
  <c r="CW742" i="1"/>
  <c r="CX742" i="1"/>
  <c r="CY742" i="1"/>
  <c r="DC742" i="1"/>
  <c r="DD742" i="1"/>
  <c r="DE742" i="1"/>
  <c r="DF742" i="1"/>
  <c r="DG742" i="1"/>
  <c r="DK742" i="1"/>
  <c r="DL742" i="1"/>
  <c r="DM742" i="1"/>
  <c r="DN742" i="1"/>
  <c r="DO742" i="1"/>
  <c r="BJ742" i="1"/>
  <c r="BK742" i="1" s="1"/>
  <c r="BY706" i="1"/>
  <c r="CG706" i="1"/>
  <c r="CO706" i="1"/>
  <c r="CW706" i="1"/>
  <c r="DE706" i="1"/>
  <c r="DM706" i="1"/>
  <c r="BJ706" i="1"/>
  <c r="BK706" i="1" s="1"/>
  <c r="BL706" i="1" s="1"/>
  <c r="BR706" i="1" s="1"/>
  <c r="BY831" i="1"/>
  <c r="BZ831" i="1"/>
  <c r="CA831" i="1"/>
  <c r="CC831" i="1"/>
  <c r="CG831" i="1"/>
  <c r="CH831" i="1"/>
  <c r="CI831" i="1"/>
  <c r="CK831" i="1"/>
  <c r="CO831" i="1"/>
  <c r="CP831" i="1"/>
  <c r="CQ831" i="1"/>
  <c r="CS831" i="1"/>
  <c r="CW831" i="1"/>
  <c r="CX831" i="1"/>
  <c r="CY831" i="1"/>
  <c r="DA831" i="1"/>
  <c r="DE831" i="1"/>
  <c r="DF831" i="1"/>
  <c r="DG831" i="1"/>
  <c r="DI831" i="1"/>
  <c r="DM831" i="1"/>
  <c r="DN831" i="1"/>
  <c r="DO831" i="1"/>
  <c r="BJ831" i="1"/>
  <c r="BK831" i="1" s="1"/>
  <c r="BV879" i="1"/>
  <c r="BZ879" i="1"/>
  <c r="CA879" i="1"/>
  <c r="CD879" i="1"/>
  <c r="CH879" i="1"/>
  <c r="CI879" i="1"/>
  <c r="CL879" i="1"/>
  <c r="CP879" i="1"/>
  <c r="CQ879" i="1"/>
  <c r="CT879" i="1"/>
  <c r="CX879" i="1"/>
  <c r="CY879" i="1"/>
  <c r="DB879" i="1"/>
  <c r="DF879" i="1"/>
  <c r="DG879" i="1"/>
  <c r="DJ879" i="1"/>
  <c r="DN879" i="1"/>
  <c r="DO879" i="1"/>
  <c r="BJ879" i="1"/>
  <c r="BK879" i="1" s="1"/>
  <c r="BJ769" i="1"/>
  <c r="BK769" i="1" s="1"/>
  <c r="BL803" i="1"/>
  <c r="BR803" i="1" s="1"/>
  <c r="BL776" i="1"/>
  <c r="BR776" i="1" s="1"/>
  <c r="BY890" i="1"/>
  <c r="BZ890" i="1"/>
  <c r="CA890" i="1"/>
  <c r="CC890" i="1"/>
  <c r="CG890" i="1"/>
  <c r="CH890" i="1"/>
  <c r="CI890" i="1"/>
  <c r="CK890" i="1"/>
  <c r="CO890" i="1"/>
  <c r="CP890" i="1"/>
  <c r="CQ890" i="1"/>
  <c r="CS890" i="1"/>
  <c r="CW890" i="1"/>
  <c r="CX890" i="1"/>
  <c r="CY890" i="1"/>
  <c r="DA890" i="1"/>
  <c r="DE890" i="1"/>
  <c r="DF890" i="1"/>
  <c r="DG890" i="1"/>
  <c r="DI890" i="1"/>
  <c r="DM890" i="1"/>
  <c r="DN890" i="1"/>
  <c r="DO890" i="1"/>
  <c r="BJ890" i="1"/>
  <c r="BK890" i="1" s="1"/>
  <c r="BV776" i="1"/>
  <c r="BZ776" i="1"/>
  <c r="CA776" i="1"/>
  <c r="CD776" i="1"/>
  <c r="CH776" i="1"/>
  <c r="CI776" i="1"/>
  <c r="CL776" i="1"/>
  <c r="CP776" i="1"/>
  <c r="CQ776" i="1"/>
  <c r="CT776" i="1"/>
  <c r="CX776" i="1"/>
  <c r="CY776" i="1"/>
  <c r="DB776" i="1"/>
  <c r="DF776" i="1"/>
  <c r="DG776" i="1"/>
  <c r="DJ776" i="1"/>
  <c r="DN776" i="1"/>
  <c r="DO776" i="1"/>
  <c r="BJ776" i="1"/>
  <c r="BK776" i="1" s="1"/>
  <c r="BJ717" i="1"/>
  <c r="BX681" i="1"/>
  <c r="CC681" i="1"/>
  <c r="CF681" i="1"/>
  <c r="CK681" i="1"/>
  <c r="CN681" i="1"/>
  <c r="CS681" i="1"/>
  <c r="CV681" i="1"/>
  <c r="DA681" i="1"/>
  <c r="DD681" i="1"/>
  <c r="DI681" i="1"/>
  <c r="DL681" i="1"/>
  <c r="BJ681" i="1"/>
  <c r="BK681" i="1" s="1"/>
  <c r="BL681" i="1" s="1"/>
  <c r="BR681" i="1" s="1"/>
  <c r="BV901" i="1"/>
  <c r="BW901" i="1"/>
  <c r="BX901" i="1"/>
  <c r="BY901" i="1"/>
  <c r="BZ901" i="1"/>
  <c r="CA901" i="1"/>
  <c r="CC901" i="1"/>
  <c r="CD901" i="1"/>
  <c r="CE901" i="1"/>
  <c r="CF901" i="1"/>
  <c r="CG901" i="1"/>
  <c r="CH901" i="1"/>
  <c r="CI901" i="1"/>
  <c r="CK901" i="1"/>
  <c r="CL901" i="1"/>
  <c r="CM901" i="1"/>
  <c r="CN901" i="1"/>
  <c r="CO901" i="1"/>
  <c r="CP901" i="1"/>
  <c r="CQ901" i="1"/>
  <c r="CS901" i="1"/>
  <c r="CT901" i="1"/>
  <c r="CU901" i="1"/>
  <c r="CV901" i="1"/>
  <c r="CW901" i="1"/>
  <c r="CX901" i="1"/>
  <c r="CY901" i="1"/>
  <c r="DA901" i="1"/>
  <c r="DB901" i="1"/>
  <c r="DC901" i="1"/>
  <c r="DD901" i="1"/>
  <c r="DE901" i="1"/>
  <c r="DF901" i="1"/>
  <c r="DG901" i="1"/>
  <c r="DI901" i="1"/>
  <c r="DJ901" i="1"/>
  <c r="DK901" i="1"/>
  <c r="DL901" i="1"/>
  <c r="DM901" i="1"/>
  <c r="DN901" i="1"/>
  <c r="DO901" i="1"/>
  <c r="BJ901" i="1"/>
  <c r="BK901" i="1" s="1"/>
  <c r="BV727" i="1"/>
  <c r="BW727" i="1"/>
  <c r="BX727" i="1"/>
  <c r="BY727" i="1"/>
  <c r="BZ727" i="1"/>
  <c r="CA727" i="1"/>
  <c r="CD727" i="1"/>
  <c r="CE727" i="1"/>
  <c r="CF727" i="1"/>
  <c r="CG727" i="1"/>
  <c r="CH727" i="1"/>
  <c r="CI727" i="1"/>
  <c r="CL727" i="1"/>
  <c r="CM727" i="1"/>
  <c r="CN727" i="1"/>
  <c r="CO727" i="1"/>
  <c r="CP727" i="1"/>
  <c r="CQ727" i="1"/>
  <c r="CT727" i="1"/>
  <c r="CU727" i="1"/>
  <c r="CV727" i="1"/>
  <c r="CW727" i="1"/>
  <c r="CX727" i="1"/>
  <c r="CY727" i="1"/>
  <c r="DB727" i="1"/>
  <c r="DC727" i="1"/>
  <c r="DD727" i="1"/>
  <c r="DE727" i="1"/>
  <c r="DF727" i="1"/>
  <c r="DG727" i="1"/>
  <c r="DJ727" i="1"/>
  <c r="DK727" i="1"/>
  <c r="DL727" i="1"/>
  <c r="DM727" i="1"/>
  <c r="DN727" i="1"/>
  <c r="DO727" i="1"/>
  <c r="BJ727" i="1"/>
  <c r="BK727" i="1" s="1"/>
  <c r="BL906" i="1"/>
  <c r="BR906" i="1" s="1"/>
  <c r="BL831" i="1"/>
  <c r="BR831" i="1" s="1"/>
  <c r="BV781" i="1"/>
  <c r="BW781" i="1"/>
  <c r="BX781" i="1"/>
  <c r="BY781" i="1"/>
  <c r="BZ781" i="1"/>
  <c r="CA781" i="1"/>
  <c r="CC781" i="1"/>
  <c r="CD781" i="1"/>
  <c r="CE781" i="1"/>
  <c r="CF781" i="1"/>
  <c r="CG781" i="1"/>
  <c r="CH781" i="1"/>
  <c r="CI781" i="1"/>
  <c r="CK781" i="1"/>
  <c r="CL781" i="1"/>
  <c r="CM781" i="1"/>
  <c r="CN781" i="1"/>
  <c r="CO781" i="1"/>
  <c r="CP781" i="1"/>
  <c r="CQ781" i="1"/>
  <c r="CS781" i="1"/>
  <c r="CT781" i="1"/>
  <c r="CU781" i="1"/>
  <c r="CV781" i="1"/>
  <c r="CW781" i="1"/>
  <c r="CX781" i="1"/>
  <c r="CY781" i="1"/>
  <c r="DA781" i="1"/>
  <c r="DB781" i="1"/>
  <c r="DC781" i="1"/>
  <c r="DD781" i="1"/>
  <c r="DE781" i="1"/>
  <c r="DF781" i="1"/>
  <c r="DG781" i="1"/>
  <c r="DI781" i="1"/>
  <c r="DJ781" i="1"/>
  <c r="DK781" i="1"/>
  <c r="DL781" i="1"/>
  <c r="DM781" i="1"/>
  <c r="DN781" i="1"/>
  <c r="DO781" i="1"/>
  <c r="BJ781" i="1"/>
  <c r="BK781" i="1" s="1"/>
  <c r="BD933" i="1"/>
  <c r="BF923" i="1"/>
  <c r="BI860" i="1"/>
  <c r="BV845" i="1"/>
  <c r="BZ845" i="1"/>
  <c r="CA845" i="1"/>
  <c r="CD845" i="1"/>
  <c r="CH845" i="1"/>
  <c r="CI845" i="1"/>
  <c r="CL845" i="1"/>
  <c r="CP845" i="1"/>
  <c r="CQ845" i="1"/>
  <c r="CT845" i="1"/>
  <c r="CX845" i="1"/>
  <c r="CY845" i="1"/>
  <c r="DB845" i="1"/>
  <c r="DF845" i="1"/>
  <c r="DG845" i="1"/>
  <c r="DJ845" i="1"/>
  <c r="DN845" i="1"/>
  <c r="DO845" i="1"/>
  <c r="BJ845" i="1"/>
  <c r="BK845" i="1" s="1"/>
  <c r="BJ788" i="1"/>
  <c r="BK788" i="1" s="1"/>
  <c r="BJ685" i="1"/>
  <c r="BV802" i="1"/>
  <c r="BW802" i="1"/>
  <c r="BX802" i="1"/>
  <c r="BY802" i="1"/>
  <c r="BZ802" i="1"/>
  <c r="CA802" i="1"/>
  <c r="CC802" i="1"/>
  <c r="CD802" i="1"/>
  <c r="CE802" i="1"/>
  <c r="CF802" i="1"/>
  <c r="CG802" i="1"/>
  <c r="CH802" i="1"/>
  <c r="CI802" i="1"/>
  <c r="CK802" i="1"/>
  <c r="CL802" i="1"/>
  <c r="CM802" i="1"/>
  <c r="CN802" i="1"/>
  <c r="CO802" i="1"/>
  <c r="CP802" i="1"/>
  <c r="CQ802" i="1"/>
  <c r="CS802" i="1"/>
  <c r="CT802" i="1"/>
  <c r="CU802" i="1"/>
  <c r="CV802" i="1"/>
  <c r="CW802" i="1"/>
  <c r="CX802" i="1"/>
  <c r="CY802" i="1"/>
  <c r="DA802" i="1"/>
  <c r="DB802" i="1"/>
  <c r="DC802" i="1"/>
  <c r="DD802" i="1"/>
  <c r="DE802" i="1"/>
  <c r="DF802" i="1"/>
  <c r="DG802" i="1"/>
  <c r="DI802" i="1"/>
  <c r="DJ802" i="1"/>
  <c r="DK802" i="1"/>
  <c r="DL802" i="1"/>
  <c r="DM802" i="1"/>
  <c r="DN802" i="1"/>
  <c r="DO802" i="1"/>
  <c r="BJ802" i="1"/>
  <c r="BK802" i="1" s="1"/>
  <c r="BL793" i="1"/>
  <c r="BR793" i="1" s="1"/>
  <c r="BV792" i="1"/>
  <c r="BW792" i="1"/>
  <c r="BX792" i="1"/>
  <c r="BY792" i="1"/>
  <c r="BZ792" i="1"/>
  <c r="CA792" i="1"/>
  <c r="CC792" i="1"/>
  <c r="CD792" i="1"/>
  <c r="CE792" i="1"/>
  <c r="CF792" i="1"/>
  <c r="CG792" i="1"/>
  <c r="CH792" i="1"/>
  <c r="CI792" i="1"/>
  <c r="CK792" i="1"/>
  <c r="CL792" i="1"/>
  <c r="CM792" i="1"/>
  <c r="CN792" i="1"/>
  <c r="CO792" i="1"/>
  <c r="CP792" i="1"/>
  <c r="CQ792" i="1"/>
  <c r="CS792" i="1"/>
  <c r="CT792" i="1"/>
  <c r="CU792" i="1"/>
  <c r="CV792" i="1"/>
  <c r="CW792" i="1"/>
  <c r="CX792" i="1"/>
  <c r="CY792" i="1"/>
  <c r="DA792" i="1"/>
  <c r="DB792" i="1"/>
  <c r="DC792" i="1"/>
  <c r="DD792" i="1"/>
  <c r="DE792" i="1"/>
  <c r="DF792" i="1"/>
  <c r="DG792" i="1"/>
  <c r="DI792" i="1"/>
  <c r="DJ792" i="1"/>
  <c r="DK792" i="1"/>
  <c r="DL792" i="1"/>
  <c r="DM792" i="1"/>
  <c r="DN792" i="1"/>
  <c r="DO792" i="1"/>
  <c r="BJ792" i="1"/>
  <c r="BK792" i="1" s="1"/>
  <c r="BD937" i="1"/>
  <c r="BJ688" i="1"/>
  <c r="BL804" i="1"/>
  <c r="BR804" i="1" s="1"/>
  <c r="BX735" i="1"/>
  <c r="CC735" i="1"/>
  <c r="CF735" i="1"/>
  <c r="CK735" i="1"/>
  <c r="CN735" i="1"/>
  <c r="CS735" i="1"/>
  <c r="CV735" i="1"/>
  <c r="DA735" i="1"/>
  <c r="DD735" i="1"/>
  <c r="DI735" i="1"/>
  <c r="DL735" i="1"/>
  <c r="BJ735" i="1"/>
  <c r="BK735" i="1" s="1"/>
  <c r="BL788" i="1"/>
  <c r="BR788" i="1" s="1"/>
  <c r="BL905" i="1"/>
  <c r="BR905" i="1" s="1"/>
  <c r="BJ828" i="1"/>
  <c r="BK828" i="1" s="1"/>
  <c r="BX693" i="1"/>
  <c r="CC693" i="1"/>
  <c r="CF693" i="1"/>
  <c r="CK693" i="1"/>
  <c r="CN693" i="1"/>
  <c r="CS693" i="1"/>
  <c r="CV693" i="1"/>
  <c r="DA693" i="1"/>
  <c r="DD693" i="1"/>
  <c r="DI693" i="1"/>
  <c r="DL693" i="1"/>
  <c r="BJ693" i="1"/>
  <c r="BK693" i="1" s="1"/>
  <c r="BV730" i="1"/>
  <c r="BW730" i="1"/>
  <c r="BX730" i="1"/>
  <c r="BY730" i="1"/>
  <c r="BZ730" i="1"/>
  <c r="CA730" i="1"/>
  <c r="CC730" i="1"/>
  <c r="CD730" i="1"/>
  <c r="CE730" i="1"/>
  <c r="CF730" i="1"/>
  <c r="CG730" i="1"/>
  <c r="CH730" i="1"/>
  <c r="CI730" i="1"/>
  <c r="CK730" i="1"/>
  <c r="CL730" i="1"/>
  <c r="CM730" i="1"/>
  <c r="CN730" i="1"/>
  <c r="CO730" i="1"/>
  <c r="CP730" i="1"/>
  <c r="CQ730" i="1"/>
  <c r="CS730" i="1"/>
  <c r="CT730" i="1"/>
  <c r="CU730" i="1"/>
  <c r="CV730" i="1"/>
  <c r="CW730" i="1"/>
  <c r="CX730" i="1"/>
  <c r="CY730" i="1"/>
  <c r="DA730" i="1"/>
  <c r="DB730" i="1"/>
  <c r="DC730" i="1"/>
  <c r="DD730" i="1"/>
  <c r="DE730" i="1"/>
  <c r="DF730" i="1"/>
  <c r="DG730" i="1"/>
  <c r="DI730" i="1"/>
  <c r="DJ730" i="1"/>
  <c r="DK730" i="1"/>
  <c r="DL730" i="1"/>
  <c r="DM730" i="1"/>
  <c r="DN730" i="1"/>
  <c r="DO730" i="1"/>
  <c r="BJ730" i="1"/>
  <c r="BK730" i="1" s="1"/>
  <c r="BL745" i="1"/>
  <c r="BR745" i="1" s="1"/>
  <c r="BD932" i="1"/>
  <c r="BF915" i="1"/>
  <c r="BI852" i="1"/>
  <c r="BY800" i="1"/>
  <c r="BZ800" i="1"/>
  <c r="CA800" i="1"/>
  <c r="CC800" i="1"/>
  <c r="CG800" i="1"/>
  <c r="CH800" i="1"/>
  <c r="CI800" i="1"/>
  <c r="CK800" i="1"/>
  <c r="CO800" i="1"/>
  <c r="CP800" i="1"/>
  <c r="CQ800" i="1"/>
  <c r="CS800" i="1"/>
  <c r="CW800" i="1"/>
  <c r="CX800" i="1"/>
  <c r="CY800" i="1"/>
  <c r="DA800" i="1"/>
  <c r="DE800" i="1"/>
  <c r="DF800" i="1"/>
  <c r="DG800" i="1"/>
  <c r="DI800" i="1"/>
  <c r="DM800" i="1"/>
  <c r="DN800" i="1"/>
  <c r="DO800" i="1"/>
  <c r="BJ800" i="1"/>
  <c r="BK800" i="1" s="1"/>
  <c r="BL728" i="1"/>
  <c r="BR728" i="1" s="1"/>
  <c r="BY887" i="1"/>
  <c r="CG887" i="1"/>
  <c r="CO887" i="1"/>
  <c r="CW887" i="1"/>
  <c r="DE887" i="1"/>
  <c r="DM887" i="1"/>
  <c r="BJ887" i="1"/>
  <c r="BK887" i="1" s="1"/>
  <c r="BF938" i="1"/>
  <c r="BI875" i="1"/>
  <c r="BL813" i="1"/>
  <c r="BR813" i="1" s="1"/>
  <c r="BL796" i="1"/>
  <c r="BR796" i="1" s="1"/>
  <c r="BV791" i="1"/>
  <c r="BW791" i="1"/>
  <c r="BX791" i="1"/>
  <c r="BY791" i="1"/>
  <c r="BZ791" i="1"/>
  <c r="CA791" i="1"/>
  <c r="CC791" i="1"/>
  <c r="CD791" i="1"/>
  <c r="CE791" i="1"/>
  <c r="CF791" i="1"/>
  <c r="CG791" i="1"/>
  <c r="CH791" i="1"/>
  <c r="CI791" i="1"/>
  <c r="CK791" i="1"/>
  <c r="CL791" i="1"/>
  <c r="CM791" i="1"/>
  <c r="CN791" i="1"/>
  <c r="CO791" i="1"/>
  <c r="CP791" i="1"/>
  <c r="CQ791" i="1"/>
  <c r="CS791" i="1"/>
  <c r="CT791" i="1"/>
  <c r="CU791" i="1"/>
  <c r="CV791" i="1"/>
  <c r="CW791" i="1"/>
  <c r="CX791" i="1"/>
  <c r="CY791" i="1"/>
  <c r="DA791" i="1"/>
  <c r="DB791" i="1"/>
  <c r="DC791" i="1"/>
  <c r="DD791" i="1"/>
  <c r="DE791" i="1"/>
  <c r="DF791" i="1"/>
  <c r="DG791" i="1"/>
  <c r="DI791" i="1"/>
  <c r="DJ791" i="1"/>
  <c r="DK791" i="1"/>
  <c r="DL791" i="1"/>
  <c r="DM791" i="1"/>
  <c r="DN791" i="1"/>
  <c r="DO791" i="1"/>
  <c r="BJ791" i="1"/>
  <c r="BK791" i="1" s="1"/>
  <c r="BL763" i="1"/>
  <c r="BR763" i="1" s="1"/>
  <c r="BV752" i="1"/>
  <c r="BW752" i="1"/>
  <c r="BX752" i="1"/>
  <c r="BY752" i="1"/>
  <c r="BZ752" i="1"/>
  <c r="CA752" i="1"/>
  <c r="CC752" i="1"/>
  <c r="CD752" i="1"/>
  <c r="CE752" i="1"/>
  <c r="CF752" i="1"/>
  <c r="CG752" i="1"/>
  <c r="CH752" i="1"/>
  <c r="CI752" i="1"/>
  <c r="CK752" i="1"/>
  <c r="CL752" i="1"/>
  <c r="CM752" i="1"/>
  <c r="CN752" i="1"/>
  <c r="CO752" i="1"/>
  <c r="CP752" i="1"/>
  <c r="CQ752" i="1"/>
  <c r="CS752" i="1"/>
  <c r="CT752" i="1"/>
  <c r="CU752" i="1"/>
  <c r="CV752" i="1"/>
  <c r="CW752" i="1"/>
  <c r="CX752" i="1"/>
  <c r="CY752" i="1"/>
  <c r="DA752" i="1"/>
  <c r="DB752" i="1"/>
  <c r="DC752" i="1"/>
  <c r="DD752" i="1"/>
  <c r="DE752" i="1"/>
  <c r="DF752" i="1"/>
  <c r="DG752" i="1"/>
  <c r="DI752" i="1"/>
  <c r="DJ752" i="1"/>
  <c r="DK752" i="1"/>
  <c r="DL752" i="1"/>
  <c r="DM752" i="1"/>
  <c r="DN752" i="1"/>
  <c r="DO752" i="1"/>
  <c r="BJ752" i="1"/>
  <c r="BK752" i="1" s="1"/>
  <c r="BD936" i="1"/>
  <c r="BL709" i="1"/>
  <c r="BR709" i="1" s="1"/>
  <c r="BI858" i="1"/>
  <c r="BF921" i="1"/>
  <c r="BJ759" i="1"/>
  <c r="BY732" i="1"/>
  <c r="BZ732" i="1"/>
  <c r="CA732" i="1"/>
  <c r="CC732" i="1"/>
  <c r="CG732" i="1"/>
  <c r="CH732" i="1"/>
  <c r="CI732" i="1"/>
  <c r="CK732" i="1"/>
  <c r="CO732" i="1"/>
  <c r="CP732" i="1"/>
  <c r="CQ732" i="1"/>
  <c r="CS732" i="1"/>
  <c r="CW732" i="1"/>
  <c r="CX732" i="1"/>
  <c r="CY732" i="1"/>
  <c r="DA732" i="1"/>
  <c r="DE732" i="1"/>
  <c r="DF732" i="1"/>
  <c r="DG732" i="1"/>
  <c r="DI732" i="1"/>
  <c r="DM732" i="1"/>
  <c r="DN732" i="1"/>
  <c r="DO732" i="1"/>
  <c r="BJ732" i="1"/>
  <c r="BK732" i="1" s="1"/>
  <c r="BV812" i="1"/>
  <c r="BZ812" i="1"/>
  <c r="CA812" i="1"/>
  <c r="CD812" i="1"/>
  <c r="CH812" i="1"/>
  <c r="CI812" i="1"/>
  <c r="CL812" i="1"/>
  <c r="CP812" i="1"/>
  <c r="CQ812" i="1"/>
  <c r="CT812" i="1"/>
  <c r="CX812" i="1"/>
  <c r="CY812" i="1"/>
  <c r="DB812" i="1"/>
  <c r="DF812" i="1"/>
  <c r="DG812" i="1"/>
  <c r="DJ812" i="1"/>
  <c r="DN812" i="1"/>
  <c r="DO812" i="1"/>
  <c r="BJ812" i="1"/>
  <c r="BK812" i="1" s="1"/>
  <c r="BL740" i="1"/>
  <c r="BR740" i="1" s="1"/>
  <c r="BL771" i="1"/>
  <c r="BR771" i="1" s="1"/>
  <c r="BY713" i="1"/>
  <c r="BZ713" i="1"/>
  <c r="CA713" i="1"/>
  <c r="CC713" i="1"/>
  <c r="CG713" i="1"/>
  <c r="CH713" i="1"/>
  <c r="CI713" i="1"/>
  <c r="CK713" i="1"/>
  <c r="CO713" i="1"/>
  <c r="CP713" i="1"/>
  <c r="CQ713" i="1"/>
  <c r="CS713" i="1"/>
  <c r="CW713" i="1"/>
  <c r="CX713" i="1"/>
  <c r="CY713" i="1"/>
  <c r="DA713" i="1"/>
  <c r="DE713" i="1"/>
  <c r="DF713" i="1"/>
  <c r="DG713" i="1"/>
  <c r="DI713" i="1"/>
  <c r="DM713" i="1"/>
  <c r="DN713" i="1"/>
  <c r="DO713" i="1"/>
  <c r="BJ713" i="1"/>
  <c r="BK713" i="1" s="1"/>
  <c r="BL713" i="1" s="1"/>
  <c r="BR713" i="1" s="1"/>
  <c r="BL827" i="1"/>
  <c r="BR827" i="1" s="1"/>
  <c r="BY839" i="1"/>
  <c r="BZ839" i="1"/>
  <c r="CA839" i="1"/>
  <c r="CC839" i="1"/>
  <c r="CG839" i="1"/>
  <c r="CH839" i="1"/>
  <c r="CI839" i="1"/>
  <c r="CK839" i="1"/>
  <c r="CO839" i="1"/>
  <c r="CP839" i="1"/>
  <c r="CQ839" i="1"/>
  <c r="CS839" i="1"/>
  <c r="CW839" i="1"/>
  <c r="CX839" i="1"/>
  <c r="CY839" i="1"/>
  <c r="DA839" i="1"/>
  <c r="DE839" i="1"/>
  <c r="DF839" i="1"/>
  <c r="DG839" i="1"/>
  <c r="DI839" i="1"/>
  <c r="DM839" i="1"/>
  <c r="DN839" i="1"/>
  <c r="DO839" i="1"/>
  <c r="BJ839" i="1"/>
  <c r="BK839" i="1" s="1"/>
  <c r="BS18" i="1"/>
  <c r="AU18" i="1" s="1"/>
  <c r="BY884" i="1"/>
  <c r="BZ884" i="1"/>
  <c r="CA884" i="1"/>
  <c r="CC884" i="1"/>
  <c r="CG884" i="1"/>
  <c r="CH884" i="1"/>
  <c r="CI884" i="1"/>
  <c r="CK884" i="1"/>
  <c r="CO884" i="1"/>
  <c r="CP884" i="1"/>
  <c r="CQ884" i="1"/>
  <c r="CS884" i="1"/>
  <c r="CW884" i="1"/>
  <c r="CX884" i="1"/>
  <c r="CY884" i="1"/>
  <c r="DA884" i="1"/>
  <c r="DE884" i="1"/>
  <c r="DF884" i="1"/>
  <c r="DG884" i="1"/>
  <c r="DI884" i="1"/>
  <c r="DM884" i="1"/>
  <c r="DN884" i="1"/>
  <c r="DO884" i="1"/>
  <c r="BJ884" i="1"/>
  <c r="BK884" i="1" s="1"/>
  <c r="BS19" i="1"/>
  <c r="AU19" i="1" s="1"/>
  <c r="BI870" i="1"/>
  <c r="BF933" i="1"/>
  <c r="BL838" i="1"/>
  <c r="BR838" i="1" s="1"/>
  <c r="BD916" i="1"/>
  <c r="BX723" i="1"/>
  <c r="CC723" i="1"/>
  <c r="CF723" i="1"/>
  <c r="CK723" i="1"/>
  <c r="CN723" i="1"/>
  <c r="CS723" i="1"/>
  <c r="CV723" i="1"/>
  <c r="DA723" i="1"/>
  <c r="DD723" i="1"/>
  <c r="DI723" i="1"/>
  <c r="DL723" i="1"/>
  <c r="BJ723" i="1"/>
  <c r="BK723" i="1" s="1"/>
  <c r="BF936" i="1"/>
  <c r="BI873" i="1"/>
  <c r="BJ782" i="1"/>
  <c r="BD914" i="1"/>
  <c r="BW905" i="1"/>
  <c r="BX905" i="1"/>
  <c r="BY905" i="1"/>
  <c r="BZ905" i="1"/>
  <c r="CA905" i="1"/>
  <c r="CE905" i="1"/>
  <c r="CF905" i="1"/>
  <c r="CG905" i="1"/>
  <c r="CH905" i="1"/>
  <c r="CI905" i="1"/>
  <c r="CM905" i="1"/>
  <c r="CN905" i="1"/>
  <c r="CO905" i="1"/>
  <c r="CP905" i="1"/>
  <c r="CQ905" i="1"/>
  <c r="CU905" i="1"/>
  <c r="CV905" i="1"/>
  <c r="CW905" i="1"/>
  <c r="CX905" i="1"/>
  <c r="CY905" i="1"/>
  <c r="DC905" i="1"/>
  <c r="DD905" i="1"/>
  <c r="DE905" i="1"/>
  <c r="DF905" i="1"/>
  <c r="DG905" i="1"/>
  <c r="DK905" i="1"/>
  <c r="DL905" i="1"/>
  <c r="DM905" i="1"/>
  <c r="DN905" i="1"/>
  <c r="DO905" i="1"/>
  <c r="BJ905" i="1"/>
  <c r="BK905" i="1" s="1"/>
  <c r="BJ739" i="1"/>
  <c r="BL730" i="1"/>
  <c r="BR730" i="1" s="1"/>
  <c r="BJ729" i="1"/>
  <c r="BI878" i="1"/>
  <c r="BF941" i="1"/>
  <c r="BW789" i="1"/>
  <c r="BX789" i="1"/>
  <c r="BY789" i="1"/>
  <c r="BZ789" i="1"/>
  <c r="CA789" i="1"/>
  <c r="CE789" i="1"/>
  <c r="CF789" i="1"/>
  <c r="CG789" i="1"/>
  <c r="CH789" i="1"/>
  <c r="CI789" i="1"/>
  <c r="CM789" i="1"/>
  <c r="CN789" i="1"/>
  <c r="CO789" i="1"/>
  <c r="CP789" i="1"/>
  <c r="CQ789" i="1"/>
  <c r="CU789" i="1"/>
  <c r="CV789" i="1"/>
  <c r="CW789" i="1"/>
  <c r="CX789" i="1"/>
  <c r="CY789" i="1"/>
  <c r="DC789" i="1"/>
  <c r="DD789" i="1"/>
  <c r="DE789" i="1"/>
  <c r="DF789" i="1"/>
  <c r="DG789" i="1"/>
  <c r="DK789" i="1"/>
  <c r="DL789" i="1"/>
  <c r="DM789" i="1"/>
  <c r="DN789" i="1"/>
  <c r="DO789" i="1"/>
  <c r="BJ789" i="1"/>
  <c r="BK789" i="1" s="1"/>
  <c r="BL741" i="1"/>
  <c r="BR741" i="1" s="1"/>
  <c r="BD924" i="1"/>
  <c r="BJ662" i="1"/>
  <c r="BV891" i="1"/>
  <c r="BW891" i="1"/>
  <c r="BX891" i="1"/>
  <c r="BY891" i="1"/>
  <c r="BZ891" i="1"/>
  <c r="CA891" i="1"/>
  <c r="CD891" i="1"/>
  <c r="CE891" i="1"/>
  <c r="CF891" i="1"/>
  <c r="CG891" i="1"/>
  <c r="CH891" i="1"/>
  <c r="CI891" i="1"/>
  <c r="CL891" i="1"/>
  <c r="CM891" i="1"/>
  <c r="CN891" i="1"/>
  <c r="CO891" i="1"/>
  <c r="CP891" i="1"/>
  <c r="CQ891" i="1"/>
  <c r="CT891" i="1"/>
  <c r="CU891" i="1"/>
  <c r="CV891" i="1"/>
  <c r="CW891" i="1"/>
  <c r="CX891" i="1"/>
  <c r="CY891" i="1"/>
  <c r="DB891" i="1"/>
  <c r="DC891" i="1"/>
  <c r="DD891" i="1"/>
  <c r="DE891" i="1"/>
  <c r="DF891" i="1"/>
  <c r="DG891" i="1"/>
  <c r="DJ891" i="1"/>
  <c r="DK891" i="1"/>
  <c r="DL891" i="1"/>
  <c r="DM891" i="1"/>
  <c r="DN891" i="1"/>
  <c r="DO891" i="1"/>
  <c r="BJ891" i="1"/>
  <c r="BK891" i="1" s="1"/>
  <c r="BW765" i="1"/>
  <c r="BX765" i="1"/>
  <c r="BY765" i="1"/>
  <c r="BZ765" i="1"/>
  <c r="CA765" i="1"/>
  <c r="CE765" i="1"/>
  <c r="CF765" i="1"/>
  <c r="CG765" i="1"/>
  <c r="CH765" i="1"/>
  <c r="CI765" i="1"/>
  <c r="CM765" i="1"/>
  <c r="CN765" i="1"/>
  <c r="CO765" i="1"/>
  <c r="CP765" i="1"/>
  <c r="CQ765" i="1"/>
  <c r="CU765" i="1"/>
  <c r="CV765" i="1"/>
  <c r="CW765" i="1"/>
  <c r="CX765" i="1"/>
  <c r="CY765" i="1"/>
  <c r="DC765" i="1"/>
  <c r="DD765" i="1"/>
  <c r="DE765" i="1"/>
  <c r="DF765" i="1"/>
  <c r="DG765" i="1"/>
  <c r="DK765" i="1"/>
  <c r="DL765" i="1"/>
  <c r="DM765" i="1"/>
  <c r="DN765" i="1"/>
  <c r="DO765" i="1"/>
  <c r="BJ765" i="1"/>
  <c r="BK765" i="1" s="1"/>
  <c r="BL819" i="1"/>
  <c r="BR819" i="1" s="1"/>
  <c r="BD919" i="1"/>
  <c r="BV682" i="1"/>
  <c r="BW682" i="1"/>
  <c r="BX682" i="1"/>
  <c r="BY682" i="1"/>
  <c r="BZ682" i="1"/>
  <c r="CA682" i="1"/>
  <c r="CC682" i="1"/>
  <c r="CD682" i="1"/>
  <c r="CE682" i="1"/>
  <c r="CF682" i="1"/>
  <c r="CG682" i="1"/>
  <c r="CH682" i="1"/>
  <c r="CI682" i="1"/>
  <c r="CK682" i="1"/>
  <c r="CL682" i="1"/>
  <c r="CM682" i="1"/>
  <c r="CN682" i="1"/>
  <c r="CO682" i="1"/>
  <c r="CP682" i="1"/>
  <c r="CQ682" i="1"/>
  <c r="CS682" i="1"/>
  <c r="CT682" i="1"/>
  <c r="CU682" i="1"/>
  <c r="CV682" i="1"/>
  <c r="CW682" i="1"/>
  <c r="CX682" i="1"/>
  <c r="CY682" i="1"/>
  <c r="DA682" i="1"/>
  <c r="DB682" i="1"/>
  <c r="DC682" i="1"/>
  <c r="DD682" i="1"/>
  <c r="DE682" i="1"/>
  <c r="DF682" i="1"/>
  <c r="DG682" i="1"/>
  <c r="DI682" i="1"/>
  <c r="DJ682" i="1"/>
  <c r="DK682" i="1"/>
  <c r="DL682" i="1"/>
  <c r="DM682" i="1"/>
  <c r="DN682" i="1"/>
  <c r="DO682" i="1"/>
  <c r="BJ682" i="1"/>
  <c r="BK682" i="1" s="1"/>
  <c r="BJ719" i="1"/>
  <c r="BL684" i="1"/>
  <c r="BR684" i="1" s="1"/>
  <c r="BL789" i="1"/>
  <c r="BR789" i="1" s="1"/>
  <c r="BV737" i="1"/>
  <c r="BW737" i="1"/>
  <c r="BX737" i="1"/>
  <c r="BY737" i="1"/>
  <c r="BZ737" i="1"/>
  <c r="CA737" i="1"/>
  <c r="CC737" i="1"/>
  <c r="CD737" i="1"/>
  <c r="CE737" i="1"/>
  <c r="CF737" i="1"/>
  <c r="CG737" i="1"/>
  <c r="CH737" i="1"/>
  <c r="CI737" i="1"/>
  <c r="CK737" i="1"/>
  <c r="CL737" i="1"/>
  <c r="CM737" i="1"/>
  <c r="CN737" i="1"/>
  <c r="CO737" i="1"/>
  <c r="CP737" i="1"/>
  <c r="CQ737" i="1"/>
  <c r="CS737" i="1"/>
  <c r="CT737" i="1"/>
  <c r="CU737" i="1"/>
  <c r="CV737" i="1"/>
  <c r="CW737" i="1"/>
  <c r="CX737" i="1"/>
  <c r="CY737" i="1"/>
  <c r="DA737" i="1"/>
  <c r="DB737" i="1"/>
  <c r="DC737" i="1"/>
  <c r="DD737" i="1"/>
  <c r="DE737" i="1"/>
  <c r="DF737" i="1"/>
  <c r="DG737" i="1"/>
  <c r="DI737" i="1"/>
  <c r="DJ737" i="1"/>
  <c r="DK737" i="1"/>
  <c r="DL737" i="1"/>
  <c r="DM737" i="1"/>
  <c r="DN737" i="1"/>
  <c r="DO737" i="1"/>
  <c r="BJ737" i="1"/>
  <c r="BK737" i="1" s="1"/>
  <c r="BV665" i="1"/>
  <c r="BW665" i="1"/>
  <c r="BX665" i="1"/>
  <c r="BY665" i="1"/>
  <c r="BZ665" i="1"/>
  <c r="CA665" i="1"/>
  <c r="CD665" i="1"/>
  <c r="CE665" i="1"/>
  <c r="CF665" i="1"/>
  <c r="CG665" i="1"/>
  <c r="CH665" i="1"/>
  <c r="CI665" i="1"/>
  <c r="CL665" i="1"/>
  <c r="CM665" i="1"/>
  <c r="CN665" i="1"/>
  <c r="CO665" i="1"/>
  <c r="CP665" i="1"/>
  <c r="CQ665" i="1"/>
  <c r="CT665" i="1"/>
  <c r="CU665" i="1"/>
  <c r="CV665" i="1"/>
  <c r="CW665" i="1"/>
  <c r="CX665" i="1"/>
  <c r="CY665" i="1"/>
  <c r="DB665" i="1"/>
  <c r="DC665" i="1"/>
  <c r="DD665" i="1"/>
  <c r="DE665" i="1"/>
  <c r="DF665" i="1"/>
  <c r="DG665" i="1"/>
  <c r="DJ665" i="1"/>
  <c r="DK665" i="1"/>
  <c r="DL665" i="1"/>
  <c r="DM665" i="1"/>
  <c r="DN665" i="1"/>
  <c r="DO665" i="1"/>
  <c r="BJ665" i="1"/>
  <c r="BK665" i="1" s="1"/>
  <c r="BW696" i="1"/>
  <c r="BX696" i="1"/>
  <c r="BY696" i="1"/>
  <c r="BZ696" i="1"/>
  <c r="CA696" i="1"/>
  <c r="CE696" i="1"/>
  <c r="CF696" i="1"/>
  <c r="CG696" i="1"/>
  <c r="CH696" i="1"/>
  <c r="CI696" i="1"/>
  <c r="CM696" i="1"/>
  <c r="CN696" i="1"/>
  <c r="CO696" i="1"/>
  <c r="CP696" i="1"/>
  <c r="CQ696" i="1"/>
  <c r="CU696" i="1"/>
  <c r="CV696" i="1"/>
  <c r="CW696" i="1"/>
  <c r="CX696" i="1"/>
  <c r="CY696" i="1"/>
  <c r="DC696" i="1"/>
  <c r="DD696" i="1"/>
  <c r="DE696" i="1"/>
  <c r="DF696" i="1"/>
  <c r="DG696" i="1"/>
  <c r="DK696" i="1"/>
  <c r="DL696" i="1"/>
  <c r="DM696" i="1"/>
  <c r="DN696" i="1"/>
  <c r="DO696" i="1"/>
  <c r="BJ696" i="1"/>
  <c r="BK696" i="1" s="1"/>
  <c r="BL696" i="1" s="1"/>
  <c r="BR696" i="1" s="1"/>
  <c r="BL750" i="1"/>
  <c r="BR750" i="1" s="1"/>
  <c r="BL733" i="1"/>
  <c r="BR733" i="1" s="1"/>
  <c r="BD917" i="1"/>
  <c r="BJ700" i="1"/>
  <c r="BJ815" i="1"/>
  <c r="BX814" i="1"/>
  <c r="CC814" i="1"/>
  <c r="CF814" i="1"/>
  <c r="CK814" i="1"/>
  <c r="CN814" i="1"/>
  <c r="CS814" i="1"/>
  <c r="CV814" i="1"/>
  <c r="DA814" i="1"/>
  <c r="DD814" i="1"/>
  <c r="DI814" i="1"/>
  <c r="DL814" i="1"/>
  <c r="BJ814" i="1"/>
  <c r="BK814" i="1" s="1"/>
  <c r="BL690" i="1"/>
  <c r="BR690" i="1" s="1"/>
  <c r="BL716" i="1"/>
  <c r="BR716" i="1" s="1"/>
  <c r="BL882" i="1"/>
  <c r="BR882" i="1" s="1"/>
  <c r="BL735" i="1"/>
  <c r="BR735" i="1" s="1"/>
  <c r="BD931" i="1"/>
  <c r="BW834" i="1"/>
  <c r="BX834" i="1"/>
  <c r="BY834" i="1"/>
  <c r="BZ834" i="1"/>
  <c r="CA834" i="1"/>
  <c r="CE834" i="1"/>
  <c r="CF834" i="1"/>
  <c r="CG834" i="1"/>
  <c r="CH834" i="1"/>
  <c r="CI834" i="1"/>
  <c r="CM834" i="1"/>
  <c r="CN834" i="1"/>
  <c r="CO834" i="1"/>
  <c r="CP834" i="1"/>
  <c r="CQ834" i="1"/>
  <c r="CU834" i="1"/>
  <c r="CV834" i="1"/>
  <c r="CW834" i="1"/>
  <c r="CX834" i="1"/>
  <c r="CY834" i="1"/>
  <c r="DC834" i="1"/>
  <c r="DD834" i="1"/>
  <c r="DE834" i="1"/>
  <c r="DF834" i="1"/>
  <c r="DG834" i="1"/>
  <c r="DK834" i="1"/>
  <c r="DL834" i="1"/>
  <c r="DM834" i="1"/>
  <c r="DN834" i="1"/>
  <c r="DO834" i="1"/>
  <c r="BJ834" i="1"/>
  <c r="BK834" i="1" s="1"/>
  <c r="BJ768" i="1"/>
  <c r="BL895" i="1"/>
  <c r="BR895" i="1" s="1"/>
  <c r="BL795" i="1"/>
  <c r="BR795" i="1" s="1"/>
  <c r="BL885" i="1"/>
  <c r="BR885" i="1" s="1"/>
  <c r="BJ38" i="1"/>
  <c r="BD921" i="1"/>
  <c r="BJ672" i="1"/>
  <c r="BV837" i="1"/>
  <c r="BW837" i="1"/>
  <c r="BX837" i="1"/>
  <c r="BY837" i="1"/>
  <c r="BZ837" i="1"/>
  <c r="CA837" i="1"/>
  <c r="CD837" i="1"/>
  <c r="CE837" i="1"/>
  <c r="CF837" i="1"/>
  <c r="CG837" i="1"/>
  <c r="CH837" i="1"/>
  <c r="CI837" i="1"/>
  <c r="CL837" i="1"/>
  <c r="CM837" i="1"/>
  <c r="CN837" i="1"/>
  <c r="CO837" i="1"/>
  <c r="CP837" i="1"/>
  <c r="CQ837" i="1"/>
  <c r="CT837" i="1"/>
  <c r="CU837" i="1"/>
  <c r="CV837" i="1"/>
  <c r="CW837" i="1"/>
  <c r="CX837" i="1"/>
  <c r="CY837" i="1"/>
  <c r="DB837" i="1"/>
  <c r="DC837" i="1"/>
  <c r="DD837" i="1"/>
  <c r="DE837" i="1"/>
  <c r="DF837" i="1"/>
  <c r="DG837" i="1"/>
  <c r="DJ837" i="1"/>
  <c r="DK837" i="1"/>
  <c r="DL837" i="1"/>
  <c r="DM837" i="1"/>
  <c r="DN837" i="1"/>
  <c r="DO837" i="1"/>
  <c r="BJ837" i="1"/>
  <c r="BK837" i="1" s="1"/>
  <c r="BW771" i="1"/>
  <c r="BX771" i="1"/>
  <c r="BY771" i="1"/>
  <c r="BZ771" i="1"/>
  <c r="CA771" i="1"/>
  <c r="CE771" i="1"/>
  <c r="CF771" i="1"/>
  <c r="CG771" i="1"/>
  <c r="CH771" i="1"/>
  <c r="CI771" i="1"/>
  <c r="CM771" i="1"/>
  <c r="CN771" i="1"/>
  <c r="CO771" i="1"/>
  <c r="CP771" i="1"/>
  <c r="CQ771" i="1"/>
  <c r="CU771" i="1"/>
  <c r="CV771" i="1"/>
  <c r="CW771" i="1"/>
  <c r="CX771" i="1"/>
  <c r="CY771" i="1"/>
  <c r="DC771" i="1"/>
  <c r="DD771" i="1"/>
  <c r="DE771" i="1"/>
  <c r="DF771" i="1"/>
  <c r="DG771" i="1"/>
  <c r="DK771" i="1"/>
  <c r="DL771" i="1"/>
  <c r="DM771" i="1"/>
  <c r="DN771" i="1"/>
  <c r="DO771" i="1"/>
  <c r="BJ771" i="1"/>
  <c r="BK771" i="1" s="1"/>
  <c r="BL894" i="1"/>
  <c r="BR894" i="1" s="1"/>
  <c r="BV749" i="1"/>
  <c r="BW749" i="1"/>
  <c r="BX749" i="1"/>
  <c r="BY749" i="1"/>
  <c r="BZ749" i="1"/>
  <c r="CA749" i="1"/>
  <c r="CD749" i="1"/>
  <c r="CE749" i="1"/>
  <c r="CF749" i="1"/>
  <c r="CG749" i="1"/>
  <c r="CH749" i="1"/>
  <c r="CI749" i="1"/>
  <c r="CL749" i="1"/>
  <c r="CM749" i="1"/>
  <c r="CN749" i="1"/>
  <c r="CO749" i="1"/>
  <c r="CP749" i="1"/>
  <c r="CQ749" i="1"/>
  <c r="CT749" i="1"/>
  <c r="CU749" i="1"/>
  <c r="CV749" i="1"/>
  <c r="CW749" i="1"/>
  <c r="CX749" i="1"/>
  <c r="CY749" i="1"/>
  <c r="DB749" i="1"/>
  <c r="DC749" i="1"/>
  <c r="DD749" i="1"/>
  <c r="DE749" i="1"/>
  <c r="DF749" i="1"/>
  <c r="DG749" i="1"/>
  <c r="DJ749" i="1"/>
  <c r="DK749" i="1"/>
  <c r="DL749" i="1"/>
  <c r="DM749" i="1"/>
  <c r="DN749" i="1"/>
  <c r="DO749" i="1"/>
  <c r="BJ749" i="1"/>
  <c r="BK749" i="1" s="1"/>
  <c r="BW677" i="1"/>
  <c r="BX677" i="1"/>
  <c r="BY677" i="1"/>
  <c r="BZ677" i="1"/>
  <c r="CA677" i="1"/>
  <c r="CE677" i="1"/>
  <c r="CF677" i="1"/>
  <c r="CG677" i="1"/>
  <c r="CH677" i="1"/>
  <c r="CI677" i="1"/>
  <c r="CM677" i="1"/>
  <c r="CN677" i="1"/>
  <c r="CO677" i="1"/>
  <c r="CP677" i="1"/>
  <c r="CQ677" i="1"/>
  <c r="CU677" i="1"/>
  <c r="CV677" i="1"/>
  <c r="CW677" i="1"/>
  <c r="CX677" i="1"/>
  <c r="CY677" i="1"/>
  <c r="DC677" i="1"/>
  <c r="DD677" i="1"/>
  <c r="DE677" i="1"/>
  <c r="DF677" i="1"/>
  <c r="DG677" i="1"/>
  <c r="DK677" i="1"/>
  <c r="DL677" i="1"/>
  <c r="DM677" i="1"/>
  <c r="DN677" i="1"/>
  <c r="DO677" i="1"/>
  <c r="BJ677" i="1"/>
  <c r="BK677" i="1" s="1"/>
  <c r="BJ708" i="1"/>
  <c r="BY836" i="1"/>
  <c r="BZ836" i="1"/>
  <c r="CA836" i="1"/>
  <c r="CC836" i="1"/>
  <c r="CG836" i="1"/>
  <c r="CH836" i="1"/>
  <c r="CI836" i="1"/>
  <c r="CK836" i="1"/>
  <c r="CO836" i="1"/>
  <c r="CP836" i="1"/>
  <c r="CQ836" i="1"/>
  <c r="CS836" i="1"/>
  <c r="CW836" i="1"/>
  <c r="CX836" i="1"/>
  <c r="CY836" i="1"/>
  <c r="DA836" i="1"/>
  <c r="DE836" i="1"/>
  <c r="DF836" i="1"/>
  <c r="DG836" i="1"/>
  <c r="DI836" i="1"/>
  <c r="DM836" i="1"/>
  <c r="DN836" i="1"/>
  <c r="DO836" i="1"/>
  <c r="BJ836" i="1"/>
  <c r="BK836" i="1" s="1"/>
  <c r="BL764" i="1"/>
  <c r="BR764" i="1" s="1"/>
  <c r="BL902" i="1"/>
  <c r="BR902" i="1" s="1"/>
  <c r="BJ809" i="1"/>
  <c r="BL821" i="1"/>
  <c r="BR821" i="1" s="1"/>
  <c r="BL676" i="1"/>
  <c r="BR676" i="1" s="1"/>
  <c r="BW816" i="1"/>
  <c r="BX816" i="1"/>
  <c r="BY816" i="1"/>
  <c r="BZ816" i="1"/>
  <c r="CA816" i="1"/>
  <c r="CE816" i="1"/>
  <c r="CF816" i="1"/>
  <c r="CG816" i="1"/>
  <c r="CH816" i="1"/>
  <c r="CI816" i="1"/>
  <c r="CM816" i="1"/>
  <c r="CN816" i="1"/>
  <c r="CO816" i="1"/>
  <c r="CP816" i="1"/>
  <c r="CQ816" i="1"/>
  <c r="CU816" i="1"/>
  <c r="CV816" i="1"/>
  <c r="CW816" i="1"/>
  <c r="CX816" i="1"/>
  <c r="CY816" i="1"/>
  <c r="DC816" i="1"/>
  <c r="DD816" i="1"/>
  <c r="DE816" i="1"/>
  <c r="DF816" i="1"/>
  <c r="DG816" i="1"/>
  <c r="DK816" i="1"/>
  <c r="DL816" i="1"/>
  <c r="DM816" i="1"/>
  <c r="DN816" i="1"/>
  <c r="DO816" i="1"/>
  <c r="BJ816" i="1"/>
  <c r="BK816" i="1" s="1"/>
  <c r="BL807" i="1"/>
  <c r="BR807" i="1" s="1"/>
  <c r="BL775" i="1"/>
  <c r="BR775" i="1" s="1"/>
  <c r="BV904" i="1"/>
  <c r="BW904" i="1"/>
  <c r="BX904" i="1"/>
  <c r="BY904" i="1"/>
  <c r="BZ904" i="1"/>
  <c r="CA904" i="1"/>
  <c r="CD904" i="1"/>
  <c r="CE904" i="1"/>
  <c r="CF904" i="1"/>
  <c r="CG904" i="1"/>
  <c r="CH904" i="1"/>
  <c r="CI904" i="1"/>
  <c r="CL904" i="1"/>
  <c r="CM904" i="1"/>
  <c r="CN904" i="1"/>
  <c r="CO904" i="1"/>
  <c r="CP904" i="1"/>
  <c r="CQ904" i="1"/>
  <c r="CT904" i="1"/>
  <c r="CU904" i="1"/>
  <c r="CV904" i="1"/>
  <c r="CW904" i="1"/>
  <c r="CX904" i="1"/>
  <c r="CY904" i="1"/>
  <c r="DB904" i="1"/>
  <c r="DC904" i="1"/>
  <c r="DD904" i="1"/>
  <c r="DE904" i="1"/>
  <c r="DF904" i="1"/>
  <c r="DG904" i="1"/>
  <c r="DJ904" i="1"/>
  <c r="DK904" i="1"/>
  <c r="DL904" i="1"/>
  <c r="DM904" i="1"/>
  <c r="DN904" i="1"/>
  <c r="DO904" i="1"/>
  <c r="BJ904" i="1"/>
  <c r="BK904" i="1" s="1"/>
  <c r="BW786" i="1"/>
  <c r="BX786" i="1"/>
  <c r="BY786" i="1"/>
  <c r="BZ786" i="1"/>
  <c r="CA786" i="1"/>
  <c r="CE786" i="1"/>
  <c r="CF786" i="1"/>
  <c r="CG786" i="1"/>
  <c r="CH786" i="1"/>
  <c r="CI786" i="1"/>
  <c r="CM786" i="1"/>
  <c r="CN786" i="1"/>
  <c r="CO786" i="1"/>
  <c r="CP786" i="1"/>
  <c r="CQ786" i="1"/>
  <c r="CU786" i="1"/>
  <c r="CV786" i="1"/>
  <c r="CW786" i="1"/>
  <c r="CX786" i="1"/>
  <c r="CY786" i="1"/>
  <c r="DC786" i="1"/>
  <c r="DD786" i="1"/>
  <c r="DE786" i="1"/>
  <c r="DF786" i="1"/>
  <c r="DG786" i="1"/>
  <c r="DK786" i="1"/>
  <c r="DL786" i="1"/>
  <c r="DM786" i="1"/>
  <c r="DN786" i="1"/>
  <c r="DO786" i="1"/>
  <c r="BJ786" i="1"/>
  <c r="BK786" i="1" s="1"/>
  <c r="BJ705" i="1"/>
  <c r="BF926" i="1"/>
  <c r="BI863" i="1"/>
  <c r="BL810" i="1"/>
  <c r="BR810" i="1" s="1"/>
  <c r="BL734" i="1"/>
  <c r="BR734" i="1" s="1"/>
  <c r="BL908" i="1"/>
  <c r="BR908" i="1" s="1"/>
  <c r="BJ820" i="1"/>
  <c r="BL842" i="1"/>
  <c r="BR842" i="1" s="1"/>
  <c r="BD928" i="1"/>
  <c r="BJ667" i="1"/>
  <c r="BD918" i="1"/>
  <c r="BJ726" i="1"/>
  <c r="BJ678" i="1"/>
  <c r="BF935" i="1"/>
  <c r="BI872" i="1"/>
  <c r="BJ903" i="1"/>
  <c r="BL891" i="1"/>
  <c r="BR891" i="1" s="1"/>
  <c r="BL756" i="1"/>
  <c r="BR756" i="1" s="1"/>
  <c r="BV880" i="1"/>
  <c r="BW880" i="1"/>
  <c r="BX880" i="1"/>
  <c r="BY880" i="1"/>
  <c r="BZ880" i="1"/>
  <c r="CA880" i="1"/>
  <c r="CD880" i="1"/>
  <c r="CE880" i="1"/>
  <c r="CF880" i="1"/>
  <c r="CG880" i="1"/>
  <c r="CH880" i="1"/>
  <c r="CI880" i="1"/>
  <c r="CL880" i="1"/>
  <c r="CM880" i="1"/>
  <c r="CN880" i="1"/>
  <c r="CO880" i="1"/>
  <c r="CP880" i="1"/>
  <c r="CQ880" i="1"/>
  <c r="CT880" i="1"/>
  <c r="CU880" i="1"/>
  <c r="CV880" i="1"/>
  <c r="CW880" i="1"/>
  <c r="CX880" i="1"/>
  <c r="CY880" i="1"/>
  <c r="DB880" i="1"/>
  <c r="DC880" i="1"/>
  <c r="DD880" i="1"/>
  <c r="DE880" i="1"/>
  <c r="DF880" i="1"/>
  <c r="DG880" i="1"/>
  <c r="DJ880" i="1"/>
  <c r="DK880" i="1"/>
  <c r="DL880" i="1"/>
  <c r="DM880" i="1"/>
  <c r="DN880" i="1"/>
  <c r="DO880" i="1"/>
  <c r="BJ880" i="1"/>
  <c r="BK880" i="1" s="1"/>
  <c r="BF931" i="1"/>
  <c r="BI868" i="1"/>
  <c r="BV908" i="1"/>
  <c r="BW908" i="1"/>
  <c r="BX908" i="1"/>
  <c r="BY908" i="1"/>
  <c r="BZ908" i="1"/>
  <c r="CA908" i="1"/>
  <c r="CC908" i="1"/>
  <c r="CD908" i="1"/>
  <c r="CE908" i="1"/>
  <c r="CF908" i="1"/>
  <c r="CG908" i="1"/>
  <c r="CH908" i="1"/>
  <c r="CI908" i="1"/>
  <c r="CK908" i="1"/>
  <c r="CL908" i="1"/>
  <c r="CM908" i="1"/>
  <c r="CN908" i="1"/>
  <c r="CO908" i="1"/>
  <c r="CP908" i="1"/>
  <c r="CQ908" i="1"/>
  <c r="CS908" i="1"/>
  <c r="CT908" i="1"/>
  <c r="CU908" i="1"/>
  <c r="CV908" i="1"/>
  <c r="CW908" i="1"/>
  <c r="CX908" i="1"/>
  <c r="CY908" i="1"/>
  <c r="DA908" i="1"/>
  <c r="DB908" i="1"/>
  <c r="DC908" i="1"/>
  <c r="DD908" i="1"/>
  <c r="DE908" i="1"/>
  <c r="DF908" i="1"/>
  <c r="DG908" i="1"/>
  <c r="DI908" i="1"/>
  <c r="DJ908" i="1"/>
  <c r="DK908" i="1"/>
  <c r="DL908" i="1"/>
  <c r="DM908" i="1"/>
  <c r="DN908" i="1"/>
  <c r="DO908" i="1"/>
  <c r="BJ908" i="1"/>
  <c r="BK908" i="1" s="1"/>
  <c r="BV825" i="1"/>
  <c r="BW825" i="1"/>
  <c r="BX825" i="1"/>
  <c r="BY825" i="1"/>
  <c r="BZ825" i="1"/>
  <c r="CA825" i="1"/>
  <c r="CD825" i="1"/>
  <c r="CE825" i="1"/>
  <c r="CF825" i="1"/>
  <c r="CG825" i="1"/>
  <c r="CH825" i="1"/>
  <c r="CI825" i="1"/>
  <c r="CL825" i="1"/>
  <c r="CM825" i="1"/>
  <c r="CN825" i="1"/>
  <c r="CO825" i="1"/>
  <c r="CP825" i="1"/>
  <c r="CQ825" i="1"/>
  <c r="CT825" i="1"/>
  <c r="CU825" i="1"/>
  <c r="CV825" i="1"/>
  <c r="CW825" i="1"/>
  <c r="CX825" i="1"/>
  <c r="CY825" i="1"/>
  <c r="DB825" i="1"/>
  <c r="DC825" i="1"/>
  <c r="DD825" i="1"/>
  <c r="DE825" i="1"/>
  <c r="DF825" i="1"/>
  <c r="DG825" i="1"/>
  <c r="DJ825" i="1"/>
  <c r="DK825" i="1"/>
  <c r="DL825" i="1"/>
  <c r="DM825" i="1"/>
  <c r="DN825" i="1"/>
  <c r="DO825" i="1"/>
  <c r="BJ825" i="1"/>
  <c r="BK825" i="1" s="1"/>
  <c r="BD926" i="1"/>
  <c r="BF916" i="1"/>
  <c r="BI853" i="1"/>
  <c r="BJ797" i="1"/>
  <c r="BL761" i="1"/>
  <c r="BR761" i="1" s="1"/>
  <c r="BL749" i="1"/>
  <c r="BR749" i="1" s="1"/>
  <c r="BJ687" i="1"/>
  <c r="BJ670" i="1"/>
  <c r="BF920" i="1"/>
  <c r="BI857" i="1"/>
  <c r="BJ833" i="1"/>
  <c r="BD941" i="1"/>
  <c r="BJ751" i="1"/>
  <c r="BL677" i="1"/>
  <c r="BR677" i="1" s="1"/>
  <c r="BL669" i="1"/>
  <c r="BR669" i="1" s="1"/>
  <c r="BL682" i="1"/>
  <c r="BR682" i="1" s="1"/>
  <c r="BV893" i="1"/>
  <c r="BW893" i="1"/>
  <c r="BX893" i="1"/>
  <c r="BY893" i="1"/>
  <c r="BZ893" i="1"/>
  <c r="CA893" i="1"/>
  <c r="CD893" i="1"/>
  <c r="CE893" i="1"/>
  <c r="CF893" i="1"/>
  <c r="CG893" i="1"/>
  <c r="CH893" i="1"/>
  <c r="CI893" i="1"/>
  <c r="CL893" i="1"/>
  <c r="CM893" i="1"/>
  <c r="CN893" i="1"/>
  <c r="CO893" i="1"/>
  <c r="CP893" i="1"/>
  <c r="CQ893" i="1"/>
  <c r="CT893" i="1"/>
  <c r="CU893" i="1"/>
  <c r="CV893" i="1"/>
  <c r="CW893" i="1"/>
  <c r="CX893" i="1"/>
  <c r="CY893" i="1"/>
  <c r="DB893" i="1"/>
  <c r="DC893" i="1"/>
  <c r="DD893" i="1"/>
  <c r="DE893" i="1"/>
  <c r="DF893" i="1"/>
  <c r="DG893" i="1"/>
  <c r="DJ893" i="1"/>
  <c r="DK893" i="1"/>
  <c r="DL893" i="1"/>
  <c r="DM893" i="1"/>
  <c r="DN893" i="1"/>
  <c r="DO893" i="1"/>
  <c r="BJ893" i="1"/>
  <c r="BK893" i="1" s="1"/>
  <c r="BD938" i="1"/>
  <c r="BF928" i="1"/>
  <c r="BI865" i="1"/>
  <c r="BJ841" i="1"/>
  <c r="BJ773" i="1"/>
  <c r="BV701" i="1"/>
  <c r="BW701" i="1"/>
  <c r="BX701" i="1"/>
  <c r="BY701" i="1"/>
  <c r="BZ701" i="1"/>
  <c r="CA701" i="1"/>
  <c r="CC701" i="1"/>
  <c r="CD701" i="1"/>
  <c r="CE701" i="1"/>
  <c r="CF701" i="1"/>
  <c r="CG701" i="1"/>
  <c r="CH701" i="1"/>
  <c r="CI701" i="1"/>
  <c r="CK701" i="1"/>
  <c r="CL701" i="1"/>
  <c r="CM701" i="1"/>
  <c r="CN701" i="1"/>
  <c r="CO701" i="1"/>
  <c r="CP701" i="1"/>
  <c r="CQ701" i="1"/>
  <c r="CS701" i="1"/>
  <c r="CT701" i="1"/>
  <c r="CU701" i="1"/>
  <c r="CV701" i="1"/>
  <c r="CW701" i="1"/>
  <c r="CX701" i="1"/>
  <c r="CY701" i="1"/>
  <c r="DA701" i="1"/>
  <c r="DB701" i="1"/>
  <c r="DC701" i="1"/>
  <c r="DD701" i="1"/>
  <c r="DE701" i="1"/>
  <c r="DF701" i="1"/>
  <c r="DG701" i="1"/>
  <c r="DI701" i="1"/>
  <c r="DJ701" i="1"/>
  <c r="DK701" i="1"/>
  <c r="DL701" i="1"/>
  <c r="DM701" i="1"/>
  <c r="DN701" i="1"/>
  <c r="DO701" i="1"/>
  <c r="BJ701" i="1"/>
  <c r="BK701" i="1" s="1"/>
  <c r="BL695" i="1"/>
  <c r="BR695" i="1" s="1"/>
  <c r="BV746" i="1"/>
  <c r="BW746" i="1"/>
  <c r="BX746" i="1"/>
  <c r="BY746" i="1"/>
  <c r="BZ746" i="1"/>
  <c r="CA746" i="1"/>
  <c r="CC746" i="1"/>
  <c r="CD746" i="1"/>
  <c r="CE746" i="1"/>
  <c r="CF746" i="1"/>
  <c r="CG746" i="1"/>
  <c r="CH746" i="1"/>
  <c r="CI746" i="1"/>
  <c r="CK746" i="1"/>
  <c r="CL746" i="1"/>
  <c r="CM746" i="1"/>
  <c r="CN746" i="1"/>
  <c r="CO746" i="1"/>
  <c r="CP746" i="1"/>
  <c r="CQ746" i="1"/>
  <c r="CS746" i="1"/>
  <c r="CT746" i="1"/>
  <c r="CU746" i="1"/>
  <c r="CV746" i="1"/>
  <c r="CW746" i="1"/>
  <c r="CX746" i="1"/>
  <c r="CY746" i="1"/>
  <c r="DA746" i="1"/>
  <c r="DB746" i="1"/>
  <c r="DC746" i="1"/>
  <c r="DD746" i="1"/>
  <c r="DE746" i="1"/>
  <c r="DF746" i="1"/>
  <c r="DG746" i="1"/>
  <c r="DI746" i="1"/>
  <c r="DJ746" i="1"/>
  <c r="DK746" i="1"/>
  <c r="DL746" i="1"/>
  <c r="DM746" i="1"/>
  <c r="DN746" i="1"/>
  <c r="DO746" i="1"/>
  <c r="BJ746" i="1"/>
  <c r="BK746" i="1" s="1"/>
  <c r="BL758" i="1"/>
  <c r="BR758" i="1" s="1"/>
  <c r="BV753" i="1"/>
  <c r="BW753" i="1"/>
  <c r="BX753" i="1"/>
  <c r="BY753" i="1"/>
  <c r="BZ753" i="1"/>
  <c r="CA753" i="1"/>
  <c r="CC753" i="1"/>
  <c r="CD753" i="1"/>
  <c r="CE753" i="1"/>
  <c r="CF753" i="1"/>
  <c r="CG753" i="1"/>
  <c r="CH753" i="1"/>
  <c r="CI753" i="1"/>
  <c r="CK753" i="1"/>
  <c r="CL753" i="1"/>
  <c r="CM753" i="1"/>
  <c r="CN753" i="1"/>
  <c r="CO753" i="1"/>
  <c r="CP753" i="1"/>
  <c r="CQ753" i="1"/>
  <c r="CS753" i="1"/>
  <c r="CT753" i="1"/>
  <c r="CU753" i="1"/>
  <c r="CV753" i="1"/>
  <c r="CW753" i="1"/>
  <c r="CX753" i="1"/>
  <c r="CY753" i="1"/>
  <c r="DA753" i="1"/>
  <c r="DB753" i="1"/>
  <c r="DC753" i="1"/>
  <c r="DD753" i="1"/>
  <c r="DE753" i="1"/>
  <c r="DF753" i="1"/>
  <c r="DG753" i="1"/>
  <c r="DI753" i="1"/>
  <c r="DJ753" i="1"/>
  <c r="DK753" i="1"/>
  <c r="DL753" i="1"/>
  <c r="DM753" i="1"/>
  <c r="DN753" i="1"/>
  <c r="DO753" i="1"/>
  <c r="BJ753" i="1"/>
  <c r="BK753" i="1" s="1"/>
  <c r="BL744" i="1"/>
  <c r="BR744" i="1" s="1"/>
  <c r="BJ712" i="1"/>
  <c r="BD912" i="1"/>
  <c r="BJ886" i="1"/>
  <c r="BL800" i="1"/>
  <c r="BR800" i="1" s="1"/>
  <c r="BL747" i="1"/>
  <c r="BR747" i="1" s="1"/>
  <c r="BJ671" i="1"/>
  <c r="BJ772" i="1"/>
  <c r="BJ757" i="1"/>
  <c r="BL779" i="1"/>
  <c r="BR779" i="1" s="1"/>
  <c r="BJ707" i="1"/>
  <c r="BJ824" i="1"/>
  <c r="BL752" i="1"/>
  <c r="BR752" i="1" s="1"/>
  <c r="BD915" i="1"/>
  <c r="BF927" i="1"/>
  <c r="BI864" i="1"/>
  <c r="BJ714" i="1"/>
  <c r="BL765" i="1"/>
  <c r="BR765" i="1" s="1"/>
  <c r="BI850" i="1"/>
  <c r="BF913" i="1"/>
  <c r="BV881" i="1"/>
  <c r="BW881" i="1"/>
  <c r="BX881" i="1"/>
  <c r="BY881" i="1"/>
  <c r="BZ881" i="1"/>
  <c r="CA881" i="1"/>
  <c r="CC881" i="1"/>
  <c r="CD881" i="1"/>
  <c r="CE881" i="1"/>
  <c r="CF881" i="1"/>
  <c r="CG881" i="1"/>
  <c r="CH881" i="1"/>
  <c r="CI881" i="1"/>
  <c r="CK881" i="1"/>
  <c r="CL881" i="1"/>
  <c r="CM881" i="1"/>
  <c r="CN881" i="1"/>
  <c r="CO881" i="1"/>
  <c r="CP881" i="1"/>
  <c r="CQ881" i="1"/>
  <c r="CS881" i="1"/>
  <c r="CT881" i="1"/>
  <c r="CU881" i="1"/>
  <c r="CV881" i="1"/>
  <c r="CW881" i="1"/>
  <c r="CX881" i="1"/>
  <c r="CY881" i="1"/>
  <c r="DA881" i="1"/>
  <c r="DB881" i="1"/>
  <c r="DC881" i="1"/>
  <c r="DD881" i="1"/>
  <c r="DE881" i="1"/>
  <c r="DF881" i="1"/>
  <c r="DG881" i="1"/>
  <c r="DI881" i="1"/>
  <c r="DJ881" i="1"/>
  <c r="DK881" i="1"/>
  <c r="DL881" i="1"/>
  <c r="DM881" i="1"/>
  <c r="DN881" i="1"/>
  <c r="DO881" i="1"/>
  <c r="BJ881" i="1"/>
  <c r="BK881" i="1" s="1"/>
  <c r="BL817" i="1"/>
  <c r="BR817" i="1" s="1"/>
  <c r="BL805" i="1"/>
  <c r="BR805" i="1" s="1"/>
  <c r="BL845" i="1"/>
  <c r="BR845" i="1" s="1"/>
  <c r="BJ762" i="1"/>
  <c r="BJ663" i="1"/>
  <c r="BV787" i="1"/>
  <c r="BW787" i="1"/>
  <c r="BX787" i="1"/>
  <c r="BY787" i="1"/>
  <c r="BZ787" i="1"/>
  <c r="CA787" i="1"/>
  <c r="CC787" i="1"/>
  <c r="CD787" i="1"/>
  <c r="CE787" i="1"/>
  <c r="CF787" i="1"/>
  <c r="CG787" i="1"/>
  <c r="CH787" i="1"/>
  <c r="CI787" i="1"/>
  <c r="CK787" i="1"/>
  <c r="CL787" i="1"/>
  <c r="CM787" i="1"/>
  <c r="CN787" i="1"/>
  <c r="CO787" i="1"/>
  <c r="CP787" i="1"/>
  <c r="CQ787" i="1"/>
  <c r="CS787" i="1"/>
  <c r="CT787" i="1"/>
  <c r="CU787" i="1"/>
  <c r="CV787" i="1"/>
  <c r="CW787" i="1"/>
  <c r="CX787" i="1"/>
  <c r="CY787" i="1"/>
  <c r="DA787" i="1"/>
  <c r="DB787" i="1"/>
  <c r="DC787" i="1"/>
  <c r="DD787" i="1"/>
  <c r="DE787" i="1"/>
  <c r="DF787" i="1"/>
  <c r="DG787" i="1"/>
  <c r="DI787" i="1"/>
  <c r="DJ787" i="1"/>
  <c r="DK787" i="1"/>
  <c r="DL787" i="1"/>
  <c r="DM787" i="1"/>
  <c r="DN787" i="1"/>
  <c r="DO787" i="1"/>
  <c r="BJ787" i="1"/>
  <c r="BK787" i="1" s="1"/>
  <c r="BL790" i="1"/>
  <c r="BR790" i="1" s="1"/>
  <c r="BV734" i="1"/>
  <c r="BW734" i="1"/>
  <c r="BX734" i="1"/>
  <c r="BY734" i="1"/>
  <c r="BZ734" i="1"/>
  <c r="CA734" i="1"/>
  <c r="CC734" i="1"/>
  <c r="CD734" i="1"/>
  <c r="CE734" i="1"/>
  <c r="CF734" i="1"/>
  <c r="CG734" i="1"/>
  <c r="CH734" i="1"/>
  <c r="CI734" i="1"/>
  <c r="CK734" i="1"/>
  <c r="CL734" i="1"/>
  <c r="CM734" i="1"/>
  <c r="CN734" i="1"/>
  <c r="CO734" i="1"/>
  <c r="CP734" i="1"/>
  <c r="CQ734" i="1"/>
  <c r="CS734" i="1"/>
  <c r="CT734" i="1"/>
  <c r="CU734" i="1"/>
  <c r="CV734" i="1"/>
  <c r="CW734" i="1"/>
  <c r="CX734" i="1"/>
  <c r="CY734" i="1"/>
  <c r="DA734" i="1"/>
  <c r="DB734" i="1"/>
  <c r="DC734" i="1"/>
  <c r="DD734" i="1"/>
  <c r="DE734" i="1"/>
  <c r="DF734" i="1"/>
  <c r="DG734" i="1"/>
  <c r="DI734" i="1"/>
  <c r="DJ734" i="1"/>
  <c r="DK734" i="1"/>
  <c r="DL734" i="1"/>
  <c r="DM734" i="1"/>
  <c r="DN734" i="1"/>
  <c r="DO734" i="1"/>
  <c r="BJ734" i="1"/>
  <c r="BK734" i="1" s="1"/>
  <c r="BJ698" i="1"/>
  <c r="BJ686" i="1"/>
  <c r="BF918" i="1"/>
  <c r="BI855" i="1"/>
  <c r="BJ907" i="1"/>
  <c r="BL794" i="1"/>
  <c r="BR794" i="1" s="1"/>
  <c r="BJ770" i="1"/>
  <c r="BJ823" i="1"/>
  <c r="BD940" i="1"/>
  <c r="BL675" i="1"/>
  <c r="BR675" i="1" s="1"/>
  <c r="BL711" i="1"/>
  <c r="BR711" i="1" s="1"/>
  <c r="BK686" i="1" l="1"/>
  <c r="BV686" i="1"/>
  <c r="CD686" i="1"/>
  <c r="CL686" i="1"/>
  <c r="DB686" i="1"/>
  <c r="DJ686" i="1"/>
  <c r="CF686" i="1"/>
  <c r="BK770" i="1"/>
  <c r="BL770" i="1"/>
  <c r="BR770" i="1" s="1"/>
  <c r="CC770" i="1"/>
  <c r="CK770" i="1"/>
  <c r="CS770" i="1"/>
  <c r="DA770" i="1"/>
  <c r="DI770" i="1"/>
  <c r="DG770" i="1"/>
  <c r="CX770" i="1"/>
  <c r="CO770" i="1"/>
  <c r="CF770" i="1"/>
  <c r="BW770" i="1"/>
  <c r="DO686" i="1"/>
  <c r="DF686" i="1"/>
  <c r="CW686" i="1"/>
  <c r="CN686" i="1"/>
  <c r="CE686" i="1"/>
  <c r="BK698" i="1"/>
  <c r="BL698" i="1" s="1"/>
  <c r="BR698" i="1" s="1"/>
  <c r="CK698" i="1"/>
  <c r="DG698" i="1"/>
  <c r="CX698" i="1"/>
  <c r="CO698" i="1"/>
  <c r="BW698" i="1"/>
  <c r="BK687" i="1"/>
  <c r="BV687" i="1" s="1"/>
  <c r="CL687" i="1"/>
  <c r="CT687" i="1"/>
  <c r="DB687" i="1"/>
  <c r="BW687" i="1"/>
  <c r="CE687" i="1"/>
  <c r="DC687" i="1"/>
  <c r="DK687" i="1"/>
  <c r="BX687" i="1"/>
  <c r="CN687" i="1"/>
  <c r="CV687" i="1"/>
  <c r="DE687" i="1"/>
  <c r="CQ687" i="1"/>
  <c r="CC687" i="1"/>
  <c r="BK903" i="1"/>
  <c r="CC903" i="1"/>
  <c r="CK903" i="1"/>
  <c r="CS903" i="1"/>
  <c r="DA903" i="1"/>
  <c r="DI903" i="1"/>
  <c r="BV903" i="1"/>
  <c r="CD903" i="1"/>
  <c r="CL903" i="1"/>
  <c r="CT903" i="1"/>
  <c r="DB903" i="1"/>
  <c r="DJ903" i="1"/>
  <c r="BL903" i="1"/>
  <c r="BR903" i="1" s="1"/>
  <c r="BW903" i="1"/>
  <c r="CE903" i="1"/>
  <c r="CM903" i="1"/>
  <c r="CU903" i="1"/>
  <c r="DC903" i="1"/>
  <c r="DK903" i="1"/>
  <c r="DE903" i="1"/>
  <c r="CQ903" i="1"/>
  <c r="CF903" i="1"/>
  <c r="BK678" i="1"/>
  <c r="BV678" i="1" s="1"/>
  <c r="CL678" i="1"/>
  <c r="CT678" i="1"/>
  <c r="BW678" i="1"/>
  <c r="CE678" i="1"/>
  <c r="DC678" i="1"/>
  <c r="DK678" i="1"/>
  <c r="BX678" i="1"/>
  <c r="CF678" i="1"/>
  <c r="CN678" i="1"/>
  <c r="CV678" i="1"/>
  <c r="DE678" i="1"/>
  <c r="CQ678" i="1"/>
  <c r="CC678" i="1"/>
  <c r="BK820" i="1"/>
  <c r="CE820" i="1"/>
  <c r="CM820" i="1"/>
  <c r="DK820" i="1"/>
  <c r="BL820" i="1"/>
  <c r="BR820" i="1" s="1"/>
  <c r="BY820" i="1"/>
  <c r="CO820" i="1"/>
  <c r="CW820" i="1"/>
  <c r="BZ820" i="1"/>
  <c r="CH820" i="1"/>
  <c r="CP820" i="1"/>
  <c r="CX820" i="1"/>
  <c r="DF820" i="1"/>
  <c r="DN820" i="1"/>
  <c r="CQ820" i="1"/>
  <c r="CY820" i="1"/>
  <c r="DG820" i="1"/>
  <c r="DO820" i="1"/>
  <c r="CZ820" i="1"/>
  <c r="CJ820" i="1"/>
  <c r="BK729" i="1"/>
  <c r="CH729" i="1"/>
  <c r="CP729" i="1"/>
  <c r="DN729" i="1"/>
  <c r="CA729" i="1"/>
  <c r="CI729" i="1"/>
  <c r="CY729" i="1"/>
  <c r="DG729" i="1"/>
  <c r="CC729" i="1"/>
  <c r="CK729" i="1"/>
  <c r="CS729" i="1"/>
  <c r="DA729" i="1"/>
  <c r="DI729" i="1"/>
  <c r="BV729" i="1"/>
  <c r="CT729" i="1"/>
  <c r="DB729" i="1"/>
  <c r="DJ729" i="1"/>
  <c r="BW729" i="1"/>
  <c r="CE729" i="1"/>
  <c r="CM729" i="1"/>
  <c r="DK729" i="1"/>
  <c r="CF729" i="1"/>
  <c r="DD729" i="1"/>
  <c r="BX729" i="1"/>
  <c r="CN729" i="1"/>
  <c r="CV729" i="1"/>
  <c r="CJ729" i="1"/>
  <c r="BK823" i="1"/>
  <c r="CF823" i="1" s="1"/>
  <c r="BL823" i="1"/>
  <c r="BR823" i="1" s="1"/>
  <c r="CT823" i="1"/>
  <c r="CO823" i="1"/>
  <c r="CO686" i="1"/>
  <c r="DE686" i="1"/>
  <c r="CM686" i="1"/>
  <c r="CG864" i="1"/>
  <c r="CO864" i="1"/>
  <c r="CS864" i="1"/>
  <c r="CW864" i="1"/>
  <c r="DA864" i="1"/>
  <c r="DE864" i="1"/>
  <c r="DI864" i="1"/>
  <c r="DM864" i="1"/>
  <c r="BJ864" i="1"/>
  <c r="BK864" i="1" s="1"/>
  <c r="CK864" i="1" s="1"/>
  <c r="BL864" i="1"/>
  <c r="BR864" i="1" s="1"/>
  <c r="BK772" i="1"/>
  <c r="DG772" i="1" s="1"/>
  <c r="BL772" i="1"/>
  <c r="BR772" i="1" s="1"/>
  <c r="BY772" i="1"/>
  <c r="CG772" i="1"/>
  <c r="CO772" i="1"/>
  <c r="CW772" i="1"/>
  <c r="DE772" i="1"/>
  <c r="DM772" i="1"/>
  <c r="BZ772" i="1"/>
  <c r="CH772" i="1"/>
  <c r="CP772" i="1"/>
  <c r="CX772" i="1"/>
  <c r="DF772" i="1"/>
  <c r="DN772" i="1"/>
  <c r="DD772" i="1"/>
  <c r="CT772" i="1"/>
  <c r="CJ772" i="1"/>
  <c r="BX772" i="1"/>
  <c r="BK886" i="1"/>
  <c r="BY886" i="1" s="1"/>
  <c r="BL886" i="1"/>
  <c r="BR886" i="1" s="1"/>
  <c r="CW886" i="1"/>
  <c r="BZ886" i="1"/>
  <c r="CH886" i="1"/>
  <c r="DN886" i="1"/>
  <c r="CJ886" i="1"/>
  <c r="BX886" i="1"/>
  <c r="BY865" i="1"/>
  <c r="CC865" i="1"/>
  <c r="CG865" i="1"/>
  <c r="CK865" i="1"/>
  <c r="CO865" i="1"/>
  <c r="CS865" i="1"/>
  <c r="CW865" i="1"/>
  <c r="DA865" i="1"/>
  <c r="DE865" i="1"/>
  <c r="DI865" i="1"/>
  <c r="DM865" i="1"/>
  <c r="BJ865" i="1"/>
  <c r="BK865" i="1" s="1"/>
  <c r="BL865" i="1"/>
  <c r="BR865" i="1" s="1"/>
  <c r="BY857" i="1"/>
  <c r="CC857" i="1"/>
  <c r="CG857" i="1"/>
  <c r="CK857" i="1"/>
  <c r="CO857" i="1"/>
  <c r="CS857" i="1"/>
  <c r="CW857" i="1"/>
  <c r="DA857" i="1"/>
  <c r="DE857" i="1"/>
  <c r="DI857" i="1"/>
  <c r="DM857" i="1"/>
  <c r="BJ857" i="1"/>
  <c r="BK857" i="1" s="1"/>
  <c r="BL857" i="1"/>
  <c r="BR857" i="1" s="1"/>
  <c r="BK782" i="1"/>
  <c r="CP782" i="1" s="1"/>
  <c r="BZ782" i="1"/>
  <c r="CX782" i="1"/>
  <c r="DF782" i="1"/>
  <c r="CI782" i="1"/>
  <c r="CQ782" i="1"/>
  <c r="DO782" i="1"/>
  <c r="CC782" i="1"/>
  <c r="DA782" i="1"/>
  <c r="DI782" i="1"/>
  <c r="BL782" i="1"/>
  <c r="BR782" i="1" s="1"/>
  <c r="CD782" i="1"/>
  <c r="CL782" i="1"/>
  <c r="DB782" i="1"/>
  <c r="DJ782" i="1"/>
  <c r="BW782" i="1"/>
  <c r="CE782" i="1"/>
  <c r="CU782" i="1"/>
  <c r="DC782" i="1"/>
  <c r="CV782" i="1"/>
  <c r="DL782" i="1"/>
  <c r="BX782" i="1"/>
  <c r="CF782" i="1"/>
  <c r="DD782" i="1"/>
  <c r="CJ782" i="1"/>
  <c r="BK759" i="1"/>
  <c r="CZ759" i="1" s="1"/>
  <c r="BZ759" i="1"/>
  <c r="CH759" i="1"/>
  <c r="CP759" i="1"/>
  <c r="CX759" i="1"/>
  <c r="DF759" i="1"/>
  <c r="DN759" i="1"/>
  <c r="CA759" i="1"/>
  <c r="CI759" i="1"/>
  <c r="CQ759" i="1"/>
  <c r="CY759" i="1"/>
  <c r="DG759" i="1"/>
  <c r="DO759" i="1"/>
  <c r="BL759" i="1"/>
  <c r="BR759" i="1" s="1"/>
  <c r="CC759" i="1"/>
  <c r="CK759" i="1"/>
  <c r="CS759" i="1"/>
  <c r="DA759" i="1"/>
  <c r="DI759" i="1"/>
  <c r="BV759" i="1"/>
  <c r="CD759" i="1"/>
  <c r="CL759" i="1"/>
  <c r="CT759" i="1"/>
  <c r="DB759" i="1"/>
  <c r="DJ759" i="1"/>
  <c r="BW759" i="1"/>
  <c r="CE759" i="1"/>
  <c r="CM759" i="1"/>
  <c r="CU759" i="1"/>
  <c r="DC759" i="1"/>
  <c r="DK759" i="1"/>
  <c r="BX759" i="1"/>
  <c r="CF759" i="1"/>
  <c r="CN759" i="1"/>
  <c r="CV759" i="1"/>
  <c r="DD759" i="1"/>
  <c r="DL759" i="1"/>
  <c r="CJ759" i="1"/>
  <c r="DG823" i="1"/>
  <c r="BW823" i="1"/>
  <c r="DG686" i="1"/>
  <c r="DN823" i="1"/>
  <c r="CV823" i="1"/>
  <c r="CC823" i="1"/>
  <c r="DN686" i="1"/>
  <c r="CV686" i="1"/>
  <c r="CC686" i="1"/>
  <c r="DM823" i="1"/>
  <c r="DD823" i="1"/>
  <c r="CU823" i="1"/>
  <c r="CK823" i="1"/>
  <c r="CB823" i="1"/>
  <c r="DN770" i="1"/>
  <c r="DE770" i="1"/>
  <c r="CV770" i="1"/>
  <c r="CM770" i="1"/>
  <c r="CD770" i="1"/>
  <c r="DM686" i="1"/>
  <c r="DD686" i="1"/>
  <c r="CU686" i="1"/>
  <c r="CK686" i="1"/>
  <c r="CB686" i="1"/>
  <c r="DN698" i="1"/>
  <c r="DE698" i="1"/>
  <c r="CV698" i="1"/>
  <c r="CM698" i="1"/>
  <c r="CD698" i="1"/>
  <c r="BK762" i="1"/>
  <c r="BL762" i="1"/>
  <c r="BR762" i="1" s="1"/>
  <c r="BY762" i="1"/>
  <c r="CO762" i="1"/>
  <c r="CW762" i="1"/>
  <c r="BZ762" i="1"/>
  <c r="CH762" i="1"/>
  <c r="CP762" i="1"/>
  <c r="DF762" i="1"/>
  <c r="DN762" i="1"/>
  <c r="CJ762" i="1"/>
  <c r="BX762" i="1"/>
  <c r="BI913" i="1"/>
  <c r="BI927" i="1"/>
  <c r="BK707" i="1"/>
  <c r="BL707" i="1" s="1"/>
  <c r="BR707" i="1" s="1"/>
  <c r="CP707" i="1"/>
  <c r="CA707" i="1"/>
  <c r="DG707" i="1"/>
  <c r="CJ707" i="1"/>
  <c r="DO772" i="1"/>
  <c r="DC772" i="1"/>
  <c r="CS772" i="1"/>
  <c r="CI772" i="1"/>
  <c r="BW772" i="1"/>
  <c r="DO886" i="1"/>
  <c r="DC886" i="1"/>
  <c r="CS886" i="1"/>
  <c r="CI886" i="1"/>
  <c r="BW886" i="1"/>
  <c r="BI928" i="1"/>
  <c r="BI920" i="1"/>
  <c r="DN687" i="1"/>
  <c r="CZ687" i="1"/>
  <c r="CO687" i="1"/>
  <c r="CA687" i="1"/>
  <c r="DN903" i="1"/>
  <c r="CZ903" i="1"/>
  <c r="CO903" i="1"/>
  <c r="CA903" i="1"/>
  <c r="DN678" i="1"/>
  <c r="CZ678" i="1"/>
  <c r="CO678" i="1"/>
  <c r="CA678" i="1"/>
  <c r="CT820" i="1"/>
  <c r="CD820" i="1"/>
  <c r="DM782" i="1"/>
  <c r="CG782" i="1"/>
  <c r="DM759" i="1"/>
  <c r="CG759" i="1"/>
  <c r="CC680" i="1"/>
  <c r="DL823" i="1"/>
  <c r="DC823" i="1"/>
  <c r="CS823" i="1"/>
  <c r="CJ823" i="1"/>
  <c r="CA823" i="1"/>
  <c r="BK907" i="1"/>
  <c r="BL907" i="1"/>
  <c r="BR907" i="1" s="1"/>
  <c r="CC907" i="1"/>
  <c r="CK907" i="1"/>
  <c r="CS907" i="1"/>
  <c r="DA907" i="1"/>
  <c r="DI907" i="1"/>
  <c r="DG907" i="1"/>
  <c r="CX907" i="1"/>
  <c r="CO907" i="1"/>
  <c r="CF907" i="1"/>
  <c r="BW907" i="1"/>
  <c r="DL686" i="1"/>
  <c r="DC686" i="1"/>
  <c r="CS686" i="1"/>
  <c r="CJ686" i="1"/>
  <c r="CA686" i="1"/>
  <c r="DH714" i="1"/>
  <c r="CX714" i="1"/>
  <c r="CN714" i="1"/>
  <c r="CB714" i="1"/>
  <c r="CM757" i="1"/>
  <c r="DL772" i="1"/>
  <c r="DB772" i="1"/>
  <c r="CR772" i="1"/>
  <c r="CF772" i="1"/>
  <c r="BV772" i="1"/>
  <c r="DG671" i="1"/>
  <c r="CU671" i="1"/>
  <c r="CK671" i="1"/>
  <c r="DL886" i="1"/>
  <c r="DB886" i="1"/>
  <c r="CR886" i="1"/>
  <c r="CF886" i="1"/>
  <c r="BV886" i="1"/>
  <c r="DC841" i="1"/>
  <c r="CR841" i="1"/>
  <c r="DG751" i="1"/>
  <c r="CV751" i="1"/>
  <c r="DF833" i="1"/>
  <c r="CR833" i="1"/>
  <c r="BK670" i="1"/>
  <c r="BL670" i="1"/>
  <c r="BR670" i="1" s="1"/>
  <c r="BW670" i="1"/>
  <c r="CE670" i="1"/>
  <c r="CM670" i="1"/>
  <c r="CU670" i="1"/>
  <c r="DC670" i="1"/>
  <c r="DK670" i="1"/>
  <c r="BX670" i="1"/>
  <c r="CF670" i="1"/>
  <c r="CN670" i="1"/>
  <c r="CV670" i="1"/>
  <c r="DD670" i="1"/>
  <c r="DL670" i="1"/>
  <c r="BY670" i="1"/>
  <c r="CG670" i="1"/>
  <c r="CO670" i="1"/>
  <c r="CW670" i="1"/>
  <c r="DE670" i="1"/>
  <c r="DM670" i="1"/>
  <c r="DB670" i="1"/>
  <c r="CQ670" i="1"/>
  <c r="CC670" i="1"/>
  <c r="DM687" i="1"/>
  <c r="CY687" i="1"/>
  <c r="CK687" i="1"/>
  <c r="BZ687" i="1"/>
  <c r="DI797" i="1"/>
  <c r="CX797" i="1"/>
  <c r="CJ797" i="1"/>
  <c r="BV797" i="1"/>
  <c r="DM903" i="1"/>
  <c r="CY903" i="1"/>
  <c r="CN903" i="1"/>
  <c r="BZ903" i="1"/>
  <c r="DM678" i="1"/>
  <c r="CY678" i="1"/>
  <c r="CK678" i="1"/>
  <c r="BZ678" i="1"/>
  <c r="DG726" i="1"/>
  <c r="CV726" i="1"/>
  <c r="DG667" i="1"/>
  <c r="CQ667" i="1"/>
  <c r="DI820" i="1"/>
  <c r="CS820" i="1"/>
  <c r="CC820" i="1"/>
  <c r="DD705" i="1"/>
  <c r="CN705" i="1"/>
  <c r="BK809" i="1"/>
  <c r="CA809" i="1"/>
  <c r="CI809" i="1"/>
  <c r="CQ809" i="1"/>
  <c r="CY809" i="1"/>
  <c r="DG809" i="1"/>
  <c r="DO809" i="1"/>
  <c r="CC809" i="1"/>
  <c r="CK809" i="1"/>
  <c r="CS809" i="1"/>
  <c r="DA809" i="1"/>
  <c r="DI809" i="1"/>
  <c r="BV809" i="1"/>
  <c r="CD809" i="1"/>
  <c r="CL809" i="1"/>
  <c r="CT809" i="1"/>
  <c r="DB809" i="1"/>
  <c r="DJ809" i="1"/>
  <c r="BL809" i="1"/>
  <c r="BR809" i="1" s="1"/>
  <c r="BW809" i="1"/>
  <c r="CE809" i="1"/>
  <c r="CM809" i="1"/>
  <c r="CU809" i="1"/>
  <c r="DC809" i="1"/>
  <c r="DK809" i="1"/>
  <c r="CZ809" i="1"/>
  <c r="CJ809" i="1"/>
  <c r="DE708" i="1"/>
  <c r="CO708" i="1"/>
  <c r="BK768" i="1"/>
  <c r="CH768" i="1" s="1"/>
  <c r="BZ768" i="1"/>
  <c r="CP768" i="1"/>
  <c r="CX768" i="1"/>
  <c r="DG768" i="1"/>
  <c r="DO768" i="1"/>
  <c r="DI768" i="1"/>
  <c r="BV768" i="1"/>
  <c r="CE768" i="1"/>
  <c r="CM768" i="1"/>
  <c r="DC768" i="1"/>
  <c r="DD768" i="1"/>
  <c r="CJ768" i="1"/>
  <c r="CC719" i="1"/>
  <c r="DH782" i="1"/>
  <c r="CB782" i="1"/>
  <c r="DH759" i="1"/>
  <c r="CB759" i="1"/>
  <c r="DG714" i="1"/>
  <c r="CW714" i="1"/>
  <c r="CM714" i="1"/>
  <c r="BK671" i="1"/>
  <c r="BX671" i="1"/>
  <c r="CF671" i="1"/>
  <c r="CN671" i="1"/>
  <c r="CV671" i="1"/>
  <c r="DD671" i="1"/>
  <c r="DL671" i="1"/>
  <c r="BY671" i="1"/>
  <c r="CG671" i="1"/>
  <c r="CO671" i="1"/>
  <c r="CW671" i="1"/>
  <c r="DE671" i="1"/>
  <c r="DM671" i="1"/>
  <c r="DF671" i="1"/>
  <c r="CT671" i="1"/>
  <c r="CJ671" i="1"/>
  <c r="BZ671" i="1"/>
  <c r="CE886" i="1"/>
  <c r="BK773" i="1"/>
  <c r="BL773" i="1"/>
  <c r="BR773" i="1" s="1"/>
  <c r="BY773" i="1"/>
  <c r="CG773" i="1"/>
  <c r="CO773" i="1"/>
  <c r="CX773" i="1"/>
  <c r="CA773" i="1"/>
  <c r="CI773" i="1"/>
  <c r="DO773" i="1"/>
  <c r="DD773" i="1"/>
  <c r="CT773" i="1"/>
  <c r="CF773" i="1"/>
  <c r="BK841" i="1"/>
  <c r="BX841" i="1"/>
  <c r="CF841" i="1"/>
  <c r="CN841" i="1"/>
  <c r="CV841" i="1"/>
  <c r="DD841" i="1"/>
  <c r="DL841" i="1"/>
  <c r="BY841" i="1"/>
  <c r="CG841" i="1"/>
  <c r="CO841" i="1"/>
  <c r="CW841" i="1"/>
  <c r="DE841" i="1"/>
  <c r="DM841" i="1"/>
  <c r="BZ841" i="1"/>
  <c r="CH841" i="1"/>
  <c r="CP841" i="1"/>
  <c r="CX841" i="1"/>
  <c r="DF841" i="1"/>
  <c r="DN841" i="1"/>
  <c r="DB841" i="1"/>
  <c r="CQ841" i="1"/>
  <c r="CC841" i="1"/>
  <c r="BK833" i="1"/>
  <c r="BV833" i="1"/>
  <c r="CD833" i="1"/>
  <c r="CL833" i="1"/>
  <c r="CT833" i="1"/>
  <c r="DB833" i="1"/>
  <c r="DJ833" i="1"/>
  <c r="BW833" i="1"/>
  <c r="CE833" i="1"/>
  <c r="CM833" i="1"/>
  <c r="CU833" i="1"/>
  <c r="DC833" i="1"/>
  <c r="DK833" i="1"/>
  <c r="BX833" i="1"/>
  <c r="CF833" i="1"/>
  <c r="CN833" i="1"/>
  <c r="CV833" i="1"/>
  <c r="DD833" i="1"/>
  <c r="DL833" i="1"/>
  <c r="BL833" i="1"/>
  <c r="BR833" i="1" s="1"/>
  <c r="DE833" i="1"/>
  <c r="CQ833" i="1"/>
  <c r="CC83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BJ853" i="1"/>
  <c r="BK853" i="1" s="1"/>
  <c r="BK705" i="1"/>
  <c r="CA705" i="1"/>
  <c r="CI705" i="1"/>
  <c r="CQ705" i="1"/>
  <c r="CY705" i="1"/>
  <c r="DG705" i="1"/>
  <c r="DO705" i="1"/>
  <c r="CC705" i="1"/>
  <c r="CK705" i="1"/>
  <c r="CS705" i="1"/>
  <c r="DA705" i="1"/>
  <c r="DI705" i="1"/>
  <c r="BV705" i="1"/>
  <c r="CD705" i="1"/>
  <c r="CL705" i="1"/>
  <c r="CT705" i="1"/>
  <c r="DB705" i="1"/>
  <c r="DJ705" i="1"/>
  <c r="BW705" i="1"/>
  <c r="CE705" i="1"/>
  <c r="CM705" i="1"/>
  <c r="CU705" i="1"/>
  <c r="DC705" i="1"/>
  <c r="DK705" i="1"/>
  <c r="CZ705" i="1"/>
  <c r="CJ705" i="1"/>
  <c r="DE782" i="1"/>
  <c r="BY782" i="1"/>
  <c r="BL853" i="1"/>
  <c r="BR853" i="1" s="1"/>
  <c r="DE759" i="1"/>
  <c r="BY759" i="1"/>
  <c r="BK714" i="1"/>
  <c r="BL714" i="1"/>
  <c r="BR714" i="1" s="1"/>
  <c r="CC714" i="1"/>
  <c r="CK714" i="1"/>
  <c r="CS714" i="1"/>
  <c r="DA714" i="1"/>
  <c r="DI714" i="1"/>
  <c r="BV714" i="1"/>
  <c r="CD714" i="1"/>
  <c r="CL714" i="1"/>
  <c r="CT714" i="1"/>
  <c r="DB714" i="1"/>
  <c r="DJ714" i="1"/>
  <c r="DF714" i="1"/>
  <c r="CV714" i="1"/>
  <c r="CJ714" i="1"/>
  <c r="BZ714" i="1"/>
  <c r="DJ772" i="1"/>
  <c r="CZ772" i="1"/>
  <c r="CN772" i="1"/>
  <c r="CD772" i="1"/>
  <c r="DO671" i="1"/>
  <c r="DC671" i="1"/>
  <c r="CS671" i="1"/>
  <c r="CI671" i="1"/>
  <c r="BW671" i="1"/>
  <c r="DJ886" i="1"/>
  <c r="CZ886" i="1"/>
  <c r="CN886" i="1"/>
  <c r="CD886" i="1"/>
  <c r="DM773" i="1"/>
  <c r="DC773" i="1"/>
  <c r="CS773" i="1"/>
  <c r="DO841" i="1"/>
  <c r="DA841" i="1"/>
  <c r="CM841" i="1"/>
  <c r="CB841" i="1"/>
  <c r="BK751" i="1"/>
  <c r="CC751" i="1"/>
  <c r="CK751" i="1"/>
  <c r="CS751" i="1"/>
  <c r="DA751" i="1"/>
  <c r="DI751" i="1"/>
  <c r="BV751" i="1"/>
  <c r="CD751" i="1"/>
  <c r="CL751" i="1"/>
  <c r="CT751" i="1"/>
  <c r="DB751" i="1"/>
  <c r="DJ751" i="1"/>
  <c r="BL751" i="1"/>
  <c r="BR751" i="1" s="1"/>
  <c r="BW751" i="1"/>
  <c r="CE751" i="1"/>
  <c r="CM751" i="1"/>
  <c r="CU751" i="1"/>
  <c r="DC751" i="1"/>
  <c r="DK751" i="1"/>
  <c r="DE751" i="1"/>
  <c r="CQ751" i="1"/>
  <c r="CF751" i="1"/>
  <c r="DO833" i="1"/>
  <c r="DA833" i="1"/>
  <c r="CP833" i="1"/>
  <c r="CB833" i="1"/>
  <c r="DG797" i="1"/>
  <c r="CS797" i="1"/>
  <c r="CH797" i="1"/>
  <c r="BI916" i="1"/>
  <c r="BK726" i="1"/>
  <c r="CC726" i="1"/>
  <c r="CK726" i="1"/>
  <c r="CS726" i="1"/>
  <c r="DA726" i="1"/>
  <c r="DI726" i="1"/>
  <c r="BV726" i="1"/>
  <c r="CD726" i="1"/>
  <c r="CL726" i="1"/>
  <c r="CT726" i="1"/>
  <c r="DB726" i="1"/>
  <c r="DJ726" i="1"/>
  <c r="BW726" i="1"/>
  <c r="CE726" i="1"/>
  <c r="CM726" i="1"/>
  <c r="CU726" i="1"/>
  <c r="DC726" i="1"/>
  <c r="DK726" i="1"/>
  <c r="BL726" i="1"/>
  <c r="BR726" i="1" s="1"/>
  <c r="DE726" i="1"/>
  <c r="CQ726" i="1"/>
  <c r="CF726" i="1"/>
  <c r="BK667" i="1"/>
  <c r="BL667" i="1"/>
  <c r="BR667" i="1" s="1"/>
  <c r="CC667" i="1"/>
  <c r="CK667" i="1"/>
  <c r="CS667" i="1"/>
  <c r="DA667" i="1"/>
  <c r="BW667" i="1"/>
  <c r="CE667" i="1"/>
  <c r="CM667" i="1"/>
  <c r="CU667" i="1"/>
  <c r="DC667" i="1"/>
  <c r="DK667" i="1"/>
  <c r="BX667" i="1"/>
  <c r="CF667" i="1"/>
  <c r="CN667" i="1"/>
  <c r="CV667" i="1"/>
  <c r="DD667" i="1"/>
  <c r="DL667" i="1"/>
  <c r="BY667" i="1"/>
  <c r="CG667" i="1"/>
  <c r="CO667" i="1"/>
  <c r="CW667" i="1"/>
  <c r="DE667" i="1"/>
  <c r="DM667" i="1"/>
  <c r="DB667" i="1"/>
  <c r="CL667" i="1"/>
  <c r="BV667" i="1"/>
  <c r="DN705" i="1"/>
  <c r="CX705" i="1"/>
  <c r="CH705" i="1"/>
  <c r="BK708" i="1"/>
  <c r="CA708" i="1"/>
  <c r="CI708" i="1"/>
  <c r="CQ708" i="1"/>
  <c r="CY708" i="1"/>
  <c r="DG708" i="1"/>
  <c r="DO708" i="1"/>
  <c r="CC708" i="1"/>
  <c r="CK708" i="1"/>
  <c r="CS708" i="1"/>
  <c r="DA708" i="1"/>
  <c r="DI708" i="1"/>
  <c r="BV708" i="1"/>
  <c r="CD708" i="1"/>
  <c r="CL708" i="1"/>
  <c r="CT708" i="1"/>
  <c r="DB708" i="1"/>
  <c r="DJ708" i="1"/>
  <c r="BW708" i="1"/>
  <c r="CE708" i="1"/>
  <c r="CM708" i="1"/>
  <c r="CU708" i="1"/>
  <c r="DC708" i="1"/>
  <c r="DK708" i="1"/>
  <c r="CZ708" i="1"/>
  <c r="CJ708" i="1"/>
  <c r="BK739" i="1"/>
  <c r="BZ739" i="1"/>
  <c r="CH739" i="1"/>
  <c r="CP739" i="1"/>
  <c r="CX739" i="1"/>
  <c r="DF739" i="1"/>
  <c r="DN739" i="1"/>
  <c r="CA739" i="1"/>
  <c r="CI739" i="1"/>
  <c r="CQ739" i="1"/>
  <c r="CY739" i="1"/>
  <c r="DG739" i="1"/>
  <c r="DO739" i="1"/>
  <c r="CC739" i="1"/>
  <c r="CK739" i="1"/>
  <c r="CS739" i="1"/>
  <c r="DA739" i="1"/>
  <c r="DI739" i="1"/>
  <c r="BV739" i="1"/>
  <c r="CD739" i="1"/>
  <c r="CL739" i="1"/>
  <c r="CT739" i="1"/>
  <c r="DB739" i="1"/>
  <c r="DJ739" i="1"/>
  <c r="BW739" i="1"/>
  <c r="CE739" i="1"/>
  <c r="CM739" i="1"/>
  <c r="CU739" i="1"/>
  <c r="DC739" i="1"/>
  <c r="DK739" i="1"/>
  <c r="CF739" i="1"/>
  <c r="CV739" i="1"/>
  <c r="DL739" i="1"/>
  <c r="BX739" i="1"/>
  <c r="CN739" i="1"/>
  <c r="DD739" i="1"/>
  <c r="BL739" i="1"/>
  <c r="BR739" i="1" s="1"/>
  <c r="CJ739" i="1"/>
  <c r="CZ782" i="1"/>
  <c r="BJ873" i="1"/>
  <c r="CC704" i="1"/>
  <c r="DH823" i="1"/>
  <c r="CY823" i="1"/>
  <c r="CP823" i="1"/>
  <c r="CG823" i="1"/>
  <c r="BX823" i="1"/>
  <c r="CZ770" i="1"/>
  <c r="CQ770" i="1"/>
  <c r="CH770" i="1"/>
  <c r="BY770" i="1"/>
  <c r="DM907" i="1"/>
  <c r="DD907" i="1"/>
  <c r="CU907" i="1"/>
  <c r="CL907" i="1"/>
  <c r="CB907" i="1"/>
  <c r="BI918" i="1"/>
  <c r="DH686" i="1"/>
  <c r="CY686" i="1"/>
  <c r="CP686" i="1"/>
  <c r="CG686" i="1"/>
  <c r="BX686" i="1"/>
  <c r="CZ698" i="1"/>
  <c r="CQ698" i="1"/>
  <c r="CH698" i="1"/>
  <c r="BY698" i="1"/>
  <c r="DO714" i="1"/>
  <c r="DE714" i="1"/>
  <c r="CU714" i="1"/>
  <c r="CI714" i="1"/>
  <c r="BY714" i="1"/>
  <c r="BK824" i="1"/>
  <c r="BL824" i="1"/>
  <c r="BR824" i="1" s="1"/>
  <c r="BZ824" i="1"/>
  <c r="CH824" i="1"/>
  <c r="CP824" i="1"/>
  <c r="CX824" i="1"/>
  <c r="DF824" i="1"/>
  <c r="DN824" i="1"/>
  <c r="CA824" i="1"/>
  <c r="CI824" i="1"/>
  <c r="CQ824" i="1"/>
  <c r="CY824" i="1"/>
  <c r="DG824" i="1"/>
  <c r="DO824" i="1"/>
  <c r="DD824" i="1"/>
  <c r="CT824" i="1"/>
  <c r="CJ824" i="1"/>
  <c r="BX824" i="1"/>
  <c r="BK757" i="1"/>
  <c r="BL757" i="1"/>
  <c r="BR757" i="1" s="1"/>
  <c r="BZ757" i="1"/>
  <c r="CH757" i="1"/>
  <c r="CP757" i="1"/>
  <c r="CX757" i="1"/>
  <c r="DF757" i="1"/>
  <c r="DN757" i="1"/>
  <c r="CA757" i="1"/>
  <c r="CI757" i="1"/>
  <c r="CQ757" i="1"/>
  <c r="CY757" i="1"/>
  <c r="DG757" i="1"/>
  <c r="DO757" i="1"/>
  <c r="DD757" i="1"/>
  <c r="CT757" i="1"/>
  <c r="CJ757" i="1"/>
  <c r="BX757" i="1"/>
  <c r="DI772" i="1"/>
  <c r="CY772" i="1"/>
  <c r="CM772" i="1"/>
  <c r="CC772" i="1"/>
  <c r="DN671" i="1"/>
  <c r="DB671" i="1"/>
  <c r="CR671" i="1"/>
  <c r="CH671" i="1"/>
  <c r="BV671" i="1"/>
  <c r="DI886" i="1"/>
  <c r="CY886" i="1"/>
  <c r="CM886" i="1"/>
  <c r="CC886" i="1"/>
  <c r="CR773" i="1"/>
  <c r="CD773" i="1"/>
  <c r="DK841" i="1"/>
  <c r="CZ841" i="1"/>
  <c r="CL841" i="1"/>
  <c r="CA841" i="1"/>
  <c r="DO751" i="1"/>
  <c r="DD751" i="1"/>
  <c r="CP751" i="1"/>
  <c r="CB751" i="1"/>
  <c r="DN833" i="1"/>
  <c r="CZ833" i="1"/>
  <c r="CO833" i="1"/>
  <c r="CA833" i="1"/>
  <c r="DJ670" i="1"/>
  <c r="CY670" i="1"/>
  <c r="CK670" i="1"/>
  <c r="BZ670" i="1"/>
  <c r="DG687" i="1"/>
  <c r="CS687" i="1"/>
  <c r="CH687" i="1"/>
  <c r="DF797" i="1"/>
  <c r="CR797" i="1"/>
  <c r="DG903" i="1"/>
  <c r="CV903" i="1"/>
  <c r="CH903" i="1"/>
  <c r="DG678" i="1"/>
  <c r="CS678" i="1"/>
  <c r="CH678" i="1"/>
  <c r="DO726" i="1"/>
  <c r="DD726" i="1"/>
  <c r="CP726" i="1"/>
  <c r="CB726" i="1"/>
  <c r="DO667" i="1"/>
  <c r="CZ667" i="1"/>
  <c r="CJ667" i="1"/>
  <c r="DB820" i="1"/>
  <c r="CL820" i="1"/>
  <c r="BV820" i="1"/>
  <c r="DM705" i="1"/>
  <c r="CW705" i="1"/>
  <c r="CG705" i="1"/>
  <c r="DL809" i="1"/>
  <c r="CV809" i="1"/>
  <c r="CF809" i="1"/>
  <c r="DN708" i="1"/>
  <c r="CX708" i="1"/>
  <c r="CH708" i="1"/>
  <c r="DE768" i="1"/>
  <c r="BY768" i="1"/>
  <c r="DM739" i="1"/>
  <c r="CG739" i="1"/>
  <c r="CW782" i="1"/>
  <c r="CW759"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BJ858" i="1"/>
  <c r="BK858" i="1" s="1"/>
  <c r="BL858" i="1"/>
  <c r="BR858" i="1" s="1"/>
  <c r="AU858" i="1" s="1"/>
  <c r="CC710" i="1"/>
  <c r="CC692" i="1"/>
  <c r="CX823" i="1"/>
  <c r="CX686" i="1"/>
  <c r="BW686" i="1"/>
  <c r="BK663" i="1"/>
  <c r="DE663" i="1" s="1"/>
  <c r="CY663" i="1"/>
  <c r="CH714" i="1"/>
  <c r="BX714" i="1"/>
  <c r="CL886" i="1"/>
  <c r="CB886" i="1"/>
  <c r="DA773" i="1"/>
  <c r="CN773" i="1"/>
  <c r="CC773" i="1"/>
  <c r="CY841" i="1"/>
  <c r="CK841" i="1"/>
  <c r="BW841" i="1"/>
  <c r="CO751" i="1"/>
  <c r="CA751" i="1"/>
  <c r="DM833" i="1"/>
  <c r="CY833" i="1"/>
  <c r="CK833" i="1"/>
  <c r="BZ833" i="1"/>
  <c r="BK797" i="1"/>
  <c r="BL797" i="1"/>
  <c r="BR797" i="1" s="1"/>
  <c r="BW797" i="1"/>
  <c r="CE797" i="1"/>
  <c r="CM797" i="1"/>
  <c r="CU797" i="1"/>
  <c r="DC797" i="1"/>
  <c r="DK797" i="1"/>
  <c r="BX797" i="1"/>
  <c r="CF797" i="1"/>
  <c r="CN797" i="1"/>
  <c r="CV797" i="1"/>
  <c r="DD797" i="1"/>
  <c r="DL797" i="1"/>
  <c r="BY797" i="1"/>
  <c r="CG797" i="1"/>
  <c r="CO797" i="1"/>
  <c r="CW797" i="1"/>
  <c r="DE797" i="1"/>
  <c r="DM797" i="1"/>
  <c r="DB797" i="1"/>
  <c r="CQ797" i="1"/>
  <c r="CC797" i="1"/>
  <c r="BV868" i="1"/>
  <c r="BS868" i="1" s="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BJ868" i="1"/>
  <c r="BK868" i="1" s="1"/>
  <c r="BL868" i="1"/>
  <c r="BR868" i="1" s="1"/>
  <c r="AU868" i="1" s="1"/>
  <c r="BI935" i="1"/>
  <c r="DL705" i="1"/>
  <c r="CV705" i="1"/>
  <c r="CF705" i="1"/>
  <c r="DM708" i="1"/>
  <c r="CW708" i="1"/>
  <c r="CG708" i="1"/>
  <c r="BK38" i="1"/>
  <c r="BY38" i="1" s="1"/>
  <c r="DB38" i="1"/>
  <c r="CE38" i="1"/>
  <c r="BX38" i="1"/>
  <c r="CW38" i="1"/>
  <c r="DM38" i="1"/>
  <c r="CP38" i="1"/>
  <c r="DO38" i="1"/>
  <c r="CI38" i="1"/>
  <c r="CQ38" i="1"/>
  <c r="DG38" i="1"/>
  <c r="CR38" i="1"/>
  <c r="DH38" i="1"/>
  <c r="BK815" i="1"/>
  <c r="CC815" i="1"/>
  <c r="CK815" i="1"/>
  <c r="CS815" i="1"/>
  <c r="DA815" i="1"/>
  <c r="DI815" i="1"/>
  <c r="BV815" i="1"/>
  <c r="CD815" i="1"/>
  <c r="CL815" i="1"/>
  <c r="CT815" i="1"/>
  <c r="DB815" i="1"/>
  <c r="DJ815" i="1"/>
  <c r="BX815" i="1"/>
  <c r="CF815" i="1"/>
  <c r="CN815" i="1"/>
  <c r="CV815" i="1"/>
  <c r="DD815" i="1"/>
  <c r="DL815" i="1"/>
  <c r="BL815" i="1"/>
  <c r="BR815" i="1" s="1"/>
  <c r="BY815" i="1"/>
  <c r="CG815" i="1"/>
  <c r="CO815" i="1"/>
  <c r="CW815" i="1"/>
  <c r="DE815" i="1"/>
  <c r="DM815" i="1"/>
  <c r="BZ815" i="1"/>
  <c r="CH815" i="1"/>
  <c r="CP815" i="1"/>
  <c r="CX815" i="1"/>
  <c r="DF815" i="1"/>
  <c r="DN815" i="1"/>
  <c r="CI815" i="1"/>
  <c r="CY815" i="1"/>
  <c r="DO815" i="1"/>
  <c r="CA815" i="1"/>
  <c r="CQ815" i="1"/>
  <c r="DG815" i="1"/>
  <c r="CJ815" i="1"/>
  <c r="DH739" i="1"/>
  <c r="CB739" i="1"/>
  <c r="CR782" i="1"/>
  <c r="BL768" i="1"/>
  <c r="BR768" i="1" s="1"/>
  <c r="CR759" i="1"/>
  <c r="CC666" i="1"/>
  <c r="DH828" i="1"/>
  <c r="CZ828" i="1"/>
  <c r="CR828" i="1"/>
  <c r="CJ828" i="1"/>
  <c r="CB828" i="1"/>
  <c r="DH788" i="1"/>
  <c r="CZ788" i="1"/>
  <c r="CR788" i="1"/>
  <c r="CJ788" i="1"/>
  <c r="CB788" i="1"/>
  <c r="BK717" i="1"/>
  <c r="BL717" i="1" s="1"/>
  <c r="BR717" i="1" s="1"/>
  <c r="DH769" i="1"/>
  <c r="CZ769" i="1"/>
  <c r="CR769" i="1"/>
  <c r="CJ769" i="1"/>
  <c r="CB769" i="1"/>
  <c r="DH747" i="1"/>
  <c r="CZ747" i="1"/>
  <c r="CR747" i="1"/>
  <c r="CJ747" i="1"/>
  <c r="CB747"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BJ859" i="1"/>
  <c r="BK859" i="1" s="1"/>
  <c r="BL893" i="1"/>
  <c r="BR893" i="1" s="1"/>
  <c r="DH882" i="1"/>
  <c r="CZ882" i="1"/>
  <c r="CR882" i="1"/>
  <c r="CJ882" i="1"/>
  <c r="CB882" i="1"/>
  <c r="BJ867" i="1"/>
  <c r="DH807" i="1"/>
  <c r="CZ807" i="1"/>
  <c r="CR807" i="1"/>
  <c r="CJ807" i="1"/>
  <c r="CB807" i="1"/>
  <c r="DH897" i="1"/>
  <c r="CZ897" i="1"/>
  <c r="CR897" i="1"/>
  <c r="CJ897" i="1"/>
  <c r="CB897"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BJ866" i="1"/>
  <c r="BK866" i="1" s="1"/>
  <c r="DH690" i="1"/>
  <c r="CZ690" i="1"/>
  <c r="CR690" i="1"/>
  <c r="CJ690" i="1"/>
  <c r="CB690" i="1"/>
  <c r="BS745" i="1"/>
  <c r="DH808" i="1"/>
  <c r="CZ808" i="1"/>
  <c r="CR808" i="1"/>
  <c r="CJ808" i="1"/>
  <c r="CB808" i="1"/>
  <c r="BS806" i="1"/>
  <c r="DH691" i="1"/>
  <c r="CZ691" i="1"/>
  <c r="CR691" i="1"/>
  <c r="CJ691" i="1"/>
  <c r="CB691" i="1"/>
  <c r="BK661" i="1"/>
  <c r="BL661" i="1"/>
  <c r="BR661" i="1" s="1"/>
  <c r="DH661" i="1"/>
  <c r="CZ661" i="1"/>
  <c r="CR661" i="1"/>
  <c r="CJ661" i="1"/>
  <c r="CB661" i="1"/>
  <c r="BL887" i="1"/>
  <c r="BR887" i="1" s="1"/>
  <c r="DH838" i="1"/>
  <c r="CZ838" i="1"/>
  <c r="CR838" i="1"/>
  <c r="CJ838" i="1"/>
  <c r="CB838" i="1"/>
  <c r="DH774" i="1"/>
  <c r="CZ774" i="1"/>
  <c r="CR774" i="1"/>
  <c r="CJ774" i="1"/>
  <c r="CB774" i="1"/>
  <c r="BJ862" i="1"/>
  <c r="BK702" i="1"/>
  <c r="BL702" i="1"/>
  <c r="BR702" i="1" s="1"/>
  <c r="DH702" i="1"/>
  <c r="BL746" i="1"/>
  <c r="BR746" i="1" s="1"/>
  <c r="DH761" i="1"/>
  <c r="CZ761" i="1"/>
  <c r="CR761" i="1"/>
  <c r="CJ761" i="1"/>
  <c r="CB761" i="1"/>
  <c r="DH695" i="1"/>
  <c r="CZ695" i="1"/>
  <c r="CR695" i="1"/>
  <c r="CJ695" i="1"/>
  <c r="CB695" i="1"/>
  <c r="BL802" i="1"/>
  <c r="BR802" i="1" s="1"/>
  <c r="CC799" i="1"/>
  <c r="DH709" i="1"/>
  <c r="CZ709" i="1"/>
  <c r="CR709" i="1"/>
  <c r="CJ709" i="1"/>
  <c r="CB709" i="1"/>
  <c r="DH899" i="1"/>
  <c r="CZ899" i="1"/>
  <c r="CR899" i="1"/>
  <c r="CJ899" i="1"/>
  <c r="CB899" i="1"/>
  <c r="BL830" i="1"/>
  <c r="BR830" i="1" s="1"/>
  <c r="DJ669" i="1"/>
  <c r="DB669" i="1"/>
  <c r="CT669" i="1"/>
  <c r="CL669" i="1"/>
  <c r="CD669" i="1"/>
  <c r="BV669" i="1"/>
  <c r="DH814" i="1"/>
  <c r="CR814" i="1"/>
  <c r="CB814" i="1"/>
  <c r="DH723" i="1"/>
  <c r="CR723" i="1"/>
  <c r="CB723" i="1"/>
  <c r="DL887" i="1"/>
  <c r="DD887" i="1"/>
  <c r="CV887" i="1"/>
  <c r="CN887" i="1"/>
  <c r="CF887" i="1"/>
  <c r="BX887" i="1"/>
  <c r="AU745" i="1"/>
  <c r="DH693" i="1"/>
  <c r="CZ693" i="1"/>
  <c r="CR693" i="1"/>
  <c r="CJ693" i="1"/>
  <c r="CB693" i="1"/>
  <c r="DO828" i="1"/>
  <c r="DG828" i="1"/>
  <c r="CY828" i="1"/>
  <c r="CQ828" i="1"/>
  <c r="CI828" i="1"/>
  <c r="CA828" i="1"/>
  <c r="DH735" i="1"/>
  <c r="CZ735" i="1"/>
  <c r="CR735" i="1"/>
  <c r="CJ735" i="1"/>
  <c r="CB735" i="1"/>
  <c r="BK688" i="1"/>
  <c r="BL688" i="1"/>
  <c r="BR688" i="1" s="1"/>
  <c r="DH688" i="1"/>
  <c r="CZ688" i="1"/>
  <c r="CR688" i="1"/>
  <c r="CJ688" i="1"/>
  <c r="CB688" i="1"/>
  <c r="BK685" i="1"/>
  <c r="BL685" i="1"/>
  <c r="BR685" i="1" s="1"/>
  <c r="DH685" i="1"/>
  <c r="CZ685" i="1"/>
  <c r="CR685" i="1"/>
  <c r="CJ685" i="1"/>
  <c r="CB685" i="1"/>
  <c r="DO788" i="1"/>
  <c r="DG788" i="1"/>
  <c r="CY788" i="1"/>
  <c r="CQ788" i="1"/>
  <c r="CI788" i="1"/>
  <c r="CA788" i="1"/>
  <c r="DH681" i="1"/>
  <c r="CZ681" i="1"/>
  <c r="CR681" i="1"/>
  <c r="CJ681" i="1"/>
  <c r="CB681" i="1"/>
  <c r="CY717" i="1"/>
  <c r="CQ717" i="1"/>
  <c r="CI717" i="1"/>
  <c r="DO769" i="1"/>
  <c r="DG769" i="1"/>
  <c r="CY769" i="1"/>
  <c r="CQ769" i="1"/>
  <c r="CI769" i="1"/>
  <c r="CA769" i="1"/>
  <c r="DL706" i="1"/>
  <c r="DD706" i="1"/>
  <c r="CV706" i="1"/>
  <c r="CN706" i="1"/>
  <c r="CF706" i="1"/>
  <c r="BX706" i="1"/>
  <c r="DO747" i="1"/>
  <c r="DG747" i="1"/>
  <c r="CY747" i="1"/>
  <c r="CQ747" i="1"/>
  <c r="CI747" i="1"/>
  <c r="CA747" i="1"/>
  <c r="DH728" i="1"/>
  <c r="CZ728" i="1"/>
  <c r="CR728" i="1"/>
  <c r="CJ728" i="1"/>
  <c r="CB728" i="1"/>
  <c r="BI922" i="1"/>
  <c r="DH743" i="1"/>
  <c r="CZ743" i="1"/>
  <c r="CR743" i="1"/>
  <c r="CJ743" i="1"/>
  <c r="CB743" i="1"/>
  <c r="DH793" i="1"/>
  <c r="CZ793" i="1"/>
  <c r="CR793" i="1"/>
  <c r="CJ793" i="1"/>
  <c r="CB793" i="1"/>
  <c r="DO882" i="1"/>
  <c r="DG882" i="1"/>
  <c r="CY882" i="1"/>
  <c r="CQ882" i="1"/>
  <c r="CI882" i="1"/>
  <c r="CA882" i="1"/>
  <c r="DH779" i="1"/>
  <c r="CZ779" i="1"/>
  <c r="CR779" i="1"/>
  <c r="CJ779" i="1"/>
  <c r="CB779" i="1"/>
  <c r="DH798" i="1"/>
  <c r="CZ798" i="1"/>
  <c r="CR798" i="1"/>
  <c r="CJ798" i="1"/>
  <c r="CB798" i="1"/>
  <c r="BI930" i="1"/>
  <c r="DO807" i="1"/>
  <c r="DG807" i="1"/>
  <c r="CY807" i="1"/>
  <c r="CQ807" i="1"/>
  <c r="CI807" i="1"/>
  <c r="CA807" i="1"/>
  <c r="DL780" i="1"/>
  <c r="DD780" i="1"/>
  <c r="CV780" i="1"/>
  <c r="CN780" i="1"/>
  <c r="CF780" i="1"/>
  <c r="BX780" i="1"/>
  <c r="DO897" i="1"/>
  <c r="DG897" i="1"/>
  <c r="CY897" i="1"/>
  <c r="CQ897" i="1"/>
  <c r="CI897" i="1"/>
  <c r="CA897" i="1"/>
  <c r="DH832" i="1"/>
  <c r="CZ832" i="1"/>
  <c r="CR832" i="1"/>
  <c r="CJ832" i="1"/>
  <c r="CB832" i="1"/>
  <c r="DO690" i="1"/>
  <c r="DG690" i="1"/>
  <c r="CY690" i="1"/>
  <c r="CQ690" i="1"/>
  <c r="CI690" i="1"/>
  <c r="CA690" i="1"/>
  <c r="DH738" i="1"/>
  <c r="CZ738" i="1"/>
  <c r="CR738" i="1"/>
  <c r="CJ738" i="1"/>
  <c r="CB738" i="1"/>
  <c r="DH895" i="1"/>
  <c r="CZ895" i="1"/>
  <c r="CR895" i="1"/>
  <c r="CJ895" i="1"/>
  <c r="CB895" i="1"/>
  <c r="DO808" i="1"/>
  <c r="DG808" i="1"/>
  <c r="CY808" i="1"/>
  <c r="CQ808" i="1"/>
  <c r="CI808" i="1"/>
  <c r="CA808" i="1"/>
  <c r="DL889" i="1"/>
  <c r="DD889" i="1"/>
  <c r="CV889" i="1"/>
  <c r="CN889" i="1"/>
  <c r="CF889" i="1"/>
  <c r="BX889" i="1"/>
  <c r="BJ871" i="1"/>
  <c r="BJ851" i="1"/>
  <c r="DL754" i="1"/>
  <c r="DD754" i="1"/>
  <c r="CV754" i="1"/>
  <c r="CN754" i="1"/>
  <c r="CF754" i="1"/>
  <c r="BX754" i="1"/>
  <c r="DL803" i="1"/>
  <c r="DD803" i="1"/>
  <c r="CV803" i="1"/>
  <c r="CN803" i="1"/>
  <c r="CF803" i="1"/>
  <c r="BX803" i="1"/>
  <c r="DL902" i="1"/>
  <c r="DD902" i="1"/>
  <c r="CV902" i="1"/>
  <c r="CN902" i="1"/>
  <c r="CF902" i="1"/>
  <c r="BX902" i="1"/>
  <c r="DL804" i="1"/>
  <c r="DD804" i="1"/>
  <c r="CV804" i="1"/>
  <c r="CN804" i="1"/>
  <c r="CF804" i="1"/>
  <c r="BX804" i="1"/>
  <c r="DL668" i="1"/>
  <c r="DD668" i="1"/>
  <c r="CV668" i="1"/>
  <c r="CN668" i="1"/>
  <c r="CF668" i="1"/>
  <c r="BX668" i="1"/>
  <c r="DL664" i="1"/>
  <c r="DD664" i="1"/>
  <c r="CV664" i="1"/>
  <c r="CN664" i="1"/>
  <c r="CF664" i="1"/>
  <c r="BX664" i="1"/>
  <c r="BK679" i="1"/>
  <c r="CB679" i="1" s="1"/>
  <c r="BL679" i="1"/>
  <c r="BR679" i="1" s="1"/>
  <c r="DH679" i="1"/>
  <c r="DO691" i="1"/>
  <c r="DG691" i="1"/>
  <c r="CY691" i="1"/>
  <c r="CQ691" i="1"/>
  <c r="CI691" i="1"/>
  <c r="CA691" i="1"/>
  <c r="DO661" i="1"/>
  <c r="DG661" i="1"/>
  <c r="CY661" i="1"/>
  <c r="CQ661" i="1"/>
  <c r="CI661" i="1"/>
  <c r="CA661" i="1"/>
  <c r="BI937" i="1"/>
  <c r="DL674" i="1"/>
  <c r="DD674" i="1"/>
  <c r="CV674" i="1"/>
  <c r="CN674" i="1"/>
  <c r="CF674" i="1"/>
  <c r="BX674" i="1"/>
  <c r="DL777" i="1"/>
  <c r="DD777" i="1"/>
  <c r="CV777" i="1"/>
  <c r="CN777" i="1"/>
  <c r="CF777" i="1"/>
  <c r="BX777" i="1"/>
  <c r="DH900" i="1"/>
  <c r="CZ900" i="1"/>
  <c r="CR900" i="1"/>
  <c r="CJ900" i="1"/>
  <c r="CB900" i="1"/>
  <c r="DO838" i="1"/>
  <c r="DG838" i="1"/>
  <c r="CY838" i="1"/>
  <c r="CQ838" i="1"/>
  <c r="CI838" i="1"/>
  <c r="CA838" i="1"/>
  <c r="DH736" i="1"/>
  <c r="CZ736" i="1"/>
  <c r="CR736" i="1"/>
  <c r="CJ736" i="1"/>
  <c r="CB736" i="1"/>
  <c r="DO774" i="1"/>
  <c r="DG774" i="1"/>
  <c r="CY774" i="1"/>
  <c r="CQ774" i="1"/>
  <c r="CI774" i="1"/>
  <c r="CA774" i="1"/>
  <c r="DO702" i="1"/>
  <c r="DG702" i="1"/>
  <c r="CA702" i="1"/>
  <c r="BL801" i="1"/>
  <c r="BR801" i="1" s="1"/>
  <c r="BK689" i="1"/>
  <c r="DH689" i="1" s="1"/>
  <c r="BL689" i="1"/>
  <c r="BR689" i="1" s="1"/>
  <c r="CB689" i="1"/>
  <c r="DO761" i="1"/>
  <c r="DG761" i="1"/>
  <c r="CY761" i="1"/>
  <c r="CQ761" i="1"/>
  <c r="CI761" i="1"/>
  <c r="CA761" i="1"/>
  <c r="DM660" i="1"/>
  <c r="DE660" i="1"/>
  <c r="CW660" i="1"/>
  <c r="CO660" i="1"/>
  <c r="CG660" i="1"/>
  <c r="BY660" i="1"/>
  <c r="DL684" i="1"/>
  <c r="DD684" i="1"/>
  <c r="CV684" i="1"/>
  <c r="CN684" i="1"/>
  <c r="CF684" i="1"/>
  <c r="BX684" i="1"/>
  <c r="CG813" i="1"/>
  <c r="BY813" i="1"/>
  <c r="DO695" i="1"/>
  <c r="DG695" i="1"/>
  <c r="CY695" i="1"/>
  <c r="CQ695" i="1"/>
  <c r="CI695" i="1"/>
  <c r="CA695" i="1"/>
  <c r="DH711" i="1"/>
  <c r="CZ711" i="1"/>
  <c r="CR711" i="1"/>
  <c r="CJ711" i="1"/>
  <c r="CB711" i="1"/>
  <c r="DH778" i="1"/>
  <c r="CZ778" i="1"/>
  <c r="CR778" i="1"/>
  <c r="CJ778" i="1"/>
  <c r="CB778" i="1"/>
  <c r="DH799" i="1"/>
  <c r="CZ799" i="1"/>
  <c r="CR799" i="1"/>
  <c r="CJ799" i="1"/>
  <c r="CB799" i="1"/>
  <c r="DO709" i="1"/>
  <c r="DG709" i="1"/>
  <c r="CY709" i="1"/>
  <c r="CQ709" i="1"/>
  <c r="CI709" i="1"/>
  <c r="CA709" i="1"/>
  <c r="DO899" i="1"/>
  <c r="DG899" i="1"/>
  <c r="CY899" i="1"/>
  <c r="CQ899" i="1"/>
  <c r="CI899" i="1"/>
  <c r="CA899" i="1"/>
  <c r="BL799" i="1"/>
  <c r="BR799" i="1" s="1"/>
  <c r="DI669" i="1"/>
  <c r="DA669" i="1"/>
  <c r="CS669" i="1"/>
  <c r="CK669" i="1"/>
  <c r="CC669" i="1"/>
  <c r="BL897" i="1"/>
  <c r="BR897" i="1" s="1"/>
  <c r="BL701" i="1"/>
  <c r="BR701" i="1" s="1"/>
  <c r="CZ814" i="1"/>
  <c r="CJ814" i="1"/>
  <c r="CZ723" i="1"/>
  <c r="CJ723" i="1"/>
  <c r="BJ855" i="1"/>
  <c r="DH734" i="1"/>
  <c r="CZ734" i="1"/>
  <c r="CR734" i="1"/>
  <c r="CJ734" i="1"/>
  <c r="BS734" i="1" s="1"/>
  <c r="CB734" i="1"/>
  <c r="AU734" i="1" s="1"/>
  <c r="DH787" i="1"/>
  <c r="BS787" i="1" s="1"/>
  <c r="CZ787" i="1"/>
  <c r="CR787" i="1"/>
  <c r="CJ787" i="1"/>
  <c r="CB787" i="1"/>
  <c r="DH881" i="1"/>
  <c r="CZ881" i="1"/>
  <c r="CR881" i="1"/>
  <c r="CJ881" i="1"/>
  <c r="CB881" i="1"/>
  <c r="BJ850" i="1"/>
  <c r="BK712" i="1"/>
  <c r="BL712" i="1"/>
  <c r="BR712" i="1" s="1"/>
  <c r="DH712" i="1"/>
  <c r="CZ712" i="1"/>
  <c r="CR712" i="1"/>
  <c r="CJ712" i="1"/>
  <c r="CB712" i="1"/>
  <c r="DH753" i="1"/>
  <c r="BS753" i="1" s="1"/>
  <c r="CZ753" i="1"/>
  <c r="CR753" i="1"/>
  <c r="CJ753" i="1"/>
  <c r="CB753" i="1"/>
  <c r="DH746" i="1"/>
  <c r="CZ746" i="1"/>
  <c r="CR746" i="1"/>
  <c r="CJ746" i="1"/>
  <c r="CB746" i="1"/>
  <c r="DH701" i="1"/>
  <c r="CZ701" i="1"/>
  <c r="CR701" i="1"/>
  <c r="CJ701" i="1"/>
  <c r="CB701" i="1"/>
  <c r="BS701" i="1" s="1"/>
  <c r="DI893" i="1"/>
  <c r="DA893" i="1"/>
  <c r="CS893" i="1"/>
  <c r="CK893" i="1"/>
  <c r="CC893" i="1"/>
  <c r="DI825" i="1"/>
  <c r="DA825" i="1"/>
  <c r="CS825" i="1"/>
  <c r="CK825" i="1"/>
  <c r="CC825" i="1"/>
  <c r="DH908" i="1"/>
  <c r="CZ908" i="1"/>
  <c r="CR908" i="1"/>
  <c r="CJ908" i="1"/>
  <c r="CB908" i="1"/>
  <c r="AU908" i="1" s="1"/>
  <c r="BI931" i="1"/>
  <c r="DI880" i="1"/>
  <c r="DA880" i="1"/>
  <c r="CS880" i="1"/>
  <c r="CK880" i="1"/>
  <c r="CC880" i="1"/>
  <c r="DJ786" i="1"/>
  <c r="DB786" i="1"/>
  <c r="CT786" i="1"/>
  <c r="CL786" i="1"/>
  <c r="CD786" i="1"/>
  <c r="BV786" i="1"/>
  <c r="DI904" i="1"/>
  <c r="DA904" i="1"/>
  <c r="CS904" i="1"/>
  <c r="CK904" i="1"/>
  <c r="CC904" i="1"/>
  <c r="DJ816" i="1"/>
  <c r="DB816" i="1"/>
  <c r="CT816" i="1"/>
  <c r="CL816" i="1"/>
  <c r="CD816" i="1"/>
  <c r="BV816" i="1"/>
  <c r="DL836" i="1"/>
  <c r="DD836" i="1"/>
  <c r="CV836" i="1"/>
  <c r="CN836" i="1"/>
  <c r="CF836" i="1"/>
  <c r="BX836" i="1"/>
  <c r="DJ677" i="1"/>
  <c r="DB677" i="1"/>
  <c r="CT677" i="1"/>
  <c r="CL677" i="1"/>
  <c r="CD677" i="1"/>
  <c r="BV677" i="1"/>
  <c r="DI749" i="1"/>
  <c r="DA749" i="1"/>
  <c r="CS749" i="1"/>
  <c r="CK749" i="1"/>
  <c r="CC749" i="1"/>
  <c r="BL753" i="1"/>
  <c r="BR753" i="1" s="1"/>
  <c r="DJ771" i="1"/>
  <c r="DB771" i="1"/>
  <c r="CT771" i="1"/>
  <c r="CL771" i="1"/>
  <c r="CD771" i="1"/>
  <c r="BV771" i="1"/>
  <c r="DI837" i="1"/>
  <c r="DA837" i="1"/>
  <c r="CS837" i="1"/>
  <c r="CK837" i="1"/>
  <c r="CC837" i="1"/>
  <c r="BK672" i="1"/>
  <c r="BL672" i="1"/>
  <c r="BR672" i="1" s="1"/>
  <c r="DH672" i="1"/>
  <c r="CZ672" i="1"/>
  <c r="CR672" i="1"/>
  <c r="CJ672" i="1"/>
  <c r="CB672" i="1"/>
  <c r="DJ834" i="1"/>
  <c r="DB834" i="1"/>
  <c r="CT834" i="1"/>
  <c r="CL834" i="1"/>
  <c r="CD834" i="1"/>
  <c r="BV834" i="1"/>
  <c r="DO814" i="1"/>
  <c r="DG814" i="1"/>
  <c r="CY814" i="1"/>
  <c r="CQ814" i="1"/>
  <c r="CI814" i="1"/>
  <c r="CA814" i="1"/>
  <c r="BL812" i="1"/>
  <c r="BR812" i="1" s="1"/>
  <c r="DJ696" i="1"/>
  <c r="DB696" i="1"/>
  <c r="CT696" i="1"/>
  <c r="CL696" i="1"/>
  <c r="CD696" i="1"/>
  <c r="BV696" i="1"/>
  <c r="DI665" i="1"/>
  <c r="DA665" i="1"/>
  <c r="CS665" i="1"/>
  <c r="CK665" i="1"/>
  <c r="CC665" i="1"/>
  <c r="DH737" i="1"/>
  <c r="CZ737" i="1"/>
  <c r="CR737" i="1"/>
  <c r="CJ737" i="1"/>
  <c r="CB737" i="1"/>
  <c r="BS737" i="1" s="1"/>
  <c r="DI719" i="1"/>
  <c r="DA719" i="1"/>
  <c r="CS719" i="1"/>
  <c r="CK719" i="1"/>
  <c r="DH682" i="1"/>
  <c r="CZ682" i="1"/>
  <c r="AU682" i="1" s="1"/>
  <c r="CR682" i="1"/>
  <c r="CJ682" i="1"/>
  <c r="CB682" i="1"/>
  <c r="DJ765" i="1"/>
  <c r="DB765" i="1"/>
  <c r="CT765" i="1"/>
  <c r="CL765" i="1"/>
  <c r="CD765" i="1"/>
  <c r="BV765" i="1"/>
  <c r="DI891" i="1"/>
  <c r="DA891" i="1"/>
  <c r="CS891" i="1"/>
  <c r="CK891" i="1"/>
  <c r="CC891" i="1"/>
  <c r="BK662" i="1"/>
  <c r="BL662" i="1"/>
  <c r="BR662" i="1" s="1"/>
  <c r="DH662" i="1"/>
  <c r="CZ662" i="1"/>
  <c r="CR662" i="1"/>
  <c r="CJ662" i="1"/>
  <c r="CB662" i="1"/>
  <c r="DJ789" i="1"/>
  <c r="DB789" i="1"/>
  <c r="CT789" i="1"/>
  <c r="CL789" i="1"/>
  <c r="CD789" i="1"/>
  <c r="BV789" i="1"/>
  <c r="DJ905" i="1"/>
  <c r="DB905" i="1"/>
  <c r="CT905" i="1"/>
  <c r="CL905" i="1"/>
  <c r="CD905" i="1"/>
  <c r="BV905" i="1"/>
  <c r="DO723" i="1"/>
  <c r="DG723" i="1"/>
  <c r="CY723" i="1"/>
  <c r="CQ723" i="1"/>
  <c r="CI723" i="1"/>
  <c r="CA723" i="1"/>
  <c r="DL884" i="1"/>
  <c r="DD884" i="1"/>
  <c r="CV884" i="1"/>
  <c r="CN884" i="1"/>
  <c r="CF884" i="1"/>
  <c r="BX884" i="1"/>
  <c r="DL839" i="1"/>
  <c r="DD839" i="1"/>
  <c r="CV839" i="1"/>
  <c r="CN839" i="1"/>
  <c r="CF839" i="1"/>
  <c r="BX839" i="1"/>
  <c r="DL713" i="1"/>
  <c r="DD713" i="1"/>
  <c r="CV713" i="1"/>
  <c r="CN713" i="1"/>
  <c r="CF713" i="1"/>
  <c r="BX713" i="1"/>
  <c r="DM812" i="1"/>
  <c r="DE812" i="1"/>
  <c r="CW812" i="1"/>
  <c r="CO812" i="1"/>
  <c r="CG812" i="1"/>
  <c r="BY812" i="1"/>
  <c r="DL732" i="1"/>
  <c r="DD732" i="1"/>
  <c r="CV732" i="1"/>
  <c r="CN732" i="1"/>
  <c r="CF732" i="1"/>
  <c r="BX732" i="1"/>
  <c r="DH752" i="1"/>
  <c r="CZ752" i="1"/>
  <c r="BS752" i="1" s="1"/>
  <c r="CR752" i="1"/>
  <c r="CJ752" i="1"/>
  <c r="CB752" i="1"/>
  <c r="DH791" i="1"/>
  <c r="CZ791" i="1"/>
  <c r="CR791" i="1"/>
  <c r="CJ791" i="1"/>
  <c r="CB791" i="1"/>
  <c r="BS791" i="1" s="1"/>
  <c r="DK887" i="1"/>
  <c r="DC887" i="1"/>
  <c r="CU887" i="1"/>
  <c r="CM887" i="1"/>
  <c r="CE887" i="1"/>
  <c r="BW887" i="1"/>
  <c r="DL800" i="1"/>
  <c r="DD800" i="1"/>
  <c r="CV800" i="1"/>
  <c r="CN800" i="1"/>
  <c r="CF800" i="1"/>
  <c r="BX800" i="1"/>
  <c r="DH730" i="1"/>
  <c r="CZ730" i="1"/>
  <c r="CR730" i="1"/>
  <c r="CJ730" i="1"/>
  <c r="CB730" i="1"/>
  <c r="DO693" i="1"/>
  <c r="DG693" i="1"/>
  <c r="CY693" i="1"/>
  <c r="CQ693" i="1"/>
  <c r="CI693" i="1"/>
  <c r="CA693" i="1"/>
  <c r="DN828" i="1"/>
  <c r="DF828" i="1"/>
  <c r="CX828" i="1"/>
  <c r="CP828" i="1"/>
  <c r="CH828" i="1"/>
  <c r="BZ828" i="1"/>
  <c r="DO735" i="1"/>
  <c r="DG735" i="1"/>
  <c r="CY735" i="1"/>
  <c r="CQ735" i="1"/>
  <c r="CI735" i="1"/>
  <c r="CA735" i="1"/>
  <c r="DO688" i="1"/>
  <c r="DG688" i="1"/>
  <c r="CY688" i="1"/>
  <c r="CQ688" i="1"/>
  <c r="CI688" i="1"/>
  <c r="CA688" i="1"/>
  <c r="DH792" i="1"/>
  <c r="CZ792" i="1"/>
  <c r="CR792" i="1"/>
  <c r="CJ792" i="1"/>
  <c r="BS792" i="1" s="1"/>
  <c r="CB792" i="1"/>
  <c r="DH802" i="1"/>
  <c r="BS802" i="1" s="1"/>
  <c r="CZ802" i="1"/>
  <c r="CR802" i="1"/>
  <c r="CJ802" i="1"/>
  <c r="CB802" i="1"/>
  <c r="DO685" i="1"/>
  <c r="DG685" i="1"/>
  <c r="CY685" i="1"/>
  <c r="CQ685" i="1"/>
  <c r="CI685" i="1"/>
  <c r="CA685" i="1"/>
  <c r="DN788" i="1"/>
  <c r="DF788" i="1"/>
  <c r="CX788" i="1"/>
  <c r="CP788" i="1"/>
  <c r="CH788" i="1"/>
  <c r="BZ788" i="1"/>
  <c r="DM845" i="1"/>
  <c r="DE845" i="1"/>
  <c r="CW845" i="1"/>
  <c r="CO845" i="1"/>
  <c r="CG845" i="1"/>
  <c r="BY845" i="1"/>
  <c r="DH781" i="1"/>
  <c r="CZ781" i="1"/>
  <c r="BS781" i="1" s="1"/>
  <c r="CR781" i="1"/>
  <c r="CJ781" i="1"/>
  <c r="CB781" i="1"/>
  <c r="DI727" i="1"/>
  <c r="DA727" i="1"/>
  <c r="CS727" i="1"/>
  <c r="CK727" i="1"/>
  <c r="BS727" i="1" s="1"/>
  <c r="CC727" i="1"/>
  <c r="DH901" i="1"/>
  <c r="CZ901" i="1"/>
  <c r="CR901" i="1"/>
  <c r="CJ901" i="1"/>
  <c r="CB901" i="1"/>
  <c r="BS901" i="1" s="1"/>
  <c r="DO681" i="1"/>
  <c r="DG681" i="1"/>
  <c r="CY681" i="1"/>
  <c r="CQ681" i="1"/>
  <c r="CI681" i="1"/>
  <c r="CA681" i="1"/>
  <c r="DF717" i="1"/>
  <c r="CX717" i="1"/>
  <c r="CP717" i="1"/>
  <c r="CH717" i="1"/>
  <c r="BZ717" i="1"/>
  <c r="DM776" i="1"/>
  <c r="DE776" i="1"/>
  <c r="CW776" i="1"/>
  <c r="CO776" i="1"/>
  <c r="CG776" i="1"/>
  <c r="BY776" i="1"/>
  <c r="DL890" i="1"/>
  <c r="DD890" i="1"/>
  <c r="CV890" i="1"/>
  <c r="CN890" i="1"/>
  <c r="CF890" i="1"/>
  <c r="BX890" i="1"/>
  <c r="DN769" i="1"/>
  <c r="DF769" i="1"/>
  <c r="CX769" i="1"/>
  <c r="CP769" i="1"/>
  <c r="CH769" i="1"/>
  <c r="BZ769" i="1"/>
  <c r="DM879" i="1"/>
  <c r="DE879" i="1"/>
  <c r="CW879" i="1"/>
  <c r="CO879" i="1"/>
  <c r="CG879" i="1"/>
  <c r="BY879" i="1"/>
  <c r="DL831" i="1"/>
  <c r="DD831" i="1"/>
  <c r="CV831" i="1"/>
  <c r="CN831" i="1"/>
  <c r="CF831" i="1"/>
  <c r="BX831" i="1"/>
  <c r="AU831" i="1" s="1"/>
  <c r="DK706" i="1"/>
  <c r="DC706" i="1"/>
  <c r="CU706" i="1"/>
  <c r="CM706" i="1"/>
  <c r="CE706" i="1"/>
  <c r="BW706" i="1"/>
  <c r="DJ742" i="1"/>
  <c r="DB742" i="1"/>
  <c r="CT742" i="1"/>
  <c r="CL742" i="1"/>
  <c r="CD742" i="1"/>
  <c r="BV742" i="1"/>
  <c r="DJ795" i="1"/>
  <c r="DB795" i="1"/>
  <c r="CT795" i="1"/>
  <c r="CL795" i="1"/>
  <c r="CD795" i="1"/>
  <c r="BV795" i="1"/>
  <c r="DI819" i="1"/>
  <c r="DA819" i="1"/>
  <c r="CS819" i="1"/>
  <c r="CK819" i="1"/>
  <c r="BS819" i="1" s="1"/>
  <c r="CC819" i="1"/>
  <c r="DH822" i="1"/>
  <c r="BS822" i="1" s="1"/>
  <c r="CZ822" i="1"/>
  <c r="CR822" i="1"/>
  <c r="CJ822" i="1"/>
  <c r="CB822" i="1"/>
  <c r="DN747" i="1"/>
  <c r="DF747" i="1"/>
  <c r="CX747" i="1"/>
  <c r="CP747" i="1"/>
  <c r="CH747" i="1"/>
  <c r="BZ747" i="1"/>
  <c r="DO728" i="1"/>
  <c r="DG728" i="1"/>
  <c r="CY728" i="1"/>
  <c r="CQ728" i="1"/>
  <c r="CI728" i="1"/>
  <c r="CA728"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BJ876" i="1"/>
  <c r="BK876" i="1" s="1"/>
  <c r="DO743" i="1"/>
  <c r="DG743" i="1"/>
  <c r="CY743" i="1"/>
  <c r="CQ743" i="1"/>
  <c r="CI743" i="1"/>
  <c r="CA743" i="1"/>
  <c r="DO793" i="1"/>
  <c r="DG793" i="1"/>
  <c r="CY793" i="1"/>
  <c r="CQ793" i="1"/>
  <c r="CI793" i="1"/>
  <c r="CA793" i="1"/>
  <c r="DN882" i="1"/>
  <c r="DF882" i="1"/>
  <c r="CX882" i="1"/>
  <c r="CP882" i="1"/>
  <c r="CH882" i="1"/>
  <c r="BZ882" i="1"/>
  <c r="DO779" i="1"/>
  <c r="DG779" i="1"/>
  <c r="CY779" i="1"/>
  <c r="CQ779" i="1"/>
  <c r="CI779" i="1"/>
  <c r="CA779" i="1"/>
  <c r="DO798" i="1"/>
  <c r="DG798" i="1"/>
  <c r="CY798" i="1"/>
  <c r="CQ798" i="1"/>
  <c r="CI798" i="1"/>
  <c r="CA798" i="1"/>
  <c r="DI748" i="1"/>
  <c r="DA748" i="1"/>
  <c r="CS748" i="1"/>
  <c r="CK748" i="1"/>
  <c r="CC748" i="1"/>
  <c r="BS748" i="1" s="1"/>
  <c r="BJ856" i="1"/>
  <c r="DM725" i="1"/>
  <c r="DE725" i="1"/>
  <c r="CW725" i="1"/>
  <c r="CO725" i="1"/>
  <c r="CG725" i="1"/>
  <c r="BY725" i="1"/>
  <c r="DN807" i="1"/>
  <c r="DF807" i="1"/>
  <c r="CX807" i="1"/>
  <c r="CP807" i="1"/>
  <c r="CH807" i="1"/>
  <c r="BZ807" i="1"/>
  <c r="DM844" i="1"/>
  <c r="DE844" i="1"/>
  <c r="CW844" i="1"/>
  <c r="CO844" i="1"/>
  <c r="CG844" i="1"/>
  <c r="BY844" i="1"/>
  <c r="DL894" i="1"/>
  <c r="DD894" i="1"/>
  <c r="CV894" i="1"/>
  <c r="CN894" i="1"/>
  <c r="CF894" i="1"/>
  <c r="BX894" i="1"/>
  <c r="DK780" i="1"/>
  <c r="DC780" i="1"/>
  <c r="CU780" i="1"/>
  <c r="CM780" i="1"/>
  <c r="CE780" i="1"/>
  <c r="BW780" i="1"/>
  <c r="DJ790" i="1"/>
  <c r="DB790" i="1"/>
  <c r="CT790" i="1"/>
  <c r="CL790" i="1"/>
  <c r="CD790" i="1"/>
  <c r="BV790" i="1"/>
  <c r="DI680" i="1"/>
  <c r="DA680" i="1"/>
  <c r="CS680" i="1"/>
  <c r="CK680" i="1"/>
  <c r="BL866" i="1"/>
  <c r="BR866" i="1" s="1"/>
  <c r="AU866" i="1" s="1"/>
  <c r="DN897" i="1"/>
  <c r="DF897" i="1"/>
  <c r="CX897" i="1"/>
  <c r="CP897" i="1"/>
  <c r="CH897" i="1"/>
  <c r="BZ897" i="1"/>
  <c r="DO832" i="1"/>
  <c r="DG832" i="1"/>
  <c r="CY832" i="1"/>
  <c r="CQ832" i="1"/>
  <c r="CI832" i="1"/>
  <c r="CA832" i="1"/>
  <c r="DN690" i="1"/>
  <c r="DF690" i="1"/>
  <c r="CX690" i="1"/>
  <c r="CP690" i="1"/>
  <c r="CH690" i="1"/>
  <c r="BZ690" i="1"/>
  <c r="DM710" i="1"/>
  <c r="DE710" i="1"/>
  <c r="CW710" i="1"/>
  <c r="CO710" i="1"/>
  <c r="CG710" i="1"/>
  <c r="BY710" i="1"/>
  <c r="DM805" i="1"/>
  <c r="DE805" i="1"/>
  <c r="CW805" i="1"/>
  <c r="CO805" i="1"/>
  <c r="CG805" i="1"/>
  <c r="BY805" i="1"/>
  <c r="DH756" i="1"/>
  <c r="CZ756" i="1"/>
  <c r="BS756" i="1" s="1"/>
  <c r="CR756" i="1"/>
  <c r="CJ756" i="1"/>
  <c r="CB756" i="1"/>
  <c r="DI741" i="1"/>
  <c r="DA741" i="1"/>
  <c r="CS741" i="1"/>
  <c r="CK741" i="1"/>
  <c r="CC741" i="1"/>
  <c r="BS741" i="1" s="1"/>
  <c r="DH745" i="1"/>
  <c r="CZ745" i="1"/>
  <c r="CR745" i="1"/>
  <c r="CJ745" i="1"/>
  <c r="CB745" i="1"/>
  <c r="DO738" i="1"/>
  <c r="DG738" i="1"/>
  <c r="CY738" i="1"/>
  <c r="CQ738" i="1"/>
  <c r="CI738" i="1"/>
  <c r="CA738" i="1"/>
  <c r="DO895" i="1"/>
  <c r="DG895" i="1"/>
  <c r="CY895" i="1"/>
  <c r="CQ895" i="1"/>
  <c r="CI895" i="1"/>
  <c r="CA895" i="1"/>
  <c r="DN808" i="1"/>
  <c r="DF808" i="1"/>
  <c r="CX808" i="1"/>
  <c r="CP808" i="1"/>
  <c r="CH808" i="1"/>
  <c r="BZ808" i="1"/>
  <c r="DM801" i="1"/>
  <c r="DE801" i="1"/>
  <c r="CW801" i="1"/>
  <c r="CO801" i="1"/>
  <c r="CG801" i="1"/>
  <c r="BY801" i="1"/>
  <c r="DL888" i="1"/>
  <c r="DD888" i="1"/>
  <c r="CV888" i="1"/>
  <c r="CN888" i="1"/>
  <c r="CF888" i="1"/>
  <c r="BX888" i="1"/>
  <c r="DM810" i="1"/>
  <c r="DE810" i="1"/>
  <c r="CW810" i="1"/>
  <c r="CO810" i="1"/>
  <c r="CG810" i="1"/>
  <c r="BY810" i="1"/>
  <c r="DL763" i="1"/>
  <c r="DD763" i="1"/>
  <c r="CV763" i="1"/>
  <c r="CN763" i="1"/>
  <c r="CF763" i="1"/>
  <c r="BX763" i="1"/>
  <c r="DK889" i="1"/>
  <c r="DC889" i="1"/>
  <c r="CU889" i="1"/>
  <c r="CM889" i="1"/>
  <c r="CE889" i="1"/>
  <c r="BW889" i="1"/>
  <c r="DJ718" i="1"/>
  <c r="DB718" i="1"/>
  <c r="CT718" i="1"/>
  <c r="CL718" i="1"/>
  <c r="CD718" i="1"/>
  <c r="BV718" i="1"/>
  <c r="DI666" i="1"/>
  <c r="DA666" i="1"/>
  <c r="CS666" i="1"/>
  <c r="CK666" i="1"/>
  <c r="BL890" i="1"/>
  <c r="BR890" i="1" s="1"/>
  <c r="DJ766" i="1"/>
  <c r="DB766" i="1"/>
  <c r="CT766" i="1"/>
  <c r="CL766" i="1"/>
  <c r="CD766" i="1"/>
  <c r="BV766" i="1"/>
  <c r="DI885" i="1"/>
  <c r="DA885" i="1"/>
  <c r="CS885" i="1"/>
  <c r="CK885" i="1"/>
  <c r="CC885" i="1"/>
  <c r="BI917" i="1"/>
  <c r="DJ755" i="1"/>
  <c r="DB755" i="1"/>
  <c r="CT755" i="1"/>
  <c r="CL755" i="1"/>
  <c r="CD755" i="1"/>
  <c r="BV755" i="1"/>
  <c r="DI767" i="1"/>
  <c r="DA767" i="1"/>
  <c r="CS767" i="1"/>
  <c r="CK767" i="1"/>
  <c r="CC767" i="1"/>
  <c r="BS767" i="1" s="1"/>
  <c r="DH806" i="1"/>
  <c r="CZ806" i="1"/>
  <c r="CR806" i="1"/>
  <c r="CJ806" i="1"/>
  <c r="CB806" i="1"/>
  <c r="BI934" i="1"/>
  <c r="DI692" i="1"/>
  <c r="DA692" i="1"/>
  <c r="CS692" i="1"/>
  <c r="CK692" i="1"/>
  <c r="DI733" i="1"/>
  <c r="DA733" i="1"/>
  <c r="CS733" i="1"/>
  <c r="CK733" i="1"/>
  <c r="CC733" i="1"/>
  <c r="DH842" i="1"/>
  <c r="CZ842" i="1"/>
  <c r="CR842" i="1"/>
  <c r="CJ842" i="1"/>
  <c r="CB842" i="1"/>
  <c r="AU842" i="1" s="1"/>
  <c r="BI914" i="1"/>
  <c r="DI675" i="1"/>
  <c r="DA675" i="1"/>
  <c r="CS675" i="1"/>
  <c r="CK675" i="1"/>
  <c r="CC675" i="1"/>
  <c r="BL884" i="1"/>
  <c r="BR884" i="1" s="1"/>
  <c r="DJ811" i="1"/>
  <c r="DB811" i="1"/>
  <c r="CT811" i="1"/>
  <c r="CL811" i="1"/>
  <c r="CD811" i="1"/>
  <c r="BV811" i="1"/>
  <c r="DJ731" i="1"/>
  <c r="DB731" i="1"/>
  <c r="CT731" i="1"/>
  <c r="CL731" i="1"/>
  <c r="CD731" i="1"/>
  <c r="BV731" i="1"/>
  <c r="DK754" i="1"/>
  <c r="DC754" i="1"/>
  <c r="CU754" i="1"/>
  <c r="CM754" i="1"/>
  <c r="CE754" i="1"/>
  <c r="BW754" i="1"/>
  <c r="DJ744" i="1"/>
  <c r="DB744" i="1"/>
  <c r="CT744" i="1"/>
  <c r="CL744" i="1"/>
  <c r="CD744" i="1"/>
  <c r="BV744" i="1"/>
  <c r="DI697" i="1"/>
  <c r="DA697" i="1"/>
  <c r="CS697" i="1"/>
  <c r="CK697" i="1"/>
  <c r="CC697" i="1"/>
  <c r="DI843" i="1"/>
  <c r="DA843" i="1"/>
  <c r="CS843" i="1"/>
  <c r="CK843" i="1"/>
  <c r="CC843" i="1"/>
  <c r="BS843" i="1" s="1"/>
  <c r="BL876" i="1"/>
  <c r="BR876" i="1" s="1"/>
  <c r="DK803" i="1"/>
  <c r="DC803" i="1"/>
  <c r="CU803" i="1"/>
  <c r="CM803" i="1"/>
  <c r="CE803" i="1"/>
  <c r="BW803" i="1"/>
  <c r="DL775" i="1"/>
  <c r="DD775" i="1"/>
  <c r="CV775" i="1"/>
  <c r="CN775" i="1"/>
  <c r="CF775" i="1"/>
  <c r="BX775" i="1"/>
  <c r="DK902" i="1"/>
  <c r="DC902" i="1"/>
  <c r="CU902" i="1"/>
  <c r="CM902" i="1"/>
  <c r="CE902" i="1"/>
  <c r="BW902" i="1"/>
  <c r="DJ676" i="1"/>
  <c r="DB676" i="1"/>
  <c r="CT676" i="1"/>
  <c r="CL676" i="1"/>
  <c r="CD676" i="1"/>
  <c r="BV676" i="1"/>
  <c r="DM704" i="1"/>
  <c r="DE704" i="1"/>
  <c r="CW704" i="1"/>
  <c r="CO704" i="1"/>
  <c r="CG704" i="1"/>
  <c r="BY704" i="1"/>
  <c r="DL673" i="1"/>
  <c r="DD673" i="1"/>
  <c r="CV673" i="1"/>
  <c r="CN673" i="1"/>
  <c r="CF673" i="1"/>
  <c r="BX673" i="1"/>
  <c r="DL703" i="1"/>
  <c r="DD703" i="1"/>
  <c r="CV703" i="1"/>
  <c r="CN703" i="1"/>
  <c r="CF703" i="1"/>
  <c r="BX703" i="1"/>
  <c r="DK804" i="1"/>
  <c r="DC804" i="1"/>
  <c r="CU804" i="1"/>
  <c r="CM804" i="1"/>
  <c r="CE804" i="1"/>
  <c r="BW804" i="1"/>
  <c r="DM898" i="1"/>
  <c r="DE898" i="1"/>
  <c r="CW898" i="1"/>
  <c r="CO898" i="1"/>
  <c r="CG898" i="1"/>
  <c r="BY898" i="1"/>
  <c r="DL892" i="1"/>
  <c r="DD892" i="1"/>
  <c r="CV892" i="1"/>
  <c r="CN892" i="1"/>
  <c r="CF892" i="1"/>
  <c r="BX892" i="1"/>
  <c r="DL826" i="1"/>
  <c r="DD826" i="1"/>
  <c r="CV826" i="1"/>
  <c r="CN826" i="1"/>
  <c r="CF826" i="1"/>
  <c r="BX826" i="1"/>
  <c r="DK668" i="1"/>
  <c r="DC668" i="1"/>
  <c r="CU668" i="1"/>
  <c r="CM668" i="1"/>
  <c r="CE668" i="1"/>
  <c r="BW668" i="1"/>
  <c r="DL764" i="1"/>
  <c r="DD764" i="1"/>
  <c r="CV764" i="1"/>
  <c r="CN764" i="1"/>
  <c r="CF764" i="1"/>
  <c r="BX764" i="1"/>
  <c r="DL829" i="1"/>
  <c r="DD829" i="1"/>
  <c r="CV829" i="1"/>
  <c r="CN829" i="1"/>
  <c r="CF829" i="1"/>
  <c r="BX829" i="1"/>
  <c r="DK664" i="1"/>
  <c r="DC664" i="1"/>
  <c r="CU664" i="1"/>
  <c r="CM664" i="1"/>
  <c r="CE664" i="1"/>
  <c r="BW664" i="1"/>
  <c r="DJ724" i="1"/>
  <c r="DB724" i="1"/>
  <c r="CT724" i="1"/>
  <c r="CL724" i="1"/>
  <c r="CD724" i="1"/>
  <c r="BV724" i="1"/>
  <c r="DI818" i="1"/>
  <c r="DA818" i="1"/>
  <c r="CS818" i="1"/>
  <c r="CK818" i="1"/>
  <c r="CC818" i="1"/>
  <c r="DH830" i="1"/>
  <c r="CZ830" i="1"/>
  <c r="CR830" i="1"/>
  <c r="CJ830" i="1"/>
  <c r="BS830" i="1" s="1"/>
  <c r="CB830" i="1"/>
  <c r="DO679" i="1"/>
  <c r="CI679" i="1"/>
  <c r="CA679" i="1"/>
  <c r="DN691" i="1"/>
  <c r="DF691" i="1"/>
  <c r="CX691" i="1"/>
  <c r="CP691" i="1"/>
  <c r="CH691" i="1"/>
  <c r="BZ691" i="1"/>
  <c r="DN661" i="1"/>
  <c r="DF661" i="1"/>
  <c r="CX661" i="1"/>
  <c r="CP661" i="1"/>
  <c r="CH661" i="1"/>
  <c r="BZ661" i="1"/>
  <c r="DM796" i="1"/>
  <c r="DE796" i="1"/>
  <c r="CW796" i="1"/>
  <c r="CO796" i="1"/>
  <c r="CG796" i="1"/>
  <c r="BY796" i="1"/>
  <c r="DM683" i="1"/>
  <c r="DE683" i="1"/>
  <c r="CW683" i="1"/>
  <c r="CO683" i="1"/>
  <c r="CG683" i="1"/>
  <c r="BY683" i="1"/>
  <c r="DM758" i="1"/>
  <c r="DE758" i="1"/>
  <c r="CW758" i="1"/>
  <c r="CO758" i="1"/>
  <c r="CG758" i="1"/>
  <c r="BY758" i="1"/>
  <c r="DH794" i="1"/>
  <c r="CZ794" i="1"/>
  <c r="CR794" i="1"/>
  <c r="CJ794" i="1"/>
  <c r="CB794" i="1"/>
  <c r="BJ874" i="1"/>
  <c r="DL817" i="1"/>
  <c r="DD817" i="1"/>
  <c r="CV817" i="1"/>
  <c r="CN817" i="1"/>
  <c r="CF817" i="1"/>
  <c r="BX817" i="1"/>
  <c r="DK674" i="1"/>
  <c r="DC674" i="1"/>
  <c r="CU674" i="1"/>
  <c r="CM674" i="1"/>
  <c r="CE674" i="1"/>
  <c r="BW674" i="1"/>
  <c r="DK777" i="1"/>
  <c r="DC777" i="1"/>
  <c r="CU777" i="1"/>
  <c r="CM777" i="1"/>
  <c r="CE777" i="1"/>
  <c r="BW777" i="1"/>
  <c r="DJ715" i="1"/>
  <c r="DB715" i="1"/>
  <c r="CT715" i="1"/>
  <c r="CL715" i="1"/>
  <c r="CD715" i="1"/>
  <c r="BV715" i="1"/>
  <c r="DI750" i="1"/>
  <c r="DA750" i="1"/>
  <c r="CS750" i="1"/>
  <c r="CK750" i="1"/>
  <c r="CC750" i="1"/>
  <c r="BS750" i="1" s="1"/>
  <c r="BL806" i="1"/>
  <c r="BR806" i="1" s="1"/>
  <c r="AU806" i="1" s="1"/>
  <c r="DI740" i="1"/>
  <c r="DA740" i="1"/>
  <c r="CS740" i="1"/>
  <c r="CK740" i="1"/>
  <c r="CC740" i="1"/>
  <c r="DH906" i="1"/>
  <c r="CZ906" i="1"/>
  <c r="CR906" i="1"/>
  <c r="CJ906" i="1"/>
  <c r="AU906" i="1" s="1"/>
  <c r="CB906" i="1"/>
  <c r="DO900" i="1"/>
  <c r="DG900" i="1"/>
  <c r="CY900" i="1"/>
  <c r="CQ900" i="1"/>
  <c r="CI900" i="1"/>
  <c r="CA900" i="1"/>
  <c r="DN838" i="1"/>
  <c r="DF838" i="1"/>
  <c r="CX838" i="1"/>
  <c r="CP838" i="1"/>
  <c r="CH838" i="1"/>
  <c r="BZ838" i="1"/>
  <c r="DO736" i="1"/>
  <c r="DG736" i="1"/>
  <c r="CY736" i="1"/>
  <c r="CQ736" i="1"/>
  <c r="CI736" i="1"/>
  <c r="CA736" i="1"/>
  <c r="DN774" i="1"/>
  <c r="DF774" i="1"/>
  <c r="CX774" i="1"/>
  <c r="CP774" i="1"/>
  <c r="CH774" i="1"/>
  <c r="BZ774" i="1"/>
  <c r="BJ39" i="1"/>
  <c r="BK39" i="1" s="1"/>
  <c r="DA39" i="1" s="1"/>
  <c r="BX39" i="1"/>
  <c r="BY39" i="1"/>
  <c r="BV39" i="1"/>
  <c r="CC39" i="1"/>
  <c r="CD39" i="1"/>
  <c r="CE39" i="1"/>
  <c r="CF39" i="1"/>
  <c r="CG39" i="1"/>
  <c r="CH39" i="1"/>
  <c r="CI39" i="1"/>
  <c r="CJ39" i="1"/>
  <c r="CK39" i="1"/>
  <c r="CL39" i="1"/>
  <c r="CM39" i="1"/>
  <c r="CN39" i="1"/>
  <c r="CO39" i="1"/>
  <c r="CP39" i="1"/>
  <c r="CQ39" i="1"/>
  <c r="CR39" i="1"/>
  <c r="CS39" i="1"/>
  <c r="CT39" i="1"/>
  <c r="CU39" i="1"/>
  <c r="CV39" i="1"/>
  <c r="CW39" i="1"/>
  <c r="CX39" i="1"/>
  <c r="CY39" i="1"/>
  <c r="CZ39" i="1"/>
  <c r="DB39" i="1"/>
  <c r="DC39" i="1"/>
  <c r="DD39" i="1"/>
  <c r="DE39" i="1"/>
  <c r="DF39" i="1"/>
  <c r="DG39" i="1"/>
  <c r="DH39" i="1"/>
  <c r="DI39" i="1"/>
  <c r="DJ39" i="1"/>
  <c r="DK39" i="1"/>
  <c r="DL39" i="1"/>
  <c r="DM39" i="1"/>
  <c r="DN39" i="1"/>
  <c r="DO39" i="1"/>
  <c r="DJ760" i="1"/>
  <c r="DB760" i="1"/>
  <c r="CT760" i="1"/>
  <c r="CL760" i="1"/>
  <c r="CD760" i="1"/>
  <c r="BV760" i="1"/>
  <c r="DM827" i="1"/>
  <c r="DE827" i="1"/>
  <c r="CW827" i="1"/>
  <c r="CO827" i="1"/>
  <c r="CG827" i="1"/>
  <c r="BY827" i="1"/>
  <c r="DL883" i="1"/>
  <c r="DD883" i="1"/>
  <c r="CV883" i="1"/>
  <c r="CN883" i="1"/>
  <c r="CF883" i="1"/>
  <c r="BX883" i="1"/>
  <c r="BL888" i="1"/>
  <c r="BR888" i="1" s="1"/>
  <c r="CP702" i="1"/>
  <c r="CH702" i="1"/>
  <c r="BZ702" i="1"/>
  <c r="DH821" i="1"/>
  <c r="CZ821" i="1"/>
  <c r="CR821" i="1"/>
  <c r="CJ821" i="1"/>
  <c r="CB821" i="1"/>
  <c r="DO689" i="1"/>
  <c r="DG689" i="1"/>
  <c r="CY689" i="1"/>
  <c r="CQ689" i="1"/>
  <c r="CI689" i="1"/>
  <c r="DN761" i="1"/>
  <c r="DF761" i="1"/>
  <c r="CX761" i="1"/>
  <c r="CP761" i="1"/>
  <c r="CH761" i="1"/>
  <c r="BZ761" i="1"/>
  <c r="DM896" i="1"/>
  <c r="DE896" i="1"/>
  <c r="CW896" i="1"/>
  <c r="CO896" i="1"/>
  <c r="CG896" i="1"/>
  <c r="BY896" i="1"/>
  <c r="DL716" i="1"/>
  <c r="DD716" i="1"/>
  <c r="CV716" i="1"/>
  <c r="CN716" i="1"/>
  <c r="CF716" i="1"/>
  <c r="BX716" i="1"/>
  <c r="DL835" i="1"/>
  <c r="DD835" i="1"/>
  <c r="CV835" i="1"/>
  <c r="CN835" i="1"/>
  <c r="CF835" i="1"/>
  <c r="BX835" i="1"/>
  <c r="DL660" i="1"/>
  <c r="DD660" i="1"/>
  <c r="CV660" i="1"/>
  <c r="CN660" i="1"/>
  <c r="CF660" i="1"/>
  <c r="BX660" i="1"/>
  <c r="DK684" i="1"/>
  <c r="DC684" i="1"/>
  <c r="CU684" i="1"/>
  <c r="CM684" i="1"/>
  <c r="CE684" i="1"/>
  <c r="BW684" i="1"/>
  <c r="DL840" i="1"/>
  <c r="DD840" i="1"/>
  <c r="CV840" i="1"/>
  <c r="CN840" i="1"/>
  <c r="CF840" i="1"/>
  <c r="BX840" i="1"/>
  <c r="DL813" i="1"/>
  <c r="DD813" i="1"/>
  <c r="CV813" i="1"/>
  <c r="CN813" i="1"/>
  <c r="CF813" i="1"/>
  <c r="BX813" i="1"/>
  <c r="DN695" i="1"/>
  <c r="DF695" i="1"/>
  <c r="CX695" i="1"/>
  <c r="CP695" i="1"/>
  <c r="CH695" i="1"/>
  <c r="BZ695" i="1"/>
  <c r="DO711" i="1"/>
  <c r="DG711" i="1"/>
  <c r="CY711" i="1"/>
  <c r="CQ711" i="1"/>
  <c r="CI711" i="1"/>
  <c r="CA711" i="1"/>
  <c r="DO778" i="1"/>
  <c r="DG778" i="1"/>
  <c r="CY778" i="1"/>
  <c r="CQ778" i="1"/>
  <c r="CI778" i="1"/>
  <c r="CA778" i="1"/>
  <c r="DO799" i="1"/>
  <c r="DG799" i="1"/>
  <c r="CY799" i="1"/>
  <c r="CQ799" i="1"/>
  <c r="CI799" i="1"/>
  <c r="CA799" i="1"/>
  <c r="DN709" i="1"/>
  <c r="DF709" i="1"/>
  <c r="CX709" i="1"/>
  <c r="CP709" i="1"/>
  <c r="CH709" i="1"/>
  <c r="BZ709" i="1"/>
  <c r="DN899" i="1"/>
  <c r="DF899" i="1"/>
  <c r="CX899" i="1"/>
  <c r="CP899" i="1"/>
  <c r="CH899" i="1"/>
  <c r="BZ899" i="1"/>
  <c r="DH669" i="1"/>
  <c r="CZ669" i="1"/>
  <c r="CR669" i="1"/>
  <c r="CJ669" i="1"/>
  <c r="CB669" i="1"/>
  <c r="BL732" i="1"/>
  <c r="BR732" i="1" s="1"/>
  <c r="DH893" i="1"/>
  <c r="CZ893" i="1"/>
  <c r="CR893" i="1"/>
  <c r="CJ893" i="1"/>
  <c r="CB893" i="1"/>
  <c r="DH825" i="1"/>
  <c r="CZ825" i="1"/>
  <c r="CR825" i="1"/>
  <c r="CJ825" i="1"/>
  <c r="BS825" i="1" s="1"/>
  <c r="CB825" i="1"/>
  <c r="DH880" i="1"/>
  <c r="CZ880" i="1"/>
  <c r="CR880" i="1"/>
  <c r="CJ880" i="1"/>
  <c r="CB880" i="1"/>
  <c r="BS880" i="1" s="1"/>
  <c r="AU891" i="1"/>
  <c r="BJ863" i="1"/>
  <c r="DI786" i="1"/>
  <c r="DA786" i="1"/>
  <c r="CS786" i="1"/>
  <c r="CK786" i="1"/>
  <c r="CC786" i="1"/>
  <c r="DH904" i="1"/>
  <c r="CZ904" i="1"/>
  <c r="CR904" i="1"/>
  <c r="CJ904" i="1"/>
  <c r="CB904" i="1"/>
  <c r="BS904" i="1" s="1"/>
  <c r="DI816" i="1"/>
  <c r="DA816" i="1"/>
  <c r="CS816" i="1"/>
  <c r="CK816" i="1"/>
  <c r="CC816" i="1"/>
  <c r="DK836" i="1"/>
  <c r="DC836" i="1"/>
  <c r="CU836" i="1"/>
  <c r="CM836" i="1"/>
  <c r="CE836" i="1"/>
  <c r="BW836" i="1"/>
  <c r="DI677" i="1"/>
  <c r="DA677" i="1"/>
  <c r="CS677" i="1"/>
  <c r="CK677" i="1"/>
  <c r="CC677" i="1"/>
  <c r="DH749" i="1"/>
  <c r="CZ749" i="1"/>
  <c r="CR749" i="1"/>
  <c r="CJ749" i="1"/>
  <c r="AU749" i="1" s="1"/>
  <c r="CB749" i="1"/>
  <c r="BS749" i="1" s="1"/>
  <c r="DI771" i="1"/>
  <c r="DA771" i="1"/>
  <c r="CS771" i="1"/>
  <c r="CK771" i="1"/>
  <c r="CC771" i="1"/>
  <c r="DH837" i="1"/>
  <c r="CZ837" i="1"/>
  <c r="CR837" i="1"/>
  <c r="CJ837" i="1"/>
  <c r="CB837" i="1"/>
  <c r="DI834" i="1"/>
  <c r="DA834" i="1"/>
  <c r="CS834" i="1"/>
  <c r="CK834" i="1"/>
  <c r="CC834" i="1"/>
  <c r="DN814" i="1"/>
  <c r="DF814" i="1"/>
  <c r="CX814" i="1"/>
  <c r="CP814" i="1"/>
  <c r="CH814" i="1"/>
  <c r="BZ814" i="1"/>
  <c r="DI696" i="1"/>
  <c r="DA696" i="1"/>
  <c r="CS696" i="1"/>
  <c r="CK696" i="1"/>
  <c r="CC696" i="1"/>
  <c r="DH665" i="1"/>
  <c r="CZ665" i="1"/>
  <c r="CR665" i="1"/>
  <c r="CJ665" i="1"/>
  <c r="CB665" i="1"/>
  <c r="BS665" i="1" s="1"/>
  <c r="BK719" i="1"/>
  <c r="BL719" i="1"/>
  <c r="BR719" i="1" s="1"/>
  <c r="DH719" i="1"/>
  <c r="CZ719" i="1"/>
  <c r="CR719" i="1"/>
  <c r="CJ719" i="1"/>
  <c r="CB719" i="1"/>
  <c r="AU819" i="1"/>
  <c r="DI765" i="1"/>
  <c r="DA765" i="1"/>
  <c r="CS765" i="1"/>
  <c r="CK765" i="1"/>
  <c r="CC765" i="1"/>
  <c r="DH891" i="1"/>
  <c r="CZ891" i="1"/>
  <c r="CR891" i="1"/>
  <c r="CJ891" i="1"/>
  <c r="CB891" i="1"/>
  <c r="DI789" i="1"/>
  <c r="DA789" i="1"/>
  <c r="CS789" i="1"/>
  <c r="CK789" i="1"/>
  <c r="CC789" i="1"/>
  <c r="BI941" i="1"/>
  <c r="DI905" i="1"/>
  <c r="DA905" i="1"/>
  <c r="CS905" i="1"/>
  <c r="CK905" i="1"/>
  <c r="CC905" i="1"/>
  <c r="DN723" i="1"/>
  <c r="DF723" i="1"/>
  <c r="CX723" i="1"/>
  <c r="CP723" i="1"/>
  <c r="CH723" i="1"/>
  <c r="BZ723" i="1"/>
  <c r="BI933" i="1"/>
  <c r="DK884" i="1"/>
  <c r="DC884" i="1"/>
  <c r="CU884" i="1"/>
  <c r="CM884" i="1"/>
  <c r="CE884" i="1"/>
  <c r="BW884" i="1"/>
  <c r="DK839" i="1"/>
  <c r="DC839" i="1"/>
  <c r="CU839" i="1"/>
  <c r="CM839" i="1"/>
  <c r="CE839" i="1"/>
  <c r="BW839" i="1"/>
  <c r="DK713" i="1"/>
  <c r="DC713" i="1"/>
  <c r="CU713" i="1"/>
  <c r="CM713" i="1"/>
  <c r="CE713" i="1"/>
  <c r="BW713" i="1"/>
  <c r="DL812" i="1"/>
  <c r="DD812" i="1"/>
  <c r="CV812" i="1"/>
  <c r="CN812" i="1"/>
  <c r="CF812" i="1"/>
  <c r="BX812" i="1"/>
  <c r="DK732" i="1"/>
  <c r="DC732" i="1"/>
  <c r="CU732" i="1"/>
  <c r="CM732" i="1"/>
  <c r="CE732" i="1"/>
  <c r="BW732" i="1"/>
  <c r="BJ875" i="1"/>
  <c r="DJ887" i="1"/>
  <c r="DB887" i="1"/>
  <c r="CT887" i="1"/>
  <c r="CL887" i="1"/>
  <c r="CD887" i="1"/>
  <c r="BV887" i="1"/>
  <c r="DK800" i="1"/>
  <c r="DC800" i="1"/>
  <c r="CU800" i="1"/>
  <c r="CM800" i="1"/>
  <c r="CE800" i="1"/>
  <c r="BW800" i="1"/>
  <c r="DN693" i="1"/>
  <c r="DF693" i="1"/>
  <c r="CX693" i="1"/>
  <c r="CP693" i="1"/>
  <c r="CH693" i="1"/>
  <c r="BZ693" i="1"/>
  <c r="DM828" i="1"/>
  <c r="DE828" i="1"/>
  <c r="CW828" i="1"/>
  <c r="CO828" i="1"/>
  <c r="CG828" i="1"/>
  <c r="BY828" i="1"/>
  <c r="DN735" i="1"/>
  <c r="DF735" i="1"/>
  <c r="CX735" i="1"/>
  <c r="CP735" i="1"/>
  <c r="CH735" i="1"/>
  <c r="BZ735" i="1"/>
  <c r="DN688" i="1"/>
  <c r="DF688" i="1"/>
  <c r="CX688" i="1"/>
  <c r="CP688" i="1"/>
  <c r="CH688" i="1"/>
  <c r="BZ688" i="1"/>
  <c r="DN685" i="1"/>
  <c r="DF685" i="1"/>
  <c r="CX685" i="1"/>
  <c r="CP685" i="1"/>
  <c r="CH685" i="1"/>
  <c r="BZ685" i="1"/>
  <c r="DM788" i="1"/>
  <c r="DE788" i="1"/>
  <c r="CW788" i="1"/>
  <c r="CO788" i="1"/>
  <c r="CG788" i="1"/>
  <c r="BY788" i="1"/>
  <c r="DL845" i="1"/>
  <c r="DD845" i="1"/>
  <c r="CV845" i="1"/>
  <c r="CN845" i="1"/>
  <c r="CF845" i="1"/>
  <c r="BX845" i="1"/>
  <c r="AU845" i="1" s="1"/>
  <c r="DH727" i="1"/>
  <c r="CZ727" i="1"/>
  <c r="CR727" i="1"/>
  <c r="CJ727" i="1"/>
  <c r="CB727" i="1"/>
  <c r="DN681" i="1"/>
  <c r="DF681" i="1"/>
  <c r="CX681" i="1"/>
  <c r="CP681" i="1"/>
  <c r="CH681" i="1"/>
  <c r="BZ681" i="1"/>
  <c r="CW717" i="1"/>
  <c r="CO717" i="1"/>
  <c r="CG717" i="1"/>
  <c r="BY717" i="1"/>
  <c r="DL776" i="1"/>
  <c r="DD776" i="1"/>
  <c r="CV776" i="1"/>
  <c r="CN776" i="1"/>
  <c r="CF776" i="1"/>
  <c r="BX776" i="1"/>
  <c r="DK890" i="1"/>
  <c r="DC890" i="1"/>
  <c r="CU890" i="1"/>
  <c r="CM890" i="1"/>
  <c r="CE890" i="1"/>
  <c r="BW890" i="1"/>
  <c r="DM769" i="1"/>
  <c r="DE769" i="1"/>
  <c r="CW769" i="1"/>
  <c r="CO769" i="1"/>
  <c r="CG769" i="1"/>
  <c r="BY769" i="1"/>
  <c r="DL879" i="1"/>
  <c r="DD879" i="1"/>
  <c r="CV879" i="1"/>
  <c r="CN879" i="1"/>
  <c r="CF879" i="1"/>
  <c r="BX879" i="1"/>
  <c r="DK831" i="1"/>
  <c r="DC831" i="1"/>
  <c r="CU831" i="1"/>
  <c r="CM831" i="1"/>
  <c r="CE831" i="1"/>
  <c r="BW831" i="1"/>
  <c r="DJ706" i="1"/>
  <c r="DB706" i="1"/>
  <c r="CT706" i="1"/>
  <c r="CL706" i="1"/>
  <c r="CD706" i="1"/>
  <c r="BV706" i="1"/>
  <c r="DI742" i="1"/>
  <c r="DA742" i="1"/>
  <c r="CS742" i="1"/>
  <c r="CK742" i="1"/>
  <c r="CC742" i="1"/>
  <c r="BL798" i="1"/>
  <c r="BR798" i="1" s="1"/>
  <c r="DI795" i="1"/>
  <c r="DA795" i="1"/>
  <c r="CS795" i="1"/>
  <c r="CK795" i="1"/>
  <c r="CC795" i="1"/>
  <c r="AU795" i="1" s="1"/>
  <c r="DH819" i="1"/>
  <c r="CZ819" i="1"/>
  <c r="CR819" i="1"/>
  <c r="CJ819" i="1"/>
  <c r="CB819" i="1"/>
  <c r="BL836" i="1"/>
  <c r="BR836" i="1" s="1"/>
  <c r="DM747" i="1"/>
  <c r="DE747" i="1"/>
  <c r="CW747" i="1"/>
  <c r="CO747" i="1"/>
  <c r="CG747" i="1"/>
  <c r="BY747" i="1"/>
  <c r="DN728" i="1"/>
  <c r="DF728" i="1"/>
  <c r="CX728" i="1"/>
  <c r="CP728" i="1"/>
  <c r="CH728" i="1"/>
  <c r="BZ728" i="1"/>
  <c r="BI939" i="1"/>
  <c r="CK694" i="1"/>
  <c r="DN743" i="1"/>
  <c r="DF743" i="1"/>
  <c r="CX743" i="1"/>
  <c r="CP743" i="1"/>
  <c r="CH743" i="1"/>
  <c r="BZ743" i="1"/>
  <c r="DN793" i="1"/>
  <c r="DF793" i="1"/>
  <c r="CX793" i="1"/>
  <c r="CP793" i="1"/>
  <c r="CH793" i="1"/>
  <c r="BZ793" i="1"/>
  <c r="DM882" i="1"/>
  <c r="DE882" i="1"/>
  <c r="CW882" i="1"/>
  <c r="CO882" i="1"/>
  <c r="CG882" i="1"/>
  <c r="BY882" i="1"/>
  <c r="DN779" i="1"/>
  <c r="DF779" i="1"/>
  <c r="CX779" i="1"/>
  <c r="CP779" i="1"/>
  <c r="CH779" i="1"/>
  <c r="BZ779" i="1"/>
  <c r="DN798" i="1"/>
  <c r="DF798" i="1"/>
  <c r="CX798" i="1"/>
  <c r="CP798" i="1"/>
  <c r="CH798" i="1"/>
  <c r="BZ798" i="1"/>
  <c r="DH748" i="1"/>
  <c r="CZ748" i="1"/>
  <c r="CR748" i="1"/>
  <c r="CJ748" i="1"/>
  <c r="CB748" i="1"/>
  <c r="BI919" i="1"/>
  <c r="DL725" i="1"/>
  <c r="DD725" i="1"/>
  <c r="CV725" i="1"/>
  <c r="CN725" i="1"/>
  <c r="CF725" i="1"/>
  <c r="BX725" i="1"/>
  <c r="DM807" i="1"/>
  <c r="DE807" i="1"/>
  <c r="CW807" i="1"/>
  <c r="CO807" i="1"/>
  <c r="CG807" i="1"/>
  <c r="BY807" i="1"/>
  <c r="DL844" i="1"/>
  <c r="DD844" i="1"/>
  <c r="CV844" i="1"/>
  <c r="CN844" i="1"/>
  <c r="CF844" i="1"/>
  <c r="BX844" i="1"/>
  <c r="DK894" i="1"/>
  <c r="DC894" i="1"/>
  <c r="CU894" i="1"/>
  <c r="CM894" i="1"/>
  <c r="CE894" i="1"/>
  <c r="BW894" i="1"/>
  <c r="DJ780" i="1"/>
  <c r="DB780" i="1"/>
  <c r="CT780" i="1"/>
  <c r="CL780" i="1"/>
  <c r="CD780" i="1"/>
  <c r="BV780" i="1"/>
  <c r="DI790" i="1"/>
  <c r="DA790" i="1"/>
  <c r="CS790" i="1"/>
  <c r="CK790" i="1"/>
  <c r="CC790" i="1"/>
  <c r="BK680" i="1"/>
  <c r="BL680" i="1"/>
  <c r="BR680" i="1" s="1"/>
  <c r="DH680" i="1"/>
  <c r="CZ680" i="1"/>
  <c r="CR680" i="1"/>
  <c r="CJ680" i="1"/>
  <c r="CB680" i="1"/>
  <c r="DM897" i="1"/>
  <c r="DE897" i="1"/>
  <c r="CW897" i="1"/>
  <c r="CO897" i="1"/>
  <c r="CG897" i="1"/>
  <c r="BY897" i="1"/>
  <c r="DN832" i="1"/>
  <c r="DF832" i="1"/>
  <c r="CX832" i="1"/>
  <c r="CP832" i="1"/>
  <c r="CH832" i="1"/>
  <c r="BZ832" i="1"/>
  <c r="DM690" i="1"/>
  <c r="DE690" i="1"/>
  <c r="CW690" i="1"/>
  <c r="CO690" i="1"/>
  <c r="CG690" i="1"/>
  <c r="BY690" i="1"/>
  <c r="DL710" i="1"/>
  <c r="DD710" i="1"/>
  <c r="CV710" i="1"/>
  <c r="CN710" i="1"/>
  <c r="CF710" i="1"/>
  <c r="BX710" i="1"/>
  <c r="DL805" i="1"/>
  <c r="DD805" i="1"/>
  <c r="CV805" i="1"/>
  <c r="CN805" i="1"/>
  <c r="CF805" i="1"/>
  <c r="BX805" i="1"/>
  <c r="DH741" i="1"/>
  <c r="CZ741" i="1"/>
  <c r="AU741" i="1" s="1"/>
  <c r="CR741" i="1"/>
  <c r="CJ741" i="1"/>
  <c r="CB741" i="1"/>
  <c r="DN738" i="1"/>
  <c r="DF738" i="1"/>
  <c r="CX738" i="1"/>
  <c r="CP738" i="1"/>
  <c r="CH738" i="1"/>
  <c r="BZ738" i="1"/>
  <c r="DN895" i="1"/>
  <c r="DF895" i="1"/>
  <c r="CX895" i="1"/>
  <c r="CP895" i="1"/>
  <c r="CH895" i="1"/>
  <c r="BZ895" i="1"/>
  <c r="DM808" i="1"/>
  <c r="DE808" i="1"/>
  <c r="CW808" i="1"/>
  <c r="CO808" i="1"/>
  <c r="CG808" i="1"/>
  <c r="BY808" i="1"/>
  <c r="DL801" i="1"/>
  <c r="DD801" i="1"/>
  <c r="CV801" i="1"/>
  <c r="CN801" i="1"/>
  <c r="CF801" i="1"/>
  <c r="BX801" i="1"/>
  <c r="DK888" i="1"/>
  <c r="DC888" i="1"/>
  <c r="CU888" i="1"/>
  <c r="CM888" i="1"/>
  <c r="CE888" i="1"/>
  <c r="BW888" i="1"/>
  <c r="DL810" i="1"/>
  <c r="DD810" i="1"/>
  <c r="CV810" i="1"/>
  <c r="CN810" i="1"/>
  <c r="CF810" i="1"/>
  <c r="BX810" i="1"/>
  <c r="DK763" i="1"/>
  <c r="DC763" i="1"/>
  <c r="CU763" i="1"/>
  <c r="CM763" i="1"/>
  <c r="CE763" i="1"/>
  <c r="BW763" i="1"/>
  <c r="DJ889" i="1"/>
  <c r="DB889" i="1"/>
  <c r="CT889" i="1"/>
  <c r="CL889" i="1"/>
  <c r="CD889" i="1"/>
  <c r="BV889" i="1"/>
  <c r="DI718" i="1"/>
  <c r="DA718" i="1"/>
  <c r="CS718" i="1"/>
  <c r="CK718" i="1"/>
  <c r="CC718" i="1"/>
  <c r="BK666" i="1"/>
  <c r="BL666" i="1"/>
  <c r="BR666" i="1" s="1"/>
  <c r="DH666" i="1"/>
  <c r="CZ666" i="1"/>
  <c r="CR666" i="1"/>
  <c r="CJ666" i="1"/>
  <c r="CB666" i="1"/>
  <c r="DI766" i="1"/>
  <c r="DA766" i="1"/>
  <c r="CS766" i="1"/>
  <c r="CK766" i="1"/>
  <c r="CC766" i="1"/>
  <c r="DH885" i="1"/>
  <c r="CZ885" i="1"/>
  <c r="CR885" i="1"/>
  <c r="CJ885" i="1"/>
  <c r="AU885" i="1" s="1"/>
  <c r="CB885" i="1"/>
  <c r="BJ854" i="1"/>
  <c r="DI755" i="1"/>
  <c r="DA755" i="1"/>
  <c r="CS755" i="1"/>
  <c r="CK755" i="1"/>
  <c r="CC755" i="1"/>
  <c r="DH767" i="1"/>
  <c r="CZ767" i="1"/>
  <c r="CR767" i="1"/>
  <c r="CJ767" i="1"/>
  <c r="CB767" i="1"/>
  <c r="BK692" i="1"/>
  <c r="BL692" i="1"/>
  <c r="BR692" i="1" s="1"/>
  <c r="DH692" i="1"/>
  <c r="CZ692" i="1"/>
  <c r="CR692" i="1"/>
  <c r="CJ692" i="1"/>
  <c r="CB692" i="1"/>
  <c r="DH733" i="1"/>
  <c r="CZ733" i="1"/>
  <c r="CR733" i="1"/>
  <c r="CJ733" i="1"/>
  <c r="CB733" i="1"/>
  <c r="AU733" i="1" s="1"/>
  <c r="DH675" i="1"/>
  <c r="CZ675" i="1"/>
  <c r="CR675" i="1"/>
  <c r="BS675" i="1" s="1"/>
  <c r="CJ675" i="1"/>
  <c r="CB675" i="1"/>
  <c r="BL814" i="1"/>
  <c r="BR814" i="1" s="1"/>
  <c r="DI811" i="1"/>
  <c r="DA811" i="1"/>
  <c r="CS811" i="1"/>
  <c r="CK811" i="1"/>
  <c r="CC811" i="1"/>
  <c r="DI731" i="1"/>
  <c r="DA731" i="1"/>
  <c r="CS731" i="1"/>
  <c r="CK731" i="1"/>
  <c r="CC731" i="1"/>
  <c r="BL811" i="1"/>
  <c r="BR811" i="1" s="1"/>
  <c r="DJ754" i="1"/>
  <c r="DB754" i="1"/>
  <c r="CT754" i="1"/>
  <c r="CL754" i="1"/>
  <c r="CD754" i="1"/>
  <c r="BV754" i="1"/>
  <c r="DI744" i="1"/>
  <c r="DA744" i="1"/>
  <c r="CS744" i="1"/>
  <c r="CK744" i="1"/>
  <c r="CC744" i="1"/>
  <c r="DH697" i="1"/>
  <c r="CZ697" i="1"/>
  <c r="CR697" i="1"/>
  <c r="CJ697" i="1"/>
  <c r="BS697" i="1" s="1"/>
  <c r="CB697" i="1"/>
  <c r="DH843" i="1"/>
  <c r="CZ843" i="1"/>
  <c r="CR843" i="1"/>
  <c r="CJ843" i="1"/>
  <c r="CB843" i="1"/>
  <c r="DJ803" i="1"/>
  <c r="DB803" i="1"/>
  <c r="CT803" i="1"/>
  <c r="CL803" i="1"/>
  <c r="CD803" i="1"/>
  <c r="BV803" i="1"/>
  <c r="DK775" i="1"/>
  <c r="DC775" i="1"/>
  <c r="CU775" i="1"/>
  <c r="CM775" i="1"/>
  <c r="CE775" i="1"/>
  <c r="BW775" i="1"/>
  <c r="DJ902" i="1"/>
  <c r="DB902" i="1"/>
  <c r="CT902" i="1"/>
  <c r="CL902" i="1"/>
  <c r="CD902" i="1"/>
  <c r="BV902" i="1"/>
  <c r="DI676" i="1"/>
  <c r="DA676" i="1"/>
  <c r="CS676" i="1"/>
  <c r="CK676" i="1"/>
  <c r="CC676" i="1"/>
  <c r="DL704" i="1"/>
  <c r="DD704" i="1"/>
  <c r="CV704" i="1"/>
  <c r="CN704" i="1"/>
  <c r="CF704" i="1"/>
  <c r="BX704" i="1"/>
  <c r="DK673" i="1"/>
  <c r="DC673" i="1"/>
  <c r="CU673" i="1"/>
  <c r="CM673" i="1"/>
  <c r="CE673" i="1"/>
  <c r="BW673" i="1"/>
  <c r="DK703" i="1"/>
  <c r="DC703" i="1"/>
  <c r="CU703" i="1"/>
  <c r="CM703" i="1"/>
  <c r="CE703" i="1"/>
  <c r="BW703" i="1"/>
  <c r="DJ804" i="1"/>
  <c r="DB804" i="1"/>
  <c r="CT804" i="1"/>
  <c r="CL804" i="1"/>
  <c r="CD804" i="1"/>
  <c r="BV804" i="1"/>
  <c r="DL898" i="1"/>
  <c r="DD898" i="1"/>
  <c r="CV898" i="1"/>
  <c r="CN898" i="1"/>
  <c r="CF898" i="1"/>
  <c r="BX898" i="1"/>
  <c r="DK892" i="1"/>
  <c r="DC892" i="1"/>
  <c r="CU892" i="1"/>
  <c r="CM892" i="1"/>
  <c r="CE892" i="1"/>
  <c r="BW892" i="1"/>
  <c r="DK826" i="1"/>
  <c r="DC826" i="1"/>
  <c r="CU826" i="1"/>
  <c r="CM826" i="1"/>
  <c r="CE826" i="1"/>
  <c r="BW826" i="1"/>
  <c r="DJ668" i="1"/>
  <c r="DB668" i="1"/>
  <c r="CT668" i="1"/>
  <c r="CL668" i="1"/>
  <c r="CD668" i="1"/>
  <c r="BV668" i="1"/>
  <c r="DK764" i="1"/>
  <c r="DC764" i="1"/>
  <c r="CU764" i="1"/>
  <c r="CM764" i="1"/>
  <c r="CE764" i="1"/>
  <c r="AU764" i="1" s="1"/>
  <c r="BW764" i="1"/>
  <c r="DK829" i="1"/>
  <c r="DC829" i="1"/>
  <c r="CU829" i="1"/>
  <c r="CM829" i="1"/>
  <c r="CE829" i="1"/>
  <c r="BW829" i="1"/>
  <c r="DJ664" i="1"/>
  <c r="DB664" i="1"/>
  <c r="CT664" i="1"/>
  <c r="CL664" i="1"/>
  <c r="CD664" i="1"/>
  <c r="BV664" i="1"/>
  <c r="DI724" i="1"/>
  <c r="DA724" i="1"/>
  <c r="CS724" i="1"/>
  <c r="CK724" i="1"/>
  <c r="CC724" i="1"/>
  <c r="DH818" i="1"/>
  <c r="BS818" i="1" s="1"/>
  <c r="CZ818" i="1"/>
  <c r="CR818" i="1"/>
  <c r="CJ818" i="1"/>
  <c r="CB818" i="1"/>
  <c r="DN679" i="1"/>
  <c r="DF679" i="1"/>
  <c r="CX679" i="1"/>
  <c r="CP679" i="1"/>
  <c r="CH679" i="1"/>
  <c r="BZ679" i="1"/>
  <c r="DM691" i="1"/>
  <c r="DE691" i="1"/>
  <c r="CW691" i="1"/>
  <c r="CO691" i="1"/>
  <c r="CG691" i="1"/>
  <c r="BY691" i="1"/>
  <c r="DM661" i="1"/>
  <c r="DE661" i="1"/>
  <c r="CW661" i="1"/>
  <c r="CO661" i="1"/>
  <c r="CG661" i="1"/>
  <c r="BY661" i="1"/>
  <c r="DL796" i="1"/>
  <c r="DD796" i="1"/>
  <c r="CV796" i="1"/>
  <c r="CN796" i="1"/>
  <c r="CF796" i="1"/>
  <c r="BX796" i="1"/>
  <c r="DL683" i="1"/>
  <c r="DD683" i="1"/>
  <c r="CV683" i="1"/>
  <c r="CN683" i="1"/>
  <c r="CF683" i="1"/>
  <c r="BX683" i="1"/>
  <c r="DL758" i="1"/>
  <c r="DD758" i="1"/>
  <c r="CV758" i="1"/>
  <c r="CN758" i="1"/>
  <c r="CF758" i="1"/>
  <c r="BX758" i="1"/>
  <c r="BL898" i="1"/>
  <c r="BR898" i="1" s="1"/>
  <c r="DK817" i="1"/>
  <c r="DC817" i="1"/>
  <c r="CU817" i="1"/>
  <c r="CM817" i="1"/>
  <c r="CE817" i="1"/>
  <c r="BW817" i="1"/>
  <c r="DJ674" i="1"/>
  <c r="DB674" i="1"/>
  <c r="CT674" i="1"/>
  <c r="CL674" i="1"/>
  <c r="CD674" i="1"/>
  <c r="BV674" i="1"/>
  <c r="DJ777" i="1"/>
  <c r="DB777" i="1"/>
  <c r="CT777" i="1"/>
  <c r="CL777" i="1"/>
  <c r="CD777" i="1"/>
  <c r="BV777" i="1"/>
  <c r="CS715" i="1"/>
  <c r="CK715" i="1"/>
  <c r="CC715" i="1"/>
  <c r="DH750" i="1"/>
  <c r="CZ750" i="1"/>
  <c r="CR750" i="1"/>
  <c r="CJ750" i="1"/>
  <c r="CB750" i="1"/>
  <c r="DH740" i="1"/>
  <c r="CZ740" i="1"/>
  <c r="CR740" i="1"/>
  <c r="CJ740" i="1"/>
  <c r="CB740" i="1"/>
  <c r="DN900" i="1"/>
  <c r="DF900" i="1"/>
  <c r="CX900" i="1"/>
  <c r="CP900" i="1"/>
  <c r="CH900" i="1"/>
  <c r="BZ900" i="1"/>
  <c r="DM838" i="1"/>
  <c r="DE838" i="1"/>
  <c r="CW838" i="1"/>
  <c r="CO838" i="1"/>
  <c r="CG838" i="1"/>
  <c r="BY838" i="1"/>
  <c r="DN736" i="1"/>
  <c r="DF736" i="1"/>
  <c r="CX736" i="1"/>
  <c r="CP736" i="1"/>
  <c r="CH736" i="1"/>
  <c r="BZ736" i="1"/>
  <c r="DM774" i="1"/>
  <c r="DE774" i="1"/>
  <c r="CW774" i="1"/>
  <c r="CO774" i="1"/>
  <c r="CG774" i="1"/>
  <c r="BY774" i="1"/>
  <c r="BD41" i="1"/>
  <c r="BF40" i="1"/>
  <c r="DI760" i="1"/>
  <c r="DA760" i="1"/>
  <c r="CS760" i="1"/>
  <c r="CK760" i="1"/>
  <c r="CC760" i="1"/>
  <c r="DL827" i="1"/>
  <c r="DD827" i="1"/>
  <c r="CV827" i="1"/>
  <c r="CN827" i="1"/>
  <c r="CF827" i="1"/>
  <c r="BX827" i="1"/>
  <c r="DK883" i="1"/>
  <c r="DC883" i="1"/>
  <c r="CU883" i="1"/>
  <c r="CM883" i="1"/>
  <c r="CE883" i="1"/>
  <c r="BW883" i="1"/>
  <c r="DM702" i="1"/>
  <c r="DE702" i="1"/>
  <c r="CW702" i="1"/>
  <c r="CO702" i="1"/>
  <c r="CG702" i="1"/>
  <c r="BY702" i="1"/>
  <c r="DG821" i="1"/>
  <c r="CY821" i="1"/>
  <c r="CQ821" i="1"/>
  <c r="CI821" i="1"/>
  <c r="CA821" i="1"/>
  <c r="DN689" i="1"/>
  <c r="DF689" i="1"/>
  <c r="CX689" i="1"/>
  <c r="CP689" i="1"/>
  <c r="CH689" i="1"/>
  <c r="BZ689" i="1"/>
  <c r="DM761" i="1"/>
  <c r="DE761" i="1"/>
  <c r="CW761" i="1"/>
  <c r="CO761" i="1"/>
  <c r="CG761" i="1"/>
  <c r="BY761" i="1"/>
  <c r="DL896" i="1"/>
  <c r="DD896" i="1"/>
  <c r="CV896" i="1"/>
  <c r="CN896" i="1"/>
  <c r="CF896" i="1"/>
  <c r="BX896" i="1"/>
  <c r="DK716" i="1"/>
  <c r="DC716" i="1"/>
  <c r="CU716" i="1"/>
  <c r="CM716" i="1"/>
  <c r="CE716" i="1"/>
  <c r="BW716" i="1"/>
  <c r="DK835" i="1"/>
  <c r="DC835" i="1"/>
  <c r="CU835" i="1"/>
  <c r="CM835" i="1"/>
  <c r="CE835" i="1"/>
  <c r="BW835" i="1"/>
  <c r="DK660" i="1"/>
  <c r="DC660" i="1"/>
  <c r="CU660" i="1"/>
  <c r="CM660" i="1"/>
  <c r="CE660" i="1"/>
  <c r="BW660" i="1"/>
  <c r="DJ684" i="1"/>
  <c r="DB684" i="1"/>
  <c r="CT684" i="1"/>
  <c r="CL684" i="1"/>
  <c r="CD684" i="1"/>
  <c r="BV684" i="1"/>
  <c r="DK840" i="1"/>
  <c r="DC840" i="1"/>
  <c r="CU840" i="1"/>
  <c r="CM840" i="1"/>
  <c r="CE840" i="1"/>
  <c r="BW840" i="1"/>
  <c r="DK813" i="1"/>
  <c r="DC813" i="1"/>
  <c r="CU813" i="1"/>
  <c r="CM813" i="1"/>
  <c r="CE813" i="1"/>
  <c r="BW813" i="1"/>
  <c r="DM695" i="1"/>
  <c r="DE695" i="1"/>
  <c r="CW695" i="1"/>
  <c r="CO695" i="1"/>
  <c r="CG695" i="1"/>
  <c r="BY695" i="1"/>
  <c r="DN711" i="1"/>
  <c r="DF711" i="1"/>
  <c r="CX711" i="1"/>
  <c r="CP711" i="1"/>
  <c r="CH711" i="1"/>
  <c r="BZ711" i="1"/>
  <c r="DN778" i="1"/>
  <c r="DF778" i="1"/>
  <c r="CX778" i="1"/>
  <c r="CP778" i="1"/>
  <c r="CH778" i="1"/>
  <c r="BZ778" i="1"/>
  <c r="DN799" i="1"/>
  <c r="DF799" i="1"/>
  <c r="CX799" i="1"/>
  <c r="CP799" i="1"/>
  <c r="CH799" i="1"/>
  <c r="BZ799" i="1"/>
  <c r="DM709" i="1"/>
  <c r="DE709" i="1"/>
  <c r="CW709" i="1"/>
  <c r="CO709" i="1"/>
  <c r="CG709" i="1"/>
  <c r="BY709" i="1"/>
  <c r="DM899" i="1"/>
  <c r="DE899" i="1"/>
  <c r="CW899" i="1"/>
  <c r="CO899" i="1"/>
  <c r="CG899" i="1"/>
  <c r="BY899" i="1"/>
  <c r="DO669" i="1"/>
  <c r="DG669" i="1"/>
  <c r="CY669" i="1"/>
  <c r="CQ669" i="1"/>
  <c r="CI669" i="1"/>
  <c r="CA669" i="1"/>
  <c r="BL828" i="1"/>
  <c r="BR828" i="1" s="1"/>
  <c r="BV872" i="1"/>
  <c r="BS872" i="1" s="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BJ872" i="1"/>
  <c r="BK872" i="1" s="1"/>
  <c r="BI926" i="1"/>
  <c r="DH786" i="1"/>
  <c r="CZ786" i="1"/>
  <c r="CR786" i="1"/>
  <c r="CJ786" i="1"/>
  <c r="CB786" i="1"/>
  <c r="DH816" i="1"/>
  <c r="CZ816" i="1"/>
  <c r="CR816" i="1"/>
  <c r="CJ816" i="1"/>
  <c r="CB816" i="1"/>
  <c r="DJ836" i="1"/>
  <c r="DB836" i="1"/>
  <c r="CT836" i="1"/>
  <c r="CL836" i="1"/>
  <c r="CD836" i="1"/>
  <c r="BV836" i="1"/>
  <c r="DH677" i="1"/>
  <c r="CZ677" i="1"/>
  <c r="AU677" i="1" s="1"/>
  <c r="CR677" i="1"/>
  <c r="CJ677" i="1"/>
  <c r="CB677" i="1"/>
  <c r="DH771" i="1"/>
  <c r="CZ771" i="1"/>
  <c r="CR771" i="1"/>
  <c r="CJ771" i="1"/>
  <c r="CB771" i="1"/>
  <c r="AU771" i="1" s="1"/>
  <c r="BL816" i="1"/>
  <c r="BR816" i="1" s="1"/>
  <c r="DH834" i="1"/>
  <c r="CZ834" i="1"/>
  <c r="CR834" i="1"/>
  <c r="CJ834" i="1"/>
  <c r="CB834" i="1"/>
  <c r="DM814" i="1"/>
  <c r="DE814" i="1"/>
  <c r="CW814" i="1"/>
  <c r="CO814" i="1"/>
  <c r="CG814" i="1"/>
  <c r="BY814" i="1"/>
  <c r="DH696" i="1"/>
  <c r="CZ696" i="1"/>
  <c r="CR696" i="1"/>
  <c r="CJ696" i="1"/>
  <c r="CB696" i="1"/>
  <c r="DH765" i="1"/>
  <c r="CZ765" i="1"/>
  <c r="AU765" i="1" s="1"/>
  <c r="CR765" i="1"/>
  <c r="CJ765" i="1"/>
  <c r="CB765" i="1"/>
  <c r="DH789" i="1"/>
  <c r="CZ789" i="1"/>
  <c r="CR789" i="1"/>
  <c r="CJ789" i="1"/>
  <c r="CB789" i="1"/>
  <c r="AU789" i="1" s="1"/>
  <c r="BJ878" i="1"/>
  <c r="AU730" i="1"/>
  <c r="DH905" i="1"/>
  <c r="CZ905" i="1"/>
  <c r="CR905" i="1"/>
  <c r="CJ905" i="1"/>
  <c r="CB905" i="1"/>
  <c r="DM723" i="1"/>
  <c r="DE723" i="1"/>
  <c r="CW723" i="1"/>
  <c r="CO723" i="1"/>
  <c r="CG723" i="1"/>
  <c r="BY723" i="1"/>
  <c r="BJ870" i="1"/>
  <c r="DJ884" i="1"/>
  <c r="DB884" i="1"/>
  <c r="CT884" i="1"/>
  <c r="CL884" i="1"/>
  <c r="CD884" i="1"/>
  <c r="BV884" i="1"/>
  <c r="DJ839" i="1"/>
  <c r="DB839" i="1"/>
  <c r="CT839" i="1"/>
  <c r="CL839" i="1"/>
  <c r="CD839" i="1"/>
  <c r="BV839" i="1"/>
  <c r="DJ713" i="1"/>
  <c r="DB713" i="1"/>
  <c r="CT713" i="1"/>
  <c r="CL713" i="1"/>
  <c r="CD713" i="1"/>
  <c r="BV713" i="1"/>
  <c r="DK812" i="1"/>
  <c r="DC812" i="1"/>
  <c r="CU812" i="1"/>
  <c r="CM812" i="1"/>
  <c r="CE812" i="1"/>
  <c r="BW812" i="1"/>
  <c r="DJ732" i="1"/>
  <c r="DB732" i="1"/>
  <c r="CT732" i="1"/>
  <c r="CL732" i="1"/>
  <c r="CD732" i="1"/>
  <c r="BV732" i="1"/>
  <c r="BI921" i="1"/>
  <c r="BI938" i="1"/>
  <c r="DI887" i="1"/>
  <c r="DA887" i="1"/>
  <c r="CS887" i="1"/>
  <c r="CK887" i="1"/>
  <c r="CC887" i="1"/>
  <c r="DJ800" i="1"/>
  <c r="DB800" i="1"/>
  <c r="CT800" i="1"/>
  <c r="CL800" i="1"/>
  <c r="CD800" i="1"/>
  <c r="BV800" i="1"/>
  <c r="DM693" i="1"/>
  <c r="DE693" i="1"/>
  <c r="CW693" i="1"/>
  <c r="CO693" i="1"/>
  <c r="CG693" i="1"/>
  <c r="BY693" i="1"/>
  <c r="DL828" i="1"/>
  <c r="DD828" i="1"/>
  <c r="CV828" i="1"/>
  <c r="CN828" i="1"/>
  <c r="CF828" i="1"/>
  <c r="BX828" i="1"/>
  <c r="DM735" i="1"/>
  <c r="DE735" i="1"/>
  <c r="CW735" i="1"/>
  <c r="CO735" i="1"/>
  <c r="CG735" i="1"/>
  <c r="BY735" i="1"/>
  <c r="DM688" i="1"/>
  <c r="DE688" i="1"/>
  <c r="CW688" i="1"/>
  <c r="CO688" i="1"/>
  <c r="CG688" i="1"/>
  <c r="BY688" i="1"/>
  <c r="DM685" i="1"/>
  <c r="DE685" i="1"/>
  <c r="CW685" i="1"/>
  <c r="CO685" i="1"/>
  <c r="CG685" i="1"/>
  <c r="BY685" i="1"/>
  <c r="DL788" i="1"/>
  <c r="DD788" i="1"/>
  <c r="CV788" i="1"/>
  <c r="CN788" i="1"/>
  <c r="CF788" i="1"/>
  <c r="BX788" i="1"/>
  <c r="DK845" i="1"/>
  <c r="DC845" i="1"/>
  <c r="CU845" i="1"/>
  <c r="CM845" i="1"/>
  <c r="CE845" i="1"/>
  <c r="BW845" i="1"/>
  <c r="DM681" i="1"/>
  <c r="DE681" i="1"/>
  <c r="CW681" i="1"/>
  <c r="CO681" i="1"/>
  <c r="CG681" i="1"/>
  <c r="BY681" i="1"/>
  <c r="DL717" i="1"/>
  <c r="DD717" i="1"/>
  <c r="CV717" i="1"/>
  <c r="CN717" i="1"/>
  <c r="CF717" i="1"/>
  <c r="BX717" i="1"/>
  <c r="DK776" i="1"/>
  <c r="DC776" i="1"/>
  <c r="CU776" i="1"/>
  <c r="CM776" i="1"/>
  <c r="CE776" i="1"/>
  <c r="BW776" i="1"/>
  <c r="DJ890" i="1"/>
  <c r="DB890" i="1"/>
  <c r="CT890" i="1"/>
  <c r="CL890" i="1"/>
  <c r="CD890" i="1"/>
  <c r="BV890" i="1"/>
  <c r="DL769" i="1"/>
  <c r="DD769" i="1"/>
  <c r="CV769" i="1"/>
  <c r="CN769" i="1"/>
  <c r="CF769" i="1"/>
  <c r="BX769" i="1"/>
  <c r="DK879" i="1"/>
  <c r="DC879" i="1"/>
  <c r="CU879" i="1"/>
  <c r="CM879" i="1"/>
  <c r="CE879" i="1"/>
  <c r="BW879" i="1"/>
  <c r="DJ831" i="1"/>
  <c r="DB831" i="1"/>
  <c r="CT831" i="1"/>
  <c r="CL831" i="1"/>
  <c r="CD831" i="1"/>
  <c r="BV831" i="1"/>
  <c r="DI706" i="1"/>
  <c r="DA706" i="1"/>
  <c r="CS706" i="1"/>
  <c r="CK706" i="1"/>
  <c r="CC706" i="1"/>
  <c r="DH742" i="1"/>
  <c r="CZ742" i="1"/>
  <c r="CR742" i="1"/>
  <c r="CJ742" i="1"/>
  <c r="CB742" i="1"/>
  <c r="DH795" i="1"/>
  <c r="CZ795" i="1"/>
  <c r="CR795" i="1"/>
  <c r="CJ795" i="1"/>
  <c r="CB795" i="1"/>
  <c r="DL747" i="1"/>
  <c r="DD747" i="1"/>
  <c r="CV747" i="1"/>
  <c r="CN747" i="1"/>
  <c r="CF747" i="1"/>
  <c r="BX747" i="1"/>
  <c r="DM728" i="1"/>
  <c r="DE728" i="1"/>
  <c r="CW728" i="1"/>
  <c r="CO728" i="1"/>
  <c r="CG728" i="1"/>
  <c r="BY728" i="1"/>
  <c r="BK694" i="1"/>
  <c r="DA694" i="1" s="1"/>
  <c r="BL694" i="1"/>
  <c r="BR694" i="1" s="1"/>
  <c r="CZ694" i="1"/>
  <c r="CJ694" i="1"/>
  <c r="AU822" i="1"/>
  <c r="DM743" i="1"/>
  <c r="DE743" i="1"/>
  <c r="CW743" i="1"/>
  <c r="CO743" i="1"/>
  <c r="CG743" i="1"/>
  <c r="BY743" i="1"/>
  <c r="DM793" i="1"/>
  <c r="DE793" i="1"/>
  <c r="CW793" i="1"/>
  <c r="CO793" i="1"/>
  <c r="CG793" i="1"/>
  <c r="BY793" i="1"/>
  <c r="DL882" i="1"/>
  <c r="DD882" i="1"/>
  <c r="CV882" i="1"/>
  <c r="CN882" i="1"/>
  <c r="CF882" i="1"/>
  <c r="BX882" i="1"/>
  <c r="DM779" i="1"/>
  <c r="DE779" i="1"/>
  <c r="CW779" i="1"/>
  <c r="CO779" i="1"/>
  <c r="CG779" i="1"/>
  <c r="BY779" i="1"/>
  <c r="DM798" i="1"/>
  <c r="DE798" i="1"/>
  <c r="CW798" i="1"/>
  <c r="CO798" i="1"/>
  <c r="CG798" i="1"/>
  <c r="BY798" i="1"/>
  <c r="DK725" i="1"/>
  <c r="DC725" i="1"/>
  <c r="CU725" i="1"/>
  <c r="CM725" i="1"/>
  <c r="CE725" i="1"/>
  <c r="BW725" i="1"/>
  <c r="AU725" i="1" s="1"/>
  <c r="DL807" i="1"/>
  <c r="DD807" i="1"/>
  <c r="CV807" i="1"/>
  <c r="CN807" i="1"/>
  <c r="CF807" i="1"/>
  <c r="BX807" i="1"/>
  <c r="DK844" i="1"/>
  <c r="DC844" i="1"/>
  <c r="CU844" i="1"/>
  <c r="CM844" i="1"/>
  <c r="CE844" i="1"/>
  <c r="BW844" i="1"/>
  <c r="DJ894" i="1"/>
  <c r="DB894" i="1"/>
  <c r="CT894" i="1"/>
  <c r="CL894" i="1"/>
  <c r="CD894" i="1"/>
  <c r="BV894" i="1"/>
  <c r="DI780" i="1"/>
  <c r="DA780" i="1"/>
  <c r="CS780" i="1"/>
  <c r="CK780" i="1"/>
  <c r="CC780" i="1"/>
  <c r="DH790" i="1"/>
  <c r="CZ790" i="1"/>
  <c r="CR790" i="1"/>
  <c r="CJ790" i="1"/>
  <c r="CB790" i="1"/>
  <c r="BL780" i="1"/>
  <c r="BR780" i="1" s="1"/>
  <c r="DL897" i="1"/>
  <c r="DD897" i="1"/>
  <c r="CV897" i="1"/>
  <c r="CN897" i="1"/>
  <c r="CF897" i="1"/>
  <c r="BX897" i="1"/>
  <c r="DM832" i="1"/>
  <c r="DE832" i="1"/>
  <c r="CW832" i="1"/>
  <c r="CO832" i="1"/>
  <c r="CG832" i="1"/>
  <c r="BY832" i="1"/>
  <c r="DL690" i="1"/>
  <c r="DD690" i="1"/>
  <c r="CV690" i="1"/>
  <c r="CN690" i="1"/>
  <c r="CF690" i="1"/>
  <c r="BX690" i="1"/>
  <c r="DK710" i="1"/>
  <c r="DC710" i="1"/>
  <c r="CU710" i="1"/>
  <c r="CM710" i="1"/>
  <c r="CE710" i="1"/>
  <c r="BW710" i="1"/>
  <c r="DK805" i="1"/>
  <c r="DC805" i="1"/>
  <c r="CU805" i="1"/>
  <c r="CM805" i="1"/>
  <c r="CE805" i="1"/>
  <c r="BW805" i="1"/>
  <c r="DM738" i="1"/>
  <c r="DE738" i="1"/>
  <c r="CW738" i="1"/>
  <c r="CO738" i="1"/>
  <c r="CG738" i="1"/>
  <c r="BY738" i="1"/>
  <c r="DM895" i="1"/>
  <c r="DE895" i="1"/>
  <c r="CW895" i="1"/>
  <c r="CO895" i="1"/>
  <c r="CG895" i="1"/>
  <c r="BY895" i="1"/>
  <c r="DL808" i="1"/>
  <c r="DD808" i="1"/>
  <c r="CV808" i="1"/>
  <c r="CN808" i="1"/>
  <c r="CF808" i="1"/>
  <c r="BX808" i="1"/>
  <c r="DK801" i="1"/>
  <c r="DC801" i="1"/>
  <c r="CU801" i="1"/>
  <c r="CM801" i="1"/>
  <c r="CE801" i="1"/>
  <c r="BW801" i="1"/>
  <c r="DJ888" i="1"/>
  <c r="DB888" i="1"/>
  <c r="CT888" i="1"/>
  <c r="CL888" i="1"/>
  <c r="CD888" i="1"/>
  <c r="BV888" i="1"/>
  <c r="DK810" i="1"/>
  <c r="DC810" i="1"/>
  <c r="CU810" i="1"/>
  <c r="CM810" i="1"/>
  <c r="CE810" i="1"/>
  <c r="BW810" i="1"/>
  <c r="DJ763" i="1"/>
  <c r="DB763" i="1"/>
  <c r="CT763" i="1"/>
  <c r="CL763" i="1"/>
  <c r="CD763" i="1"/>
  <c r="BV763" i="1"/>
  <c r="DI889" i="1"/>
  <c r="DA889" i="1"/>
  <c r="CS889" i="1"/>
  <c r="CK889" i="1"/>
  <c r="CC889" i="1"/>
  <c r="DH718" i="1"/>
  <c r="CZ718" i="1"/>
  <c r="CR718" i="1"/>
  <c r="CJ718" i="1"/>
  <c r="CB718" i="1"/>
  <c r="DH766" i="1"/>
  <c r="CZ766" i="1"/>
  <c r="CR766" i="1"/>
  <c r="CJ766" i="1"/>
  <c r="CB766" i="1"/>
  <c r="DH755" i="1"/>
  <c r="CZ755" i="1"/>
  <c r="CR755" i="1"/>
  <c r="CJ755" i="1"/>
  <c r="CB755" i="1"/>
  <c r="DH811" i="1"/>
  <c r="CZ811" i="1"/>
  <c r="CR811" i="1"/>
  <c r="CJ811" i="1"/>
  <c r="CB811" i="1"/>
  <c r="DH731" i="1"/>
  <c r="CZ731" i="1"/>
  <c r="CR731" i="1"/>
  <c r="CJ731" i="1"/>
  <c r="CB731" i="1"/>
  <c r="BL786" i="1"/>
  <c r="BR786" i="1" s="1"/>
  <c r="AU786" i="1" s="1"/>
  <c r="DI754" i="1"/>
  <c r="DA754" i="1"/>
  <c r="CS754" i="1"/>
  <c r="CK754" i="1"/>
  <c r="CC754" i="1"/>
  <c r="DH744" i="1"/>
  <c r="CZ744" i="1"/>
  <c r="CR744" i="1"/>
  <c r="CJ744" i="1"/>
  <c r="CB744" i="1"/>
  <c r="BL743" i="1"/>
  <c r="BR743" i="1" s="1"/>
  <c r="DI803" i="1"/>
  <c r="DA803" i="1"/>
  <c r="CS803" i="1"/>
  <c r="CK803" i="1"/>
  <c r="CC803" i="1"/>
  <c r="AU843" i="1"/>
  <c r="DJ775" i="1"/>
  <c r="DB775" i="1"/>
  <c r="CT775" i="1"/>
  <c r="CL775" i="1"/>
  <c r="CD775" i="1"/>
  <c r="BV775" i="1"/>
  <c r="DI902" i="1"/>
  <c r="DA902" i="1"/>
  <c r="CS902" i="1"/>
  <c r="CK902" i="1"/>
  <c r="CC902" i="1"/>
  <c r="DH676" i="1"/>
  <c r="CZ676" i="1"/>
  <c r="CR676" i="1"/>
  <c r="CJ676" i="1"/>
  <c r="CB676" i="1"/>
  <c r="AU676" i="1" s="1"/>
  <c r="DK704" i="1"/>
  <c r="DC704" i="1"/>
  <c r="CU704" i="1"/>
  <c r="CM704" i="1"/>
  <c r="CE704" i="1"/>
  <c r="BW704" i="1"/>
  <c r="DJ673" i="1"/>
  <c r="DB673" i="1"/>
  <c r="CT673" i="1"/>
  <c r="CL673" i="1"/>
  <c r="CD673" i="1"/>
  <c r="BV673" i="1"/>
  <c r="DJ703" i="1"/>
  <c r="DB703" i="1"/>
  <c r="CT703" i="1"/>
  <c r="CL703" i="1"/>
  <c r="CD703" i="1"/>
  <c r="BV703" i="1"/>
  <c r="DI804" i="1"/>
  <c r="DA804" i="1"/>
  <c r="CS804" i="1"/>
  <c r="CK804" i="1"/>
  <c r="CC804" i="1"/>
  <c r="DK898" i="1"/>
  <c r="DC898" i="1"/>
  <c r="CU898" i="1"/>
  <c r="CM898" i="1"/>
  <c r="CE898" i="1"/>
  <c r="BW898" i="1"/>
  <c r="DJ892" i="1"/>
  <c r="DB892" i="1"/>
  <c r="CT892" i="1"/>
  <c r="CL892" i="1"/>
  <c r="CD892" i="1"/>
  <c r="BV892" i="1"/>
  <c r="AU892" i="1" s="1"/>
  <c r="DJ826" i="1"/>
  <c r="DB826" i="1"/>
  <c r="CT826" i="1"/>
  <c r="CL826" i="1"/>
  <c r="CD826" i="1"/>
  <c r="BV826" i="1"/>
  <c r="DI668" i="1"/>
  <c r="DA668" i="1"/>
  <c r="CS668" i="1"/>
  <c r="CK668" i="1"/>
  <c r="CC668" i="1"/>
  <c r="BL781" i="1"/>
  <c r="BR781" i="1" s="1"/>
  <c r="AU781" i="1" s="1"/>
  <c r="DJ764" i="1"/>
  <c r="DB764" i="1"/>
  <c r="CT764" i="1"/>
  <c r="CL764" i="1"/>
  <c r="CD764" i="1"/>
  <c r="BV764" i="1"/>
  <c r="DJ829" i="1"/>
  <c r="DB829" i="1"/>
  <c r="CT829" i="1"/>
  <c r="CL829" i="1"/>
  <c r="CD829" i="1"/>
  <c r="BV829" i="1"/>
  <c r="DI664" i="1"/>
  <c r="DA664" i="1"/>
  <c r="CS664" i="1"/>
  <c r="CK664" i="1"/>
  <c r="DH724" i="1"/>
  <c r="CZ724" i="1"/>
  <c r="CR724" i="1"/>
  <c r="CJ724" i="1"/>
  <c r="CB724" i="1"/>
  <c r="CA818" i="1"/>
  <c r="DM679" i="1"/>
  <c r="DE679" i="1"/>
  <c r="CW679" i="1"/>
  <c r="CO679" i="1"/>
  <c r="CG679" i="1"/>
  <c r="BY679" i="1"/>
  <c r="DL691" i="1"/>
  <c r="DD691" i="1"/>
  <c r="CV691" i="1"/>
  <c r="CN691" i="1"/>
  <c r="CF691" i="1"/>
  <c r="BX691" i="1"/>
  <c r="DL661" i="1"/>
  <c r="DD661" i="1"/>
  <c r="CV661" i="1"/>
  <c r="CN661" i="1"/>
  <c r="CF661" i="1"/>
  <c r="BX661" i="1"/>
  <c r="DK796" i="1"/>
  <c r="DC796" i="1"/>
  <c r="CU796" i="1"/>
  <c r="CM796" i="1"/>
  <c r="CE796" i="1"/>
  <c r="BW796" i="1"/>
  <c r="DK683" i="1"/>
  <c r="DC683" i="1"/>
  <c r="CU683" i="1"/>
  <c r="CM683" i="1"/>
  <c r="CE683" i="1"/>
  <c r="BW683" i="1"/>
  <c r="BS683" i="1" s="1"/>
  <c r="DK758" i="1"/>
  <c r="DC758" i="1"/>
  <c r="CU758" i="1"/>
  <c r="CM758" i="1"/>
  <c r="CE758" i="1"/>
  <c r="BW758" i="1"/>
  <c r="BJ849" i="1"/>
  <c r="DJ817" i="1"/>
  <c r="DB817" i="1"/>
  <c r="CT817" i="1"/>
  <c r="CL817" i="1"/>
  <c r="CD817" i="1"/>
  <c r="BV817" i="1"/>
  <c r="DI674" i="1"/>
  <c r="DA674" i="1"/>
  <c r="CS674" i="1"/>
  <c r="CK674" i="1"/>
  <c r="CC674" i="1"/>
  <c r="DI777" i="1"/>
  <c r="DA777" i="1"/>
  <c r="CS777" i="1"/>
  <c r="CK777" i="1"/>
  <c r="CC777" i="1"/>
  <c r="DH715" i="1"/>
  <c r="CZ715" i="1"/>
  <c r="CR715" i="1"/>
  <c r="CJ715" i="1"/>
  <c r="CB715" i="1"/>
  <c r="DO750" i="1"/>
  <c r="DG750" i="1"/>
  <c r="CY750" i="1"/>
  <c r="CQ750" i="1"/>
  <c r="CI750" i="1"/>
  <c r="CA750" i="1"/>
  <c r="DO740" i="1"/>
  <c r="DG740" i="1"/>
  <c r="CY740" i="1"/>
  <c r="CQ740" i="1"/>
  <c r="CI740" i="1"/>
  <c r="CA740" i="1"/>
  <c r="BS740" i="1" s="1"/>
  <c r="DM900" i="1"/>
  <c r="DE900" i="1"/>
  <c r="CW900" i="1"/>
  <c r="CO900" i="1"/>
  <c r="CG900" i="1"/>
  <c r="BY900" i="1"/>
  <c r="DL838" i="1"/>
  <c r="DD838" i="1"/>
  <c r="CV838" i="1"/>
  <c r="CN838" i="1"/>
  <c r="CF838" i="1"/>
  <c r="BX838" i="1"/>
  <c r="DM736" i="1"/>
  <c r="DE736" i="1"/>
  <c r="CW736" i="1"/>
  <c r="CO736" i="1"/>
  <c r="CG736" i="1"/>
  <c r="BY736" i="1"/>
  <c r="DL774" i="1"/>
  <c r="DD774" i="1"/>
  <c r="CV774" i="1"/>
  <c r="CN774" i="1"/>
  <c r="CF774" i="1"/>
  <c r="BX774" i="1"/>
  <c r="DH760" i="1"/>
  <c r="CZ760" i="1"/>
  <c r="CR760" i="1"/>
  <c r="CJ760" i="1"/>
  <c r="CB760" i="1"/>
  <c r="AU760" i="1" s="1"/>
  <c r="BL731" i="1"/>
  <c r="BR731" i="1" s="1"/>
  <c r="AU731" i="1" s="1"/>
  <c r="DK827" i="1"/>
  <c r="DC827" i="1"/>
  <c r="CU827" i="1"/>
  <c r="CM827" i="1"/>
  <c r="CE827" i="1"/>
  <c r="BW827" i="1"/>
  <c r="BS827" i="1" s="1"/>
  <c r="DJ883" i="1"/>
  <c r="DB883" i="1"/>
  <c r="CT883" i="1"/>
  <c r="CL883" i="1"/>
  <c r="CD883" i="1"/>
  <c r="BV883" i="1"/>
  <c r="BL742" i="1"/>
  <c r="BR742" i="1" s="1"/>
  <c r="DL702" i="1"/>
  <c r="DD702" i="1"/>
  <c r="CV702" i="1"/>
  <c r="CN702" i="1"/>
  <c r="CF702" i="1"/>
  <c r="BX702" i="1"/>
  <c r="BZ821" i="1"/>
  <c r="DM689" i="1"/>
  <c r="DE689" i="1"/>
  <c r="CW689" i="1"/>
  <c r="CO689" i="1"/>
  <c r="CG689" i="1"/>
  <c r="BY689" i="1"/>
  <c r="DL761" i="1"/>
  <c r="DD761" i="1"/>
  <c r="CV761" i="1"/>
  <c r="CN761" i="1"/>
  <c r="CF761" i="1"/>
  <c r="BX761" i="1"/>
  <c r="CU896" i="1"/>
  <c r="CM896" i="1"/>
  <c r="CE896" i="1"/>
  <c r="BW896" i="1"/>
  <c r="DJ716" i="1"/>
  <c r="DB716" i="1"/>
  <c r="CT716" i="1"/>
  <c r="CL716" i="1"/>
  <c r="CD716" i="1"/>
  <c r="BV716" i="1"/>
  <c r="AU716" i="1" s="1"/>
  <c r="DJ835" i="1"/>
  <c r="DB835" i="1"/>
  <c r="CT835" i="1"/>
  <c r="CL835" i="1"/>
  <c r="CD835" i="1"/>
  <c r="BV835" i="1"/>
  <c r="DJ660" i="1"/>
  <c r="DB660" i="1"/>
  <c r="CT660" i="1"/>
  <c r="CL660" i="1"/>
  <c r="CD660" i="1"/>
  <c r="BV660" i="1"/>
  <c r="DI684" i="1"/>
  <c r="DA684" i="1"/>
  <c r="CS684" i="1"/>
  <c r="CK684" i="1"/>
  <c r="CC684" i="1"/>
  <c r="BL737" i="1"/>
  <c r="BR737" i="1" s="1"/>
  <c r="AU737" i="1" s="1"/>
  <c r="DJ840" i="1"/>
  <c r="DB840" i="1"/>
  <c r="CT840" i="1"/>
  <c r="CL840" i="1"/>
  <c r="CD840" i="1"/>
  <c r="BV840" i="1"/>
  <c r="DJ813" i="1"/>
  <c r="DB813" i="1"/>
  <c r="CT813" i="1"/>
  <c r="CL813" i="1"/>
  <c r="CD813" i="1"/>
  <c r="BV813" i="1"/>
  <c r="DL695" i="1"/>
  <c r="DD695" i="1"/>
  <c r="CV695" i="1"/>
  <c r="CN695" i="1"/>
  <c r="CF695" i="1"/>
  <c r="BX695" i="1"/>
  <c r="DM711" i="1"/>
  <c r="DE711" i="1"/>
  <c r="CW711" i="1"/>
  <c r="CO711" i="1"/>
  <c r="CG711" i="1"/>
  <c r="BY711" i="1"/>
  <c r="DM778" i="1"/>
  <c r="DE778" i="1"/>
  <c r="CW778" i="1"/>
  <c r="CO778" i="1"/>
  <c r="CG778" i="1"/>
  <c r="BY778" i="1"/>
  <c r="DM799" i="1"/>
  <c r="DE799" i="1"/>
  <c r="CW799" i="1"/>
  <c r="CO799" i="1"/>
  <c r="CG799" i="1"/>
  <c r="BY799" i="1"/>
  <c r="DL709" i="1"/>
  <c r="DD709" i="1"/>
  <c r="CV709" i="1"/>
  <c r="CN709" i="1"/>
  <c r="CF709" i="1"/>
  <c r="BX709" i="1"/>
  <c r="DL899" i="1"/>
  <c r="DD899" i="1"/>
  <c r="CV899" i="1"/>
  <c r="CN899" i="1"/>
  <c r="CF899" i="1"/>
  <c r="BX899" i="1"/>
  <c r="DN669" i="1"/>
  <c r="DF669" i="1"/>
  <c r="CX669" i="1"/>
  <c r="CP669" i="1"/>
  <c r="CH669" i="1"/>
  <c r="BZ669" i="1"/>
  <c r="DH887" i="1"/>
  <c r="CZ887" i="1"/>
  <c r="CR887" i="1"/>
  <c r="CJ887" i="1"/>
  <c r="CB887" i="1"/>
  <c r="BJ852" i="1"/>
  <c r="DK828" i="1"/>
  <c r="DC828" i="1"/>
  <c r="CU828" i="1"/>
  <c r="CM828" i="1"/>
  <c r="CE828" i="1"/>
  <c r="BW828" i="1"/>
  <c r="DK788" i="1"/>
  <c r="DC788" i="1"/>
  <c r="CU788" i="1"/>
  <c r="CM788" i="1"/>
  <c r="CE788" i="1"/>
  <c r="BW788" i="1"/>
  <c r="DK717" i="1"/>
  <c r="DC717" i="1"/>
  <c r="CU717" i="1"/>
  <c r="CM717" i="1"/>
  <c r="CE717" i="1"/>
  <c r="BW717" i="1"/>
  <c r="DK769" i="1"/>
  <c r="DC769" i="1"/>
  <c r="CU769" i="1"/>
  <c r="CM769" i="1"/>
  <c r="CE769" i="1"/>
  <c r="BW769" i="1"/>
  <c r="DH706" i="1"/>
  <c r="CZ706" i="1"/>
  <c r="CR706" i="1"/>
  <c r="CJ706" i="1"/>
  <c r="CB706" i="1"/>
  <c r="DK747" i="1"/>
  <c r="DC747" i="1"/>
  <c r="CU747" i="1"/>
  <c r="CM747" i="1"/>
  <c r="CE747" i="1"/>
  <c r="BW747" i="1"/>
  <c r="AU791" i="1"/>
  <c r="DK882" i="1"/>
  <c r="DC882" i="1"/>
  <c r="CU882" i="1"/>
  <c r="CM882" i="1"/>
  <c r="CE882" i="1"/>
  <c r="BW882" i="1"/>
  <c r="DK807" i="1"/>
  <c r="DC807" i="1"/>
  <c r="CU807" i="1"/>
  <c r="CM807" i="1"/>
  <c r="CE807" i="1"/>
  <c r="BW807" i="1"/>
  <c r="DH780" i="1"/>
  <c r="CZ780" i="1"/>
  <c r="CR780" i="1"/>
  <c r="CJ780" i="1"/>
  <c r="CB780" i="1"/>
  <c r="DK897" i="1"/>
  <c r="DC897" i="1"/>
  <c r="CU897" i="1"/>
  <c r="CM897" i="1"/>
  <c r="CE897" i="1"/>
  <c r="BW897" i="1"/>
  <c r="DK690" i="1"/>
  <c r="DC690" i="1"/>
  <c r="CU690" i="1"/>
  <c r="CM690" i="1"/>
  <c r="CE690" i="1"/>
  <c r="BW690" i="1"/>
  <c r="DK808" i="1"/>
  <c r="DC808" i="1"/>
  <c r="CU808" i="1"/>
  <c r="CM808" i="1"/>
  <c r="CE808" i="1"/>
  <c r="BW808" i="1"/>
  <c r="DH889" i="1"/>
  <c r="CZ889" i="1"/>
  <c r="CR889" i="1"/>
  <c r="CJ889" i="1"/>
  <c r="CB889" i="1"/>
  <c r="DH754" i="1"/>
  <c r="CZ754" i="1"/>
  <c r="CR754" i="1"/>
  <c r="CJ754" i="1"/>
  <c r="CB754" i="1"/>
  <c r="DH803" i="1"/>
  <c r="CZ803" i="1"/>
  <c r="CR803" i="1"/>
  <c r="CJ803" i="1"/>
  <c r="CB803" i="1"/>
  <c r="BL837" i="1"/>
  <c r="BR837" i="1" s="1"/>
  <c r="AU837" i="1" s="1"/>
  <c r="DH902" i="1"/>
  <c r="CZ902" i="1"/>
  <c r="CR902" i="1"/>
  <c r="CJ902" i="1"/>
  <c r="CB902" i="1"/>
  <c r="DH804" i="1"/>
  <c r="CZ804" i="1"/>
  <c r="CR804" i="1"/>
  <c r="CJ804" i="1"/>
  <c r="CB804" i="1"/>
  <c r="AU767" i="1"/>
  <c r="DH668" i="1"/>
  <c r="CZ668" i="1"/>
  <c r="CR668" i="1"/>
  <c r="CJ668" i="1"/>
  <c r="CB668" i="1"/>
  <c r="BK664" i="1"/>
  <c r="BL664" i="1"/>
  <c r="BR664" i="1" s="1"/>
  <c r="DH664" i="1"/>
  <c r="CZ664" i="1"/>
  <c r="CR664" i="1"/>
  <c r="CJ664" i="1"/>
  <c r="CB664" i="1"/>
  <c r="DK691" i="1"/>
  <c r="DC691" i="1"/>
  <c r="CU691" i="1"/>
  <c r="CM691" i="1"/>
  <c r="CE691" i="1"/>
  <c r="BW691" i="1"/>
  <c r="DK661" i="1"/>
  <c r="DC661" i="1"/>
  <c r="CU661" i="1"/>
  <c r="CM661" i="1"/>
  <c r="CE661" i="1"/>
  <c r="BW661" i="1"/>
  <c r="BI912" i="1"/>
  <c r="DH674" i="1"/>
  <c r="CZ674" i="1"/>
  <c r="CR674" i="1"/>
  <c r="CJ674" i="1"/>
  <c r="CB674" i="1"/>
  <c r="DH777" i="1"/>
  <c r="CZ777" i="1"/>
  <c r="CR777" i="1"/>
  <c r="CJ777" i="1"/>
  <c r="CB777" i="1"/>
  <c r="DK838" i="1"/>
  <c r="DC838" i="1"/>
  <c r="CU838" i="1"/>
  <c r="CM838" i="1"/>
  <c r="CE838" i="1"/>
  <c r="BW838" i="1"/>
  <c r="DK774" i="1"/>
  <c r="DC774" i="1"/>
  <c r="CU774" i="1"/>
  <c r="CM774" i="1"/>
  <c r="CE774" i="1"/>
  <c r="BW774" i="1"/>
  <c r="BL844" i="1"/>
  <c r="BR844" i="1" s="1"/>
  <c r="BL754" i="1"/>
  <c r="BR754" i="1" s="1"/>
  <c r="DK702" i="1"/>
  <c r="DC702" i="1"/>
  <c r="CU702" i="1"/>
  <c r="CM702" i="1"/>
  <c r="CE702" i="1"/>
  <c r="BW702" i="1"/>
  <c r="DK761" i="1"/>
  <c r="DC761" i="1"/>
  <c r="CU761" i="1"/>
  <c r="CM761" i="1"/>
  <c r="CE761" i="1"/>
  <c r="BW761" i="1"/>
  <c r="BL883" i="1"/>
  <c r="BR883" i="1" s="1"/>
  <c r="DI660" i="1"/>
  <c r="DA660" i="1"/>
  <c r="CS660" i="1"/>
  <c r="CK660" i="1"/>
  <c r="CC660" i="1"/>
  <c r="DH684" i="1"/>
  <c r="CZ684" i="1"/>
  <c r="CR684" i="1"/>
  <c r="CJ684" i="1"/>
  <c r="CB684" i="1"/>
  <c r="DI813" i="1"/>
  <c r="DA813" i="1"/>
  <c r="CS813" i="1"/>
  <c r="CK813" i="1"/>
  <c r="CC813" i="1"/>
  <c r="BJ869" i="1"/>
  <c r="DK695" i="1"/>
  <c r="DC695" i="1"/>
  <c r="CU695" i="1"/>
  <c r="CM695" i="1"/>
  <c r="CE695" i="1"/>
  <c r="BW695" i="1"/>
  <c r="DL711" i="1"/>
  <c r="DD711" i="1"/>
  <c r="CV711" i="1"/>
  <c r="CN711" i="1"/>
  <c r="CF711" i="1"/>
  <c r="BX711" i="1"/>
  <c r="DL778" i="1"/>
  <c r="DD778" i="1"/>
  <c r="CV778" i="1"/>
  <c r="CN778" i="1"/>
  <c r="CF778" i="1"/>
  <c r="BX778" i="1"/>
  <c r="DL799" i="1"/>
  <c r="DD799" i="1"/>
  <c r="CV799" i="1"/>
  <c r="CN799" i="1"/>
  <c r="CF799" i="1"/>
  <c r="BX799" i="1"/>
  <c r="DK709" i="1"/>
  <c r="DC709" i="1"/>
  <c r="CU709" i="1"/>
  <c r="CM709" i="1"/>
  <c r="CE709" i="1"/>
  <c r="BW709" i="1"/>
  <c r="DK899" i="1"/>
  <c r="DC899" i="1"/>
  <c r="CU899" i="1"/>
  <c r="CM899" i="1"/>
  <c r="CE899" i="1"/>
  <c r="BW899" i="1"/>
  <c r="DM669" i="1"/>
  <c r="DE669" i="1"/>
  <c r="CW669" i="1"/>
  <c r="CO669" i="1"/>
  <c r="CG669" i="1"/>
  <c r="BY669" i="1"/>
  <c r="DH836" i="1"/>
  <c r="CZ836" i="1"/>
  <c r="CR836" i="1"/>
  <c r="CJ836" i="1"/>
  <c r="CB836" i="1"/>
  <c r="DK814" i="1"/>
  <c r="DC814" i="1"/>
  <c r="CU814" i="1"/>
  <c r="CM814" i="1"/>
  <c r="CE814" i="1"/>
  <c r="BW814" i="1"/>
  <c r="BI936" i="1"/>
  <c r="DK723" i="1"/>
  <c r="DC723" i="1"/>
  <c r="CU723" i="1"/>
  <c r="CM723" i="1"/>
  <c r="CE723" i="1"/>
  <c r="BW723" i="1"/>
  <c r="DH884" i="1"/>
  <c r="CZ884" i="1"/>
  <c r="CR884" i="1"/>
  <c r="CJ884" i="1"/>
  <c r="CB884" i="1"/>
  <c r="DH839" i="1"/>
  <c r="CZ839" i="1"/>
  <c r="CR839" i="1"/>
  <c r="CJ839" i="1"/>
  <c r="CB839" i="1"/>
  <c r="DH713" i="1"/>
  <c r="CZ713" i="1"/>
  <c r="CR713" i="1"/>
  <c r="CJ713" i="1"/>
  <c r="CB713" i="1"/>
  <c r="DI812" i="1"/>
  <c r="DA812" i="1"/>
  <c r="CS812" i="1"/>
  <c r="CK812" i="1"/>
  <c r="CC812" i="1"/>
  <c r="DH732" i="1"/>
  <c r="CZ732" i="1"/>
  <c r="CR732" i="1"/>
  <c r="CJ732" i="1"/>
  <c r="CB732" i="1"/>
  <c r="BL693" i="1"/>
  <c r="BR693" i="1" s="1"/>
  <c r="DO887" i="1"/>
  <c r="DG887" i="1"/>
  <c r="CY887" i="1"/>
  <c r="CQ887" i="1"/>
  <c r="CI887" i="1"/>
  <c r="CA887" i="1"/>
  <c r="DH800" i="1"/>
  <c r="CZ800" i="1"/>
  <c r="CR800" i="1"/>
  <c r="CJ800" i="1"/>
  <c r="CB800" i="1"/>
  <c r="BI915" i="1"/>
  <c r="DK693" i="1"/>
  <c r="DC693" i="1"/>
  <c r="CU693" i="1"/>
  <c r="CM693" i="1"/>
  <c r="CE693" i="1"/>
  <c r="BW693" i="1"/>
  <c r="DJ828" i="1"/>
  <c r="DB828" i="1"/>
  <c r="CT828" i="1"/>
  <c r="CL828" i="1"/>
  <c r="CD828" i="1"/>
  <c r="BV828" i="1"/>
  <c r="DK735" i="1"/>
  <c r="DC735" i="1"/>
  <c r="CU735" i="1"/>
  <c r="CM735" i="1"/>
  <c r="CE735" i="1"/>
  <c r="BW735" i="1"/>
  <c r="AU735" i="1" s="1"/>
  <c r="DK688" i="1"/>
  <c r="DC688" i="1"/>
  <c r="CU688" i="1"/>
  <c r="CM688" i="1"/>
  <c r="CE688" i="1"/>
  <c r="BW688" i="1"/>
  <c r="DK685" i="1"/>
  <c r="DC685" i="1"/>
  <c r="CU685" i="1"/>
  <c r="CM685" i="1"/>
  <c r="CE685" i="1"/>
  <c r="BW685" i="1"/>
  <c r="DJ788" i="1"/>
  <c r="DB788" i="1"/>
  <c r="CT788" i="1"/>
  <c r="CL788" i="1"/>
  <c r="CD788" i="1"/>
  <c r="BV788" i="1"/>
  <c r="DI845" i="1"/>
  <c r="DA845" i="1"/>
  <c r="CS845" i="1"/>
  <c r="CK845" i="1"/>
  <c r="CC845" i="1"/>
  <c r="BJ860" i="1"/>
  <c r="DK681" i="1"/>
  <c r="DC681" i="1"/>
  <c r="CU681" i="1"/>
  <c r="CM681" i="1"/>
  <c r="CE681" i="1"/>
  <c r="BW681" i="1"/>
  <c r="DJ717" i="1"/>
  <c r="DB717" i="1"/>
  <c r="CT717" i="1"/>
  <c r="CL717" i="1"/>
  <c r="CD717" i="1"/>
  <c r="BV717" i="1"/>
  <c r="DI776" i="1"/>
  <c r="DA776" i="1"/>
  <c r="CS776" i="1"/>
  <c r="CK776" i="1"/>
  <c r="CC776" i="1"/>
  <c r="DH890" i="1"/>
  <c r="CZ890" i="1"/>
  <c r="CR890" i="1"/>
  <c r="CJ890" i="1"/>
  <c r="CB890" i="1"/>
  <c r="BL834" i="1"/>
  <c r="BR834" i="1" s="1"/>
  <c r="AU834" i="1" s="1"/>
  <c r="DJ769" i="1"/>
  <c r="DB769" i="1"/>
  <c r="CT769" i="1"/>
  <c r="CL769" i="1"/>
  <c r="CD769" i="1"/>
  <c r="BV769" i="1"/>
  <c r="DI879" i="1"/>
  <c r="DA879" i="1"/>
  <c r="CS879" i="1"/>
  <c r="CK879" i="1"/>
  <c r="CC879" i="1"/>
  <c r="DH831" i="1"/>
  <c r="CZ831" i="1"/>
  <c r="CR831" i="1"/>
  <c r="CJ831" i="1"/>
  <c r="CB831" i="1"/>
  <c r="DO706" i="1"/>
  <c r="DG706" i="1"/>
  <c r="CY706" i="1"/>
  <c r="CQ706" i="1"/>
  <c r="CI706" i="1"/>
  <c r="CA706" i="1"/>
  <c r="DJ747" i="1"/>
  <c r="DB747" i="1"/>
  <c r="CT747" i="1"/>
  <c r="CL747" i="1"/>
  <c r="CD747" i="1"/>
  <c r="BV747" i="1"/>
  <c r="DK728" i="1"/>
  <c r="DC728" i="1"/>
  <c r="CU728" i="1"/>
  <c r="CM728" i="1"/>
  <c r="CE728" i="1"/>
  <c r="BW728" i="1"/>
  <c r="AU697" i="1"/>
  <c r="DK743" i="1"/>
  <c r="DC743" i="1"/>
  <c r="CU743" i="1"/>
  <c r="CM743" i="1"/>
  <c r="CE743" i="1"/>
  <c r="BW743" i="1"/>
  <c r="DK793" i="1"/>
  <c r="DC793" i="1"/>
  <c r="CU793" i="1"/>
  <c r="CM793" i="1"/>
  <c r="CE793" i="1"/>
  <c r="BW793" i="1"/>
  <c r="DJ882" i="1"/>
  <c r="DB882" i="1"/>
  <c r="CT882" i="1"/>
  <c r="CL882" i="1"/>
  <c r="CD882" i="1"/>
  <c r="AU882" i="1" s="1"/>
  <c r="BV882" i="1"/>
  <c r="DK779" i="1"/>
  <c r="DC779" i="1"/>
  <c r="CU779" i="1"/>
  <c r="CM779" i="1"/>
  <c r="CE779" i="1"/>
  <c r="BW779" i="1"/>
  <c r="AU779" i="1" s="1"/>
  <c r="DK798" i="1"/>
  <c r="DC798" i="1"/>
  <c r="CU798" i="1"/>
  <c r="CM798" i="1"/>
  <c r="CE798" i="1"/>
  <c r="BW798" i="1"/>
  <c r="AU748" i="1"/>
  <c r="DI725" i="1"/>
  <c r="DA725" i="1"/>
  <c r="CS725" i="1"/>
  <c r="CK725" i="1"/>
  <c r="CC725" i="1"/>
  <c r="BL723" i="1"/>
  <c r="BR723" i="1" s="1"/>
  <c r="DJ807" i="1"/>
  <c r="DB807" i="1"/>
  <c r="CT807" i="1"/>
  <c r="CL807" i="1"/>
  <c r="CD807" i="1"/>
  <c r="BV807" i="1"/>
  <c r="AU807" i="1" s="1"/>
  <c r="DI844" i="1"/>
  <c r="DA844" i="1"/>
  <c r="CS844" i="1"/>
  <c r="CK844" i="1"/>
  <c r="CC844" i="1"/>
  <c r="DH894" i="1"/>
  <c r="CZ894" i="1"/>
  <c r="CR894" i="1"/>
  <c r="CJ894" i="1"/>
  <c r="CB894" i="1"/>
  <c r="DO780" i="1"/>
  <c r="DG780" i="1"/>
  <c r="CY780" i="1"/>
  <c r="CQ780" i="1"/>
  <c r="CI780" i="1"/>
  <c r="CA780" i="1"/>
  <c r="AU901" i="1"/>
  <c r="DJ897" i="1"/>
  <c r="DB897" i="1"/>
  <c r="CT897" i="1"/>
  <c r="CL897" i="1"/>
  <c r="CD897" i="1"/>
  <c r="BV897" i="1"/>
  <c r="DK832" i="1"/>
  <c r="DC832" i="1"/>
  <c r="CU832" i="1"/>
  <c r="CM832" i="1"/>
  <c r="CE832" i="1"/>
  <c r="BW832" i="1"/>
  <c r="DJ690" i="1"/>
  <c r="DB690" i="1"/>
  <c r="CT690" i="1"/>
  <c r="CL690" i="1"/>
  <c r="CD690" i="1"/>
  <c r="BV690" i="1"/>
  <c r="DI710" i="1"/>
  <c r="DA710" i="1"/>
  <c r="CS710" i="1"/>
  <c r="CK710" i="1"/>
  <c r="BL769" i="1"/>
  <c r="BR769" i="1" s="1"/>
  <c r="DI805" i="1"/>
  <c r="DA805" i="1"/>
  <c r="CS805" i="1"/>
  <c r="CK805" i="1"/>
  <c r="CC805" i="1"/>
  <c r="BJ861" i="1"/>
  <c r="DK738" i="1"/>
  <c r="DC738" i="1"/>
  <c r="CU738" i="1"/>
  <c r="CM738" i="1"/>
  <c r="CE738" i="1"/>
  <c r="BW738" i="1"/>
  <c r="DK895" i="1"/>
  <c r="DC895" i="1"/>
  <c r="CU895" i="1"/>
  <c r="CM895" i="1"/>
  <c r="CE895" i="1"/>
  <c r="BW895" i="1"/>
  <c r="DJ808" i="1"/>
  <c r="DB808" i="1"/>
  <c r="CT808" i="1"/>
  <c r="CL808" i="1"/>
  <c r="CD808" i="1"/>
  <c r="BV808" i="1"/>
  <c r="AU808" i="1" s="1"/>
  <c r="DI801" i="1"/>
  <c r="DA801" i="1"/>
  <c r="CS801" i="1"/>
  <c r="CK801" i="1"/>
  <c r="CC801" i="1"/>
  <c r="DH888" i="1"/>
  <c r="CZ888" i="1"/>
  <c r="CR888" i="1"/>
  <c r="CJ888" i="1"/>
  <c r="CB888" i="1"/>
  <c r="DI810" i="1"/>
  <c r="DA810" i="1"/>
  <c r="CS810" i="1"/>
  <c r="CK810" i="1"/>
  <c r="CC810" i="1"/>
  <c r="BS810" i="1" s="1"/>
  <c r="DH763" i="1"/>
  <c r="CZ763" i="1"/>
  <c r="CR763" i="1"/>
  <c r="CJ763" i="1"/>
  <c r="CB763" i="1"/>
  <c r="DO889" i="1"/>
  <c r="DG889" i="1"/>
  <c r="CY889" i="1"/>
  <c r="CQ889" i="1"/>
  <c r="CI889" i="1"/>
  <c r="CA889" i="1"/>
  <c r="DO754" i="1"/>
  <c r="DG754" i="1"/>
  <c r="CY754" i="1"/>
  <c r="CQ754" i="1"/>
  <c r="CI754" i="1"/>
  <c r="CA754" i="1"/>
  <c r="DO803" i="1"/>
  <c r="DG803" i="1"/>
  <c r="CY803" i="1"/>
  <c r="CQ803" i="1"/>
  <c r="CI803" i="1"/>
  <c r="CA803" i="1"/>
  <c r="DH775" i="1"/>
  <c r="CZ775" i="1"/>
  <c r="CR775" i="1"/>
  <c r="CJ775" i="1"/>
  <c r="CB775" i="1"/>
  <c r="DO902" i="1"/>
  <c r="DG902" i="1"/>
  <c r="CY902" i="1"/>
  <c r="CQ902" i="1"/>
  <c r="CI902" i="1"/>
  <c r="CA902" i="1"/>
  <c r="AU902" i="1" s="1"/>
  <c r="BK699" i="1"/>
  <c r="BV699" i="1" s="1"/>
  <c r="CJ699" i="1"/>
  <c r="BL832" i="1"/>
  <c r="BR832" i="1" s="1"/>
  <c r="DI704" i="1"/>
  <c r="DA704" i="1"/>
  <c r="CS704" i="1"/>
  <c r="CK704" i="1"/>
  <c r="DH673" i="1"/>
  <c r="CZ673" i="1"/>
  <c r="CR673" i="1"/>
  <c r="CJ673" i="1"/>
  <c r="CB673" i="1"/>
  <c r="AU673" i="1" s="1"/>
  <c r="DH703" i="1"/>
  <c r="CZ703" i="1"/>
  <c r="CR703" i="1"/>
  <c r="CJ703" i="1"/>
  <c r="CB703" i="1"/>
  <c r="AU703" i="1" s="1"/>
  <c r="DO804" i="1"/>
  <c r="DG804" i="1"/>
  <c r="CY804" i="1"/>
  <c r="CQ804" i="1"/>
  <c r="CI804" i="1"/>
  <c r="CA804" i="1"/>
  <c r="BL766" i="1"/>
  <c r="BR766" i="1" s="1"/>
  <c r="AU766" i="1" s="1"/>
  <c r="DI898" i="1"/>
  <c r="DA898" i="1"/>
  <c r="CS898" i="1"/>
  <c r="CK898" i="1"/>
  <c r="CC898" i="1"/>
  <c r="DH892" i="1"/>
  <c r="CZ892" i="1"/>
  <c r="CR892" i="1"/>
  <c r="CJ892" i="1"/>
  <c r="CB892" i="1"/>
  <c r="DH826" i="1"/>
  <c r="CZ826" i="1"/>
  <c r="CR826" i="1"/>
  <c r="CJ826" i="1"/>
  <c r="CB826" i="1"/>
  <c r="AU826" i="1" s="1"/>
  <c r="DO668" i="1"/>
  <c r="DG668" i="1"/>
  <c r="CY668" i="1"/>
  <c r="CQ668" i="1"/>
  <c r="CI668" i="1"/>
  <c r="CA668" i="1"/>
  <c r="DH764" i="1"/>
  <c r="CZ764" i="1"/>
  <c r="CR764" i="1"/>
  <c r="CJ764" i="1"/>
  <c r="CB764" i="1"/>
  <c r="DH829" i="1"/>
  <c r="CZ829" i="1"/>
  <c r="CR829" i="1"/>
  <c r="CJ829" i="1"/>
  <c r="CB829" i="1"/>
  <c r="DO664" i="1"/>
  <c r="DG664" i="1"/>
  <c r="CY664" i="1"/>
  <c r="CQ664" i="1"/>
  <c r="CI664" i="1"/>
  <c r="CA664" i="1"/>
  <c r="DK679" i="1"/>
  <c r="DC679" i="1"/>
  <c r="CU679" i="1"/>
  <c r="CM679" i="1"/>
  <c r="CE679" i="1"/>
  <c r="BW679" i="1"/>
  <c r="DJ691" i="1"/>
  <c r="DB691" i="1"/>
  <c r="CT691" i="1"/>
  <c r="CL691" i="1"/>
  <c r="CD691" i="1"/>
  <c r="BV691" i="1"/>
  <c r="DJ661" i="1"/>
  <c r="DB661" i="1"/>
  <c r="CT661" i="1"/>
  <c r="CL661" i="1"/>
  <c r="CD661" i="1"/>
  <c r="BV661" i="1"/>
  <c r="DI796" i="1"/>
  <c r="DA796" i="1"/>
  <c r="CS796" i="1"/>
  <c r="CK796" i="1"/>
  <c r="CC796" i="1"/>
  <c r="BL777" i="1"/>
  <c r="BR777" i="1" s="1"/>
  <c r="DI683" i="1"/>
  <c r="DA683" i="1"/>
  <c r="CS683" i="1"/>
  <c r="CK683" i="1"/>
  <c r="AU683" i="1" s="1"/>
  <c r="CC683" i="1"/>
  <c r="BL738" i="1"/>
  <c r="BR738" i="1" s="1"/>
  <c r="DI758" i="1"/>
  <c r="DA758" i="1"/>
  <c r="CS758" i="1"/>
  <c r="CK758" i="1"/>
  <c r="CC758" i="1"/>
  <c r="BJ877" i="1"/>
  <c r="DH817" i="1"/>
  <c r="CZ817" i="1"/>
  <c r="CR817" i="1"/>
  <c r="CJ817" i="1"/>
  <c r="CB817" i="1"/>
  <c r="DO674" i="1"/>
  <c r="DG674" i="1"/>
  <c r="CY674" i="1"/>
  <c r="CQ674" i="1"/>
  <c r="CI674" i="1"/>
  <c r="CA674" i="1"/>
  <c r="DO777" i="1"/>
  <c r="DG777" i="1"/>
  <c r="CY777" i="1"/>
  <c r="CQ777" i="1"/>
  <c r="CI777" i="1"/>
  <c r="CA777" i="1"/>
  <c r="DK900" i="1"/>
  <c r="DC900" i="1"/>
  <c r="CU900" i="1"/>
  <c r="CM900" i="1"/>
  <c r="CE900" i="1"/>
  <c r="BW900" i="1"/>
  <c r="DJ838" i="1"/>
  <c r="DB838" i="1"/>
  <c r="CT838" i="1"/>
  <c r="CL838" i="1"/>
  <c r="CD838" i="1"/>
  <c r="BV838" i="1"/>
  <c r="AU838" i="1" s="1"/>
  <c r="DK736" i="1"/>
  <c r="DC736" i="1"/>
  <c r="CU736" i="1"/>
  <c r="CM736" i="1"/>
  <c r="CE736" i="1"/>
  <c r="BW736" i="1"/>
  <c r="DJ774" i="1"/>
  <c r="DB774" i="1"/>
  <c r="CT774" i="1"/>
  <c r="CL774" i="1"/>
  <c r="CD774" i="1"/>
  <c r="BV774" i="1"/>
  <c r="BL792" i="1"/>
  <c r="BR792" i="1" s="1"/>
  <c r="AU792" i="1" s="1"/>
  <c r="DI827" i="1"/>
  <c r="DA827" i="1"/>
  <c r="CS827" i="1"/>
  <c r="CK827" i="1"/>
  <c r="CC827" i="1"/>
  <c r="DH883" i="1"/>
  <c r="CZ883" i="1"/>
  <c r="CR883" i="1"/>
  <c r="CJ883" i="1"/>
  <c r="CB883" i="1"/>
  <c r="BL818" i="1"/>
  <c r="BR818" i="1" s="1"/>
  <c r="AU818" i="1" s="1"/>
  <c r="DJ702" i="1"/>
  <c r="DB702" i="1"/>
  <c r="CT702" i="1"/>
  <c r="CL702" i="1"/>
  <c r="CD702" i="1"/>
  <c r="BV702" i="1"/>
  <c r="DK689" i="1"/>
  <c r="DC689" i="1"/>
  <c r="CU689" i="1"/>
  <c r="CM689" i="1"/>
  <c r="CE689" i="1"/>
  <c r="BW689" i="1"/>
  <c r="DJ761" i="1"/>
  <c r="DB761" i="1"/>
  <c r="CT761" i="1"/>
  <c r="CL761" i="1"/>
  <c r="CD761" i="1"/>
  <c r="BV761" i="1"/>
  <c r="CC896" i="1"/>
  <c r="DH716" i="1"/>
  <c r="CZ716" i="1"/>
  <c r="CR716" i="1"/>
  <c r="CJ716" i="1"/>
  <c r="CB716" i="1"/>
  <c r="DH835" i="1"/>
  <c r="CZ835" i="1"/>
  <c r="CR835" i="1"/>
  <c r="CJ835" i="1"/>
  <c r="CB835" i="1"/>
  <c r="BL660" i="1"/>
  <c r="BR660" i="1" s="1"/>
  <c r="DH660" i="1"/>
  <c r="CZ660" i="1"/>
  <c r="CR660" i="1"/>
  <c r="CJ660" i="1"/>
  <c r="CB660" i="1"/>
  <c r="DO684" i="1"/>
  <c r="DG684" i="1"/>
  <c r="CY684" i="1"/>
  <c r="CQ684" i="1"/>
  <c r="CI684" i="1"/>
  <c r="CA684" i="1"/>
  <c r="DH840" i="1"/>
  <c r="CZ840" i="1"/>
  <c r="CR840" i="1"/>
  <c r="CJ840" i="1"/>
  <c r="CB840" i="1"/>
  <c r="DH813" i="1"/>
  <c r="CZ813" i="1"/>
  <c r="CR813" i="1"/>
  <c r="CJ813" i="1"/>
  <c r="CB813" i="1"/>
  <c r="BI932" i="1"/>
  <c r="DJ695" i="1"/>
  <c r="DB695" i="1"/>
  <c r="CT695" i="1"/>
  <c r="CL695" i="1"/>
  <c r="CD695" i="1"/>
  <c r="BV695" i="1"/>
  <c r="DK711" i="1"/>
  <c r="DC711" i="1"/>
  <c r="CU711" i="1"/>
  <c r="CM711" i="1"/>
  <c r="CE711" i="1"/>
  <c r="BW711" i="1"/>
  <c r="DK778" i="1"/>
  <c r="DC778" i="1"/>
  <c r="CU778" i="1"/>
  <c r="CM778" i="1"/>
  <c r="CE778" i="1"/>
  <c r="BW778" i="1"/>
  <c r="DK799" i="1"/>
  <c r="DC799" i="1"/>
  <c r="CU799" i="1"/>
  <c r="CM799" i="1"/>
  <c r="CE799" i="1"/>
  <c r="BW799" i="1"/>
  <c r="DJ709" i="1"/>
  <c r="DB709" i="1"/>
  <c r="CT709" i="1"/>
  <c r="CL709" i="1"/>
  <c r="CD709" i="1"/>
  <c r="BV709" i="1"/>
  <c r="DJ899" i="1"/>
  <c r="DB899" i="1"/>
  <c r="CT899" i="1"/>
  <c r="CL899" i="1"/>
  <c r="CD899" i="1"/>
  <c r="BV899" i="1"/>
  <c r="DL669" i="1"/>
  <c r="DD669" i="1"/>
  <c r="CV669" i="1"/>
  <c r="CN669" i="1"/>
  <c r="CF669" i="1"/>
  <c r="BX669" i="1"/>
  <c r="BL665" i="1"/>
  <c r="BR665" i="1" s="1"/>
  <c r="AU665" i="1" s="1"/>
  <c r="DJ814" i="1"/>
  <c r="DB814" i="1"/>
  <c r="CT814" i="1"/>
  <c r="CL814" i="1"/>
  <c r="CD814" i="1"/>
  <c r="BV814" i="1"/>
  <c r="BK700" i="1"/>
  <c r="BW700" i="1" s="1"/>
  <c r="CJ700" i="1"/>
  <c r="DJ723" i="1"/>
  <c r="DB723" i="1"/>
  <c r="CT723" i="1"/>
  <c r="CL723" i="1"/>
  <c r="CD723" i="1"/>
  <c r="BV723" i="1"/>
  <c r="DH812" i="1"/>
  <c r="CZ812" i="1"/>
  <c r="CR812" i="1"/>
  <c r="CJ812" i="1"/>
  <c r="CB812" i="1"/>
  <c r="DN887" i="1"/>
  <c r="DF887" i="1"/>
  <c r="CX887" i="1"/>
  <c r="CP887" i="1"/>
  <c r="CH887" i="1"/>
  <c r="BZ887" i="1"/>
  <c r="DJ693" i="1"/>
  <c r="DB693" i="1"/>
  <c r="CT693" i="1"/>
  <c r="CL693" i="1"/>
  <c r="CD693" i="1"/>
  <c r="BV693" i="1"/>
  <c r="DI828" i="1"/>
  <c r="DA828" i="1"/>
  <c r="CS828" i="1"/>
  <c r="CK828" i="1"/>
  <c r="CC828" i="1"/>
  <c r="AU905" i="1"/>
  <c r="DJ735" i="1"/>
  <c r="DB735" i="1"/>
  <c r="CT735" i="1"/>
  <c r="CL735" i="1"/>
  <c r="CD735" i="1"/>
  <c r="BV735" i="1"/>
  <c r="DJ688" i="1"/>
  <c r="DB688" i="1"/>
  <c r="CT688" i="1"/>
  <c r="CL688" i="1"/>
  <c r="CD688" i="1"/>
  <c r="BV688" i="1"/>
  <c r="DJ685" i="1"/>
  <c r="DB685" i="1"/>
  <c r="CT685" i="1"/>
  <c r="CL685" i="1"/>
  <c r="CD685" i="1"/>
  <c r="BV685" i="1"/>
  <c r="DI788" i="1"/>
  <c r="DA788" i="1"/>
  <c r="CS788" i="1"/>
  <c r="CK788" i="1"/>
  <c r="CC788" i="1"/>
  <c r="DH845" i="1"/>
  <c r="CZ845" i="1"/>
  <c r="CR845" i="1"/>
  <c r="CJ845" i="1"/>
  <c r="CB845" i="1"/>
  <c r="BS845" i="1" s="1"/>
  <c r="BI923" i="1"/>
  <c r="DJ681" i="1"/>
  <c r="DB681" i="1"/>
  <c r="CT681" i="1"/>
  <c r="CL681" i="1"/>
  <c r="CD681" i="1"/>
  <c r="BV681" i="1"/>
  <c r="DI717" i="1"/>
  <c r="DA717" i="1"/>
  <c r="CS717" i="1"/>
  <c r="CK717" i="1"/>
  <c r="CC717" i="1"/>
  <c r="DH776" i="1"/>
  <c r="CZ776" i="1"/>
  <c r="CR776" i="1"/>
  <c r="BS776" i="1" s="1"/>
  <c r="CJ776" i="1"/>
  <c r="CB776" i="1"/>
  <c r="DI769" i="1"/>
  <c r="DA769" i="1"/>
  <c r="CS769" i="1"/>
  <c r="CK769" i="1"/>
  <c r="CC769" i="1"/>
  <c r="DH879" i="1"/>
  <c r="CZ879" i="1"/>
  <c r="CR879" i="1"/>
  <c r="CJ879" i="1"/>
  <c r="CB879" i="1"/>
  <c r="BS879" i="1" s="1"/>
  <c r="DN706" i="1"/>
  <c r="DF706" i="1"/>
  <c r="CX706" i="1"/>
  <c r="CP706" i="1"/>
  <c r="CH706" i="1"/>
  <c r="BZ706" i="1"/>
  <c r="AU715" i="1"/>
  <c r="DI747" i="1"/>
  <c r="DA747" i="1"/>
  <c r="CS747" i="1"/>
  <c r="CK747" i="1"/>
  <c r="CC747" i="1"/>
  <c r="DJ728" i="1"/>
  <c r="DB728" i="1"/>
  <c r="CT728" i="1"/>
  <c r="CL728" i="1"/>
  <c r="CD728" i="1"/>
  <c r="BV728" i="1"/>
  <c r="AU728" i="1" s="1"/>
  <c r="BL881" i="1"/>
  <c r="BR881" i="1" s="1"/>
  <c r="AU881" i="1" s="1"/>
  <c r="DJ743" i="1"/>
  <c r="DB743" i="1"/>
  <c r="CT743" i="1"/>
  <c r="CL743" i="1"/>
  <c r="CD743" i="1"/>
  <c r="BV743" i="1"/>
  <c r="DJ793" i="1"/>
  <c r="DB793" i="1"/>
  <c r="CT793" i="1"/>
  <c r="CL793" i="1"/>
  <c r="CD793" i="1"/>
  <c r="BV793" i="1"/>
  <c r="BS793" i="1" s="1"/>
  <c r="DI882" i="1"/>
  <c r="DA882" i="1"/>
  <c r="CS882" i="1"/>
  <c r="CK882" i="1"/>
  <c r="CC882" i="1"/>
  <c r="BL859" i="1"/>
  <c r="BR859" i="1" s="1"/>
  <c r="AU859" i="1" s="1"/>
  <c r="DJ779" i="1"/>
  <c r="DB779" i="1"/>
  <c r="CT779" i="1"/>
  <c r="CL779" i="1"/>
  <c r="CD779" i="1"/>
  <c r="BV779" i="1"/>
  <c r="DJ798" i="1"/>
  <c r="DB798" i="1"/>
  <c r="CT798" i="1"/>
  <c r="CL798" i="1"/>
  <c r="CD798" i="1"/>
  <c r="BV798" i="1"/>
  <c r="DH725" i="1"/>
  <c r="CZ725" i="1"/>
  <c r="CR725" i="1"/>
  <c r="CJ725" i="1"/>
  <c r="CB725" i="1"/>
  <c r="BS725" i="1" s="1"/>
  <c r="BL880" i="1"/>
  <c r="BR880" i="1" s="1"/>
  <c r="AU880" i="1" s="1"/>
  <c r="DI807" i="1"/>
  <c r="DA807" i="1"/>
  <c r="CS807" i="1"/>
  <c r="CK807" i="1"/>
  <c r="CC807" i="1"/>
  <c r="DH844" i="1"/>
  <c r="CZ844" i="1"/>
  <c r="CR844" i="1"/>
  <c r="CJ844" i="1"/>
  <c r="CB844" i="1"/>
  <c r="BS844" i="1" s="1"/>
  <c r="DN780" i="1"/>
  <c r="DF780" i="1"/>
  <c r="CX780" i="1"/>
  <c r="CP780" i="1"/>
  <c r="CH780" i="1"/>
  <c r="BZ780" i="1"/>
  <c r="BL839" i="1"/>
  <c r="BR839" i="1" s="1"/>
  <c r="DI897" i="1"/>
  <c r="DA897" i="1"/>
  <c r="CS897" i="1"/>
  <c r="CK897" i="1"/>
  <c r="CC897" i="1"/>
  <c r="BI929" i="1"/>
  <c r="DJ832" i="1"/>
  <c r="DB832" i="1"/>
  <c r="CT832" i="1"/>
  <c r="CL832" i="1"/>
  <c r="CD832" i="1"/>
  <c r="BV832" i="1"/>
  <c r="DI690" i="1"/>
  <c r="DA690" i="1"/>
  <c r="CS690" i="1"/>
  <c r="CK690" i="1"/>
  <c r="CC690" i="1"/>
  <c r="BK710" i="1"/>
  <c r="BL710" i="1"/>
  <c r="BR710" i="1" s="1"/>
  <c r="DH710" i="1"/>
  <c r="CZ710" i="1"/>
  <c r="CR710" i="1"/>
  <c r="CJ710" i="1"/>
  <c r="CB710" i="1"/>
  <c r="DH805" i="1"/>
  <c r="CZ805" i="1"/>
  <c r="CR805" i="1"/>
  <c r="CJ805" i="1"/>
  <c r="CB805" i="1"/>
  <c r="BS805" i="1" s="1"/>
  <c r="BI924" i="1"/>
  <c r="DJ738" i="1"/>
  <c r="DB738" i="1"/>
  <c r="CT738" i="1"/>
  <c r="CL738" i="1"/>
  <c r="CD738" i="1"/>
  <c r="BV738" i="1"/>
  <c r="DJ895" i="1"/>
  <c r="DB895" i="1"/>
  <c r="CT895" i="1"/>
  <c r="CL895" i="1"/>
  <c r="CD895" i="1"/>
  <c r="BV895" i="1"/>
  <c r="DI808" i="1"/>
  <c r="DA808" i="1"/>
  <c r="CS808" i="1"/>
  <c r="CK808" i="1"/>
  <c r="CC808" i="1"/>
  <c r="DH801" i="1"/>
  <c r="CZ801" i="1"/>
  <c r="CR801" i="1"/>
  <c r="CJ801" i="1"/>
  <c r="CB801" i="1"/>
  <c r="BS801" i="1" s="1"/>
  <c r="DH810" i="1"/>
  <c r="CZ810" i="1"/>
  <c r="CR810" i="1"/>
  <c r="CJ810" i="1"/>
  <c r="CB810" i="1"/>
  <c r="DN889" i="1"/>
  <c r="DF889" i="1"/>
  <c r="CX889" i="1"/>
  <c r="CP889" i="1"/>
  <c r="CH889" i="1"/>
  <c r="BZ889" i="1"/>
  <c r="AU889" i="1" s="1"/>
  <c r="DN754" i="1"/>
  <c r="DF754" i="1"/>
  <c r="CX754" i="1"/>
  <c r="CP754" i="1"/>
  <c r="CH754" i="1"/>
  <c r="BZ754" i="1"/>
  <c r="DN803" i="1"/>
  <c r="DF803" i="1"/>
  <c r="CX803" i="1"/>
  <c r="CP803" i="1"/>
  <c r="CH803" i="1"/>
  <c r="BZ803" i="1"/>
  <c r="AU803" i="1" s="1"/>
  <c r="DN902" i="1"/>
  <c r="DF902" i="1"/>
  <c r="CX902" i="1"/>
  <c r="CP902" i="1"/>
  <c r="CH902" i="1"/>
  <c r="BZ902" i="1"/>
  <c r="BK704" i="1"/>
  <c r="BL704" i="1"/>
  <c r="BR704" i="1" s="1"/>
  <c r="DH704" i="1"/>
  <c r="CZ704" i="1"/>
  <c r="CR704" i="1"/>
  <c r="CJ704" i="1"/>
  <c r="CB704" i="1"/>
  <c r="DN804" i="1"/>
  <c r="DF804" i="1"/>
  <c r="CX804" i="1"/>
  <c r="CP804" i="1"/>
  <c r="CH804" i="1"/>
  <c r="BZ804" i="1"/>
  <c r="DH898" i="1"/>
  <c r="CZ898" i="1"/>
  <c r="CR898" i="1"/>
  <c r="CJ898" i="1"/>
  <c r="CB898" i="1"/>
  <c r="BS898" i="1" s="1"/>
  <c r="DN668" i="1"/>
  <c r="DF668" i="1"/>
  <c r="CX668" i="1"/>
  <c r="CP668" i="1"/>
  <c r="CH668" i="1"/>
  <c r="AU668" i="1" s="1"/>
  <c r="BZ668" i="1"/>
  <c r="DN664" i="1"/>
  <c r="DF664" i="1"/>
  <c r="CX664" i="1"/>
  <c r="CP664" i="1"/>
  <c r="CH664" i="1"/>
  <c r="BZ664" i="1"/>
  <c r="DJ679" i="1"/>
  <c r="DB679" i="1"/>
  <c r="CT679" i="1"/>
  <c r="CL679" i="1"/>
  <c r="CD679" i="1"/>
  <c r="BV679" i="1"/>
  <c r="DI691" i="1"/>
  <c r="DA691" i="1"/>
  <c r="CS691" i="1"/>
  <c r="CK691" i="1"/>
  <c r="CC691" i="1"/>
  <c r="BL755" i="1"/>
  <c r="BR755" i="1" s="1"/>
  <c r="AU755" i="1" s="1"/>
  <c r="DI661" i="1"/>
  <c r="DA661" i="1"/>
  <c r="CS661" i="1"/>
  <c r="CK661" i="1"/>
  <c r="CC661" i="1"/>
  <c r="DH796" i="1"/>
  <c r="CZ796" i="1"/>
  <c r="CR796" i="1"/>
  <c r="CJ796" i="1"/>
  <c r="CB796" i="1"/>
  <c r="AU796" i="1" s="1"/>
  <c r="DH683" i="1"/>
  <c r="CZ683" i="1"/>
  <c r="CR683" i="1"/>
  <c r="CJ683" i="1"/>
  <c r="CB683" i="1"/>
  <c r="DH758" i="1"/>
  <c r="CZ758" i="1"/>
  <c r="CR758" i="1"/>
  <c r="CJ758" i="1"/>
  <c r="CB758" i="1"/>
  <c r="BS758" i="1" s="1"/>
  <c r="BI940" i="1"/>
  <c r="DN674" i="1"/>
  <c r="DF674" i="1"/>
  <c r="CX674" i="1"/>
  <c r="CP674" i="1"/>
  <c r="CH674" i="1"/>
  <c r="BZ674" i="1"/>
  <c r="DN777" i="1"/>
  <c r="DF777" i="1"/>
  <c r="CX777" i="1"/>
  <c r="CP777" i="1"/>
  <c r="CH777" i="1"/>
  <c r="BZ777" i="1"/>
  <c r="DJ900" i="1"/>
  <c r="DB900" i="1"/>
  <c r="CT900" i="1"/>
  <c r="CL900" i="1"/>
  <c r="CD900" i="1"/>
  <c r="BV900" i="1"/>
  <c r="DI838" i="1"/>
  <c r="DA838" i="1"/>
  <c r="CS838" i="1"/>
  <c r="CK838" i="1"/>
  <c r="CC838" i="1"/>
  <c r="BL904" i="1"/>
  <c r="BR904" i="1" s="1"/>
  <c r="AU904" i="1" s="1"/>
  <c r="DJ736" i="1"/>
  <c r="DB736" i="1"/>
  <c r="CT736" i="1"/>
  <c r="CL736" i="1"/>
  <c r="CD736" i="1"/>
  <c r="BV736" i="1"/>
  <c r="AU736" i="1" s="1"/>
  <c r="DI774" i="1"/>
  <c r="DA774" i="1"/>
  <c r="CS774" i="1"/>
  <c r="CK774" i="1"/>
  <c r="CC774" i="1"/>
  <c r="BI925" i="1"/>
  <c r="DH827" i="1"/>
  <c r="CZ827" i="1"/>
  <c r="CR827" i="1"/>
  <c r="CJ827" i="1"/>
  <c r="CB827" i="1"/>
  <c r="CA883" i="1"/>
  <c r="BL727" i="1"/>
  <c r="BR727" i="1" s="1"/>
  <c r="AU727" i="1" s="1"/>
  <c r="BL787" i="1"/>
  <c r="BR787" i="1" s="1"/>
  <c r="AU787" i="1" s="1"/>
  <c r="DI702" i="1"/>
  <c r="DA702" i="1"/>
  <c r="CS702" i="1"/>
  <c r="CK702" i="1"/>
  <c r="CC702" i="1"/>
  <c r="CM821" i="1"/>
  <c r="CE821" i="1"/>
  <c r="BW821" i="1"/>
  <c r="AU821" i="1" s="1"/>
  <c r="DJ689" i="1"/>
  <c r="DB689" i="1"/>
  <c r="CT689" i="1"/>
  <c r="CL689" i="1"/>
  <c r="CD689" i="1"/>
  <c r="BV689" i="1"/>
  <c r="DI761" i="1"/>
  <c r="DA761" i="1"/>
  <c r="CS761" i="1"/>
  <c r="CK761" i="1"/>
  <c r="CC761" i="1"/>
  <c r="DH896" i="1"/>
  <c r="CZ896" i="1"/>
  <c r="CR896" i="1"/>
  <c r="CJ896" i="1"/>
  <c r="CB896" i="1"/>
  <c r="BS896" i="1" s="1"/>
  <c r="DO716" i="1"/>
  <c r="DG716" i="1"/>
  <c r="CY716" i="1"/>
  <c r="CQ716" i="1"/>
  <c r="CI716" i="1"/>
  <c r="CA716" i="1"/>
  <c r="DO835" i="1"/>
  <c r="DG835" i="1"/>
  <c r="CY835" i="1"/>
  <c r="CQ835" i="1"/>
  <c r="CI835" i="1"/>
  <c r="CA835" i="1"/>
  <c r="DO660" i="1"/>
  <c r="DG660" i="1"/>
  <c r="CY660" i="1"/>
  <c r="CQ660" i="1"/>
  <c r="CI660" i="1"/>
  <c r="CA660" i="1"/>
  <c r="DN684" i="1"/>
  <c r="DF684" i="1"/>
  <c r="CX684" i="1"/>
  <c r="CP684" i="1"/>
  <c r="CH684" i="1"/>
  <c r="BZ684" i="1"/>
  <c r="AU684" i="1" s="1"/>
  <c r="DO840" i="1"/>
  <c r="DG840" i="1"/>
  <c r="CY840" i="1"/>
  <c r="CQ840" i="1"/>
  <c r="CI840" i="1"/>
  <c r="CA840" i="1"/>
  <c r="AU840" i="1" s="1"/>
  <c r="DG813" i="1"/>
  <c r="CY813" i="1"/>
  <c r="CQ813" i="1"/>
  <c r="CI813" i="1"/>
  <c r="CA813" i="1"/>
  <c r="BL879" i="1"/>
  <c r="BR879" i="1" s="1"/>
  <c r="DI695" i="1"/>
  <c r="DA695" i="1"/>
  <c r="CS695" i="1"/>
  <c r="CK695" i="1"/>
  <c r="CC695" i="1"/>
  <c r="BL872" i="1"/>
  <c r="BR872" i="1" s="1"/>
  <c r="AU872" i="1" s="1"/>
  <c r="DJ711" i="1"/>
  <c r="DB711" i="1"/>
  <c r="CT711" i="1"/>
  <c r="CL711" i="1"/>
  <c r="CD711" i="1"/>
  <c r="BV711" i="1"/>
  <c r="AU711" i="1" s="1"/>
  <c r="DJ778" i="1"/>
  <c r="DB778" i="1"/>
  <c r="CT778" i="1"/>
  <c r="CL778" i="1"/>
  <c r="CD778" i="1"/>
  <c r="BV778" i="1"/>
  <c r="BS778" i="1" s="1"/>
  <c r="DJ799" i="1"/>
  <c r="DB799" i="1"/>
  <c r="CT799" i="1"/>
  <c r="CL799" i="1"/>
  <c r="CD799" i="1"/>
  <c r="BV799" i="1"/>
  <c r="DI709" i="1"/>
  <c r="DA709" i="1"/>
  <c r="CS709" i="1"/>
  <c r="CK709" i="1"/>
  <c r="CC709" i="1"/>
  <c r="BL825" i="1"/>
  <c r="BR825" i="1" s="1"/>
  <c r="AU825" i="1" s="1"/>
  <c r="DI899" i="1"/>
  <c r="DA899" i="1"/>
  <c r="CS899" i="1"/>
  <c r="CK899" i="1"/>
  <c r="CC899" i="1"/>
  <c r="BL900" i="1"/>
  <c r="BR900" i="1" s="1"/>
  <c r="DK669" i="1"/>
  <c r="DC669" i="1"/>
  <c r="CU669" i="1"/>
  <c r="CM669" i="1"/>
  <c r="CE669" i="1"/>
  <c r="BW669" i="1"/>
  <c r="BL674" i="1"/>
  <c r="BR674" i="1" s="1"/>
  <c r="CB39" i="1" l="1"/>
  <c r="CA39" i="1"/>
  <c r="CK38" i="1"/>
  <c r="CJ38" i="1"/>
  <c r="DF38" i="1"/>
  <c r="CO38" i="1"/>
  <c r="BW38" i="1"/>
  <c r="CB38" i="1"/>
  <c r="CX38" i="1"/>
  <c r="CG38" i="1"/>
  <c r="DJ38" i="1"/>
  <c r="BW39" i="1"/>
  <c r="CY38" i="1"/>
  <c r="CH38" i="1"/>
  <c r="DK38" i="1"/>
  <c r="CT38" i="1"/>
  <c r="DD38" i="1"/>
  <c r="BZ38" i="1"/>
  <c r="DC38" i="1"/>
  <c r="CL38" i="1"/>
  <c r="BZ39" i="1"/>
  <c r="CU38" i="1"/>
  <c r="CD38" i="1"/>
  <c r="CZ38" i="1"/>
  <c r="CA38" i="1"/>
  <c r="DE38" i="1"/>
  <c r="CM38" i="1"/>
  <c r="BS691" i="1"/>
  <c r="BS747" i="1"/>
  <c r="AU747" i="1"/>
  <c r="BS828" i="1"/>
  <c r="BS796" i="1"/>
  <c r="BS813" i="1"/>
  <c r="BS835" i="1"/>
  <c r="AU761" i="1"/>
  <c r="CD699" i="1"/>
  <c r="BS894" i="1"/>
  <c r="DC700" i="1"/>
  <c r="BS836" i="1"/>
  <c r="BS674" i="1"/>
  <c r="CU699" i="1"/>
  <c r="CN700" i="1"/>
  <c r="AU888" i="1"/>
  <c r="AU794" i="1"/>
  <c r="BS794" i="1"/>
  <c r="DL699" i="1"/>
  <c r="BS731" i="1"/>
  <c r="AU890" i="1"/>
  <c r="AU813" i="1"/>
  <c r="BS905" i="1"/>
  <c r="BS765" i="1"/>
  <c r="AU812" i="1"/>
  <c r="BS837" i="1"/>
  <c r="CZ702" i="1"/>
  <c r="CY702" i="1"/>
  <c r="DN702" i="1"/>
  <c r="CR702" i="1"/>
  <c r="CQ702" i="1"/>
  <c r="DF702" i="1"/>
  <c r="CJ702" i="1"/>
  <c r="CI702" i="1"/>
  <c r="CX702" i="1"/>
  <c r="BS906" i="1"/>
  <c r="DH717" i="1"/>
  <c r="CJ663" i="1"/>
  <c r="BZ663" i="1"/>
  <c r="CU663" i="1"/>
  <c r="AU752" i="1"/>
  <c r="BZ773" i="1"/>
  <c r="CQ773" i="1"/>
  <c r="CE773" i="1"/>
  <c r="CH773" i="1"/>
  <c r="CY773" i="1"/>
  <c r="DL773" i="1"/>
  <c r="CP773" i="1"/>
  <c r="DG773" i="1"/>
  <c r="DB773" i="1"/>
  <c r="CW663" i="1"/>
  <c r="DL768" i="1"/>
  <c r="BW768" i="1"/>
  <c r="CY768" i="1"/>
  <c r="CR700" i="1"/>
  <c r="BS774" i="1"/>
  <c r="CR699" i="1"/>
  <c r="AU693" i="1"/>
  <c r="CL699" i="1"/>
  <c r="BS888" i="1"/>
  <c r="CR694" i="1"/>
  <c r="BS713" i="1"/>
  <c r="AU713" i="1"/>
  <c r="DK700" i="1"/>
  <c r="CV700" i="1"/>
  <c r="AU894" i="1"/>
  <c r="BS715" i="1"/>
  <c r="BS676" i="1"/>
  <c r="AU876" i="1"/>
  <c r="CT694" i="1"/>
  <c r="BS795" i="1"/>
  <c r="BS730" i="1"/>
  <c r="BY700" i="1"/>
  <c r="BS881" i="1"/>
  <c r="BS885" i="1"/>
  <c r="DG717" i="1"/>
  <c r="BS859" i="1"/>
  <c r="DG663" i="1"/>
  <c r="BL663" i="1"/>
  <c r="BR663" i="1" s="1"/>
  <c r="BS858" i="1"/>
  <c r="DN773" i="1"/>
  <c r="CV768" i="1"/>
  <c r="CL768" i="1"/>
  <c r="CQ768" i="1"/>
  <c r="BS788" i="1"/>
  <c r="AU788" i="1"/>
  <c r="BS738" i="1"/>
  <c r="BS723" i="1"/>
  <c r="BS799" i="1"/>
  <c r="CZ700" i="1"/>
  <c r="BS709" i="1"/>
  <c r="BS817" i="1"/>
  <c r="CT699" i="1"/>
  <c r="BS831" i="1"/>
  <c r="BS777" i="1"/>
  <c r="BS803" i="1"/>
  <c r="AU836" i="1"/>
  <c r="DD700" i="1"/>
  <c r="BS766" i="1"/>
  <c r="DB694" i="1"/>
  <c r="BS876" i="1"/>
  <c r="BS696" i="1"/>
  <c r="CG700" i="1"/>
  <c r="BS733" i="1"/>
  <c r="AU750" i="1"/>
  <c r="AU893" i="1"/>
  <c r="CJ717" i="1"/>
  <c r="CB717" i="1"/>
  <c r="DM717" i="1"/>
  <c r="DO717" i="1"/>
  <c r="DN717" i="1"/>
  <c r="DE717" i="1"/>
  <c r="CV663" i="1"/>
  <c r="CK663" i="1"/>
  <c r="CX663" i="1"/>
  <c r="DO663" i="1"/>
  <c r="CL663" i="1"/>
  <c r="DF663" i="1"/>
  <c r="DD663" i="1"/>
  <c r="DI663" i="1"/>
  <c r="CB663" i="1"/>
  <c r="DN663" i="1"/>
  <c r="CT663" i="1"/>
  <c r="BS908" i="1"/>
  <c r="DF773" i="1"/>
  <c r="CN768" i="1"/>
  <c r="CD768" i="1"/>
  <c r="CI768" i="1"/>
  <c r="AU879" i="1"/>
  <c r="BS832" i="1"/>
  <c r="AU778" i="1"/>
  <c r="BS660" i="1"/>
  <c r="BS895" i="1"/>
  <c r="BS735" i="1"/>
  <c r="AU709" i="1"/>
  <c r="DH700" i="1"/>
  <c r="BS761" i="1"/>
  <c r="DH699" i="1"/>
  <c r="AU754" i="1"/>
  <c r="AU742" i="1"/>
  <c r="BS764" i="1"/>
  <c r="DB699" i="1"/>
  <c r="AU743" i="1"/>
  <c r="DH694" i="1"/>
  <c r="BS812" i="1"/>
  <c r="AU828" i="1"/>
  <c r="BS684" i="1"/>
  <c r="CS694" i="1"/>
  <c r="DL700" i="1"/>
  <c r="DJ694" i="1"/>
  <c r="AU696" i="1"/>
  <c r="CO700" i="1"/>
  <c r="BS746" i="1"/>
  <c r="CZ689" i="1"/>
  <c r="CA689" i="1"/>
  <c r="CR689" i="1"/>
  <c r="CJ689" i="1"/>
  <c r="BS821" i="1"/>
  <c r="BS866" i="1"/>
  <c r="CQ663" i="1"/>
  <c r="DH663" i="1"/>
  <c r="AU827" i="1"/>
  <c r="CD663" i="1"/>
  <c r="BS808" i="1"/>
  <c r="BS900" i="1"/>
  <c r="BS661" i="1"/>
  <c r="CZ699" i="1"/>
  <c r="AU899" i="1"/>
  <c r="BS779" i="1"/>
  <c r="BL700" i="1"/>
  <c r="BR700" i="1" s="1"/>
  <c r="BS899" i="1"/>
  <c r="AU777" i="1"/>
  <c r="BL699" i="1"/>
  <c r="BR699" i="1" s="1"/>
  <c r="AU723" i="1"/>
  <c r="AU740" i="1"/>
  <c r="CK700" i="1"/>
  <c r="AU774" i="1"/>
  <c r="AU776" i="1"/>
  <c r="BS883" i="1"/>
  <c r="BS673" i="1"/>
  <c r="DJ699" i="1"/>
  <c r="BS890" i="1"/>
  <c r="AU896" i="1"/>
  <c r="AU898" i="1"/>
  <c r="AU775" i="1"/>
  <c r="AU805" i="1"/>
  <c r="BS891" i="1"/>
  <c r="BS744" i="1"/>
  <c r="AU744" i="1"/>
  <c r="AU884" i="1"/>
  <c r="BK850" i="1"/>
  <c r="DH850" i="1" s="1"/>
  <c r="BW850" i="1"/>
  <c r="CE850" i="1"/>
  <c r="CM850" i="1"/>
  <c r="CU850" i="1"/>
  <c r="DC850" i="1"/>
  <c r="DK850" i="1"/>
  <c r="BX850" i="1"/>
  <c r="CF850" i="1"/>
  <c r="CN850" i="1"/>
  <c r="CV850" i="1"/>
  <c r="DD850" i="1"/>
  <c r="DL850" i="1"/>
  <c r="BY850" i="1"/>
  <c r="CG850" i="1"/>
  <c r="CO850" i="1"/>
  <c r="CW850" i="1"/>
  <c r="DE850" i="1"/>
  <c r="DM850" i="1"/>
  <c r="DB850" i="1"/>
  <c r="CQ850" i="1"/>
  <c r="CC850" i="1"/>
  <c r="AU897" i="1"/>
  <c r="AU801" i="1"/>
  <c r="CZ679" i="1"/>
  <c r="DG679" i="1"/>
  <c r="CR679" i="1"/>
  <c r="CY679" i="1"/>
  <c r="CJ679" i="1"/>
  <c r="CQ679" i="1"/>
  <c r="AU830" i="1"/>
  <c r="AU746" i="1"/>
  <c r="CI663" i="1"/>
  <c r="CJ773" i="1"/>
  <c r="CN663" i="1"/>
  <c r="CC700" i="1"/>
  <c r="DM700" i="1"/>
  <c r="CF700" i="1"/>
  <c r="DE700" i="1"/>
  <c r="BX700" i="1"/>
  <c r="CW700" i="1"/>
  <c r="BS838" i="1"/>
  <c r="DD699" i="1"/>
  <c r="CV699" i="1"/>
  <c r="DK699" i="1"/>
  <c r="CN699" i="1"/>
  <c r="DC699" i="1"/>
  <c r="CS700" i="1"/>
  <c r="AU883" i="1"/>
  <c r="AU844" i="1"/>
  <c r="BS829" i="1"/>
  <c r="BS892" i="1"/>
  <c r="BS763" i="1"/>
  <c r="AU780" i="1"/>
  <c r="CL694" i="1"/>
  <c r="CD694" i="1"/>
  <c r="BV694" i="1"/>
  <c r="DI694" i="1"/>
  <c r="BS732" i="1"/>
  <c r="BS884" i="1"/>
  <c r="CE700" i="1"/>
  <c r="AU816" i="1"/>
  <c r="AU758" i="1"/>
  <c r="BS668" i="1"/>
  <c r="BS804" i="1"/>
  <c r="AU804" i="1"/>
  <c r="BW699" i="1"/>
  <c r="BS699" i="1" s="1"/>
  <c r="AU811" i="1"/>
  <c r="AU706" i="1"/>
  <c r="BS771" i="1"/>
  <c r="BS816" i="1"/>
  <c r="DO850" i="1"/>
  <c r="DA850" i="1"/>
  <c r="CP850" i="1"/>
  <c r="CB850" i="1"/>
  <c r="CA717" i="1"/>
  <c r="BS717" i="1" s="1"/>
  <c r="CB702" i="1"/>
  <c r="DC867" i="1"/>
  <c r="CR867" i="1"/>
  <c r="CA663" i="1"/>
  <c r="BS853" i="1"/>
  <c r="CU768" i="1"/>
  <c r="DA768" i="1"/>
  <c r="CU773" i="1"/>
  <c r="CZ663" i="1"/>
  <c r="AU900" i="1"/>
  <c r="BS711" i="1"/>
  <c r="BS736" i="1"/>
  <c r="BS798" i="1"/>
  <c r="BS743" i="1"/>
  <c r="BS814" i="1"/>
  <c r="AU738" i="1"/>
  <c r="AU895" i="1"/>
  <c r="BS807" i="1"/>
  <c r="BS840" i="1"/>
  <c r="BS703" i="1"/>
  <c r="AU790" i="1"/>
  <c r="CM700" i="1"/>
  <c r="AU724" i="1"/>
  <c r="CE699" i="1"/>
  <c r="BS902" i="1"/>
  <c r="BS887" i="1"/>
  <c r="BS724" i="1"/>
  <c r="BX699" i="1"/>
  <c r="AU810" i="1"/>
  <c r="AU793" i="1"/>
  <c r="AU763" i="1"/>
  <c r="BS669" i="1"/>
  <c r="AU669" i="1"/>
  <c r="AU835" i="1"/>
  <c r="BK867" i="1"/>
  <c r="CV867" i="1" s="1"/>
  <c r="BY867" i="1"/>
  <c r="CG867" i="1"/>
  <c r="CO867" i="1"/>
  <c r="CW867" i="1"/>
  <c r="DE867" i="1"/>
  <c r="DM867" i="1"/>
  <c r="BZ867" i="1"/>
  <c r="CH867" i="1"/>
  <c r="CP867" i="1"/>
  <c r="CX867" i="1"/>
  <c r="DF867" i="1"/>
  <c r="DN867" i="1"/>
  <c r="CA867" i="1"/>
  <c r="CI867" i="1"/>
  <c r="CQ867" i="1"/>
  <c r="CY867" i="1"/>
  <c r="DG867" i="1"/>
  <c r="DO867" i="1"/>
  <c r="DB867" i="1"/>
  <c r="CN867" i="1"/>
  <c r="CC867" i="1"/>
  <c r="CR717" i="1"/>
  <c r="AU817" i="1"/>
  <c r="CP663" i="1"/>
  <c r="CC663" i="1"/>
  <c r="DE773" i="1"/>
  <c r="DJ663" i="1"/>
  <c r="BS728" i="1"/>
  <c r="BS681" i="1"/>
  <c r="AU681" i="1"/>
  <c r="AU832" i="1"/>
  <c r="AU769" i="1"/>
  <c r="DA700" i="1"/>
  <c r="BS716" i="1"/>
  <c r="AU674" i="1"/>
  <c r="AU839" i="1"/>
  <c r="BS693" i="1"/>
  <c r="CB700" i="1"/>
  <c r="AU660" i="1"/>
  <c r="BS702" i="1"/>
  <c r="CB699" i="1"/>
  <c r="BS897" i="1"/>
  <c r="BS882" i="1"/>
  <c r="BS769" i="1"/>
  <c r="DI700" i="1"/>
  <c r="AU691" i="1"/>
  <c r="AU829" i="1"/>
  <c r="BS826" i="1"/>
  <c r="BS775" i="1"/>
  <c r="CB694" i="1"/>
  <c r="BS839" i="1"/>
  <c r="CU700" i="1"/>
  <c r="CM699" i="1"/>
  <c r="CF699" i="1"/>
  <c r="AU756" i="1"/>
  <c r="AU702" i="1"/>
  <c r="AU661" i="1"/>
  <c r="BS842" i="1"/>
  <c r="CZ717" i="1"/>
  <c r="BX663" i="1"/>
  <c r="CH663" i="1"/>
  <c r="CM663" i="1"/>
  <c r="DF768" i="1"/>
  <c r="CC768" i="1"/>
  <c r="CT768" i="1"/>
  <c r="DK768" i="1"/>
  <c r="DN768" i="1"/>
  <c r="CK768" i="1"/>
  <c r="DB768" i="1"/>
  <c r="BX768" i="1"/>
  <c r="CA768" i="1"/>
  <c r="CS768" i="1"/>
  <c r="DJ768" i="1"/>
  <c r="CF768" i="1"/>
  <c r="BS754" i="1"/>
  <c r="BS706" i="1"/>
  <c r="AU732" i="1"/>
  <c r="BS760" i="1"/>
  <c r="BS677" i="1"/>
  <c r="BS786" i="1"/>
  <c r="AU814" i="1"/>
  <c r="BS780" i="1"/>
  <c r="BS811" i="1"/>
  <c r="BS742" i="1"/>
  <c r="BS834" i="1"/>
  <c r="AU799" i="1"/>
  <c r="AU802" i="1"/>
  <c r="AU887" i="1"/>
  <c r="AU853" i="1"/>
  <c r="AU675" i="1"/>
  <c r="BS889" i="1"/>
  <c r="AU798" i="1"/>
  <c r="BS893" i="1"/>
  <c r="BS755" i="1"/>
  <c r="BS790" i="1"/>
  <c r="BS789" i="1"/>
  <c r="BS682" i="1"/>
  <c r="AU753" i="1"/>
  <c r="AU701" i="1"/>
  <c r="BJ925" i="1"/>
  <c r="BK925" i="1" s="1"/>
  <c r="CC940" i="1"/>
  <c r="CK940" i="1"/>
  <c r="CS940" i="1"/>
  <c r="DA940" i="1"/>
  <c r="DI940" i="1"/>
  <c r="DN940" i="1"/>
  <c r="BJ940" i="1"/>
  <c r="BK940" i="1" s="1"/>
  <c r="BV704" i="1"/>
  <c r="AU704" i="1" s="1"/>
  <c r="CD704" i="1"/>
  <c r="CL704" i="1"/>
  <c r="CT704" i="1"/>
  <c r="DB704" i="1"/>
  <c r="DJ704" i="1"/>
  <c r="BZ704" i="1"/>
  <c r="CH704" i="1"/>
  <c r="CP704" i="1"/>
  <c r="CX704" i="1"/>
  <c r="DF704" i="1"/>
  <c r="DN704" i="1"/>
  <c r="CA704" i="1"/>
  <c r="CI704" i="1"/>
  <c r="CQ704" i="1"/>
  <c r="CY704" i="1"/>
  <c r="DG704" i="1"/>
  <c r="DO704" i="1"/>
  <c r="BJ924" i="1"/>
  <c r="BK924" i="1" s="1"/>
  <c r="BV710" i="1"/>
  <c r="AU710" i="1" s="1"/>
  <c r="CD710" i="1"/>
  <c r="CL710" i="1"/>
  <c r="CT710" i="1"/>
  <c r="DB710" i="1"/>
  <c r="DJ710" i="1"/>
  <c r="BZ710" i="1"/>
  <c r="CH710" i="1"/>
  <c r="CP710" i="1"/>
  <c r="CX710" i="1"/>
  <c r="DF710" i="1"/>
  <c r="DN710" i="1"/>
  <c r="CA710" i="1"/>
  <c r="CI710" i="1"/>
  <c r="CQ710" i="1"/>
  <c r="CY710" i="1"/>
  <c r="DG710" i="1"/>
  <c r="DO710" i="1"/>
  <c r="BJ929" i="1"/>
  <c r="BJ923" i="1"/>
  <c r="BZ700" i="1"/>
  <c r="CH700" i="1"/>
  <c r="CP700" i="1"/>
  <c r="CX700" i="1"/>
  <c r="DF700" i="1"/>
  <c r="DN700" i="1"/>
  <c r="BV700" i="1"/>
  <c r="DB700" i="1"/>
  <c r="CA700" i="1"/>
  <c r="DG700" i="1"/>
  <c r="CD700" i="1"/>
  <c r="DJ700" i="1"/>
  <c r="CI700" i="1"/>
  <c r="DO700" i="1"/>
  <c r="CL700" i="1"/>
  <c r="CQ700" i="1"/>
  <c r="CT700" i="1"/>
  <c r="CY700" i="1"/>
  <c r="BS695" i="1"/>
  <c r="AU695" i="1"/>
  <c r="BJ932" i="1"/>
  <c r="BK877" i="1"/>
  <c r="CA877" i="1" s="1"/>
  <c r="BL877" i="1"/>
  <c r="BR877" i="1" s="1"/>
  <c r="CA699" i="1"/>
  <c r="CI699" i="1"/>
  <c r="CQ699" i="1"/>
  <c r="CY699" i="1"/>
  <c r="DG699" i="1"/>
  <c r="DO699" i="1"/>
  <c r="CC699" i="1"/>
  <c r="CK699" i="1"/>
  <c r="CS699" i="1"/>
  <c r="DA699" i="1"/>
  <c r="DI699" i="1"/>
  <c r="BY699" i="1"/>
  <c r="CG699" i="1"/>
  <c r="CO699" i="1"/>
  <c r="CW699" i="1"/>
  <c r="DE699" i="1"/>
  <c r="DM699" i="1"/>
  <c r="BZ699" i="1"/>
  <c r="CH699" i="1"/>
  <c r="CP699" i="1"/>
  <c r="CX699" i="1"/>
  <c r="DF699" i="1"/>
  <c r="DN699" i="1"/>
  <c r="BK861" i="1"/>
  <c r="CC861" i="1" s="1"/>
  <c r="BS690" i="1"/>
  <c r="AU690" i="1"/>
  <c r="BK860" i="1"/>
  <c r="BL860" i="1" s="1"/>
  <c r="BR860" i="1" s="1"/>
  <c r="BX915" i="1"/>
  <c r="BZ915" i="1"/>
  <c r="CA915" i="1"/>
  <c r="CF915" i="1"/>
  <c r="CH915" i="1"/>
  <c r="CI915" i="1"/>
  <c r="CN915" i="1"/>
  <c r="CP915" i="1"/>
  <c r="CQ915" i="1"/>
  <c r="CV915" i="1"/>
  <c r="CX915" i="1"/>
  <c r="CY915" i="1"/>
  <c r="DD915" i="1"/>
  <c r="DF915" i="1"/>
  <c r="DG915" i="1"/>
  <c r="DL915" i="1"/>
  <c r="DN915" i="1"/>
  <c r="DO915" i="1"/>
  <c r="BJ915" i="1"/>
  <c r="BK915" i="1" s="1"/>
  <c r="BJ936" i="1"/>
  <c r="BK869" i="1"/>
  <c r="CA869" i="1" s="1"/>
  <c r="BX912" i="1"/>
  <c r="BZ912" i="1"/>
  <c r="CA912" i="1"/>
  <c r="CF912" i="1"/>
  <c r="CH912" i="1"/>
  <c r="CI912" i="1"/>
  <c r="CN912" i="1"/>
  <c r="CP912" i="1"/>
  <c r="CQ912" i="1"/>
  <c r="CV912" i="1"/>
  <c r="CX912" i="1"/>
  <c r="CY912" i="1"/>
  <c r="DD912" i="1"/>
  <c r="DF912" i="1"/>
  <c r="DG912" i="1"/>
  <c r="DL912" i="1"/>
  <c r="DN912" i="1"/>
  <c r="DO912" i="1"/>
  <c r="BJ912" i="1"/>
  <c r="BK912" i="1" s="1"/>
  <c r="BY664" i="1"/>
  <c r="BS664" i="1" s="1"/>
  <c r="CG664" i="1"/>
  <c r="CO664" i="1"/>
  <c r="CW664" i="1"/>
  <c r="DE664" i="1"/>
  <c r="DM664" i="1"/>
  <c r="CC664" i="1"/>
  <c r="BK852" i="1"/>
  <c r="CB852" i="1" s="1"/>
  <c r="BK849" i="1"/>
  <c r="CI849" i="1" s="1"/>
  <c r="BL849" i="1"/>
  <c r="BR849" i="1" s="1"/>
  <c r="BY694" i="1"/>
  <c r="CG694" i="1"/>
  <c r="CO694" i="1"/>
  <c r="CW694" i="1"/>
  <c r="DE694" i="1"/>
  <c r="DM694" i="1"/>
  <c r="BZ694" i="1"/>
  <c r="CH694" i="1"/>
  <c r="CP694" i="1"/>
  <c r="CX694" i="1"/>
  <c r="DF694" i="1"/>
  <c r="DN694" i="1"/>
  <c r="CA694" i="1"/>
  <c r="CI694" i="1"/>
  <c r="CQ694" i="1"/>
  <c r="CY694" i="1"/>
  <c r="DG694" i="1"/>
  <c r="DO694" i="1"/>
  <c r="BW694" i="1"/>
  <c r="CE694" i="1"/>
  <c r="CM694" i="1"/>
  <c r="CU694" i="1"/>
  <c r="DC694" i="1"/>
  <c r="DK694" i="1"/>
  <c r="BX694" i="1"/>
  <c r="CF694" i="1"/>
  <c r="CN694" i="1"/>
  <c r="CV694" i="1"/>
  <c r="DD694" i="1"/>
  <c r="DL694" i="1"/>
  <c r="CC694" i="1"/>
  <c r="BS800" i="1"/>
  <c r="AU800" i="1"/>
  <c r="BJ938" i="1"/>
  <c r="BJ921" i="1"/>
  <c r="BK870" i="1"/>
  <c r="BL870" i="1"/>
  <c r="BR870" i="1" s="1"/>
  <c r="BK878" i="1"/>
  <c r="BL878" i="1"/>
  <c r="BR878" i="1" s="1"/>
  <c r="BJ926" i="1"/>
  <c r="BJ40" i="1"/>
  <c r="BK40" i="1" s="1"/>
  <c r="CF40" i="1" s="1"/>
  <c r="BF41" i="1"/>
  <c r="BD42" i="1"/>
  <c r="BX692" i="1"/>
  <c r="CF692" i="1"/>
  <c r="CN692" i="1"/>
  <c r="CV692" i="1"/>
  <c r="DD692" i="1"/>
  <c r="DL692" i="1"/>
  <c r="BY692" i="1"/>
  <c r="CG692" i="1"/>
  <c r="CO692" i="1"/>
  <c r="CW692" i="1"/>
  <c r="DE692" i="1"/>
  <c r="DM692" i="1"/>
  <c r="BZ692" i="1"/>
  <c r="CH692" i="1"/>
  <c r="CP692" i="1"/>
  <c r="CX692" i="1"/>
  <c r="DF692" i="1"/>
  <c r="DN692" i="1"/>
  <c r="CA692" i="1"/>
  <c r="CI692" i="1"/>
  <c r="CQ692" i="1"/>
  <c r="CY692" i="1"/>
  <c r="DG692" i="1"/>
  <c r="DO692" i="1"/>
  <c r="BV692" i="1"/>
  <c r="AU692" i="1" s="1"/>
  <c r="CD692" i="1"/>
  <c r="CL692" i="1"/>
  <c r="CT692" i="1"/>
  <c r="DB692" i="1"/>
  <c r="DJ692" i="1"/>
  <c r="BW692" i="1"/>
  <c r="CE692" i="1"/>
  <c r="CM692" i="1"/>
  <c r="CU692" i="1"/>
  <c r="DC692" i="1"/>
  <c r="DK692" i="1"/>
  <c r="BK854" i="1"/>
  <c r="DH854" i="1" s="1"/>
  <c r="BL854" i="1"/>
  <c r="BR854" i="1" s="1"/>
  <c r="BX666" i="1"/>
  <c r="CF666" i="1"/>
  <c r="CN666" i="1"/>
  <c r="CV666" i="1"/>
  <c r="DD666" i="1"/>
  <c r="DL666" i="1"/>
  <c r="BY666" i="1"/>
  <c r="CG666" i="1"/>
  <c r="CO666" i="1"/>
  <c r="CW666" i="1"/>
  <c r="DE666" i="1"/>
  <c r="DM666" i="1"/>
  <c r="BZ666" i="1"/>
  <c r="CH666" i="1"/>
  <c r="CP666" i="1"/>
  <c r="CX666" i="1"/>
  <c r="DF666" i="1"/>
  <c r="DN666" i="1"/>
  <c r="CA666" i="1"/>
  <c r="CI666" i="1"/>
  <c r="CQ666" i="1"/>
  <c r="CY666" i="1"/>
  <c r="DG666" i="1"/>
  <c r="DO666" i="1"/>
  <c r="BV666" i="1"/>
  <c r="CD666" i="1"/>
  <c r="CL666" i="1"/>
  <c r="CT666" i="1"/>
  <c r="DB666" i="1"/>
  <c r="DJ666" i="1"/>
  <c r="BW666" i="1"/>
  <c r="CE666" i="1"/>
  <c r="CM666" i="1"/>
  <c r="CU666" i="1"/>
  <c r="DC666" i="1"/>
  <c r="DK666" i="1"/>
  <c r="BX680" i="1"/>
  <c r="CF680" i="1"/>
  <c r="CN680" i="1"/>
  <c r="CV680" i="1"/>
  <c r="DD680" i="1"/>
  <c r="DL680" i="1"/>
  <c r="BY680" i="1"/>
  <c r="CG680" i="1"/>
  <c r="CO680" i="1"/>
  <c r="CW680" i="1"/>
  <c r="DE680" i="1"/>
  <c r="DM680" i="1"/>
  <c r="BZ680" i="1"/>
  <c r="CH680" i="1"/>
  <c r="CP680" i="1"/>
  <c r="CX680" i="1"/>
  <c r="DF680" i="1"/>
  <c r="DN680" i="1"/>
  <c r="CA680" i="1"/>
  <c r="CI680" i="1"/>
  <c r="CQ680" i="1"/>
  <c r="CY680" i="1"/>
  <c r="DG680" i="1"/>
  <c r="DO680" i="1"/>
  <c r="BV680" i="1"/>
  <c r="AU680" i="1" s="1"/>
  <c r="CD680" i="1"/>
  <c r="CL680" i="1"/>
  <c r="CT680" i="1"/>
  <c r="DB680" i="1"/>
  <c r="DJ680" i="1"/>
  <c r="BW680" i="1"/>
  <c r="CE680" i="1"/>
  <c r="CM680" i="1"/>
  <c r="CU680" i="1"/>
  <c r="DC680" i="1"/>
  <c r="DK680" i="1"/>
  <c r="BJ919" i="1"/>
  <c r="BJ939" i="1"/>
  <c r="BK875" i="1"/>
  <c r="BL875" i="1"/>
  <c r="BR875" i="1" s="1"/>
  <c r="BJ933" i="1"/>
  <c r="BJ941" i="1"/>
  <c r="BX719" i="1"/>
  <c r="CF719" i="1"/>
  <c r="CN719" i="1"/>
  <c r="CV719" i="1"/>
  <c r="DD719" i="1"/>
  <c r="DL719" i="1"/>
  <c r="BY719" i="1"/>
  <c r="CG719" i="1"/>
  <c r="CO719" i="1"/>
  <c r="CW719" i="1"/>
  <c r="DE719" i="1"/>
  <c r="DM719" i="1"/>
  <c r="CA719" i="1"/>
  <c r="CI719" i="1"/>
  <c r="CQ719" i="1"/>
  <c r="CY719" i="1"/>
  <c r="DG719" i="1"/>
  <c r="DO719" i="1"/>
  <c r="BV719" i="1"/>
  <c r="CL719" i="1"/>
  <c r="DB719" i="1"/>
  <c r="CD719" i="1"/>
  <c r="CT719" i="1"/>
  <c r="DJ719" i="1"/>
  <c r="BW719" i="1"/>
  <c r="DC719" i="1"/>
  <c r="BZ719" i="1"/>
  <c r="DF719" i="1"/>
  <c r="CE719" i="1"/>
  <c r="DK719" i="1"/>
  <c r="CH719" i="1"/>
  <c r="DN719" i="1"/>
  <c r="CM719" i="1"/>
  <c r="CP719" i="1"/>
  <c r="CU719" i="1"/>
  <c r="CX719" i="1"/>
  <c r="BK863" i="1"/>
  <c r="BK874" i="1"/>
  <c r="BL874" i="1"/>
  <c r="BR874" i="1" s="1"/>
  <c r="BJ914" i="1"/>
  <c r="BJ934" i="1"/>
  <c r="BJ917" i="1"/>
  <c r="BS718" i="1"/>
  <c r="AU718" i="1"/>
  <c r="BK856" i="1"/>
  <c r="BL856" i="1"/>
  <c r="BR856" i="1" s="1"/>
  <c r="BW662" i="1"/>
  <c r="CE662" i="1"/>
  <c r="CM662" i="1"/>
  <c r="CU662" i="1"/>
  <c r="DC662" i="1"/>
  <c r="DK662" i="1"/>
  <c r="BX662" i="1"/>
  <c r="CF662" i="1"/>
  <c r="CN662" i="1"/>
  <c r="CV662" i="1"/>
  <c r="DD662" i="1"/>
  <c r="DL662" i="1"/>
  <c r="BZ662" i="1"/>
  <c r="CH662" i="1"/>
  <c r="CP662" i="1"/>
  <c r="CX662" i="1"/>
  <c r="DF662" i="1"/>
  <c r="DN662" i="1"/>
  <c r="CA662" i="1"/>
  <c r="CI662" i="1"/>
  <c r="CQ662" i="1"/>
  <c r="CY662" i="1"/>
  <c r="DG662" i="1"/>
  <c r="DO662" i="1"/>
  <c r="CS662" i="1"/>
  <c r="DI662" i="1"/>
  <c r="CC662" i="1"/>
  <c r="CK662" i="1"/>
  <c r="DA662" i="1"/>
  <c r="CO662" i="1"/>
  <c r="CT662" i="1"/>
  <c r="CW662" i="1"/>
  <c r="BV662" i="1"/>
  <c r="DB662" i="1"/>
  <c r="BY662" i="1"/>
  <c r="DE662" i="1"/>
  <c r="CD662" i="1"/>
  <c r="DJ662" i="1"/>
  <c r="CG662" i="1"/>
  <c r="DM662" i="1"/>
  <c r="CL662" i="1"/>
  <c r="BW672" i="1"/>
  <c r="CE672" i="1"/>
  <c r="CM672" i="1"/>
  <c r="CU672" i="1"/>
  <c r="DC672" i="1"/>
  <c r="DK672" i="1"/>
  <c r="BX672" i="1"/>
  <c r="CF672" i="1"/>
  <c r="CN672" i="1"/>
  <c r="CV672" i="1"/>
  <c r="DD672" i="1"/>
  <c r="DL672" i="1"/>
  <c r="BZ672" i="1"/>
  <c r="CH672" i="1"/>
  <c r="CP672" i="1"/>
  <c r="CX672" i="1"/>
  <c r="DF672" i="1"/>
  <c r="DN672" i="1"/>
  <c r="CA672" i="1"/>
  <c r="CI672" i="1"/>
  <c r="CQ672" i="1"/>
  <c r="CY672" i="1"/>
  <c r="DG672" i="1"/>
  <c r="DO672" i="1"/>
  <c r="CC672" i="1"/>
  <c r="CK672" i="1"/>
  <c r="DA672" i="1"/>
  <c r="CS672" i="1"/>
  <c r="DI672" i="1"/>
  <c r="CG672" i="1"/>
  <c r="DM672" i="1"/>
  <c r="CL672" i="1"/>
  <c r="CO672" i="1"/>
  <c r="CT672" i="1"/>
  <c r="CW672" i="1"/>
  <c r="BV672" i="1"/>
  <c r="DB672" i="1"/>
  <c r="BY672" i="1"/>
  <c r="DE672" i="1"/>
  <c r="CD672" i="1"/>
  <c r="DJ672" i="1"/>
  <c r="BJ931" i="1"/>
  <c r="CA712" i="1"/>
  <c r="CI712" i="1"/>
  <c r="CQ712" i="1"/>
  <c r="CY712" i="1"/>
  <c r="DG712" i="1"/>
  <c r="DO712" i="1"/>
  <c r="BY712" i="1"/>
  <c r="CK712" i="1"/>
  <c r="CU712" i="1"/>
  <c r="DE712" i="1"/>
  <c r="BZ712" i="1"/>
  <c r="CL712" i="1"/>
  <c r="CV712" i="1"/>
  <c r="DF712" i="1"/>
  <c r="CC712" i="1"/>
  <c r="CM712" i="1"/>
  <c r="CW712" i="1"/>
  <c r="DI712" i="1"/>
  <c r="CD712" i="1"/>
  <c r="CN712" i="1"/>
  <c r="CX712" i="1"/>
  <c r="DJ712" i="1"/>
  <c r="CE712" i="1"/>
  <c r="CO712" i="1"/>
  <c r="DA712" i="1"/>
  <c r="DK712" i="1"/>
  <c r="BV712" i="1"/>
  <c r="CF712" i="1"/>
  <c r="CP712" i="1"/>
  <c r="DB712" i="1"/>
  <c r="DL712" i="1"/>
  <c r="BW712" i="1"/>
  <c r="CG712" i="1"/>
  <c r="CS712" i="1"/>
  <c r="DC712" i="1"/>
  <c r="DM712" i="1"/>
  <c r="BX712" i="1"/>
  <c r="CH712" i="1"/>
  <c r="CT712" i="1"/>
  <c r="DD712" i="1"/>
  <c r="DN712" i="1"/>
  <c r="BK855" i="1"/>
  <c r="BL855" i="1" s="1"/>
  <c r="BR855" i="1" s="1"/>
  <c r="BX689" i="1"/>
  <c r="CF689" i="1"/>
  <c r="CN689" i="1"/>
  <c r="CV689" i="1"/>
  <c r="DD689" i="1"/>
  <c r="DL689" i="1"/>
  <c r="CC689" i="1"/>
  <c r="CK689" i="1"/>
  <c r="CS689" i="1"/>
  <c r="DA689" i="1"/>
  <c r="DI689" i="1"/>
  <c r="BJ937" i="1"/>
  <c r="BX679" i="1"/>
  <c r="CF679" i="1"/>
  <c r="CN679" i="1"/>
  <c r="CV679" i="1"/>
  <c r="DD679" i="1"/>
  <c r="DL679" i="1"/>
  <c r="CC679" i="1"/>
  <c r="CK679" i="1"/>
  <c r="CS679" i="1"/>
  <c r="DA679" i="1"/>
  <c r="DI679" i="1"/>
  <c r="BK851" i="1"/>
  <c r="BL851" i="1" s="1"/>
  <c r="BR851" i="1" s="1"/>
  <c r="BK871" i="1"/>
  <c r="BL871" i="1"/>
  <c r="BR871" i="1" s="1"/>
  <c r="BJ930" i="1"/>
  <c r="BJ922" i="1"/>
  <c r="BX685" i="1"/>
  <c r="CF685" i="1"/>
  <c r="CN685" i="1"/>
  <c r="CV685" i="1"/>
  <c r="DD685" i="1"/>
  <c r="DL685" i="1"/>
  <c r="CC685" i="1"/>
  <c r="CK685" i="1"/>
  <c r="CS685" i="1"/>
  <c r="DA685" i="1"/>
  <c r="DI685" i="1"/>
  <c r="BX688" i="1"/>
  <c r="CF688" i="1"/>
  <c r="CN688" i="1"/>
  <c r="CV688" i="1"/>
  <c r="DD688" i="1"/>
  <c r="DL688" i="1"/>
  <c r="CC688" i="1"/>
  <c r="CK688" i="1"/>
  <c r="CS688" i="1"/>
  <c r="DA688" i="1"/>
  <c r="DI688" i="1"/>
  <c r="BK862" i="1"/>
  <c r="BL862" i="1"/>
  <c r="BR862" i="1" s="1"/>
  <c r="CR815" i="1"/>
  <c r="CU815" i="1"/>
  <c r="CZ815" i="1"/>
  <c r="BW815" i="1"/>
  <c r="DC815" i="1"/>
  <c r="CB815" i="1"/>
  <c r="DH815" i="1"/>
  <c r="CM815" i="1"/>
  <c r="DK815" i="1"/>
  <c r="CE815" i="1"/>
  <c r="DN38" i="1"/>
  <c r="DA38" i="1"/>
  <c r="CC38" i="1"/>
  <c r="DI38" i="1"/>
  <c r="CF38" i="1"/>
  <c r="DL38" i="1"/>
  <c r="CN38" i="1"/>
  <c r="CS38" i="1"/>
  <c r="CV38" i="1"/>
  <c r="BV38" i="1"/>
  <c r="BJ935" i="1"/>
  <c r="CI797" i="1"/>
  <c r="CT797" i="1"/>
  <c r="DH797" i="1"/>
  <c r="DO797" i="1"/>
  <c r="CK797" i="1"/>
  <c r="DA797" i="1"/>
  <c r="BZ797" i="1"/>
  <c r="CP797" i="1"/>
  <c r="CB797" i="1"/>
  <c r="DN797" i="1"/>
  <c r="CZ797" i="1"/>
  <c r="CD797" i="1"/>
  <c r="CL797" i="1"/>
  <c r="CA797" i="1"/>
  <c r="DJ797" i="1"/>
  <c r="CY797" i="1"/>
  <c r="DB663" i="1"/>
  <c r="DK663" i="1"/>
  <c r="DM663" i="1"/>
  <c r="DL663" i="1"/>
  <c r="DA663" i="1"/>
  <c r="DC663" i="1"/>
  <c r="CR663" i="1"/>
  <c r="CO663" i="1"/>
  <c r="CS663" i="1"/>
  <c r="CF663" i="1"/>
  <c r="CE663" i="1"/>
  <c r="CG663" i="1"/>
  <c r="BV663" i="1"/>
  <c r="BW663" i="1"/>
  <c r="BY663" i="1"/>
  <c r="BW757" i="1"/>
  <c r="CG757" i="1"/>
  <c r="CS757" i="1"/>
  <c r="DC757" i="1"/>
  <c r="DM757" i="1"/>
  <c r="BY757" i="1"/>
  <c r="CK757" i="1"/>
  <c r="CU757" i="1"/>
  <c r="DE757" i="1"/>
  <c r="CB757" i="1"/>
  <c r="CL757" i="1"/>
  <c r="CV757" i="1"/>
  <c r="DH757" i="1"/>
  <c r="CW757" i="1"/>
  <c r="DI757" i="1"/>
  <c r="CE757" i="1"/>
  <c r="CO757" i="1"/>
  <c r="DA757" i="1"/>
  <c r="DK757" i="1"/>
  <c r="CF757" i="1"/>
  <c r="CR757" i="1"/>
  <c r="DB757" i="1"/>
  <c r="DL757" i="1"/>
  <c r="CC757" i="1"/>
  <c r="BV757" i="1"/>
  <c r="DJ757" i="1"/>
  <c r="CZ757" i="1"/>
  <c r="CN757" i="1"/>
  <c r="CD757" i="1"/>
  <c r="BW824" i="1"/>
  <c r="CG824" i="1"/>
  <c r="CS824" i="1"/>
  <c r="DC824" i="1"/>
  <c r="DM824" i="1"/>
  <c r="BY824" i="1"/>
  <c r="CK824" i="1"/>
  <c r="CU824" i="1"/>
  <c r="DE824" i="1"/>
  <c r="CB824" i="1"/>
  <c r="CL824" i="1"/>
  <c r="CV824" i="1"/>
  <c r="DH824" i="1"/>
  <c r="CC824" i="1"/>
  <c r="CM824" i="1"/>
  <c r="CW824" i="1"/>
  <c r="DI824" i="1"/>
  <c r="CE824" i="1"/>
  <c r="CO824" i="1"/>
  <c r="DA824" i="1"/>
  <c r="DK824" i="1"/>
  <c r="BV824" i="1"/>
  <c r="CF824" i="1"/>
  <c r="CR824" i="1"/>
  <c r="DB824" i="1"/>
  <c r="DL824" i="1"/>
  <c r="CZ824" i="1"/>
  <c r="CN824" i="1"/>
  <c r="CD824" i="1"/>
  <c r="DJ824" i="1"/>
  <c r="BJ918" i="1"/>
  <c r="BK873" i="1"/>
  <c r="BL873" i="1"/>
  <c r="BR873" i="1" s="1"/>
  <c r="CO739" i="1"/>
  <c r="CZ739" i="1"/>
  <c r="CR739" i="1"/>
  <c r="CW739" i="1"/>
  <c r="DE739" i="1"/>
  <c r="BY739" i="1"/>
  <c r="BL708" i="1"/>
  <c r="BR708" i="1" s="1"/>
  <c r="BX708" i="1"/>
  <c r="CN708" i="1"/>
  <c r="DD708" i="1"/>
  <c r="DH708" i="1"/>
  <c r="BY708" i="1"/>
  <c r="CV708" i="1"/>
  <c r="BZ708" i="1"/>
  <c r="CF708" i="1"/>
  <c r="CR708" i="1"/>
  <c r="CB708" i="1"/>
  <c r="DF708" i="1"/>
  <c r="DL708" i="1"/>
  <c r="CP708" i="1"/>
  <c r="CI667" i="1"/>
  <c r="CY667" i="1"/>
  <c r="DN667" i="1"/>
  <c r="BZ667" i="1"/>
  <c r="CP667" i="1"/>
  <c r="DF667" i="1"/>
  <c r="CB667" i="1"/>
  <c r="CA667" i="1"/>
  <c r="DI667" i="1"/>
  <c r="DJ667" i="1"/>
  <c r="CT667" i="1"/>
  <c r="CX667" i="1"/>
  <c r="CD667" i="1"/>
  <c r="CH667" i="1"/>
  <c r="DH667" i="1"/>
  <c r="CR667" i="1"/>
  <c r="CA726" i="1"/>
  <c r="CO726" i="1"/>
  <c r="CZ726" i="1"/>
  <c r="DN726" i="1"/>
  <c r="CG726" i="1"/>
  <c r="CR726" i="1"/>
  <c r="DF726" i="1"/>
  <c r="DM726" i="1"/>
  <c r="CX726" i="1"/>
  <c r="CY726" i="1"/>
  <c r="CJ726" i="1"/>
  <c r="CN726" i="1"/>
  <c r="BY726" i="1"/>
  <c r="DH726" i="1"/>
  <c r="BZ726" i="1"/>
  <c r="CW726" i="1"/>
  <c r="CI726" i="1"/>
  <c r="BX726" i="1"/>
  <c r="CH726" i="1"/>
  <c r="DL726" i="1"/>
  <c r="BJ916" i="1"/>
  <c r="CZ751" i="1"/>
  <c r="DN751" i="1"/>
  <c r="CG751" i="1"/>
  <c r="CR751" i="1"/>
  <c r="DF751" i="1"/>
  <c r="CW751" i="1"/>
  <c r="DM751" i="1"/>
  <c r="CI751" i="1"/>
  <c r="CH751" i="1"/>
  <c r="CY751" i="1"/>
  <c r="BX751" i="1"/>
  <c r="CN751" i="1"/>
  <c r="BZ751" i="1"/>
  <c r="DL751" i="1"/>
  <c r="CX751" i="1"/>
  <c r="CJ751" i="1"/>
  <c r="BY751" i="1"/>
  <c r="DH751" i="1"/>
  <c r="CR714" i="1"/>
  <c r="DD714" i="1"/>
  <c r="DN714" i="1"/>
  <c r="CA714" i="1"/>
  <c r="DC714" i="1"/>
  <c r="CZ714" i="1"/>
  <c r="CQ714" i="1"/>
  <c r="CP714" i="1"/>
  <c r="DK714" i="1"/>
  <c r="CG714" i="1"/>
  <c r="CF714" i="1"/>
  <c r="CY714" i="1"/>
  <c r="BW714" i="1"/>
  <c r="CO714" i="1"/>
  <c r="CE714" i="1"/>
  <c r="DM714" i="1"/>
  <c r="DL714" i="1"/>
  <c r="BL705" i="1"/>
  <c r="BR705" i="1" s="1"/>
  <c r="BZ705" i="1"/>
  <c r="DE705" i="1"/>
  <c r="DH705" i="1"/>
  <c r="CO705" i="1"/>
  <c r="CR705" i="1"/>
  <c r="BY705" i="1"/>
  <c r="BX705" i="1"/>
  <c r="CB705" i="1"/>
  <c r="DF705" i="1"/>
  <c r="CP705" i="1"/>
  <c r="BY833" i="1"/>
  <c r="DH833" i="1"/>
  <c r="CW833" i="1"/>
  <c r="CG833" i="1"/>
  <c r="CI833" i="1"/>
  <c r="DG833" i="1"/>
  <c r="CS833" i="1"/>
  <c r="DI833" i="1"/>
  <c r="CH833" i="1"/>
  <c r="CX833" i="1"/>
  <c r="CJ833" i="1"/>
  <c r="DJ841" i="1"/>
  <c r="BL841" i="1"/>
  <c r="BR841" i="1" s="1"/>
  <c r="BV841" i="1"/>
  <c r="DH841" i="1"/>
  <c r="CT841" i="1"/>
  <c r="CI841" i="1"/>
  <c r="DG841" i="1"/>
  <c r="CS841" i="1"/>
  <c r="CE841" i="1"/>
  <c r="CD841" i="1"/>
  <c r="DI841" i="1"/>
  <c r="CU841" i="1"/>
  <c r="CJ841" i="1"/>
  <c r="DK773" i="1"/>
  <c r="CK773" i="1"/>
  <c r="DJ773" i="1"/>
  <c r="BW773" i="1"/>
  <c r="BV773" i="1"/>
  <c r="CZ773" i="1"/>
  <c r="CM773" i="1"/>
  <c r="CB773" i="1"/>
  <c r="DI773" i="1"/>
  <c r="CW773" i="1"/>
  <c r="CL773" i="1"/>
  <c r="DH773" i="1"/>
  <c r="BX773" i="1"/>
  <c r="CV773" i="1"/>
  <c r="CE671" i="1"/>
  <c r="CQ671" i="1"/>
  <c r="DA671" i="1"/>
  <c r="DK671" i="1"/>
  <c r="BL671" i="1"/>
  <c r="BR671" i="1" s="1"/>
  <c r="DJ671" i="1"/>
  <c r="CC671" i="1"/>
  <c r="CB671" i="1"/>
  <c r="CA671" i="1"/>
  <c r="CZ671" i="1"/>
  <c r="CP671" i="1"/>
  <c r="CD671" i="1"/>
  <c r="DI671" i="1"/>
  <c r="DH671" i="1"/>
  <c r="CY671" i="1"/>
  <c r="CX671" i="1"/>
  <c r="CM671" i="1"/>
  <c r="CL671" i="1"/>
  <c r="CZ768" i="1"/>
  <c r="CB768" i="1"/>
  <c r="DH768" i="1"/>
  <c r="CG768" i="1"/>
  <c r="DM768" i="1"/>
  <c r="CO768" i="1"/>
  <c r="CR768" i="1"/>
  <c r="CW768" i="1"/>
  <c r="CB809" i="1"/>
  <c r="CR809" i="1"/>
  <c r="DH809" i="1"/>
  <c r="CG809" i="1"/>
  <c r="CW809" i="1"/>
  <c r="DM809" i="1"/>
  <c r="CH809" i="1"/>
  <c r="CX809" i="1"/>
  <c r="DN809" i="1"/>
  <c r="BX809" i="1"/>
  <c r="CN809" i="1"/>
  <c r="DD809" i="1"/>
  <c r="BY809" i="1"/>
  <c r="CO809" i="1"/>
  <c r="DE809" i="1"/>
  <c r="CP809" i="1"/>
  <c r="DF809" i="1"/>
  <c r="BZ809" i="1"/>
  <c r="BV670" i="1"/>
  <c r="CJ670" i="1"/>
  <c r="CX670" i="1"/>
  <c r="DI670" i="1"/>
  <c r="CA670" i="1"/>
  <c r="CL670" i="1"/>
  <c r="CZ670" i="1"/>
  <c r="DN670" i="1"/>
  <c r="CB670" i="1"/>
  <c r="CP670" i="1"/>
  <c r="DA670" i="1"/>
  <c r="DO670" i="1"/>
  <c r="CH670" i="1"/>
  <c r="CS670" i="1"/>
  <c r="DG670" i="1"/>
  <c r="CT670" i="1"/>
  <c r="DH670" i="1"/>
  <c r="DF670" i="1"/>
  <c r="CI670" i="1"/>
  <c r="CR670" i="1"/>
  <c r="CD670" i="1"/>
  <c r="CJ907" i="1"/>
  <c r="DN907" i="1"/>
  <c r="CW907" i="1"/>
  <c r="CM907" i="1"/>
  <c r="DF907" i="1"/>
  <c r="CD907" i="1"/>
  <c r="DO907" i="1"/>
  <c r="CN907" i="1"/>
  <c r="CT907" i="1"/>
  <c r="DE907" i="1"/>
  <c r="CE907" i="1"/>
  <c r="CA907" i="1"/>
  <c r="DL907" i="1"/>
  <c r="DC907" i="1"/>
  <c r="CV907" i="1"/>
  <c r="BV907" i="1"/>
  <c r="BZ907" i="1"/>
  <c r="CZ907" i="1"/>
  <c r="DH907" i="1"/>
  <c r="BX907" i="1"/>
  <c r="DK907" i="1"/>
  <c r="CH907" i="1"/>
  <c r="CY907" i="1"/>
  <c r="DB907" i="1"/>
  <c r="DJ907" i="1"/>
  <c r="CP907" i="1"/>
  <c r="CR907" i="1"/>
  <c r="CQ907" i="1"/>
  <c r="CG907" i="1"/>
  <c r="CI907" i="1"/>
  <c r="BY907" i="1"/>
  <c r="DO707" i="1"/>
  <c r="CX707" i="1"/>
  <c r="BV913" i="1"/>
  <c r="BX913" i="1"/>
  <c r="BY913" i="1"/>
  <c r="CA913" i="1"/>
  <c r="CC913" i="1"/>
  <c r="CD913" i="1"/>
  <c r="CF913" i="1"/>
  <c r="CG913" i="1"/>
  <c r="CI913" i="1"/>
  <c r="CK913" i="1"/>
  <c r="CL913" i="1"/>
  <c r="CN913" i="1"/>
  <c r="CO913" i="1"/>
  <c r="CQ913" i="1"/>
  <c r="CS913" i="1"/>
  <c r="CT913" i="1"/>
  <c r="CV913" i="1"/>
  <c r="CW913" i="1"/>
  <c r="CX913" i="1"/>
  <c r="CY913" i="1"/>
  <c r="DA913" i="1"/>
  <c r="DB913" i="1"/>
  <c r="DD913" i="1"/>
  <c r="DE913" i="1"/>
  <c r="DF913" i="1"/>
  <c r="DG913" i="1"/>
  <c r="DI913" i="1"/>
  <c r="DJ913" i="1"/>
  <c r="DL913" i="1"/>
  <c r="DM913" i="1"/>
  <c r="DN913" i="1"/>
  <c r="DO913" i="1"/>
  <c r="BJ913" i="1"/>
  <c r="BK913" i="1" s="1"/>
  <c r="CY782" i="1"/>
  <c r="CH782" i="1"/>
  <c r="DN857" i="1"/>
  <c r="DF857" i="1"/>
  <c r="CX857" i="1"/>
  <c r="CP857" i="1"/>
  <c r="CH857" i="1"/>
  <c r="BZ857" i="1"/>
  <c r="DN865" i="1"/>
  <c r="DF865" i="1"/>
  <c r="CX865" i="1"/>
  <c r="CP865" i="1"/>
  <c r="CH865" i="1"/>
  <c r="BZ865" i="1"/>
  <c r="DD886" i="1"/>
  <c r="DE886" i="1"/>
  <c r="DN864" i="1"/>
  <c r="DF864" i="1"/>
  <c r="CX864" i="1"/>
  <c r="CP864" i="1"/>
  <c r="CH864" i="1"/>
  <c r="BZ864" i="1"/>
  <c r="DB823" i="1"/>
  <c r="CO729" i="1"/>
  <c r="CR729" i="1"/>
  <c r="CW729" i="1"/>
  <c r="CZ729" i="1"/>
  <c r="BY729" i="1"/>
  <c r="BS729" i="1" s="1"/>
  <c r="DE729" i="1"/>
  <c r="CB729" i="1"/>
  <c r="DH729" i="1"/>
  <c r="CG729" i="1"/>
  <c r="DM729" i="1"/>
  <c r="CK820" i="1"/>
  <c r="DA820" i="1"/>
  <c r="BX820" i="1"/>
  <c r="CN820" i="1"/>
  <c r="DD820" i="1"/>
  <c r="CB820" i="1"/>
  <c r="CR820" i="1"/>
  <c r="DH820" i="1"/>
  <c r="DJ820" i="1"/>
  <c r="CF820" i="1"/>
  <c r="CV820" i="1"/>
  <c r="DL820" i="1"/>
  <c r="DB678" i="1"/>
  <c r="CK886" i="1"/>
  <c r="CK772" i="1"/>
  <c r="CN823" i="1"/>
  <c r="CA886" i="1"/>
  <c r="BJ920" i="1"/>
  <c r="BS759" i="1"/>
  <c r="BY864" i="1"/>
  <c r="CU886" i="1"/>
  <c r="CU772" i="1"/>
  <c r="CG698" i="1"/>
  <c r="DJ698" i="1"/>
  <c r="CI698" i="1"/>
  <c r="DB698" i="1"/>
  <c r="BZ698" i="1"/>
  <c r="CR698" i="1"/>
  <c r="DK698" i="1"/>
  <c r="CA698" i="1"/>
  <c r="CJ698" i="1"/>
  <c r="CT698" i="1"/>
  <c r="DC698" i="1"/>
  <c r="DL698" i="1"/>
  <c r="CB698" i="1"/>
  <c r="CL698" i="1"/>
  <c r="CU698" i="1"/>
  <c r="DD698" i="1"/>
  <c r="DM698" i="1"/>
  <c r="BV698" i="1"/>
  <c r="CN698" i="1"/>
  <c r="DF698" i="1"/>
  <c r="DH698" i="1"/>
  <c r="CE698" i="1"/>
  <c r="CW698" i="1"/>
  <c r="DO698" i="1"/>
  <c r="BX698" i="1"/>
  <c r="CY698" i="1"/>
  <c r="CP698" i="1"/>
  <c r="CW823" i="1"/>
  <c r="BJ928" i="1"/>
  <c r="CY707" i="1"/>
  <c r="CH707" i="1"/>
  <c r="BJ927" i="1"/>
  <c r="CC762" i="1"/>
  <c r="CM762" i="1"/>
  <c r="CY762" i="1"/>
  <c r="DI762" i="1"/>
  <c r="CD762" i="1"/>
  <c r="CN762" i="1"/>
  <c r="CZ762" i="1"/>
  <c r="DJ762" i="1"/>
  <c r="CE762" i="1"/>
  <c r="CQ762" i="1"/>
  <c r="DA762" i="1"/>
  <c r="DK762" i="1"/>
  <c r="BV762" i="1"/>
  <c r="CF762" i="1"/>
  <c r="CR762" i="1"/>
  <c r="DB762" i="1"/>
  <c r="DL762" i="1"/>
  <c r="BW762" i="1"/>
  <c r="CI762" i="1"/>
  <c r="CS762" i="1"/>
  <c r="DC762" i="1"/>
  <c r="DO762" i="1"/>
  <c r="CA762" i="1"/>
  <c r="CK762" i="1"/>
  <c r="CU762" i="1"/>
  <c r="DG762" i="1"/>
  <c r="CB762" i="1"/>
  <c r="CL762" i="1"/>
  <c r="CV762" i="1"/>
  <c r="DH762" i="1"/>
  <c r="DL857" i="1"/>
  <c r="DD857" i="1"/>
  <c r="CV857" i="1"/>
  <c r="CN857" i="1"/>
  <c r="CF857" i="1"/>
  <c r="BX857" i="1"/>
  <c r="DL865" i="1"/>
  <c r="DD865" i="1"/>
  <c r="CV865" i="1"/>
  <c r="CN865" i="1"/>
  <c r="CF865" i="1"/>
  <c r="BX865" i="1"/>
  <c r="DF886" i="1"/>
  <c r="CO886" i="1"/>
  <c r="AU886" i="1" s="1"/>
  <c r="DL864" i="1"/>
  <c r="DD864" i="1"/>
  <c r="CV864" i="1"/>
  <c r="CN864" i="1"/>
  <c r="CF864" i="1"/>
  <c r="BX864" i="1"/>
  <c r="CL823" i="1"/>
  <c r="DG886" i="1"/>
  <c r="DF823" i="1"/>
  <c r="CQ707" i="1"/>
  <c r="BZ707" i="1"/>
  <c r="CT762" i="1"/>
  <c r="DM762" i="1"/>
  <c r="CS782" i="1"/>
  <c r="CA782" i="1"/>
  <c r="DK857" i="1"/>
  <c r="DC857" i="1"/>
  <c r="CU857" i="1"/>
  <c r="CM857" i="1"/>
  <c r="CE857" i="1"/>
  <c r="BW857" i="1"/>
  <c r="DK865" i="1"/>
  <c r="DC865" i="1"/>
  <c r="CU865" i="1"/>
  <c r="CM865" i="1"/>
  <c r="CE865" i="1"/>
  <c r="BW865" i="1"/>
  <c r="CX886" i="1"/>
  <c r="CG886" i="1"/>
  <c r="DK864" i="1"/>
  <c r="DC864" i="1"/>
  <c r="CU864" i="1"/>
  <c r="CM864" i="1"/>
  <c r="CE864" i="1"/>
  <c r="BW864" i="1"/>
  <c r="CM823" i="1"/>
  <c r="CD823" i="1"/>
  <c r="DC729" i="1"/>
  <c r="CL729" i="1"/>
  <c r="BL729" i="1"/>
  <c r="BR729" i="1" s="1"/>
  <c r="DF729" i="1"/>
  <c r="CI820" i="1"/>
  <c r="DM820" i="1"/>
  <c r="DC820" i="1"/>
  <c r="DL678" i="1"/>
  <c r="CU678" i="1"/>
  <c r="CD678" i="1"/>
  <c r="CG903" i="1"/>
  <c r="CR903" i="1"/>
  <c r="DF903" i="1"/>
  <c r="BX903" i="1"/>
  <c r="BS903" i="1" s="1"/>
  <c r="CI903" i="1"/>
  <c r="CW903" i="1"/>
  <c r="DH903" i="1"/>
  <c r="BY903" i="1"/>
  <c r="CJ903" i="1"/>
  <c r="CX903" i="1"/>
  <c r="DL903" i="1"/>
  <c r="CB903" i="1"/>
  <c r="CP903" i="1"/>
  <c r="DD903" i="1"/>
  <c r="DO903" i="1"/>
  <c r="DL687" i="1"/>
  <c r="CU687" i="1"/>
  <c r="CD687" i="1"/>
  <c r="DI698" i="1"/>
  <c r="DO823" i="1"/>
  <c r="BL686" i="1"/>
  <c r="BR686" i="1" s="1"/>
  <c r="BY686" i="1"/>
  <c r="BS686" i="1" s="1"/>
  <c r="CQ686" i="1"/>
  <c r="DI686" i="1"/>
  <c r="CH686" i="1"/>
  <c r="CZ686" i="1"/>
  <c r="BZ686" i="1"/>
  <c r="CI686" i="1"/>
  <c r="CR686" i="1"/>
  <c r="DA686" i="1"/>
  <c r="DK686" i="1"/>
  <c r="CO759" i="1"/>
  <c r="BX707" i="1"/>
  <c r="CI707" i="1"/>
  <c r="DD762" i="1"/>
  <c r="DE762" i="1"/>
  <c r="DK782" i="1"/>
  <c r="CT782" i="1"/>
  <c r="CK782" i="1"/>
  <c r="DN782" i="1"/>
  <c r="DJ857" i="1"/>
  <c r="DB857" i="1"/>
  <c r="CT857" i="1"/>
  <c r="CL857" i="1"/>
  <c r="CD857" i="1"/>
  <c r="BV857" i="1"/>
  <c r="AU857" i="1" s="1"/>
  <c r="DJ865" i="1"/>
  <c r="DB865" i="1"/>
  <c r="CT865" i="1"/>
  <c r="CL865" i="1"/>
  <c r="CD865" i="1"/>
  <c r="BV865" i="1"/>
  <c r="CP886" i="1"/>
  <c r="CB772" i="1"/>
  <c r="AU772" i="1" s="1"/>
  <c r="CL772" i="1"/>
  <c r="CV772" i="1"/>
  <c r="DH772" i="1"/>
  <c r="CE772" i="1"/>
  <c r="CQ772" i="1"/>
  <c r="DA772" i="1"/>
  <c r="DK772" i="1"/>
  <c r="DJ864" i="1"/>
  <c r="DB864" i="1"/>
  <c r="CT864" i="1"/>
  <c r="CL864" i="1"/>
  <c r="CD864" i="1"/>
  <c r="BV864" i="1"/>
  <c r="DE823" i="1"/>
  <c r="BV823" i="1"/>
  <c r="DL729" i="1"/>
  <c r="CU729" i="1"/>
  <c r="CD729" i="1"/>
  <c r="DO729" i="1"/>
  <c r="CX729" i="1"/>
  <c r="CA820" i="1"/>
  <c r="DE820" i="1"/>
  <c r="CU820" i="1"/>
  <c r="DD678" i="1"/>
  <c r="CM678" i="1"/>
  <c r="DD687" i="1"/>
  <c r="CM687" i="1"/>
  <c r="DA698" i="1"/>
  <c r="CO782" i="1"/>
  <c r="CC707" i="1"/>
  <c r="CM707" i="1"/>
  <c r="CW707" i="1"/>
  <c r="DI707" i="1"/>
  <c r="CD707" i="1"/>
  <c r="CN707" i="1"/>
  <c r="CZ707" i="1"/>
  <c r="DJ707" i="1"/>
  <c r="CE707" i="1"/>
  <c r="CO707" i="1"/>
  <c r="DA707" i="1"/>
  <c r="DK707" i="1"/>
  <c r="BV707" i="1"/>
  <c r="CF707" i="1"/>
  <c r="CR707" i="1"/>
  <c r="DB707" i="1"/>
  <c r="DL707" i="1"/>
  <c r="BW707" i="1"/>
  <c r="CG707" i="1"/>
  <c r="CS707" i="1"/>
  <c r="DC707" i="1"/>
  <c r="DM707" i="1"/>
  <c r="BY707" i="1"/>
  <c r="CK707" i="1"/>
  <c r="CU707" i="1"/>
  <c r="DE707" i="1"/>
  <c r="CB707" i="1"/>
  <c r="CL707" i="1"/>
  <c r="CV707" i="1"/>
  <c r="DH707" i="1"/>
  <c r="CC864" i="1"/>
  <c r="BL678" i="1"/>
  <c r="BR678" i="1" s="1"/>
  <c r="CG678" i="1"/>
  <c r="CR678" i="1"/>
  <c r="DF678" i="1"/>
  <c r="CI678" i="1"/>
  <c r="CW678" i="1"/>
  <c r="DH678" i="1"/>
  <c r="BY678" i="1"/>
  <c r="CJ678" i="1"/>
  <c r="CX678" i="1"/>
  <c r="DI678" i="1"/>
  <c r="CB678" i="1"/>
  <c r="CP678" i="1"/>
  <c r="DA678" i="1"/>
  <c r="DO678" i="1"/>
  <c r="CG687" i="1"/>
  <c r="CR687" i="1"/>
  <c r="DF687" i="1"/>
  <c r="CI687" i="1"/>
  <c r="CW687" i="1"/>
  <c r="DH687" i="1"/>
  <c r="BY687" i="1"/>
  <c r="BS687" i="1" s="1"/>
  <c r="CJ687" i="1"/>
  <c r="CX687" i="1"/>
  <c r="DI687" i="1"/>
  <c r="BL687" i="1"/>
  <c r="BR687" i="1" s="1"/>
  <c r="CB687" i="1"/>
  <c r="CP687" i="1"/>
  <c r="DA687" i="1"/>
  <c r="DO687" i="1"/>
  <c r="CS698" i="1"/>
  <c r="CT707" i="1"/>
  <c r="DN707" i="1"/>
  <c r="DH857" i="1"/>
  <c r="CZ857" i="1"/>
  <c r="CR857" i="1"/>
  <c r="CJ857" i="1"/>
  <c r="CB857" i="1"/>
  <c r="DH865" i="1"/>
  <c r="CZ865" i="1"/>
  <c r="CR865" i="1"/>
  <c r="CJ865" i="1"/>
  <c r="CB865" i="1"/>
  <c r="CV886" i="1"/>
  <c r="DH886" i="1"/>
  <c r="CQ886" i="1"/>
  <c r="DA886" i="1"/>
  <c r="DK886" i="1"/>
  <c r="DH864" i="1"/>
  <c r="CZ864" i="1"/>
  <c r="CR864" i="1"/>
  <c r="CJ864" i="1"/>
  <c r="CB864" i="1"/>
  <c r="AU864" i="1" s="1"/>
  <c r="CH823" i="1"/>
  <c r="AU823" i="1" s="1"/>
  <c r="CZ823" i="1"/>
  <c r="BZ823" i="1"/>
  <c r="CQ823" i="1"/>
  <c r="DA823" i="1"/>
  <c r="CR823" i="1"/>
  <c r="BY823" i="1"/>
  <c r="DI823" i="1"/>
  <c r="CI823" i="1"/>
  <c r="DK823" i="1"/>
  <c r="CA772" i="1"/>
  <c r="DD707" i="1"/>
  <c r="DF707" i="1"/>
  <c r="BL913" i="1"/>
  <c r="BR913" i="1" s="1"/>
  <c r="CX762" i="1"/>
  <c r="CG762" i="1"/>
  <c r="AU759" i="1"/>
  <c r="CN782" i="1"/>
  <c r="CM782" i="1"/>
  <c r="BV782" i="1"/>
  <c r="DG782" i="1"/>
  <c r="DO857" i="1"/>
  <c r="DG857" i="1"/>
  <c r="CY857" i="1"/>
  <c r="CQ857" i="1"/>
  <c r="CI857" i="1"/>
  <c r="CA857" i="1"/>
  <c r="DO865" i="1"/>
  <c r="DG865" i="1"/>
  <c r="CY865" i="1"/>
  <c r="CQ865" i="1"/>
  <c r="CI865" i="1"/>
  <c r="CA865" i="1"/>
  <c r="CT886" i="1"/>
  <c r="DM886" i="1"/>
  <c r="DO864" i="1"/>
  <c r="DG864" i="1"/>
  <c r="CY864" i="1"/>
  <c r="CQ864" i="1"/>
  <c r="CI864" i="1"/>
  <c r="CA864" i="1"/>
  <c r="DJ823" i="1"/>
  <c r="CQ729" i="1"/>
  <c r="BZ729" i="1"/>
  <c r="CG820" i="1"/>
  <c r="BW820" i="1"/>
  <c r="DJ678" i="1"/>
  <c r="AU903" i="1"/>
  <c r="CF687" i="1"/>
  <c r="DJ687" i="1"/>
  <c r="CF698" i="1"/>
  <c r="CC698" i="1"/>
  <c r="BX770" i="1"/>
  <c r="DH770" i="1"/>
  <c r="DL770" i="1"/>
  <c r="DJ770" i="1"/>
  <c r="CI770" i="1"/>
  <c r="BZ770" i="1"/>
  <c r="CT770" i="1"/>
  <c r="CB770" i="1"/>
  <c r="CL770" i="1"/>
  <c r="CU770" i="1"/>
  <c r="DD770" i="1"/>
  <c r="DM770" i="1"/>
  <c r="DB770" i="1"/>
  <c r="BV770" i="1"/>
  <c r="CN770" i="1"/>
  <c r="DF770" i="1"/>
  <c r="CG770" i="1"/>
  <c r="DC770" i="1"/>
  <c r="CE770" i="1"/>
  <c r="CW770" i="1"/>
  <c r="DO770" i="1"/>
  <c r="CY770" i="1"/>
  <c r="CR770" i="1"/>
  <c r="CA770" i="1"/>
  <c r="CP770" i="1"/>
  <c r="DK770" i="1"/>
  <c r="CJ770" i="1"/>
  <c r="CT686" i="1"/>
  <c r="CE823" i="1"/>
  <c r="BS39" i="1" l="1"/>
  <c r="AU39" i="1" s="1"/>
  <c r="DB40" i="1"/>
  <c r="CM40" i="1"/>
  <c r="DK40" i="1"/>
  <c r="DJ40" i="1"/>
  <c r="CC40" i="1"/>
  <c r="CZ40" i="1"/>
  <c r="CR40" i="1"/>
  <c r="CD40" i="1"/>
  <c r="CU40" i="1"/>
  <c r="BX40" i="1"/>
  <c r="CT40" i="1"/>
  <c r="BY40" i="1"/>
  <c r="DH40" i="1"/>
  <c r="CL40" i="1"/>
  <c r="DC40" i="1"/>
  <c r="CJ40" i="1"/>
  <c r="BS782" i="1"/>
  <c r="BS864" i="1"/>
  <c r="BS770" i="1"/>
  <c r="BS678" i="1"/>
  <c r="BS707" i="1"/>
  <c r="AU707" i="1"/>
  <c r="BS762" i="1"/>
  <c r="AU762" i="1"/>
  <c r="DK920" i="1"/>
  <c r="CY920" i="1"/>
  <c r="BS823" i="1"/>
  <c r="AU686" i="1"/>
  <c r="BS820" i="1"/>
  <c r="AU820" i="1"/>
  <c r="BS865" i="1"/>
  <c r="AU687" i="1"/>
  <c r="AU865" i="1"/>
  <c r="BK920" i="1"/>
  <c r="BL920" i="1"/>
  <c r="BR920" i="1" s="1"/>
  <c r="BZ920" i="1"/>
  <c r="CH920" i="1"/>
  <c r="CP920" i="1"/>
  <c r="CX920" i="1"/>
  <c r="DF920" i="1"/>
  <c r="DN920" i="1"/>
  <c r="CC920" i="1"/>
  <c r="CK920" i="1"/>
  <c r="CS920" i="1"/>
  <c r="DA920" i="1"/>
  <c r="DI920" i="1"/>
  <c r="BX920" i="1"/>
  <c r="CF920" i="1"/>
  <c r="CN920" i="1"/>
  <c r="CV920" i="1"/>
  <c r="DD920" i="1"/>
  <c r="DL920" i="1"/>
  <c r="DC920" i="1"/>
  <c r="CQ920" i="1"/>
  <c r="CD920" i="1"/>
  <c r="AU782" i="1"/>
  <c r="BS772" i="1"/>
  <c r="DO920" i="1"/>
  <c r="DB920" i="1"/>
  <c r="CO920" i="1"/>
  <c r="CB920" i="1"/>
  <c r="BS857" i="1"/>
  <c r="AU770" i="1"/>
  <c r="AU678" i="1"/>
  <c r="AU729" i="1"/>
  <c r="BS698" i="1"/>
  <c r="AU698" i="1"/>
  <c r="DM920" i="1"/>
  <c r="CZ920" i="1"/>
  <c r="CM920" i="1"/>
  <c r="CA920" i="1"/>
  <c r="CP913" i="1"/>
  <c r="CH913" i="1"/>
  <c r="BZ913" i="1"/>
  <c r="BS886" i="1"/>
  <c r="DK913" i="1"/>
  <c r="DC913" i="1"/>
  <c r="CU913" i="1"/>
  <c r="CM913" i="1"/>
  <c r="CE913" i="1"/>
  <c r="BW913" i="1"/>
  <c r="BS913" i="1" s="1"/>
  <c r="DH913" i="1"/>
  <c r="CZ913" i="1"/>
  <c r="CR913" i="1"/>
  <c r="CJ913" i="1"/>
  <c r="CB913" i="1"/>
  <c r="BS841" i="1"/>
  <c r="AU705" i="1"/>
  <c r="AU685" i="1"/>
  <c r="BS685" i="1"/>
  <c r="BK930" i="1"/>
  <c r="DH930" i="1" s="1"/>
  <c r="BL930" i="1"/>
  <c r="BR930" i="1" s="1"/>
  <c r="CZ930" i="1"/>
  <c r="CR930" i="1"/>
  <c r="CJ930" i="1"/>
  <c r="CB930" i="1"/>
  <c r="BX871" i="1"/>
  <c r="CF871" i="1"/>
  <c r="CN871" i="1"/>
  <c r="CV871" i="1"/>
  <c r="DD871" i="1"/>
  <c r="DL871" i="1"/>
  <c r="BY871" i="1"/>
  <c r="CG871" i="1"/>
  <c r="CO871" i="1"/>
  <c r="CW871" i="1"/>
  <c r="DE871" i="1"/>
  <c r="DM871" i="1"/>
  <c r="BZ871" i="1"/>
  <c r="CH871" i="1"/>
  <c r="CP871" i="1"/>
  <c r="CX871" i="1"/>
  <c r="DF871" i="1"/>
  <c r="DN871" i="1"/>
  <c r="BV871" i="1"/>
  <c r="CJ871" i="1"/>
  <c r="CU871" i="1"/>
  <c r="DI871" i="1"/>
  <c r="BW871" i="1"/>
  <c r="CK871" i="1"/>
  <c r="CY871" i="1"/>
  <c r="DJ871" i="1"/>
  <c r="CA871" i="1"/>
  <c r="CL871" i="1"/>
  <c r="CZ871" i="1"/>
  <c r="DK871" i="1"/>
  <c r="CB871" i="1"/>
  <c r="CM871" i="1"/>
  <c r="DA871" i="1"/>
  <c r="DO871" i="1"/>
  <c r="CC871" i="1"/>
  <c r="CQ871" i="1"/>
  <c r="DB871" i="1"/>
  <c r="CD871" i="1"/>
  <c r="CR871" i="1"/>
  <c r="DC871" i="1"/>
  <c r="CE871" i="1"/>
  <c r="CS871" i="1"/>
  <c r="DG871" i="1"/>
  <c r="CI871" i="1"/>
  <c r="CT871" i="1"/>
  <c r="DH871" i="1"/>
  <c r="BS712" i="1"/>
  <c r="AU712" i="1"/>
  <c r="BK917" i="1"/>
  <c r="BL917" i="1"/>
  <c r="BR917" i="1" s="1"/>
  <c r="BV917" i="1"/>
  <c r="CD917" i="1"/>
  <c r="CL917" i="1"/>
  <c r="CT917" i="1"/>
  <c r="DB917" i="1"/>
  <c r="BW917" i="1"/>
  <c r="CE917" i="1"/>
  <c r="CM917" i="1"/>
  <c r="CU917" i="1"/>
  <c r="DC917" i="1"/>
  <c r="DK917" i="1"/>
  <c r="BX917" i="1"/>
  <c r="CN917" i="1"/>
  <c r="CV917" i="1"/>
  <c r="DD917" i="1"/>
  <c r="DL917" i="1"/>
  <c r="BZ917" i="1"/>
  <c r="CH917" i="1"/>
  <c r="CP917" i="1"/>
  <c r="DF917" i="1"/>
  <c r="DN917" i="1"/>
  <c r="CZ917" i="1"/>
  <c r="CJ917" i="1"/>
  <c r="BS773" i="1"/>
  <c r="AU773" i="1"/>
  <c r="AU841" i="1"/>
  <c r="BS705" i="1"/>
  <c r="BS751" i="1"/>
  <c r="AU751" i="1"/>
  <c r="BS663" i="1"/>
  <c r="BK922" i="1"/>
  <c r="CC922" i="1" s="1"/>
  <c r="BL922" i="1"/>
  <c r="BR922" i="1" s="1"/>
  <c r="DH922" i="1"/>
  <c r="CZ922" i="1"/>
  <c r="CR922" i="1"/>
  <c r="CJ922" i="1"/>
  <c r="CB922" i="1"/>
  <c r="CC855" i="1"/>
  <c r="CK855" i="1"/>
  <c r="CS855" i="1"/>
  <c r="DA855" i="1"/>
  <c r="DI855" i="1"/>
  <c r="BV855" i="1"/>
  <c r="AU855" i="1" s="1"/>
  <c r="CD855" i="1"/>
  <c r="CL855" i="1"/>
  <c r="CT855" i="1"/>
  <c r="DB855" i="1"/>
  <c r="DJ855" i="1"/>
  <c r="BW855" i="1"/>
  <c r="CE855" i="1"/>
  <c r="CM855" i="1"/>
  <c r="CU855" i="1"/>
  <c r="DC855" i="1"/>
  <c r="DK855" i="1"/>
  <c r="CG855" i="1"/>
  <c r="CR855" i="1"/>
  <c r="DF855" i="1"/>
  <c r="CH855" i="1"/>
  <c r="CV855" i="1"/>
  <c r="DG855" i="1"/>
  <c r="BX855" i="1"/>
  <c r="CI855" i="1"/>
  <c r="CW855" i="1"/>
  <c r="DH855" i="1"/>
  <c r="BY855" i="1"/>
  <c r="CJ855" i="1"/>
  <c r="CX855" i="1"/>
  <c r="DL855" i="1"/>
  <c r="BZ855" i="1"/>
  <c r="CN855" i="1"/>
  <c r="CY855" i="1"/>
  <c r="DM855" i="1"/>
  <c r="CA855" i="1"/>
  <c r="CO855" i="1"/>
  <c r="CZ855" i="1"/>
  <c r="DN855" i="1"/>
  <c r="CB855" i="1"/>
  <c r="CP855" i="1"/>
  <c r="DD855" i="1"/>
  <c r="DO855" i="1"/>
  <c r="CF855" i="1"/>
  <c r="CQ855" i="1"/>
  <c r="DE855" i="1"/>
  <c r="BX862" i="1"/>
  <c r="CF862" i="1"/>
  <c r="CN862" i="1"/>
  <c r="CV862" i="1"/>
  <c r="DD862" i="1"/>
  <c r="DL862" i="1"/>
  <c r="BY862" i="1"/>
  <c r="CG862" i="1"/>
  <c r="CO862" i="1"/>
  <c r="CW862" i="1"/>
  <c r="DE862" i="1"/>
  <c r="DM862" i="1"/>
  <c r="BZ862" i="1"/>
  <c r="CH862" i="1"/>
  <c r="CP862" i="1"/>
  <c r="CX862" i="1"/>
  <c r="DF862" i="1"/>
  <c r="DN862" i="1"/>
  <c r="CE862" i="1"/>
  <c r="CS862" i="1"/>
  <c r="DG862" i="1"/>
  <c r="CI862" i="1"/>
  <c r="CT862" i="1"/>
  <c r="DH862" i="1"/>
  <c r="BV862" i="1"/>
  <c r="CJ862" i="1"/>
  <c r="CU862" i="1"/>
  <c r="DI862" i="1"/>
  <c r="BW862" i="1"/>
  <c r="CK862" i="1"/>
  <c r="CY862" i="1"/>
  <c r="DJ862" i="1"/>
  <c r="CA862" i="1"/>
  <c r="CL862" i="1"/>
  <c r="CZ862" i="1"/>
  <c r="DK862" i="1"/>
  <c r="CB862" i="1"/>
  <c r="CM862" i="1"/>
  <c r="DA862" i="1"/>
  <c r="DO862" i="1"/>
  <c r="CC862" i="1"/>
  <c r="CQ862" i="1"/>
  <c r="DB862" i="1"/>
  <c r="CD862" i="1"/>
  <c r="CR862" i="1"/>
  <c r="DC862" i="1"/>
  <c r="DO922" i="1"/>
  <c r="DG922" i="1"/>
  <c r="CY922" i="1"/>
  <c r="CQ922" i="1"/>
  <c r="CI922" i="1"/>
  <c r="CA922" i="1"/>
  <c r="BX851" i="1"/>
  <c r="CF851" i="1"/>
  <c r="CN851" i="1"/>
  <c r="CV851" i="1"/>
  <c r="DD851" i="1"/>
  <c r="DL851" i="1"/>
  <c r="BY851" i="1"/>
  <c r="CG851" i="1"/>
  <c r="CO851" i="1"/>
  <c r="CW851" i="1"/>
  <c r="DE851" i="1"/>
  <c r="DM851" i="1"/>
  <c r="BZ851" i="1"/>
  <c r="CH851" i="1"/>
  <c r="CP851" i="1"/>
  <c r="CX851" i="1"/>
  <c r="DF851" i="1"/>
  <c r="DN851" i="1"/>
  <c r="CA851" i="1"/>
  <c r="CL851" i="1"/>
  <c r="CZ851" i="1"/>
  <c r="DK851" i="1"/>
  <c r="CB851" i="1"/>
  <c r="CM851" i="1"/>
  <c r="DA851" i="1"/>
  <c r="DO851" i="1"/>
  <c r="CC851" i="1"/>
  <c r="CQ851" i="1"/>
  <c r="DB851" i="1"/>
  <c r="CD851" i="1"/>
  <c r="CR851" i="1"/>
  <c r="DC851" i="1"/>
  <c r="CE851" i="1"/>
  <c r="CS851" i="1"/>
  <c r="DG851" i="1"/>
  <c r="CI851" i="1"/>
  <c r="CT851" i="1"/>
  <c r="DH851" i="1"/>
  <c r="BV851" i="1"/>
  <c r="BS851" i="1" s="1"/>
  <c r="CJ851" i="1"/>
  <c r="CU851" i="1"/>
  <c r="DI851" i="1"/>
  <c r="BW851" i="1"/>
  <c r="CK851" i="1"/>
  <c r="CY851" i="1"/>
  <c r="DJ851" i="1"/>
  <c r="DI931" i="1"/>
  <c r="CQ931" i="1"/>
  <c r="CD863" i="1"/>
  <c r="CR863" i="1"/>
  <c r="DC863" i="1"/>
  <c r="CF863" i="1"/>
  <c r="CT863" i="1"/>
  <c r="DH863" i="1"/>
  <c r="DM863" i="1"/>
  <c r="CI863" i="1"/>
  <c r="CK863" i="1"/>
  <c r="BZ863" i="1"/>
  <c r="CQ863" i="1"/>
  <c r="DK863" i="1"/>
  <c r="BW863" i="1"/>
  <c r="CH863" i="1"/>
  <c r="CY863" i="1"/>
  <c r="CZ863" i="1"/>
  <c r="DI863" i="1"/>
  <c r="BL863" i="1"/>
  <c r="BR863" i="1" s="1"/>
  <c r="DD863" i="1"/>
  <c r="BY863" i="1"/>
  <c r="CP863" i="1"/>
  <c r="DG863" i="1"/>
  <c r="CL863" i="1"/>
  <c r="CU863" i="1"/>
  <c r="CS863" i="1"/>
  <c r="CG863" i="1"/>
  <c r="CX863" i="1"/>
  <c r="DO863" i="1"/>
  <c r="DL863" i="1"/>
  <c r="BX863" i="1"/>
  <c r="CJ863" i="1"/>
  <c r="CE863" i="1"/>
  <c r="CO863" i="1"/>
  <c r="DF863" i="1"/>
  <c r="DB863" i="1"/>
  <c r="DA863" i="1"/>
  <c r="BV863" i="1"/>
  <c r="CW863" i="1"/>
  <c r="DN863" i="1"/>
  <c r="CN863" i="1"/>
  <c r="CM863" i="1"/>
  <c r="DJ863" i="1"/>
  <c r="DE863" i="1"/>
  <c r="CA863" i="1"/>
  <c r="CC863" i="1"/>
  <c r="CB863" i="1"/>
  <c r="CV863" i="1"/>
  <c r="BS670" i="1"/>
  <c r="AU670" i="1"/>
  <c r="AU671" i="1"/>
  <c r="BS667" i="1"/>
  <c r="AU667" i="1"/>
  <c r="BS708" i="1"/>
  <c r="BZ922" i="1"/>
  <c r="BK931" i="1"/>
  <c r="BW931" i="1" s="1"/>
  <c r="BL931" i="1"/>
  <c r="BR931" i="1" s="1"/>
  <c r="BY931" i="1"/>
  <c r="CG931" i="1"/>
  <c r="CO931" i="1"/>
  <c r="CW931" i="1"/>
  <c r="BZ931" i="1"/>
  <c r="CH931" i="1"/>
  <c r="CP931" i="1"/>
  <c r="CX931" i="1"/>
  <c r="DH931" i="1"/>
  <c r="CZ931" i="1"/>
  <c r="CN931" i="1"/>
  <c r="CD931" i="1"/>
  <c r="BS662" i="1"/>
  <c r="AU662" i="1"/>
  <c r="AU768" i="1"/>
  <c r="BS809" i="1"/>
  <c r="AU809" i="1"/>
  <c r="BK916" i="1"/>
  <c r="DH916" i="1" s="1"/>
  <c r="BL916" i="1"/>
  <c r="BR916" i="1" s="1"/>
  <c r="CZ916" i="1"/>
  <c r="CR916" i="1"/>
  <c r="CB916" i="1"/>
  <c r="AU708" i="1"/>
  <c r="CA873" i="1"/>
  <c r="CI873" i="1"/>
  <c r="CQ873" i="1"/>
  <c r="CY873" i="1"/>
  <c r="DG873" i="1"/>
  <c r="DO873" i="1"/>
  <c r="CB873" i="1"/>
  <c r="CJ873" i="1"/>
  <c r="CR873" i="1"/>
  <c r="CZ873" i="1"/>
  <c r="DH873" i="1"/>
  <c r="CC873" i="1"/>
  <c r="CK873" i="1"/>
  <c r="CS873" i="1"/>
  <c r="DA873" i="1"/>
  <c r="DI873" i="1"/>
  <c r="BZ873" i="1"/>
  <c r="CN873" i="1"/>
  <c r="DB873" i="1"/>
  <c r="DM873" i="1"/>
  <c r="CD873" i="1"/>
  <c r="CO873" i="1"/>
  <c r="DC873" i="1"/>
  <c r="DN873" i="1"/>
  <c r="CE873" i="1"/>
  <c r="CP873" i="1"/>
  <c r="DD873" i="1"/>
  <c r="CF873" i="1"/>
  <c r="CT873" i="1"/>
  <c r="DE873" i="1"/>
  <c r="BV873" i="1"/>
  <c r="AU873" i="1" s="1"/>
  <c r="CG873" i="1"/>
  <c r="CU873" i="1"/>
  <c r="DF873" i="1"/>
  <c r="BW873" i="1"/>
  <c r="CH873" i="1"/>
  <c r="CV873" i="1"/>
  <c r="DJ873" i="1"/>
  <c r="BX873" i="1"/>
  <c r="CL873" i="1"/>
  <c r="CW873" i="1"/>
  <c r="DK873" i="1"/>
  <c r="BY873" i="1"/>
  <c r="CM873" i="1"/>
  <c r="CX873" i="1"/>
  <c r="DL873" i="1"/>
  <c r="DI918" i="1"/>
  <c r="DA918" i="1"/>
  <c r="CK918" i="1"/>
  <c r="BS824" i="1"/>
  <c r="AU824" i="1"/>
  <c r="DM922" i="1"/>
  <c r="DE922" i="1"/>
  <c r="CW922" i="1"/>
  <c r="CO922" i="1"/>
  <c r="CG922" i="1"/>
  <c r="BY922" i="1"/>
  <c r="DL930" i="1"/>
  <c r="DD930" i="1"/>
  <c r="CV930" i="1"/>
  <c r="CN930" i="1"/>
  <c r="CF930" i="1"/>
  <c r="BX930" i="1"/>
  <c r="DO931" i="1"/>
  <c r="DG931" i="1"/>
  <c r="CY931" i="1"/>
  <c r="CM931" i="1"/>
  <c r="CC931" i="1"/>
  <c r="DH917" i="1"/>
  <c r="CR917" i="1"/>
  <c r="CB917" i="1"/>
  <c r="BS768" i="1"/>
  <c r="BS833" i="1"/>
  <c r="AU833" i="1"/>
  <c r="AU714" i="1"/>
  <c r="BS714" i="1"/>
  <c r="AU726" i="1"/>
  <c r="BS726" i="1"/>
  <c r="AU739" i="1"/>
  <c r="BS739" i="1"/>
  <c r="BK918" i="1"/>
  <c r="DM918" i="1" s="1"/>
  <c r="BL918" i="1"/>
  <c r="BR918" i="1" s="1"/>
  <c r="DH918" i="1"/>
  <c r="CZ918" i="1"/>
  <c r="CR918" i="1"/>
  <c r="CJ918" i="1"/>
  <c r="CB918" i="1"/>
  <c r="BS38" i="1"/>
  <c r="AU38" i="1" s="1"/>
  <c r="BS815" i="1"/>
  <c r="AU815" i="1"/>
  <c r="AU688" i="1"/>
  <c r="BS688" i="1"/>
  <c r="DL922" i="1"/>
  <c r="DD922" i="1"/>
  <c r="CV922" i="1"/>
  <c r="CN922" i="1"/>
  <c r="CF922" i="1"/>
  <c r="BX922" i="1"/>
  <c r="AU679" i="1"/>
  <c r="BS679" i="1"/>
  <c r="DN931" i="1"/>
  <c r="DF931" i="1"/>
  <c r="CV931" i="1"/>
  <c r="CL931" i="1"/>
  <c r="CB931" i="1"/>
  <c r="CP916" i="1"/>
  <c r="CH916" i="1"/>
  <c r="BZ916" i="1"/>
  <c r="DO918" i="1"/>
  <c r="DG918" i="1"/>
  <c r="CY918" i="1"/>
  <c r="CQ918" i="1"/>
  <c r="CI918" i="1"/>
  <c r="CA918" i="1"/>
  <c r="BS757" i="1"/>
  <c r="AU757" i="1"/>
  <c r="BK935" i="1"/>
  <c r="DJ935" i="1" s="1"/>
  <c r="BL935" i="1"/>
  <c r="BR935" i="1" s="1"/>
  <c r="CZ935" i="1"/>
  <c r="CR935" i="1"/>
  <c r="CB935" i="1"/>
  <c r="DK922" i="1"/>
  <c r="DC922" i="1"/>
  <c r="CU922" i="1"/>
  <c r="CM922" i="1"/>
  <c r="CE922" i="1"/>
  <c r="BW922" i="1"/>
  <c r="DJ930" i="1"/>
  <c r="DB930" i="1"/>
  <c r="CT930" i="1"/>
  <c r="CL930" i="1"/>
  <c r="CD930" i="1"/>
  <c r="BV930" i="1"/>
  <c r="BK937" i="1"/>
  <c r="CT937" i="1" s="1"/>
  <c r="BL937" i="1"/>
  <c r="BR937" i="1" s="1"/>
  <c r="CZ937" i="1"/>
  <c r="DM931" i="1"/>
  <c r="DE931" i="1"/>
  <c r="CU931" i="1"/>
  <c r="CK931" i="1"/>
  <c r="CA931" i="1"/>
  <c r="BS907" i="1"/>
  <c r="AU907" i="1"/>
  <c r="BS671" i="1"/>
  <c r="AU797" i="1"/>
  <c r="BS797" i="1"/>
  <c r="CD922" i="1"/>
  <c r="BV922" i="1"/>
  <c r="AU871" i="1"/>
  <c r="BS689" i="1"/>
  <c r="AU689" i="1"/>
  <c r="DL931" i="1"/>
  <c r="DD931" i="1"/>
  <c r="CT931" i="1"/>
  <c r="CJ931" i="1"/>
  <c r="BX931" i="1"/>
  <c r="BS672" i="1"/>
  <c r="AU672" i="1"/>
  <c r="BK934" i="1"/>
  <c r="CB934" i="1"/>
  <c r="CJ934" i="1"/>
  <c r="CK934" i="1"/>
  <c r="DI934" i="1"/>
  <c r="CD934" i="1"/>
  <c r="CL934" i="1"/>
  <c r="DB934" i="1"/>
  <c r="CE934" i="1"/>
  <c r="CU934" i="1"/>
  <c r="DC934" i="1"/>
  <c r="BY934" i="1"/>
  <c r="CW934" i="1"/>
  <c r="DM934" i="1"/>
  <c r="CZ934" i="1"/>
  <c r="BS719" i="1"/>
  <c r="BS666" i="1"/>
  <c r="DI40" i="1"/>
  <c r="DA40" i="1"/>
  <c r="CS40" i="1"/>
  <c r="CK40" i="1"/>
  <c r="CB40" i="1"/>
  <c r="BK926" i="1"/>
  <c r="BL926" i="1"/>
  <c r="BR926" i="1" s="1"/>
  <c r="DH926" i="1"/>
  <c r="CZ926" i="1"/>
  <c r="CR926" i="1"/>
  <c r="CB926" i="1"/>
  <c r="BX878" i="1"/>
  <c r="CF878" i="1"/>
  <c r="CN878" i="1"/>
  <c r="CV878" i="1"/>
  <c r="DD878" i="1"/>
  <c r="DL878" i="1"/>
  <c r="BZ878" i="1"/>
  <c r="CH878" i="1"/>
  <c r="CP878" i="1"/>
  <c r="CX878" i="1"/>
  <c r="DF878" i="1"/>
  <c r="DN878" i="1"/>
  <c r="DM912" i="1"/>
  <c r="DE912" i="1"/>
  <c r="CW912" i="1"/>
  <c r="CO912" i="1"/>
  <c r="CG912" i="1"/>
  <c r="BY912" i="1"/>
  <c r="DM915" i="1"/>
  <c r="DE915" i="1"/>
  <c r="CW915" i="1"/>
  <c r="CO915" i="1"/>
  <c r="CG915" i="1"/>
  <c r="BY915" i="1"/>
  <c r="BL861" i="1"/>
  <c r="BR861" i="1" s="1"/>
  <c r="DN924" i="1"/>
  <c r="DF924" i="1"/>
  <c r="CX924" i="1"/>
  <c r="CP924" i="1"/>
  <c r="CH924" i="1"/>
  <c r="BZ924" i="1"/>
  <c r="DO940" i="1"/>
  <c r="DG940" i="1"/>
  <c r="CY940" i="1"/>
  <c r="CQ940" i="1"/>
  <c r="CI940" i="1"/>
  <c r="CA940" i="1"/>
  <c r="DN925" i="1"/>
  <c r="DF925" i="1"/>
  <c r="CX925" i="1"/>
  <c r="CP925" i="1"/>
  <c r="CH925" i="1"/>
  <c r="BZ925" i="1"/>
  <c r="CY854" i="1"/>
  <c r="DO878" i="1"/>
  <c r="DI849" i="1"/>
  <c r="CI869" i="1"/>
  <c r="CM877" i="1"/>
  <c r="CR869" i="1"/>
  <c r="CP854" i="1"/>
  <c r="CE867" i="1"/>
  <c r="CQ854" i="1"/>
  <c r="DL854" i="1"/>
  <c r="CU854" i="1"/>
  <c r="CD878" i="1"/>
  <c r="BY852" i="1"/>
  <c r="BV869" i="1"/>
  <c r="AU700" i="1"/>
  <c r="CZ877" i="1"/>
  <c r="DF854" i="1"/>
  <c r="DK878" i="1"/>
  <c r="CO849" i="1"/>
  <c r="CX852" i="1"/>
  <c r="DC869" i="1"/>
  <c r="CI850" i="1"/>
  <c r="CT854" i="1"/>
  <c r="DM878" i="1"/>
  <c r="CQ849" i="1"/>
  <c r="DH852" i="1"/>
  <c r="CL867" i="1"/>
  <c r="CB849" i="1"/>
  <c r="AU717" i="1"/>
  <c r="CA878" i="1"/>
  <c r="BX861" i="1"/>
  <c r="CF861" i="1"/>
  <c r="CN861" i="1"/>
  <c r="CV861" i="1"/>
  <c r="DD861" i="1"/>
  <c r="DL861" i="1"/>
  <c r="BY861" i="1"/>
  <c r="CG861" i="1"/>
  <c r="CO861" i="1"/>
  <c r="CW861" i="1"/>
  <c r="DE861" i="1"/>
  <c r="DM861" i="1"/>
  <c r="CT861" i="1"/>
  <c r="CD861" i="1"/>
  <c r="CL861" i="1"/>
  <c r="DB861" i="1"/>
  <c r="BV861" i="1"/>
  <c r="DJ861" i="1"/>
  <c r="DM924" i="1"/>
  <c r="DE924" i="1"/>
  <c r="CW924" i="1"/>
  <c r="CO924" i="1"/>
  <c r="CG924" i="1"/>
  <c r="BY924" i="1"/>
  <c r="DF940" i="1"/>
  <c r="CX940" i="1"/>
  <c r="CP940" i="1"/>
  <c r="CH940" i="1"/>
  <c r="BZ940" i="1"/>
  <c r="DM925" i="1"/>
  <c r="DE925" i="1"/>
  <c r="CW925" i="1"/>
  <c r="CO925" i="1"/>
  <c r="CG925" i="1"/>
  <c r="BY925" i="1"/>
  <c r="DJ854" i="1"/>
  <c r="CD852" i="1"/>
  <c r="CQ869" i="1"/>
  <c r="CE861" i="1"/>
  <c r="CU877" i="1"/>
  <c r="DH869" i="1"/>
  <c r="DA854" i="1"/>
  <c r="CS867" i="1"/>
  <c r="DB854" i="1"/>
  <c r="DD854" i="1"/>
  <c r="CM854" i="1"/>
  <c r="CL878" i="1"/>
  <c r="BX849" i="1"/>
  <c r="CG852" i="1"/>
  <c r="CD869" i="1"/>
  <c r="BZ861" i="1"/>
  <c r="BZ877" i="1"/>
  <c r="CW849" i="1"/>
  <c r="DF852" i="1"/>
  <c r="DK869" i="1"/>
  <c r="AU664" i="1"/>
  <c r="BW867" i="1"/>
  <c r="CT850" i="1"/>
  <c r="CY849" i="1"/>
  <c r="BY869" i="1"/>
  <c r="CK861" i="1"/>
  <c r="CZ867" i="1"/>
  <c r="AU666" i="1"/>
  <c r="CJ849" i="1"/>
  <c r="CD867" i="1"/>
  <c r="BL915" i="1"/>
  <c r="BR915" i="1" s="1"/>
  <c r="BK933" i="1"/>
  <c r="BL933" i="1" s="1"/>
  <c r="BR933" i="1" s="1"/>
  <c r="CC875" i="1"/>
  <c r="CK875" i="1"/>
  <c r="CS875" i="1"/>
  <c r="DA875" i="1"/>
  <c r="DI875" i="1"/>
  <c r="BV875" i="1"/>
  <c r="CD875" i="1"/>
  <c r="CL875" i="1"/>
  <c r="CT875" i="1"/>
  <c r="DB875" i="1"/>
  <c r="DJ875" i="1"/>
  <c r="BW875" i="1"/>
  <c r="CE875" i="1"/>
  <c r="CM875" i="1"/>
  <c r="CU875" i="1"/>
  <c r="DC875" i="1"/>
  <c r="DK875" i="1"/>
  <c r="BZ875" i="1"/>
  <c r="CN875" i="1"/>
  <c r="CY875" i="1"/>
  <c r="DM875" i="1"/>
  <c r="CA875" i="1"/>
  <c r="CO875" i="1"/>
  <c r="CZ875" i="1"/>
  <c r="DN875" i="1"/>
  <c r="CB875" i="1"/>
  <c r="CP875" i="1"/>
  <c r="DD875" i="1"/>
  <c r="DO875" i="1"/>
  <c r="CF875" i="1"/>
  <c r="CQ875" i="1"/>
  <c r="DE875" i="1"/>
  <c r="CG875" i="1"/>
  <c r="CR875" i="1"/>
  <c r="DF875" i="1"/>
  <c r="CH875" i="1"/>
  <c r="CV875" i="1"/>
  <c r="DG875" i="1"/>
  <c r="BX875" i="1"/>
  <c r="CI875" i="1"/>
  <c r="CW875" i="1"/>
  <c r="DH875" i="1"/>
  <c r="BY875" i="1"/>
  <c r="CJ875" i="1"/>
  <c r="CX875" i="1"/>
  <c r="DL875" i="1"/>
  <c r="BK919" i="1"/>
  <c r="DH919" i="1"/>
  <c r="CZ919" i="1"/>
  <c r="CJ919" i="1"/>
  <c r="CH854" i="1"/>
  <c r="CS854" i="1"/>
  <c r="DG854" i="1"/>
  <c r="BV854" i="1"/>
  <c r="CJ854" i="1"/>
  <c r="CX854" i="1"/>
  <c r="DI854" i="1"/>
  <c r="DO40" i="1"/>
  <c r="DG40" i="1"/>
  <c r="CY40" i="1"/>
  <c r="CQ40" i="1"/>
  <c r="CI40" i="1"/>
  <c r="BW40" i="1"/>
  <c r="DN926" i="1"/>
  <c r="DF926" i="1"/>
  <c r="CX926" i="1"/>
  <c r="CP926" i="1"/>
  <c r="CH926" i="1"/>
  <c r="BZ926" i="1"/>
  <c r="BX870" i="1"/>
  <c r="CF870" i="1"/>
  <c r="CN870" i="1"/>
  <c r="CV870" i="1"/>
  <c r="DD870" i="1"/>
  <c r="DL870" i="1"/>
  <c r="BY870" i="1"/>
  <c r="CG870" i="1"/>
  <c r="CO870" i="1"/>
  <c r="CW870" i="1"/>
  <c r="DE870" i="1"/>
  <c r="DM870" i="1"/>
  <c r="BZ870" i="1"/>
  <c r="CH870" i="1"/>
  <c r="CP870" i="1"/>
  <c r="CX870" i="1"/>
  <c r="DF870" i="1"/>
  <c r="DN870" i="1"/>
  <c r="CA870" i="1"/>
  <c r="CI870" i="1"/>
  <c r="CQ870" i="1"/>
  <c r="CY870" i="1"/>
  <c r="DG870" i="1"/>
  <c r="DO870" i="1"/>
  <c r="CB870" i="1"/>
  <c r="CJ870" i="1"/>
  <c r="CR870" i="1"/>
  <c r="CZ870" i="1"/>
  <c r="DH870" i="1"/>
  <c r="CC870" i="1"/>
  <c r="CK870" i="1"/>
  <c r="CS870" i="1"/>
  <c r="DA870" i="1"/>
  <c r="DI870" i="1"/>
  <c r="BV870" i="1"/>
  <c r="CD870" i="1"/>
  <c r="CL870" i="1"/>
  <c r="CT870" i="1"/>
  <c r="DB870" i="1"/>
  <c r="DJ870" i="1"/>
  <c r="BW870" i="1"/>
  <c r="CE870" i="1"/>
  <c r="CM870" i="1"/>
  <c r="CU870" i="1"/>
  <c r="DC870" i="1"/>
  <c r="DK870" i="1"/>
  <c r="BK938" i="1"/>
  <c r="DH938" i="1"/>
  <c r="CZ938" i="1"/>
  <c r="CJ938" i="1"/>
  <c r="DK912" i="1"/>
  <c r="DC912" i="1"/>
  <c r="CU912" i="1"/>
  <c r="CM912" i="1"/>
  <c r="CE912" i="1"/>
  <c r="BW912" i="1"/>
  <c r="DK915" i="1"/>
  <c r="DC915" i="1"/>
  <c r="CU915" i="1"/>
  <c r="CM915" i="1"/>
  <c r="CE915" i="1"/>
  <c r="BW915" i="1"/>
  <c r="BX877" i="1"/>
  <c r="CF877" i="1"/>
  <c r="CN877" i="1"/>
  <c r="CV877" i="1"/>
  <c r="DD877" i="1"/>
  <c r="DL877" i="1"/>
  <c r="BY877" i="1"/>
  <c r="CG877" i="1"/>
  <c r="CO877" i="1"/>
  <c r="CW877" i="1"/>
  <c r="DE877" i="1"/>
  <c r="DM877" i="1"/>
  <c r="CL877" i="1"/>
  <c r="BV877" i="1"/>
  <c r="DB877" i="1"/>
  <c r="CT877" i="1"/>
  <c r="CC877" i="1"/>
  <c r="CK877" i="1"/>
  <c r="CS877" i="1"/>
  <c r="DA877" i="1"/>
  <c r="DI877" i="1"/>
  <c r="CD877" i="1"/>
  <c r="DJ877" i="1"/>
  <c r="DL924" i="1"/>
  <c r="DD924" i="1"/>
  <c r="CV924" i="1"/>
  <c r="CN924" i="1"/>
  <c r="CF924" i="1"/>
  <c r="BX924" i="1"/>
  <c r="DM940" i="1"/>
  <c r="DE940" i="1"/>
  <c r="CW940" i="1"/>
  <c r="CO940" i="1"/>
  <c r="CG940" i="1"/>
  <c r="BY940" i="1"/>
  <c r="DL925" i="1"/>
  <c r="DD925" i="1"/>
  <c r="CV925" i="1"/>
  <c r="CN925" i="1"/>
  <c r="CF925" i="1"/>
  <c r="BX925" i="1"/>
  <c r="CL852" i="1"/>
  <c r="CY869" i="1"/>
  <c r="CM861" i="1"/>
  <c r="DC877" i="1"/>
  <c r="BV849" i="1"/>
  <c r="AU849" i="1" s="1"/>
  <c r="DO854" i="1"/>
  <c r="BW849" i="1"/>
  <c r="CC869" i="1"/>
  <c r="DD867" i="1"/>
  <c r="DM854" i="1"/>
  <c r="CV854" i="1"/>
  <c r="CE854" i="1"/>
  <c r="CT878" i="1"/>
  <c r="CF849" i="1"/>
  <c r="CO852" i="1"/>
  <c r="CL869" i="1"/>
  <c r="CH861" i="1"/>
  <c r="CH877" i="1"/>
  <c r="DE849" i="1"/>
  <c r="DN852" i="1"/>
  <c r="CA861" i="1"/>
  <c r="CI877" i="1"/>
  <c r="BX869" i="1"/>
  <c r="CF869" i="1"/>
  <c r="CK867" i="1"/>
  <c r="DG849" i="1"/>
  <c r="CG869" i="1"/>
  <c r="CS861" i="1"/>
  <c r="DK867" i="1"/>
  <c r="CR849" i="1"/>
  <c r="BL912" i="1"/>
  <c r="BR912" i="1" s="1"/>
  <c r="BX856" i="1"/>
  <c r="CF856" i="1"/>
  <c r="CN856" i="1"/>
  <c r="CV856" i="1"/>
  <c r="DD856" i="1"/>
  <c r="DL856" i="1"/>
  <c r="BY856" i="1"/>
  <c r="CG856" i="1"/>
  <c r="CO856" i="1"/>
  <c r="CW856" i="1"/>
  <c r="DE856" i="1"/>
  <c r="DM856" i="1"/>
  <c r="BZ856" i="1"/>
  <c r="CH856" i="1"/>
  <c r="CP856" i="1"/>
  <c r="CX856" i="1"/>
  <c r="DF856" i="1"/>
  <c r="DN856" i="1"/>
  <c r="CE856" i="1"/>
  <c r="CS856" i="1"/>
  <c r="DG856" i="1"/>
  <c r="CI856" i="1"/>
  <c r="CT856" i="1"/>
  <c r="DH856" i="1"/>
  <c r="BV856" i="1"/>
  <c r="CJ856" i="1"/>
  <c r="CU856" i="1"/>
  <c r="DI856" i="1"/>
  <c r="BW856" i="1"/>
  <c r="CK856" i="1"/>
  <c r="CY856" i="1"/>
  <c r="DJ856" i="1"/>
  <c r="CA856" i="1"/>
  <c r="CL856" i="1"/>
  <c r="CZ856" i="1"/>
  <c r="DK856" i="1"/>
  <c r="CB856" i="1"/>
  <c r="CM856" i="1"/>
  <c r="DA856" i="1"/>
  <c r="DO856" i="1"/>
  <c r="CC856" i="1"/>
  <c r="CQ856" i="1"/>
  <c r="DB856" i="1"/>
  <c r="CD856" i="1"/>
  <c r="CR856" i="1"/>
  <c r="DC856" i="1"/>
  <c r="BK941" i="1"/>
  <c r="BL941" i="1"/>
  <c r="BR941" i="1" s="1"/>
  <c r="DH941" i="1"/>
  <c r="CZ941" i="1"/>
  <c r="CR941" i="1"/>
  <c r="CJ941" i="1"/>
  <c r="CB941" i="1"/>
  <c r="DO933" i="1"/>
  <c r="DG933" i="1"/>
  <c r="CY933" i="1"/>
  <c r="CQ933" i="1"/>
  <c r="CI933" i="1"/>
  <c r="CA933" i="1"/>
  <c r="BK939" i="1"/>
  <c r="BL939" i="1" s="1"/>
  <c r="BR939" i="1" s="1"/>
  <c r="DO919" i="1"/>
  <c r="DG919" i="1"/>
  <c r="CY919" i="1"/>
  <c r="CQ919" i="1"/>
  <c r="CI919" i="1"/>
  <c r="CA919" i="1"/>
  <c r="DN40" i="1"/>
  <c r="DF40" i="1"/>
  <c r="CX40" i="1"/>
  <c r="CP40" i="1"/>
  <c r="CH40" i="1"/>
  <c r="BV40" i="1"/>
  <c r="DM926" i="1"/>
  <c r="DE926" i="1"/>
  <c r="CW926" i="1"/>
  <c r="CO926" i="1"/>
  <c r="CG926" i="1"/>
  <c r="BY926" i="1"/>
  <c r="BK921" i="1"/>
  <c r="DH921" i="1" s="1"/>
  <c r="BL921" i="1"/>
  <c r="BR921" i="1" s="1"/>
  <c r="CZ921" i="1"/>
  <c r="CR921" i="1"/>
  <c r="CJ921" i="1"/>
  <c r="CB921" i="1"/>
  <c r="DO938" i="1"/>
  <c r="DG938" i="1"/>
  <c r="CY938" i="1"/>
  <c r="CQ938" i="1"/>
  <c r="CI938" i="1"/>
  <c r="CA938" i="1"/>
  <c r="DJ912" i="1"/>
  <c r="DB912" i="1"/>
  <c r="CT912" i="1"/>
  <c r="CL912" i="1"/>
  <c r="CD912" i="1"/>
  <c r="BV912" i="1"/>
  <c r="DJ915" i="1"/>
  <c r="DB915" i="1"/>
  <c r="CT915" i="1"/>
  <c r="CL915" i="1"/>
  <c r="CD915" i="1"/>
  <c r="BV915" i="1"/>
  <c r="BK932" i="1"/>
  <c r="BL932" i="1" s="1"/>
  <c r="BR932" i="1" s="1"/>
  <c r="DH932" i="1"/>
  <c r="DK924" i="1"/>
  <c r="DC924" i="1"/>
  <c r="CU924" i="1"/>
  <c r="CM924" i="1"/>
  <c r="CE924" i="1"/>
  <c r="BW924" i="1"/>
  <c r="DL940" i="1"/>
  <c r="DD940" i="1"/>
  <c r="CV940" i="1"/>
  <c r="CN940" i="1"/>
  <c r="CF940" i="1"/>
  <c r="BX940" i="1"/>
  <c r="DK925" i="1"/>
  <c r="DC925" i="1"/>
  <c r="CU925" i="1"/>
  <c r="CM925" i="1"/>
  <c r="CE925" i="1"/>
  <c r="BW925" i="1"/>
  <c r="CT852" i="1"/>
  <c r="DG869" i="1"/>
  <c r="CU861" i="1"/>
  <c r="DK877" i="1"/>
  <c r="CD849" i="1"/>
  <c r="CA854" i="1"/>
  <c r="CB878" i="1"/>
  <c r="CL849" i="1"/>
  <c r="CC878" i="1"/>
  <c r="BS694" i="1"/>
  <c r="CE849" i="1"/>
  <c r="CK869" i="1"/>
  <c r="DE854" i="1"/>
  <c r="CN854" i="1"/>
  <c r="BW854" i="1"/>
  <c r="DB878" i="1"/>
  <c r="CN849" i="1"/>
  <c r="CW852" i="1"/>
  <c r="CT869" i="1"/>
  <c r="CP861" i="1"/>
  <c r="CP877" i="1"/>
  <c r="CB861" i="1"/>
  <c r="BW878" i="1"/>
  <c r="DM849" i="1"/>
  <c r="CI861" i="1"/>
  <c r="CQ877" i="1"/>
  <c r="CN869" i="1"/>
  <c r="DD869" i="1"/>
  <c r="BY878" i="1"/>
  <c r="DO849" i="1"/>
  <c r="CO869" i="1"/>
  <c r="DA861" i="1"/>
  <c r="CZ849" i="1"/>
  <c r="BV852" i="1"/>
  <c r="BK914" i="1"/>
  <c r="CK914" i="1" s="1"/>
  <c r="BL914" i="1"/>
  <c r="BR914" i="1" s="1"/>
  <c r="CZ914" i="1"/>
  <c r="CJ914" i="1"/>
  <c r="BV874" i="1"/>
  <c r="AU874" i="1" s="1"/>
  <c r="CD874" i="1"/>
  <c r="CL874" i="1"/>
  <c r="CT874" i="1"/>
  <c r="DB874" i="1"/>
  <c r="DJ874" i="1"/>
  <c r="BW874" i="1"/>
  <c r="CE874" i="1"/>
  <c r="CM874" i="1"/>
  <c r="CU874" i="1"/>
  <c r="DC874" i="1"/>
  <c r="DK874" i="1"/>
  <c r="BX874" i="1"/>
  <c r="CF874" i="1"/>
  <c r="CN874" i="1"/>
  <c r="CV874" i="1"/>
  <c r="DD874" i="1"/>
  <c r="DL874" i="1"/>
  <c r="CH874" i="1"/>
  <c r="CS874" i="1"/>
  <c r="DG874" i="1"/>
  <c r="CI874" i="1"/>
  <c r="CW874" i="1"/>
  <c r="DH874" i="1"/>
  <c r="BY874" i="1"/>
  <c r="CJ874" i="1"/>
  <c r="CX874" i="1"/>
  <c r="DI874" i="1"/>
  <c r="BZ874" i="1"/>
  <c r="CK874" i="1"/>
  <c r="CY874" i="1"/>
  <c r="DM874" i="1"/>
  <c r="CA874" i="1"/>
  <c r="CO874" i="1"/>
  <c r="CZ874" i="1"/>
  <c r="DN874" i="1"/>
  <c r="CB874" i="1"/>
  <c r="CP874" i="1"/>
  <c r="DA874" i="1"/>
  <c r="DO874" i="1"/>
  <c r="CC874" i="1"/>
  <c r="CQ874" i="1"/>
  <c r="DE874" i="1"/>
  <c r="CG874" i="1"/>
  <c r="CR874" i="1"/>
  <c r="DF874" i="1"/>
  <c r="DO941" i="1"/>
  <c r="DG941" i="1"/>
  <c r="CY941" i="1"/>
  <c r="CQ941" i="1"/>
  <c r="CI941" i="1"/>
  <c r="CA941" i="1"/>
  <c r="DN933" i="1"/>
  <c r="DF933" i="1"/>
  <c r="CX933" i="1"/>
  <c r="CP933" i="1"/>
  <c r="CH933" i="1"/>
  <c r="BZ933" i="1"/>
  <c r="DO939" i="1"/>
  <c r="DG939" i="1"/>
  <c r="CY939" i="1"/>
  <c r="CQ939" i="1"/>
  <c r="CI939" i="1"/>
  <c r="CA939" i="1"/>
  <c r="DN919" i="1"/>
  <c r="DF919" i="1"/>
  <c r="CX919" i="1"/>
  <c r="CP919" i="1"/>
  <c r="CH919" i="1"/>
  <c r="BZ919" i="1"/>
  <c r="BS680" i="1"/>
  <c r="DM40" i="1"/>
  <c r="DE40" i="1"/>
  <c r="CW40" i="1"/>
  <c r="CO40" i="1"/>
  <c r="CG40" i="1"/>
  <c r="CA40" i="1"/>
  <c r="DL926" i="1"/>
  <c r="DD926" i="1"/>
  <c r="CV926" i="1"/>
  <c r="CN926" i="1"/>
  <c r="CF926" i="1"/>
  <c r="BX926" i="1"/>
  <c r="DO921" i="1"/>
  <c r="DG921" i="1"/>
  <c r="CY921" i="1"/>
  <c r="CQ921" i="1"/>
  <c r="CI921" i="1"/>
  <c r="CA921" i="1"/>
  <c r="DN938" i="1"/>
  <c r="DF938" i="1"/>
  <c r="CX938" i="1"/>
  <c r="CP938" i="1"/>
  <c r="CH938" i="1"/>
  <c r="BZ938" i="1"/>
  <c r="BL852" i="1"/>
  <c r="BR852" i="1" s="1"/>
  <c r="DI912" i="1"/>
  <c r="DA912" i="1"/>
  <c r="CS912" i="1"/>
  <c r="CK912" i="1"/>
  <c r="CC912" i="1"/>
  <c r="BL869" i="1"/>
  <c r="BR869" i="1" s="1"/>
  <c r="DI915" i="1"/>
  <c r="DA915" i="1"/>
  <c r="CS915" i="1"/>
  <c r="CK915" i="1"/>
  <c r="CC915" i="1"/>
  <c r="DO932" i="1"/>
  <c r="DG932" i="1"/>
  <c r="CY932" i="1"/>
  <c r="CQ932" i="1"/>
  <c r="CI932" i="1"/>
  <c r="CA932" i="1"/>
  <c r="DJ924" i="1"/>
  <c r="DB924" i="1"/>
  <c r="CT924" i="1"/>
  <c r="CL924" i="1"/>
  <c r="CD924" i="1"/>
  <c r="BV924" i="1"/>
  <c r="DK940" i="1"/>
  <c r="DC940" i="1"/>
  <c r="CU940" i="1"/>
  <c r="CM940" i="1"/>
  <c r="CE940" i="1"/>
  <c r="BW940" i="1"/>
  <c r="DJ925" i="1"/>
  <c r="DB925" i="1"/>
  <c r="CT925" i="1"/>
  <c r="CL925" i="1"/>
  <c r="CD925" i="1"/>
  <c r="BV925" i="1"/>
  <c r="CI878" i="1"/>
  <c r="DB852" i="1"/>
  <c r="DO869" i="1"/>
  <c r="DC861" i="1"/>
  <c r="CT849" i="1"/>
  <c r="CB867" i="1"/>
  <c r="CM867" i="1"/>
  <c r="DA867" i="1"/>
  <c r="DL867" i="1"/>
  <c r="BL867" i="1"/>
  <c r="BR867" i="1" s="1"/>
  <c r="CF867" i="1"/>
  <c r="CT867" i="1"/>
  <c r="DH867" i="1"/>
  <c r="BV867" i="1"/>
  <c r="CJ867" i="1"/>
  <c r="CU867" i="1"/>
  <c r="DI867" i="1"/>
  <c r="CL854" i="1"/>
  <c r="CJ878" i="1"/>
  <c r="DB849" i="1"/>
  <c r="CK878" i="1"/>
  <c r="CM849" i="1"/>
  <c r="CS869" i="1"/>
  <c r="BZ850" i="1"/>
  <c r="CK850" i="1"/>
  <c r="CY850" i="1"/>
  <c r="DJ850" i="1"/>
  <c r="CA850" i="1"/>
  <c r="CL850" i="1"/>
  <c r="CZ850" i="1"/>
  <c r="DN850" i="1"/>
  <c r="CD850" i="1"/>
  <c r="CR850" i="1"/>
  <c r="DF850" i="1"/>
  <c r="CH850" i="1"/>
  <c r="CS850" i="1"/>
  <c r="DG850" i="1"/>
  <c r="BV850" i="1"/>
  <c r="CJ850" i="1"/>
  <c r="CX850" i="1"/>
  <c r="DI850" i="1"/>
  <c r="AU719" i="1"/>
  <c r="CW854" i="1"/>
  <c r="CF854" i="1"/>
  <c r="DJ878" i="1"/>
  <c r="CV849" i="1"/>
  <c r="DE852" i="1"/>
  <c r="DB869" i="1"/>
  <c r="CX861" i="1"/>
  <c r="CX877" i="1"/>
  <c r="CR861" i="1"/>
  <c r="CE878" i="1"/>
  <c r="BW869" i="1"/>
  <c r="CQ861" i="1"/>
  <c r="CY877" i="1"/>
  <c r="CV869" i="1"/>
  <c r="CJ861" i="1"/>
  <c r="DJ867" i="1"/>
  <c r="CG878" i="1"/>
  <c r="CW869" i="1"/>
  <c r="DI861" i="1"/>
  <c r="DH849" i="1"/>
  <c r="BW877" i="1"/>
  <c r="DL40" i="1"/>
  <c r="DD40" i="1"/>
  <c r="CV40" i="1"/>
  <c r="CN40" i="1"/>
  <c r="CE40" i="1"/>
  <c r="BZ40" i="1"/>
  <c r="CM852" i="1"/>
  <c r="DC852" i="1"/>
  <c r="BW852" i="1"/>
  <c r="CE852" i="1"/>
  <c r="CU852" i="1"/>
  <c r="DK852" i="1"/>
  <c r="BX852" i="1"/>
  <c r="CF852" i="1"/>
  <c r="CN852" i="1"/>
  <c r="CV852" i="1"/>
  <c r="DD852" i="1"/>
  <c r="DL852" i="1"/>
  <c r="CQ852" i="1"/>
  <c r="DG852" i="1"/>
  <c r="CA852" i="1"/>
  <c r="CI852" i="1"/>
  <c r="CY852" i="1"/>
  <c r="DO852" i="1"/>
  <c r="CC852" i="1"/>
  <c r="CK852" i="1"/>
  <c r="CS852" i="1"/>
  <c r="DA852" i="1"/>
  <c r="DI852" i="1"/>
  <c r="DH912" i="1"/>
  <c r="CZ912" i="1"/>
  <c r="CR912" i="1"/>
  <c r="CJ912" i="1"/>
  <c r="CB912" i="1"/>
  <c r="BZ869" i="1"/>
  <c r="CH869" i="1"/>
  <c r="CP869" i="1"/>
  <c r="CX869" i="1"/>
  <c r="DF869" i="1"/>
  <c r="DN869" i="1"/>
  <c r="CS936" i="1"/>
  <c r="DH915" i="1"/>
  <c r="CZ915" i="1"/>
  <c r="CR915" i="1"/>
  <c r="CJ915" i="1"/>
  <c r="CB915" i="1"/>
  <c r="BY860" i="1"/>
  <c r="CG860" i="1"/>
  <c r="CO860" i="1"/>
  <c r="CW860" i="1"/>
  <c r="DE860" i="1"/>
  <c r="DM860" i="1"/>
  <c r="BZ860" i="1"/>
  <c r="CP860" i="1"/>
  <c r="CX860" i="1"/>
  <c r="DN860" i="1"/>
  <c r="CH860" i="1"/>
  <c r="DF860" i="1"/>
  <c r="CA860" i="1"/>
  <c r="CI860" i="1"/>
  <c r="CQ860" i="1"/>
  <c r="CY860" i="1"/>
  <c r="DG860" i="1"/>
  <c r="DO860" i="1"/>
  <c r="CB860" i="1"/>
  <c r="CJ860" i="1"/>
  <c r="CR860" i="1"/>
  <c r="CZ860" i="1"/>
  <c r="DH860" i="1"/>
  <c r="CD860" i="1"/>
  <c r="CL860" i="1"/>
  <c r="DJ860" i="1"/>
  <c r="CC860" i="1"/>
  <c r="CK860" i="1"/>
  <c r="CS860" i="1"/>
  <c r="DA860" i="1"/>
  <c r="DI860" i="1"/>
  <c r="DB860" i="1"/>
  <c r="CF860" i="1"/>
  <c r="BV860" i="1"/>
  <c r="AU860" i="1" s="1"/>
  <c r="CT860" i="1"/>
  <c r="BW860" i="1"/>
  <c r="CE860" i="1"/>
  <c r="CM860" i="1"/>
  <c r="CU860" i="1"/>
  <c r="DC860" i="1"/>
  <c r="DK860" i="1"/>
  <c r="BX860" i="1"/>
  <c r="CN860" i="1"/>
  <c r="CV860" i="1"/>
  <c r="DD860" i="1"/>
  <c r="DL860" i="1"/>
  <c r="BK929" i="1"/>
  <c r="CG929" i="1" s="1"/>
  <c r="BL929" i="1"/>
  <c r="BR929" i="1" s="1"/>
  <c r="CZ929" i="1"/>
  <c r="CR929" i="1"/>
  <c r="CJ929" i="1"/>
  <c r="BS710" i="1"/>
  <c r="DI924" i="1"/>
  <c r="DA924" i="1"/>
  <c r="CS924" i="1"/>
  <c r="CK924" i="1"/>
  <c r="CC924" i="1"/>
  <c r="DJ940" i="1"/>
  <c r="DB940" i="1"/>
  <c r="CT940" i="1"/>
  <c r="CL940" i="1"/>
  <c r="CD940" i="1"/>
  <c r="BV940" i="1"/>
  <c r="DI925" i="1"/>
  <c r="DA925" i="1"/>
  <c r="CS925" i="1"/>
  <c r="CK925" i="1"/>
  <c r="CC925" i="1"/>
  <c r="CQ878" i="1"/>
  <c r="CK849" i="1"/>
  <c r="DJ852" i="1"/>
  <c r="DK861" i="1"/>
  <c r="DJ849" i="1"/>
  <c r="CZ854" i="1"/>
  <c r="CR878" i="1"/>
  <c r="CS878" i="1"/>
  <c r="CU849" i="1"/>
  <c r="DA869" i="1"/>
  <c r="CO854" i="1"/>
  <c r="BX854" i="1"/>
  <c r="DD849" i="1"/>
  <c r="DM852" i="1"/>
  <c r="DJ869" i="1"/>
  <c r="DF861" i="1"/>
  <c r="DF877" i="1"/>
  <c r="CM878" i="1"/>
  <c r="BZ852" i="1"/>
  <c r="CE869" i="1"/>
  <c r="CY861" i="1"/>
  <c r="DG877" i="1"/>
  <c r="CH849" i="1"/>
  <c r="DL869" i="1"/>
  <c r="BZ849" i="1"/>
  <c r="DH861" i="1"/>
  <c r="CO878" i="1"/>
  <c r="CJ852" i="1"/>
  <c r="DE869" i="1"/>
  <c r="CD854" i="1"/>
  <c r="BL940" i="1"/>
  <c r="BR940" i="1" s="1"/>
  <c r="BS692" i="1"/>
  <c r="BK936" i="1"/>
  <c r="DF936" i="1" s="1"/>
  <c r="BL936" i="1"/>
  <c r="BR936" i="1" s="1"/>
  <c r="CZ936" i="1"/>
  <c r="CR936" i="1"/>
  <c r="CJ936" i="1"/>
  <c r="CB936" i="1"/>
  <c r="BK923" i="1"/>
  <c r="CC923" i="1" s="1"/>
  <c r="DH924" i="1"/>
  <c r="CZ924" i="1"/>
  <c r="CR924" i="1"/>
  <c r="CJ924" i="1"/>
  <c r="CB924" i="1"/>
  <c r="BS704" i="1"/>
  <c r="DH925" i="1"/>
  <c r="CZ925" i="1"/>
  <c r="CR925" i="1"/>
  <c r="CJ925" i="1"/>
  <c r="CB925" i="1"/>
  <c r="BZ854" i="1"/>
  <c r="CY878" i="1"/>
  <c r="CS849" i="1"/>
  <c r="DN854" i="1"/>
  <c r="CZ878" i="1"/>
  <c r="CJ869" i="1"/>
  <c r="DA878" i="1"/>
  <c r="AU878" i="1" s="1"/>
  <c r="DC849" i="1"/>
  <c r="DI869" i="1"/>
  <c r="CG854" i="1"/>
  <c r="DK854" i="1"/>
  <c r="AU694" i="1"/>
  <c r="DL849" i="1"/>
  <c r="DN861" i="1"/>
  <c r="DN877" i="1"/>
  <c r="CU878" i="1"/>
  <c r="BY849" i="1"/>
  <c r="CH852" i="1"/>
  <c r="CM869" i="1"/>
  <c r="DG861" i="1"/>
  <c r="DO877" i="1"/>
  <c r="CX849" i="1"/>
  <c r="CZ861" i="1"/>
  <c r="CP849" i="1"/>
  <c r="CJ877" i="1"/>
  <c r="AU663" i="1"/>
  <c r="CW878" i="1"/>
  <c r="CA849" i="1"/>
  <c r="CR852" i="1"/>
  <c r="DM869" i="1"/>
  <c r="BW861" i="1"/>
  <c r="CC849" i="1"/>
  <c r="DO936" i="1"/>
  <c r="DG936" i="1"/>
  <c r="CY936" i="1"/>
  <c r="CQ936" i="1"/>
  <c r="CI936" i="1"/>
  <c r="CA936" i="1"/>
  <c r="BS700" i="1"/>
  <c r="BZ929" i="1"/>
  <c r="DO924" i="1"/>
  <c r="DG924" i="1"/>
  <c r="CY924" i="1"/>
  <c r="CQ924" i="1"/>
  <c r="CI924" i="1"/>
  <c r="CA924" i="1"/>
  <c r="DH940" i="1"/>
  <c r="CZ940" i="1"/>
  <c r="CR940" i="1"/>
  <c r="CJ940" i="1"/>
  <c r="CB940" i="1"/>
  <c r="DO925" i="1"/>
  <c r="DG925" i="1"/>
  <c r="CY925" i="1"/>
  <c r="CQ925" i="1"/>
  <c r="CI925" i="1"/>
  <c r="CA925" i="1"/>
  <c r="CK854" i="1"/>
  <c r="DG878" i="1"/>
  <c r="DA849" i="1"/>
  <c r="CE877" i="1"/>
  <c r="CB869" i="1"/>
  <c r="DH878" i="1"/>
  <c r="CZ869" i="1"/>
  <c r="CB854" i="1"/>
  <c r="DI878" i="1"/>
  <c r="DK849" i="1"/>
  <c r="CC854" i="1"/>
  <c r="BY854" i="1"/>
  <c r="DC854" i="1"/>
  <c r="BV878" i="1"/>
  <c r="AU699" i="1"/>
  <c r="CB877" i="1"/>
  <c r="CR854" i="1"/>
  <c r="DC878" i="1"/>
  <c r="CG849" i="1"/>
  <c r="CP852" i="1"/>
  <c r="CU869" i="1"/>
  <c r="DO861" i="1"/>
  <c r="DN849" i="1"/>
  <c r="CR877" i="1"/>
  <c r="DF849" i="1"/>
  <c r="DH877" i="1"/>
  <c r="CI854" i="1"/>
  <c r="DE878" i="1"/>
  <c r="CZ852" i="1"/>
  <c r="BX867" i="1"/>
  <c r="BL925" i="1"/>
  <c r="BR925" i="1" s="1"/>
  <c r="AU925" i="1" s="1"/>
  <c r="BL924" i="1"/>
  <c r="BR924" i="1" s="1"/>
  <c r="BL850" i="1"/>
  <c r="BR850" i="1" s="1"/>
  <c r="AU850" i="1" s="1"/>
  <c r="BK927" i="1"/>
  <c r="BL927" i="1"/>
  <c r="BR927" i="1" s="1"/>
  <c r="BK928" i="1"/>
  <c r="CB928" i="1" s="1"/>
  <c r="BL928" i="1"/>
  <c r="BR928" i="1" s="1"/>
  <c r="BD43" i="1"/>
  <c r="BF42" i="1"/>
  <c r="BJ41" i="1"/>
  <c r="BK41" i="1" s="1"/>
  <c r="CY41" i="1" s="1"/>
  <c r="CK41" i="1"/>
  <c r="CL41" i="1"/>
  <c r="CT41" i="1"/>
  <c r="CU41" i="1"/>
  <c r="CV41" i="1"/>
  <c r="CZ41" i="1"/>
  <c r="DD41" i="1"/>
  <c r="DE41" i="1"/>
  <c r="DH41" i="1"/>
  <c r="DI41" i="1"/>
  <c r="DM41" i="1"/>
  <c r="DN41" i="1" l="1"/>
  <c r="CW41" i="1"/>
  <c r="DF41" i="1"/>
  <c r="CO41" i="1"/>
  <c r="CN41" i="1"/>
  <c r="CM41" i="1"/>
  <c r="CF41" i="1"/>
  <c r="CC41" i="1"/>
  <c r="BX41" i="1"/>
  <c r="CB41" i="1"/>
  <c r="BV41" i="1"/>
  <c r="CE41" i="1"/>
  <c r="CD41" i="1"/>
  <c r="DL41" i="1"/>
  <c r="CJ41" i="1"/>
  <c r="BW41" i="1"/>
  <c r="CS41" i="1"/>
  <c r="DK41" i="1"/>
  <c r="DB41" i="1"/>
  <c r="CR41" i="1"/>
  <c r="CI41" i="1"/>
  <c r="CA41" i="1"/>
  <c r="DC41" i="1"/>
  <c r="DJ41" i="1"/>
  <c r="DA41" i="1"/>
  <c r="CQ41" i="1"/>
  <c r="CG41" i="1"/>
  <c r="BZ41" i="1"/>
  <c r="DO41" i="1"/>
  <c r="DG41" i="1"/>
  <c r="CX41" i="1"/>
  <c r="CP41" i="1"/>
  <c r="CH41" i="1"/>
  <c r="BY41" i="1"/>
  <c r="CJ927" i="1"/>
  <c r="BW927" i="1"/>
  <c r="DF927" i="1"/>
  <c r="BY927" i="1"/>
  <c r="CK927" i="1"/>
  <c r="CW927" i="1"/>
  <c r="DH927" i="1"/>
  <c r="BZ927" i="1"/>
  <c r="CM927" i="1"/>
  <c r="CX927" i="1"/>
  <c r="DI927" i="1"/>
  <c r="CB927" i="1"/>
  <c r="CO927" i="1"/>
  <c r="CZ927" i="1"/>
  <c r="DJ927" i="1"/>
  <c r="CU927" i="1"/>
  <c r="DG923" i="1"/>
  <c r="CZ923" i="1"/>
  <c r="DH936" i="1"/>
  <c r="BS940" i="1"/>
  <c r="DH929" i="1"/>
  <c r="CS929" i="1"/>
  <c r="DJ923" i="1"/>
  <c r="DB936" i="1"/>
  <c r="AU852" i="1"/>
  <c r="CB914" i="1"/>
  <c r="DJ929" i="1"/>
  <c r="CJ932" i="1"/>
  <c r="DC936" i="1"/>
  <c r="CJ939" i="1"/>
  <c r="DC929" i="1"/>
  <c r="CV936" i="1"/>
  <c r="BW938" i="1"/>
  <c r="CE938" i="1"/>
  <c r="CM938" i="1"/>
  <c r="CU938" i="1"/>
  <c r="DC938" i="1"/>
  <c r="DK938" i="1"/>
  <c r="BX938" i="1"/>
  <c r="CF938" i="1"/>
  <c r="CN938" i="1"/>
  <c r="CV938" i="1"/>
  <c r="DD938" i="1"/>
  <c r="DL938" i="1"/>
  <c r="BY938" i="1"/>
  <c r="CG938" i="1"/>
  <c r="CO938" i="1"/>
  <c r="CW938" i="1"/>
  <c r="DE938" i="1"/>
  <c r="DM938" i="1"/>
  <c r="CC938" i="1"/>
  <c r="CK938" i="1"/>
  <c r="CS938" i="1"/>
  <c r="DA938" i="1"/>
  <c r="DI938" i="1"/>
  <c r="DB938" i="1"/>
  <c r="DJ938" i="1"/>
  <c r="BW919" i="1"/>
  <c r="CE919" i="1"/>
  <c r="CM919" i="1"/>
  <c r="CU919" i="1"/>
  <c r="DC919" i="1"/>
  <c r="DK919" i="1"/>
  <c r="BX919" i="1"/>
  <c r="CF919" i="1"/>
  <c r="BY919" i="1"/>
  <c r="CG919" i="1"/>
  <c r="CO919" i="1"/>
  <c r="CW919" i="1"/>
  <c r="DE919" i="1"/>
  <c r="DM919" i="1"/>
  <c r="CC919" i="1"/>
  <c r="CK919" i="1"/>
  <c r="CS919" i="1"/>
  <c r="DA919" i="1"/>
  <c r="DI919" i="1"/>
  <c r="DJ919" i="1"/>
  <c r="DD919" i="1"/>
  <c r="DL919" i="1"/>
  <c r="CN919" i="1"/>
  <c r="CV919" i="1"/>
  <c r="CJ933" i="1"/>
  <c r="CG923" i="1"/>
  <c r="BY936" i="1"/>
  <c r="BS869" i="1"/>
  <c r="BY929" i="1"/>
  <c r="CP923" i="1"/>
  <c r="DN936" i="1"/>
  <c r="CL938" i="1"/>
  <c r="CL933" i="1"/>
  <c r="CN934" i="1"/>
  <c r="DD934" i="1"/>
  <c r="CP934" i="1"/>
  <c r="DF934" i="1"/>
  <c r="BZ934" i="1"/>
  <c r="CR934" i="1"/>
  <c r="DH934" i="1"/>
  <c r="CA934" i="1"/>
  <c r="CV934" i="1"/>
  <c r="DL934" i="1"/>
  <c r="CX934" i="1"/>
  <c r="DN934" i="1"/>
  <c r="CB937" i="1"/>
  <c r="CC936" i="1"/>
  <c r="BW918" i="1"/>
  <c r="DB931" i="1"/>
  <c r="CH934" i="1"/>
  <c r="CI931" i="1"/>
  <c r="CP937" i="1"/>
  <c r="CS922" i="1"/>
  <c r="BY918" i="1"/>
  <c r="CR928" i="1"/>
  <c r="DM927" i="1"/>
  <c r="DO927" i="1"/>
  <c r="CV927" i="1"/>
  <c r="DO923" i="1"/>
  <c r="DH923" i="1"/>
  <c r="BS924" i="1"/>
  <c r="DA929" i="1"/>
  <c r="DJ936" i="1"/>
  <c r="BW923" i="1"/>
  <c r="CR932" i="1"/>
  <c r="DK936" i="1"/>
  <c r="CR939" i="1"/>
  <c r="DK929" i="1"/>
  <c r="BS877" i="1"/>
  <c r="DD936" i="1"/>
  <c r="BS875" i="1"/>
  <c r="CR933" i="1"/>
  <c r="CO923" i="1"/>
  <c r="CG936" i="1"/>
  <c r="CX923" i="1"/>
  <c r="CT938" i="1"/>
  <c r="CT933" i="1"/>
  <c r="CO934" i="1"/>
  <c r="BW934" i="1"/>
  <c r="DA934" i="1"/>
  <c r="CJ937" i="1"/>
  <c r="CA935" i="1"/>
  <c r="CI935" i="1"/>
  <c r="CQ935" i="1"/>
  <c r="CY935" i="1"/>
  <c r="DG935" i="1"/>
  <c r="DO935" i="1"/>
  <c r="CC935" i="1"/>
  <c r="CK935" i="1"/>
  <c r="CS935" i="1"/>
  <c r="DA935" i="1"/>
  <c r="DI935" i="1"/>
  <c r="BW935" i="1"/>
  <c r="CE935" i="1"/>
  <c r="CM935" i="1"/>
  <c r="CU935" i="1"/>
  <c r="DC935" i="1"/>
  <c r="DK935" i="1"/>
  <c r="BX935" i="1"/>
  <c r="CF935" i="1"/>
  <c r="CN935" i="1"/>
  <c r="CV935" i="1"/>
  <c r="DD935" i="1"/>
  <c r="DL935" i="1"/>
  <c r="BY935" i="1"/>
  <c r="CG935" i="1"/>
  <c r="CO935" i="1"/>
  <c r="CW935" i="1"/>
  <c r="DE935" i="1"/>
  <c r="DM935" i="1"/>
  <c r="CX935" i="1"/>
  <c r="DF935" i="1"/>
  <c r="DN935" i="1"/>
  <c r="CQ934" i="1"/>
  <c r="BV938" i="1"/>
  <c r="AU863" i="1"/>
  <c r="CE918" i="1"/>
  <c r="DJ931" i="1"/>
  <c r="CY934" i="1"/>
  <c r="CS931" i="1"/>
  <c r="CX937" i="1"/>
  <c r="DA922" i="1"/>
  <c r="CG918" i="1"/>
  <c r="AU851" i="1"/>
  <c r="CZ928" i="1"/>
  <c r="DG927" i="1"/>
  <c r="CN927" i="1"/>
  <c r="AU913" i="1"/>
  <c r="AU924" i="1"/>
  <c r="BL923" i="1"/>
  <c r="BR923" i="1" s="1"/>
  <c r="CH929" i="1"/>
  <c r="CP929" i="1"/>
  <c r="CX929" i="1"/>
  <c r="DF929" i="1"/>
  <c r="DN929" i="1"/>
  <c r="CA929" i="1"/>
  <c r="CI929" i="1"/>
  <c r="CQ929" i="1"/>
  <c r="CY929" i="1"/>
  <c r="DG929" i="1"/>
  <c r="DO929" i="1"/>
  <c r="BX929" i="1"/>
  <c r="CF929" i="1"/>
  <c r="CN929" i="1"/>
  <c r="CV929" i="1"/>
  <c r="DD929" i="1"/>
  <c r="DL929" i="1"/>
  <c r="CK936" i="1"/>
  <c r="DI929" i="1"/>
  <c r="AU869" i="1"/>
  <c r="CR914" i="1"/>
  <c r="CE923" i="1"/>
  <c r="CZ932" i="1"/>
  <c r="BS912" i="1"/>
  <c r="CZ939" i="1"/>
  <c r="BZ941" i="1"/>
  <c r="CH941" i="1"/>
  <c r="CP941" i="1"/>
  <c r="CX941" i="1"/>
  <c r="DF941" i="1"/>
  <c r="DN941" i="1"/>
  <c r="CC941" i="1"/>
  <c r="CK941" i="1"/>
  <c r="CS941" i="1"/>
  <c r="DA941" i="1"/>
  <c r="DI941" i="1"/>
  <c r="BW941" i="1"/>
  <c r="CE941" i="1"/>
  <c r="CM941" i="1"/>
  <c r="CU941" i="1"/>
  <c r="DC941" i="1"/>
  <c r="DK941" i="1"/>
  <c r="BY941" i="1"/>
  <c r="CV941" i="1"/>
  <c r="CD941" i="1"/>
  <c r="CW941" i="1"/>
  <c r="CF941" i="1"/>
  <c r="DB941" i="1"/>
  <c r="CG941" i="1"/>
  <c r="DD941" i="1"/>
  <c r="CL941" i="1"/>
  <c r="DE941" i="1"/>
  <c r="CN941" i="1"/>
  <c r="DJ941" i="1"/>
  <c r="BV941" i="1"/>
  <c r="CO941" i="1"/>
  <c r="DL941" i="1"/>
  <c r="BX941" i="1"/>
  <c r="CT941" i="1"/>
  <c r="DM941" i="1"/>
  <c r="BS856" i="1"/>
  <c r="BX923" i="1"/>
  <c r="DL936" i="1"/>
  <c r="CB938" i="1"/>
  <c r="CB919" i="1"/>
  <c r="CZ933" i="1"/>
  <c r="CW923" i="1"/>
  <c r="CO936" i="1"/>
  <c r="CO929" i="1"/>
  <c r="DF923" i="1"/>
  <c r="DB933" i="1"/>
  <c r="CG934" i="1"/>
  <c r="DJ934" i="1"/>
  <c r="CS934" i="1"/>
  <c r="CR937" i="1"/>
  <c r="DG934" i="1"/>
  <c r="AU875" i="1"/>
  <c r="CM918" i="1"/>
  <c r="BS855" i="1"/>
  <c r="DO934" i="1"/>
  <c r="DC931" i="1"/>
  <c r="DI922" i="1"/>
  <c r="CO918" i="1"/>
  <c r="BV937" i="1"/>
  <c r="BV935" i="1"/>
  <c r="DH928" i="1"/>
  <c r="CY927" i="1"/>
  <c r="CF927" i="1"/>
  <c r="CS927" i="1"/>
  <c r="CC927" i="1"/>
  <c r="CK923" i="1"/>
  <c r="BS860" i="1"/>
  <c r="AU867" i="1"/>
  <c r="BV923" i="1"/>
  <c r="BV929" i="1"/>
  <c r="CM923" i="1"/>
  <c r="BS40" i="1"/>
  <c r="AU40" i="1" s="1"/>
  <c r="DH939" i="1"/>
  <c r="AU912" i="1"/>
  <c r="CF923" i="1"/>
  <c r="DH933" i="1"/>
  <c r="DE923" i="1"/>
  <c r="CW936" i="1"/>
  <c r="CW929" i="1"/>
  <c r="DN923" i="1"/>
  <c r="BZ936" i="1"/>
  <c r="CD919" i="1"/>
  <c r="CD937" i="1"/>
  <c r="BV933" i="1"/>
  <c r="CC929" i="1"/>
  <c r="DK931" i="1"/>
  <c r="CW918" i="1"/>
  <c r="CQ927" i="1"/>
  <c r="BX927" i="1"/>
  <c r="DC927" i="1"/>
  <c r="CP927" i="1"/>
  <c r="BS878" i="1"/>
  <c r="CA923" i="1"/>
  <c r="AU940" i="1"/>
  <c r="CB929" i="1"/>
  <c r="CS923" i="1"/>
  <c r="DA936" i="1"/>
  <c r="CD923" i="1"/>
  <c r="BV936" i="1"/>
  <c r="DH914" i="1"/>
  <c r="CD929" i="1"/>
  <c r="CU923" i="1"/>
  <c r="BW936" i="1"/>
  <c r="BX921" i="1"/>
  <c r="CF921" i="1"/>
  <c r="CN921" i="1"/>
  <c r="CV921" i="1"/>
  <c r="DD921" i="1"/>
  <c r="DL921" i="1"/>
  <c r="BY921" i="1"/>
  <c r="CG921" i="1"/>
  <c r="CO921" i="1"/>
  <c r="CW921" i="1"/>
  <c r="DE921" i="1"/>
  <c r="DM921" i="1"/>
  <c r="BZ921" i="1"/>
  <c r="CH921" i="1"/>
  <c r="CP921" i="1"/>
  <c r="CX921" i="1"/>
  <c r="DF921" i="1"/>
  <c r="DN921" i="1"/>
  <c r="CC921" i="1"/>
  <c r="CK921" i="1"/>
  <c r="CS921" i="1"/>
  <c r="DA921" i="1"/>
  <c r="DI921" i="1"/>
  <c r="BV921" i="1"/>
  <c r="CD921" i="1"/>
  <c r="CL921" i="1"/>
  <c r="CT921" i="1"/>
  <c r="DB921" i="1"/>
  <c r="DJ921" i="1"/>
  <c r="BW921" i="1"/>
  <c r="CE921" i="1"/>
  <c r="CM921" i="1"/>
  <c r="CU921" i="1"/>
  <c r="DC921" i="1"/>
  <c r="DK921" i="1"/>
  <c r="BW929" i="1"/>
  <c r="CN923" i="1"/>
  <c r="CR938" i="1"/>
  <c r="BS870" i="1"/>
  <c r="CR919" i="1"/>
  <c r="DM923" i="1"/>
  <c r="DE936" i="1"/>
  <c r="DE929" i="1"/>
  <c r="AU861" i="1"/>
  <c r="CH936" i="1"/>
  <c r="CC926" i="1"/>
  <c r="CK926" i="1"/>
  <c r="CS926" i="1"/>
  <c r="DA926" i="1"/>
  <c r="DI926" i="1"/>
  <c r="BV926" i="1"/>
  <c r="CD926" i="1"/>
  <c r="CL926" i="1"/>
  <c r="CT926" i="1"/>
  <c r="DB926" i="1"/>
  <c r="DJ926" i="1"/>
  <c r="BW926" i="1"/>
  <c r="CE926" i="1"/>
  <c r="CM926" i="1"/>
  <c r="CU926" i="1"/>
  <c r="DC926" i="1"/>
  <c r="DK926" i="1"/>
  <c r="CA926" i="1"/>
  <c r="CI926" i="1"/>
  <c r="CQ926" i="1"/>
  <c r="CY926" i="1"/>
  <c r="DG926" i="1"/>
  <c r="DO926" i="1"/>
  <c r="CL919" i="1"/>
  <c r="CI934" i="1"/>
  <c r="DK934" i="1"/>
  <c r="CT934" i="1"/>
  <c r="CC934" i="1"/>
  <c r="DH937" i="1"/>
  <c r="CJ935" i="1"/>
  <c r="CL937" i="1"/>
  <c r="CD935" i="1"/>
  <c r="CS918" i="1"/>
  <c r="BY916" i="1"/>
  <c r="CG916" i="1"/>
  <c r="CO916" i="1"/>
  <c r="CW916" i="1"/>
  <c r="DE916" i="1"/>
  <c r="DM916" i="1"/>
  <c r="CX916" i="1"/>
  <c r="DF916" i="1"/>
  <c r="DN916" i="1"/>
  <c r="CA916" i="1"/>
  <c r="CI916" i="1"/>
  <c r="CQ916" i="1"/>
  <c r="CY916" i="1"/>
  <c r="DG916" i="1"/>
  <c r="DO916" i="1"/>
  <c r="CC916" i="1"/>
  <c r="CK916" i="1"/>
  <c r="CS916" i="1"/>
  <c r="DA916" i="1"/>
  <c r="DI916" i="1"/>
  <c r="BV916" i="1"/>
  <c r="CD916" i="1"/>
  <c r="CL916" i="1"/>
  <c r="CT916" i="1"/>
  <c r="DB916" i="1"/>
  <c r="DJ916" i="1"/>
  <c r="BW916" i="1"/>
  <c r="CE916" i="1"/>
  <c r="CM916" i="1"/>
  <c r="CU916" i="1"/>
  <c r="DC916" i="1"/>
  <c r="DK916" i="1"/>
  <c r="CV916" i="1"/>
  <c r="DD916" i="1"/>
  <c r="DL916" i="1"/>
  <c r="DA931" i="1"/>
  <c r="CF934" i="1"/>
  <c r="DE918" i="1"/>
  <c r="CC918" i="1"/>
  <c r="CT927" i="1"/>
  <c r="CI927" i="1"/>
  <c r="DN927" i="1"/>
  <c r="CE920" i="1"/>
  <c r="CR920" i="1"/>
  <c r="DE920" i="1"/>
  <c r="CG920" i="1"/>
  <c r="CT920" i="1"/>
  <c r="DG920" i="1"/>
  <c r="BV920" i="1"/>
  <c r="CI920" i="1"/>
  <c r="CU920" i="1"/>
  <c r="DH920" i="1"/>
  <c r="BW920" i="1"/>
  <c r="CJ920" i="1"/>
  <c r="CW920" i="1"/>
  <c r="DJ920" i="1"/>
  <c r="DA927" i="1"/>
  <c r="CI923" i="1"/>
  <c r="CB923" i="1"/>
  <c r="DA923" i="1"/>
  <c r="DI936" i="1"/>
  <c r="BS925" i="1"/>
  <c r="CL923" i="1"/>
  <c r="CD936" i="1"/>
  <c r="CL929" i="1"/>
  <c r="DC923" i="1"/>
  <c r="BX932" i="1"/>
  <c r="CF932" i="1"/>
  <c r="CN932" i="1"/>
  <c r="CV932" i="1"/>
  <c r="DD932" i="1"/>
  <c r="DL932" i="1"/>
  <c r="BY932" i="1"/>
  <c r="CG932" i="1"/>
  <c r="CO932" i="1"/>
  <c r="CW932" i="1"/>
  <c r="DE932" i="1"/>
  <c r="DM932" i="1"/>
  <c r="BZ932" i="1"/>
  <c r="CH932" i="1"/>
  <c r="CP932" i="1"/>
  <c r="CX932" i="1"/>
  <c r="DF932" i="1"/>
  <c r="DN932" i="1"/>
  <c r="CC932" i="1"/>
  <c r="CK932" i="1"/>
  <c r="CS932" i="1"/>
  <c r="DA932" i="1"/>
  <c r="DI932" i="1"/>
  <c r="BV932" i="1"/>
  <c r="CD932" i="1"/>
  <c r="CL932" i="1"/>
  <c r="CT932" i="1"/>
  <c r="DB932" i="1"/>
  <c r="DJ932" i="1"/>
  <c r="BW932" i="1"/>
  <c r="CE932" i="1"/>
  <c r="CM932" i="1"/>
  <c r="CU932" i="1"/>
  <c r="DC932" i="1"/>
  <c r="DK932" i="1"/>
  <c r="CE936" i="1"/>
  <c r="BX939" i="1"/>
  <c r="CF939" i="1"/>
  <c r="CN939" i="1"/>
  <c r="CV939" i="1"/>
  <c r="DD939" i="1"/>
  <c r="DL939" i="1"/>
  <c r="BZ939" i="1"/>
  <c r="CH939" i="1"/>
  <c r="CP939" i="1"/>
  <c r="CX939" i="1"/>
  <c r="DF939" i="1"/>
  <c r="DN939" i="1"/>
  <c r="CC939" i="1"/>
  <c r="CK939" i="1"/>
  <c r="CS939" i="1"/>
  <c r="DA939" i="1"/>
  <c r="DI939" i="1"/>
  <c r="BV939" i="1"/>
  <c r="CD939" i="1"/>
  <c r="CL939" i="1"/>
  <c r="CT939" i="1"/>
  <c r="BW939" i="1"/>
  <c r="CE939" i="1"/>
  <c r="CM939" i="1"/>
  <c r="CU939" i="1"/>
  <c r="DC939" i="1"/>
  <c r="DK939" i="1"/>
  <c r="DE939" i="1"/>
  <c r="DJ939" i="1"/>
  <c r="DM939" i="1"/>
  <c r="BY939" i="1"/>
  <c r="CG939" i="1"/>
  <c r="CO939" i="1"/>
  <c r="CW939" i="1"/>
  <c r="DB939" i="1"/>
  <c r="BS849" i="1"/>
  <c r="CE929" i="1"/>
  <c r="CV923" i="1"/>
  <c r="BX936" i="1"/>
  <c r="BW933" i="1"/>
  <c r="CE933" i="1"/>
  <c r="BY933" i="1"/>
  <c r="CG933" i="1"/>
  <c r="CO933" i="1"/>
  <c r="CW933" i="1"/>
  <c r="DE933" i="1"/>
  <c r="DM933" i="1"/>
  <c r="DJ933" i="1"/>
  <c r="CF933" i="1"/>
  <c r="DC933" i="1"/>
  <c r="CK933" i="1"/>
  <c r="DD933" i="1"/>
  <c r="CM933" i="1"/>
  <c r="DI933" i="1"/>
  <c r="CN933" i="1"/>
  <c r="DK933" i="1"/>
  <c r="CS933" i="1"/>
  <c r="DL933" i="1"/>
  <c r="CU933" i="1"/>
  <c r="BX933" i="1"/>
  <c r="CV933" i="1"/>
  <c r="CC933" i="1"/>
  <c r="DA933" i="1"/>
  <c r="AU877" i="1"/>
  <c r="DM936" i="1"/>
  <c r="DM929" i="1"/>
  <c r="CP936" i="1"/>
  <c r="CT919" i="1"/>
  <c r="BV919" i="1"/>
  <c r="BS919" i="1" s="1"/>
  <c r="CL935" i="1"/>
  <c r="BV931" i="1"/>
  <c r="BS871" i="1"/>
  <c r="BZ935" i="1"/>
  <c r="BX934" i="1"/>
  <c r="CE927" i="1"/>
  <c r="CL927" i="1"/>
  <c r="CA927" i="1"/>
  <c r="CH927" i="1"/>
  <c r="DK927" i="1"/>
  <c r="BY928" i="1"/>
  <c r="CG928" i="1"/>
  <c r="CO928" i="1"/>
  <c r="CW928" i="1"/>
  <c r="DE928" i="1"/>
  <c r="DM928" i="1"/>
  <c r="BW928" i="1"/>
  <c r="CE928" i="1"/>
  <c r="CM928" i="1"/>
  <c r="CU928" i="1"/>
  <c r="DC928" i="1"/>
  <c r="DK928" i="1"/>
  <c r="CD928" i="1"/>
  <c r="CQ928" i="1"/>
  <c r="DD928" i="1"/>
  <c r="DG928" i="1"/>
  <c r="BV928" i="1"/>
  <c r="CF928" i="1"/>
  <c r="CS928" i="1"/>
  <c r="DF928" i="1"/>
  <c r="CH928" i="1"/>
  <c r="CT928" i="1"/>
  <c r="CI928" i="1"/>
  <c r="CV928" i="1"/>
  <c r="DI928" i="1"/>
  <c r="BX928" i="1"/>
  <c r="CK928" i="1"/>
  <c r="AU928" i="1" s="1"/>
  <c r="CX928" i="1"/>
  <c r="DJ928" i="1"/>
  <c r="BZ928" i="1"/>
  <c r="CL928" i="1"/>
  <c r="CY928" i="1"/>
  <c r="DL928" i="1"/>
  <c r="CA928" i="1"/>
  <c r="CN928" i="1"/>
  <c r="DA928" i="1"/>
  <c r="DN928" i="1"/>
  <c r="CC928" i="1"/>
  <c r="CP928" i="1"/>
  <c r="DB928" i="1"/>
  <c r="DO928" i="1"/>
  <c r="CQ923" i="1"/>
  <c r="CJ923" i="1"/>
  <c r="DI923" i="1"/>
  <c r="CT923" i="1"/>
  <c r="CL936" i="1"/>
  <c r="CA914" i="1"/>
  <c r="CI914" i="1"/>
  <c r="CQ914" i="1"/>
  <c r="CY914" i="1"/>
  <c r="DG914" i="1"/>
  <c r="DO914" i="1"/>
  <c r="CS914" i="1"/>
  <c r="DA914" i="1"/>
  <c r="DI914" i="1"/>
  <c r="BV914" i="1"/>
  <c r="CD914" i="1"/>
  <c r="CL914" i="1"/>
  <c r="CT914" i="1"/>
  <c r="DB914" i="1"/>
  <c r="DJ914" i="1"/>
  <c r="BX914" i="1"/>
  <c r="CF914" i="1"/>
  <c r="CN914" i="1"/>
  <c r="CV914" i="1"/>
  <c r="DD914" i="1"/>
  <c r="DL914" i="1"/>
  <c r="BW914" i="1"/>
  <c r="AU914" i="1" s="1"/>
  <c r="CP914" i="1"/>
  <c r="DM914" i="1"/>
  <c r="BY914" i="1"/>
  <c r="CU914" i="1"/>
  <c r="DN914" i="1"/>
  <c r="BZ914" i="1"/>
  <c r="CW914" i="1"/>
  <c r="CE914" i="1"/>
  <c r="CX914" i="1"/>
  <c r="CG914" i="1"/>
  <c r="DC914" i="1"/>
  <c r="CH914" i="1"/>
  <c r="DE914" i="1"/>
  <c r="CM914" i="1"/>
  <c r="DF914" i="1"/>
  <c r="CO914" i="1"/>
  <c r="DK914" i="1"/>
  <c r="CT929" i="1"/>
  <c r="DK923" i="1"/>
  <c r="BS915" i="1"/>
  <c r="CM936" i="1"/>
  <c r="CM929" i="1"/>
  <c r="DD923" i="1"/>
  <c r="CF936" i="1"/>
  <c r="BS854" i="1"/>
  <c r="AU856" i="1"/>
  <c r="AU870" i="1"/>
  <c r="BZ923" i="1"/>
  <c r="CX936" i="1"/>
  <c r="DB919" i="1"/>
  <c r="CA937" i="1"/>
  <c r="CI937" i="1"/>
  <c r="CQ937" i="1"/>
  <c r="CY937" i="1"/>
  <c r="DG937" i="1"/>
  <c r="DO937" i="1"/>
  <c r="CC937" i="1"/>
  <c r="CK937" i="1"/>
  <c r="CS937" i="1"/>
  <c r="DA937" i="1"/>
  <c r="DI937" i="1"/>
  <c r="BW937" i="1"/>
  <c r="CE937" i="1"/>
  <c r="CM937" i="1"/>
  <c r="CU937" i="1"/>
  <c r="DC937" i="1"/>
  <c r="DK937" i="1"/>
  <c r="BX937" i="1"/>
  <c r="CF937" i="1"/>
  <c r="CN937" i="1"/>
  <c r="CV937" i="1"/>
  <c r="DD937" i="1"/>
  <c r="DL937" i="1"/>
  <c r="BY937" i="1"/>
  <c r="CG937" i="1"/>
  <c r="CO937" i="1"/>
  <c r="CW937" i="1"/>
  <c r="DE937" i="1"/>
  <c r="DM937" i="1"/>
  <c r="DF937" i="1"/>
  <c r="DN937" i="1"/>
  <c r="CC914" i="1"/>
  <c r="AU918" i="1"/>
  <c r="DB937" i="1"/>
  <c r="CT935" i="1"/>
  <c r="BS873" i="1"/>
  <c r="BS863" i="1"/>
  <c r="CF931" i="1"/>
  <c r="CL922" i="1"/>
  <c r="CT922" i="1"/>
  <c r="BS922" i="1" s="1"/>
  <c r="DB922" i="1"/>
  <c r="DJ922" i="1"/>
  <c r="CH922" i="1"/>
  <c r="CP922" i="1"/>
  <c r="CX922" i="1"/>
  <c r="DF922" i="1"/>
  <c r="DN922" i="1"/>
  <c r="CK917" i="1"/>
  <c r="DA917" i="1"/>
  <c r="BY917" i="1"/>
  <c r="CO917" i="1"/>
  <c r="DE917" i="1"/>
  <c r="CA917" i="1"/>
  <c r="CQ917" i="1"/>
  <c r="DG917" i="1"/>
  <c r="CC917" i="1"/>
  <c r="CS917" i="1"/>
  <c r="DI917" i="1"/>
  <c r="CG917" i="1"/>
  <c r="CW917" i="1"/>
  <c r="DM917" i="1"/>
  <c r="CI917" i="1"/>
  <c r="CY917" i="1"/>
  <c r="DO917" i="1"/>
  <c r="BZ937" i="1"/>
  <c r="CC930" i="1"/>
  <c r="CK930" i="1"/>
  <c r="CS930" i="1"/>
  <c r="DA930" i="1"/>
  <c r="DI930" i="1"/>
  <c r="BW930" i="1"/>
  <c r="CE930" i="1"/>
  <c r="CM930" i="1"/>
  <c r="CU930" i="1"/>
  <c r="DC930" i="1"/>
  <c r="DK930" i="1"/>
  <c r="BY930" i="1"/>
  <c r="CG930" i="1"/>
  <c r="CO930" i="1"/>
  <c r="CW930" i="1"/>
  <c r="DE930" i="1"/>
  <c r="DM930" i="1"/>
  <c r="BZ930" i="1"/>
  <c r="CH930" i="1"/>
  <c r="CP930" i="1"/>
  <c r="CX930" i="1"/>
  <c r="DF930" i="1"/>
  <c r="DN930" i="1"/>
  <c r="CA930" i="1"/>
  <c r="CI930" i="1"/>
  <c r="CQ930" i="1"/>
  <c r="CY930" i="1"/>
  <c r="DG930" i="1"/>
  <c r="DO930" i="1"/>
  <c r="CH935" i="1"/>
  <c r="CF916" i="1"/>
  <c r="CE931" i="1"/>
  <c r="AU931" i="1" s="1"/>
  <c r="CR927" i="1"/>
  <c r="CD927" i="1"/>
  <c r="DL927" i="1"/>
  <c r="DE927" i="1"/>
  <c r="CG927" i="1"/>
  <c r="CY923" i="1"/>
  <c r="CR923" i="1"/>
  <c r="BS850" i="1"/>
  <c r="BS867" i="1"/>
  <c r="CK929" i="1"/>
  <c r="DB923" i="1"/>
  <c r="CT936" i="1"/>
  <c r="BS874" i="1"/>
  <c r="BS852" i="1"/>
  <c r="DB929" i="1"/>
  <c r="CB932" i="1"/>
  <c r="CU936" i="1"/>
  <c r="CB939" i="1"/>
  <c r="CU929" i="1"/>
  <c r="DL923" i="1"/>
  <c r="CN936" i="1"/>
  <c r="BL938" i="1"/>
  <c r="BR938" i="1" s="1"/>
  <c r="BL919" i="1"/>
  <c r="BR919" i="1" s="1"/>
  <c r="AU919" i="1" s="1"/>
  <c r="CB933" i="1"/>
  <c r="AU915" i="1"/>
  <c r="BY923" i="1"/>
  <c r="BS861" i="1"/>
  <c r="AU854" i="1"/>
  <c r="CH923" i="1"/>
  <c r="CD938" i="1"/>
  <c r="CJ926" i="1"/>
  <c r="CD933" i="1"/>
  <c r="DE934" i="1"/>
  <c r="CM934" i="1"/>
  <c r="BV934" i="1"/>
  <c r="BL934" i="1"/>
  <c r="BR934" i="1" s="1"/>
  <c r="DH935" i="1"/>
  <c r="BZ918" i="1"/>
  <c r="CH918" i="1"/>
  <c r="CP918" i="1"/>
  <c r="CX918" i="1"/>
  <c r="DF918" i="1"/>
  <c r="DN918" i="1"/>
  <c r="BV918" i="1"/>
  <c r="CD918" i="1"/>
  <c r="CL918" i="1"/>
  <c r="CT918" i="1"/>
  <c r="DB918" i="1"/>
  <c r="DJ918" i="1"/>
  <c r="CU918" i="1"/>
  <c r="DC918" i="1"/>
  <c r="DK918" i="1"/>
  <c r="BX918" i="1"/>
  <c r="CF918" i="1"/>
  <c r="CN918" i="1"/>
  <c r="CV918" i="1"/>
  <c r="DD918" i="1"/>
  <c r="DL918" i="1"/>
  <c r="DJ937" i="1"/>
  <c r="DB935" i="1"/>
  <c r="CJ916" i="1"/>
  <c r="BS862" i="1"/>
  <c r="CR931" i="1"/>
  <c r="AU862" i="1"/>
  <c r="CX917" i="1"/>
  <c r="CF917" i="1"/>
  <c r="DJ917" i="1"/>
  <c r="CH937" i="1"/>
  <c r="CK922" i="1"/>
  <c r="CP935" i="1"/>
  <c r="CN916" i="1"/>
  <c r="BX916" i="1"/>
  <c r="CJ928" i="1"/>
  <c r="DB927" i="1"/>
  <c r="BV927" i="1"/>
  <c r="DD927" i="1"/>
  <c r="CL920" i="1"/>
  <c r="BY920" i="1"/>
  <c r="BJ42" i="1"/>
  <c r="BK42" i="1" s="1"/>
  <c r="CX42" i="1" s="1"/>
  <c r="BV42" i="1"/>
  <c r="BD44" i="1"/>
  <c r="BF43" i="1"/>
  <c r="DM42" i="1" l="1"/>
  <c r="DI42" i="1"/>
  <c r="CS42" i="1"/>
  <c r="DE42" i="1"/>
  <c r="CK42" i="1"/>
  <c r="CI42" i="1"/>
  <c r="DG42" i="1"/>
  <c r="CV42" i="1"/>
  <c r="CF42" i="1"/>
  <c r="DN42" i="1"/>
  <c r="DF42" i="1"/>
  <c r="CT42" i="1"/>
  <c r="CD42" i="1"/>
  <c r="DD42" i="1"/>
  <c r="CA42" i="1"/>
  <c r="DL42" i="1"/>
  <c r="CQ42" i="1"/>
  <c r="DK42" i="1"/>
  <c r="DB42" i="1"/>
  <c r="CN42" i="1"/>
  <c r="CB42" i="1"/>
  <c r="DJ42" i="1"/>
  <c r="DA42" i="1"/>
  <c r="CL42" i="1"/>
  <c r="BW42" i="1"/>
  <c r="CW42" i="1"/>
  <c r="CY42" i="1"/>
  <c r="DH42" i="1"/>
  <c r="DO42" i="1"/>
  <c r="DC42" i="1"/>
  <c r="CU42" i="1"/>
  <c r="CM42" i="1"/>
  <c r="CE42" i="1"/>
  <c r="BZ42" i="1"/>
  <c r="BS41" i="1"/>
  <c r="AU41" i="1" s="1"/>
  <c r="CZ42" i="1"/>
  <c r="CR42" i="1"/>
  <c r="CJ42" i="1"/>
  <c r="BY42" i="1"/>
  <c r="CP42" i="1"/>
  <c r="CH42" i="1"/>
  <c r="CC42" i="1"/>
  <c r="CO42" i="1"/>
  <c r="CG42" i="1"/>
  <c r="BX42" i="1"/>
  <c r="AU937" i="1"/>
  <c r="AU927" i="1"/>
  <c r="AU938" i="1"/>
  <c r="AU930" i="1"/>
  <c r="BS939" i="1"/>
  <c r="AU939" i="1"/>
  <c r="BS930" i="1"/>
  <c r="BS917" i="1"/>
  <c r="BS914" i="1"/>
  <c r="AU917" i="1"/>
  <c r="AU921" i="1"/>
  <c r="BS929" i="1"/>
  <c r="AU929" i="1"/>
  <c r="BS941" i="1"/>
  <c r="AU941" i="1"/>
  <c r="BS934" i="1"/>
  <c r="BS923" i="1"/>
  <c r="AU922" i="1"/>
  <c r="AU920" i="1"/>
  <c r="AU926" i="1"/>
  <c r="BS920" i="1"/>
  <c r="BS921" i="1"/>
  <c r="BS935" i="1"/>
  <c r="AU935" i="1"/>
  <c r="BS931" i="1"/>
  <c r="BS937" i="1"/>
  <c r="BS918" i="1"/>
  <c r="BS936" i="1"/>
  <c r="BS933" i="1"/>
  <c r="AU933" i="1"/>
  <c r="BS938" i="1"/>
  <c r="BS927" i="1"/>
  <c r="AU934" i="1"/>
  <c r="BS928" i="1"/>
  <c r="BS932" i="1"/>
  <c r="AU932" i="1"/>
  <c r="BS916" i="1"/>
  <c r="BS926" i="1"/>
  <c r="AU916" i="1"/>
  <c r="AU923" i="1"/>
  <c r="AU936" i="1"/>
  <c r="BD45" i="1"/>
  <c r="BF44" i="1"/>
  <c r="BJ43" i="1"/>
  <c r="BS42" i="1" l="1"/>
  <c r="AU42" i="1" s="1"/>
  <c r="BK43" i="1"/>
  <c r="BX43" i="1" s="1"/>
  <c r="DF43" i="1"/>
  <c r="BY43" i="1"/>
  <c r="BJ44" i="1"/>
  <c r="BK44" i="1" s="1"/>
  <c r="CU44" i="1" s="1"/>
  <c r="CB44" i="1"/>
  <c r="CH44" i="1"/>
  <c r="CQ44" i="1"/>
  <c r="CX44" i="1"/>
  <c r="DB44" i="1"/>
  <c r="DH44" i="1"/>
  <c r="DN44" i="1"/>
  <c r="BD46" i="1"/>
  <c r="BF45" i="1"/>
  <c r="DG44" i="1" l="1"/>
  <c r="CA44" i="1"/>
  <c r="DA44" i="1"/>
  <c r="BW44" i="1"/>
  <c r="CR44" i="1"/>
  <c r="DK44" i="1"/>
  <c r="CL44" i="1"/>
  <c r="DI44" i="1"/>
  <c r="CY44" i="1"/>
  <c r="CM44" i="1"/>
  <c r="BX44" i="1"/>
  <c r="CR43" i="1"/>
  <c r="CK44" i="1"/>
  <c r="DA43" i="1"/>
  <c r="DF44" i="1"/>
  <c r="CT44" i="1"/>
  <c r="CJ44" i="1"/>
  <c r="BZ44" i="1"/>
  <c r="CZ43" i="1"/>
  <c r="CE44" i="1"/>
  <c r="DO44" i="1"/>
  <c r="DC44" i="1"/>
  <c r="CS44" i="1"/>
  <c r="CI44" i="1"/>
  <c r="BV44" i="1"/>
  <c r="CC43" i="1"/>
  <c r="DJ44" i="1"/>
  <c r="CZ44" i="1"/>
  <c r="CP44" i="1"/>
  <c r="CC44" i="1"/>
  <c r="DD43" i="1"/>
  <c r="CM43" i="1"/>
  <c r="DC43" i="1"/>
  <c r="BV43" i="1"/>
  <c r="BZ43" i="1"/>
  <c r="CI43" i="1"/>
  <c r="DO43" i="1"/>
  <c r="DL43" i="1"/>
  <c r="DN43" i="1"/>
  <c r="CE43" i="1"/>
  <c r="CT43" i="1"/>
  <c r="CL43" i="1"/>
  <c r="CA43" i="1"/>
  <c r="CX43" i="1"/>
  <c r="CN43" i="1"/>
  <c r="BW43" i="1"/>
  <c r="DG43" i="1"/>
  <c r="CP43" i="1"/>
  <c r="CO43" i="1"/>
  <c r="DJ43" i="1"/>
  <c r="CY43" i="1"/>
  <c r="CH43" i="1"/>
  <c r="DM43" i="1"/>
  <c r="DB43" i="1"/>
  <c r="CQ43" i="1"/>
  <c r="DM44" i="1"/>
  <c r="DE44" i="1"/>
  <c r="CW44" i="1"/>
  <c r="CO44" i="1"/>
  <c r="CG44" i="1"/>
  <c r="BY44" i="1"/>
  <c r="DL44" i="1"/>
  <c r="DD44" i="1"/>
  <c r="CV44" i="1"/>
  <c r="CN44" i="1"/>
  <c r="CF44" i="1"/>
  <c r="CD44" i="1"/>
  <c r="CB43" i="1"/>
  <c r="CF43" i="1"/>
  <c r="DE43" i="1"/>
  <c r="CJ43" i="1"/>
  <c r="DK43" i="1"/>
  <c r="CG43" i="1"/>
  <c r="DH43" i="1"/>
  <c r="CS43" i="1"/>
  <c r="CV43" i="1"/>
  <c r="DI43" i="1"/>
  <c r="CU43" i="1"/>
  <c r="CW43" i="1"/>
  <c r="CK43" i="1"/>
  <c r="CD43" i="1"/>
  <c r="BJ45" i="1"/>
  <c r="BK45" i="1" s="1"/>
  <c r="CF45" i="1" s="1"/>
  <c r="BF46" i="1"/>
  <c r="BD47" i="1"/>
  <c r="DN45" i="1" l="1"/>
  <c r="DB45" i="1"/>
  <c r="DJ45" i="1"/>
  <c r="CT45" i="1"/>
  <c r="CL45" i="1"/>
  <c r="CS45" i="1"/>
  <c r="DO45" i="1"/>
  <c r="DG45" i="1"/>
  <c r="CY45" i="1"/>
  <c r="CQ45" i="1"/>
  <c r="CI45" i="1"/>
  <c r="CB45" i="1"/>
  <c r="CX45" i="1"/>
  <c r="BV45" i="1"/>
  <c r="CA45" i="1"/>
  <c r="CP45" i="1"/>
  <c r="DE45" i="1"/>
  <c r="CO45" i="1"/>
  <c r="DL45" i="1"/>
  <c r="DD45" i="1"/>
  <c r="CV45" i="1"/>
  <c r="CN45" i="1"/>
  <c r="BY45" i="1"/>
  <c r="CD45" i="1"/>
  <c r="DF45" i="1"/>
  <c r="CH45" i="1"/>
  <c r="DM45" i="1"/>
  <c r="CW45" i="1"/>
  <c r="CG45" i="1"/>
  <c r="DK45" i="1"/>
  <c r="DC45" i="1"/>
  <c r="CU45" i="1"/>
  <c r="CM45" i="1"/>
  <c r="CE45" i="1"/>
  <c r="BW45" i="1"/>
  <c r="DI45" i="1"/>
  <c r="DA45" i="1"/>
  <c r="CK45" i="1"/>
  <c r="CC45" i="1"/>
  <c r="DH45" i="1"/>
  <c r="CZ45" i="1"/>
  <c r="CR45" i="1"/>
  <c r="CJ45" i="1"/>
  <c r="BZ45" i="1"/>
  <c r="BS44" i="1"/>
  <c r="AU44" i="1" s="1"/>
  <c r="BS43" i="1"/>
  <c r="AU43" i="1" s="1"/>
  <c r="BX45" i="1"/>
  <c r="BF47" i="1"/>
  <c r="BJ46" i="1"/>
  <c r="BK46" i="1" s="1"/>
  <c r="CB46" i="1" s="1"/>
  <c r="BX46" i="1"/>
  <c r="BV46" i="1"/>
  <c r="CD46" i="1"/>
  <c r="CH46" i="1"/>
  <c r="CJ46" i="1"/>
  <c r="CL46" i="1"/>
  <c r="CN46" i="1"/>
  <c r="CP46" i="1"/>
  <c r="CR46" i="1"/>
  <c r="CT46" i="1"/>
  <c r="CV46" i="1"/>
  <c r="CX46" i="1"/>
  <c r="CZ46" i="1"/>
  <c r="DB46" i="1"/>
  <c r="DD46" i="1"/>
  <c r="DF46" i="1"/>
  <c r="DH46" i="1"/>
  <c r="DJ46" i="1"/>
  <c r="DL46" i="1"/>
  <c r="DN46" i="1"/>
  <c r="BW46" i="1" l="1"/>
  <c r="DI46" i="1"/>
  <c r="DA46" i="1"/>
  <c r="CS46" i="1"/>
  <c r="CK46" i="1"/>
  <c r="CG46" i="1"/>
  <c r="DO46" i="1"/>
  <c r="DG46" i="1"/>
  <c r="CY46" i="1"/>
  <c r="CQ46" i="1"/>
  <c r="CI46" i="1"/>
  <c r="CA46" i="1"/>
  <c r="CE46" i="1"/>
  <c r="DM46" i="1"/>
  <c r="DE46" i="1"/>
  <c r="CW46" i="1"/>
  <c r="CO46" i="1"/>
  <c r="CF46" i="1"/>
  <c r="BZ46" i="1"/>
  <c r="DK46" i="1"/>
  <c r="DC46" i="1"/>
  <c r="CU46" i="1"/>
  <c r="CM46" i="1"/>
  <c r="CC46" i="1"/>
  <c r="BY46" i="1"/>
  <c r="BS45" i="1"/>
  <c r="AU45" i="1" s="1"/>
  <c r="BS46" i="1"/>
  <c r="AU46" i="1" s="1"/>
  <c r="BJ47" i="1"/>
  <c r="BK47" i="1" s="1"/>
  <c r="DN47" i="1" s="1"/>
  <c r="DI47" i="1" l="1"/>
  <c r="DA47" i="1"/>
  <c r="CK47" i="1"/>
  <c r="CS47" i="1"/>
  <c r="CE47" i="1"/>
  <c r="DG47" i="1"/>
  <c r="CY47" i="1"/>
  <c r="CQ47" i="1"/>
  <c r="CI47" i="1"/>
  <c r="CG47" i="1"/>
  <c r="DL47" i="1"/>
  <c r="DD47" i="1"/>
  <c r="CV47" i="1"/>
  <c r="CN47" i="1"/>
  <c r="CF47" i="1"/>
  <c r="BY47" i="1"/>
  <c r="DO47" i="1"/>
  <c r="DF47" i="1"/>
  <c r="CX47" i="1"/>
  <c r="CP47" i="1"/>
  <c r="BZ47" i="1"/>
  <c r="CB47" i="1"/>
  <c r="DM47" i="1"/>
  <c r="DE47" i="1"/>
  <c r="CW47" i="1"/>
  <c r="CO47" i="1"/>
  <c r="BX47" i="1"/>
  <c r="BV47" i="1"/>
  <c r="DK47" i="1"/>
  <c r="DC47" i="1"/>
  <c r="CU47" i="1"/>
  <c r="CM47" i="1"/>
  <c r="CA47" i="1"/>
  <c r="CH47" i="1"/>
  <c r="DJ47" i="1"/>
  <c r="DB47" i="1"/>
  <c r="CT47" i="1"/>
  <c r="CL47" i="1"/>
  <c r="BW47" i="1"/>
  <c r="CC47" i="1"/>
  <c r="DH47" i="1"/>
  <c r="CZ47" i="1"/>
  <c r="CR47" i="1"/>
  <c r="CJ47" i="1"/>
  <c r="CD47" i="1"/>
  <c r="BS47" i="1" l="1"/>
  <c r="AU47" i="1" s="1"/>
  <c r="EK150" i="1" l="1"/>
  <c r="EN49" i="1"/>
  <c r="EI95" i="1"/>
  <c r="EL323" i="1"/>
  <c r="EK516" i="1"/>
  <c r="EH406" i="1"/>
  <c r="ED125" i="1"/>
  <c r="EG48" i="1"/>
  <c r="EL219" i="1"/>
  <c r="DX133" i="1"/>
  <c r="EB494" i="1"/>
  <c r="EC18" i="1"/>
  <c r="EA246" i="1"/>
  <c r="EF517" i="1"/>
  <c r="EH462" i="1"/>
  <c r="EJ177" i="1"/>
  <c r="EL128" i="1"/>
  <c r="EE540" i="1"/>
  <c r="EM22" i="1"/>
  <c r="EE112" i="1"/>
  <c r="EM174" i="1"/>
  <c r="ER478" i="1"/>
  <c r="DY116" i="1"/>
  <c r="EH331" i="1"/>
  <c r="EA66" i="1"/>
  <c r="EE199" i="1"/>
  <c r="EN528" i="1"/>
  <c r="ET110" i="1"/>
  <c r="DZ209" i="1"/>
  <c r="ES297" i="1"/>
  <c r="EB229" i="1"/>
  <c r="EL65" i="1"/>
  <c r="DZ181" i="1"/>
  <c r="EO156" i="1"/>
  <c r="ER259" i="1"/>
  <c r="EN521" i="1"/>
  <c r="DY498" i="1"/>
  <c r="EM225" i="1"/>
  <c r="EH129" i="1"/>
  <c r="ES535" i="1"/>
  <c r="DX144" i="1"/>
  <c r="EL91" i="1"/>
  <c r="EK365" i="1"/>
  <c r="EL266" i="1"/>
  <c r="EE373" i="1"/>
  <c r="ET80" i="1"/>
  <c r="EK152" i="1"/>
  <c r="EN212" i="1"/>
  <c r="ER398" i="1"/>
  <c r="EC392" i="1"/>
  <c r="ET147" i="1"/>
  <c r="EG533" i="1"/>
  <c r="ED192" i="1"/>
  <c r="DZ129" i="1"/>
  <c r="EN37" i="1"/>
  <c r="EG495" i="1"/>
  <c r="EE118" i="1"/>
  <c r="EL200" i="1"/>
  <c r="ED43" i="1"/>
  <c r="EK525" i="1"/>
  <c r="EL100" i="1"/>
  <c r="DY138" i="1"/>
  <c r="EI529" i="1"/>
  <c r="EJ76" i="1"/>
  <c r="EH426" i="1"/>
  <c r="ET256" i="1"/>
  <c r="DZ125" i="1"/>
  <c r="EQ107" i="1"/>
  <c r="EN325" i="1"/>
  <c r="EM527" i="1"/>
  <c r="EO254" i="1"/>
  <c r="EL447" i="1"/>
  <c r="EQ343" i="1"/>
  <c r="DX320" i="1"/>
  <c r="DY357" i="1"/>
  <c r="DZ213" i="1"/>
  <c r="ES114" i="1"/>
  <c r="EM484" i="1"/>
  <c r="EK251" i="1"/>
  <c r="EL452" i="1"/>
  <c r="EK345" i="1"/>
  <c r="EF116" i="1"/>
  <c r="EI312" i="1"/>
  <c r="EG529" i="1"/>
  <c r="EL526" i="1"/>
  <c r="EN246" i="1"/>
  <c r="EE400" i="1"/>
  <c r="EF136" i="1"/>
  <c r="DX47" i="1"/>
  <c r="EM336" i="1"/>
  <c r="EB175" i="1"/>
  <c r="EB191" i="1"/>
  <c r="EI491" i="1"/>
  <c r="DX522" i="1"/>
  <c r="EJ198" i="1"/>
  <c r="EQ378" i="1"/>
  <c r="EI165" i="1"/>
  <c r="EE137" i="1"/>
  <c r="EL24" i="1"/>
  <c r="EE87" i="1"/>
  <c r="EG298" i="1"/>
  <c r="ER231" i="1"/>
  <c r="ET323" i="1"/>
  <c r="ER52" i="1"/>
  <c r="EL500" i="1"/>
  <c r="ES270" i="1"/>
  <c r="EO303" i="1"/>
  <c r="EC161" i="1"/>
  <c r="EM158" i="1"/>
  <c r="EM287" i="1"/>
  <c r="EM202" i="1"/>
  <c r="ET88" i="1"/>
  <c r="EQ442" i="1"/>
  <c r="EI81" i="1"/>
  <c r="EF22" i="1"/>
  <c r="EH382" i="1"/>
  <c r="EQ217" i="1"/>
  <c r="EG189" i="1"/>
  <c r="DZ283" i="1"/>
  <c r="EG179" i="1"/>
  <c r="EJ271" i="1"/>
  <c r="DX536" i="1"/>
  <c r="ET55" i="1"/>
  <c r="EB113" i="1"/>
  <c r="EG233" i="1"/>
  <c r="EI112" i="1"/>
  <c r="DX41" i="1"/>
  <c r="DY223" i="1"/>
  <c r="DZ160" i="1"/>
  <c r="EO305" i="1"/>
  <c r="ED418" i="1"/>
  <c r="ED428" i="1"/>
  <c r="ES51" i="1"/>
  <c r="EI77" i="1"/>
  <c r="DZ447" i="1"/>
  <c r="EK36" i="1"/>
  <c r="EL451" i="1"/>
  <c r="EC255" i="1"/>
  <c r="ED240" i="1"/>
  <c r="EA175" i="1"/>
  <c r="EQ435" i="1"/>
  <c r="EQ320" i="1"/>
  <c r="EI142" i="1"/>
  <c r="ET450" i="1"/>
  <c r="EM502" i="1"/>
  <c r="ED413" i="1"/>
  <c r="EG289" i="1"/>
  <c r="ET524" i="1"/>
  <c r="ES35" i="1"/>
  <c r="EM380" i="1"/>
  <c r="EM121" i="1"/>
  <c r="EQ143" i="1"/>
  <c r="EG461" i="1"/>
  <c r="DX95" i="1"/>
  <c r="ET283" i="1"/>
  <c r="EI385" i="1"/>
  <c r="EC224" i="1"/>
  <c r="EN431" i="1"/>
  <c r="EO264" i="1"/>
  <c r="EG468" i="1"/>
  <c r="EQ78" i="1"/>
  <c r="EP426" i="1"/>
  <c r="EA231" i="1"/>
  <c r="DZ409" i="1"/>
  <c r="EP43" i="1"/>
  <c r="ED321" i="1"/>
  <c r="EE164" i="1"/>
  <c r="EM199" i="1"/>
  <c r="EL220" i="1"/>
  <c r="EN465" i="1"/>
  <c r="DX68" i="1"/>
  <c r="EK470" i="1"/>
  <c r="ET354" i="1"/>
  <c r="ED442" i="1"/>
  <c r="EM292" i="1"/>
  <c r="EI394" i="1"/>
  <c r="EQ291" i="1"/>
  <c r="ES88" i="1"/>
  <c r="DY390" i="1"/>
  <c r="EI175" i="1"/>
  <c r="EO515" i="1"/>
  <c r="EP437" i="1"/>
  <c r="EH453" i="1"/>
  <c r="EO474" i="1"/>
  <c r="ET208" i="1"/>
  <c r="EJ506" i="1"/>
  <c r="ET518" i="1"/>
  <c r="EF233" i="1"/>
  <c r="DZ417" i="1"/>
  <c r="EC206" i="1"/>
  <c r="EJ137" i="1"/>
  <c r="EM348" i="1"/>
  <c r="EG490" i="1"/>
  <c r="ET307" i="1"/>
  <c r="ET279" i="1"/>
  <c r="EM187" i="1"/>
  <c r="DZ296" i="1"/>
  <c r="ES507" i="1"/>
  <c r="EM438" i="1"/>
  <c r="EQ455" i="1"/>
  <c r="EP308" i="1"/>
  <c r="DY343" i="1"/>
  <c r="ES251" i="1"/>
  <c r="EM317" i="1"/>
  <c r="EJ179" i="1"/>
  <c r="EN89" i="1"/>
  <c r="EG369" i="1"/>
  <c r="EG201" i="1"/>
  <c r="EE66" i="1"/>
  <c r="EB204" i="1"/>
  <c r="EQ433" i="1"/>
  <c r="EP487" i="1"/>
  <c r="ED460" i="1"/>
  <c r="EG202" i="1"/>
  <c r="EJ383" i="1"/>
  <c r="EI308" i="1"/>
  <c r="EB325" i="1"/>
  <c r="DZ298" i="1"/>
  <c r="EB16" i="1"/>
  <c r="EL241" i="1"/>
  <c r="EP373" i="1"/>
  <c r="EL28" i="1"/>
  <c r="DZ470" i="1"/>
  <c r="EJ513" i="1"/>
  <c r="EG319" i="1"/>
  <c r="EN526" i="1"/>
  <c r="EN41" i="1"/>
  <c r="EO350" i="1"/>
  <c r="EL345" i="1"/>
  <c r="DY213" i="1"/>
  <c r="EN507" i="1"/>
  <c r="EI441" i="1"/>
  <c r="EL496" i="1"/>
  <c r="DY382" i="1"/>
  <c r="DY312" i="1"/>
  <c r="EL466" i="1"/>
  <c r="ED499" i="1"/>
  <c r="EJ446" i="1"/>
  <c r="ER401" i="1"/>
  <c r="EQ444" i="1"/>
  <c r="EJ381" i="1"/>
  <c r="EN460" i="1"/>
  <c r="DX443" i="1"/>
  <c r="EE360" i="1"/>
  <c r="EE175" i="1"/>
  <c r="DY290" i="1"/>
  <c r="EI480" i="1"/>
  <c r="EF132" i="1"/>
  <c r="EE31" i="1"/>
  <c r="ER291" i="1"/>
  <c r="DX268" i="1"/>
  <c r="EJ499" i="1"/>
  <c r="EH324" i="1"/>
  <c r="EC55" i="1"/>
  <c r="EJ225" i="1"/>
  <c r="EJ73" i="1"/>
  <c r="ER22" i="1"/>
  <c r="EL401" i="1"/>
  <c r="EP237" i="1"/>
  <c r="EG532" i="1"/>
  <c r="EE524" i="1"/>
  <c r="EN307" i="1"/>
  <c r="EM541" i="1"/>
  <c r="EN454" i="1"/>
  <c r="EI489" i="1"/>
  <c r="EH469" i="1"/>
  <c r="ET435" i="1"/>
  <c r="EQ512" i="1"/>
  <c r="EL435" i="1"/>
  <c r="ER124" i="1"/>
  <c r="ES322" i="1"/>
  <c r="EJ162" i="1"/>
  <c r="EO424" i="1"/>
  <c r="EE26" i="1"/>
  <c r="DZ58" i="1"/>
  <c r="EM273" i="1"/>
  <c r="EK335" i="1"/>
  <c r="EQ187" i="1"/>
  <c r="EO48" i="1"/>
  <c r="EF473" i="1"/>
  <c r="EE445" i="1"/>
  <c r="EH133" i="1"/>
  <c r="ER452" i="1"/>
  <c r="EG33" i="1"/>
  <c r="EE425" i="1"/>
  <c r="EO197" i="1"/>
  <c r="EG447" i="1"/>
  <c r="DX365" i="1"/>
  <c r="ET324" i="1"/>
  <c r="EQ100" i="1"/>
  <c r="EJ107" i="1"/>
  <c r="EH54" i="1"/>
  <c r="EH394" i="1"/>
  <c r="EJ390" i="1"/>
  <c r="EN15" i="1"/>
  <c r="EA315" i="1"/>
  <c r="EQ463" i="1"/>
  <c r="EJ168" i="1"/>
  <c r="EK443" i="1"/>
  <c r="EG483" i="1"/>
  <c r="EE453" i="1"/>
  <c r="EP259" i="1"/>
  <c r="EF465" i="1"/>
  <c r="EM469" i="1"/>
  <c r="DZ275" i="1"/>
  <c r="EG57" i="1"/>
  <c r="EA108" i="1"/>
  <c r="DZ284" i="1"/>
  <c r="EI43" i="1"/>
  <c r="ER348" i="1"/>
  <c r="EL504" i="1"/>
  <c r="EB201" i="1"/>
  <c r="EE477" i="1"/>
  <c r="EQ299" i="1"/>
  <c r="DZ504" i="1"/>
  <c r="EP209" i="1"/>
  <c r="ED236" i="1"/>
  <c r="DZ346" i="1"/>
  <c r="EG456" i="1"/>
  <c r="EF510" i="1"/>
  <c r="EH174" i="1"/>
  <c r="EB376" i="1"/>
  <c r="ED18" i="1"/>
  <c r="ES376" i="1"/>
  <c r="EG89" i="1"/>
  <c r="EQ527" i="1"/>
  <c r="EJ465" i="1"/>
  <c r="EN169" i="1"/>
  <c r="EC124" i="1"/>
  <c r="EH527" i="1"/>
  <c r="EC197" i="1"/>
  <c r="EB187" i="1"/>
  <c r="EN494" i="1"/>
  <c r="EA387" i="1"/>
  <c r="EB461" i="1"/>
  <c r="DZ484" i="1"/>
  <c r="EA423" i="1"/>
  <c r="DZ411" i="1"/>
  <c r="EN399" i="1"/>
  <c r="DX373" i="1"/>
  <c r="EG37" i="1"/>
  <c r="EK451" i="1"/>
  <c r="EA222" i="1"/>
  <c r="EC501" i="1"/>
  <c r="EP286" i="1"/>
  <c r="EJ292" i="1"/>
  <c r="ES435" i="1"/>
  <c r="EI442" i="1"/>
  <c r="EQ323" i="1"/>
  <c r="DX76" i="1"/>
  <c r="EP447" i="1"/>
  <c r="EC64" i="1"/>
  <c r="EK494" i="1"/>
  <c r="EA312" i="1"/>
  <c r="ED375" i="1"/>
  <c r="ED231" i="1"/>
  <c r="EO497" i="1"/>
  <c r="ER57" i="1"/>
  <c r="EK38" i="1"/>
  <c r="EJ354" i="1"/>
  <c r="EB106" i="1"/>
  <c r="EM528" i="1"/>
  <c r="EN83" i="1"/>
  <c r="EN508" i="1"/>
  <c r="DX419" i="1"/>
  <c r="DY348" i="1"/>
  <c r="EB407" i="1"/>
  <c r="DY53" i="1"/>
  <c r="ET498" i="1"/>
  <c r="EQ453" i="1"/>
  <c r="ED267" i="1"/>
  <c r="ET459" i="1"/>
  <c r="EP434" i="1"/>
  <c r="DZ518" i="1"/>
  <c r="DX368" i="1"/>
  <c r="EJ330" i="1"/>
  <c r="ET376" i="1"/>
  <c r="EC202" i="1"/>
  <c r="EM18" i="1"/>
  <c r="EJ347" i="1"/>
  <c r="EM303" i="1"/>
  <c r="EB299" i="1"/>
  <c r="EF452" i="1"/>
  <c r="EO100" i="1"/>
  <c r="EA215" i="1"/>
  <c r="EP335" i="1"/>
  <c r="EE263" i="1"/>
  <c r="DX420" i="1"/>
  <c r="EA37" i="1"/>
  <c r="ER146" i="1"/>
  <c r="EQ489" i="1"/>
  <c r="DY535" i="1"/>
  <c r="EK82" i="1"/>
  <c r="ET460" i="1"/>
  <c r="EP94" i="1"/>
  <c r="EC12" i="1"/>
  <c r="EA65" i="1"/>
  <c r="EI448" i="1"/>
  <c r="EF486" i="1"/>
  <c r="EK439" i="1"/>
  <c r="EB382" i="1"/>
  <c r="EM519" i="1"/>
  <c r="DX61" i="1"/>
  <c r="ES41" i="1"/>
  <c r="EP170" i="1"/>
  <c r="DZ24" i="1"/>
  <c r="EK401" i="1"/>
  <c r="EL326" i="1"/>
  <c r="EG95" i="1"/>
  <c r="EM538" i="1"/>
  <c r="ED482" i="1"/>
  <c r="EH502" i="1"/>
  <c r="EO464" i="1"/>
  <c r="EA326" i="1"/>
  <c r="EA519" i="1"/>
  <c r="EL55" i="1"/>
  <c r="ES294" i="1"/>
  <c r="ET78" i="1"/>
  <c r="EM393" i="1"/>
  <c r="EQ102" i="1"/>
  <c r="EO378" i="1"/>
  <c r="EP510" i="1"/>
  <c r="EL540" i="1"/>
  <c r="ET433" i="1"/>
  <c r="EE300" i="1"/>
  <c r="EC293" i="1"/>
  <c r="EC382" i="1"/>
  <c r="EI403" i="1"/>
  <c r="ED108" i="1"/>
  <c r="EQ249" i="1"/>
  <c r="EO407" i="1"/>
  <c r="EL98" i="1"/>
  <c r="EM356" i="1"/>
  <c r="EB300" i="1"/>
  <c r="EL465" i="1"/>
  <c r="EH496" i="1"/>
  <c r="EH301" i="1"/>
  <c r="EF212" i="1"/>
  <c r="EE333" i="1"/>
  <c r="DY540" i="1"/>
  <c r="ED538" i="1"/>
  <c r="EA419" i="1"/>
  <c r="ER132" i="1"/>
  <c r="EB358" i="1"/>
  <c r="ES80" i="1"/>
  <c r="ET480" i="1"/>
  <c r="EF209" i="1"/>
  <c r="ET197" i="1"/>
  <c r="EO374" i="1"/>
  <c r="DX484" i="1"/>
  <c r="EL52" i="1"/>
  <c r="ER338" i="1"/>
  <c r="EI352" i="1"/>
  <c r="DY288" i="1"/>
  <c r="EP334" i="1"/>
  <c r="DZ509" i="1"/>
  <c r="EE267" i="1"/>
  <c r="EO36" i="1"/>
  <c r="EL439" i="1"/>
  <c r="EI277" i="1"/>
  <c r="DY14" i="1"/>
  <c r="EQ11" i="1"/>
  <c r="EN261" i="1"/>
  <c r="ET395" i="1"/>
  <c r="DY222" i="1"/>
  <c r="EG70" i="1"/>
  <c r="DX30" i="1"/>
  <c r="EB513" i="1"/>
  <c r="DY227" i="1"/>
  <c r="EA499" i="1"/>
  <c r="EP429" i="1"/>
  <c r="ED477" i="1"/>
  <c r="EC153" i="1"/>
  <c r="DY444" i="1"/>
  <c r="EM501" i="1"/>
  <c r="EN506" i="1"/>
  <c r="EL25" i="1"/>
  <c r="DX211" i="1"/>
  <c r="EM387" i="1"/>
  <c r="ER255" i="1"/>
  <c r="EF536" i="1"/>
  <c r="EB112" i="1"/>
  <c r="EB459" i="1"/>
  <c r="EA483" i="1"/>
  <c r="EL30" i="1"/>
  <c r="EB364" i="1"/>
  <c r="EC516" i="1"/>
  <c r="ES165" i="1"/>
  <c r="ER29" i="1"/>
  <c r="EI411" i="1"/>
  <c r="EM503" i="1"/>
  <c r="DY371" i="1"/>
  <c r="EH349" i="1"/>
  <c r="DY31" i="1"/>
  <c r="EQ502" i="1"/>
  <c r="EH409" i="1"/>
  <c r="EH162" i="1"/>
  <c r="EK19" i="1"/>
  <c r="EH452" i="1"/>
  <c r="EE528" i="1"/>
  <c r="EE214" i="1"/>
  <c r="EO33" i="1"/>
  <c r="EP299" i="1"/>
  <c r="EG393" i="1"/>
  <c r="ET409" i="1"/>
  <c r="EO434" i="1"/>
  <c r="EG414" i="1"/>
  <c r="EN514" i="1"/>
  <c r="EJ205" i="1"/>
  <c r="EG35" i="1"/>
  <c r="EL361" i="1"/>
  <c r="EN455" i="1"/>
  <c r="EH118" i="1"/>
  <c r="EI488" i="1"/>
  <c r="EF446" i="1"/>
  <c r="EM492" i="1"/>
  <c r="EQ261" i="1"/>
  <c r="ES453" i="1"/>
  <c r="ED473" i="1"/>
  <c r="ES245" i="1"/>
  <c r="EF400" i="1"/>
  <c r="EQ350" i="1"/>
  <c r="EN403" i="1"/>
  <c r="EB540" i="1"/>
  <c r="EC441" i="1"/>
  <c r="EE307" i="1"/>
  <c r="ET296" i="1"/>
  <c r="EF461" i="1"/>
  <c r="EL371" i="1"/>
  <c r="ER353" i="1"/>
  <c r="EI248" i="1"/>
  <c r="EL399" i="1"/>
  <c r="EB469" i="1"/>
  <c r="DY508" i="1"/>
  <c r="DX496" i="1"/>
  <c r="EF67" i="1"/>
  <c r="ES271" i="1"/>
  <c r="DZ387" i="1"/>
  <c r="EC420" i="1"/>
  <c r="EK448" i="1"/>
  <c r="EL305" i="1"/>
  <c r="ED378" i="1"/>
  <c r="ER172" i="1"/>
  <c r="EG451" i="1"/>
  <c r="DX252" i="1"/>
  <c r="EP392" i="1"/>
  <c r="EJ238" i="1"/>
  <c r="EQ477" i="1"/>
  <c r="DX88" i="1"/>
  <c r="EJ320" i="1"/>
  <c r="EB446" i="1"/>
  <c r="EO41" i="1"/>
  <c r="ES328" i="1"/>
  <c r="EO335" i="1"/>
  <c r="DZ170" i="1"/>
  <c r="ET79" i="1"/>
  <c r="EB134" i="1"/>
  <c r="ER30" i="1"/>
  <c r="EA358" i="1"/>
  <c r="EK473" i="1"/>
  <c r="EC401" i="1"/>
  <c r="EC271" i="1"/>
  <c r="EN466" i="1"/>
  <c r="ER83" i="1"/>
  <c r="EG153" i="1"/>
  <c r="ER394" i="1"/>
  <c r="DZ436" i="1"/>
  <c r="EH134" i="1"/>
  <c r="DZ32" i="1"/>
  <c r="ES421" i="1"/>
  <c r="EN491" i="1"/>
  <c r="ES404" i="1"/>
  <c r="EN109" i="1"/>
  <c r="EG339" i="1"/>
  <c r="ET447" i="1"/>
  <c r="EF444" i="1"/>
  <c r="ER514" i="1"/>
  <c r="EB161" i="1"/>
  <c r="EA438" i="1"/>
  <c r="EJ408" i="1"/>
  <c r="EK33" i="1"/>
  <c r="EA319" i="1"/>
  <c r="DX448" i="1"/>
  <c r="DZ292" i="1"/>
  <c r="ES219" i="1"/>
  <c r="EQ413" i="1"/>
  <c r="EO26" i="1"/>
  <c r="EM44" i="1"/>
  <c r="ER92" i="1"/>
  <c r="DX446" i="1"/>
  <c r="EA225" i="1"/>
  <c r="EQ415" i="1"/>
  <c r="EC328" i="1"/>
  <c r="EG365" i="1"/>
  <c r="EM118" i="1"/>
  <c r="EC203" i="1"/>
  <c r="DX509" i="1"/>
  <c r="ED386" i="1"/>
  <c r="EI57" i="1"/>
  <c r="EQ506" i="1"/>
  <c r="DX249" i="1"/>
  <c r="DY208" i="1"/>
  <c r="EI360" i="1"/>
  <c r="EK388" i="1"/>
  <c r="EG200" i="1"/>
  <c r="EQ321" i="1"/>
  <c r="EQ518" i="1"/>
  <c r="EG473" i="1"/>
  <c r="DY226" i="1"/>
  <c r="ED533" i="1"/>
  <c r="EQ319" i="1"/>
  <c r="EN244" i="1"/>
  <c r="EE284" i="1"/>
  <c r="EA491" i="1"/>
  <c r="ER309" i="1"/>
  <c r="EN76" i="1"/>
  <c r="EG489" i="1"/>
  <c r="ES329" i="1"/>
  <c r="ET76" i="1"/>
  <c r="EN152" i="1"/>
  <c r="EJ323" i="1"/>
  <c r="EI468" i="1"/>
  <c r="ES463" i="1"/>
  <c r="DX520" i="1"/>
  <c r="ED129" i="1"/>
  <c r="EM268" i="1"/>
  <c r="EH450" i="1"/>
  <c r="DZ172" i="1"/>
  <c r="EM211" i="1"/>
  <c r="EL136" i="1"/>
  <c r="EC90" i="1"/>
  <c r="EB327" i="1"/>
  <c r="EJ498" i="1"/>
  <c r="ER305" i="1"/>
  <c r="ES28" i="1"/>
  <c r="EN195" i="1"/>
  <c r="EE393" i="1"/>
  <c r="EI477" i="1"/>
  <c r="DX65" i="1"/>
  <c r="EJ375" i="1"/>
  <c r="ET93" i="1"/>
  <c r="ES383" i="1"/>
  <c r="ER107" i="1"/>
  <c r="DY459" i="1"/>
  <c r="EO435" i="1"/>
  <c r="EP473" i="1"/>
  <c r="ED457" i="1"/>
  <c r="EH402" i="1"/>
  <c r="ER396" i="1"/>
  <c r="EQ82" i="1"/>
  <c r="EL179" i="1"/>
  <c r="EQ162" i="1"/>
  <c r="EB31" i="1"/>
  <c r="EI447" i="1"/>
  <c r="DY83" i="1"/>
  <c r="ET343" i="1"/>
  <c r="DX302" i="1"/>
  <c r="EN33" i="1"/>
  <c r="EF371" i="1"/>
  <c r="DX421" i="1"/>
  <c r="EL398" i="1"/>
  <c r="DY424" i="1"/>
  <c r="EL18" i="1"/>
  <c r="EI384" i="1"/>
  <c r="EL11" i="1"/>
  <c r="EI23" i="1"/>
  <c r="EE212" i="1"/>
  <c r="EG307" i="1"/>
  <c r="EO519" i="1"/>
  <c r="EJ309" i="1"/>
  <c r="EP119" i="1"/>
  <c r="EG412" i="1"/>
  <c r="DY360" i="1"/>
  <c r="EP509" i="1"/>
  <c r="EC33" i="1"/>
  <c r="EH277" i="1"/>
  <c r="EO239" i="1"/>
  <c r="DX220" i="1"/>
  <c r="EQ389" i="1"/>
  <c r="EG112" i="1"/>
  <c r="EE185" i="1"/>
  <c r="ED229" i="1"/>
  <c r="DZ442" i="1"/>
  <c r="EN293" i="1"/>
  <c r="DX489" i="1"/>
  <c r="DZ432" i="1"/>
  <c r="EF443" i="1"/>
  <c r="EJ117" i="1"/>
  <c r="EB387" i="1"/>
  <c r="EH28" i="1"/>
  <c r="EI510" i="1"/>
  <c r="ED341" i="1"/>
  <c r="EL455" i="1"/>
  <c r="EQ521" i="1"/>
  <c r="EF255" i="1"/>
  <c r="EN440" i="1"/>
  <c r="EL348" i="1"/>
  <c r="EI479" i="1"/>
  <c r="ET428" i="1"/>
  <c r="EE455" i="1"/>
  <c r="EH443" i="1"/>
  <c r="EN47" i="1"/>
  <c r="DX339" i="1"/>
  <c r="EK529" i="1"/>
  <c r="EM156" i="1"/>
  <c r="ES31" i="1"/>
  <c r="DX81" i="1"/>
  <c r="EG36" i="1"/>
  <c r="EF80" i="1"/>
  <c r="ES492" i="1"/>
  <c r="EM428" i="1"/>
  <c r="EG453" i="1"/>
  <c r="EB443" i="1"/>
  <c r="ET58" i="1"/>
  <c r="EI258" i="1"/>
  <c r="EQ511" i="1"/>
  <c r="EH95" i="1"/>
  <c r="EQ328" i="1"/>
  <c r="EC285" i="1"/>
  <c r="EF157" i="1"/>
  <c r="EI532" i="1"/>
  <c r="EA383" i="1"/>
  <c r="ER286" i="1"/>
  <c r="EE496" i="1"/>
  <c r="EM278" i="1"/>
  <c r="EG295" i="1"/>
  <c r="EB121" i="1"/>
  <c r="EI311" i="1"/>
  <c r="EP356" i="1"/>
  <c r="EP79" i="1"/>
  <c r="EQ393" i="1"/>
  <c r="ER137" i="1"/>
  <c r="EN72" i="1"/>
  <c r="EG178" i="1"/>
  <c r="EO458" i="1"/>
  <c r="EJ278" i="1"/>
  <c r="EG226" i="1"/>
  <c r="EM54" i="1"/>
  <c r="EP118" i="1"/>
  <c r="EL227" i="1"/>
  <c r="EN257" i="1"/>
  <c r="EH390" i="1"/>
  <c r="EP359" i="1"/>
  <c r="ER100" i="1"/>
  <c r="DX435" i="1"/>
  <c r="ES489" i="1"/>
  <c r="EA385" i="1"/>
  <c r="EE246" i="1"/>
  <c r="ET486" i="1"/>
  <c r="EC298" i="1"/>
  <c r="EE498" i="1"/>
  <c r="DY500" i="1"/>
  <c r="EF95" i="1"/>
  <c r="EO287" i="1"/>
  <c r="ET124" i="1"/>
  <c r="ER483" i="1"/>
  <c r="EB435" i="1"/>
  <c r="EF36" i="1"/>
  <c r="ET510" i="1"/>
  <c r="EP369" i="1"/>
  <c r="EO244" i="1"/>
  <c r="ES254" i="1"/>
  <c r="ED471" i="1"/>
  <c r="EH491" i="1"/>
  <c r="EN164" i="1"/>
  <c r="EA46" i="1"/>
  <c r="EL470" i="1"/>
  <c r="ER403" i="1"/>
  <c r="EK128" i="1"/>
  <c r="EI251" i="1"/>
  <c r="DY541" i="1"/>
  <c r="EC88" i="1"/>
  <c r="EQ91" i="1"/>
  <c r="DX535" i="1"/>
  <c r="ES426" i="1"/>
  <c r="EG359" i="1"/>
  <c r="ED505" i="1"/>
  <c r="EB277" i="1"/>
  <c r="EM14" i="1"/>
  <c r="EO524" i="1"/>
  <c r="EM271" i="1"/>
  <c r="EB441" i="1"/>
  <c r="EG318" i="1"/>
  <c r="EI284" i="1"/>
  <c r="EE311" i="1"/>
  <c r="EE250" i="1"/>
  <c r="EQ224" i="1"/>
  <c r="ET461" i="1"/>
  <c r="EF348" i="1"/>
  <c r="EJ386" i="1"/>
  <c r="EB481" i="1"/>
  <c r="EQ281" i="1"/>
  <c r="EJ436" i="1"/>
  <c r="EM305" i="1"/>
  <c r="DY15" i="1"/>
  <c r="EN228" i="1"/>
  <c r="EM36" i="1"/>
  <c r="EB265" i="1"/>
  <c r="ED423" i="1"/>
  <c r="ET81" i="1"/>
  <c r="DX412" i="1"/>
  <c r="DX327" i="1"/>
  <c r="EC484" i="1"/>
  <c r="EQ312" i="1"/>
  <c r="DZ59" i="1"/>
  <c r="EP292" i="1"/>
  <c r="EH26" i="1"/>
  <c r="EC43" i="1"/>
  <c r="EE446" i="1"/>
  <c r="ES285" i="1"/>
  <c r="EP54" i="1"/>
  <c r="DX386" i="1"/>
  <c r="DY483" i="1"/>
  <c r="EF435" i="1"/>
  <c r="EA218" i="1"/>
  <c r="EL288" i="1"/>
  <c r="EN113" i="1"/>
  <c r="EC38" i="1"/>
  <c r="EP523" i="1"/>
  <c r="EH117" i="1"/>
  <c r="ES131" i="1"/>
  <c r="ED293" i="1"/>
  <c r="EH13" i="1"/>
  <c r="EK79" i="1"/>
  <c r="EL247" i="1"/>
  <c r="EF539" i="1"/>
  <c r="EI170" i="1"/>
  <c r="ED106" i="1"/>
  <c r="ET263" i="1"/>
  <c r="EG383" i="1"/>
  <c r="EC511" i="1"/>
  <c r="EF516" i="1"/>
  <c r="EB74" i="1"/>
  <c r="EN20" i="1"/>
  <c r="ED438" i="1"/>
  <c r="EL163" i="1"/>
  <c r="EE192" i="1"/>
  <c r="EH245" i="1"/>
  <c r="EK509" i="1"/>
  <c r="EJ118" i="1"/>
  <c r="EA165" i="1"/>
  <c r="EL47" i="1"/>
  <c r="EL487" i="1"/>
  <c r="EI507" i="1"/>
  <c r="ES17" i="1"/>
  <c r="EF20" i="1"/>
  <c r="DY277" i="1"/>
  <c r="EB176" i="1"/>
  <c r="EA329" i="1"/>
  <c r="DY34" i="1"/>
  <c r="DY16" i="1"/>
  <c r="EO231" i="1"/>
  <c r="ED397" i="1"/>
  <c r="EO362" i="1"/>
  <c r="EI517" i="1"/>
  <c r="ED345" i="1"/>
  <c r="EH461" i="1"/>
  <c r="EI56" i="1"/>
  <c r="EM231" i="1"/>
  <c r="DX391" i="1"/>
  <c r="EP98" i="1"/>
  <c r="EH476" i="1"/>
  <c r="DY193" i="1"/>
  <c r="EQ245" i="1"/>
  <c r="EM482" i="1"/>
  <c r="EN513" i="1"/>
  <c r="EG299" i="1"/>
  <c r="ED227" i="1"/>
  <c r="ED245" i="1"/>
  <c r="EM354" i="1"/>
  <c r="DZ319" i="1"/>
  <c r="EI309" i="1"/>
  <c r="DY243" i="1"/>
  <c r="EB54" i="1"/>
  <c r="EF194" i="1"/>
  <c r="EG149" i="1"/>
  <c r="ES101" i="1"/>
  <c r="EQ539" i="1"/>
  <c r="EH533" i="1"/>
  <c r="EI265" i="1"/>
  <c r="EQ482" i="1"/>
  <c r="EP111" i="1"/>
  <c r="EM29" i="1"/>
  <c r="ER113" i="1"/>
  <c r="EO376" i="1"/>
  <c r="EP539" i="1"/>
  <c r="EI166" i="1"/>
  <c r="DZ256" i="1"/>
  <c r="DZ361" i="1"/>
  <c r="EE318" i="1"/>
  <c r="EH438" i="1"/>
  <c r="ES32" i="1"/>
  <c r="DZ341" i="1"/>
  <c r="EK331" i="1"/>
  <c r="EP484" i="1"/>
  <c r="EB384" i="1"/>
  <c r="ER311" i="1"/>
  <c r="EN241" i="1"/>
  <c r="EJ220" i="1"/>
  <c r="EH405" i="1"/>
  <c r="EA374" i="1"/>
  <c r="EB496" i="1"/>
  <c r="DZ110" i="1"/>
  <c r="EH381" i="1"/>
  <c r="EL283" i="1"/>
  <c r="EF204" i="1"/>
  <c r="EM52" i="1"/>
  <c r="EP365" i="1"/>
  <c r="EG425" i="1"/>
  <c r="EC481" i="1"/>
  <c r="EE481" i="1"/>
  <c r="EA15" i="1"/>
  <c r="ED34" i="1"/>
  <c r="ED367" i="1"/>
  <c r="EM33" i="1"/>
  <c r="ER181" i="1"/>
  <c r="EQ106" i="1"/>
  <c r="EO315" i="1"/>
  <c r="EH137" i="1"/>
  <c r="EI44" i="1"/>
  <c r="ES141" i="1"/>
  <c r="EO396" i="1"/>
  <c r="DY127" i="1"/>
  <c r="EO296" i="1"/>
  <c r="EE68" i="1"/>
  <c r="EC112" i="1"/>
  <c r="EL102" i="1"/>
  <c r="EM328" i="1"/>
  <c r="EJ393" i="1"/>
  <c r="EM241" i="1"/>
  <c r="EG138" i="1"/>
  <c r="EL517" i="1"/>
  <c r="EK533" i="1"/>
  <c r="ES120" i="1"/>
  <c r="EG442" i="1"/>
  <c r="EN369" i="1"/>
  <c r="EN215" i="1"/>
  <c r="EP157" i="1"/>
  <c r="EH434" i="1"/>
  <c r="EM516" i="1"/>
  <c r="DZ412" i="1"/>
  <c r="EI105" i="1"/>
  <c r="EI331" i="1"/>
  <c r="EF112" i="1"/>
  <c r="EE473" i="1"/>
  <c r="ED17" i="1"/>
  <c r="DZ43" i="1"/>
  <c r="EO198" i="1"/>
  <c r="EP252" i="1"/>
  <c r="EG278" i="1"/>
  <c r="EE305" i="1"/>
  <c r="EG219" i="1"/>
  <c r="ED155" i="1"/>
  <c r="DZ205" i="1"/>
  <c r="EH511" i="1"/>
  <c r="DX108" i="1"/>
  <c r="EE131" i="1"/>
  <c r="EG277" i="1"/>
  <c r="EI436" i="1"/>
  <c r="DX525" i="1"/>
  <c r="ET242" i="1"/>
  <c r="DX291" i="1"/>
  <c r="EM148" i="1"/>
  <c r="EP322" i="1"/>
  <c r="EP214" i="1"/>
  <c r="EC173" i="1"/>
  <c r="EF412" i="1"/>
  <c r="DZ126" i="1"/>
  <c r="EB243" i="1"/>
  <c r="EL252" i="1"/>
  <c r="EQ175" i="1"/>
  <c r="DX369" i="1"/>
  <c r="EA394" i="1"/>
  <c r="EN265" i="1"/>
  <c r="ES210" i="1"/>
  <c r="EC306" i="1"/>
  <c r="DY118" i="1"/>
  <c r="EO137" i="1"/>
  <c r="EO429" i="1"/>
  <c r="EL414" i="1"/>
  <c r="ER529" i="1"/>
  <c r="ES20" i="1"/>
  <c r="EN510" i="1"/>
  <c r="EK319" i="1"/>
  <c r="EA402" i="1"/>
  <c r="ED456" i="1"/>
  <c r="EG193" i="1"/>
  <c r="EJ50" i="1"/>
  <c r="ER455" i="1"/>
  <c r="EG205" i="1"/>
  <c r="ET128" i="1"/>
  <c r="EG49" i="1"/>
  <c r="EF451" i="1"/>
  <c r="EP397" i="1"/>
  <c r="EQ38" i="1"/>
  <c r="EE276" i="1"/>
  <c r="EG362" i="1"/>
  <c r="EI541" i="1"/>
  <c r="ES432" i="1"/>
  <c r="ER136" i="1"/>
  <c r="ER431" i="1"/>
  <c r="EP428" i="1"/>
  <c r="EG403" i="1"/>
  <c r="EM57" i="1"/>
  <c r="EG129" i="1"/>
  <c r="EN366" i="1"/>
  <c r="EG335" i="1"/>
  <c r="EB216" i="1"/>
  <c r="ES235" i="1"/>
  <c r="EF286" i="1"/>
  <c r="ES377" i="1"/>
  <c r="EP360" i="1"/>
  <c r="ET63" i="1"/>
  <c r="EI298" i="1"/>
  <c r="EH275" i="1"/>
  <c r="DX483" i="1"/>
  <c r="DZ422" i="1"/>
  <c r="ET475" i="1"/>
  <c r="ED361" i="1"/>
  <c r="ER395" i="1"/>
  <c r="EP22" i="1"/>
  <c r="EO107" i="1"/>
  <c r="EH149" i="1"/>
  <c r="EH168" i="1"/>
  <c r="EQ391" i="1"/>
  <c r="EM499" i="1"/>
  <c r="EE312" i="1"/>
  <c r="EF46" i="1"/>
  <c r="DY431" i="1"/>
  <c r="EF434" i="1"/>
  <c r="DY345" i="1"/>
  <c r="EJ183" i="1"/>
  <c r="EN103" i="1"/>
  <c r="EQ61" i="1"/>
  <c r="EL324" i="1"/>
  <c r="EK350" i="1"/>
  <c r="DX532" i="1"/>
  <c r="EP340" i="1"/>
  <c r="EO227" i="1"/>
  <c r="EN62" i="1"/>
  <c r="ED292" i="1"/>
  <c r="EB20" i="1"/>
  <c r="ES89" i="1"/>
  <c r="ES319" i="1"/>
  <c r="ET360" i="1"/>
  <c r="DY18" i="1"/>
  <c r="EG127" i="1"/>
  <c r="EJ250" i="1"/>
  <c r="EQ475" i="1"/>
  <c r="EC170" i="1"/>
  <c r="EH180" i="1"/>
  <c r="EE167" i="1"/>
  <c r="EL121" i="1"/>
  <c r="EQ56" i="1"/>
  <c r="ET182" i="1"/>
  <c r="EF530" i="1"/>
  <c r="EO60" i="1"/>
  <c r="ER494" i="1"/>
  <c r="EP187" i="1"/>
  <c r="EL441" i="1"/>
  <c r="EK518" i="1"/>
  <c r="EF43" i="1"/>
  <c r="DZ71" i="1"/>
  <c r="ET185" i="1"/>
  <c r="ED153" i="1"/>
  <c r="EJ532" i="1"/>
  <c r="EE332" i="1"/>
  <c r="ER479" i="1"/>
  <c r="EA303" i="1"/>
  <c r="EJ518" i="1"/>
  <c r="EP358" i="1"/>
  <c r="EH215" i="1"/>
  <c r="EI527" i="1"/>
  <c r="EM262" i="1"/>
  <c r="ES125" i="1"/>
  <c r="ES352" i="1"/>
  <c r="EB118" i="1"/>
  <c r="EP319" i="1"/>
  <c r="EC154" i="1"/>
  <c r="DZ334" i="1"/>
  <c r="EF249" i="1"/>
  <c r="ET418" i="1"/>
  <c r="EE181" i="1"/>
  <c r="EK336" i="1"/>
  <c r="ET539" i="1"/>
  <c r="EL197" i="1"/>
  <c r="EA330" i="1"/>
  <c r="EH483" i="1"/>
  <c r="DY355" i="1"/>
  <c r="EJ541" i="1"/>
  <c r="EP444" i="1"/>
  <c r="ER496" i="1"/>
  <c r="ET286" i="1"/>
  <c r="DY124" i="1"/>
  <c r="EN518" i="1"/>
  <c r="EN373" i="1"/>
  <c r="EP258" i="1"/>
  <c r="EH89" i="1"/>
  <c r="ET275" i="1"/>
  <c r="EO409" i="1"/>
  <c r="EC67" i="1"/>
  <c r="EP379" i="1"/>
  <c r="EK239" i="1"/>
  <c r="ET523" i="1"/>
  <c r="EC281" i="1"/>
  <c r="DY154" i="1"/>
  <c r="EM258" i="1"/>
  <c r="EN341" i="1"/>
  <c r="EN342" i="1"/>
  <c r="EN541" i="1"/>
  <c r="ET205" i="1"/>
  <c r="EF534" i="1"/>
  <c r="EN88" i="1"/>
  <c r="ET532" i="1"/>
  <c r="DX260" i="1"/>
  <c r="EG499" i="1"/>
  <c r="DX379" i="1"/>
  <c r="ED194" i="1"/>
  <c r="EA307" i="1"/>
  <c r="EM419" i="1"/>
  <c r="EC54" i="1"/>
  <c r="EN318" i="1"/>
  <c r="EG294" i="1"/>
  <c r="EL518" i="1"/>
  <c r="ET117" i="1"/>
  <c r="EE495" i="1"/>
  <c r="EF68" i="1"/>
  <c r="EF33" i="1"/>
  <c r="ED517" i="1"/>
  <c r="DY219" i="1"/>
  <c r="EE526" i="1"/>
  <c r="EB404" i="1"/>
  <c r="EL301" i="1"/>
  <c r="EL476" i="1"/>
  <c r="DZ97" i="1"/>
  <c r="DZ419" i="1"/>
  <c r="ET303" i="1"/>
  <c r="EF94" i="1"/>
  <c r="EN171" i="1"/>
  <c r="EP17" i="1"/>
  <c r="EQ168" i="1"/>
  <c r="EJ273" i="1"/>
  <c r="EB168" i="1"/>
  <c r="EE182" i="1"/>
  <c r="EA11" i="1"/>
  <c r="ER205" i="1"/>
  <c r="ES337" i="1"/>
  <c r="EE202" i="1"/>
  <c r="EH379" i="1"/>
  <c r="EK108" i="1"/>
  <c r="EP307" i="1"/>
  <c r="EF188" i="1"/>
  <c r="EA204" i="1"/>
  <c r="EC110" i="1"/>
  <c r="EI481" i="1"/>
  <c r="EE391" i="1"/>
  <c r="EB235" i="1"/>
  <c r="EL491" i="1"/>
  <c r="DZ262" i="1"/>
  <c r="DZ102" i="1"/>
  <c r="DX312" i="1"/>
  <c r="DZ151" i="1"/>
  <c r="EL365" i="1"/>
  <c r="EL489" i="1"/>
  <c r="EO233" i="1"/>
  <c r="DY260" i="1"/>
  <c r="EO63" i="1"/>
  <c r="DZ85" i="1"/>
  <c r="ET361" i="1"/>
  <c r="DZ437" i="1"/>
  <c r="EK257" i="1"/>
  <c r="ET282" i="1"/>
  <c r="DX540" i="1"/>
  <c r="DY197" i="1"/>
  <c r="EA178" i="1"/>
  <c r="DZ263" i="1"/>
  <c r="DX160" i="1"/>
  <c r="EA224" i="1"/>
  <c r="EI125" i="1"/>
  <c r="ET107" i="1"/>
  <c r="ES372" i="1"/>
  <c r="DY263" i="1"/>
  <c r="EN209" i="1"/>
  <c r="EB110" i="1"/>
  <c r="EP455" i="1"/>
  <c r="EJ472" i="1"/>
  <c r="ES257" i="1"/>
  <c r="EJ243" i="1"/>
  <c r="EI65" i="1"/>
  <c r="EC292" i="1"/>
  <c r="EQ437" i="1"/>
  <c r="DX83" i="1"/>
  <c r="ED63" i="1"/>
  <c r="EO143" i="1"/>
  <c r="EH19" i="1"/>
  <c r="EK130" i="1"/>
  <c r="EQ159" i="1"/>
  <c r="EJ507" i="1"/>
  <c r="ED514" i="1"/>
  <c r="ET222" i="1"/>
  <c r="EI199" i="1"/>
  <c r="EP362" i="1"/>
  <c r="EB203" i="1"/>
  <c r="EP14" i="1"/>
  <c r="EA492" i="1"/>
  <c r="EC97" i="1"/>
  <c r="EP238" i="1"/>
  <c r="EA217" i="1"/>
  <c r="EE380" i="1"/>
  <c r="EJ172" i="1"/>
  <c r="EQ214" i="1"/>
  <c r="EO538" i="1"/>
  <c r="EM100" i="1"/>
  <c r="EC307" i="1"/>
  <c r="ET534" i="1"/>
  <c r="DY128" i="1"/>
  <c r="EP472" i="1"/>
  <c r="ER312" i="1"/>
  <c r="EA281" i="1"/>
  <c r="DY232" i="1"/>
  <c r="EF235" i="1"/>
  <c r="ET479" i="1"/>
  <c r="ET402" i="1"/>
  <c r="DY496" i="1"/>
  <c r="EE37" i="1"/>
  <c r="EA357" i="1"/>
  <c r="EL357" i="1"/>
  <c r="EM237" i="1"/>
  <c r="ED159" i="1"/>
  <c r="EC101" i="1"/>
  <c r="ET505" i="1"/>
  <c r="EL183" i="1"/>
  <c r="EJ299" i="1"/>
  <c r="EQ50" i="1"/>
  <c r="EN151" i="1"/>
  <c r="EB184" i="1"/>
  <c r="EN519" i="1"/>
  <c r="EM294" i="1"/>
  <c r="EJ361" i="1"/>
  <c r="ES164" i="1"/>
  <c r="EF293" i="1"/>
  <c r="EN450" i="1"/>
  <c r="EJ376" i="1"/>
  <c r="EK520" i="1"/>
  <c r="DX273" i="1"/>
  <c r="EF191" i="1"/>
  <c r="ED389" i="1"/>
  <c r="EB69" i="1"/>
  <c r="EQ191" i="1"/>
  <c r="EQ471" i="1"/>
  <c r="EN143" i="1"/>
  <c r="EE139" i="1"/>
  <c r="DX232" i="1"/>
  <c r="EF538" i="1"/>
  <c r="EN238" i="1"/>
  <c r="EH150" i="1"/>
  <c r="DZ481" i="1"/>
  <c r="DY398" i="1"/>
  <c r="DZ196" i="1"/>
  <c r="EQ368" i="1"/>
  <c r="EC253" i="1"/>
  <c r="DZ41" i="1"/>
  <c r="ET284" i="1"/>
  <c r="ES256" i="1"/>
  <c r="EE289" i="1"/>
  <c r="EQ327" i="1"/>
  <c r="EF357" i="1"/>
  <c r="EH276" i="1"/>
  <c r="EM506" i="1"/>
  <c r="EC102" i="1"/>
  <c r="EM51" i="1"/>
  <c r="EH73" i="1"/>
  <c r="EL404" i="1"/>
  <c r="EM129" i="1"/>
  <c r="DZ476" i="1"/>
  <c r="ER306" i="1"/>
  <c r="EC219" i="1"/>
  <c r="EB173" i="1"/>
  <c r="EN207" i="1"/>
  <c r="ER106" i="1"/>
  <c r="EE144" i="1"/>
  <c r="DY209" i="1"/>
  <c r="EG525" i="1"/>
  <c r="DY491" i="1"/>
  <c r="EF394" i="1"/>
  <c r="ET410" i="1"/>
  <c r="EB267" i="1"/>
  <c r="EL198" i="1"/>
  <c r="EL378" i="1"/>
  <c r="ES24" i="1"/>
  <c r="EG266" i="1"/>
  <c r="DY186" i="1"/>
  <c r="EB92" i="1"/>
  <c r="DY502" i="1"/>
  <c r="EJ206" i="1"/>
  <c r="EN287" i="1"/>
  <c r="EO212" i="1"/>
  <c r="EA42" i="1"/>
  <c r="EF288" i="1"/>
  <c r="EL316" i="1"/>
  <c r="ES59" i="1"/>
  <c r="EQ73" i="1"/>
  <c r="EB302" i="1"/>
  <c r="EF368" i="1"/>
  <c r="ET300" i="1"/>
  <c r="ES423" i="1"/>
  <c r="ER96" i="1"/>
  <c r="EB309" i="1"/>
  <c r="EB451" i="1"/>
  <c r="EL408" i="1"/>
  <c r="ED83" i="1"/>
  <c r="EI460" i="1"/>
  <c r="EA106" i="1"/>
  <c r="EH227" i="1"/>
  <c r="DY308" i="1"/>
  <c r="ED390" i="1"/>
  <c r="DZ397" i="1"/>
  <c r="EO72" i="1"/>
  <c r="EO116" i="1"/>
  <c r="EI363" i="1"/>
  <c r="EJ283" i="1"/>
  <c r="DZ490" i="1"/>
  <c r="EB156" i="1"/>
  <c r="ED24" i="1"/>
  <c r="DZ469" i="1"/>
  <c r="EI259" i="1"/>
  <c r="ER304" i="1"/>
  <c r="EB329" i="1"/>
  <c r="ES195" i="1"/>
  <c r="EN256" i="1"/>
  <c r="DX145" i="1"/>
  <c r="EO161" i="1"/>
  <c r="EE535" i="1"/>
  <c r="DZ369" i="1"/>
  <c r="ED295" i="1"/>
  <c r="ES278" i="1"/>
  <c r="EQ30" i="1"/>
  <c r="DZ148" i="1"/>
  <c r="ER379" i="1"/>
  <c r="EQ29" i="1"/>
  <c r="DY510" i="1"/>
  <c r="EN277" i="1"/>
  <c r="EH116" i="1"/>
  <c r="ER17" i="1"/>
  <c r="EP201" i="1"/>
  <c r="ED290" i="1"/>
  <c r="EB489" i="1"/>
  <c r="DY184" i="1"/>
  <c r="EF51" i="1"/>
  <c r="EQ40" i="1"/>
  <c r="ED167" i="1"/>
  <c r="EE491" i="1"/>
  <c r="EK387" i="1"/>
  <c r="EI45" i="1"/>
  <c r="EG216" i="1"/>
  <c r="ED164" i="1"/>
  <c r="DX464" i="1"/>
  <c r="ED343" i="1"/>
  <c r="EL363" i="1"/>
  <c r="EG63" i="1"/>
  <c r="EC323" i="1"/>
  <c r="EJ74" i="1"/>
  <c r="EB319" i="1"/>
  <c r="EM340" i="1"/>
  <c r="EN349" i="1"/>
  <c r="EE320" i="1"/>
  <c r="EJ41" i="1"/>
  <c r="EJ214" i="1"/>
  <c r="ER399" i="1"/>
  <c r="ER307" i="1"/>
  <c r="EI473" i="1"/>
  <c r="EB289" i="1"/>
  <c r="DY221" i="1"/>
  <c r="EH164" i="1"/>
  <c r="EK98" i="1"/>
  <c r="EI335" i="1"/>
  <c r="EJ357" i="1"/>
  <c r="EJ63" i="1"/>
  <c r="EG204" i="1"/>
  <c r="EL296" i="1"/>
  <c r="EC69" i="1"/>
  <c r="EQ119" i="1"/>
  <c r="EQ394" i="1"/>
  <c r="EF501" i="1"/>
  <c r="EN264" i="1"/>
  <c r="EB159" i="1"/>
  <c r="EI508" i="1"/>
  <c r="ES231" i="1"/>
  <c r="EI190" i="1"/>
  <c r="EK427" i="1"/>
  <c r="ES413" i="1"/>
  <c r="ER163" i="1"/>
  <c r="EI332" i="1"/>
  <c r="EN118" i="1"/>
  <c r="EB132" i="1"/>
  <c r="EA127" i="1"/>
  <c r="EC246" i="1"/>
  <c r="DY465" i="1"/>
  <c r="EI132" i="1"/>
  <c r="ER15" i="1"/>
  <c r="ES226" i="1"/>
  <c r="EH314" i="1"/>
  <c r="EB221" i="1"/>
  <c r="EB72" i="1"/>
  <c r="ED332" i="1"/>
  <c r="ER423" i="1"/>
  <c r="EL333" i="1"/>
  <c r="DZ20" i="1"/>
  <c r="EM276" i="1"/>
  <c r="EN185" i="1"/>
  <c r="DY42" i="1"/>
  <c r="EP60" i="1"/>
  <c r="EQ21" i="1"/>
  <c r="EA214" i="1"/>
  <c r="EB247" i="1"/>
  <c r="EC530" i="1"/>
  <c r="DX117" i="1"/>
  <c r="EO189" i="1"/>
  <c r="EO98" i="1"/>
  <c r="EM422" i="1"/>
  <c r="EF246" i="1"/>
  <c r="DY311" i="1"/>
  <c r="EA77" i="1"/>
  <c r="EN332" i="1"/>
  <c r="EF172" i="1"/>
  <c r="EH151" i="1"/>
  <c r="EQ93" i="1"/>
  <c r="EB223" i="1"/>
  <c r="DY320" i="1"/>
  <c r="EC527" i="1"/>
  <c r="ER157" i="1"/>
  <c r="EB171" i="1"/>
  <c r="EP306" i="1"/>
  <c r="ET138" i="1"/>
  <c r="EH278" i="1"/>
  <c r="EQ18" i="1"/>
  <c r="EO180" i="1"/>
  <c r="EP222" i="1"/>
  <c r="EI288" i="1"/>
  <c r="EL410" i="1"/>
  <c r="EL282" i="1"/>
  <c r="EP435" i="1"/>
  <c r="EB99" i="1"/>
  <c r="EM327" i="1"/>
  <c r="EB116" i="1"/>
  <c r="ED172" i="1"/>
  <c r="EM272" i="1"/>
  <c r="EO183" i="1"/>
  <c r="DX128" i="1"/>
  <c r="EN166" i="1"/>
  <c r="EA154" i="1"/>
  <c r="EG275" i="1"/>
  <c r="EQ220" i="1"/>
  <c r="EN148" i="1"/>
  <c r="EE517" i="1"/>
  <c r="EI380" i="1"/>
  <c r="ET456" i="1"/>
  <c r="EE132" i="1"/>
  <c r="EH175" i="1"/>
  <c r="EQ74" i="1"/>
  <c r="ED239" i="1"/>
  <c r="EP107" i="1"/>
  <c r="ES77" i="1"/>
  <c r="EP449" i="1"/>
  <c r="DZ62" i="1"/>
  <c r="EF19" i="1"/>
  <c r="EG227" i="1"/>
  <c r="EK399" i="1"/>
  <c r="DY295" i="1"/>
  <c r="EJ192" i="1"/>
  <c r="ET224" i="1"/>
  <c r="EC478" i="1"/>
  <c r="EF317" i="1"/>
  <c r="EM137" i="1"/>
  <c r="DX116" i="1"/>
  <c r="EL168" i="1"/>
  <c r="ES127" i="1"/>
  <c r="EL339" i="1"/>
  <c r="EN522" i="1"/>
  <c r="ES158" i="1"/>
  <c r="EJ83" i="1"/>
  <c r="EB537" i="1"/>
  <c r="EH340" i="1"/>
  <c r="EE454" i="1"/>
  <c r="EL101" i="1"/>
  <c r="EA488" i="1"/>
  <c r="EO532" i="1"/>
  <c r="EN299" i="1"/>
  <c r="EF58" i="1"/>
  <c r="ES27" i="1"/>
  <c r="EJ93" i="1"/>
  <c r="EF305" i="1"/>
  <c r="DZ287" i="1"/>
  <c r="EB449" i="1"/>
  <c r="EM210" i="1"/>
  <c r="EB298" i="1"/>
  <c r="EO80" i="1"/>
  <c r="EL77" i="1"/>
  <c r="DY259" i="1"/>
  <c r="DY29" i="1"/>
  <c r="ET293" i="1"/>
  <c r="DZ47" i="1"/>
  <c r="EF469" i="1"/>
  <c r="EE136" i="1"/>
  <c r="ED259" i="1"/>
  <c r="EG516" i="1"/>
  <c r="EG497" i="1"/>
  <c r="EM244" i="1"/>
  <c r="EL327" i="1"/>
  <c r="EB490" i="1"/>
  <c r="ET540" i="1"/>
  <c r="EE492" i="1"/>
  <c r="EF449" i="1"/>
  <c r="DX394" i="1"/>
  <c r="EH376" i="1"/>
  <c r="EK461" i="1"/>
  <c r="EL255" i="1"/>
  <c r="EA400" i="1"/>
  <c r="EJ200" i="1"/>
  <c r="DZ356" i="1"/>
  <c r="EG467" i="1"/>
  <c r="EP274" i="1"/>
  <c r="EQ462" i="1"/>
  <c r="ER202" i="1"/>
  <c r="DZ530" i="1"/>
  <c r="EK29" i="1"/>
  <c r="EM439" i="1"/>
  <c r="ER448" i="1"/>
  <c r="DX13" i="1"/>
  <c r="EK103" i="1"/>
  <c r="EQ484" i="1"/>
  <c r="EC240" i="1"/>
  <c r="EQ318" i="1"/>
  <c r="EN206" i="1"/>
  <c r="EA230" i="1"/>
  <c r="DZ393" i="1"/>
  <c r="ES431" i="1"/>
  <c r="EQ258" i="1"/>
  <c r="EE515" i="1"/>
  <c r="DY397" i="1"/>
  <c r="EC304" i="1"/>
  <c r="EM330" i="1"/>
  <c r="EB484" i="1"/>
  <c r="DY489" i="1"/>
  <c r="EM411" i="1"/>
  <c r="EM256" i="1"/>
  <c r="EL432" i="1"/>
  <c r="EB208" i="1"/>
  <c r="ET274" i="1"/>
  <c r="EB478" i="1"/>
  <c r="EH176" i="1"/>
  <c r="ES258" i="1"/>
  <c r="EP406" i="1"/>
  <c r="DX499" i="1"/>
  <c r="ER414" i="1"/>
  <c r="ET268" i="1"/>
  <c r="ER435" i="1"/>
  <c r="ED487" i="1"/>
  <c r="EG317" i="1"/>
  <c r="DY301" i="1"/>
  <c r="ED317" i="1"/>
  <c r="EF221" i="1"/>
  <c r="EK66" i="1"/>
  <c r="EP377" i="1"/>
  <c r="EJ351" i="1"/>
  <c r="ES468" i="1"/>
  <c r="EJ69" i="1"/>
  <c r="EN155" i="1"/>
  <c r="EN411" i="1"/>
  <c r="EB86" i="1"/>
  <c r="ES169" i="1"/>
  <c r="EM478" i="1"/>
  <c r="ET298" i="1"/>
  <c r="EF509" i="1"/>
  <c r="EN67" i="1"/>
  <c r="EP225" i="1"/>
  <c r="EM224" i="1"/>
  <c r="EA417" i="1"/>
  <c r="EF134" i="1"/>
  <c r="ES400" i="1"/>
  <c r="EC360" i="1"/>
  <c r="EK366" i="1"/>
  <c r="EK442" i="1"/>
  <c r="ED406" i="1"/>
  <c r="EC316" i="1"/>
  <c r="ED214" i="1"/>
  <c r="ED387" i="1"/>
  <c r="ED330" i="1"/>
  <c r="EJ526" i="1"/>
  <c r="EQ464" i="1"/>
  <c r="ER412" i="1"/>
  <c r="ET464" i="1"/>
  <c r="EH32" i="1"/>
  <c r="ES367" i="1"/>
  <c r="EP469" i="1"/>
  <c r="DX135" i="1"/>
  <c r="ES290" i="1"/>
  <c r="EI400" i="1"/>
  <c r="EE25" i="1"/>
  <c r="EO445" i="1"/>
  <c r="EM530" i="1"/>
  <c r="EL481" i="1"/>
  <c r="EK485" i="1"/>
  <c r="ES46" i="1"/>
  <c r="EO200" i="1"/>
  <c r="EE78" i="1"/>
  <c r="EL155" i="1"/>
  <c r="EN364" i="1"/>
  <c r="ET321" i="1"/>
  <c r="EP491" i="1"/>
  <c r="EG64" i="1"/>
  <c r="DY76" i="1"/>
  <c r="DZ27" i="1"/>
  <c r="EL416" i="1"/>
  <c r="EO413" i="1"/>
  <c r="EK417" i="1"/>
  <c r="EH249" i="1"/>
  <c r="EJ72" i="1"/>
  <c r="ES306" i="1"/>
  <c r="ED384" i="1"/>
  <c r="DY363" i="1"/>
  <c r="EE203" i="1"/>
  <c r="EP388" i="1"/>
  <c r="EB520" i="1"/>
  <c r="EO269" i="1"/>
  <c r="EI366" i="1"/>
  <c r="EJ422" i="1"/>
  <c r="EL313" i="1"/>
  <c r="EE424" i="1"/>
  <c r="EA135" i="1"/>
  <c r="EG413" i="1"/>
  <c r="ES480" i="1"/>
  <c r="ED377" i="1"/>
  <c r="DY109" i="1"/>
  <c r="ET267" i="1"/>
  <c r="DX149" i="1"/>
  <c r="EQ450" i="1"/>
  <c r="EG478" i="1"/>
  <c r="EK187" i="1"/>
  <c r="DY45" i="1"/>
  <c r="EP278" i="1"/>
  <c r="EC350" i="1"/>
  <c r="EC11" i="1"/>
  <c r="ES487" i="1"/>
  <c r="EO422" i="1"/>
  <c r="DX289" i="1"/>
  <c r="EI359" i="1"/>
  <c r="ED65" i="1"/>
  <c r="ET369" i="1"/>
  <c r="EL112" i="1"/>
  <c r="EC407" i="1"/>
  <c r="EK517" i="1"/>
  <c r="EP483" i="1"/>
  <c r="DX298" i="1"/>
  <c r="DX340" i="1"/>
  <c r="EH34" i="1"/>
  <c r="ET452" i="1"/>
  <c r="EJ298" i="1"/>
  <c r="EO399" i="1"/>
  <c r="EN108" i="1"/>
  <c r="EJ282" i="1"/>
  <c r="ET384" i="1"/>
  <c r="EQ536" i="1"/>
  <c r="EL148" i="1"/>
  <c r="EL12" i="1"/>
  <c r="EM125" i="1"/>
  <c r="DX235" i="1"/>
  <c r="EI286" i="1"/>
  <c r="EQ20" i="1"/>
  <c r="ED449" i="1"/>
  <c r="EG352" i="1"/>
  <c r="DX333" i="1"/>
  <c r="DY51" i="1"/>
  <c r="EC514" i="1"/>
  <c r="DX472" i="1"/>
  <c r="EA103" i="1"/>
  <c r="EC521" i="1"/>
  <c r="ES345" i="1"/>
  <c r="EG203" i="1"/>
  <c r="EH115" i="1"/>
  <c r="EQ179" i="1"/>
  <c r="EL130" i="1"/>
  <c r="DY339" i="1"/>
  <c r="EH274" i="1"/>
  <c r="EG46" i="1"/>
  <c r="EK393" i="1"/>
  <c r="EL434" i="1"/>
  <c r="ES354" i="1"/>
  <c r="EH431" i="1"/>
  <c r="EM285" i="1"/>
  <c r="EO392" i="1"/>
  <c r="EB27" i="1"/>
  <c r="EK241" i="1"/>
  <c r="ET73" i="1"/>
  <c r="EI362" i="1"/>
  <c r="EM459" i="1"/>
  <c r="DX287" i="1"/>
  <c r="EL508" i="1"/>
  <c r="DY472" i="1"/>
  <c r="EP374" i="1"/>
  <c r="EO433" i="1"/>
  <c r="EL531" i="1"/>
  <c r="EG522" i="1"/>
  <c r="EA378" i="1"/>
  <c r="EE456" i="1"/>
  <c r="ES274" i="1"/>
  <c r="EJ270" i="1"/>
  <c r="EG448" i="1"/>
  <c r="EP321" i="1"/>
  <c r="EK267" i="1"/>
  <c r="EE503" i="1"/>
  <c r="EE283" i="1"/>
  <c r="DZ94" i="1"/>
  <c r="EF416" i="1"/>
  <c r="EL415" i="1"/>
  <c r="EK478" i="1"/>
  <c r="ER441" i="1"/>
  <c r="ES255" i="1"/>
  <c r="DY364" i="1"/>
  <c r="DX460" i="1"/>
  <c r="EH540" i="1"/>
  <c r="EP291" i="1"/>
  <c r="EO213" i="1"/>
  <c r="EF240" i="1"/>
  <c r="EN439" i="1"/>
  <c r="EH303" i="1"/>
  <c r="EF156" i="1"/>
  <c r="EM414" i="1"/>
  <c r="EF176" i="1"/>
  <c r="ER85" i="1"/>
  <c r="EI345" i="1"/>
  <c r="EB135" i="1"/>
  <c r="EJ389" i="1"/>
  <c r="EG285" i="1"/>
  <c r="EQ422" i="1"/>
  <c r="EP461" i="1"/>
  <c r="ES504" i="1"/>
  <c r="ED431" i="1"/>
  <c r="ET221" i="1"/>
  <c r="ET101" i="1"/>
  <c r="EF442" i="1"/>
  <c r="EG39" i="1"/>
  <c r="ET349" i="1"/>
  <c r="ER193" i="1"/>
  <c r="EJ154" i="1"/>
  <c r="ED86" i="1"/>
  <c r="EC37" i="1"/>
  <c r="EJ442" i="1"/>
  <c r="ED244" i="1"/>
  <c r="EH477" i="1"/>
  <c r="ET304" i="1"/>
  <c r="EE260" i="1"/>
  <c r="EA512" i="1"/>
  <c r="EP24" i="1"/>
  <c r="EG243" i="1"/>
  <c r="ER275" i="1"/>
  <c r="EG323" i="1"/>
  <c r="EE489" i="1"/>
  <c r="ET183" i="1"/>
  <c r="EL144" i="1"/>
  <c r="EK379" i="1"/>
  <c r="EE476" i="1"/>
  <c r="EC352" i="1"/>
  <c r="ER490" i="1"/>
  <c r="DX378" i="1"/>
  <c r="EA94" i="1"/>
  <c r="ED357" i="1"/>
  <c r="ET322" i="1"/>
  <c r="EO365" i="1"/>
  <c r="ER81" i="1"/>
  <c r="DY178" i="1"/>
  <c r="EE270" i="1"/>
  <c r="EL366" i="1"/>
  <c r="DX45" i="1"/>
  <c r="EL16" i="1"/>
  <c r="EG240" i="1"/>
  <c r="EF259" i="1"/>
  <c r="EH136" i="1"/>
  <c r="EP425" i="1"/>
  <c r="EC357" i="1"/>
  <c r="EI372" i="1"/>
  <c r="EM403" i="1"/>
  <c r="EF147" i="1"/>
  <c r="DX297" i="1"/>
  <c r="ED349" i="1"/>
  <c r="EB378" i="1"/>
  <c r="EG376" i="1"/>
  <c r="EQ189" i="1"/>
  <c r="DY365" i="1"/>
  <c r="EA527" i="1"/>
  <c r="EK153" i="1"/>
  <c r="EO292" i="1"/>
  <c r="EB401" i="1"/>
  <c r="DX405" i="1"/>
  <c r="ER47" i="1"/>
  <c r="EC215" i="1"/>
  <c r="EP348" i="1"/>
  <c r="ED284" i="1"/>
  <c r="EB406" i="1"/>
  <c r="EP243" i="1"/>
  <c r="ET393" i="1"/>
  <c r="EE174" i="1"/>
  <c r="EK151" i="1"/>
  <c r="EE355" i="1"/>
  <c r="EJ453" i="1"/>
  <c r="ED90" i="1"/>
  <c r="EO129" i="1"/>
  <c r="EE508" i="1"/>
  <c r="ES419" i="1"/>
  <c r="EF392" i="1"/>
  <c r="EJ388" i="1"/>
  <c r="EO83" i="1"/>
  <c r="DY418" i="1"/>
  <c r="DZ494" i="1"/>
  <c r="EN432" i="1"/>
  <c r="EA432" i="1"/>
  <c r="EP481" i="1"/>
  <c r="EG356" i="1"/>
  <c r="EJ37" i="1"/>
  <c r="EN312" i="1"/>
  <c r="EN461" i="1"/>
  <c r="EJ409" i="1"/>
  <c r="DX28" i="1"/>
  <c r="EG206" i="1"/>
  <c r="EF407" i="1"/>
  <c r="EN182" i="1"/>
  <c r="ED503" i="1"/>
  <c r="ET203" i="1"/>
  <c r="EO169" i="1"/>
  <c r="EF529" i="1"/>
  <c r="EQ508" i="1"/>
  <c r="EJ359" i="1"/>
  <c r="ES473" i="1"/>
  <c r="EJ371" i="1"/>
  <c r="ES369" i="1"/>
  <c r="ET339" i="1"/>
  <c r="EQ458" i="1"/>
  <c r="ET46" i="1"/>
  <c r="EL501" i="1"/>
  <c r="EC299" i="1"/>
  <c r="DZ365" i="1"/>
  <c r="DX315" i="1"/>
  <c r="ER317" i="1"/>
  <c r="DY255" i="1"/>
  <c r="EM83" i="1"/>
  <c r="DX199" i="1"/>
  <c r="EL13" i="1"/>
  <c r="EQ59" i="1"/>
  <c r="DY12" i="1"/>
  <c r="ER59" i="1"/>
  <c r="EI371" i="1"/>
  <c r="EQ398" i="1"/>
  <c r="EN400" i="1"/>
  <c r="EO42" i="1"/>
  <c r="EO258" i="1"/>
  <c r="DY95" i="1"/>
  <c r="EA521" i="1"/>
  <c r="DY305" i="1"/>
  <c r="EC422" i="1"/>
  <c r="EC20" i="1"/>
  <c r="EM245" i="1"/>
  <c r="EM201" i="1"/>
  <c r="EO152" i="1"/>
  <c r="EC473" i="1"/>
  <c r="EO518" i="1"/>
  <c r="ET391" i="1"/>
  <c r="EN210" i="1"/>
  <c r="ES47" i="1"/>
  <c r="EN65" i="1"/>
  <c r="EK457" i="1"/>
  <c r="DZ63" i="1"/>
  <c r="DX414" i="1"/>
  <c r="ER303" i="1"/>
  <c r="EP36" i="1"/>
  <c r="DX449" i="1"/>
  <c r="ET396" i="1"/>
  <c r="EH313" i="1"/>
  <c r="EI184" i="1"/>
  <c r="EB517" i="1"/>
  <c r="ET61" i="1"/>
  <c r="EF282" i="1"/>
  <c r="EM30" i="1"/>
  <c r="DX104" i="1"/>
  <c r="EK436" i="1"/>
  <c r="EH371" i="1"/>
  <c r="EI31" i="1"/>
  <c r="EM325" i="1"/>
  <c r="ER298" i="1"/>
  <c r="EH43" i="1"/>
  <c r="DX99" i="1"/>
  <c r="ER32" i="1"/>
  <c r="EL244" i="1"/>
  <c r="EL287" i="1"/>
  <c r="ES380" i="1"/>
  <c r="ED256" i="1"/>
  <c r="EG526" i="1"/>
  <c r="ED501" i="1"/>
  <c r="DZ204" i="1"/>
  <c r="EB439" i="1"/>
  <c r="ET229" i="1"/>
  <c r="ER186" i="1"/>
  <c r="ER320" i="1"/>
  <c r="ER368" i="1"/>
  <c r="ET126" i="1"/>
  <c r="EG455" i="1"/>
  <c r="EP116" i="1"/>
  <c r="EP255" i="1"/>
  <c r="DZ351" i="1"/>
  <c r="EC93" i="1"/>
  <c r="EK32" i="1"/>
  <c r="EP349" i="1"/>
  <c r="ET388" i="1"/>
  <c r="ED303" i="1"/>
  <c r="DY231" i="1"/>
  <c r="EN300" i="1"/>
  <c r="EK261" i="1"/>
  <c r="EP86" i="1"/>
  <c r="EJ55" i="1"/>
  <c r="EJ99" i="1"/>
  <c r="ED188" i="1"/>
  <c r="EK496" i="1"/>
  <c r="EI113" i="1"/>
  <c r="EP515" i="1"/>
  <c r="EF213" i="1"/>
  <c r="ED253" i="1"/>
  <c r="EP528" i="1"/>
  <c r="DZ265" i="1"/>
  <c r="EH479" i="1"/>
  <c r="EN297" i="1"/>
  <c r="EC419" i="1"/>
  <c r="EM425" i="1"/>
  <c r="EI79" i="1"/>
  <c r="DX490" i="1"/>
  <c r="EE257" i="1"/>
  <c r="DZ434" i="1"/>
  <c r="EQ248" i="1"/>
  <c r="EH271" i="1"/>
  <c r="EN78" i="1"/>
  <c r="EI339" i="1"/>
  <c r="EM468" i="1"/>
  <c r="EP368" i="1"/>
  <c r="EG321" i="1"/>
  <c r="EE505" i="1"/>
  <c r="EE422" i="1"/>
  <c r="EE296" i="1"/>
  <c r="EC533" i="1"/>
  <c r="EN404" i="1"/>
  <c r="EO504" i="1"/>
  <c r="EF258" i="1"/>
  <c r="DY43" i="1"/>
  <c r="EH241" i="1"/>
  <c r="EQ269" i="1"/>
  <c r="EI264" i="1"/>
  <c r="DZ420" i="1"/>
  <c r="EG309" i="1"/>
  <c r="ES392" i="1"/>
  <c r="ER374" i="1"/>
  <c r="ER154" i="1"/>
  <c r="ER14" i="1"/>
  <c r="EH221" i="1"/>
  <c r="EH139" i="1"/>
  <c r="EN415" i="1"/>
  <c r="ES240" i="1"/>
  <c r="EN213" i="1"/>
  <c r="EG476" i="1"/>
  <c r="EG241" i="1"/>
  <c r="EB506" i="1"/>
  <c r="EI38" i="1"/>
  <c r="EK298" i="1"/>
  <c r="DX538" i="1"/>
  <c r="ES427" i="1"/>
  <c r="EH23" i="1"/>
  <c r="ET233" i="1"/>
  <c r="EH512" i="1"/>
  <c r="EQ388" i="1"/>
  <c r="ES363" i="1"/>
  <c r="EK426" i="1"/>
  <c r="EJ122" i="1"/>
  <c r="EK269" i="1"/>
  <c r="EK48" i="1"/>
  <c r="EE366" i="1"/>
  <c r="EG486" i="1"/>
  <c r="EJ405" i="1"/>
  <c r="DZ363" i="1"/>
  <c r="EO455" i="1"/>
  <c r="EO77" i="1"/>
  <c r="ED498" i="1"/>
  <c r="ER453" i="1"/>
  <c r="EE410" i="1"/>
  <c r="EJ478" i="1"/>
  <c r="ER260" i="1"/>
  <c r="EL131" i="1"/>
  <c r="DX506" i="1"/>
  <c r="EE313" i="1"/>
  <c r="EA245" i="1"/>
  <c r="EO316" i="1"/>
  <c r="DX283" i="1"/>
  <c r="EI523" i="1"/>
  <c r="DY430" i="1"/>
  <c r="EH295" i="1"/>
  <c r="ES364" i="1"/>
  <c r="EL527" i="1"/>
  <c r="EJ435" i="1"/>
  <c r="EK42" i="1"/>
  <c r="EB212" i="1"/>
  <c r="EP482" i="1"/>
  <c r="EN133" i="1"/>
  <c r="EL69" i="1"/>
  <c r="DZ54" i="1"/>
  <c r="EE444" i="1"/>
  <c r="ES398" i="1"/>
  <c r="EK353" i="1"/>
  <c r="ET18" i="1"/>
  <c r="EM282" i="1"/>
  <c r="EJ342" i="1"/>
  <c r="ET477" i="1"/>
  <c r="EM392" i="1"/>
  <c r="DY229" i="1"/>
  <c r="EH506" i="1"/>
  <c r="ET536" i="1"/>
  <c r="DZ88" i="1"/>
  <c r="EH429" i="1"/>
  <c r="EG267" i="1"/>
  <c r="EB359" i="1"/>
  <c r="EO437" i="1"/>
  <c r="EP439" i="1"/>
  <c r="EL450" i="1"/>
  <c r="DZ156" i="1"/>
  <c r="EA95" i="1"/>
  <c r="EJ457" i="1"/>
  <c r="DY74" i="1"/>
  <c r="EI226" i="1"/>
  <c r="EP350" i="1"/>
  <c r="EE230" i="1"/>
  <c r="DY88" i="1"/>
  <c r="EG440" i="1"/>
  <c r="EL306" i="1"/>
  <c r="EP121" i="1"/>
  <c r="EG410" i="1"/>
  <c r="EQ334" i="1"/>
  <c r="EC379" i="1"/>
  <c r="EN401" i="1"/>
  <c r="EL335" i="1"/>
  <c r="ED298" i="1"/>
  <c r="EC279" i="1"/>
  <c r="EI227" i="1"/>
  <c r="ED519" i="1"/>
  <c r="EE376" i="1"/>
  <c r="EC381" i="1"/>
  <c r="EF363" i="1"/>
  <c r="EP345" i="1"/>
  <c r="EQ331" i="1"/>
  <c r="EK13" i="1"/>
  <c r="EG291" i="1"/>
  <c r="EH77" i="1"/>
  <c r="DZ405" i="1"/>
  <c r="ET294" i="1"/>
  <c r="ES373" i="1"/>
  <c r="EP416" i="1"/>
  <c r="EK262" i="1"/>
  <c r="EQ83" i="1"/>
  <c r="EN313" i="1"/>
  <c r="EN337" i="1"/>
  <c r="EQ228" i="1"/>
  <c r="EP421" i="1"/>
  <c r="EQ474" i="1"/>
  <c r="ED195" i="1"/>
  <c r="DZ207" i="1"/>
  <c r="EM514" i="1"/>
  <c r="EM497" i="1"/>
  <c r="ET382" i="1"/>
  <c r="DY160" i="1"/>
  <c r="EQ526" i="1"/>
  <c r="EH309" i="1"/>
  <c r="ED526" i="1"/>
  <c r="EM50" i="1"/>
  <c r="EL495" i="1"/>
  <c r="EQ305" i="1"/>
  <c r="EH437" i="1"/>
  <c r="ER458" i="1"/>
  <c r="EB458" i="1"/>
  <c r="EE184" i="1"/>
  <c r="EC466" i="1"/>
  <c r="EN250" i="1"/>
  <c r="ES209" i="1"/>
  <c r="EA221" i="1"/>
  <c r="ED351" i="1"/>
  <c r="ED260" i="1"/>
  <c r="DX228" i="1"/>
  <c r="EL427" i="1"/>
  <c r="DZ166" i="1"/>
  <c r="EC387" i="1"/>
  <c r="ET312" i="1"/>
  <c r="EP517" i="1"/>
  <c r="EA332" i="1"/>
  <c r="ED220" i="1"/>
  <c r="EH100" i="1"/>
  <c r="DZ80" i="1"/>
  <c r="EJ407" i="1"/>
  <c r="EQ517" i="1"/>
  <c r="DY60" i="1"/>
  <c r="EB493" i="1"/>
  <c r="ER371" i="1"/>
  <c r="EQ283" i="1"/>
  <c r="EA321" i="1"/>
  <c r="ES474" i="1"/>
  <c r="EJ189" i="1"/>
  <c r="EC278" i="1"/>
  <c r="EB349" i="1"/>
  <c r="EC451" i="1"/>
  <c r="EG360" i="1"/>
  <c r="DY410" i="1"/>
  <c r="EI470" i="1"/>
  <c r="EJ263" i="1"/>
  <c r="ER472" i="1"/>
  <c r="EB49" i="1"/>
  <c r="EP408" i="1"/>
  <c r="DX264" i="1"/>
  <c r="EQ376" i="1"/>
  <c r="EF314" i="1"/>
  <c r="EB428" i="1"/>
  <c r="EF390" i="1"/>
  <c r="EE458" i="1"/>
  <c r="EN385" i="1"/>
  <c r="EO44" i="1"/>
  <c r="EH256" i="1"/>
  <c r="DZ78" i="1"/>
  <c r="ER321" i="1"/>
  <c r="EH482" i="1"/>
  <c r="EJ202" i="1"/>
  <c r="EC370" i="1"/>
  <c r="DY379" i="1"/>
  <c r="EG394" i="1"/>
  <c r="EG436" i="1"/>
  <c r="EH348" i="1"/>
  <c r="EI346" i="1"/>
  <c r="EH282" i="1"/>
  <c r="EJ352" i="1"/>
  <c r="EF248" i="1"/>
  <c r="ES45" i="1"/>
  <c r="EJ266" i="1"/>
  <c r="EA502" i="1"/>
  <c r="ED489" i="1"/>
  <c r="ED470" i="1"/>
  <c r="EF405" i="1"/>
  <c r="EJ520" i="1"/>
  <c r="EK182" i="1"/>
  <c r="ET47" i="1"/>
  <c r="EF154" i="1"/>
  <c r="EB420" i="1"/>
  <c r="EJ175" i="1"/>
  <c r="ED408" i="1"/>
  <c r="EF367" i="1"/>
  <c r="DZ26" i="1"/>
  <c r="EB538" i="1"/>
  <c r="EJ447" i="1"/>
  <c r="EI459" i="1"/>
  <c r="EB312" i="1"/>
  <c r="EM300" i="1"/>
  <c r="EH214" i="1"/>
  <c r="EN168" i="1"/>
  <c r="EJ362" i="1"/>
  <c r="EK505" i="1"/>
  <c r="DY96" i="1"/>
  <c r="EA525" i="1"/>
  <c r="DX403" i="1"/>
  <c r="ET472" i="1"/>
  <c r="EQ152" i="1"/>
  <c r="ER355" i="1"/>
  <c r="DY192" i="1"/>
  <c r="DZ46" i="1"/>
  <c r="EA295" i="1"/>
  <c r="EL139" i="1"/>
  <c r="EG101" i="1"/>
  <c r="DX24" i="1"/>
  <c r="EI280" i="1"/>
  <c r="EN105" i="1"/>
  <c r="ER262" i="1"/>
  <c r="EP35" i="1"/>
  <c r="EP309" i="1"/>
  <c r="EP120" i="1"/>
  <c r="EJ90" i="1"/>
  <c r="EJ161" i="1"/>
  <c r="EI296" i="1"/>
  <c r="EA422" i="1"/>
  <c r="EC111" i="1"/>
  <c r="EC25" i="1"/>
  <c r="EH86" i="1"/>
  <c r="EK453" i="1"/>
  <c r="DY137" i="1"/>
  <c r="EQ485" i="1"/>
  <c r="ES92" i="1"/>
  <c r="DZ268" i="1"/>
  <c r="DY407" i="1"/>
  <c r="EM183" i="1"/>
  <c r="EH111" i="1"/>
  <c r="EC176" i="1"/>
  <c r="EF62" i="1"/>
  <c r="DZ315" i="1"/>
  <c r="EQ390" i="1"/>
  <c r="ED536" i="1"/>
  <c r="EJ142" i="1"/>
  <c r="DZ68" i="1"/>
  <c r="EN398" i="1"/>
  <c r="EO417" i="1"/>
  <c r="EL53" i="1"/>
  <c r="EB286" i="1"/>
  <c r="DX89" i="1"/>
  <c r="EC368" i="1"/>
  <c r="ER149" i="1"/>
  <c r="EE461" i="1"/>
  <c r="EJ240" i="1"/>
  <c r="EL386" i="1"/>
  <c r="EQ195" i="1"/>
  <c r="ED200" i="1"/>
  <c r="EH248" i="1"/>
  <c r="ES111" i="1"/>
  <c r="EJ180" i="1"/>
  <c r="EJ204" i="1"/>
  <c r="EH261" i="1"/>
  <c r="EP313" i="1"/>
  <c r="EH393" i="1"/>
  <c r="EH353" i="1"/>
  <c r="EQ76" i="1"/>
  <c r="EO400" i="1"/>
  <c r="DZ445" i="1"/>
  <c r="EJ203" i="1"/>
  <c r="ET154" i="1"/>
  <c r="EQ537" i="1"/>
  <c r="EL76" i="1"/>
  <c r="EL178" i="1"/>
  <c r="ES430" i="1"/>
  <c r="EK309" i="1"/>
  <c r="ES429" i="1"/>
  <c r="EN130" i="1"/>
  <c r="EN38" i="1"/>
  <c r="EP169" i="1"/>
  <c r="EJ88" i="1"/>
  <c r="DY420" i="1"/>
  <c r="ES494" i="1"/>
  <c r="EB307" i="1"/>
  <c r="EI196" i="1"/>
  <c r="EA38" i="1"/>
  <c r="DY214" i="1"/>
  <c r="DY324" i="1"/>
  <c r="DZ512" i="1"/>
  <c r="EC413" i="1"/>
  <c r="EB40" i="1"/>
  <c r="EH121" i="1"/>
  <c r="EK37" i="1"/>
  <c r="DY314" i="1"/>
  <c r="EF121" i="1"/>
  <c r="DZ461" i="1"/>
  <c r="EK489" i="1"/>
  <c r="EC100" i="1"/>
  <c r="ED427" i="1"/>
  <c r="DX91" i="1"/>
  <c r="EG143" i="1"/>
  <c r="EK104" i="1"/>
  <c r="EB143" i="1"/>
  <c r="ET329" i="1"/>
  <c r="EF335" i="1"/>
  <c r="EI503" i="1"/>
  <c r="DZ185" i="1"/>
  <c r="EN205" i="1"/>
  <c r="EH474" i="1"/>
  <c r="ET400" i="1"/>
  <c r="DY121" i="1"/>
  <c r="EQ487" i="1"/>
  <c r="DX318" i="1"/>
  <c r="ES192" i="1"/>
  <c r="ET223" i="1"/>
  <c r="EH177" i="1"/>
  <c r="ET466" i="1"/>
  <c r="EI407" i="1"/>
  <c r="EB95" i="1"/>
  <c r="EL172" i="1"/>
  <c r="EH85" i="1"/>
  <c r="EF98" i="1"/>
  <c r="EJ317" i="1"/>
  <c r="EG252" i="1"/>
  <c r="EN445" i="1"/>
  <c r="EK384" i="1"/>
  <c r="DZ42" i="1"/>
  <c r="EP33" i="1"/>
  <c r="DY450" i="1"/>
  <c r="EQ504" i="1"/>
  <c r="EN85" i="1"/>
  <c r="EO263" i="1"/>
  <c r="EG357" i="1"/>
  <c r="EI342" i="1"/>
  <c r="EH200" i="1"/>
  <c r="EQ316" i="1"/>
  <c r="EN485" i="1"/>
  <c r="ET237" i="1"/>
  <c r="EM360" i="1"/>
  <c r="EL149" i="1"/>
  <c r="ET109" i="1"/>
  <c r="EQ324" i="1"/>
  <c r="EP233" i="1"/>
  <c r="EQ385" i="1"/>
  <c r="DX82" i="1"/>
  <c r="EF393" i="1"/>
  <c r="EG337" i="1"/>
  <c r="EB181" i="1"/>
  <c r="ED340" i="1"/>
  <c r="EJ52" i="1"/>
  <c r="EM265" i="1"/>
  <c r="EH455" i="1"/>
  <c r="EM192" i="1"/>
  <c r="EK16" i="1"/>
  <c r="EF143" i="1"/>
  <c r="EA24" i="1"/>
  <c r="EE183" i="1"/>
  <c r="EC475" i="1"/>
  <c r="EE374" i="1"/>
  <c r="EH132" i="1"/>
  <c r="DY485" i="1"/>
  <c r="DX359" i="1"/>
  <c r="DZ477" i="1"/>
  <c r="EP538" i="1"/>
  <c r="EJ340" i="1"/>
  <c r="EB526" i="1"/>
  <c r="EM155" i="1"/>
  <c r="ER42" i="1"/>
  <c r="ER530" i="1"/>
  <c r="ER258" i="1"/>
  <c r="DZ370" i="1"/>
  <c r="ER78" i="1"/>
  <c r="DX161" i="1"/>
  <c r="EK91" i="1"/>
  <c r="EI167" i="1"/>
  <c r="EP62" i="1"/>
  <c r="EI192" i="1"/>
  <c r="EA356" i="1"/>
  <c r="ED486" i="1"/>
  <c r="EE209" i="1"/>
  <c r="ES415" i="1"/>
  <c r="EP245" i="1"/>
  <c r="EF72" i="1"/>
  <c r="ER104" i="1"/>
  <c r="EE179" i="1"/>
  <c r="DZ219" i="1"/>
  <c r="DZ254" i="1"/>
  <c r="DY66" i="1"/>
  <c r="EJ194" i="1"/>
  <c r="EP125" i="1"/>
  <c r="EA247" i="1"/>
  <c r="EJ404" i="1"/>
  <c r="EO130" i="1"/>
  <c r="EM298" i="1"/>
  <c r="EE449" i="1"/>
  <c r="EM475" i="1"/>
  <c r="EI27" i="1"/>
  <c r="EF146" i="1"/>
  <c r="EG180" i="1"/>
  <c r="EL104" i="1"/>
  <c r="ER240" i="1"/>
  <c r="EP61" i="1"/>
  <c r="DY456" i="1"/>
  <c r="EH288" i="1"/>
  <c r="EC81" i="1"/>
  <c r="EO249" i="1"/>
  <c r="ER133" i="1"/>
  <c r="EP110" i="1"/>
  <c r="EM80" i="1"/>
  <c r="ET401" i="1"/>
  <c r="EI228" i="1"/>
  <c r="EG331" i="1"/>
  <c r="EP389" i="1"/>
  <c r="ES218" i="1"/>
  <c r="DZ212" i="1"/>
  <c r="DZ337" i="1"/>
  <c r="ET158" i="1"/>
  <c r="EG148" i="1"/>
  <c r="EF37" i="1"/>
  <c r="EH94" i="1"/>
  <c r="EJ301" i="1"/>
  <c r="DZ345" i="1"/>
  <c r="EH127" i="1"/>
  <c r="EO53" i="1"/>
  <c r="EP87" i="1"/>
  <c r="EI86" i="1"/>
  <c r="ER216" i="1"/>
  <c r="DX432" i="1"/>
  <c r="DX241" i="1"/>
  <c r="DZ364" i="1"/>
  <c r="EE198" i="1"/>
  <c r="EK218" i="1"/>
  <c r="EO525" i="1"/>
  <c r="ET363" i="1"/>
  <c r="EQ271" i="1"/>
  <c r="EK39" i="1"/>
  <c r="EO345" i="1"/>
  <c r="EQ414" i="1"/>
  <c r="EN139" i="1"/>
  <c r="ET470" i="1"/>
  <c r="EB483" i="1"/>
  <c r="EQ286" i="1"/>
  <c r="EQ515" i="1"/>
  <c r="ER534" i="1"/>
  <c r="ER49" i="1"/>
  <c r="EK483" i="1"/>
  <c r="EK25" i="1"/>
  <c r="DY506" i="1"/>
  <c r="EE322" i="1"/>
  <c r="EB198" i="1"/>
  <c r="EJ148" i="1"/>
  <c r="EG87" i="1"/>
  <c r="EE208" i="1"/>
  <c r="EF49" i="1"/>
  <c r="EO20" i="1"/>
  <c r="EG22" i="1"/>
  <c r="ER161" i="1"/>
  <c r="ES439" i="1"/>
  <c r="ET174" i="1"/>
  <c r="DY376" i="1"/>
  <c r="EN286" i="1"/>
  <c r="ER386" i="1"/>
  <c r="EL26" i="1"/>
  <c r="EF406" i="1"/>
  <c r="ED469" i="1"/>
  <c r="DY278" i="1"/>
  <c r="EM309" i="1"/>
  <c r="EB43" i="1"/>
  <c r="ED93" i="1"/>
  <c r="EO298" i="1"/>
  <c r="DX107" i="1"/>
  <c r="EO128" i="1"/>
  <c r="DY108" i="1"/>
  <c r="EK201" i="1"/>
  <c r="EC315" i="1"/>
  <c r="DY504" i="1"/>
  <c r="EP59" i="1"/>
  <c r="EQ496" i="1"/>
  <c r="EF27" i="1"/>
  <c r="EE43" i="1"/>
  <c r="EN281" i="1"/>
  <c r="EL80" i="1"/>
  <c r="EQ154" i="1"/>
  <c r="DX263" i="1"/>
  <c r="EC115" i="1"/>
  <c r="EL43" i="1"/>
  <c r="EE14" i="1"/>
  <c r="EI53" i="1"/>
  <c r="EG81" i="1"/>
  <c r="DY233" i="1"/>
  <c r="EP249" i="1"/>
  <c r="EK47" i="1"/>
  <c r="EG238" i="1"/>
  <c r="EG438" i="1"/>
  <c r="EL541" i="1"/>
  <c r="EO12" i="1"/>
  <c r="EF77" i="1"/>
  <c r="EN253" i="1"/>
  <c r="DY30" i="1"/>
  <c r="ES78" i="1"/>
  <c r="EB322" i="1"/>
  <c r="ET261" i="1"/>
  <c r="EE156" i="1"/>
  <c r="EM11" i="1"/>
  <c r="ED196" i="1"/>
  <c r="EE390" i="1"/>
  <c r="EE502" i="1"/>
  <c r="EK418" i="1"/>
  <c r="EC414" i="1"/>
  <c r="EE407" i="1"/>
  <c r="EA541" i="1"/>
  <c r="EK160" i="1"/>
  <c r="EE101" i="1"/>
  <c r="EJ100" i="1"/>
  <c r="DY353" i="1"/>
  <c r="DZ277" i="1"/>
  <c r="EO23" i="1"/>
  <c r="EA459" i="1"/>
  <c r="EI418" i="1"/>
  <c r="EQ17" i="1"/>
  <c r="DY422" i="1"/>
  <c r="DZ235" i="1"/>
  <c r="ED177" i="1"/>
  <c r="EN188" i="1"/>
  <c r="EN19" i="1"/>
  <c r="DX146" i="1"/>
  <c r="EL376" i="1"/>
  <c r="DY325" i="1"/>
  <c r="EO539" i="1"/>
  <c r="EM323" i="1"/>
  <c r="EP269" i="1"/>
  <c r="EA373" i="1"/>
  <c r="EK18" i="1"/>
  <c r="ES137" i="1"/>
  <c r="ES179" i="1"/>
  <c r="EP235" i="1"/>
  <c r="ER147" i="1"/>
  <c r="DY224" i="1"/>
  <c r="EP16" i="1"/>
  <c r="ES239" i="1"/>
  <c r="EF219" i="1"/>
  <c r="ER179" i="1"/>
  <c r="ES23" i="1"/>
  <c r="EB151" i="1"/>
  <c r="EC183" i="1"/>
  <c r="EA196" i="1"/>
  <c r="EP221" i="1"/>
  <c r="EG245" i="1"/>
  <c r="ES537" i="1"/>
  <c r="EP218" i="1"/>
  <c r="EI221" i="1"/>
  <c r="EF340" i="1"/>
  <c r="EQ516" i="1"/>
  <c r="ET91" i="1"/>
  <c r="EN352" i="1"/>
  <c r="EM254" i="1"/>
  <c r="ET60" i="1"/>
  <c r="EF344" i="1"/>
  <c r="EM238" i="1"/>
  <c r="EH57" i="1"/>
  <c r="EO272" i="1"/>
  <c r="ED320" i="1"/>
  <c r="EM539" i="1"/>
  <c r="EI18" i="1"/>
  <c r="EN511" i="1"/>
  <c r="EP300" i="1"/>
  <c r="EI399" i="1"/>
  <c r="EK488" i="1"/>
  <c r="EI146" i="1"/>
  <c r="EG124" i="1"/>
  <c r="EE79" i="1"/>
  <c r="EI75" i="1"/>
  <c r="EO461" i="1"/>
  <c r="EK447" i="1"/>
  <c r="EP540" i="1"/>
  <c r="ES154" i="1"/>
  <c r="EJ21" i="1"/>
  <c r="EP427" i="1"/>
  <c r="DX158" i="1"/>
  <c r="EG458" i="1"/>
  <c r="EG537" i="1"/>
  <c r="EL413" i="1"/>
  <c r="EL67" i="1"/>
  <c r="ES87" i="1"/>
  <c r="ER510" i="1"/>
  <c r="ED502" i="1"/>
  <c r="EK211" i="1"/>
  <c r="ET331" i="1"/>
  <c r="DZ218" i="1"/>
  <c r="EG273" i="1"/>
  <c r="EM149" i="1"/>
  <c r="EC295" i="1"/>
  <c r="ER148" i="1"/>
  <c r="ES273" i="1"/>
  <c r="EK161" i="1"/>
  <c r="EF399" i="1"/>
  <c r="ES518" i="1"/>
  <c r="EA132" i="1"/>
  <c r="ER131" i="1"/>
  <c r="DY202" i="1"/>
  <c r="DZ108" i="1"/>
  <c r="DY429" i="1"/>
  <c r="EC536" i="1"/>
  <c r="EO284" i="1"/>
  <c r="EN539" i="1"/>
  <c r="EB239" i="1"/>
  <c r="EI161" i="1"/>
  <c r="EL152" i="1"/>
  <c r="EK506" i="1"/>
  <c r="EQ92" i="1"/>
  <c r="EB305" i="1"/>
  <c r="EA30" i="1"/>
  <c r="EI154" i="1"/>
  <c r="EM427" i="1"/>
  <c r="EN28" i="1"/>
  <c r="EK86" i="1"/>
  <c r="EE84" i="1"/>
  <c r="EN82" i="1"/>
  <c r="EC280" i="1"/>
  <c r="DY73" i="1"/>
  <c r="ED333" i="1"/>
  <c r="EM532" i="1"/>
  <c r="ES66" i="1"/>
  <c r="EB308" i="1"/>
  <c r="EG368" i="1"/>
  <c r="ER249" i="1"/>
  <c r="EP478" i="1"/>
  <c r="EL29" i="1"/>
  <c r="ET530" i="1"/>
  <c r="EJ65" i="1"/>
  <c r="ES168" i="1"/>
  <c r="EN35" i="1"/>
  <c r="EK74" i="1"/>
  <c r="EK291" i="1"/>
  <c r="EL84" i="1"/>
  <c r="EF315" i="1"/>
  <c r="DY115" i="1"/>
  <c r="EL193" i="1"/>
  <c r="EJ67" i="1"/>
  <c r="EH337" i="1"/>
  <c r="EE292" i="1"/>
  <c r="EG474" i="1"/>
  <c r="EA539" i="1"/>
  <c r="EB242" i="1"/>
  <c r="EF40" i="1"/>
  <c r="EF414" i="1"/>
  <c r="EL42" i="1"/>
  <c r="EB502" i="1"/>
  <c r="EL290" i="1"/>
  <c r="DX214" i="1"/>
  <c r="DX216" i="1"/>
  <c r="EI218" i="1"/>
  <c r="EA76" i="1"/>
  <c r="ED358" i="1"/>
  <c r="ER164" i="1"/>
  <c r="EN131" i="1"/>
  <c r="EE401" i="1"/>
  <c r="EF110" i="1"/>
  <c r="EP26" i="1"/>
  <c r="EB397" i="1"/>
  <c r="DY511" i="1"/>
  <c r="EL125" i="1"/>
  <c r="DZ39" i="1"/>
  <c r="EA388" i="1"/>
  <c r="EC191" i="1"/>
  <c r="EJ370" i="1"/>
  <c r="ER86" i="1"/>
  <c r="EM206" i="1"/>
  <c r="DY383" i="1"/>
  <c r="EK322" i="1"/>
  <c r="EC358" i="1"/>
  <c r="EE463" i="1"/>
  <c r="EK62" i="1"/>
  <c r="EQ206" i="1"/>
  <c r="ET133" i="1"/>
  <c r="DZ236" i="1"/>
  <c r="EP163" i="1"/>
  <c r="EG192" i="1"/>
  <c r="EJ166" i="1"/>
  <c r="DZ112" i="1"/>
  <c r="EK126" i="1"/>
  <c r="ER293" i="1"/>
  <c r="DZ176" i="1"/>
  <c r="EP401" i="1"/>
  <c r="EN290" i="1"/>
  <c r="EE33" i="1"/>
  <c r="EN81" i="1"/>
  <c r="EK121" i="1"/>
  <c r="EQ365" i="1"/>
  <c r="EC302" i="1"/>
  <c r="EL33" i="1"/>
  <c r="EK197" i="1"/>
  <c r="EF440" i="1"/>
  <c r="EG464" i="1"/>
  <c r="EF231" i="1"/>
  <c r="EC464" i="1"/>
  <c r="ET149" i="1"/>
  <c r="DX471" i="1"/>
  <c r="EN451" i="1"/>
  <c r="EO470" i="1"/>
  <c r="DZ399" i="1"/>
  <c r="EB64" i="1"/>
  <c r="EA360" i="1"/>
  <c r="DZ541" i="1"/>
  <c r="EL186" i="1"/>
  <c r="EH386" i="1"/>
  <c r="EI176" i="1"/>
  <c r="ER183" i="1"/>
  <c r="EQ67" i="1"/>
  <c r="ED23" i="1"/>
  <c r="EN258" i="1"/>
  <c r="EM451" i="1"/>
  <c r="DX131" i="1"/>
  <c r="DX497" i="1"/>
  <c r="ED537" i="1"/>
  <c r="EQ24" i="1"/>
  <c r="EI525" i="1"/>
  <c r="EM16" i="1"/>
  <c r="EP329" i="1"/>
  <c r="EG435" i="1"/>
  <c r="DX197" i="1"/>
  <c r="ET310" i="1"/>
  <c r="ER319" i="1"/>
  <c r="EC152" i="1"/>
  <c r="EF180" i="1"/>
  <c r="EQ300" i="1"/>
  <c r="ET97" i="1"/>
  <c r="EJ57" i="1"/>
  <c r="EP207" i="1"/>
  <c r="EB238" i="1"/>
  <c r="EL45" i="1"/>
  <c r="EO142" i="1"/>
  <c r="EL446" i="1"/>
  <c r="EC492" i="1"/>
  <c r="ET412" i="1"/>
  <c r="ER485" i="1"/>
  <c r="EK497" i="1"/>
  <c r="EO444" i="1"/>
  <c r="EI205" i="1"/>
  <c r="EE426" i="1"/>
  <c r="ED296" i="1"/>
  <c r="EF281" i="1"/>
  <c r="ED198" i="1"/>
  <c r="EQ491" i="1"/>
  <c r="EK202" i="1"/>
  <c r="EN34" i="1"/>
  <c r="EE325" i="1"/>
  <c r="EL190" i="1"/>
  <c r="EF276" i="1"/>
  <c r="EQ392" i="1"/>
  <c r="EK446" i="1"/>
  <c r="DX217" i="1"/>
  <c r="ER128" i="1"/>
  <c r="EH81" i="1"/>
  <c r="EO220" i="1"/>
  <c r="DX347" i="1"/>
  <c r="EM381" i="1"/>
  <c r="EJ133" i="1"/>
  <c r="ES155" i="1"/>
  <c r="EP114" i="1"/>
  <c r="EG405" i="1"/>
  <c r="EK213" i="1"/>
  <c r="EM74" i="1"/>
  <c r="EO297" i="1"/>
  <c r="EE145" i="1"/>
  <c r="EC44" i="1"/>
  <c r="EL126" i="1"/>
  <c r="ES299" i="1"/>
  <c r="ES317" i="1"/>
  <c r="EM134" i="1"/>
  <c r="ET199" i="1"/>
  <c r="ER51" i="1"/>
  <c r="EH110" i="1"/>
  <c r="EG214" i="1"/>
  <c r="ES162" i="1"/>
  <c r="ER493" i="1"/>
  <c r="EP130" i="1"/>
  <c r="EB111" i="1"/>
  <c r="EO243" i="1"/>
  <c r="ET173" i="1"/>
  <c r="EI171" i="1"/>
  <c r="EN273" i="1"/>
  <c r="EP104" i="1"/>
  <c r="ET136" i="1"/>
  <c r="EF74" i="1"/>
  <c r="ET179" i="1"/>
  <c r="EG225" i="1"/>
  <c r="ER256" i="1"/>
  <c r="EN275" i="1"/>
  <c r="DX300" i="1"/>
  <c r="EF153" i="1"/>
  <c r="DX209" i="1"/>
  <c r="ET48" i="1"/>
  <c r="ER165" i="1"/>
  <c r="EA313" i="1"/>
  <c r="ER519" i="1"/>
  <c r="ES324" i="1"/>
  <c r="DX48" i="1"/>
  <c r="EH112" i="1"/>
  <c r="EO275" i="1"/>
  <c r="EB251" i="1"/>
  <c r="EE525" i="1"/>
  <c r="ET67" i="1"/>
  <c r="EL259" i="1"/>
  <c r="ED294" i="1"/>
  <c r="EG55" i="1"/>
  <c r="DY17" i="1"/>
  <c r="EC78" i="1"/>
  <c r="EC121" i="1"/>
  <c r="EI61" i="1"/>
  <c r="EO205" i="1"/>
  <c r="EJ80" i="1"/>
  <c r="EI254" i="1"/>
  <c r="EC194" i="1"/>
  <c r="EK274" i="1"/>
  <c r="EE69" i="1"/>
  <c r="EO47" i="1"/>
  <c r="EM142" i="1"/>
  <c r="EJ141" i="1"/>
  <c r="EJ173" i="1"/>
  <c r="DY67" i="1"/>
  <c r="EL208" i="1"/>
  <c r="EL57" i="1"/>
  <c r="EM508" i="1"/>
  <c r="EC341" i="1"/>
  <c r="ES112" i="1"/>
  <c r="EH404" i="1"/>
  <c r="ES331" i="1"/>
  <c r="ED199" i="1"/>
  <c r="EF71" i="1"/>
  <c r="EE274" i="1"/>
  <c r="EJ261" i="1"/>
  <c r="EA125" i="1"/>
  <c r="DX97" i="1"/>
  <c r="EK475" i="1"/>
  <c r="EC22" i="1"/>
  <c r="EB137" i="1"/>
  <c r="EJ440" i="1"/>
  <c r="ES160" i="1"/>
  <c r="EI272" i="1"/>
  <c r="EH146" i="1"/>
  <c r="EG172" i="1"/>
  <c r="ES166" i="1"/>
  <c r="EB136" i="1"/>
  <c r="ET258" i="1"/>
  <c r="EP75" i="1"/>
  <c r="EJ324" i="1"/>
  <c r="EJ288" i="1"/>
  <c r="ET144" i="1"/>
  <c r="EF274" i="1"/>
  <c r="EG195" i="1"/>
  <c r="DZ192" i="1"/>
  <c r="EC369" i="1"/>
  <c r="EA216" i="1"/>
  <c r="EN97" i="1"/>
  <c r="EJ476" i="1"/>
  <c r="EF494" i="1"/>
  <c r="EN184" i="1"/>
  <c r="EC108" i="1"/>
  <c r="EQ284" i="1"/>
  <c r="EE127" i="1"/>
  <c r="ES186" i="1"/>
  <c r="EI101" i="1"/>
  <c r="ER531" i="1"/>
  <c r="EM312" i="1"/>
  <c r="EK175" i="1"/>
  <c r="ET492" i="1"/>
  <c r="EL295" i="1"/>
  <c r="EM523" i="1"/>
  <c r="EM184" i="1"/>
  <c r="EK61" i="1"/>
  <c r="EE379" i="1"/>
  <c r="EA64" i="1"/>
  <c r="EM47" i="1"/>
  <c r="ED281" i="1"/>
  <c r="EN387" i="1"/>
  <c r="EP167" i="1"/>
  <c r="ER38" i="1"/>
  <c r="DZ113" i="1"/>
  <c r="EF238" i="1"/>
  <c r="EQ240" i="1"/>
  <c r="EC446" i="1"/>
  <c r="DY445" i="1"/>
  <c r="ER55" i="1"/>
  <c r="EI519" i="1"/>
  <c r="EP64" i="1"/>
  <c r="ET271" i="1"/>
  <c r="EB127" i="1"/>
  <c r="EH414" i="1"/>
  <c r="EQ362" i="1"/>
  <c r="EL449" i="1"/>
  <c r="EG121" i="1"/>
  <c r="EF229" i="1"/>
  <c r="EF103" i="1"/>
  <c r="EL115" i="1"/>
  <c r="ER447" i="1"/>
  <c r="EK306" i="1"/>
  <c r="EM322" i="1"/>
  <c r="EB440" i="1"/>
  <c r="EI455" i="1"/>
  <c r="EG404" i="1"/>
  <c r="DX436" i="1"/>
  <c r="EC347" i="1"/>
  <c r="EI449" i="1"/>
  <c r="EJ494" i="1"/>
  <c r="EO178" i="1"/>
  <c r="EQ395" i="1"/>
  <c r="EE103" i="1"/>
  <c r="ES471" i="1"/>
  <c r="ED429" i="1"/>
  <c r="DY26" i="1"/>
  <c r="EN346" i="1"/>
  <c r="EI59" i="1"/>
  <c r="EH446" i="1"/>
  <c r="EP494" i="1"/>
  <c r="EE102" i="1"/>
  <c r="EJ418" i="1"/>
  <c r="EJ211" i="1"/>
  <c r="EI119" i="1"/>
  <c r="EN502" i="1"/>
  <c r="DX539" i="1"/>
  <c r="EG501" i="1"/>
  <c r="DX248" i="1"/>
  <c r="EM144" i="1"/>
  <c r="EC408" i="1"/>
  <c r="EA391" i="1"/>
  <c r="EM266" i="1"/>
  <c r="EM432" i="1"/>
  <c r="ES405" i="1"/>
  <c r="EG534" i="1"/>
  <c r="EO446" i="1"/>
  <c r="EE299" i="1"/>
  <c r="EK369" i="1"/>
  <c r="EG421" i="1"/>
  <c r="EJ290" i="1"/>
  <c r="ED411" i="1"/>
  <c r="EL443" i="1"/>
  <c r="EO415" i="1"/>
  <c r="EI69" i="1"/>
  <c r="DZ333" i="1"/>
  <c r="EA109" i="1"/>
  <c r="EI538" i="1"/>
  <c r="ER400" i="1"/>
  <c r="EA447" i="1"/>
  <c r="ER220" i="1"/>
  <c r="EC397" i="1"/>
  <c r="EO351" i="1"/>
  <c r="ES37" i="1"/>
  <c r="EI450" i="1"/>
  <c r="EE73" i="1"/>
  <c r="EA208" i="1"/>
  <c r="ER248" i="1"/>
  <c r="EC320" i="1"/>
  <c r="DZ48" i="1"/>
  <c r="EK466" i="1"/>
  <c r="ET49" i="1"/>
  <c r="EE341" i="1"/>
  <c r="EN223" i="1"/>
  <c r="EH356" i="1"/>
  <c r="EN14" i="1"/>
  <c r="DY404" i="1"/>
  <c r="EM222" i="1"/>
  <c r="EK215" i="1"/>
  <c r="EF462" i="1"/>
  <c r="ES57" i="1"/>
  <c r="EK84" i="1"/>
  <c r="EB436" i="1"/>
  <c r="EK236" i="1"/>
  <c r="EB244" i="1"/>
  <c r="EM456" i="1"/>
  <c r="EI177" i="1"/>
  <c r="EP418" i="1"/>
  <c r="EM406" i="1"/>
  <c r="EB529" i="1"/>
  <c r="ET119" i="1"/>
  <c r="ES280" i="1"/>
  <c r="EF491" i="1"/>
  <c r="EH384" i="1"/>
  <c r="DZ444" i="1"/>
  <c r="EA263" i="1"/>
  <c r="EF87" i="1"/>
  <c r="EG246" i="1"/>
  <c r="EO516" i="1"/>
  <c r="EI310" i="1"/>
  <c r="DZ499" i="1"/>
  <c r="EM479" i="1"/>
  <c r="DZ495" i="1"/>
  <c r="EH124" i="1"/>
  <c r="EB272" i="1"/>
  <c r="EN504" i="1"/>
  <c r="EP405" i="1"/>
  <c r="EC212" i="1"/>
  <c r="EC333" i="1"/>
  <c r="EL32" i="1"/>
  <c r="EI276" i="1"/>
  <c r="ES498" i="1"/>
  <c r="EO379" i="1"/>
  <c r="EO505" i="1"/>
  <c r="EQ514" i="1"/>
  <c r="EB185" i="1"/>
  <c r="EI17" i="1"/>
  <c r="EI162" i="1"/>
  <c r="EI148" i="1"/>
  <c r="DY20" i="1"/>
  <c r="DY103" i="1"/>
  <c r="EE394" i="1"/>
  <c r="EF499" i="1"/>
  <c r="DX385" i="1"/>
  <c r="EO523" i="1"/>
  <c r="EC480" i="1"/>
  <c r="DY326" i="1"/>
  <c r="ED521" i="1"/>
  <c r="EK244" i="1"/>
  <c r="EH415" i="1"/>
  <c r="EQ488" i="1"/>
  <c r="EM296" i="1"/>
  <c r="ES454" i="1"/>
  <c r="DZ374" i="1"/>
  <c r="EH198" i="1"/>
  <c r="EE336" i="1"/>
  <c r="ES490" i="1"/>
  <c r="ER168" i="1"/>
  <c r="EH114" i="1"/>
  <c r="EA39" i="1"/>
  <c r="EP477" i="1"/>
  <c r="ES123" i="1"/>
  <c r="EC241" i="1"/>
  <c r="ES437" i="1"/>
  <c r="DZ339" i="1"/>
  <c r="EH389" i="1"/>
  <c r="EM281" i="1"/>
  <c r="EB450" i="1"/>
  <c r="ES265" i="1"/>
  <c r="EO51" i="1"/>
  <c r="DY527" i="1"/>
  <c r="ET372" i="1"/>
  <c r="EG479" i="1"/>
  <c r="DZ390" i="1"/>
  <c r="EO342" i="1"/>
  <c r="DX487" i="1"/>
  <c r="EF253" i="1"/>
  <c r="DY458" i="1"/>
  <c r="EO92" i="1"/>
  <c r="DX31" i="1"/>
  <c r="EQ408" i="1"/>
  <c r="EG492" i="1"/>
  <c r="ES358" i="1"/>
  <c r="EQ541" i="1"/>
  <c r="EL66" i="1"/>
  <c r="EI214" i="1"/>
  <c r="EL263" i="1"/>
  <c r="ER314" i="1"/>
  <c r="DZ406" i="1"/>
  <c r="EC334" i="1"/>
  <c r="EB276" i="1"/>
  <c r="ET495" i="1"/>
  <c r="DY302" i="1"/>
  <c r="EM240" i="1"/>
  <c r="EH325" i="1"/>
  <c r="EQ360" i="1"/>
  <c r="EJ410" i="1"/>
  <c r="EQ505" i="1"/>
  <c r="EJ488" i="1"/>
  <c r="EO358" i="1"/>
  <c r="DZ251" i="1"/>
  <c r="DY482" i="1"/>
  <c r="EJ470" i="1"/>
  <c r="EQ445" i="1"/>
  <c r="EM175" i="1"/>
  <c r="ET419" i="1"/>
  <c r="EP65" i="1"/>
  <c r="EA116" i="1"/>
  <c r="EO55" i="1"/>
  <c r="EK474" i="1"/>
  <c r="ET411" i="1"/>
  <c r="EM421" i="1"/>
  <c r="EF467" i="1"/>
  <c r="EH504" i="1"/>
  <c r="EI240" i="1"/>
  <c r="ES314" i="1"/>
  <c r="ET427" i="1"/>
  <c r="EO334" i="1"/>
  <c r="EC510" i="1"/>
  <c r="EN267" i="1"/>
  <c r="EM453" i="1"/>
  <c r="ER418" i="1"/>
  <c r="DZ239" i="1"/>
  <c r="EG276" i="1"/>
  <c r="EL350" i="1"/>
  <c r="ED366" i="1"/>
  <c r="EI169" i="1"/>
  <c r="ES311" i="1"/>
  <c r="EO439" i="1"/>
  <c r="EJ415" i="1"/>
  <c r="EK459" i="1"/>
  <c r="ED359" i="1"/>
  <c r="EC324" i="1"/>
  <c r="EO425" i="1"/>
  <c r="EK346" i="1"/>
  <c r="EE46" i="1"/>
  <c r="DZ377" i="1"/>
  <c r="EC432" i="1"/>
  <c r="EB90" i="1"/>
  <c r="EI260" i="1"/>
  <c r="DX254" i="1"/>
  <c r="DZ538" i="1"/>
  <c r="EH266" i="1"/>
  <c r="EI215" i="1"/>
  <c r="EQ196" i="1"/>
  <c r="ED452" i="1"/>
  <c r="EK265" i="1"/>
  <c r="EB279" i="1"/>
  <c r="EG11" i="1"/>
  <c r="EA493" i="1"/>
  <c r="EP192" i="1"/>
  <c r="EC273" i="1"/>
  <c r="DZ424" i="1"/>
  <c r="EE464" i="1"/>
  <c r="DY281" i="1"/>
  <c r="ES287" i="1"/>
  <c r="EI516" i="1"/>
  <c r="EB101" i="1"/>
  <c r="DY280" i="1"/>
  <c r="EI241" i="1"/>
  <c r="ET265" i="1"/>
  <c r="ET295" i="1"/>
  <c r="EA362" i="1"/>
  <c r="ET442" i="1"/>
  <c r="EI328" i="1"/>
  <c r="EN343" i="1"/>
  <c r="EL423" i="1"/>
  <c r="EC367" i="1"/>
  <c r="DX246" i="1"/>
  <c r="EG65" i="1"/>
  <c r="EK347" i="1"/>
  <c r="EA466" i="1"/>
  <c r="EI401" i="1"/>
  <c r="EJ509" i="1"/>
  <c r="EA338" i="1"/>
  <c r="EH230" i="1"/>
  <c r="EQ497" i="1"/>
  <c r="EK310" i="1"/>
  <c r="ED122" i="1"/>
  <c r="DX85" i="1"/>
  <c r="EC177" i="1"/>
  <c r="ES180" i="1"/>
  <c r="EI410" i="1"/>
  <c r="EL64" i="1"/>
  <c r="EE462" i="1"/>
  <c r="EE539" i="1"/>
  <c r="EF254" i="1"/>
  <c r="EQ287" i="1"/>
  <c r="EA31" i="1"/>
  <c r="EL409" i="1"/>
  <c r="DX481" i="1"/>
  <c r="EB230" i="1"/>
  <c r="EP264" i="1"/>
  <c r="EJ16" i="1"/>
  <c r="EP522" i="1"/>
  <c r="EP407" i="1"/>
  <c r="EQ69" i="1"/>
  <c r="EI266" i="1"/>
  <c r="ED532" i="1"/>
  <c r="DZ280" i="1"/>
  <c r="EE211" i="1"/>
  <c r="ES284" i="1"/>
  <c r="DZ189" i="1"/>
  <c r="EN153" i="1"/>
  <c r="EP417" i="1"/>
  <c r="EL426" i="1"/>
  <c r="EE233" i="1"/>
  <c r="EN43" i="1"/>
  <c r="EN106" i="1"/>
  <c r="ET383" i="1"/>
  <c r="DY163" i="1"/>
  <c r="EH398" i="1"/>
  <c r="EH157" i="1"/>
  <c r="EN540" i="1"/>
  <c r="EQ63" i="1"/>
  <c r="EK406" i="1"/>
  <c r="EA484" i="1"/>
  <c r="EL325" i="1"/>
  <c r="EJ47" i="1"/>
  <c r="EE70" i="1"/>
  <c r="EK455" i="1"/>
  <c r="EN102" i="1"/>
  <c r="ES461" i="1"/>
  <c r="EO357" i="1"/>
  <c r="EJ380" i="1"/>
  <c r="EK415" i="1"/>
  <c r="EP247" i="1"/>
  <c r="EA510" i="1"/>
  <c r="EK535" i="1"/>
  <c r="EI419" i="1"/>
  <c r="EB215" i="1"/>
  <c r="EF533" i="1"/>
  <c r="EH243" i="1"/>
  <c r="EL212" i="1"/>
  <c r="EN468" i="1"/>
  <c r="EP323" i="1"/>
  <c r="ED216" i="1"/>
  <c r="ED31" i="1"/>
  <c r="EP151" i="1"/>
  <c r="EC217" i="1"/>
  <c r="EF152" i="1"/>
  <c r="EB379" i="1"/>
  <c r="EP531" i="1"/>
  <c r="EM320" i="1"/>
  <c r="DY447" i="1"/>
  <c r="ET512" i="1"/>
  <c r="EM167" i="1"/>
  <c r="ES130" i="1"/>
  <c r="EI58" i="1"/>
  <c r="EB467" i="1"/>
  <c r="DX303" i="1"/>
  <c r="EL262" i="1"/>
  <c r="ER451" i="1"/>
  <c r="DZ161" i="1"/>
  <c r="EM362" i="1"/>
  <c r="ET347" i="1"/>
  <c r="EN517" i="1"/>
  <c r="EF433" i="1"/>
  <c r="DZ190" i="1"/>
  <c r="ED71" i="1"/>
  <c r="EJ421" i="1"/>
  <c r="EO95" i="1"/>
  <c r="DZ230" i="1"/>
  <c r="EQ375" i="1"/>
  <c r="EN359" i="1"/>
  <c r="ES530" i="1"/>
  <c r="EG419" i="1"/>
  <c r="EC257" i="1"/>
  <c r="DZ519" i="1"/>
  <c r="EE433" i="1"/>
  <c r="EF479" i="1"/>
  <c r="EE143" i="1"/>
  <c r="EO492" i="1"/>
  <c r="EG420" i="1"/>
  <c r="EC29" i="1"/>
  <c r="EF311" i="1"/>
  <c r="DY264" i="1"/>
  <c r="EC41" i="1"/>
  <c r="EG24" i="1"/>
  <c r="EO451" i="1"/>
  <c r="EP174" i="1"/>
  <c r="DZ433" i="1"/>
  <c r="EG535" i="1"/>
  <c r="DY80" i="1"/>
  <c r="EH201" i="1"/>
  <c r="ER384" i="1"/>
  <c r="ER214" i="1"/>
  <c r="ER75" i="1"/>
  <c r="ER503" i="1"/>
  <c r="EK194" i="1"/>
  <c r="EK508" i="1"/>
  <c r="EH27" i="1"/>
  <c r="EA472" i="1"/>
  <c r="EK223" i="1"/>
  <c r="EQ311" i="1"/>
  <c r="EF478" i="1"/>
  <c r="EH488" i="1"/>
  <c r="DX251" i="1"/>
  <c r="EF382" i="1"/>
  <c r="EG470" i="1"/>
  <c r="EQ197" i="1"/>
  <c r="EA412" i="1"/>
  <c r="EB388" i="1"/>
  <c r="DX139" i="1"/>
  <c r="ES410" i="1"/>
  <c r="EF464" i="1"/>
  <c r="EC423" i="1"/>
  <c r="EH159" i="1"/>
  <c r="DX257" i="1"/>
  <c r="EG56" i="1"/>
  <c r="EE239" i="1"/>
  <c r="EE460" i="1"/>
  <c r="EE350" i="1"/>
  <c r="EA269" i="1"/>
  <c r="DZ253" i="1"/>
  <c r="EL483" i="1"/>
  <c r="EO353" i="1"/>
  <c r="ES541" i="1"/>
  <c r="EP102" i="1"/>
  <c r="ES384" i="1"/>
  <c r="ET315" i="1"/>
  <c r="EK53" i="1"/>
  <c r="ER512" i="1"/>
  <c r="EP372" i="1"/>
  <c r="ED409" i="1"/>
  <c r="DX285" i="1"/>
  <c r="EK27" i="1"/>
  <c r="EP371" i="1"/>
  <c r="EK339" i="1"/>
  <c r="EC507" i="1"/>
  <c r="EC402" i="1"/>
  <c r="ES342" i="1"/>
  <c r="EO103" i="1"/>
  <c r="EP440" i="1"/>
  <c r="EH257" i="1"/>
  <c r="EK532" i="1"/>
  <c r="EA298" i="1"/>
  <c r="ER206" i="1"/>
  <c r="EG54" i="1"/>
  <c r="EA370" i="1"/>
  <c r="EA318" i="1"/>
  <c r="EG80" i="1"/>
  <c r="EM215" i="1"/>
  <c r="EH521" i="1"/>
  <c r="EB534" i="1"/>
  <c r="ER508" i="1"/>
  <c r="EH509" i="1"/>
  <c r="EP489" i="1"/>
  <c r="ED237" i="1"/>
  <c r="EG392" i="1"/>
  <c r="EC175" i="1"/>
  <c r="EH359" i="1"/>
  <c r="EO66" i="1"/>
  <c r="ES472" i="1"/>
  <c r="ET525" i="1"/>
  <c r="EG137" i="1"/>
  <c r="EQ229" i="1"/>
  <c r="EH396" i="1"/>
  <c r="ES264" i="1"/>
  <c r="EM391" i="1"/>
  <c r="EA450" i="1"/>
  <c r="EQ440" i="1"/>
  <c r="ER24" i="1"/>
  <c r="DZ446" i="1"/>
  <c r="EL314" i="1"/>
  <c r="ES531" i="1"/>
  <c r="EF401" i="1"/>
  <c r="EQ256" i="1"/>
  <c r="EC452" i="1"/>
  <c r="ER324" i="1"/>
  <c r="EI63" i="1"/>
  <c r="EG282" i="1"/>
  <c r="ET374" i="1"/>
  <c r="ER182" i="1"/>
  <c r="ET100" i="1"/>
  <c r="EH207" i="1"/>
  <c r="EP93" i="1"/>
  <c r="ET332" i="1"/>
  <c r="DY220" i="1"/>
  <c r="ED422" i="1"/>
  <c r="ET506" i="1"/>
  <c r="EN368" i="1"/>
  <c r="EJ489" i="1"/>
  <c r="EA139" i="1"/>
  <c r="EF436" i="1"/>
  <c r="DY426" i="1"/>
  <c r="EC80" i="1"/>
  <c r="EO356" i="1"/>
  <c r="EG108" i="1"/>
  <c r="EL387" i="1"/>
  <c r="EI149" i="1"/>
  <c r="EO336" i="1"/>
  <c r="EG131" i="1"/>
  <c r="EA465" i="1"/>
  <c r="EK107" i="1"/>
  <c r="EF299" i="1"/>
  <c r="EK499" i="1"/>
  <c r="ED300" i="1"/>
  <c r="EF289" i="1"/>
  <c r="EE63" i="1"/>
  <c r="EN512" i="1"/>
  <c r="DX356" i="1"/>
  <c r="DZ326" i="1"/>
  <c r="ES482" i="1"/>
  <c r="ER225" i="1"/>
  <c r="EB475" i="1"/>
  <c r="EC288" i="1"/>
  <c r="DY387" i="1"/>
  <c r="ET35" i="1"/>
  <c r="EP109" i="1"/>
  <c r="DZ450" i="1"/>
  <c r="EH255" i="1"/>
  <c r="ED365" i="1"/>
  <c r="EI279" i="1"/>
  <c r="ER362" i="1"/>
  <c r="EG380" i="1"/>
  <c r="EO82" i="1"/>
  <c r="ED130" i="1"/>
  <c r="ES457" i="1"/>
  <c r="EF391" i="1"/>
  <c r="EP290" i="1"/>
  <c r="DY234" i="1"/>
  <c r="EE385" i="1"/>
  <c r="ES344" i="1"/>
  <c r="EC234" i="1"/>
  <c r="EP223" i="1"/>
  <c r="EN362" i="1"/>
  <c r="EA206" i="1"/>
  <c r="ER506" i="1"/>
  <c r="EJ466" i="1"/>
  <c r="EQ347" i="1"/>
  <c r="ED479" i="1"/>
  <c r="EI29" i="1"/>
  <c r="EO306" i="1"/>
  <c r="DZ216" i="1"/>
  <c r="EN474" i="1"/>
  <c r="EK383" i="1"/>
  <c r="EA199" i="1"/>
  <c r="EN252" i="1"/>
  <c r="DX474" i="1"/>
  <c r="EP503" i="1"/>
  <c r="EQ31" i="1"/>
  <c r="EM289" i="1"/>
  <c r="EH484" i="1"/>
  <c r="EJ208" i="1"/>
  <c r="EE207" i="1"/>
  <c r="EG511" i="1"/>
  <c r="EM347" i="1"/>
  <c r="EA392" i="1"/>
  <c r="EF336" i="1"/>
  <c r="EO331" i="1"/>
  <c r="EN414" i="1"/>
  <c r="DZ79" i="1"/>
  <c r="EH65" i="1"/>
  <c r="EQ430" i="1"/>
  <c r="EO313" i="1"/>
  <c r="EM96" i="1"/>
  <c r="DY378" i="1"/>
  <c r="DZ482" i="1"/>
  <c r="DX406" i="1"/>
  <c r="DX60" i="1"/>
  <c r="EN134" i="1"/>
  <c r="EE187" i="1"/>
  <c r="EO166" i="1"/>
  <c r="EM507" i="1"/>
  <c r="EO423" i="1"/>
  <c r="EF502" i="1"/>
  <c r="EG301" i="1"/>
  <c r="EI502" i="1"/>
  <c r="ED491" i="1"/>
  <c r="EM462" i="1"/>
  <c r="EO402" i="1"/>
  <c r="DZ168" i="1"/>
  <c r="ES225" i="1"/>
  <c r="DY351" i="1"/>
  <c r="EN531" i="1"/>
  <c r="EB260" i="1"/>
  <c r="ET280" i="1"/>
  <c r="ET219" i="1"/>
  <c r="ED404" i="1"/>
  <c r="EJ75" i="1"/>
  <c r="EF439" i="1"/>
  <c r="EG13" i="1"/>
  <c r="EO473" i="1"/>
  <c r="ED87" i="1"/>
  <c r="EH411" i="1"/>
  <c r="EF445" i="1"/>
  <c r="EM313" i="1"/>
  <c r="EA27" i="1"/>
  <c r="DZ455" i="1"/>
  <c r="EL71" i="1"/>
  <c r="EQ75" i="1"/>
  <c r="EF455" i="1"/>
  <c r="ED455" i="1"/>
  <c r="EB133" i="1"/>
  <c r="EE294" i="1"/>
  <c r="EF269" i="1"/>
  <c r="EQ377" i="1"/>
  <c r="DZ423" i="1"/>
  <c r="EL106" i="1"/>
  <c r="EF508" i="1"/>
  <c r="EG444" i="1"/>
  <c r="EI536" i="1"/>
  <c r="EQ348" i="1"/>
  <c r="EE538" i="1"/>
  <c r="EO447" i="1"/>
  <c r="DY455" i="1"/>
  <c r="EM226" i="1"/>
  <c r="EP268" i="1"/>
  <c r="EH408" i="1"/>
  <c r="ES176" i="1"/>
  <c r="ER464" i="1"/>
  <c r="EI501" i="1"/>
  <c r="ES476" i="1"/>
  <c r="DZ332" i="1"/>
  <c r="ER420" i="1"/>
  <c r="EA418" i="1"/>
  <c r="EI231" i="1"/>
  <c r="EP234" i="1"/>
  <c r="EJ487" i="1"/>
  <c r="ER357" i="1"/>
  <c r="ET26" i="1"/>
  <c r="DZ430" i="1"/>
  <c r="EE377" i="1"/>
  <c r="EI505" i="1"/>
  <c r="ER488" i="1"/>
  <c r="EA533" i="1"/>
  <c r="EQ34" i="1"/>
  <c r="EO81" i="1"/>
  <c r="EL473" i="1"/>
  <c r="EK540" i="1"/>
  <c r="EO125" i="1"/>
  <c r="EA501" i="1"/>
  <c r="EN402" i="1"/>
  <c r="EG349" i="1"/>
  <c r="DZ163" i="1"/>
  <c r="EK519" i="1"/>
  <c r="DY151" i="1"/>
  <c r="EF243" i="1"/>
  <c r="ED72" i="1"/>
  <c r="EF230" i="1"/>
  <c r="ES42" i="1"/>
  <c r="ET431" i="1"/>
  <c r="DX493" i="1"/>
  <c r="EA363" i="1"/>
  <c r="EC259" i="1"/>
  <c r="EC338" i="1"/>
  <c r="EF429" i="1"/>
  <c r="ER477" i="1"/>
  <c r="EP197" i="1"/>
  <c r="EE510" i="1"/>
  <c r="ES425" i="1"/>
  <c r="EP529" i="1"/>
  <c r="EQ421" i="1"/>
  <c r="DY313" i="1"/>
  <c r="EJ525" i="1"/>
  <c r="EG265" i="1"/>
  <c r="EI386" i="1"/>
  <c r="ER44" i="1"/>
  <c r="EK177" i="1"/>
  <c r="EE81" i="1"/>
  <c r="EE448" i="1"/>
  <c r="EI466" i="1"/>
  <c r="EL44" i="1"/>
  <c r="EQ374" i="1"/>
  <c r="EM351" i="1"/>
  <c r="EF463" i="1"/>
  <c r="EL60" i="1"/>
  <c r="EG528" i="1"/>
  <c r="EF395" i="1"/>
  <c r="EJ365" i="1"/>
  <c r="EK500" i="1"/>
  <c r="EL538" i="1"/>
  <c r="ES281" i="1"/>
  <c r="EF270" i="1"/>
  <c r="EJ432" i="1"/>
  <c r="DY417" i="1"/>
  <c r="EK259" i="1"/>
  <c r="EG406" i="1"/>
  <c r="EO370" i="1"/>
  <c r="EE153" i="1"/>
  <c r="EM472" i="1"/>
  <c r="EC147" i="1"/>
  <c r="EM277" i="1"/>
  <c r="DZ237" i="1"/>
  <c r="EQ294" i="1"/>
  <c r="EN324" i="1"/>
  <c r="ET216" i="1"/>
  <c r="ED44" i="1"/>
  <c r="EP37" i="1"/>
  <c r="DY123" i="1"/>
  <c r="EH48" i="1"/>
  <c r="EM105" i="1"/>
  <c r="DX23" i="1"/>
  <c r="EC457" i="1"/>
  <c r="EP193" i="1"/>
  <c r="DZ57" i="1"/>
  <c r="EE527" i="1"/>
  <c r="EQ439" i="1"/>
  <c r="ED440" i="1"/>
  <c r="EN488" i="1"/>
  <c r="EB390" i="1"/>
  <c r="DZ255" i="1"/>
  <c r="DY484" i="1"/>
  <c r="ED174" i="1"/>
  <c r="EI340" i="1"/>
  <c r="EE151" i="1"/>
  <c r="DY175" i="1"/>
  <c r="EH494" i="1"/>
  <c r="EL223" i="1"/>
  <c r="ED269" i="1"/>
  <c r="ER424" i="1"/>
  <c r="DX292" i="1"/>
  <c r="DX316" i="1"/>
  <c r="EB206" i="1"/>
  <c r="ES456" i="1"/>
  <c r="EP261" i="1"/>
  <c r="EL56" i="1"/>
  <c r="EO327" i="1"/>
  <c r="EM85" i="1"/>
  <c r="DX505" i="1"/>
  <c r="EJ269" i="1"/>
  <c r="ED35" i="1"/>
  <c r="ES349" i="1"/>
  <c r="EO528" i="1"/>
  <c r="EH524" i="1"/>
  <c r="ET497" i="1"/>
  <c r="EA118" i="1"/>
  <c r="EI73" i="1"/>
  <c r="ES143" i="1"/>
  <c r="EN305" i="1"/>
  <c r="EC28" i="1"/>
  <c r="EG122" i="1"/>
  <c r="ED432" i="1"/>
  <c r="EG520" i="1"/>
  <c r="ET521" i="1"/>
  <c r="EO483" i="1"/>
  <c r="EE465" i="1"/>
  <c r="EI152" i="1"/>
  <c r="DZ149" i="1"/>
  <c r="EM86" i="1"/>
  <c r="EH21" i="1"/>
  <c r="EM408" i="1"/>
  <c r="EC223" i="1"/>
  <c r="EH410" i="1"/>
  <c r="EO226" i="1"/>
  <c r="EC238" i="1"/>
  <c r="EH76" i="1"/>
  <c r="DX332" i="1"/>
  <c r="EF506" i="1"/>
  <c r="EG175" i="1"/>
  <c r="EP272" i="1"/>
  <c r="EL209" i="1"/>
  <c r="DX517" i="1"/>
  <c r="ER359" i="1"/>
  <c r="DZ367" i="1"/>
  <c r="EF316" i="1"/>
  <c r="EN274" i="1"/>
  <c r="EC135" i="1"/>
  <c r="ET451" i="1"/>
  <c r="EC366" i="1"/>
  <c r="ER221" i="1"/>
  <c r="DZ210" i="1"/>
  <c r="EI515" i="1"/>
  <c r="EE369" i="1"/>
  <c r="ER507" i="1"/>
  <c r="ER54" i="1"/>
  <c r="DX452" i="1"/>
  <c r="EK460" i="1"/>
  <c r="DZ50" i="1"/>
  <c r="EH481" i="1"/>
  <c r="ER505" i="1"/>
  <c r="DZ228" i="1"/>
  <c r="EI534" i="1"/>
  <c r="EJ61" i="1"/>
  <c r="EB32" i="1"/>
  <c r="EJ353" i="1"/>
  <c r="EK140" i="1"/>
  <c r="EF470" i="1"/>
  <c r="EG85" i="1"/>
  <c r="EQ295" i="1"/>
  <c r="ET231" i="1"/>
  <c r="EB273" i="1"/>
  <c r="EO419" i="1"/>
  <c r="EK154" i="1"/>
  <c r="EH413" i="1"/>
  <c r="EQ325" i="1"/>
  <c r="ET213" i="1"/>
  <c r="EL300" i="1"/>
  <c r="EA228" i="1"/>
  <c r="DZ144" i="1"/>
  <c r="EG14" i="1"/>
  <c r="EB94" i="1"/>
  <c r="EI278" i="1"/>
  <c r="ED224" i="1"/>
  <c r="DX205" i="1"/>
  <c r="ED47" i="1"/>
  <c r="EP18" i="1"/>
  <c r="EN434" i="1"/>
  <c r="EF474" i="1"/>
  <c r="EM234" i="1"/>
  <c r="EO456" i="1"/>
  <c r="EL257" i="1"/>
  <c r="EG210" i="1"/>
  <c r="EP385" i="1"/>
  <c r="DY77" i="1"/>
  <c r="EH363" i="1"/>
  <c r="EK45" i="1"/>
  <c r="DY161" i="1"/>
  <c r="EK342" i="1"/>
  <c r="EK464" i="1"/>
  <c r="ET114" i="1"/>
  <c r="ED145" i="1"/>
  <c r="EE408" i="1"/>
  <c r="ED463" i="1"/>
  <c r="ES173" i="1"/>
  <c r="DX262" i="1"/>
  <c r="EA170" i="1"/>
  <c r="EJ182" i="1"/>
  <c r="DY394" i="1"/>
  <c r="EG256" i="1"/>
  <c r="EM329" i="1"/>
  <c r="EQ254" i="1"/>
  <c r="EN162" i="1"/>
  <c r="EG446" i="1"/>
  <c r="ER39" i="1"/>
  <c r="EG315" i="1"/>
  <c r="EC345" i="1"/>
  <c r="EJ229" i="1"/>
  <c r="EQ193" i="1"/>
  <c r="EC524" i="1"/>
  <c r="DZ87" i="1"/>
  <c r="EC378" i="1"/>
  <c r="EA529" i="1"/>
  <c r="ES152" i="1"/>
  <c r="EO52" i="1"/>
  <c r="DZ201" i="1"/>
  <c r="EG389" i="1"/>
  <c r="EG507" i="1"/>
  <c r="EC375" i="1"/>
  <c r="EL127" i="1"/>
  <c r="EF252" i="1"/>
  <c r="ER191" i="1"/>
  <c r="EE529" i="1"/>
  <c r="EL412" i="1"/>
  <c r="EQ129" i="1"/>
  <c r="ET417" i="1"/>
  <c r="EH298" i="1"/>
  <c r="EF85" i="1"/>
  <c r="EB158" i="1"/>
  <c r="EA436" i="1"/>
  <c r="EP285" i="1"/>
  <c r="EL474" i="1"/>
  <c r="EL506" i="1"/>
  <c r="EN323" i="1"/>
  <c r="DZ11" i="1"/>
  <c r="EL233" i="1"/>
  <c r="ET155" i="1"/>
  <c r="ET351" i="1"/>
  <c r="EK329" i="1"/>
  <c r="EC486" i="1"/>
  <c r="DZ497" i="1"/>
  <c r="EM143" i="1"/>
  <c r="EK295" i="1"/>
  <c r="EP353" i="1"/>
  <c r="EL453" i="1"/>
  <c r="EC303" i="1"/>
  <c r="EQ387" i="1"/>
  <c r="ER207" i="1"/>
  <c r="EN327" i="1"/>
  <c r="ET176" i="1"/>
  <c r="EI136" i="1"/>
  <c r="EP146" i="1"/>
  <c r="DX503" i="1"/>
  <c r="EJ174" i="1"/>
  <c r="DZ25" i="1"/>
  <c r="EQ251" i="1"/>
  <c r="EL421" i="1"/>
  <c r="ES58" i="1"/>
  <c r="EC21" i="1"/>
  <c r="ET439" i="1"/>
  <c r="EP347" i="1"/>
  <c r="ET370" i="1"/>
  <c r="EE108" i="1"/>
  <c r="EP47" i="1"/>
  <c r="EG98" i="1"/>
  <c r="EL231" i="1"/>
  <c r="EH286" i="1"/>
  <c r="DY367" i="1"/>
  <c r="EE138" i="1"/>
  <c r="EF279" i="1"/>
  <c r="EA149" i="1"/>
  <c r="DX438" i="1"/>
  <c r="EH228" i="1"/>
  <c r="ER456" i="1"/>
  <c r="EJ165" i="1"/>
  <c r="DY486" i="1"/>
  <c r="EG151" i="1"/>
  <c r="DX286" i="1"/>
  <c r="EL75" i="1"/>
  <c r="EA413" i="1"/>
  <c r="EL174" i="1"/>
  <c r="EN180" i="1"/>
  <c r="ER247" i="1"/>
  <c r="EB448" i="1"/>
  <c r="EP398" i="1"/>
  <c r="EL503" i="1"/>
  <c r="EP28" i="1"/>
  <c r="EA352" i="1"/>
  <c r="EP128" i="1"/>
  <c r="DX236" i="1"/>
  <c r="EP241" i="1"/>
  <c r="DX355" i="1"/>
  <c r="DX319" i="1"/>
  <c r="EF237" i="1"/>
  <c r="EH514" i="1"/>
  <c r="EC155" i="1"/>
  <c r="ES532" i="1"/>
  <c r="ED249" i="1"/>
  <c r="DZ217" i="1"/>
  <c r="EI476" i="1"/>
  <c r="EP534" i="1"/>
  <c r="ES411" i="1"/>
  <c r="EO204" i="1"/>
  <c r="DY468" i="1"/>
  <c r="EP294" i="1"/>
  <c r="EJ20" i="1"/>
  <c r="EF277" i="1"/>
  <c r="EP277" i="1"/>
  <c r="EH522" i="1"/>
  <c r="EQ372" i="1"/>
  <c r="ES351" i="1"/>
  <c r="EJ285" i="1"/>
  <c r="ES16" i="1"/>
  <c r="EE308" i="1"/>
  <c r="DX224" i="1"/>
  <c r="EA458" i="1"/>
  <c r="EB26" i="1"/>
  <c r="ER391" i="1"/>
  <c r="ES135" i="1"/>
  <c r="EC179" i="1"/>
  <c r="EK432" i="1"/>
  <c r="ED441" i="1"/>
  <c r="DZ150" i="1"/>
  <c r="ES382" i="1"/>
  <c r="EF89" i="1"/>
  <c r="EF11" i="1"/>
  <c r="ET106" i="1"/>
  <c r="DX121" i="1"/>
  <c r="EN135" i="1"/>
  <c r="ES214" i="1"/>
  <c r="EI179" i="1"/>
  <c r="DX141" i="1"/>
  <c r="EM350" i="1"/>
  <c r="EP190" i="1"/>
  <c r="EP40" i="1"/>
  <c r="EI377" i="1"/>
  <c r="EG41" i="1"/>
  <c r="ER292" i="1"/>
  <c r="EM500" i="1"/>
  <c r="DY532" i="1"/>
  <c r="EE168" i="1"/>
  <c r="DY145" i="1"/>
  <c r="EI446" i="1"/>
  <c r="EJ114" i="1"/>
  <c r="EA134" i="1"/>
  <c r="ES481" i="1"/>
  <c r="ED356" i="1"/>
  <c r="DY356" i="1"/>
  <c r="EL99" i="1"/>
  <c r="EI514" i="1"/>
  <c r="EL321" i="1"/>
  <c r="EI48" i="1"/>
  <c r="EO132" i="1"/>
  <c r="EL88" i="1"/>
  <c r="EK145" i="1"/>
  <c r="EH158" i="1"/>
  <c r="EO536" i="1"/>
  <c r="EK338" i="1"/>
  <c r="EA243" i="1"/>
  <c r="EL35" i="1"/>
  <c r="EH24" i="1"/>
  <c r="EJ332" i="1"/>
  <c r="EQ313" i="1"/>
  <c r="DY28" i="1"/>
  <c r="DY493" i="1"/>
  <c r="ER442" i="1"/>
  <c r="ED507" i="1"/>
  <c r="EB246" i="1"/>
  <c r="EH46" i="1"/>
  <c r="ES119" i="1"/>
  <c r="EN27" i="1"/>
  <c r="EH508" i="1"/>
  <c r="ET318" i="1"/>
  <c r="EH63" i="1"/>
  <c r="EN216" i="1"/>
  <c r="ER37" i="1"/>
  <c r="EI138" i="1"/>
  <c r="DY395" i="1"/>
  <c r="EL235" i="1"/>
  <c r="EJ412" i="1"/>
  <c r="DZ223" i="1"/>
  <c r="EB498" i="1"/>
  <c r="EG145" i="1"/>
  <c r="EH92" i="1"/>
  <c r="EF275" i="1"/>
  <c r="EP239" i="1"/>
  <c r="EO238" i="1"/>
  <c r="EK503" i="1"/>
  <c r="ER185" i="1"/>
  <c r="EP382" i="1"/>
  <c r="EF220" i="1"/>
  <c r="EL15" i="1"/>
  <c r="EQ87" i="1"/>
  <c r="DZ238" i="1"/>
  <c r="EJ146" i="1"/>
  <c r="EI382" i="1"/>
  <c r="DZ527" i="1"/>
  <c r="ER294" i="1"/>
  <c r="EN94" i="1"/>
  <c r="EK212" i="1"/>
  <c r="EN276" i="1"/>
  <c r="EK327" i="1"/>
  <c r="EF428" i="1"/>
  <c r="ES190" i="1"/>
  <c r="EC76" i="1"/>
  <c r="EK67" i="1"/>
  <c r="ET162" i="1"/>
  <c r="EC444" i="1"/>
  <c r="DX137" i="1"/>
  <c r="ED235" i="1"/>
  <c r="EO154" i="1"/>
  <c r="EC24" i="1"/>
  <c r="EH272" i="1"/>
  <c r="EI504" i="1"/>
  <c r="ET503" i="1"/>
  <c r="EB426" i="1"/>
  <c r="EH44" i="1"/>
  <c r="DZ475" i="1"/>
  <c r="EF402" i="1"/>
  <c r="EB126" i="1"/>
  <c r="EO234" i="1"/>
  <c r="EB144" i="1"/>
  <c r="ES242" i="1"/>
  <c r="ED162" i="1"/>
  <c r="EB524" i="1"/>
  <c r="EK224" i="1"/>
  <c r="EH351" i="1"/>
  <c r="DY362" i="1"/>
  <c r="EP432" i="1"/>
  <c r="ET33" i="1"/>
  <c r="DY195" i="1"/>
  <c r="EB318" i="1"/>
  <c r="DY215" i="1"/>
  <c r="EC470" i="1"/>
  <c r="EI41" i="1"/>
  <c r="EN117" i="1"/>
  <c r="EK232" i="1"/>
  <c r="DZ301" i="1"/>
  <c r="EQ370" i="1"/>
  <c r="DX142" i="1"/>
  <c r="EO155" i="1"/>
  <c r="ER250" i="1"/>
  <c r="EJ272" i="1"/>
  <c r="EB186" i="1"/>
  <c r="EE521" i="1"/>
  <c r="EN55" i="1"/>
  <c r="EC185" i="1"/>
  <c r="EE39" i="1"/>
  <c r="EI393" i="1"/>
  <c r="EE77" i="1"/>
  <c r="EO94" i="1"/>
  <c r="EI511" i="1"/>
  <c r="ER356" i="1"/>
  <c r="EH519" i="1"/>
  <c r="EH16" i="1"/>
  <c r="EA189" i="1"/>
  <c r="EM43" i="1"/>
  <c r="EJ308" i="1"/>
  <c r="DX27" i="1"/>
  <c r="EF215" i="1"/>
  <c r="EJ304" i="1"/>
  <c r="EK521" i="1"/>
  <c r="ET389" i="1"/>
  <c r="EC63" i="1"/>
  <c r="EI198" i="1"/>
  <c r="EP123" i="1"/>
  <c r="EL137" i="1"/>
  <c r="EQ298" i="1"/>
  <c r="EA487" i="1"/>
  <c r="DY399" i="1"/>
  <c r="EL23" i="1"/>
  <c r="ES418" i="1"/>
  <c r="EL532" i="1"/>
  <c r="EO109" i="1"/>
  <c r="DX101" i="1"/>
  <c r="EP108" i="1"/>
  <c r="EQ405" i="1"/>
  <c r="EI414" i="1"/>
  <c r="DX523" i="1"/>
  <c r="EA43" i="1"/>
  <c r="ET405" i="1"/>
  <c r="DY402" i="1"/>
  <c r="EO495" i="1"/>
  <c r="ET212" i="1"/>
  <c r="EH122" i="1"/>
  <c r="EB153" i="1"/>
  <c r="EG428" i="1"/>
  <c r="EE500" i="1"/>
  <c r="EK44" i="1"/>
  <c r="EC134" i="1"/>
  <c r="EB328" i="1"/>
  <c r="EP499" i="1"/>
  <c r="EH391" i="1"/>
  <c r="EH244" i="1"/>
  <c r="EE158" i="1"/>
  <c r="EK221" i="1"/>
  <c r="ER110" i="1"/>
  <c r="EI409" i="1"/>
  <c r="EB180" i="1"/>
  <c r="ES534" i="1"/>
  <c r="EE429" i="1"/>
  <c r="EI256" i="1"/>
  <c r="EA129" i="1"/>
  <c r="ES477" i="1"/>
  <c r="EB380" i="1"/>
  <c r="EJ519" i="1"/>
  <c r="EK35" i="1"/>
  <c r="EF283" i="1"/>
  <c r="EB536" i="1"/>
  <c r="EK299" i="1"/>
  <c r="EH220" i="1"/>
  <c r="EI193" i="1"/>
  <c r="ES71" i="1"/>
  <c r="EI303" i="1"/>
  <c r="EF166" i="1"/>
  <c r="EQ429" i="1"/>
  <c r="EB516" i="1"/>
  <c r="DX176" i="1"/>
  <c r="DX399" i="1"/>
  <c r="ER73" i="1"/>
  <c r="EF201" i="1"/>
  <c r="EQ490" i="1"/>
  <c r="ED297" i="1"/>
  <c r="EE443" i="1"/>
  <c r="EQ198" i="1"/>
  <c r="EE506" i="1"/>
  <c r="EJ191" i="1"/>
  <c r="EO347" i="1"/>
  <c r="EH108" i="1"/>
  <c r="EL246" i="1"/>
  <c r="EH489" i="1"/>
  <c r="EL308" i="1"/>
  <c r="EP11" i="1"/>
  <c r="ER197" i="1"/>
  <c r="EJ136" i="1"/>
  <c r="EL275" i="1"/>
  <c r="EH224" i="1"/>
  <c r="EB437" i="1"/>
  <c r="DZ386" i="1"/>
  <c r="ER516" i="1"/>
  <c r="EK343" i="1"/>
  <c r="ET127" i="1"/>
  <c r="EM295" i="1"/>
  <c r="EN149" i="1"/>
  <c r="EQ225" i="1"/>
  <c r="EM534" i="1"/>
  <c r="ES149" i="1"/>
  <c r="EC92" i="1"/>
  <c r="EC265" i="1"/>
  <c r="EO201" i="1"/>
  <c r="DZ358" i="1"/>
  <c r="ER134" i="1"/>
  <c r="EC512" i="1"/>
  <c r="ER33" i="1"/>
  <c r="EM460" i="1"/>
  <c r="EG390" i="1"/>
  <c r="EL533" i="1"/>
  <c r="EM343" i="1"/>
  <c r="DX192" i="1"/>
  <c r="EO487" i="1"/>
  <c r="ED186" i="1"/>
  <c r="EP168" i="1"/>
  <c r="EI323" i="1"/>
  <c r="EL48" i="1"/>
  <c r="ED140" i="1"/>
  <c r="DZ416" i="1"/>
  <c r="EN12" i="1"/>
  <c r="EN283" i="1"/>
  <c r="EP265" i="1"/>
  <c r="EN231" i="1"/>
  <c r="EI330" i="1"/>
  <c r="ER413" i="1"/>
  <c r="EM417" i="1"/>
  <c r="EC165" i="1"/>
  <c r="EJ364" i="1"/>
  <c r="EL479" i="1"/>
  <c r="EI364" i="1"/>
  <c r="EB396" i="1"/>
  <c r="DZ505" i="1"/>
  <c r="EF202" i="1"/>
  <c r="EN462" i="1"/>
  <c r="EI64" i="1"/>
  <c r="EE275" i="1"/>
  <c r="ET537" i="1"/>
  <c r="DZ506" i="1"/>
  <c r="EI327" i="1"/>
  <c r="EO541" i="1"/>
  <c r="EO237" i="1"/>
  <c r="EB67" i="1"/>
  <c r="EC493" i="1"/>
  <c r="EG328" i="1"/>
  <c r="ES172" i="1"/>
  <c r="EQ499" i="1"/>
  <c r="EN178" i="1"/>
  <c r="EF187" i="1"/>
  <c r="EH311" i="1"/>
  <c r="EI131" i="1"/>
  <c r="EF265" i="1"/>
  <c r="DZ158" i="1"/>
  <c r="EE382" i="1"/>
  <c r="ET278" i="1"/>
  <c r="EA437" i="1"/>
  <c r="DX255" i="1"/>
  <c r="DZ226" i="1"/>
  <c r="DX354" i="1"/>
  <c r="DY440" i="1"/>
  <c r="ER430" i="1"/>
  <c r="ER492" i="1"/>
  <c r="ER449" i="1"/>
  <c r="EB108" i="1"/>
  <c r="EH240" i="1"/>
  <c r="DY191" i="1"/>
  <c r="EN40" i="1"/>
  <c r="ES221" i="1"/>
  <c r="EM315" i="1"/>
  <c r="EJ54" i="1"/>
  <c r="EG164" i="1"/>
  <c r="EC519" i="1"/>
  <c r="EN242" i="1"/>
  <c r="ET218" i="1"/>
  <c r="EC158" i="1"/>
  <c r="EN538" i="1"/>
  <c r="EN486" i="1"/>
  <c r="EM388" i="1"/>
  <c r="EO420" i="1"/>
  <c r="EG79" i="1"/>
  <c r="ES185" i="1"/>
  <c r="EM496" i="1"/>
  <c r="EC485" i="1"/>
  <c r="EA201" i="1"/>
  <c r="EO221" i="1"/>
  <c r="DX156" i="1"/>
  <c r="ED12" i="1"/>
  <c r="EA516" i="1"/>
  <c r="ER408" i="1"/>
  <c r="EA534" i="1"/>
  <c r="DX52" i="1"/>
  <c r="EC483" i="1"/>
  <c r="EF50" i="1"/>
  <c r="DX346" i="1"/>
  <c r="EA52" i="1"/>
  <c r="EP83" i="1"/>
  <c r="EK254" i="1"/>
  <c r="EO136" i="1"/>
  <c r="EH59" i="1"/>
  <c r="EN254" i="1"/>
  <c r="EF513" i="1"/>
  <c r="EO225" i="1"/>
  <c r="EM379" i="1"/>
  <c r="ET290" i="1"/>
  <c r="EB335" i="1"/>
  <c r="EB199" i="1"/>
  <c r="EJ45" i="1"/>
  <c r="EH217" i="1"/>
  <c r="EN146" i="1"/>
  <c r="EI172" i="1"/>
  <c r="EM284" i="1"/>
  <c r="ER119" i="1"/>
  <c r="EK31" i="1"/>
  <c r="ET191" i="1"/>
  <c r="DX226" i="1"/>
  <c r="EP244" i="1"/>
  <c r="DX51" i="1"/>
  <c r="EN13" i="1"/>
  <c r="ER162" i="1"/>
  <c r="ES139" i="1"/>
  <c r="EL147" i="1"/>
  <c r="DZ402" i="1"/>
  <c r="EB138" i="1"/>
  <c r="EE537" i="1"/>
  <c r="EP506" i="1"/>
  <c r="EA205" i="1"/>
  <c r="EE134" i="1"/>
  <c r="DX19" i="1"/>
  <c r="EG71" i="1"/>
  <c r="EK40" i="1"/>
  <c r="EH515" i="1"/>
  <c r="EO416" i="1"/>
  <c r="EB84" i="1"/>
  <c r="EH212" i="1"/>
  <c r="EF456" i="1"/>
  <c r="EM104" i="1"/>
  <c r="EI191" i="1"/>
  <c r="EE432" i="1"/>
  <c r="EN489" i="1"/>
  <c r="EG313" i="1"/>
  <c r="EF82" i="1"/>
  <c r="EK312" i="1"/>
  <c r="EL165" i="1"/>
  <c r="EK270" i="1"/>
  <c r="EN161" i="1"/>
  <c r="ET178" i="1"/>
  <c r="EP67" i="1"/>
  <c r="DX416" i="1"/>
  <c r="EM382" i="1"/>
  <c r="ER126" i="1"/>
  <c r="EM293" i="1"/>
  <c r="DZ515" i="1"/>
  <c r="EJ32" i="1"/>
  <c r="EP256" i="1"/>
  <c r="EK272" i="1"/>
  <c r="EQ138" i="1"/>
  <c r="EQ478" i="1"/>
  <c r="EK203" i="1"/>
  <c r="DZ175" i="1"/>
  <c r="ER82" i="1"/>
  <c r="EA188" i="1"/>
  <c r="EP144" i="1"/>
  <c r="EQ434" i="1"/>
  <c r="DX231" i="1"/>
  <c r="DY273" i="1"/>
  <c r="EH75" i="1"/>
  <c r="DX78" i="1"/>
  <c r="ED16" i="1"/>
  <c r="EK147" i="1"/>
  <c r="DZ38" i="1"/>
  <c r="EC508" i="1"/>
  <c r="ET316" i="1"/>
  <c r="EE163" i="1"/>
  <c r="EM53" i="1"/>
  <c r="EK144" i="1"/>
  <c r="DX239" i="1"/>
  <c r="EI51" i="1"/>
  <c r="EL391" i="1"/>
  <c r="DX69" i="1"/>
  <c r="ET103" i="1"/>
  <c r="DX343" i="1"/>
  <c r="EC539" i="1"/>
  <c r="ES348" i="1"/>
  <c r="DY75" i="1"/>
  <c r="EM26" i="1"/>
  <c r="EJ486" i="1"/>
  <c r="EG130" i="1"/>
  <c r="EA467" i="1"/>
  <c r="EC429" i="1"/>
  <c r="ER470" i="1"/>
  <c r="DX458" i="1"/>
  <c r="EG338" i="1"/>
  <c r="EB97" i="1"/>
  <c r="EK493" i="1"/>
  <c r="ER242" i="1"/>
  <c r="EE243" i="1"/>
  <c r="EE147" i="1"/>
  <c r="DX174" i="1"/>
  <c r="ED168" i="1"/>
  <c r="DX106" i="1"/>
  <c r="EF242" i="1"/>
  <c r="EB522" i="1"/>
  <c r="EA41" i="1"/>
  <c r="EK502" i="1"/>
  <c r="ER76" i="1"/>
  <c r="EP74" i="1"/>
  <c r="EO38" i="1"/>
  <c r="EJ255" i="1"/>
  <c r="EH242" i="1"/>
  <c r="EH451" i="1"/>
  <c r="EJ411" i="1"/>
  <c r="DY107" i="1"/>
  <c r="EM223" i="1"/>
  <c r="EE409" i="1"/>
  <c r="ES401" i="1"/>
  <c r="ES338" i="1"/>
  <c r="DX476" i="1"/>
  <c r="EA283" i="1"/>
  <c r="DX282" i="1"/>
  <c r="EJ56" i="1"/>
  <c r="ES64" i="1"/>
  <c r="EG408" i="1"/>
  <c r="EG500" i="1"/>
  <c r="DY481" i="1"/>
  <c r="ET50" i="1"/>
  <c r="EN248" i="1"/>
  <c r="EL162" i="1"/>
  <c r="EB444" i="1"/>
  <c r="EK315" i="1"/>
  <c r="EA288" i="1"/>
  <c r="ES320" i="1"/>
  <c r="EL513" i="1"/>
  <c r="EQ426" i="1"/>
  <c r="ED484" i="1"/>
  <c r="EC188" i="1"/>
  <c r="DY469" i="1"/>
  <c r="EA353" i="1"/>
  <c r="EE317" i="1"/>
  <c r="DZ294" i="1"/>
  <c r="EI273" i="1"/>
  <c r="EN527" i="1"/>
  <c r="EP466" i="1"/>
  <c r="ES327" i="1"/>
  <c r="DY536" i="1"/>
  <c r="EE428" i="1"/>
  <c r="EB402" i="1"/>
  <c r="EH424" i="1"/>
  <c r="EA87" i="1"/>
  <c r="EB317" i="1"/>
  <c r="EM331" i="1"/>
  <c r="ET333" i="1"/>
  <c r="EG244" i="1"/>
  <c r="EK440" i="1"/>
  <c r="ER323" i="1"/>
  <c r="EH213" i="1"/>
  <c r="ES196" i="1"/>
  <c r="DY516" i="1"/>
  <c r="ER369" i="1"/>
  <c r="EE94" i="1"/>
  <c r="ES501" i="1"/>
  <c r="DX529" i="1"/>
  <c r="EQ344" i="1"/>
  <c r="EK60" i="1"/>
  <c r="EN271" i="1"/>
  <c r="EL388" i="1"/>
  <c r="EB193" i="1"/>
  <c r="EP298" i="1"/>
  <c r="EF337" i="1"/>
  <c r="ER125" i="1"/>
  <c r="ED319" i="1"/>
  <c r="EF350" i="1"/>
  <c r="EI424" i="1"/>
  <c r="EJ334" i="1"/>
  <c r="DZ123" i="1"/>
  <c r="ED185" i="1"/>
  <c r="EC89" i="1"/>
  <c r="EG508" i="1"/>
  <c r="ES309" i="1"/>
  <c r="EE189" i="1"/>
  <c r="ED270" i="1"/>
  <c r="ES248" i="1"/>
  <c r="EP34" i="1"/>
  <c r="EA60" i="1"/>
  <c r="EJ535" i="1"/>
  <c r="ET509" i="1"/>
  <c r="EK391" i="1"/>
  <c r="DY104" i="1"/>
  <c r="EF236" i="1"/>
  <c r="EP474" i="1"/>
  <c r="EG345" i="1"/>
  <c r="EI72" i="1"/>
  <c r="ER60" i="1"/>
  <c r="EK122" i="1"/>
  <c r="EM236" i="1"/>
  <c r="EJ252" i="1"/>
  <c r="EK72" i="1"/>
  <c r="ES355" i="1"/>
  <c r="EI396" i="1"/>
  <c r="ED415" i="1"/>
  <c r="ED289" i="1"/>
  <c r="EK186" i="1"/>
  <c r="EA308" i="1"/>
  <c r="ES246" i="1"/>
  <c r="DZ307" i="1"/>
  <c r="EA156" i="1"/>
  <c r="EF477" i="1"/>
  <c r="EO463" i="1"/>
  <c r="ES438" i="1"/>
  <c r="EM415" i="1"/>
  <c r="EK316" i="1"/>
  <c r="EM536" i="1"/>
  <c r="EE490" i="1"/>
  <c r="DY284" i="1"/>
  <c r="EJ212" i="1"/>
  <c r="EP131" i="1"/>
  <c r="EJ307" i="1"/>
  <c r="ER325" i="1"/>
  <c r="DY474" i="1"/>
  <c r="DZ272" i="1"/>
  <c r="EP266" i="1"/>
  <c r="EO438" i="1"/>
  <c r="EI252" i="1"/>
  <c r="DX80" i="1"/>
  <c r="EO124" i="1"/>
  <c r="ET535" i="1"/>
  <c r="DY393" i="1"/>
  <c r="EG445" i="1"/>
  <c r="EO147" i="1"/>
  <c r="EP396" i="1"/>
  <c r="EJ396" i="1"/>
  <c r="ET476" i="1"/>
  <c r="EB389" i="1"/>
  <c r="EA442" i="1"/>
  <c r="EN339" i="1"/>
  <c r="ES263" i="1"/>
  <c r="EO457" i="1"/>
  <c r="EF353" i="1"/>
  <c r="EE470" i="1"/>
  <c r="ED350" i="1"/>
  <c r="DZ324" i="1"/>
  <c r="EM17" i="1"/>
  <c r="EP500" i="1"/>
  <c r="EC300" i="1"/>
  <c r="EH428" i="1"/>
  <c r="EN75" i="1"/>
  <c r="EP479" i="1"/>
  <c r="EA302" i="1"/>
  <c r="EB275" i="1"/>
  <c r="ES249" i="1"/>
  <c r="EO503" i="1"/>
  <c r="DX127" i="1"/>
  <c r="EA449" i="1"/>
  <c r="EN405" i="1"/>
  <c r="ET168" i="1"/>
  <c r="EE248" i="1"/>
  <c r="ET200" i="1"/>
  <c r="EJ302" i="1"/>
  <c r="EB23" i="1"/>
  <c r="EO449" i="1"/>
  <c r="EG327" i="1"/>
  <c r="EM372" i="1"/>
  <c r="EP413" i="1"/>
  <c r="DX308" i="1"/>
  <c r="EM82" i="1"/>
  <c r="EQ500" i="1"/>
  <c r="EK469" i="1"/>
  <c r="EJ511" i="1"/>
  <c r="EM23" i="1"/>
  <c r="ER331" i="1"/>
  <c r="EA310" i="1"/>
  <c r="EQ136" i="1"/>
  <c r="EF28" i="1"/>
  <c r="EN331" i="1"/>
  <c r="EE363" i="1"/>
  <c r="EA350" i="1"/>
  <c r="EJ277" i="1"/>
  <c r="EE229" i="1"/>
  <c r="EJ193" i="1"/>
  <c r="EK14" i="1"/>
  <c r="ER393" i="1"/>
  <c r="EL425" i="1"/>
  <c r="EE44" i="1"/>
  <c r="EH364" i="1"/>
  <c r="EG234" i="1"/>
  <c r="DY205" i="1"/>
  <c r="EN482" i="1"/>
  <c r="DY56" i="1"/>
  <c r="EN31" i="1"/>
  <c r="EK314" i="1"/>
  <c r="EJ373" i="1"/>
  <c r="DZ428" i="1"/>
  <c r="EB393" i="1"/>
  <c r="ER380" i="1"/>
  <c r="EH45" i="1"/>
  <c r="EK252" i="1"/>
  <c r="EM65" i="1"/>
  <c r="EP302" i="1"/>
  <c r="EE75" i="1"/>
  <c r="EA16" i="1"/>
  <c r="EL258" i="1"/>
  <c r="DY517" i="1"/>
  <c r="ES467" i="1"/>
  <c r="EK360" i="1"/>
  <c r="EP342" i="1"/>
  <c r="EL68" i="1"/>
  <c r="EI223" i="1"/>
  <c r="EQ278" i="1"/>
  <c r="EF507" i="1"/>
  <c r="EP351" i="1"/>
  <c r="ET514" i="1"/>
  <c r="EF327" i="1"/>
  <c r="EG377" i="1"/>
  <c r="EO401" i="1"/>
  <c r="EB290" i="1"/>
  <c r="EE126" i="1"/>
  <c r="EP155" i="1"/>
  <c r="EA443" i="1"/>
  <c r="EP172" i="1"/>
  <c r="ES191" i="1"/>
  <c r="EB415" i="1"/>
  <c r="EB456" i="1"/>
  <c r="EP77" i="1"/>
  <c r="EH463" i="1"/>
  <c r="EL424" i="1"/>
  <c r="EG297" i="1"/>
  <c r="ET314" i="1"/>
  <c r="EP430" i="1"/>
  <c r="EP240" i="1"/>
  <c r="EA429" i="1"/>
  <c r="EN408" i="1"/>
  <c r="EE111" i="1"/>
  <c r="EO266" i="1"/>
  <c r="EC418" i="1"/>
  <c r="EJ105" i="1"/>
  <c r="DZ534" i="1"/>
  <c r="DY136" i="1"/>
  <c r="EA511" i="1"/>
  <c r="EO486" i="1"/>
  <c r="ES187" i="1"/>
  <c r="ES74" i="1"/>
  <c r="ES433" i="1"/>
  <c r="ER105" i="1"/>
  <c r="EI163" i="1"/>
  <c r="ET362" i="1"/>
  <c r="EL336" i="1"/>
  <c r="DY70" i="1"/>
  <c r="EM333" i="1"/>
  <c r="ER528" i="1"/>
  <c r="EA191" i="1"/>
  <c r="EL334" i="1"/>
  <c r="EI19" i="1"/>
  <c r="EA339" i="1"/>
  <c r="EN338" i="1"/>
  <c r="EF137" i="1"/>
  <c r="EO317" i="1"/>
  <c r="EN356" i="1"/>
  <c r="EQ308" i="1"/>
  <c r="ED232" i="1"/>
  <c r="EQ219" i="1"/>
  <c r="EA161" i="1"/>
  <c r="DX124" i="1"/>
  <c r="ER417" i="1"/>
  <c r="EP535" i="1"/>
  <c r="ER200" i="1"/>
  <c r="EO421" i="1"/>
  <c r="EA301" i="1"/>
  <c r="DY334" i="1"/>
  <c r="DZ64" i="1"/>
  <c r="ED291" i="1"/>
  <c r="EI74" i="1"/>
  <c r="EL293" i="1"/>
  <c r="EA202" i="1"/>
  <c r="DY423" i="1"/>
  <c r="EM448" i="1"/>
  <c r="EQ200" i="1"/>
  <c r="EB430" i="1"/>
  <c r="EM39" i="1"/>
  <c r="EE421" i="1"/>
  <c r="ED385" i="1"/>
  <c r="EP400" i="1"/>
  <c r="ES303" i="1"/>
  <c r="EF83" i="1"/>
  <c r="EJ524" i="1"/>
  <c r="EB232" i="1"/>
  <c r="EB107" i="1"/>
  <c r="EQ16" i="1"/>
  <c r="DY327" i="1"/>
  <c r="EO364" i="1"/>
  <c r="EO360" i="1"/>
  <c r="EQ110" i="1"/>
  <c r="EO171" i="1"/>
  <c r="EF380" i="1"/>
  <c r="DY248" i="1"/>
  <c r="DY373" i="1"/>
  <c r="EK431" i="1"/>
  <c r="EC376" i="1"/>
  <c r="EE504" i="1"/>
  <c r="DX445" i="1"/>
  <c r="EO299" i="1"/>
  <c r="EN478" i="1"/>
  <c r="EN397" i="1"/>
  <c r="EM383" i="1"/>
  <c r="EC17" i="1"/>
  <c r="EB282" i="1"/>
  <c r="EL70" i="1"/>
  <c r="EC416" i="1"/>
  <c r="ES529" i="1"/>
  <c r="DX400" i="1"/>
  <c r="ED276" i="1"/>
  <c r="EM267" i="1"/>
  <c r="EC380" i="1"/>
  <c r="EH532" i="1"/>
  <c r="ET277" i="1"/>
  <c r="ED74" i="1"/>
  <c r="EM384" i="1"/>
  <c r="EI484" i="1"/>
  <c r="DY338" i="1"/>
  <c r="EK237" i="1"/>
  <c r="EQ466" i="1"/>
  <c r="EC438" i="1"/>
  <c r="ED156" i="1"/>
  <c r="EF129" i="1"/>
  <c r="EJ419" i="1"/>
  <c r="ER378" i="1"/>
  <c r="EJ144" i="1"/>
  <c r="EJ296" i="1"/>
  <c r="EC465" i="1"/>
  <c r="EC500" i="1"/>
  <c r="EB342" i="1"/>
  <c r="EJ451" i="1"/>
  <c r="ES144" i="1"/>
  <c r="EH279" i="1"/>
  <c r="ET471" i="1"/>
  <c r="EP518" i="1"/>
  <c r="EO512" i="1"/>
  <c r="EE268" i="1"/>
  <c r="EG185" i="1"/>
  <c r="EL238" i="1"/>
  <c r="EG333" i="1"/>
  <c r="EO71" i="1"/>
  <c r="EF223" i="1"/>
  <c r="EE404" i="1"/>
  <c r="DY68" i="1"/>
  <c r="EC335" i="1"/>
  <c r="EC160" i="1"/>
  <c r="EA407" i="1"/>
  <c r="EP404" i="1"/>
  <c r="EC411" i="1"/>
  <c r="EF21" i="1"/>
  <c r="EE316" i="1"/>
  <c r="DX507" i="1"/>
  <c r="EC287" i="1"/>
  <c r="EA384" i="1"/>
  <c r="EB296" i="1"/>
  <c r="DZ372" i="1"/>
  <c r="DX459" i="1"/>
  <c r="EE286" i="1"/>
  <c r="EB154" i="1"/>
  <c r="EB89" i="1"/>
  <c r="ET415" i="1"/>
  <c r="DZ463" i="1"/>
  <c r="EL317" i="1"/>
  <c r="EQ533" i="1"/>
  <c r="EI307" i="1"/>
  <c r="EC83" i="1"/>
  <c r="EI526" i="1"/>
  <c r="EL341" i="1"/>
  <c r="EB228" i="1"/>
  <c r="EC236" i="1"/>
  <c r="ER129" i="1"/>
  <c r="DZ285" i="1"/>
  <c r="EH64" i="1"/>
  <c r="EE358" i="1"/>
  <c r="DX498" i="1"/>
  <c r="EF437" i="1"/>
  <c r="EP194" i="1"/>
  <c r="EG105" i="1"/>
  <c r="DY64" i="1"/>
  <c r="EK428" i="1"/>
  <c r="EL344" i="1"/>
  <c r="EM371" i="1"/>
  <c r="EN358" i="1"/>
  <c r="DZ116" i="1"/>
  <c r="EF413" i="1"/>
  <c r="EO87" i="1"/>
  <c r="DY164" i="1"/>
  <c r="EA439" i="1"/>
  <c r="ED515" i="1"/>
  <c r="EB429" i="1"/>
  <c r="EF165" i="1"/>
  <c r="ER299" i="1"/>
  <c r="EG44" i="1"/>
  <c r="EM418" i="1"/>
  <c r="EQ157" i="1"/>
  <c r="EN446" i="1"/>
  <c r="ER407" i="1"/>
  <c r="EF280" i="1"/>
  <c r="ER469" i="1"/>
  <c r="ER66" i="1"/>
  <c r="ET392" i="1"/>
  <c r="EC383" i="1"/>
  <c r="EK375" i="1"/>
  <c r="EQ380" i="1"/>
  <c r="EH441" i="1"/>
  <c r="EG340" i="1"/>
  <c r="EO35" i="1"/>
  <c r="EE399" i="1"/>
  <c r="DX86" i="1"/>
  <c r="DX396" i="1"/>
  <c r="EL397" i="1"/>
  <c r="ER499" i="1"/>
  <c r="ED274" i="1"/>
  <c r="EA239" i="1"/>
  <c r="EC82" i="1"/>
  <c r="ER222" i="1"/>
  <c r="EJ232" i="1"/>
  <c r="DY480" i="1"/>
  <c r="DY347" i="1"/>
  <c r="EP137" i="1"/>
  <c r="EA256" i="1"/>
  <c r="EJ242" i="1"/>
  <c r="EI173" i="1"/>
  <c r="ER13" i="1"/>
  <c r="EF476" i="1"/>
  <c r="EB29" i="1"/>
  <c r="EG312" i="1"/>
  <c r="EH56" i="1"/>
  <c r="EO294" i="1"/>
  <c r="ES238" i="1"/>
  <c r="DZ317" i="1"/>
  <c r="EI425" i="1"/>
  <c r="EA431" i="1"/>
  <c r="ED412" i="1"/>
  <c r="EA424" i="1"/>
  <c r="EF360" i="1"/>
  <c r="ED468" i="1"/>
  <c r="DZ55" i="1"/>
  <c r="DX182" i="1"/>
  <c r="EE232" i="1"/>
  <c r="EL248" i="1"/>
  <c r="EE497" i="1"/>
  <c r="EK165" i="1"/>
  <c r="EP346" i="1"/>
  <c r="EC513" i="1"/>
  <c r="EQ180" i="1"/>
  <c r="EP57" i="1"/>
  <c r="EF60" i="1"/>
  <c r="EG326" i="1"/>
  <c r="EO278" i="1"/>
  <c r="EE459" i="1"/>
  <c r="ET87" i="1"/>
  <c r="ER269" i="1"/>
  <c r="EQ519" i="1"/>
  <c r="EP471" i="1"/>
  <c r="ET517" i="1"/>
  <c r="EF515" i="1"/>
  <c r="DY464" i="1"/>
  <c r="EP451" i="1"/>
  <c r="EN57" i="1"/>
  <c r="EB532" i="1"/>
  <c r="EA490" i="1"/>
  <c r="EL280" i="1"/>
  <c r="EQ166" i="1"/>
  <c r="DX352" i="1"/>
  <c r="EP115" i="1"/>
  <c r="EP431" i="1"/>
  <c r="EH470" i="1"/>
  <c r="ES30" i="1"/>
  <c r="ET528" i="1"/>
  <c r="EQ257" i="1"/>
  <c r="ED150" i="1"/>
  <c r="ET23" i="1"/>
  <c r="EQ423" i="1"/>
  <c r="EA44" i="1"/>
  <c r="ET336" i="1"/>
  <c r="EO430" i="1"/>
  <c r="DX259" i="1"/>
  <c r="EQ534" i="1"/>
  <c r="EN456" i="1"/>
  <c r="EB381" i="1"/>
  <c r="EL374" i="1"/>
  <c r="EM200" i="1"/>
  <c r="ER509" i="1"/>
  <c r="EG97" i="1"/>
  <c r="EB139" i="1"/>
  <c r="EB234" i="1"/>
  <c r="EI30" i="1"/>
  <c r="EC356" i="1"/>
  <c r="ED373" i="1"/>
  <c r="EM60" i="1"/>
  <c r="EE389" i="1"/>
  <c r="EA444" i="1"/>
  <c r="EI440" i="1"/>
  <c r="EO250" i="1"/>
  <c r="EQ57" i="1"/>
  <c r="EF426" i="1"/>
  <c r="ED283" i="1"/>
  <c r="EI337" i="1"/>
  <c r="DY346" i="1"/>
  <c r="EB357" i="1"/>
  <c r="ES445" i="1"/>
  <c r="DZ453" i="1"/>
  <c r="EI458" i="1"/>
  <c r="EJ237" i="1"/>
  <c r="DY162" i="1"/>
  <c r="EQ142" i="1"/>
  <c r="DX415" i="1"/>
  <c r="EB339" i="1"/>
  <c r="ER176" i="1"/>
  <c r="EH12" i="1"/>
  <c r="EK441" i="1"/>
  <c r="EM41" i="1"/>
  <c r="ED133" i="1"/>
  <c r="ES266" i="1"/>
  <c r="ED435" i="1"/>
  <c r="ES18" i="1"/>
  <c r="EB39" i="1"/>
  <c r="DY330" i="1"/>
  <c r="EP521" i="1"/>
  <c r="ET467" i="1"/>
  <c r="ES247" i="1"/>
  <c r="DY386" i="1"/>
  <c r="EO472" i="1"/>
  <c r="EO85" i="1"/>
  <c r="EC440" i="1"/>
  <c r="ET260" i="1"/>
  <c r="EH526" i="1"/>
  <c r="EL268" i="1"/>
  <c r="EH222" i="1"/>
  <c r="EN534" i="1"/>
  <c r="EN44" i="1"/>
  <c r="ED353" i="1"/>
  <c r="EJ276" i="1"/>
  <c r="EK352" i="1"/>
  <c r="EN227" i="1"/>
  <c r="EB519" i="1"/>
  <c r="EL457" i="1"/>
  <c r="EA479" i="1"/>
  <c r="EH322" i="1"/>
  <c r="EJ454" i="1"/>
  <c r="EM420" i="1"/>
  <c r="ER433" i="1"/>
  <c r="ED493" i="1"/>
  <c r="DZ427" i="1"/>
  <c r="ER115" i="1"/>
  <c r="EA421" i="1"/>
  <c r="EQ215" i="1"/>
  <c r="DZ193" i="1"/>
  <c r="EJ195" i="1"/>
  <c r="ES134" i="1"/>
  <c r="ED464" i="1"/>
  <c r="EC461" i="1"/>
  <c r="EL444" i="1"/>
  <c r="EB338" i="1"/>
  <c r="DZ293" i="1"/>
  <c r="EL330" i="1"/>
  <c r="EO344" i="1"/>
  <c r="EI262" i="1"/>
  <c r="ES207" i="1"/>
  <c r="EQ441" i="1"/>
  <c r="EC509" i="1"/>
  <c r="EE507" i="1"/>
  <c r="EK361" i="1"/>
  <c r="EQ525" i="1"/>
  <c r="DY283" i="1"/>
  <c r="DY306" i="1"/>
  <c r="EQ58" i="1"/>
  <c r="EO67" i="1"/>
  <c r="EN132" i="1"/>
  <c r="ET346" i="1"/>
  <c r="EF196" i="1"/>
  <c r="EJ348" i="1"/>
  <c r="EQ447" i="1"/>
  <c r="EA285" i="1"/>
  <c r="EH296" i="1"/>
  <c r="DY369" i="1"/>
  <c r="ER233" i="1"/>
  <c r="EO288" i="1"/>
  <c r="EM359" i="1"/>
  <c r="EC455" i="1"/>
  <c r="DX322" i="1"/>
  <c r="EJ395" i="1"/>
  <c r="EG213" i="1"/>
  <c r="EH343" i="1"/>
  <c r="EC256" i="1"/>
  <c r="EN29" i="1"/>
  <c r="ES368" i="1"/>
  <c r="EB285" i="1"/>
  <c r="ER498" i="1"/>
  <c r="ED275" i="1"/>
  <c r="EK381" i="1"/>
  <c r="EQ47" i="1"/>
  <c r="ES118" i="1"/>
  <c r="DZ37" i="1"/>
  <c r="EE256" i="1"/>
  <c r="EM377" i="1"/>
  <c r="ES491" i="1"/>
  <c r="EK162" i="1"/>
  <c r="EE194" i="1"/>
  <c r="EA381" i="1"/>
  <c r="ES478" i="1"/>
  <c r="EH416" i="1"/>
  <c r="EH171" i="1"/>
  <c r="ER71" i="1"/>
  <c r="EJ150" i="1"/>
  <c r="EB160" i="1"/>
  <c r="EF31" i="1"/>
  <c r="EA531" i="1"/>
  <c r="EJ423" i="1"/>
  <c r="EC137" i="1"/>
  <c r="EQ262" i="1"/>
  <c r="EE483" i="1"/>
  <c r="EG117" i="1"/>
  <c r="EG439" i="1"/>
  <c r="EC343" i="1"/>
  <c r="EF496" i="1"/>
  <c r="DX349" i="1"/>
  <c r="EA266" i="1"/>
  <c r="EI92" i="1"/>
  <c r="EH287" i="1"/>
  <c r="EO14" i="1"/>
  <c r="EH39" i="1"/>
  <c r="EP354" i="1"/>
  <c r="ET189" i="1"/>
  <c r="EH232" i="1"/>
  <c r="EJ326" i="1"/>
  <c r="DZ400" i="1"/>
  <c r="DX293" i="1"/>
  <c r="EO466" i="1"/>
  <c r="EI457" i="1"/>
  <c r="EO453" i="1"/>
  <c r="EC232" i="1"/>
  <c r="EQ244" i="1"/>
  <c r="DX427" i="1"/>
  <c r="ED506" i="1"/>
  <c r="EI474" i="1"/>
  <c r="EJ163" i="1"/>
  <c r="EP122" i="1"/>
  <c r="ER343" i="1"/>
  <c r="ET438" i="1"/>
  <c r="EJ484" i="1"/>
  <c r="EJ329" i="1"/>
  <c r="EQ309" i="1"/>
  <c r="ES343" i="1"/>
  <c r="DY300" i="1"/>
  <c r="EG437" i="1"/>
  <c r="EI195" i="1"/>
  <c r="DY514" i="1"/>
  <c r="EE57" i="1"/>
  <c r="EG386" i="1"/>
  <c r="EF483" i="1"/>
  <c r="ET266" i="1"/>
  <c r="ET112" i="1"/>
  <c r="EO404" i="1"/>
  <c r="EF257" i="1"/>
  <c r="EK15" i="1"/>
  <c r="ES434" i="1"/>
  <c r="EO285" i="1"/>
  <c r="EF432" i="1"/>
  <c r="EM346" i="1"/>
  <c r="DZ320" i="1"/>
  <c r="ET448" i="1"/>
  <c r="EE99" i="1"/>
  <c r="DY528" i="1"/>
  <c r="EB400" i="1"/>
  <c r="EC325" i="1"/>
  <c r="EO329" i="1"/>
  <c r="DZ65" i="1"/>
  <c r="DZ398" i="1"/>
  <c r="DZ198" i="1"/>
  <c r="ET288" i="1"/>
  <c r="EC116" i="1"/>
  <c r="EB333" i="1"/>
  <c r="EC448" i="1"/>
  <c r="EM363" i="1"/>
  <c r="EL535" i="1"/>
  <c r="EO490" i="1"/>
  <c r="EA480" i="1"/>
  <c r="EJ311" i="1"/>
  <c r="EA293" i="1"/>
  <c r="DY454" i="1"/>
  <c r="DY405" i="1"/>
  <c r="EG53" i="1"/>
  <c r="ER184" i="1"/>
  <c r="ER465" i="1"/>
  <c r="EA342" i="1"/>
  <c r="EF115" i="1"/>
  <c r="EM477" i="1"/>
  <c r="EG67" i="1"/>
  <c r="EO74" i="1"/>
  <c r="EL185" i="1"/>
  <c r="EE218" i="1"/>
  <c r="ER266" i="1"/>
  <c r="EJ129" i="1"/>
  <c r="DX457" i="1"/>
  <c r="ED528" i="1"/>
  <c r="ET139" i="1"/>
  <c r="EN467" i="1"/>
  <c r="EI316" i="1"/>
  <c r="EC31" i="1"/>
  <c r="EM166" i="1"/>
  <c r="ER373" i="1"/>
  <c r="EA53" i="1"/>
  <c r="EL79" i="1"/>
  <c r="DX470" i="1"/>
  <c r="EG96" i="1"/>
  <c r="EM84" i="1"/>
  <c r="DZ119" i="1"/>
  <c r="ES107" i="1"/>
  <c r="DY254" i="1"/>
  <c r="ET206" i="1"/>
  <c r="DY100" i="1"/>
  <c r="EE54" i="1"/>
  <c r="EI220" i="1"/>
  <c r="EI478" i="1"/>
  <c r="DY315" i="1"/>
  <c r="EI127" i="1"/>
  <c r="DZ274" i="1"/>
  <c r="DZ215" i="1"/>
  <c r="ED191" i="1"/>
  <c r="DZ177" i="1"/>
  <c r="EG100" i="1"/>
  <c r="ES497" i="1"/>
  <c r="EF216" i="1"/>
  <c r="ES499" i="1"/>
  <c r="EI443" i="1"/>
  <c r="EF38" i="1"/>
  <c r="ES122" i="1"/>
  <c r="ET513" i="1"/>
  <c r="ET227" i="1"/>
  <c r="EG158" i="1"/>
  <c r="EK71" i="1"/>
  <c r="EM67" i="1"/>
  <c r="DY370" i="1"/>
  <c r="EI50" i="1"/>
  <c r="DX276" i="1"/>
  <c r="EN334" i="1"/>
  <c r="EC389" i="1"/>
  <c r="EA223" i="1"/>
  <c r="EB170" i="1"/>
  <c r="ED80" i="1"/>
  <c r="EN316" i="1"/>
  <c r="EJ176" i="1"/>
  <c r="EC462" i="1"/>
  <c r="EH516" i="1"/>
  <c r="EH528" i="1"/>
  <c r="DZ13" i="1"/>
  <c r="EQ420" i="1"/>
  <c r="EP198" i="1"/>
  <c r="DX50" i="1"/>
  <c r="EB149" i="1"/>
  <c r="EB413" i="1"/>
  <c r="EF24" i="1"/>
  <c r="DZ300" i="1"/>
  <c r="EB278" i="1"/>
  <c r="EC106" i="1"/>
  <c r="DZ452" i="1"/>
  <c r="EI533" i="1"/>
  <c r="ES200" i="1"/>
  <c r="DY434" i="1"/>
  <c r="DX387" i="1"/>
  <c r="EK50" i="1"/>
  <c r="EC362" i="1"/>
  <c r="EE154" i="1"/>
  <c r="EI90" i="1"/>
  <c r="DY203" i="1"/>
  <c r="ED148" i="1"/>
  <c r="EK73" i="1"/>
  <c r="ED115" i="1"/>
  <c r="EQ333" i="1"/>
  <c r="EI389" i="1"/>
  <c r="EC449" i="1"/>
  <c r="ER244" i="1"/>
  <c r="EL245" i="1"/>
  <c r="DX151" i="1"/>
  <c r="EL525" i="1"/>
  <c r="DY531" i="1"/>
  <c r="EA364" i="1"/>
  <c r="EI21" i="1"/>
  <c r="EA115" i="1"/>
  <c r="ET43" i="1"/>
  <c r="EL411" i="1"/>
  <c r="EI406" i="1"/>
  <c r="DX123" i="1"/>
  <c r="ER213" i="1"/>
  <c r="EG342" i="1"/>
  <c r="EF99" i="1"/>
  <c r="ED187" i="1"/>
  <c r="EH52" i="1"/>
  <c r="EM436" i="1"/>
  <c r="EA300" i="1"/>
  <c r="DZ259" i="1"/>
  <c r="EC72" i="1"/>
  <c r="EQ170" i="1"/>
  <c r="EB447" i="1"/>
  <c r="ED143" i="1"/>
  <c r="DZ82" i="1"/>
  <c r="ET134" i="1"/>
  <c r="EM364" i="1"/>
  <c r="ES198" i="1"/>
  <c r="ET37" i="1"/>
  <c r="DX294" i="1"/>
  <c r="EB507" i="1"/>
  <c r="DX152" i="1"/>
  <c r="EJ186" i="1"/>
  <c r="EH418" i="1"/>
  <c r="ER471" i="1"/>
  <c r="EN292" i="1"/>
  <c r="EA143" i="1"/>
  <c r="EL303" i="1"/>
  <c r="EB96" i="1"/>
  <c r="EO412" i="1"/>
  <c r="EQ381" i="1"/>
  <c r="EN120" i="1"/>
  <c r="EF107" i="1"/>
  <c r="ET352" i="1"/>
  <c r="EH193" i="1"/>
  <c r="EB152" i="1"/>
  <c r="DZ511" i="1"/>
  <c r="EQ520" i="1"/>
  <c r="EQ406" i="1"/>
  <c r="EH397" i="1"/>
  <c r="EC460" i="1"/>
  <c r="EQ108" i="1"/>
  <c r="EJ456" i="1"/>
  <c r="EK216" i="1"/>
  <c r="ED407" i="1"/>
  <c r="ES485" i="1"/>
  <c r="EM117" i="1"/>
  <c r="EB192" i="1"/>
  <c r="ER210" i="1"/>
  <c r="EG306" i="1"/>
  <c r="EK164" i="1"/>
  <c r="EK207" i="1"/>
  <c r="EH135" i="1"/>
  <c r="EC68" i="1"/>
  <c r="DY198" i="1"/>
  <c r="ED127" i="1"/>
  <c r="EP171" i="1"/>
  <c r="EC393" i="1"/>
  <c r="EO216" i="1"/>
  <c r="EQ330" i="1"/>
  <c r="EK394" i="1"/>
  <c r="ED67" i="1"/>
  <c r="ER31" i="1"/>
  <c r="ES361" i="1"/>
  <c r="EE478" i="1"/>
  <c r="EB14" i="1"/>
  <c r="EH172" i="1"/>
  <c r="ES65" i="1"/>
  <c r="EF370" i="1"/>
  <c r="EP386" i="1"/>
  <c r="EC431" i="1"/>
  <c r="EO25" i="1"/>
  <c r="EH329" i="1"/>
  <c r="EG92" i="1"/>
  <c r="EQ190" i="1"/>
  <c r="EK377" i="1"/>
  <c r="EO395" i="1"/>
  <c r="EF355" i="1"/>
  <c r="ED271" i="1"/>
  <c r="EN73" i="1"/>
  <c r="EI78" i="1"/>
  <c r="EC70" i="1"/>
  <c r="EB231" i="1"/>
  <c r="EL462" i="1"/>
  <c r="EC136" i="1"/>
  <c r="DZ396" i="1"/>
  <c r="DX92" i="1"/>
  <c r="EN119" i="1"/>
  <c r="EI428" i="1"/>
  <c r="EM409" i="1"/>
  <c r="EM255" i="1"/>
  <c r="ED376" i="1"/>
  <c r="EP206" i="1"/>
  <c r="ER155" i="1"/>
  <c r="EA482" i="1"/>
  <c r="EM193" i="1"/>
  <c r="EO384" i="1"/>
  <c r="EJ153" i="1"/>
  <c r="EI84" i="1"/>
  <c r="ED261" i="1"/>
  <c r="ER152" i="1"/>
  <c r="DX296" i="1"/>
  <c r="EF125" i="1"/>
  <c r="DX404" i="1"/>
  <c r="EM466" i="1"/>
  <c r="EE330" i="1"/>
  <c r="EF334" i="1"/>
  <c r="EJ22" i="1"/>
  <c r="EF411" i="1"/>
  <c r="ET357" i="1"/>
  <c r="EB240" i="1"/>
  <c r="EK195" i="1"/>
  <c r="EP250" i="1"/>
  <c r="EO293" i="1"/>
  <c r="DX256" i="1"/>
  <c r="EC534" i="1"/>
  <c r="EA119" i="1"/>
  <c r="EB539" i="1"/>
  <c r="EM176" i="1"/>
  <c r="EF438" i="1"/>
  <c r="EI201" i="1"/>
  <c r="ES40" i="1"/>
  <c r="EN200" i="1"/>
  <c r="EQ314" i="1"/>
  <c r="EA148" i="1"/>
  <c r="EF122" i="1"/>
  <c r="EO34" i="1"/>
  <c r="EA468" i="1"/>
  <c r="EA84" i="1"/>
  <c r="EJ38" i="1"/>
  <c r="EM31" i="1"/>
  <c r="ES519" i="1"/>
  <c r="ES121" i="1"/>
  <c r="EL142" i="1"/>
  <c r="EK222" i="1"/>
  <c r="EM345" i="1"/>
  <c r="EH338" i="1"/>
  <c r="EG539" i="1"/>
  <c r="EG372" i="1"/>
  <c r="EP412" i="1"/>
  <c r="EC471" i="1"/>
  <c r="ES244" i="1"/>
  <c r="DY340" i="1"/>
  <c r="EO535" i="1"/>
  <c r="ED403" i="1"/>
  <c r="DX480" i="1"/>
  <c r="EC251" i="1"/>
  <c r="EC71" i="1"/>
  <c r="EM101" i="1"/>
  <c r="EL407" i="1"/>
  <c r="EO480" i="1"/>
  <c r="EK363" i="1"/>
  <c r="EC340" i="1"/>
  <c r="EH297" i="1"/>
  <c r="EQ54" i="1"/>
  <c r="EM524" i="1"/>
  <c r="DX501" i="1"/>
  <c r="EH33" i="1"/>
  <c r="EF385" i="1"/>
  <c r="EJ43" i="1"/>
  <c r="EM126" i="1"/>
  <c r="EF161" i="1"/>
  <c r="EB500" i="1"/>
  <c r="EL211" i="1"/>
  <c r="EH457" i="1"/>
  <c r="ET13" i="1"/>
  <c r="DY217" i="1"/>
  <c r="EJ300" i="1"/>
  <c r="EJ284" i="1"/>
  <c r="EQ161" i="1"/>
  <c r="ER253" i="1"/>
  <c r="EA51" i="1"/>
  <c r="EE160" i="1"/>
  <c r="EQ509" i="1"/>
  <c r="EM191" i="1"/>
  <c r="ER346" i="1"/>
  <c r="EC168" i="1"/>
  <c r="EQ451" i="1"/>
  <c r="EC270" i="1"/>
  <c r="EG165" i="1"/>
  <c r="EB177" i="1"/>
  <c r="EB163" i="1"/>
  <c r="ER175" i="1"/>
  <c r="ET102" i="1"/>
  <c r="EQ226" i="1"/>
  <c r="EE383" i="1"/>
  <c r="EF226" i="1"/>
  <c r="EQ103" i="1"/>
  <c r="DZ414" i="1"/>
  <c r="EG488" i="1"/>
  <c r="EQ151" i="1"/>
  <c r="EQ339" i="1"/>
  <c r="EG140" i="1"/>
  <c r="EQ332" i="1"/>
  <c r="EK433" i="1"/>
  <c r="EO354" i="1"/>
  <c r="EM185" i="1"/>
  <c r="EQ27" i="1"/>
  <c r="EB346" i="1"/>
  <c r="DZ183" i="1"/>
  <c r="ES148" i="1"/>
  <c r="EK450" i="1"/>
  <c r="ET379" i="1"/>
  <c r="EA250" i="1"/>
  <c r="EI521" i="1"/>
  <c r="EO194" i="1"/>
  <c r="EL488" i="1"/>
  <c r="ES184" i="1"/>
  <c r="DZ224" i="1"/>
  <c r="EM374" i="1"/>
  <c r="DZ91" i="1"/>
  <c r="ER467" i="1"/>
  <c r="EC266" i="1"/>
  <c r="EP414" i="1"/>
  <c r="EK143" i="1"/>
  <c r="EJ120" i="1"/>
  <c r="EE451" i="1"/>
  <c r="EL292" i="1"/>
  <c r="EJ81" i="1"/>
  <c r="EN391" i="1"/>
  <c r="EB24" i="1"/>
  <c r="DZ357" i="1"/>
  <c r="EC314" i="1"/>
  <c r="EH513" i="1"/>
  <c r="EC459" i="1"/>
  <c r="ET407" i="1"/>
  <c r="EB45" i="1"/>
  <c r="EJ493" i="1"/>
  <c r="EN225" i="1"/>
  <c r="EN384" i="1"/>
  <c r="EC454" i="1"/>
  <c r="DZ435" i="1"/>
  <c r="EF408" i="1"/>
  <c r="EB150" i="1"/>
  <c r="EQ41" i="1"/>
  <c r="DX33" i="1"/>
  <c r="EO123" i="1"/>
  <c r="EJ78" i="1"/>
  <c r="EN25" i="1"/>
  <c r="EH101" i="1"/>
  <c r="EO526" i="1"/>
  <c r="EI147" i="1"/>
  <c r="EJ233" i="1"/>
  <c r="EF150" i="1"/>
  <c r="EL484" i="1"/>
  <c r="EL284" i="1"/>
  <c r="EN157" i="1"/>
  <c r="ED102" i="1"/>
  <c r="EE519" i="1"/>
  <c r="ER427" i="1"/>
  <c r="EJ201" i="1"/>
  <c r="EF471" i="1"/>
  <c r="EF457" i="1"/>
  <c r="EM495" i="1"/>
  <c r="EM99" i="1"/>
  <c r="EF181" i="1"/>
  <c r="EH357" i="1"/>
  <c r="EJ97" i="1"/>
  <c r="ET487" i="1"/>
  <c r="EG484" i="1"/>
  <c r="EL251" i="1"/>
  <c r="EO295" i="1"/>
  <c r="EH258" i="1"/>
  <c r="EB431" i="1"/>
  <c r="EO219" i="1"/>
  <c r="EP177" i="1"/>
  <c r="EB38" i="1"/>
  <c r="EH113" i="1"/>
  <c r="DZ376" i="1"/>
  <c r="EB280" i="1"/>
  <c r="EK260" i="1"/>
  <c r="EI257" i="1"/>
  <c r="EE72" i="1"/>
  <c r="ER392" i="1"/>
  <c r="EG498" i="1"/>
  <c r="DY256" i="1"/>
  <c r="EG59" i="1"/>
  <c r="EB341" i="1"/>
  <c r="EI395" i="1"/>
  <c r="EG31" i="1"/>
  <c r="DZ299" i="1"/>
  <c r="DY453" i="1"/>
  <c r="EP376" i="1"/>
  <c r="EM73" i="1"/>
  <c r="EF489" i="1"/>
  <c r="ET449" i="1"/>
  <c r="EC60" i="1"/>
  <c r="ET39" i="1"/>
  <c r="EI99" i="1"/>
  <c r="EE480" i="1"/>
  <c r="ER337" i="1"/>
  <c r="EB259" i="1"/>
  <c r="EK149" i="1"/>
  <c r="EQ49" i="1"/>
  <c r="EA379" i="1"/>
  <c r="ED512" i="1"/>
  <c r="EL187" i="1"/>
  <c r="EN424" i="1"/>
  <c r="EO502" i="1"/>
  <c r="EI156" i="1"/>
  <c r="EC141" i="1"/>
  <c r="EM270" i="1"/>
  <c r="EL524" i="1"/>
  <c r="EP420" i="1"/>
  <c r="ES295" i="1"/>
  <c r="EC359" i="1"/>
  <c r="EF105" i="1"/>
  <c r="DX115" i="1"/>
  <c r="EJ406" i="1"/>
  <c r="EC61" i="1"/>
  <c r="EB207" i="1"/>
  <c r="DX185" i="1"/>
  <c r="EA354" i="1"/>
  <c r="DY512" i="1"/>
  <c r="DX275" i="1"/>
  <c r="EC195" i="1"/>
  <c r="EN347" i="1"/>
  <c r="EP476" i="1"/>
  <c r="ER288" i="1"/>
  <c r="EB366" i="1"/>
  <c r="EF250" i="1"/>
  <c r="EE436" i="1"/>
  <c r="EP282" i="1"/>
  <c r="EO394" i="1"/>
  <c r="EF345" i="1"/>
  <c r="EG463" i="1"/>
  <c r="EA473" i="1"/>
  <c r="ED324" i="1"/>
  <c r="EM401" i="1"/>
  <c r="EJ123" i="1"/>
  <c r="EJ437" i="1"/>
  <c r="ES56" i="1"/>
  <c r="DX383" i="1"/>
  <c r="DX173" i="1"/>
  <c r="EH69" i="1"/>
  <c r="EO162" i="1"/>
  <c r="EP270" i="1"/>
  <c r="ED446" i="1"/>
  <c r="EC42" i="1"/>
  <c r="EH37" i="1"/>
  <c r="EQ538" i="1"/>
  <c r="EL534" i="1"/>
  <c r="EP463" i="1"/>
  <c r="EA440" i="1"/>
  <c r="ED280" i="1"/>
  <c r="EB209" i="1"/>
  <c r="EO236" i="1"/>
  <c r="EF397" i="1"/>
  <c r="EK63" i="1"/>
  <c r="EB18" i="1"/>
  <c r="EE339" i="1"/>
  <c r="DZ195" i="1"/>
  <c r="EK307" i="1"/>
  <c r="EO176" i="1"/>
  <c r="ET165" i="1"/>
  <c r="EG364" i="1"/>
  <c r="EM61" i="1"/>
  <c r="EH535" i="1"/>
  <c r="EN48" i="1"/>
  <c r="EC477" i="1"/>
  <c r="DX43" i="1"/>
  <c r="EQ145" i="1"/>
  <c r="EK58" i="1"/>
  <c r="EC98" i="1"/>
  <c r="ED248" i="1"/>
  <c r="EJ134" i="1"/>
  <c r="EA56" i="1"/>
  <c r="EJ112" i="1"/>
  <c r="EF424" i="1"/>
  <c r="EB258" i="1"/>
  <c r="ER156" i="1"/>
  <c r="EG15" i="1"/>
  <c r="DX102" i="1"/>
  <c r="EG343" i="1"/>
  <c r="DX341" i="1"/>
  <c r="EJ316" i="1"/>
  <c r="EN525" i="1"/>
  <c r="EL36" i="1"/>
  <c r="EK504" i="1"/>
  <c r="ED134" i="1"/>
  <c r="EN126" i="1"/>
  <c r="EE262" i="1"/>
  <c r="EA270" i="1"/>
  <c r="EK285" i="1"/>
  <c r="EQ134" i="1"/>
  <c r="ES483" i="1"/>
  <c r="EK88" i="1"/>
  <c r="EM489" i="1"/>
  <c r="EM486" i="1"/>
  <c r="ET328" i="1"/>
  <c r="ES296" i="1"/>
  <c r="EF155" i="1"/>
  <c r="ET98" i="1"/>
  <c r="DY196" i="1"/>
  <c r="EB83" i="1"/>
  <c r="EE541" i="1"/>
  <c r="ES298" i="1"/>
  <c r="EC377" i="1"/>
  <c r="EF13" i="1"/>
  <c r="EO43" i="1"/>
  <c r="EF261" i="1"/>
  <c r="EP315" i="1"/>
  <c r="EO281" i="1"/>
  <c r="EE516" i="1"/>
  <c r="DX166" i="1"/>
  <c r="EP147" i="1"/>
  <c r="EA172" i="1"/>
  <c r="EO164" i="1"/>
  <c r="EO448" i="1"/>
  <c r="EA195" i="1"/>
  <c r="EC172" i="1"/>
  <c r="EM34" i="1"/>
  <c r="EQ118" i="1"/>
  <c r="EA495" i="1"/>
  <c r="EH500" i="1"/>
  <c r="EG358" i="1"/>
  <c r="DZ240" i="1"/>
  <c r="EO110" i="1"/>
  <c r="ET99" i="1"/>
  <c r="EH270" i="1"/>
  <c r="EE116" i="1"/>
  <c r="EB61" i="1"/>
  <c r="EN174" i="1"/>
  <c r="DX12" i="1"/>
  <c r="EI242" i="1"/>
  <c r="EP76" i="1"/>
  <c r="EQ304" i="1"/>
  <c r="EF540" i="1"/>
  <c r="EO500" i="1"/>
  <c r="EI427" i="1"/>
  <c r="EL123" i="1"/>
  <c r="EC209" i="1"/>
  <c r="EM518" i="1"/>
  <c r="EG169" i="1"/>
  <c r="EJ246" i="1"/>
  <c r="EM431" i="1"/>
  <c r="DY50" i="1"/>
  <c r="ER121" i="1"/>
  <c r="EK28" i="1"/>
  <c r="ET364" i="1"/>
  <c r="EG274" i="1"/>
  <c r="EA187" i="1"/>
  <c r="EL353" i="1"/>
  <c r="EJ318" i="1"/>
  <c r="EK467" i="1"/>
  <c r="ER65" i="1"/>
  <c r="EE486" i="1"/>
  <c r="EP176" i="1"/>
  <c r="ED211" i="1"/>
  <c r="EG116" i="1"/>
  <c r="EH53" i="1"/>
  <c r="EN74" i="1"/>
  <c r="EM77" i="1"/>
  <c r="ET160" i="1"/>
  <c r="ES126" i="1"/>
  <c r="EH373" i="1"/>
  <c r="EG422" i="1"/>
  <c r="ER91" i="1"/>
  <c r="EE452" i="1"/>
  <c r="EF222" i="1"/>
  <c r="DY183" i="1"/>
  <c r="DY443" i="1"/>
  <c r="EC523" i="1"/>
  <c r="EA69" i="1"/>
  <c r="EF321" i="1"/>
  <c r="ED262" i="1"/>
  <c r="EK138" i="1"/>
  <c r="ER219" i="1"/>
  <c r="DZ15" i="1"/>
  <c r="EB255" i="1"/>
  <c r="EJ310" i="1"/>
  <c r="DY244" i="1"/>
  <c r="EF177" i="1"/>
  <c r="EF210" i="1"/>
  <c r="EG126" i="1"/>
  <c r="ET533" i="1"/>
  <c r="EK189" i="1"/>
  <c r="EI174" i="1"/>
  <c r="EO537" i="1"/>
  <c r="EM189" i="1"/>
  <c r="EN107" i="1"/>
  <c r="EF169" i="1"/>
  <c r="ET28" i="1"/>
  <c r="EA540" i="1"/>
  <c r="EM89" i="1"/>
  <c r="EC208" i="1"/>
  <c r="EQ222" i="1"/>
  <c r="EI249" i="1"/>
  <c r="EC283" i="1"/>
  <c r="ER212" i="1"/>
  <c r="EP505" i="1"/>
  <c r="EI263" i="1"/>
  <c r="ET250" i="1"/>
  <c r="EM147" i="1"/>
  <c r="ER34" i="1"/>
  <c r="EG141" i="1"/>
  <c r="ED57" i="1"/>
  <c r="DY144" i="1"/>
  <c r="DZ107" i="1"/>
  <c r="EK124" i="1"/>
  <c r="DY155" i="1"/>
  <c r="DY122" i="1"/>
  <c r="EA193" i="1"/>
  <c r="ED201" i="1"/>
  <c r="EC230" i="1"/>
  <c r="EN310" i="1"/>
  <c r="EM48" i="1"/>
  <c r="EM196" i="1"/>
  <c r="EQ71" i="1"/>
  <c r="EH14" i="1"/>
  <c r="EJ40" i="1"/>
  <c r="ET225" i="1"/>
  <c r="ED11" i="1"/>
  <c r="EE124" i="1"/>
  <c r="EL141" i="1"/>
  <c r="EN86" i="1"/>
  <c r="EB189" i="1"/>
  <c r="EL253" i="1"/>
  <c r="DX66" i="1"/>
  <c r="DY24" i="1"/>
  <c r="EN156" i="1"/>
  <c r="EP303" i="1"/>
  <c r="EN165" i="1"/>
  <c r="ET71" i="1"/>
  <c r="ES321" i="1"/>
  <c r="EL21" i="1"/>
  <c r="EE23" i="1"/>
  <c r="EK419" i="1"/>
  <c r="EL277" i="1"/>
  <c r="DZ141" i="1"/>
  <c r="EM540" i="1"/>
  <c r="EL273" i="1"/>
  <c r="EO199" i="1"/>
  <c r="EQ218" i="1"/>
  <c r="EN336" i="1"/>
  <c r="DZ327" i="1"/>
  <c r="EO79" i="1"/>
  <c r="DY148" i="1"/>
  <c r="EM78" i="1"/>
  <c r="EI467" i="1"/>
  <c r="EG120" i="1"/>
  <c r="DY207" i="1"/>
  <c r="DZ155" i="1"/>
  <c r="EG30" i="1"/>
  <c r="EB188" i="1"/>
  <c r="EN498" i="1"/>
  <c r="DY143" i="1"/>
  <c r="DY381" i="1"/>
  <c r="EP262" i="1"/>
  <c r="EL485" i="1"/>
  <c r="EM150" i="1"/>
  <c r="EQ236" i="1"/>
  <c r="EH285" i="1"/>
  <c r="EF239" i="1"/>
  <c r="EN394" i="1"/>
  <c r="EM463" i="1"/>
  <c r="EK205" i="1"/>
  <c r="EK293" i="1"/>
  <c r="EQ160" i="1"/>
  <c r="DZ114" i="1"/>
  <c r="DX334" i="1"/>
  <c r="EO18" i="1"/>
  <c r="EI237" i="1"/>
  <c r="EO172" i="1"/>
  <c r="ET301" i="1"/>
  <c r="ES140" i="1"/>
  <c r="EL498" i="1"/>
  <c r="DZ100" i="1"/>
  <c r="ED21" i="1"/>
  <c r="EO196" i="1"/>
  <c r="EG152" i="1"/>
  <c r="DX326" i="1"/>
  <c r="EH534" i="1"/>
  <c r="EP423" i="1"/>
  <c r="ES75" i="1"/>
  <c r="EL73" i="1"/>
  <c r="ER495" i="1"/>
  <c r="DY157" i="1"/>
  <c r="EK102" i="1"/>
  <c r="EG292" i="1"/>
  <c r="DX140" i="1"/>
  <c r="ED152" i="1"/>
  <c r="EA183" i="1"/>
  <c r="EK41" i="1"/>
  <c r="EK356" i="1"/>
  <c r="EE30" i="1"/>
  <c r="EP324" i="1"/>
  <c r="EA14" i="1"/>
  <c r="DZ313" i="1"/>
  <c r="EJ95" i="1"/>
  <c r="EB343" i="1"/>
  <c r="EK226" i="1"/>
  <c r="EF192" i="1"/>
  <c r="EJ87" i="1"/>
  <c r="EK249" i="1"/>
  <c r="EI333" i="1"/>
  <c r="EG198" i="1"/>
  <c r="EP80" i="1"/>
  <c r="ES393" i="1"/>
  <c r="ET320" i="1"/>
  <c r="EF52" i="1"/>
  <c r="ET297" i="1"/>
  <c r="EE354" i="1"/>
  <c r="EO513" i="1"/>
  <c r="EL92" i="1"/>
  <c r="EO223" i="1"/>
  <c r="DY176" i="1"/>
  <c r="EC515" i="1"/>
  <c r="EL329" i="1"/>
  <c r="EJ424" i="1"/>
  <c r="EP330" i="1"/>
  <c r="EJ517" i="1"/>
  <c r="EL240" i="1"/>
  <c r="EI225" i="1"/>
  <c r="EK514" i="1"/>
  <c r="ES356" i="1"/>
  <c r="DY374" i="1"/>
  <c r="EJ59" i="1"/>
  <c r="EC502" i="1"/>
  <c r="EK400" i="1"/>
  <c r="DZ429" i="1"/>
  <c r="EC131" i="1"/>
  <c r="DZ282" i="1"/>
  <c r="ER459" i="1"/>
  <c r="DY380" i="1"/>
  <c r="EC207" i="1"/>
  <c r="EC327" i="1"/>
  <c r="EC526" i="1"/>
  <c r="DZ225" i="1"/>
  <c r="EF375" i="1"/>
  <c r="EM429" i="1"/>
  <c r="DZ480" i="1"/>
  <c r="EQ96" i="1"/>
  <c r="EL478" i="1"/>
  <c r="EO391" i="1"/>
  <c r="EA476" i="1"/>
  <c r="EB17" i="1"/>
  <c r="EG350" i="1"/>
  <c r="EE523" i="1"/>
  <c r="EN516" i="1"/>
  <c r="EG505" i="1"/>
  <c r="EF378" i="1"/>
  <c r="EC94" i="1"/>
  <c r="ER332" i="1"/>
  <c r="EF331" i="1"/>
  <c r="ES422" i="1"/>
  <c r="EN375" i="1"/>
  <c r="EH96" i="1"/>
  <c r="EB362" i="1"/>
  <c r="EC15" i="1"/>
  <c r="EE315" i="1"/>
  <c r="DZ513" i="1"/>
  <c r="EC47" i="1"/>
  <c r="DX437" i="1"/>
  <c r="ER475" i="1"/>
  <c r="EH281" i="1"/>
  <c r="ES509" i="1"/>
  <c r="EJ181" i="1"/>
  <c r="ES232" i="1"/>
  <c r="EK238" i="1"/>
  <c r="DX18" i="1"/>
  <c r="EH209" i="1"/>
  <c r="EG322" i="1"/>
  <c r="EG296" i="1"/>
  <c r="EA107" i="1"/>
  <c r="EK163" i="1"/>
  <c r="EG173" i="1"/>
  <c r="EF404" i="1"/>
  <c r="ED301" i="1"/>
  <c r="EI28" i="1"/>
  <c r="EQ346" i="1"/>
  <c r="DZ410" i="1"/>
  <c r="DY47" i="1"/>
  <c r="EI398" i="1"/>
  <c r="ES170" i="1"/>
  <c r="EA367" i="1"/>
  <c r="ES333" i="1"/>
  <c r="EI82" i="1"/>
  <c r="EO509" i="1"/>
  <c r="EC51" i="1"/>
  <c r="EQ448" i="1"/>
  <c r="ED329" i="1"/>
  <c r="EB421" i="1"/>
  <c r="ET29" i="1"/>
  <c r="EK92" i="1"/>
  <c r="ES464" i="1"/>
  <c r="EP189" i="1"/>
  <c r="DZ465" i="1"/>
  <c r="EK208" i="1"/>
  <c r="ED383" i="1"/>
  <c r="EK75" i="1"/>
  <c r="EH493" i="1"/>
  <c r="EA22" i="1"/>
  <c r="ES81" i="1"/>
  <c r="EB360" i="1"/>
  <c r="EO355" i="1"/>
  <c r="EM455" i="1"/>
  <c r="DZ199" i="1"/>
  <c r="DX311" i="1"/>
  <c r="ET201" i="1"/>
  <c r="EB354" i="1"/>
  <c r="ES124" i="1"/>
  <c r="DY487" i="1"/>
  <c r="DY242" i="1"/>
  <c r="EO302" i="1"/>
  <c r="DX114" i="1"/>
  <c r="EB314" i="1"/>
  <c r="EF485" i="1"/>
  <c r="ES335" i="1"/>
  <c r="EQ37" i="1"/>
  <c r="ET259" i="1"/>
  <c r="EG353" i="1"/>
  <c r="EE241" i="1"/>
  <c r="EM81" i="1"/>
  <c r="EC308" i="1"/>
  <c r="EN396" i="1"/>
  <c r="EA58" i="1"/>
  <c r="EE397" i="1"/>
  <c r="EM45" i="1"/>
  <c r="EA426" i="1"/>
  <c r="EB373" i="1"/>
  <c r="EF343" i="1"/>
  <c r="EE418" i="1"/>
  <c r="EQ510" i="1"/>
  <c r="ET500" i="1"/>
  <c r="EL236" i="1"/>
  <c r="ER327" i="1"/>
  <c r="EC433" i="1"/>
  <c r="EK444" i="1"/>
  <c r="EG347" i="1"/>
  <c r="EN175" i="1"/>
  <c r="EC317" i="1"/>
  <c r="EF396" i="1"/>
  <c r="EE290" i="1"/>
  <c r="EF347" i="1"/>
  <c r="DY530" i="1"/>
  <c r="EA343" i="1"/>
  <c r="EB50" i="1"/>
  <c r="EP485" i="1"/>
  <c r="EL78" i="1"/>
  <c r="DX331" i="1"/>
  <c r="EJ510" i="1"/>
  <c r="EI40" i="1"/>
  <c r="EB468" i="1"/>
  <c r="EI355" i="1"/>
  <c r="EP424" i="1"/>
  <c r="EC276" i="1"/>
  <c r="EO311" i="1"/>
  <c r="EP254" i="1"/>
  <c r="EN263" i="1"/>
  <c r="EA477" i="1"/>
  <c r="EC19" i="1"/>
  <c r="ET113" i="1"/>
  <c r="EN484" i="1"/>
  <c r="EJ425" i="1"/>
  <c r="EJ251" i="1"/>
  <c r="ED396" i="1"/>
  <c r="EP370" i="1"/>
  <c r="EH335" i="1"/>
  <c r="EM291" i="1"/>
  <c r="EM219" i="1"/>
  <c r="EJ188" i="1"/>
  <c r="EL118" i="1"/>
  <c r="EB164" i="1"/>
  <c r="EI463" i="1"/>
  <c r="EJ429" i="1"/>
  <c r="EH91" i="1"/>
  <c r="EA292" i="1"/>
  <c r="EO300" i="1"/>
  <c r="EB425" i="1"/>
  <c r="ET236" i="1"/>
  <c r="EG107" i="1"/>
  <c r="EJ30" i="1"/>
  <c r="ER454" i="1"/>
  <c r="EK526" i="1"/>
  <c r="DZ242" i="1"/>
  <c r="ES341" i="1"/>
  <c r="EA462" i="1"/>
  <c r="ER513" i="1"/>
  <c r="EC435" i="1"/>
  <c r="DX504" i="1"/>
  <c r="DZ460" i="1"/>
  <c r="DX234" i="1"/>
  <c r="EH273" i="1"/>
  <c r="EC227" i="1"/>
  <c r="EN471" i="1"/>
  <c r="EM467" i="1"/>
  <c r="EJ504" i="1"/>
  <c r="DX242" i="1"/>
  <c r="EG400" i="1"/>
  <c r="EK492" i="1"/>
  <c r="EE240" i="1"/>
  <c r="EQ188" i="1"/>
  <c r="EP242" i="1"/>
  <c r="ED352" i="1"/>
  <c r="EK328" i="1"/>
  <c r="DY206" i="1"/>
  <c r="EP387" i="1"/>
  <c r="EK527" i="1"/>
  <c r="DY463" i="1"/>
  <c r="EL204" i="1"/>
  <c r="ES409" i="1"/>
  <c r="EI513" i="1"/>
  <c r="EJ312" i="1"/>
  <c r="DX301" i="1"/>
  <c r="EC58" i="1"/>
  <c r="EO27" i="1"/>
  <c r="EL285" i="1"/>
  <c r="ER361" i="1"/>
  <c r="EB505" i="1"/>
  <c r="ET353" i="1"/>
  <c r="EK368" i="1"/>
  <c r="EB383" i="1"/>
  <c r="EB417" i="1"/>
  <c r="ET482" i="1"/>
  <c r="DY518" i="1"/>
  <c r="EM307" i="1"/>
  <c r="EM68" i="1"/>
  <c r="DX143" i="1"/>
  <c r="ET538" i="1"/>
  <c r="DX321" i="1"/>
  <c r="EK407" i="1"/>
  <c r="ET123" i="1"/>
  <c r="DY130" i="1"/>
  <c r="EA470" i="1"/>
  <c r="EQ88" i="1"/>
  <c r="EQ252" i="1"/>
  <c r="EA494" i="1"/>
  <c r="EF492" i="1"/>
  <c r="EC127" i="1"/>
  <c r="EP442" i="1"/>
  <c r="ER416" i="1"/>
  <c r="DX77" i="1"/>
  <c r="EE301" i="1"/>
  <c r="DX40" i="1"/>
  <c r="EG441" i="1"/>
  <c r="EO22" i="1"/>
  <c r="EO211" i="1"/>
  <c r="EO383" i="1"/>
  <c r="EK523" i="1"/>
  <c r="EN71" i="1"/>
  <c r="EH333" i="1"/>
  <c r="EJ449" i="1"/>
  <c r="EN291" i="1"/>
  <c r="EE351" i="1"/>
  <c r="ED70" i="1"/>
  <c r="EM257" i="1"/>
  <c r="EH178" i="1"/>
  <c r="EL422" i="1"/>
  <c r="EC53" i="1"/>
  <c r="ES310" i="1"/>
  <c r="EI430" i="1"/>
  <c r="EG270" i="1"/>
  <c r="EK242" i="1"/>
  <c r="EE135" i="1"/>
  <c r="ED287" i="1"/>
  <c r="ER180" i="1"/>
  <c r="DZ308" i="1"/>
  <c r="EH367" i="1"/>
  <c r="EL281" i="1"/>
  <c r="EQ144" i="1"/>
  <c r="EB391" i="1"/>
  <c r="EG527" i="1"/>
  <c r="DZ404" i="1"/>
  <c r="DX515" i="1"/>
  <c r="EO153" i="1"/>
  <c r="ET246" i="1"/>
  <c r="ET413" i="1"/>
  <c r="EL347" i="1"/>
  <c r="EN537" i="1"/>
  <c r="EN497" i="1"/>
  <c r="EN333" i="1"/>
  <c r="EP85" i="1"/>
  <c r="EC34" i="1"/>
  <c r="EM390" i="1"/>
  <c r="EF90" i="1"/>
  <c r="EM344" i="1"/>
  <c r="DY460" i="1"/>
  <c r="ES305" i="1"/>
  <c r="EE12" i="1"/>
  <c r="EN395" i="1"/>
  <c r="ET68" i="1"/>
  <c r="EI289" i="1"/>
  <c r="ER365" i="1"/>
  <c r="EK323" i="1"/>
  <c r="EO468" i="1"/>
  <c r="EG427" i="1"/>
  <c r="EK263" i="1"/>
  <c r="EB131" i="1"/>
  <c r="EA349" i="1"/>
  <c r="EO522" i="1"/>
  <c r="EK133" i="1"/>
  <c r="EF352" i="1"/>
  <c r="EJ159" i="1"/>
  <c r="EC66" i="1"/>
  <c r="EN390" i="1"/>
  <c r="EH93" i="1"/>
  <c r="EM397" i="1"/>
  <c r="EH347" i="1"/>
  <c r="EM511" i="1"/>
  <c r="EF349" i="1"/>
  <c r="ET484" i="1"/>
  <c r="EO507" i="1"/>
  <c r="EQ242" i="1"/>
  <c r="EL156" i="1"/>
  <c r="EK284" i="1"/>
  <c r="EM115" i="1"/>
  <c r="ER158" i="1"/>
  <c r="EM443" i="1"/>
  <c r="DZ245" i="1"/>
  <c r="EF54" i="1"/>
  <c r="EF460" i="1"/>
  <c r="EK320" i="1"/>
  <c r="EP541" i="1"/>
  <c r="EG459" i="1"/>
  <c r="EH182" i="1"/>
  <c r="ES451" i="1"/>
  <c r="DZ243" i="1"/>
  <c r="EC174" i="1"/>
  <c r="EQ239" i="1"/>
  <c r="ED344" i="1"/>
  <c r="EH445" i="1"/>
  <c r="EM264" i="1"/>
  <c r="EK184" i="1"/>
  <c r="DZ19" i="1"/>
  <c r="EF234" i="1"/>
  <c r="ET443" i="1"/>
  <c r="EL311" i="1"/>
  <c r="EH264" i="1"/>
  <c r="EA395" i="1"/>
  <c r="ES465" i="1"/>
  <c r="DY270" i="1"/>
  <c r="EJ528" i="1"/>
  <c r="EL224" i="1"/>
  <c r="EI230" i="1"/>
  <c r="EC120" i="1"/>
  <c r="EI325" i="1"/>
  <c r="EK410" i="1"/>
  <c r="EM395" i="1"/>
  <c r="EF164" i="1"/>
  <c r="EC538" i="1"/>
  <c r="EI135" i="1"/>
  <c r="EN329" i="1"/>
  <c r="EI520" i="1"/>
  <c r="EH306" i="1"/>
  <c r="EH283" i="1"/>
  <c r="EA451" i="1"/>
  <c r="ES512" i="1"/>
  <c r="ER340" i="1"/>
  <c r="EA267" i="1"/>
  <c r="EA369" i="1"/>
  <c r="EF487" i="1"/>
  <c r="ES208" i="1"/>
  <c r="EH377" i="1"/>
  <c r="EB411" i="1"/>
  <c r="EH169" i="1"/>
  <c r="EA282" i="1"/>
  <c r="EL395" i="1"/>
  <c r="DZ473" i="1"/>
  <c r="EC361" i="1"/>
  <c r="EC488" i="1"/>
  <c r="EI70" i="1"/>
  <c r="EG58" i="1"/>
  <c r="EP445" i="1"/>
  <c r="ES408" i="1"/>
  <c r="EO160" i="1"/>
  <c r="EC239" i="1"/>
  <c r="EH102" i="1"/>
  <c r="EL360" i="1"/>
  <c r="EB463" i="1"/>
  <c r="ET240" i="1"/>
  <c r="DY139" i="1"/>
  <c r="EF362" i="1"/>
  <c r="EF511" i="1"/>
  <c r="EH260" i="1"/>
  <c r="ER376" i="1"/>
  <c r="DX34" i="1"/>
  <c r="EJ235" i="1"/>
  <c r="ES538" i="1"/>
  <c r="EA361" i="1"/>
  <c r="EG314" i="1"/>
  <c r="EA262" i="1"/>
  <c r="EA485" i="1"/>
  <c r="ES147" i="1"/>
  <c r="EO454" i="1"/>
  <c r="DZ459" i="1"/>
  <c r="EI439" i="1"/>
  <c r="ER228" i="1"/>
  <c r="EO531" i="1"/>
  <c r="EJ196" i="1"/>
  <c r="ES48" i="1"/>
  <c r="EE488" i="1"/>
  <c r="EN69" i="1"/>
  <c r="EA212" i="1"/>
  <c r="EG388" i="1"/>
  <c r="EI378" i="1"/>
  <c r="EH88" i="1"/>
  <c r="EA182" i="1"/>
  <c r="DY433" i="1"/>
  <c r="EH317" i="1"/>
  <c r="ED305" i="1"/>
  <c r="EJ82" i="1"/>
  <c r="EC282" i="1"/>
  <c r="EE484" i="1"/>
  <c r="ES15" i="1"/>
  <c r="ED147" i="1"/>
  <c r="DX456" i="1"/>
  <c r="EH403" i="1"/>
  <c r="EI361" i="1"/>
  <c r="EE536" i="1"/>
  <c r="EN16" i="1"/>
  <c r="EO191" i="1"/>
  <c r="EH41" i="1"/>
  <c r="EC443" i="1"/>
  <c r="DY323" i="1"/>
  <c r="DX526" i="1"/>
  <c r="EB377" i="1"/>
  <c r="ED312" i="1"/>
  <c r="EP364" i="1"/>
  <c r="DY403" i="1"/>
  <c r="DX310" i="1"/>
  <c r="EM160" i="1"/>
  <c r="EA486" i="1"/>
  <c r="EL497" i="1"/>
  <c r="DZ389" i="1"/>
  <c r="EO175" i="1"/>
  <c r="EH308" i="1"/>
  <c r="EI438" i="1"/>
  <c r="EL480" i="1"/>
  <c r="EI454" i="1"/>
  <c r="DX426" i="1"/>
  <c r="EA166" i="1"/>
  <c r="DY286" i="1"/>
  <c r="ES38" i="1"/>
  <c r="EQ493" i="1"/>
  <c r="EE29" i="1"/>
  <c r="ED461" i="1"/>
  <c r="EA347" i="1"/>
  <c r="ET272" i="1"/>
  <c r="EF296" i="1"/>
  <c r="DX364" i="1"/>
  <c r="EQ263" i="1"/>
  <c r="EK456" i="1"/>
  <c r="EQ260" i="1"/>
  <c r="EL419" i="1"/>
  <c r="EN198" i="1"/>
  <c r="EB77" i="1"/>
  <c r="ER264" i="1"/>
  <c r="EN328" i="1"/>
  <c r="ER135" i="1"/>
  <c r="EO248" i="1"/>
  <c r="EL381" i="1"/>
  <c r="ED338" i="1"/>
  <c r="EE130" i="1"/>
  <c r="ES291" i="1"/>
  <c r="ES407" i="1"/>
  <c r="DY401" i="1"/>
  <c r="EB248" i="1"/>
  <c r="ER171" i="1"/>
  <c r="EK357" i="1"/>
  <c r="EC491" i="1"/>
  <c r="ER263" i="1"/>
  <c r="EB509" i="1"/>
  <c r="EE396" i="1"/>
  <c r="EK390" i="1"/>
  <c r="ED509" i="1"/>
  <c r="EH252" i="1"/>
  <c r="EB321" i="1"/>
  <c r="EA26" i="1"/>
  <c r="EJ287" i="1"/>
  <c r="EM274" i="1"/>
  <c r="DY497" i="1"/>
  <c r="EN500" i="1"/>
  <c r="ER489" i="1"/>
  <c r="EG157" i="1"/>
  <c r="DX270" i="1"/>
  <c r="EE344" i="1"/>
  <c r="ED370" i="1"/>
  <c r="EG424" i="1"/>
  <c r="EK480" i="1"/>
  <c r="EI295" i="1"/>
  <c r="EF488" i="1"/>
  <c r="EE49" i="1"/>
  <c r="EE259" i="1"/>
  <c r="DX411" i="1"/>
  <c r="EC354" i="1"/>
  <c r="EB472" i="1"/>
  <c r="ET249" i="1"/>
  <c r="EB57" i="1"/>
  <c r="EC412" i="1"/>
  <c r="DX357" i="1"/>
  <c r="EI137" i="1"/>
  <c r="ED272" i="1"/>
  <c r="EK229" i="1"/>
  <c r="ER436" i="1"/>
  <c r="EE133" i="1"/>
  <c r="EL515" i="1"/>
  <c r="ET465" i="1"/>
  <c r="EI26" i="1"/>
  <c r="EO459" i="1"/>
  <c r="EK513" i="1"/>
  <c r="EH366" i="1"/>
  <c r="ED138" i="1"/>
  <c r="ED29" i="1"/>
  <c r="ES188" i="1"/>
  <c r="EI71" i="1"/>
  <c r="EL49" i="1"/>
  <c r="DZ360" i="1"/>
  <c r="EM56" i="1"/>
  <c r="EE419" i="1"/>
  <c r="EP73" i="1"/>
  <c r="EL467" i="1"/>
  <c r="DY332" i="1"/>
  <c r="DY375" i="1"/>
  <c r="EA351" i="1"/>
  <c r="EB268" i="1"/>
  <c r="EO15" i="1"/>
  <c r="EF291" i="1"/>
  <c r="EN61" i="1"/>
  <c r="DX304" i="1"/>
  <c r="EN306" i="1"/>
  <c r="ED451" i="1"/>
  <c r="EG475" i="1"/>
  <c r="EJ508" i="1"/>
  <c r="EO121" i="1"/>
  <c r="EG519" i="1"/>
  <c r="ER502" i="1"/>
  <c r="EH119" i="1"/>
  <c r="EK332" i="1"/>
  <c r="EJ48" i="1"/>
  <c r="DX382" i="1"/>
  <c r="EP390" i="1"/>
  <c r="EA85" i="1"/>
  <c r="ES286" i="1"/>
  <c r="EO517" i="1"/>
  <c r="EN382" i="1"/>
  <c r="EE405" i="1"/>
  <c r="EA340" i="1"/>
  <c r="EP253" i="1"/>
  <c r="DZ302" i="1"/>
  <c r="DX482" i="1"/>
  <c r="ES495" i="1"/>
  <c r="EK264" i="1"/>
  <c r="EJ512" i="1"/>
  <c r="EL364" i="1"/>
  <c r="DY466" i="1"/>
  <c r="EM122" i="1"/>
  <c r="EO170" i="1"/>
  <c r="EJ17" i="1"/>
  <c r="EP227" i="1"/>
  <c r="EQ247" i="1"/>
  <c r="ED444" i="1"/>
  <c r="EH299" i="1"/>
  <c r="ES84" i="1"/>
  <c r="EK111" i="1"/>
  <c r="ER367" i="1"/>
  <c r="ET209" i="1"/>
  <c r="EJ77" i="1"/>
  <c r="ER352" i="1"/>
  <c r="EO338" i="1"/>
  <c r="EO97" i="1"/>
  <c r="DX93" i="1"/>
  <c r="EE220" i="1"/>
  <c r="EG411" i="1"/>
  <c r="EQ452" i="1"/>
  <c r="ET408" i="1"/>
  <c r="DZ479" i="1"/>
  <c r="EF171" i="1"/>
  <c r="EK437" i="1"/>
  <c r="EA389" i="1"/>
  <c r="EQ540" i="1"/>
  <c r="EM227" i="1"/>
  <c r="EM398" i="1"/>
  <c r="EP492" i="1"/>
  <c r="EA386" i="1"/>
  <c r="ES43" i="1"/>
  <c r="EA409" i="1"/>
  <c r="EC482" i="1"/>
  <c r="EH460" i="1"/>
  <c r="ES217" i="1"/>
  <c r="EJ374" i="1"/>
  <c r="EC374" i="1"/>
  <c r="EF423" i="1"/>
  <c r="EJ428" i="1"/>
  <c r="EM301" i="1"/>
  <c r="DX20" i="1"/>
  <c r="EA236" i="1"/>
  <c r="EQ367" i="1"/>
  <c r="DX360" i="1"/>
  <c r="EQ64" i="1"/>
  <c r="EM97" i="1"/>
  <c r="EH447" i="1"/>
  <c r="EI494" i="1"/>
  <c r="EA67" i="1"/>
  <c r="EH161" i="1"/>
  <c r="EP393" i="1"/>
  <c r="EC337" i="1"/>
  <c r="DZ507" i="1"/>
  <c r="EG399" i="1"/>
  <c r="EP314" i="1"/>
  <c r="EQ174" i="1"/>
  <c r="EG506" i="1"/>
  <c r="EA371" i="1"/>
  <c r="EN448" i="1"/>
  <c r="DY526" i="1"/>
  <c r="EL120" i="1"/>
  <c r="ET426" i="1"/>
  <c r="EM318" i="1"/>
  <c r="EQ289" i="1"/>
  <c r="EJ430" i="1"/>
  <c r="EG221" i="1"/>
  <c r="DX466" i="1"/>
  <c r="EF374" i="1"/>
  <c r="EL90" i="1"/>
  <c r="EF141" i="1"/>
  <c r="EA151" i="1"/>
  <c r="EI434" i="1"/>
  <c r="EJ109" i="1"/>
  <c r="EE387" i="1"/>
  <c r="EQ369" i="1"/>
  <c r="EH237" i="1"/>
  <c r="EG374" i="1"/>
  <c r="EG366" i="1"/>
  <c r="EE62" i="1"/>
  <c r="EI500" i="1"/>
  <c r="ER277" i="1"/>
  <c r="EP512" i="1"/>
  <c r="ES93" i="1"/>
  <c r="EG361" i="1"/>
  <c r="DX439" i="1"/>
  <c r="EI338" i="1"/>
  <c r="ED161" i="1"/>
  <c r="DX26" i="1"/>
  <c r="DY87" i="1"/>
  <c r="EM405" i="1"/>
  <c r="EM339" i="1"/>
  <c r="EO343" i="1"/>
  <c r="DY467" i="1"/>
  <c r="ET375" i="1"/>
  <c r="EH320" i="1"/>
  <c r="EH15" i="1"/>
  <c r="ET462" i="1"/>
  <c r="DZ29" i="1"/>
  <c r="EJ25" i="1"/>
  <c r="EB503" i="1"/>
  <c r="DX392" i="1"/>
  <c r="ED306" i="1"/>
  <c r="EI351" i="1"/>
  <c r="ES533" i="1"/>
  <c r="EB93" i="1"/>
  <c r="EL460" i="1"/>
  <c r="DY359" i="1"/>
  <c r="EG496" i="1"/>
  <c r="ED474" i="1"/>
  <c r="EC535" i="1"/>
  <c r="DZ128" i="1"/>
  <c r="ER354" i="1"/>
  <c r="EO441" i="1"/>
  <c r="EK136" i="1"/>
  <c r="EE447" i="1"/>
  <c r="EF263" i="1"/>
  <c r="EJ245" i="1"/>
  <c r="EH339" i="1"/>
  <c r="EK534" i="1"/>
  <c r="ER389" i="1"/>
  <c r="EE34" i="1"/>
  <c r="EQ273" i="1"/>
  <c r="EA375" i="1"/>
  <c r="EO181" i="1"/>
  <c r="EN406" i="1"/>
  <c r="EE349" i="1"/>
  <c r="ET14" i="1"/>
  <c r="EA258" i="1"/>
  <c r="EK372" i="1"/>
  <c r="EQ184" i="1"/>
  <c r="EK271" i="1"/>
  <c r="ER224" i="1"/>
  <c r="EF503" i="1"/>
  <c r="EP95" i="1"/>
  <c r="ES416" i="1"/>
  <c r="EE180" i="1"/>
  <c r="DX202" i="1"/>
  <c r="EK397" i="1"/>
  <c r="EF45" i="1"/>
  <c r="EG72" i="1"/>
  <c r="ED255" i="1"/>
  <c r="DX164" i="1"/>
  <c r="EB105" i="1"/>
  <c r="EE48" i="1"/>
  <c r="EG187" i="1"/>
  <c r="ET327" i="1"/>
  <c r="EA113" i="1"/>
  <c r="EL177" i="1"/>
  <c r="EO210" i="1"/>
  <c r="ES60" i="1"/>
  <c r="DZ426" i="1"/>
  <c r="DZ329" i="1"/>
  <c r="DX16" i="1"/>
  <c r="EG509" i="1"/>
  <c r="DX440" i="1"/>
  <c r="DZ51" i="1"/>
  <c r="ET53" i="1"/>
  <c r="EA17" i="1"/>
  <c r="ER425" i="1"/>
  <c r="EM88" i="1"/>
  <c r="EI255" i="1"/>
  <c r="EI212" i="1"/>
  <c r="EF16" i="1"/>
  <c r="EN219" i="1"/>
  <c r="ED217" i="1"/>
  <c r="ES90" i="1"/>
  <c r="DY349" i="1"/>
  <c r="EP497" i="1"/>
  <c r="EH442" i="1"/>
  <c r="EJ279" i="1"/>
  <c r="ET17" i="1"/>
  <c r="ES95" i="1"/>
  <c r="EJ217" i="1"/>
  <c r="EB46" i="1"/>
  <c r="EL50" i="1"/>
  <c r="DZ392" i="1"/>
  <c r="EB409" i="1"/>
  <c r="EA346" i="1"/>
  <c r="EM135" i="1"/>
  <c r="EI471" i="1"/>
  <c r="EB471" i="1"/>
  <c r="EK334" i="1"/>
  <c r="EG199" i="1"/>
  <c r="ES508" i="1"/>
  <c r="ES447" i="1"/>
  <c r="EP195" i="1"/>
  <c r="EO32" i="1"/>
  <c r="EB12" i="1"/>
  <c r="DY289" i="1"/>
  <c r="EL164" i="1"/>
  <c r="DZ488" i="1"/>
  <c r="EH203" i="1"/>
  <c r="ES275" i="1"/>
  <c r="EG220" i="1"/>
  <c r="EK490" i="1"/>
  <c r="EO247" i="1"/>
  <c r="ES206" i="1"/>
  <c r="EE106" i="1"/>
  <c r="EH407" i="1"/>
  <c r="EK51" i="1"/>
  <c r="EJ31" i="1"/>
  <c r="EA297" i="1"/>
  <c r="DX309" i="1"/>
  <c r="ED322" i="1"/>
  <c r="EL440" i="1"/>
  <c r="EB274" i="1"/>
  <c r="EM19" i="1"/>
  <c r="DX247" i="1"/>
  <c r="ED33" i="1"/>
  <c r="ED165" i="1"/>
  <c r="EI128" i="1"/>
  <c r="EN320" i="1"/>
  <c r="EO16" i="1"/>
  <c r="EC528" i="1"/>
  <c r="EJ475" i="1"/>
  <c r="EN427" i="1"/>
  <c r="EH344" i="1"/>
  <c r="ET311" i="1"/>
  <c r="EH62" i="1"/>
  <c r="EG236" i="1"/>
  <c r="EB217" i="1"/>
  <c r="ES230" i="1"/>
  <c r="EA120" i="1"/>
  <c r="EP152" i="1"/>
  <c r="EJ267" i="1"/>
  <c r="ET501" i="1"/>
  <c r="EG515" i="1"/>
  <c r="EK421" i="1"/>
  <c r="EO282" i="1"/>
  <c r="EN140" i="1"/>
  <c r="EN11" i="1"/>
  <c r="EJ71" i="1"/>
  <c r="EJ104" i="1"/>
  <c r="ET367" i="1"/>
  <c r="EB76" i="1"/>
  <c r="DZ138" i="1"/>
  <c r="EC506" i="1"/>
  <c r="EL116" i="1"/>
  <c r="EO40" i="1"/>
  <c r="EJ540" i="1"/>
  <c r="ES394" i="1"/>
  <c r="EK403" i="1"/>
  <c r="EK367" i="1"/>
  <c r="EB15" i="1"/>
  <c r="EL400" i="1"/>
  <c r="EK430" i="1"/>
  <c r="EG269" i="1"/>
  <c r="ET94" i="1"/>
  <c r="EP99" i="1"/>
  <c r="DX71" i="1"/>
  <c r="EJ468" i="1"/>
  <c r="EO387" i="1"/>
  <c r="EI36" i="1"/>
  <c r="EG32" i="1"/>
  <c r="DY120" i="1"/>
  <c r="EK65" i="1"/>
  <c r="DZ267" i="1"/>
  <c r="EC214" i="1"/>
  <c r="DZ36" i="1"/>
  <c r="ER290" i="1"/>
  <c r="ES260" i="1"/>
  <c r="EF403" i="1"/>
  <c r="DX531" i="1"/>
  <c r="EP395" i="1"/>
  <c r="EK114" i="1"/>
  <c r="EB452" i="1"/>
  <c r="EL264" i="1"/>
  <c r="EM461" i="1"/>
  <c r="EK231" i="1"/>
  <c r="DY350" i="1"/>
  <c r="EQ399" i="1"/>
  <c r="DY292" i="1"/>
  <c r="EB157" i="1"/>
  <c r="EO514" i="1"/>
  <c r="ER429" i="1"/>
  <c r="EG261" i="1"/>
  <c r="ET57" i="1"/>
  <c r="EC313" i="1"/>
  <c r="EM139" i="1"/>
  <c r="EI417" i="1"/>
  <c r="DZ535" i="1"/>
  <c r="ER153" i="1"/>
  <c r="EC142" i="1"/>
  <c r="EJ12" i="1"/>
  <c r="EK141" i="1"/>
  <c r="DY33" i="1"/>
  <c r="EB85" i="1"/>
  <c r="DX165" i="1"/>
  <c r="EG132" i="1"/>
  <c r="EI356" i="1"/>
  <c r="EK158" i="1"/>
  <c r="EQ165" i="1"/>
  <c r="EP498" i="1"/>
  <c r="ES516" i="1"/>
  <c r="EL396" i="1"/>
  <c r="EQ203" i="1"/>
  <c r="EC57" i="1"/>
  <c r="EQ253" i="1"/>
  <c r="ED465" i="1"/>
  <c r="EC301" i="1"/>
  <c r="EH90" i="1"/>
  <c r="DX390" i="1"/>
  <c r="EN136" i="1"/>
  <c r="EO246" i="1"/>
  <c r="ER169" i="1"/>
  <c r="EB482" i="1"/>
  <c r="DX380" i="1"/>
  <c r="EN371" i="1"/>
  <c r="EH42" i="1"/>
  <c r="EI232" i="1"/>
  <c r="EE159" i="1"/>
  <c r="ES193" i="1"/>
  <c r="EJ327" i="1"/>
  <c r="EA372" i="1"/>
  <c r="EM513" i="1"/>
  <c r="DZ66" i="1"/>
  <c r="EM152" i="1"/>
  <c r="DY129" i="1"/>
  <c r="DX96" i="1"/>
  <c r="DX59" i="1"/>
  <c r="DX120" i="1"/>
  <c r="EK382" i="1"/>
  <c r="EL234" i="1"/>
  <c r="EM163" i="1"/>
  <c r="EE321" i="1"/>
  <c r="EI353" i="1"/>
  <c r="EQ126" i="1"/>
  <c r="EK429" i="1"/>
  <c r="EI397" i="1"/>
  <c r="ED78" i="1"/>
  <c r="EQ238" i="1"/>
  <c r="EC442" i="1"/>
  <c r="DZ53" i="1"/>
  <c r="EB58" i="1"/>
  <c r="DX122" i="1"/>
  <c r="EO113" i="1"/>
  <c r="EE512" i="1"/>
  <c r="DX39" i="1"/>
  <c r="EO127" i="1"/>
  <c r="EM116" i="1"/>
  <c r="ET416" i="1"/>
  <c r="EM140" i="1"/>
  <c r="EG493" i="1"/>
  <c r="EQ427" i="1"/>
  <c r="EL458" i="1"/>
  <c r="DY452" i="1"/>
  <c r="DX171" i="1"/>
  <c r="DZ270" i="1"/>
  <c r="EF208" i="1"/>
  <c r="ES520" i="1"/>
  <c r="DY520" i="1"/>
  <c r="EE173" i="1"/>
  <c r="EM367" i="1"/>
  <c r="EP516" i="1"/>
  <c r="EQ351" i="1"/>
  <c r="ET226" i="1"/>
  <c r="EJ281" i="1"/>
  <c r="ER53" i="1"/>
  <c r="ED510" i="1"/>
  <c r="ET276" i="1"/>
  <c r="DX299" i="1"/>
  <c r="EK179" i="1"/>
  <c r="EB148" i="1"/>
  <c r="DX56" i="1"/>
  <c r="ER245" i="1"/>
  <c r="EL437" i="1"/>
  <c r="ES403" i="1"/>
  <c r="ER265" i="1"/>
  <c r="ER397" i="1"/>
  <c r="EG60" i="1"/>
  <c r="EM286" i="1"/>
  <c r="EN160" i="1"/>
  <c r="EI106" i="1"/>
  <c r="EF34" i="1"/>
  <c r="EJ534" i="1"/>
  <c r="EC36" i="1"/>
  <c r="EF84" i="1"/>
  <c r="EI155" i="1"/>
  <c r="EB30" i="1"/>
  <c r="DZ131" i="1"/>
  <c r="EG209" i="1"/>
  <c r="EH128" i="1"/>
  <c r="EN226" i="1"/>
  <c r="ER328" i="1"/>
  <c r="EQ409" i="1"/>
  <c r="ET116" i="1"/>
  <c r="DZ353" i="1"/>
  <c r="EH70" i="1"/>
  <c r="EB311" i="1"/>
  <c r="EP339" i="1"/>
  <c r="ER310" i="1"/>
  <c r="EP536" i="1"/>
  <c r="EJ444" i="1"/>
  <c r="EO432" i="1"/>
  <c r="DY62" i="1"/>
  <c r="EA211" i="1"/>
  <c r="EO17" i="1"/>
  <c r="EF535" i="1"/>
  <c r="EJ379" i="1"/>
  <c r="EN380" i="1"/>
  <c r="EE403" i="1"/>
  <c r="EG171" i="1"/>
  <c r="ED209" i="1"/>
  <c r="ED379" i="1"/>
  <c r="EP143" i="1"/>
  <c r="EO111" i="1"/>
  <c r="EH147" i="1"/>
  <c r="EI344" i="1"/>
  <c r="ED525" i="1"/>
  <c r="EA61" i="1"/>
  <c r="EH387" i="1"/>
  <c r="ED64" i="1"/>
  <c r="DY131" i="1"/>
  <c r="EE125" i="1"/>
  <c r="EJ368" i="1"/>
  <c r="ER409" i="1"/>
  <c r="EA173" i="1"/>
  <c r="EB315" i="1"/>
  <c r="EG518" i="1"/>
  <c r="DY461" i="1"/>
  <c r="EN515" i="1"/>
  <c r="EB470" i="1"/>
  <c r="DX46" i="1"/>
  <c r="EQ280" i="1"/>
  <c r="EA78" i="1"/>
  <c r="EH383" i="1"/>
  <c r="EN101" i="1"/>
  <c r="EM288" i="1"/>
  <c r="EA74" i="1"/>
  <c r="EB130" i="1"/>
  <c r="EE245" i="1"/>
  <c r="EI305" i="1"/>
  <c r="DX90" i="1"/>
  <c r="ES224" i="1"/>
  <c r="EE238" i="1"/>
  <c r="EL372" i="1"/>
  <c r="ES506" i="1"/>
  <c r="DX468" i="1"/>
  <c r="EB423" i="1"/>
  <c r="EH166" i="1"/>
  <c r="EA155" i="1"/>
  <c r="EJ339" i="1"/>
  <c r="EE266" i="1"/>
  <c r="EI290" i="1"/>
  <c r="DZ132" i="1"/>
  <c r="EN237" i="1"/>
  <c r="ES19" i="1"/>
  <c r="EO207" i="1"/>
  <c r="EC428" i="1"/>
  <c r="EO283" i="1"/>
  <c r="EG125" i="1"/>
  <c r="EQ19" i="1"/>
  <c r="ER114" i="1"/>
  <c r="EC62" i="1"/>
  <c r="EJ291" i="1"/>
  <c r="ET344" i="1"/>
  <c r="EK99" i="1"/>
  <c r="EH197" i="1"/>
  <c r="EI297" i="1"/>
  <c r="EG521" i="1"/>
  <c r="ES390" i="1"/>
  <c r="ES175" i="1"/>
  <c r="EI37" i="1"/>
  <c r="DY166" i="1"/>
  <c r="EL113" i="1"/>
  <c r="EQ400" i="1"/>
  <c r="EI180" i="1"/>
  <c r="EF262" i="1"/>
  <c r="EJ445" i="1"/>
  <c r="ED534" i="1"/>
  <c r="EN30" i="1"/>
  <c r="ET371" i="1"/>
  <c r="EE304" i="1"/>
  <c r="EB35" i="1"/>
  <c r="EK255" i="1"/>
  <c r="EC65" i="1"/>
  <c r="EC249" i="1"/>
  <c r="EO479" i="1"/>
  <c r="EN192" i="1"/>
  <c r="EN45" i="1"/>
  <c r="ED178" i="1"/>
  <c r="EK536" i="1"/>
  <c r="EK240" i="1"/>
  <c r="EO62" i="1"/>
  <c r="DX348" i="1"/>
  <c r="ER98" i="1"/>
  <c r="EN116" i="1"/>
  <c r="EC117" i="1"/>
  <c r="EF119" i="1"/>
  <c r="EO133" i="1"/>
  <c r="EM113" i="1"/>
  <c r="EH332" i="1"/>
  <c r="EC243" i="1"/>
  <c r="EF151" i="1"/>
  <c r="EN477" i="1"/>
  <c r="EP276" i="1"/>
  <c r="ES12" i="1"/>
  <c r="EE223" i="1"/>
  <c r="EB323" i="1"/>
  <c r="EH144" i="1"/>
  <c r="EE97" i="1"/>
  <c r="EC210" i="1"/>
  <c r="ER28" i="1"/>
  <c r="EE114" i="1"/>
  <c r="ED107" i="1"/>
  <c r="ES279" i="1"/>
  <c r="EL150" i="1"/>
  <c r="ET337" i="1"/>
  <c r="DZ214" i="1"/>
  <c r="EP42" i="1"/>
  <c r="EG531" i="1"/>
  <c r="DZ67" i="1"/>
  <c r="ED218" i="1"/>
  <c r="EM470" i="1"/>
  <c r="ER18" i="1"/>
  <c r="EJ241" i="1"/>
  <c r="EO144" i="1"/>
  <c r="EL109" i="1"/>
  <c r="EP142" i="1"/>
  <c r="EA121" i="1"/>
  <c r="EJ473" i="1"/>
  <c r="ES420" i="1"/>
  <c r="EO352" i="1"/>
  <c r="EF30" i="1"/>
  <c r="DY146" i="1"/>
  <c r="EP100" i="1"/>
  <c r="EG457" i="1"/>
  <c r="EC244" i="1"/>
  <c r="EJ135" i="1"/>
  <c r="ES157" i="1"/>
  <c r="EG305" i="1"/>
  <c r="EK311" i="1"/>
  <c r="ES136" i="1"/>
  <c r="ES268" i="1"/>
  <c r="ER272" i="1"/>
  <c r="EK304" i="1"/>
  <c r="DY230" i="1"/>
  <c r="EO398" i="1"/>
  <c r="EP229" i="1"/>
  <c r="EL309" i="1"/>
  <c r="EQ424" i="1"/>
  <c r="DY265" i="1"/>
  <c r="DZ286" i="1"/>
  <c r="EH50" i="1"/>
  <c r="EG111" i="1"/>
  <c r="EC263" i="1"/>
  <c r="ER177" i="1"/>
  <c r="DX163" i="1"/>
  <c r="EB473" i="1"/>
  <c r="EE11" i="1"/>
  <c r="EQ211" i="1"/>
  <c r="DZ258" i="1"/>
  <c r="EG94" i="1"/>
  <c r="EB190" i="1"/>
  <c r="DY361" i="1"/>
  <c r="DZ498" i="1"/>
  <c r="ED54" i="1"/>
  <c r="DY55" i="1"/>
  <c r="ET89" i="1"/>
  <c r="DX64" i="1"/>
  <c r="EQ33" i="1"/>
  <c r="EM447" i="1"/>
  <c r="ES375" i="1"/>
  <c r="EO366" i="1"/>
  <c r="EF366" i="1"/>
  <c r="EA406" i="1"/>
  <c r="ER390" i="1"/>
  <c r="EF190" i="1"/>
  <c r="EP289" i="1"/>
  <c r="EB98" i="1"/>
  <c r="EJ46" i="1"/>
  <c r="DY261" i="1"/>
  <c r="EC218" i="1"/>
  <c r="EN361" i="1"/>
  <c r="EM180" i="1"/>
  <c r="DX494" i="1"/>
  <c r="DY377" i="1"/>
  <c r="EE95" i="1"/>
  <c r="EQ366" i="1"/>
  <c r="ED180" i="1"/>
  <c r="EL394" i="1"/>
  <c r="ER243" i="1"/>
  <c r="EL54" i="1"/>
  <c r="EQ306" i="1"/>
  <c r="EJ264" i="1"/>
  <c r="EI217" i="1"/>
  <c r="ED142" i="1"/>
  <c r="EC192" i="1"/>
  <c r="ES326" i="1"/>
  <c r="ET340" i="1"/>
  <c r="DZ443" i="1"/>
  <c r="ER251" i="1"/>
  <c r="EM64" i="1"/>
  <c r="EN56" i="1"/>
  <c r="EK198" i="1"/>
  <c r="DX534" i="1"/>
  <c r="EQ213" i="1"/>
  <c r="EQ12" i="1"/>
  <c r="EJ538" i="1"/>
  <c r="EJ86" i="1"/>
  <c r="EH487" i="1"/>
  <c r="EK190" i="1"/>
  <c r="EE32" i="1"/>
  <c r="EQ277" i="1"/>
  <c r="EC250" i="1"/>
  <c r="EJ138" i="1"/>
  <c r="DY291" i="1"/>
  <c r="EG432" i="1"/>
  <c r="EI181" i="1"/>
  <c r="ES233" i="1"/>
  <c r="EJ452" i="1"/>
  <c r="EO339" i="1"/>
  <c r="ER143" i="1"/>
  <c r="EG418" i="1"/>
  <c r="ER215" i="1"/>
  <c r="ET373" i="1"/>
  <c r="EL337" i="1"/>
  <c r="ER301" i="1"/>
  <c r="EK23" i="1"/>
  <c r="EA101" i="1"/>
  <c r="EF309" i="1"/>
  <c r="EA21" i="1"/>
  <c r="DY72" i="1"/>
  <c r="EO520" i="1"/>
  <c r="EA176" i="1"/>
  <c r="EC494" i="1"/>
  <c r="EA63" i="1"/>
  <c r="EF148" i="1"/>
  <c r="DZ362" i="1"/>
  <c r="EG272" i="1"/>
  <c r="EG113" i="1"/>
  <c r="ED540" i="1"/>
  <c r="EA272" i="1"/>
  <c r="EJ485" i="1"/>
  <c r="EH22" i="1"/>
  <c r="DY179" i="1"/>
  <c r="ET150" i="1"/>
  <c r="DX227" i="1"/>
  <c r="EJ492" i="1"/>
  <c r="DZ184" i="1"/>
  <c r="EF342" i="1"/>
  <c r="EH11" i="1"/>
  <c r="ED190" i="1"/>
  <c r="DZ90" i="1"/>
  <c r="EH525" i="1"/>
  <c r="EQ123" i="1"/>
  <c r="EM248" i="1"/>
  <c r="ES347" i="1"/>
  <c r="EJ448" i="1"/>
  <c r="EC487" i="1"/>
  <c r="EE357" i="1"/>
  <c r="EI66" i="1"/>
  <c r="EE98" i="1"/>
  <c r="EA99" i="1"/>
  <c r="ED494" i="1"/>
  <c r="ED475" i="1"/>
  <c r="EI35" i="1"/>
  <c r="EB178" i="1"/>
  <c r="EI530" i="1"/>
  <c r="EG109" i="1"/>
  <c r="EB169" i="1"/>
  <c r="EB454" i="1"/>
  <c r="ET175" i="1"/>
  <c r="EN249" i="1"/>
  <c r="EG184" i="1"/>
  <c r="EM108" i="1"/>
  <c r="DZ297" i="1"/>
  <c r="EQ146" i="1"/>
  <c r="EA194" i="1"/>
  <c r="EM157" i="1"/>
  <c r="EC311" i="1"/>
  <c r="EN295" i="1"/>
  <c r="ER122" i="1"/>
  <c r="EQ460" i="1"/>
  <c r="DZ35" i="1"/>
  <c r="EI32" i="1"/>
  <c r="ED518" i="1"/>
  <c r="EM454" i="1"/>
  <c r="EA102" i="1"/>
  <c r="EB263" i="1"/>
  <c r="ER159" i="1"/>
  <c r="EG426" i="1"/>
  <c r="EH109" i="1"/>
  <c r="EM133" i="1"/>
  <c r="EK200" i="1"/>
  <c r="ED226" i="1"/>
  <c r="DY69" i="1"/>
  <c r="EI157" i="1"/>
  <c r="DX381" i="1"/>
  <c r="EA162" i="1"/>
  <c r="DY488" i="1"/>
  <c r="EE176" i="1"/>
  <c r="EC286" i="1"/>
  <c r="DZ84" i="1"/>
  <c r="EQ81" i="1"/>
  <c r="ET317" i="1"/>
  <c r="EI261" i="1"/>
  <c r="EM24" i="1"/>
  <c r="EH210" i="1"/>
  <c r="EL249" i="1"/>
  <c r="EM246" i="1"/>
  <c r="EJ256" i="1"/>
  <c r="EI151" i="1"/>
  <c r="EO115" i="1"/>
  <c r="EN54" i="1"/>
  <c r="EF70" i="1"/>
  <c r="ET202" i="1"/>
  <c r="EL302" i="1"/>
  <c r="ED182" i="1"/>
  <c r="EP501" i="1"/>
  <c r="EO29" i="1"/>
  <c r="EL214" i="1"/>
  <c r="DX495" i="1"/>
  <c r="EI109" i="1"/>
  <c r="EE227" i="1"/>
  <c r="DZ167" i="1"/>
  <c r="EE264" i="1"/>
  <c r="ED96" i="1"/>
  <c r="EP31" i="1"/>
  <c r="EI114" i="1"/>
  <c r="EI299" i="1"/>
  <c r="EF144" i="1"/>
  <c r="EA190" i="1"/>
  <c r="DY537" i="1"/>
  <c r="EQ169" i="1"/>
  <c r="EF183" i="1"/>
  <c r="EQ177" i="1"/>
  <c r="EI108" i="1"/>
  <c r="EG190" i="1"/>
  <c r="EP45" i="1"/>
  <c r="ES72" i="1"/>
  <c r="ET507" i="1"/>
  <c r="EL97" i="1"/>
  <c r="EL146" i="1"/>
  <c r="EN381" i="1"/>
  <c r="EF15" i="1"/>
  <c r="EC126" i="1"/>
  <c r="DY392" i="1"/>
  <c r="ET210" i="1"/>
  <c r="EO377" i="1"/>
  <c r="EB334" i="1"/>
  <c r="EO289" i="1"/>
  <c r="EN191" i="1"/>
  <c r="EP139" i="1"/>
  <c r="EQ98" i="1"/>
  <c r="EG163" i="1"/>
  <c r="DZ134" i="1"/>
  <c r="EE319" i="1"/>
  <c r="EJ102" i="1"/>
  <c r="DY112" i="1"/>
  <c r="EA59" i="1"/>
  <c r="EG232" i="1"/>
  <c r="EP175" i="1"/>
  <c r="EQ235" i="1"/>
  <c r="EC495" i="1"/>
  <c r="EF325" i="1"/>
  <c r="EF341" i="1"/>
  <c r="EQ114" i="1"/>
  <c r="EO65" i="1"/>
  <c r="ER111" i="1"/>
  <c r="EI49" i="1"/>
  <c r="ET184" i="1"/>
  <c r="EN98" i="1"/>
  <c r="EA57" i="1"/>
  <c r="ES14" i="1"/>
  <c r="ES236" i="1"/>
  <c r="EJ60" i="1"/>
  <c r="EN129" i="1"/>
  <c r="EA526" i="1"/>
  <c r="EA337" i="1"/>
  <c r="ED26" i="1"/>
  <c r="ER48" i="1"/>
  <c r="DY93" i="1"/>
  <c r="EO481" i="1"/>
  <c r="DX488" i="1"/>
  <c r="EP112" i="1"/>
  <c r="EI321" i="1"/>
  <c r="EA515" i="1"/>
  <c r="EB11" i="1"/>
  <c r="EG66" i="1"/>
  <c r="EK420" i="1"/>
  <c r="EO304" i="1"/>
  <c r="EQ26" i="1"/>
  <c r="EO251" i="1"/>
  <c r="ES436" i="1"/>
  <c r="ER511" i="1"/>
  <c r="ED39" i="1"/>
  <c r="EP271" i="1"/>
  <c r="EC189" i="1"/>
  <c r="ES374" i="1"/>
  <c r="EJ474" i="1"/>
  <c r="EE370" i="1"/>
  <c r="EF388" i="1"/>
  <c r="EL320" i="1"/>
  <c r="EC199" i="1"/>
  <c r="EI318" i="1"/>
  <c r="ES360" i="1"/>
  <c r="EF59" i="1"/>
  <c r="DX475" i="1"/>
  <c r="EQ130" i="1"/>
  <c r="EP448" i="1"/>
  <c r="EB512" i="1"/>
  <c r="EC237" i="1"/>
  <c r="EB63" i="1"/>
  <c r="ET211" i="1"/>
  <c r="ET342" i="1"/>
  <c r="EF521" i="1"/>
  <c r="EQ513" i="1"/>
  <c r="EF421" i="1"/>
  <c r="ET12" i="1"/>
  <c r="ES252" i="1"/>
  <c r="EL157" i="1"/>
  <c r="EQ223" i="1"/>
  <c r="EI334" i="1"/>
  <c r="ER366" i="1"/>
  <c r="EG168" i="1"/>
  <c r="EP443" i="1"/>
  <c r="ED277" i="1"/>
  <c r="EQ397" i="1"/>
  <c r="ER16" i="1"/>
  <c r="EA240" i="1"/>
  <c r="ES108" i="1"/>
  <c r="DZ206" i="1"/>
  <c r="DX366" i="1"/>
  <c r="DY142" i="1"/>
  <c r="EH226" i="1"/>
  <c r="ER62" i="1"/>
  <c r="EF268" i="1"/>
  <c r="EL237" i="1"/>
  <c r="ED76" i="1"/>
  <c r="ED141" i="1"/>
  <c r="EF179" i="1"/>
  <c r="EG471" i="1"/>
  <c r="EI464" i="1"/>
  <c r="EH300" i="1"/>
  <c r="EQ275" i="1"/>
  <c r="EO262" i="1"/>
  <c r="DZ252" i="1"/>
  <c r="EM504" i="1"/>
  <c r="EN60" i="1"/>
  <c r="EI465" i="1"/>
  <c r="EK355" i="1"/>
  <c r="ES399" i="1"/>
  <c r="EA324" i="1"/>
  <c r="EO393" i="1"/>
  <c r="DY98" i="1"/>
  <c r="DY39" i="1"/>
  <c r="EF312" i="1"/>
  <c r="EM426" i="1"/>
  <c r="EI219" i="1"/>
  <c r="EP441" i="1"/>
  <c r="EN288" i="1"/>
  <c r="EP467" i="1"/>
  <c r="EC73" i="1"/>
  <c r="EO78" i="1"/>
  <c r="ER462" i="1"/>
  <c r="EB28" i="1"/>
  <c r="EQ407" i="1"/>
  <c r="EK57" i="1"/>
  <c r="EG288" i="1"/>
  <c r="EC463" i="1"/>
  <c r="EL180" i="1"/>
  <c r="EL89" i="1"/>
  <c r="EG271" i="1"/>
  <c r="DX519" i="1"/>
  <c r="EM334" i="1"/>
  <c r="ET234" i="1"/>
  <c r="DX336" i="1"/>
  <c r="DY524" i="1"/>
  <c r="EG223" i="1"/>
  <c r="ER120" i="1"/>
  <c r="ED472" i="1"/>
  <c r="EN409" i="1"/>
  <c r="DY507" i="1"/>
  <c r="EL352" i="1"/>
  <c r="DX63" i="1"/>
  <c r="EH204" i="1"/>
  <c r="EA48" i="1"/>
  <c r="EJ143" i="1"/>
  <c r="EM195" i="1"/>
  <c r="EB398" i="1"/>
  <c r="ED85" i="1"/>
  <c r="EM457" i="1"/>
  <c r="EK385" i="1"/>
  <c r="EP394" i="1"/>
  <c r="EM243" i="1"/>
  <c r="EK139" i="1"/>
  <c r="EP30" i="1"/>
  <c r="ER296" i="1"/>
  <c r="EB363" i="1"/>
  <c r="ER101" i="1"/>
  <c r="ER422" i="1"/>
  <c r="EB75" i="1"/>
  <c r="EP318" i="1"/>
  <c r="EF260" i="1"/>
  <c r="EC505" i="1"/>
  <c r="EC260" i="1"/>
  <c r="DX353" i="1"/>
  <c r="ED119" i="1"/>
  <c r="EA241" i="1"/>
  <c r="EK376" i="1"/>
  <c r="EM221" i="1"/>
  <c r="ET424" i="1"/>
  <c r="EP520" i="1"/>
  <c r="EN360" i="1"/>
  <c r="EN39" i="1"/>
  <c r="DZ117" i="1"/>
  <c r="EK423" i="1"/>
  <c r="EN259" i="1"/>
  <c r="ED495" i="1"/>
  <c r="EA366" i="1"/>
  <c r="EK117" i="1"/>
  <c r="ER347" i="1"/>
  <c r="EL351" i="1"/>
  <c r="EM28" i="1"/>
  <c r="DZ109" i="1"/>
  <c r="ED500" i="1"/>
  <c r="EJ531" i="1"/>
  <c r="EI47" i="1"/>
  <c r="EP493" i="1"/>
  <c r="DY470" i="1"/>
  <c r="EM402" i="1"/>
  <c r="DY262" i="1"/>
  <c r="EH501" i="1"/>
  <c r="EL62" i="1"/>
  <c r="EE282" i="1"/>
  <c r="EI524" i="1"/>
  <c r="EO167" i="1"/>
  <c r="ET469" i="1"/>
  <c r="EC13" i="1"/>
  <c r="DX541" i="1"/>
  <c r="EI347" i="1"/>
  <c r="EP459" i="1"/>
  <c r="EF505" i="1"/>
  <c r="EN418" i="1"/>
  <c r="EM337" i="1"/>
  <c r="EL502" i="1"/>
  <c r="EQ111" i="1"/>
  <c r="EG391" i="1"/>
  <c r="DX512" i="1"/>
  <c r="EB414" i="1"/>
  <c r="EI306" i="1"/>
  <c r="ET531" i="1"/>
  <c r="EI383" i="1"/>
  <c r="EP66" i="1"/>
  <c r="EJ305" i="1"/>
  <c r="ES110" i="1"/>
  <c r="DZ486" i="1"/>
  <c r="DX513" i="1"/>
  <c r="EH141" i="1"/>
  <c r="EE362" i="1"/>
  <c r="ES153" i="1"/>
  <c r="ER385" i="1"/>
  <c r="EE416" i="1"/>
  <c r="EQ354" i="1"/>
  <c r="EO440" i="1"/>
  <c r="DZ248" i="1"/>
  <c r="EB304" i="1"/>
  <c r="ED135" i="1"/>
  <c r="DY448" i="1"/>
  <c r="EG146" i="1"/>
  <c r="ED395" i="1"/>
  <c r="EH392" i="1"/>
  <c r="DX410" i="1"/>
  <c r="EF81" i="1"/>
  <c r="EA289" i="1"/>
  <c r="EN425" i="1"/>
  <c r="EB128" i="1"/>
  <c r="ES370" i="1"/>
  <c r="EI392" i="1"/>
  <c r="EL436" i="1"/>
  <c r="EM473" i="1"/>
  <c r="ER141" i="1"/>
  <c r="EN429" i="1"/>
  <c r="DZ373" i="1"/>
  <c r="ED89" i="1"/>
  <c r="EA471" i="1"/>
  <c r="EL189" i="1"/>
  <c r="ET62" i="1"/>
  <c r="EO271" i="1"/>
  <c r="EF200" i="1"/>
  <c r="EJ382" i="1"/>
  <c r="EP383" i="1"/>
  <c r="EC386" i="1"/>
  <c r="DX94" i="1"/>
  <c r="EC390" i="1"/>
  <c r="EJ325" i="1"/>
  <c r="EB60" i="1"/>
  <c r="ER437" i="1"/>
  <c r="EP419" i="1"/>
  <c r="EA503" i="1"/>
  <c r="EO411" i="1"/>
  <c r="EI104" i="1"/>
  <c r="EH456" i="1"/>
  <c r="EN392" i="1"/>
  <c r="ED131" i="1"/>
  <c r="EJ399" i="1"/>
  <c r="ED516" i="1"/>
  <c r="EL523" i="1"/>
  <c r="EA456" i="1"/>
  <c r="EQ436" i="1"/>
  <c r="EH436" i="1"/>
  <c r="EG224" i="1"/>
  <c r="EP415" i="1"/>
  <c r="EN469" i="1"/>
  <c r="EQ301" i="1"/>
  <c r="ER404" i="1"/>
  <c r="EQ432" i="1"/>
  <c r="EG167" i="1"/>
  <c r="EK256" i="1"/>
  <c r="DX162" i="1"/>
  <c r="EK286" i="1"/>
  <c r="DX136" i="1"/>
  <c r="EM20" i="1"/>
  <c r="EB356" i="1"/>
  <c r="EK250" i="1"/>
  <c r="EG142" i="1"/>
  <c r="EO349" i="1"/>
  <c r="EK246" i="1"/>
  <c r="EF475" i="1"/>
  <c r="ER532" i="1"/>
  <c r="EK463" i="1"/>
  <c r="EN235" i="1"/>
  <c r="ER285" i="1"/>
  <c r="EB427" i="1"/>
  <c r="EI420" i="1"/>
  <c r="EO375" i="1"/>
  <c r="EN100" i="1"/>
  <c r="EJ427" i="1"/>
  <c r="DY114" i="1"/>
  <c r="EE328" i="1"/>
  <c r="EQ127" i="1"/>
  <c r="EQ95" i="1"/>
  <c r="EB474" i="1"/>
  <c r="ET527" i="1"/>
  <c r="EG257" i="1"/>
  <c r="EE142" i="1"/>
  <c r="ER497" i="1"/>
  <c r="EF384" i="1"/>
  <c r="EG191" i="1"/>
  <c r="EC86" i="1"/>
  <c r="EL477" i="1"/>
  <c r="EB337" i="1"/>
  <c r="EM483" i="1"/>
  <c r="DX37" i="1"/>
  <c r="EL367" i="1"/>
  <c r="DY515" i="1"/>
  <c r="EH473" i="1"/>
  <c r="EB117" i="1"/>
  <c r="ES227" i="1"/>
  <c r="ED49" i="1"/>
  <c r="EN77" i="1"/>
  <c r="DX25" i="1"/>
  <c r="DX58" i="1"/>
  <c r="EG170" i="1"/>
  <c r="ED50" i="1"/>
  <c r="EI52" i="1"/>
  <c r="EO240" i="1"/>
  <c r="EB270" i="1"/>
  <c r="DY400" i="1"/>
  <c r="EN36" i="1"/>
  <c r="ET190" i="1"/>
  <c r="EH302" i="1"/>
  <c r="ES292" i="1"/>
  <c r="EL438" i="1"/>
  <c r="EE186" i="1"/>
  <c r="ET330" i="1"/>
  <c r="EM485" i="1"/>
  <c r="EL304" i="1"/>
  <c r="EO89" i="1"/>
  <c r="EO86" i="1"/>
  <c r="DY437" i="1"/>
  <c r="EH518" i="1"/>
  <c r="EK348" i="1"/>
  <c r="EQ285" i="1"/>
  <c r="EF495" i="1"/>
  <c r="EP514" i="1"/>
  <c r="EI168" i="1"/>
  <c r="EP106" i="1"/>
  <c r="EL230" i="1"/>
  <c r="EC518" i="1"/>
  <c r="ES397" i="1"/>
  <c r="ES441" i="1"/>
  <c r="EH430" i="1"/>
  <c r="EM355" i="1"/>
  <c r="EC541" i="1"/>
  <c r="ER313" i="1"/>
  <c r="EG517" i="1"/>
  <c r="EH465" i="1"/>
  <c r="EF372" i="1"/>
  <c r="EF531" i="1"/>
  <c r="EO478" i="1"/>
  <c r="EL445" i="1"/>
  <c r="EI117" i="1"/>
  <c r="ET30" i="1"/>
  <c r="EA197" i="1"/>
  <c r="EK97" i="1"/>
  <c r="DX190" i="1"/>
  <c r="DY287" i="1"/>
  <c r="ER11" i="1"/>
  <c r="DZ338" i="1"/>
  <c r="ED15" i="1"/>
  <c r="EI535" i="1"/>
  <c r="EL59" i="1"/>
  <c r="ER358" i="1"/>
  <c r="ET42" i="1"/>
  <c r="EC363" i="1"/>
  <c r="EQ234" i="1"/>
  <c r="EO19" i="1"/>
  <c r="DZ162" i="1"/>
  <c r="EJ464" i="1"/>
  <c r="EC398" i="1"/>
  <c r="DY492" i="1"/>
  <c r="ES357" i="1"/>
  <c r="EM247" i="1"/>
  <c r="ED313" i="1"/>
  <c r="EB403" i="1"/>
  <c r="DY257" i="1"/>
  <c r="EP29" i="1"/>
  <c r="DX191" i="1"/>
  <c r="EC437" i="1"/>
  <c r="ER457" i="1"/>
  <c r="EQ456" i="1"/>
  <c r="EP185" i="1"/>
  <c r="EQ425" i="1"/>
  <c r="EP496" i="1"/>
  <c r="DZ451" i="1"/>
  <c r="ET252" i="1"/>
  <c r="DZ492" i="1"/>
  <c r="ED310" i="1"/>
  <c r="DX453" i="1"/>
  <c r="EM498" i="1"/>
  <c r="EH449" i="1"/>
  <c r="DY94" i="1"/>
  <c r="EI497" i="1"/>
  <c r="DY476" i="1"/>
  <c r="EH355" i="1"/>
  <c r="EH395" i="1"/>
  <c r="EH160" i="1"/>
  <c r="EM260" i="1"/>
  <c r="EC268" i="1"/>
  <c r="DX423" i="1"/>
  <c r="ET25" i="1"/>
  <c r="EN430" i="1"/>
  <c r="EJ259" i="1"/>
  <c r="EA304" i="1"/>
  <c r="ES202" i="1"/>
  <c r="EG513" i="1"/>
  <c r="EE499" i="1"/>
  <c r="ET84" i="1"/>
  <c r="EC342" i="1"/>
  <c r="EL184" i="1"/>
  <c r="EK247" i="1"/>
  <c r="EL537" i="1"/>
  <c r="ET508" i="1"/>
  <c r="EO102" i="1"/>
  <c r="EL379" i="1"/>
  <c r="EM413" i="1"/>
  <c r="EB87" i="1"/>
  <c r="EE468" i="1"/>
  <c r="EO533" i="1"/>
  <c r="ED496" i="1"/>
  <c r="ED208" i="1"/>
  <c r="ED55" i="1"/>
  <c r="EK69" i="1"/>
  <c r="ET24" i="1"/>
  <c r="EK484" i="1"/>
  <c r="ER41" i="1"/>
  <c r="EB361" i="1"/>
  <c r="EG228" i="1"/>
  <c r="EL17" i="1"/>
  <c r="ET394" i="1"/>
  <c r="EH290" i="1"/>
  <c r="EP361" i="1"/>
  <c r="EE522" i="1"/>
  <c r="EL536" i="1"/>
  <c r="EH130" i="1"/>
  <c r="ED228" i="1"/>
  <c r="ER330" i="1"/>
  <c r="EO530" i="1"/>
  <c r="EJ338" i="1"/>
  <c r="DZ449" i="1"/>
  <c r="DZ70" i="1"/>
  <c r="EK253" i="1"/>
  <c r="EN104" i="1"/>
  <c r="EM386" i="1"/>
  <c r="DY435" i="1"/>
  <c r="EA114" i="1"/>
  <c r="EJ460" i="1"/>
  <c r="DY216" i="1"/>
  <c r="EI229" i="1"/>
  <c r="EL402" i="1"/>
  <c r="EH378" i="1"/>
  <c r="ED304" i="1"/>
  <c r="DY78" i="1"/>
  <c r="EB541" i="1"/>
  <c r="EJ343" i="1"/>
  <c r="ET309" i="1"/>
  <c r="EG293" i="1"/>
  <c r="ER289" i="1"/>
  <c r="EN441" i="1"/>
  <c r="EO64" i="1"/>
  <c r="EG477" i="1"/>
  <c r="EK118" i="1"/>
  <c r="ED53" i="1"/>
  <c r="EQ302" i="1"/>
  <c r="EN84" i="1"/>
  <c r="EP326" i="1"/>
  <c r="EI274" i="1"/>
  <c r="EO273" i="1"/>
  <c r="DZ328" i="1"/>
  <c r="EQ356" i="1"/>
  <c r="EB369" i="1"/>
  <c r="DX491" i="1"/>
  <c r="EF459" i="1"/>
  <c r="EO340" i="1"/>
  <c r="EK217" i="1"/>
  <c r="ED251" i="1"/>
  <c r="ES276" i="1"/>
  <c r="EK301" i="1"/>
  <c r="EF383" i="1"/>
  <c r="EN453" i="1"/>
  <c r="EB294" i="1"/>
  <c r="DZ93" i="1"/>
  <c r="EH284" i="1"/>
  <c r="EG482" i="1"/>
  <c r="DX229" i="1"/>
  <c r="EF48" i="1"/>
  <c r="EA28" i="1"/>
  <c r="EO476" i="1"/>
  <c r="EK219" i="1"/>
  <c r="ER329" i="1"/>
  <c r="EK472" i="1"/>
  <c r="EP458" i="1"/>
  <c r="EB348" i="1"/>
  <c r="EJ459" i="1"/>
  <c r="EK465" i="1"/>
  <c r="EM376" i="1"/>
  <c r="EC399" i="1"/>
  <c r="EH60" i="1"/>
  <c r="EE60" i="1"/>
  <c r="EF266" i="1"/>
  <c r="ER468" i="1"/>
  <c r="ES502" i="1"/>
  <c r="EM114" i="1"/>
  <c r="EG401" i="1"/>
  <c r="EF453" i="1"/>
  <c r="EB316" i="1"/>
  <c r="EM491" i="1"/>
  <c r="EB236" i="1"/>
  <c r="ES460" i="1"/>
  <c r="DX195" i="1"/>
  <c r="ER541" i="1"/>
  <c r="EL486" i="1"/>
  <c r="EF149" i="1"/>
  <c r="EF518" i="1"/>
  <c r="ER61" i="1"/>
  <c r="DX371" i="1"/>
  <c r="EN420" i="1"/>
  <c r="ER95" i="1"/>
  <c r="EO159" i="1"/>
  <c r="EN379" i="1"/>
  <c r="EF224" i="1"/>
  <c r="DZ344" i="1"/>
  <c r="ES450" i="1"/>
  <c r="EO484" i="1"/>
  <c r="EB241" i="1"/>
  <c r="DX342" i="1"/>
  <c r="DX305" i="1"/>
  <c r="EL312" i="1"/>
  <c r="EH365" i="1"/>
  <c r="ER360" i="1"/>
  <c r="DX271" i="1"/>
  <c r="EM283" i="1"/>
  <c r="EH250" i="1"/>
  <c r="ET251" i="1"/>
  <c r="ET386" i="1"/>
  <c r="EA481" i="1"/>
  <c r="ET196" i="1"/>
  <c r="EP453" i="1"/>
  <c r="EN309" i="1"/>
  <c r="EH208" i="1"/>
  <c r="EN505" i="1"/>
  <c r="EB249" i="1"/>
  <c r="EK404" i="1"/>
  <c r="EE224" i="1"/>
  <c r="ES50" i="1"/>
  <c r="ES97" i="1"/>
  <c r="ER445" i="1"/>
  <c r="EE494" i="1"/>
  <c r="DY408" i="1"/>
  <c r="DY235" i="1"/>
  <c r="ER151" i="1"/>
  <c r="ED101" i="1"/>
  <c r="ES484" i="1"/>
  <c r="DY513" i="1"/>
  <c r="EJ121" i="1"/>
  <c r="ER341" i="1"/>
  <c r="DY442" i="1"/>
  <c r="EL456" i="1"/>
  <c r="EE249" i="1"/>
  <c r="EO157" i="1"/>
  <c r="ER90" i="1"/>
  <c r="EJ231" i="1"/>
  <c r="EH120" i="1"/>
  <c r="EP166" i="1"/>
  <c r="EE457" i="1"/>
  <c r="EF322" i="1"/>
  <c r="EC248" i="1"/>
  <c r="ET425" i="1"/>
  <c r="DY501" i="1"/>
  <c r="EA414" i="1"/>
  <c r="DZ136" i="1"/>
  <c r="EO368" i="1"/>
  <c r="EQ468" i="1"/>
  <c r="EJ91" i="1"/>
  <c r="EL226" i="1"/>
  <c r="EA408" i="1"/>
  <c r="EN138" i="1"/>
  <c r="EA23" i="1"/>
  <c r="ED111" i="1"/>
  <c r="ET458" i="1"/>
  <c r="EC262" i="1"/>
  <c r="EJ450" i="1"/>
  <c r="ED116" i="1"/>
  <c r="EL389" i="1"/>
  <c r="EH388" i="1"/>
  <c r="EO217" i="1"/>
  <c r="EN483" i="1"/>
  <c r="EB434" i="1"/>
  <c r="EA498" i="1"/>
  <c r="EE247" i="1"/>
  <c r="EQ338" i="1"/>
  <c r="EF386" i="1"/>
  <c r="DX500" i="1"/>
  <c r="EF73" i="1"/>
  <c r="EN298" i="1"/>
  <c r="EO75" i="1"/>
  <c r="EA537" i="1"/>
  <c r="EF522" i="1"/>
  <c r="ER411" i="1"/>
  <c r="EB166" i="1"/>
  <c r="EH99" i="1"/>
  <c r="EB445" i="1"/>
  <c r="EA428" i="1"/>
  <c r="EI314" i="1"/>
  <c r="EQ13" i="1"/>
  <c r="EG300" i="1"/>
  <c r="EQ428" i="1"/>
  <c r="EJ349" i="1"/>
  <c r="DZ130" i="1"/>
  <c r="ED337" i="1"/>
  <c r="EK290" i="1"/>
  <c r="EH51" i="1"/>
  <c r="EK481" i="1"/>
  <c r="EH350" i="1"/>
  <c r="EJ294" i="1"/>
  <c r="DY37" i="1"/>
  <c r="EN91" i="1"/>
  <c r="ED400" i="1"/>
  <c r="ES323" i="1"/>
  <c r="EG17" i="1"/>
  <c r="EQ267" i="1"/>
  <c r="EL192" i="1"/>
  <c r="EL286" i="1"/>
  <c r="DX397" i="1"/>
  <c r="ES362" i="1"/>
  <c r="EK524" i="1"/>
  <c r="ET455" i="1"/>
  <c r="EG348" i="1"/>
  <c r="EQ274" i="1"/>
  <c r="DZ485" i="1"/>
  <c r="EK76" i="1"/>
  <c r="EG402" i="1"/>
  <c r="EE196" i="1"/>
  <c r="EC348" i="1"/>
  <c r="EB523" i="1"/>
  <c r="EL294" i="1"/>
  <c r="ET11" i="1"/>
  <c r="DX272" i="1"/>
  <c r="EM321" i="1"/>
  <c r="EB44" i="1"/>
  <c r="DZ33" i="1"/>
  <c r="ES39" i="1"/>
  <c r="EA186" i="1"/>
  <c r="ER410" i="1"/>
  <c r="ES458" i="1"/>
  <c r="EC400" i="1"/>
  <c r="ER189" i="1"/>
  <c r="EE204" i="1"/>
  <c r="EI365" i="1"/>
  <c r="EM314" i="1"/>
  <c r="EI94" i="1"/>
  <c r="ET334" i="1"/>
  <c r="EH539" i="1"/>
  <c r="ES69" i="1"/>
  <c r="EO414" i="1"/>
  <c r="EP367" i="1"/>
  <c r="EH420" i="1"/>
  <c r="EO324" i="1"/>
  <c r="ED110" i="1"/>
  <c r="EQ290" i="1"/>
  <c r="DZ501" i="1"/>
  <c r="EH464" i="1"/>
  <c r="EQ345" i="1"/>
  <c r="EO322" i="1"/>
  <c r="EN490" i="1"/>
  <c r="EA299" i="1"/>
  <c r="EC319" i="1"/>
  <c r="EG355" i="1"/>
  <c r="ER444" i="1"/>
  <c r="EI326" i="1"/>
  <c r="EE386" i="1"/>
  <c r="EH131" i="1"/>
  <c r="EI381" i="1"/>
  <c r="DZ281" i="1"/>
  <c r="EK268" i="1"/>
  <c r="EM487" i="1"/>
  <c r="DX393" i="1"/>
  <c r="EQ62" i="1"/>
  <c r="EQ337" i="1"/>
  <c r="ED215" i="1"/>
  <c r="EH352" i="1"/>
  <c r="EO372" i="1"/>
  <c r="EO202" i="1"/>
  <c r="ES511" i="1"/>
  <c r="EJ321" i="1"/>
  <c r="EH47" i="1"/>
  <c r="EI518" i="1"/>
  <c r="EL472" i="1"/>
  <c r="EQ72" i="1"/>
  <c r="DZ222" i="1"/>
  <c r="ED58" i="1"/>
  <c r="EE434" i="1"/>
  <c r="DX479" i="1"/>
  <c r="EN95" i="1"/>
  <c r="EH17" i="1"/>
  <c r="ED336" i="1"/>
  <c r="EM373" i="1"/>
  <c r="EI16" i="1"/>
  <c r="EJ363" i="1"/>
  <c r="EK414" i="1"/>
  <c r="EC231" i="1"/>
  <c r="EN158" i="1"/>
  <c r="EP333" i="1"/>
  <c r="EI426" i="1"/>
  <c r="EK386" i="1"/>
  <c r="EH211" i="1"/>
  <c r="EK362" i="1"/>
  <c r="EB288" i="1"/>
  <c r="EG247" i="1"/>
  <c r="EK507" i="1"/>
  <c r="ES381" i="1"/>
  <c r="EG363" i="1"/>
  <c r="DX462" i="1"/>
  <c r="EN251" i="1"/>
  <c r="EB172" i="1"/>
  <c r="EF418" i="1"/>
  <c r="EF61" i="1"/>
  <c r="DZ431" i="1"/>
  <c r="ET319" i="1"/>
  <c r="DY342" i="1"/>
  <c r="DX221" i="1"/>
  <c r="EL299" i="1"/>
  <c r="EJ496" i="1"/>
  <c r="EG62" i="1"/>
  <c r="EC169" i="1"/>
  <c r="DX79" i="1"/>
  <c r="ED91" i="1"/>
  <c r="EI270" i="1"/>
  <c r="ER383" i="1"/>
  <c r="DZ23" i="1"/>
  <c r="EP138" i="1"/>
  <c r="EM435" i="1"/>
  <c r="EG38" i="1"/>
  <c r="EJ68" i="1"/>
  <c r="ET188" i="1"/>
  <c r="EM66" i="1"/>
  <c r="ED414" i="1"/>
  <c r="EJ35" i="1"/>
  <c r="EA474" i="1"/>
  <c r="EJ228" i="1"/>
  <c r="EK159" i="1"/>
  <c r="EI182" i="1"/>
  <c r="EH254" i="1"/>
  <c r="ES365" i="1"/>
  <c r="EE258" i="1"/>
  <c r="EB142" i="1"/>
  <c r="EL161" i="1"/>
  <c r="EB257" i="1"/>
  <c r="EG249" i="1"/>
  <c r="DY309" i="1"/>
  <c r="ET377" i="1"/>
  <c r="EH219" i="1"/>
  <c r="EA117" i="1"/>
  <c r="EQ52" i="1"/>
  <c r="EC329" i="1"/>
  <c r="EJ94" i="1"/>
  <c r="EC35" i="1"/>
  <c r="EA89" i="1"/>
  <c r="EP50" i="1"/>
  <c r="EM396" i="1"/>
  <c r="EF251" i="1"/>
  <c r="EG104" i="1"/>
  <c r="EB100" i="1"/>
  <c r="EL114" i="1"/>
  <c r="ET19" i="1"/>
  <c r="EB252" i="1"/>
  <c r="DY419" i="1"/>
  <c r="DY499" i="1"/>
  <c r="EG540" i="1"/>
  <c r="EM130" i="1"/>
  <c r="DZ266" i="1"/>
  <c r="EA505" i="1"/>
  <c r="EC104" i="1"/>
  <c r="EG255" i="1"/>
  <c r="DY54" i="1"/>
  <c r="EQ326" i="1"/>
  <c r="EN52" i="1"/>
  <c r="ET181" i="1"/>
  <c r="EQ523" i="1"/>
  <c r="ER167" i="1"/>
  <c r="EP310" i="1"/>
  <c r="EO112" i="1"/>
  <c r="EH472" i="1"/>
  <c r="EI186" i="1"/>
  <c r="EC503" i="1"/>
  <c r="ER426" i="1"/>
  <c r="DY372" i="1"/>
  <c r="EK199" i="1"/>
  <c r="EH305" i="1"/>
  <c r="EF287" i="1"/>
  <c r="DY245" i="1"/>
  <c r="EN202" i="1"/>
  <c r="EA513" i="1"/>
  <c r="EH206" i="1"/>
  <c r="EQ210" i="1"/>
  <c r="EL191" i="1"/>
  <c r="EN17" i="1"/>
  <c r="ES336" i="1"/>
  <c r="EC489" i="1"/>
  <c r="EI275" i="1"/>
  <c r="EI203" i="1"/>
  <c r="DX442" i="1"/>
  <c r="EQ264" i="1"/>
  <c r="EG40" i="1"/>
  <c r="ES174" i="1"/>
  <c r="EM218" i="1"/>
  <c r="EM141" i="1"/>
  <c r="EL81" i="1"/>
  <c r="EG302" i="1"/>
  <c r="ER211" i="1"/>
  <c r="EA264" i="1"/>
  <c r="EL370" i="1"/>
  <c r="DX290" i="1"/>
  <c r="ES85" i="1"/>
  <c r="EN457" i="1"/>
  <c r="ET358" i="1"/>
  <c r="ET72" i="1"/>
  <c r="EL331" i="1"/>
  <c r="EE352" i="1"/>
  <c r="ER517" i="1"/>
  <c r="EG268" i="1"/>
  <c r="EO30" i="1"/>
  <c r="EQ89" i="1"/>
  <c r="EL269" i="1"/>
  <c r="ES241" i="1"/>
  <c r="EA249" i="1"/>
  <c r="DX478" i="1"/>
  <c r="EO277" i="1"/>
  <c r="DX338" i="1"/>
  <c r="EK422" i="1"/>
  <c r="DY211" i="1"/>
  <c r="EA532" i="1"/>
  <c r="EM526" i="1"/>
  <c r="EJ29" i="1"/>
  <c r="EL228" i="1"/>
  <c r="EC146" i="1"/>
  <c r="ET399" i="1"/>
  <c r="EK337" i="1"/>
  <c r="EK166" i="1"/>
  <c r="DX384" i="1"/>
  <c r="EC394" i="1"/>
  <c r="DX447" i="1"/>
  <c r="DY240" i="1"/>
  <c r="EM400" i="1"/>
  <c r="ER351" i="1"/>
  <c r="DY61" i="1"/>
  <c r="ET421" i="1"/>
  <c r="EP288" i="1"/>
  <c r="EL74" i="1"/>
  <c r="DY81" i="1"/>
  <c r="DY396" i="1"/>
  <c r="EQ32" i="1"/>
  <c r="EM178" i="1"/>
  <c r="DY126" i="1"/>
  <c r="EQ172" i="1"/>
  <c r="ED189" i="1"/>
  <c r="EP480" i="1"/>
  <c r="EG387" i="1"/>
  <c r="EI200" i="1"/>
  <c r="EB511" i="1"/>
  <c r="ED205" i="1"/>
  <c r="ES316" i="1"/>
  <c r="EB457" i="1"/>
  <c r="DX511" i="1"/>
  <c r="EA167" i="1"/>
  <c r="EI282" i="1"/>
  <c r="EE439" i="1"/>
  <c r="EE146" i="1"/>
  <c r="EC156" i="1"/>
  <c r="EB37" i="1"/>
  <c r="EM146" i="1"/>
  <c r="EL475" i="1"/>
  <c r="EK196" i="1"/>
  <c r="EG217" i="1"/>
  <c r="EG530" i="1"/>
  <c r="EG75" i="1"/>
  <c r="EQ122" i="1"/>
  <c r="ES178" i="1"/>
  <c r="ED424" i="1"/>
  <c r="EL138" i="1"/>
  <c r="EB527" i="1"/>
  <c r="EQ23" i="1"/>
  <c r="ER174" i="1"/>
  <c r="EP38" i="1"/>
  <c r="EM159" i="1"/>
  <c r="EM332" i="1"/>
  <c r="EL356" i="1"/>
  <c r="ES33" i="1"/>
  <c r="EK188" i="1"/>
  <c r="EF17" i="1"/>
  <c r="EP52" i="1"/>
  <c r="EH155" i="1"/>
  <c r="EO184" i="1"/>
  <c r="EL278" i="1"/>
  <c r="ED382" i="1"/>
  <c r="EA514" i="1"/>
  <c r="DZ261" i="1"/>
  <c r="EQ340" i="1"/>
  <c r="DZ165" i="1"/>
  <c r="EE530" i="1"/>
  <c r="ET90" i="1"/>
  <c r="EA518" i="1"/>
  <c r="DX424" i="1"/>
  <c r="EE76" i="1"/>
  <c r="ES105" i="1"/>
  <c r="EH435" i="1"/>
  <c r="EL207" i="1"/>
  <c r="EC247" i="1"/>
  <c r="ET381" i="1"/>
  <c r="ED360" i="1"/>
  <c r="EG341" i="1"/>
  <c r="EJ495" i="1"/>
  <c r="EG324" i="1"/>
  <c r="EC529" i="1"/>
  <c r="EJ110" i="1"/>
  <c r="ET146" i="1"/>
  <c r="DY86" i="1"/>
  <c r="EG139" i="1"/>
  <c r="DY169" i="1"/>
  <c r="EB155" i="1"/>
  <c r="EB66" i="1"/>
  <c r="EK30" i="1"/>
  <c r="EJ416" i="1"/>
  <c r="ED522" i="1"/>
  <c r="EG114" i="1"/>
  <c r="EG212" i="1"/>
  <c r="EB528" i="1"/>
  <c r="EP39" i="1"/>
  <c r="DX266" i="1"/>
  <c r="EM316" i="1"/>
  <c r="EG50" i="1"/>
  <c r="EJ500" i="1"/>
  <c r="EO460" i="1"/>
  <c r="DX451" i="1"/>
  <c r="ET163" i="1"/>
  <c r="ET429" i="1"/>
  <c r="EP409" i="1"/>
  <c r="ET255" i="1"/>
  <c r="EJ461" i="1"/>
  <c r="DY84" i="1"/>
  <c r="DZ101" i="1"/>
  <c r="EM177" i="1"/>
  <c r="DX477" i="1"/>
  <c r="EC99" i="1"/>
  <c r="EJ274" i="1"/>
  <c r="EQ176" i="1"/>
  <c r="EK101" i="1"/>
  <c r="ED144" i="1"/>
  <c r="ET308" i="1"/>
  <c r="EI85" i="1"/>
  <c r="EF458" i="1"/>
  <c r="EG384" i="1"/>
  <c r="DY92" i="1"/>
  <c r="ER236" i="1"/>
  <c r="DY409" i="1"/>
  <c r="EO148" i="1"/>
  <c r="DZ503" i="1"/>
  <c r="DZ382" i="1"/>
  <c r="EA393" i="1"/>
  <c r="EM535" i="1"/>
  <c r="EQ296" i="1"/>
  <c r="ED335" i="1"/>
  <c r="EF64" i="1"/>
  <c r="EM136" i="1"/>
  <c r="EM209" i="1"/>
  <c r="EE475" i="1"/>
  <c r="EM172" i="1"/>
  <c r="DZ197" i="1"/>
  <c r="EL194" i="1"/>
  <c r="EC113" i="1"/>
  <c r="EA252" i="1"/>
  <c r="EG135" i="1"/>
  <c r="EB460" i="1"/>
  <c r="ET478" i="1"/>
  <c r="EA93" i="1"/>
  <c r="EQ352" i="1"/>
  <c r="ER415" i="1"/>
  <c r="EK137" i="1"/>
  <c r="EG396" i="1"/>
  <c r="EE323" i="1"/>
  <c r="EB370" i="1"/>
  <c r="EE120" i="1"/>
  <c r="EQ459" i="1"/>
  <c r="EJ236" i="1"/>
  <c r="EH235" i="1"/>
  <c r="DZ86" i="1"/>
  <c r="EI83" i="1"/>
  <c r="EA291" i="1"/>
  <c r="DX350" i="1"/>
  <c r="DY79" i="1"/>
  <c r="EQ132" i="1"/>
  <c r="ER68" i="1"/>
  <c r="EK171" i="1"/>
  <c r="EN147" i="1"/>
  <c r="EL267" i="1"/>
  <c r="ER438" i="1"/>
  <c r="ED513" i="1"/>
  <c r="EE236" i="1"/>
  <c r="ED100" i="1"/>
  <c r="EN199" i="1"/>
  <c r="EC159" i="1"/>
  <c r="ES366" i="1"/>
  <c r="EG90" i="1"/>
  <c r="EI391" i="1"/>
  <c r="EK123" i="1"/>
  <c r="EG504" i="1"/>
  <c r="EK180" i="1"/>
  <c r="EA164" i="1"/>
  <c r="EE534" i="1"/>
  <c r="EA497" i="1"/>
  <c r="DX430" i="1"/>
  <c r="ES204" i="1"/>
  <c r="EE58" i="1"/>
  <c r="DX450" i="1"/>
  <c r="EK515" i="1"/>
  <c r="DZ271" i="1"/>
  <c r="ES459" i="1"/>
  <c r="EB141" i="1"/>
  <c r="DY495" i="1"/>
  <c r="EC309" i="1"/>
  <c r="EA163" i="1"/>
  <c r="DY111" i="1"/>
  <c r="ES486" i="1"/>
  <c r="ET15" i="1"/>
  <c r="ER70" i="1"/>
  <c r="EC157" i="1"/>
  <c r="ET142" i="1"/>
  <c r="EL270" i="1"/>
  <c r="ES11" i="1"/>
  <c r="EF133" i="1"/>
  <c r="EB68" i="1"/>
  <c r="EG494" i="1"/>
  <c r="ED454" i="1"/>
  <c r="DX189" i="1"/>
  <c r="EL291" i="1"/>
  <c r="DY173" i="1"/>
  <c r="EO261" i="1"/>
  <c r="EI367" i="1"/>
  <c r="DY152" i="1"/>
  <c r="EH433" i="1"/>
  <c r="ET403" i="1"/>
  <c r="ED246" i="1"/>
  <c r="EL46" i="1"/>
  <c r="EB340" i="1"/>
  <c r="EF525" i="1"/>
  <c r="ES211" i="1"/>
  <c r="EM471" i="1"/>
  <c r="EG330" i="1"/>
  <c r="EL22" i="1"/>
  <c r="EC233" i="1"/>
  <c r="EA294" i="1"/>
  <c r="EA255" i="1"/>
  <c r="DY153" i="1"/>
  <c r="EJ333" i="1"/>
  <c r="DZ28" i="1"/>
  <c r="EI415" i="1"/>
  <c r="EH310" i="1"/>
  <c r="EF377" i="1"/>
  <c r="ED77" i="1"/>
  <c r="ER274" i="1"/>
  <c r="EF207" i="1"/>
  <c r="EK110" i="1"/>
  <c r="EO443" i="1"/>
  <c r="EI313" i="1"/>
  <c r="EF198" i="1"/>
  <c r="EL492" i="1"/>
  <c r="EE342" i="1"/>
  <c r="EC372" i="1"/>
  <c r="EI451" i="1"/>
  <c r="ED160" i="1"/>
  <c r="EH71" i="1"/>
  <c r="DX281" i="1"/>
  <c r="EG310" i="1"/>
  <c r="EL151" i="1"/>
  <c r="EM342" i="1"/>
  <c r="EL359" i="1"/>
  <c r="EB386" i="1"/>
  <c r="EL201" i="1"/>
  <c r="ER520" i="1"/>
  <c r="EH459" i="1"/>
  <c r="EG86" i="1"/>
  <c r="EA286" i="1"/>
  <c r="ED437" i="1"/>
  <c r="DX455" i="1"/>
  <c r="DY156" i="1"/>
  <c r="ET257" i="1"/>
  <c r="EI540" i="1"/>
  <c r="EI160" i="1"/>
  <c r="DZ394" i="1"/>
  <c r="EJ149" i="1"/>
  <c r="EJ18" i="1"/>
  <c r="ED124" i="1"/>
  <c r="ER246" i="1"/>
  <c r="ES505" i="1"/>
  <c r="EK434" i="1"/>
  <c r="DX172" i="1"/>
  <c r="ET44" i="1"/>
  <c r="DZ380" i="1"/>
  <c r="DY21" i="1"/>
  <c r="EL202" i="1"/>
  <c r="DY416" i="1"/>
  <c r="ES94" i="1"/>
  <c r="EH173" i="1"/>
  <c r="EM169" i="1"/>
  <c r="DX238" i="1"/>
  <c r="EH294" i="1"/>
  <c r="DX375" i="1"/>
  <c r="ED264" i="1"/>
  <c r="EE52" i="1"/>
  <c r="DY427" i="1"/>
  <c r="EN194" i="1"/>
  <c r="EJ151" i="1"/>
  <c r="EF120" i="1"/>
  <c r="ES79" i="1"/>
  <c r="DY133" i="1"/>
  <c r="EQ355" i="1"/>
  <c r="EN68" i="1"/>
  <c r="EL173" i="1"/>
  <c r="EF57" i="1"/>
  <c r="EG150" i="1"/>
  <c r="EG230" i="1"/>
  <c r="EE244" i="1"/>
  <c r="EI324" i="1"/>
  <c r="EG379" i="1"/>
  <c r="EL405" i="1"/>
  <c r="EH188" i="1"/>
  <c r="DX70" i="1"/>
  <c r="EE86" i="1"/>
  <c r="EP248" i="1"/>
  <c r="EK94" i="1"/>
  <c r="EP450" i="1"/>
  <c r="EE222" i="1"/>
  <c r="EM358" i="1"/>
  <c r="EQ105" i="1"/>
  <c r="EM49" i="1"/>
  <c r="EA226" i="1"/>
  <c r="EA265" i="1"/>
  <c r="DY63" i="1"/>
  <c r="EA500" i="1"/>
  <c r="EE297" i="1"/>
  <c r="EA404" i="1"/>
  <c r="EK539" i="1"/>
  <c r="EH233" i="1"/>
  <c r="ET496" i="1"/>
  <c r="EL322" i="1"/>
  <c r="ER12" i="1"/>
  <c r="DZ322" i="1"/>
  <c r="EC353" i="1"/>
  <c r="DZ73" i="1"/>
  <c r="DZ529" i="1"/>
  <c r="EJ523" i="1"/>
  <c r="ES189" i="1"/>
  <c r="ET193" i="1"/>
  <c r="EO410" i="1"/>
  <c r="EO332" i="1"/>
  <c r="EG133" i="1"/>
  <c r="EK279" i="1"/>
  <c r="EP132" i="1"/>
  <c r="EE367" i="1"/>
  <c r="EM70" i="1"/>
  <c r="EF500" i="1"/>
  <c r="EG21" i="1"/>
  <c r="EF206" i="1"/>
  <c r="EN93" i="1"/>
  <c r="ET292" i="1"/>
  <c r="DY11" i="1"/>
  <c r="EJ23" i="1"/>
  <c r="EA507" i="1"/>
  <c r="EN196" i="1"/>
  <c r="EM132" i="1"/>
  <c r="ED128" i="1"/>
  <c r="ED97" i="1"/>
  <c r="EO186" i="1"/>
  <c r="EM154" i="1"/>
  <c r="DZ441" i="1"/>
  <c r="EL133" i="1"/>
  <c r="ES145" i="1"/>
  <c r="EL403" i="1"/>
  <c r="EA141" i="1"/>
  <c r="EE67" i="1"/>
  <c r="EQ501" i="1"/>
  <c r="EA325" i="1"/>
  <c r="ED285" i="1"/>
  <c r="ES378" i="1"/>
  <c r="EH269" i="1"/>
  <c r="EQ303" i="1"/>
  <c r="ES203" i="1"/>
  <c r="EM385" i="1"/>
  <c r="ED527" i="1"/>
  <c r="EO224" i="1"/>
  <c r="EQ86" i="1"/>
  <c r="EO359" i="1"/>
  <c r="ED524" i="1"/>
  <c r="DY172" i="1"/>
  <c r="ED136" i="1"/>
  <c r="EC75" i="1"/>
  <c r="EQ535" i="1"/>
  <c r="DZ180" i="1"/>
  <c r="ER196" i="1"/>
  <c r="EK95" i="1"/>
  <c r="EG74" i="1"/>
  <c r="ES386" i="1"/>
  <c r="ES228" i="1"/>
  <c r="DY321" i="1"/>
  <c r="EM55" i="1"/>
  <c r="EK225" i="1"/>
  <c r="EH530" i="1"/>
  <c r="EO309" i="1"/>
  <c r="EK522" i="1"/>
  <c r="EK185" i="1"/>
  <c r="DY293" i="1"/>
  <c r="EC425" i="1"/>
  <c r="EK173" i="1"/>
  <c r="EE51" i="1"/>
  <c r="ED126" i="1"/>
  <c r="DY106" i="1"/>
  <c r="EJ227" i="1"/>
  <c r="ER281" i="1"/>
  <c r="ED443" i="1"/>
  <c r="DX155" i="1"/>
  <c r="ES493" i="1"/>
  <c r="EA29" i="1"/>
  <c r="EN496" i="1"/>
  <c r="ER188" i="1"/>
  <c r="DY165" i="1"/>
  <c r="DY479" i="1"/>
  <c r="DZ178" i="1"/>
  <c r="EN423" i="1"/>
  <c r="EG452" i="1"/>
  <c r="EM324" i="1"/>
  <c r="ED531" i="1"/>
  <c r="EI373" i="1"/>
  <c r="EC95" i="1"/>
  <c r="EO319" i="1"/>
  <c r="EI141" i="1"/>
  <c r="EC258" i="1"/>
  <c r="ED104" i="1"/>
  <c r="EM98" i="1"/>
  <c r="EC30" i="1"/>
  <c r="EG443" i="1"/>
  <c r="EL493" i="1"/>
  <c r="EQ117" i="1"/>
  <c r="EE253" i="1"/>
  <c r="EO371" i="1"/>
  <c r="EM168" i="1"/>
  <c r="EC490" i="1"/>
  <c r="EK59" i="1"/>
  <c r="ED541" i="1"/>
  <c r="ET56" i="1"/>
  <c r="DY44" i="1"/>
  <c r="EA334" i="1"/>
  <c r="EG183" i="1"/>
  <c r="EL124" i="1"/>
  <c r="ER118" i="1"/>
  <c r="ES159" i="1"/>
  <c r="ES524" i="1"/>
  <c r="EJ295" i="1"/>
  <c r="EJ441" i="1"/>
  <c r="ES83" i="1"/>
  <c r="EI453" i="1"/>
  <c r="EJ366" i="1"/>
  <c r="ED263" i="1"/>
  <c r="EM365" i="1"/>
  <c r="ET105" i="1"/>
  <c r="EK318" i="1"/>
  <c r="EA137" i="1"/>
  <c r="DY25" i="1"/>
  <c r="EM165" i="1"/>
  <c r="DY318" i="1"/>
  <c r="EJ19" i="1"/>
  <c r="ED169" i="1"/>
  <c r="ER23" i="1"/>
  <c r="EN520" i="1"/>
  <c r="ED254" i="1"/>
  <c r="ER375" i="1"/>
  <c r="ET170" i="1"/>
  <c r="ER63" i="1"/>
  <c r="EL315" i="1"/>
  <c r="ES259" i="1"/>
  <c r="EJ537" i="1"/>
  <c r="EI486" i="1"/>
  <c r="ED311" i="1"/>
  <c r="EC125" i="1"/>
  <c r="EE392" i="1"/>
  <c r="ET161" i="1"/>
  <c r="EO70" i="1"/>
  <c r="EB78" i="1"/>
  <c r="ED154" i="1"/>
  <c r="EO232" i="1"/>
  <c r="EN111" i="1"/>
  <c r="DY58" i="1"/>
  <c r="DZ98" i="1"/>
  <c r="EA433" i="1"/>
  <c r="EF354" i="1"/>
  <c r="DZ244" i="1"/>
  <c r="ED508" i="1"/>
  <c r="EC261" i="1"/>
  <c r="EG166" i="1"/>
  <c r="EO214" i="1"/>
  <c r="ED233" i="1"/>
  <c r="EQ530" i="1"/>
  <c r="EH123" i="1"/>
  <c r="EO39" i="1"/>
  <c r="EE50" i="1"/>
  <c r="EO50" i="1"/>
  <c r="EL225" i="1"/>
  <c r="ED183" i="1"/>
  <c r="EJ313" i="1"/>
  <c r="EQ250" i="1"/>
  <c r="ET151" i="1"/>
  <c r="EI537" i="1"/>
  <c r="EL34" i="1"/>
  <c r="EH105" i="1"/>
  <c r="DZ295" i="1"/>
  <c r="EG541" i="1"/>
  <c r="EI150" i="1"/>
  <c r="EP537" i="1"/>
  <c r="ER198" i="1"/>
  <c r="EB320" i="1"/>
  <c r="EP113" i="1"/>
  <c r="DZ203" i="1"/>
  <c r="EO270" i="1"/>
  <c r="ED32" i="1"/>
  <c r="EA81" i="1"/>
  <c r="ED75" i="1"/>
  <c r="EO120" i="1"/>
  <c r="EB88" i="1"/>
  <c r="EP46" i="1"/>
  <c r="ES117" i="1"/>
  <c r="EK294" i="1"/>
  <c r="EP105" i="1"/>
  <c r="EF211" i="1"/>
  <c r="EA508" i="1"/>
  <c r="EF520" i="1"/>
  <c r="EH187" i="1"/>
  <c r="EE115" i="1"/>
  <c r="EM341" i="1"/>
  <c r="EN495" i="1"/>
  <c r="EL39" i="1"/>
  <c r="EO467" i="1"/>
  <c r="EM335" i="1"/>
  <c r="EK20" i="1"/>
  <c r="EL338" i="1"/>
  <c r="ES138" i="1"/>
  <c r="ED197" i="1"/>
  <c r="EC201" i="1"/>
  <c r="EA55" i="1"/>
  <c r="EK100" i="1"/>
  <c r="EI13" i="1"/>
  <c r="EI116" i="1"/>
  <c r="EE340" i="1"/>
  <c r="EQ467" i="1"/>
  <c r="ES267" i="1"/>
  <c r="DX134" i="1"/>
  <c r="EA287" i="1"/>
  <c r="EO96" i="1"/>
  <c r="ET235" i="1"/>
  <c r="ED184" i="1"/>
  <c r="EL342" i="1"/>
  <c r="ES229" i="1"/>
  <c r="DX183" i="1"/>
  <c r="EI80" i="1"/>
  <c r="EQ528" i="1"/>
  <c r="ED79" i="1"/>
  <c r="EB25" i="1"/>
  <c r="ED520" i="1"/>
  <c r="EP381" i="1"/>
  <c r="EP475" i="1"/>
  <c r="EI76" i="1"/>
  <c r="EP525" i="1"/>
  <c r="EJ262" i="1"/>
  <c r="EB233" i="1"/>
  <c r="EO61" i="1"/>
  <c r="ES339" i="1"/>
  <c r="ER227" i="1"/>
  <c r="EN63" i="1"/>
  <c r="EF195" i="1"/>
  <c r="DX113" i="1"/>
  <c r="EF39" i="1"/>
  <c r="EG469" i="1"/>
  <c r="EA434" i="1"/>
  <c r="EI144" i="1"/>
  <c r="EH360" i="1"/>
  <c r="EE356" i="1"/>
  <c r="EE368" i="1"/>
  <c r="EA20" i="1"/>
  <c r="ER406" i="1"/>
  <c r="EF329" i="1"/>
  <c r="EQ411" i="1"/>
  <c r="ED523" i="1"/>
  <c r="EC391" i="1"/>
  <c r="EL129" i="1"/>
  <c r="EH40" i="1"/>
  <c r="EB145" i="1"/>
  <c r="EN322" i="1"/>
  <c r="EO508" i="1"/>
  <c r="EB81" i="1"/>
  <c r="DY328" i="1"/>
  <c r="ED346" i="1"/>
  <c r="EE474" i="1"/>
  <c r="ET481" i="1"/>
  <c r="EI12" i="1"/>
  <c r="EJ64" i="1"/>
  <c r="ES387" i="1"/>
  <c r="EQ416" i="1"/>
  <c r="EA398" i="1"/>
  <c r="EH346" i="1"/>
  <c r="DZ349" i="1"/>
  <c r="DY539" i="1"/>
  <c r="EA277" i="1"/>
  <c r="ER36" i="1"/>
  <c r="EL61" i="1"/>
  <c r="EF365" i="1"/>
  <c r="EH262" i="1"/>
  <c r="DZ508" i="1"/>
  <c r="DZ440" i="1"/>
  <c r="EB205" i="1"/>
  <c r="ER40" i="1"/>
  <c r="ES528" i="1"/>
  <c r="EN18" i="1"/>
  <c r="EO406" i="1"/>
  <c r="EP327" i="1"/>
  <c r="EL463" i="1"/>
  <c r="EA110" i="1"/>
  <c r="EE277" i="1"/>
  <c r="EO252" i="1"/>
  <c r="EA314" i="1"/>
  <c r="EN383" i="1"/>
  <c r="EI472" i="1"/>
  <c r="EO361" i="1"/>
  <c r="ED398" i="1"/>
  <c r="DX204" i="1"/>
  <c r="DY478" i="1"/>
  <c r="EN348" i="1"/>
  <c r="EA453" i="1"/>
  <c r="DX233" i="1"/>
  <c r="EB197" i="1"/>
  <c r="ED42" i="1"/>
  <c r="ER428" i="1"/>
  <c r="EK83" i="1"/>
  <c r="EC193" i="1"/>
  <c r="EJ394" i="1"/>
  <c r="EP275" i="1"/>
  <c r="ER139" i="1"/>
  <c r="EC289" i="1"/>
  <c r="ER315" i="1"/>
  <c r="EG253" i="1"/>
  <c r="EQ315" i="1"/>
  <c r="EE18" i="1"/>
  <c r="DZ454" i="1"/>
  <c r="EB13" i="1"/>
  <c r="EE346" i="1"/>
  <c r="ED219" i="1"/>
  <c r="EO403" i="1"/>
  <c r="ER318" i="1"/>
  <c r="EN326" i="1"/>
  <c r="EP200" i="1"/>
  <c r="EE437" i="1"/>
  <c r="ES44" i="1"/>
  <c r="EA259" i="1"/>
  <c r="EM40" i="1"/>
  <c r="DX295" i="1"/>
  <c r="EE291" i="1"/>
  <c r="ES389" i="1"/>
  <c r="EC520" i="1"/>
  <c r="ES525" i="1"/>
  <c r="DY354" i="1"/>
  <c r="ED369" i="1"/>
  <c r="EC355" i="1"/>
  <c r="EI206" i="1"/>
  <c r="EP410" i="1"/>
  <c r="EO499" i="1"/>
  <c r="EN449" i="1"/>
  <c r="ER473" i="1"/>
  <c r="ET66" i="1"/>
  <c r="DY185" i="1"/>
  <c r="ET526" i="1"/>
  <c r="EI301" i="1"/>
  <c r="EE228" i="1"/>
  <c r="DY249" i="1"/>
  <c r="ED476" i="1"/>
  <c r="EE302" i="1"/>
  <c r="EH239" i="1"/>
  <c r="ED323" i="1"/>
  <c r="ER237" i="1"/>
  <c r="EE372" i="1"/>
  <c r="EO337" i="1"/>
  <c r="ET541" i="1"/>
  <c r="ED234" i="1"/>
  <c r="EO493" i="1"/>
  <c r="EP457" i="1"/>
  <c r="EB36" i="1"/>
  <c r="ET423" i="1"/>
  <c r="EA73" i="1"/>
  <c r="EH74" i="1"/>
  <c r="EM72" i="1"/>
  <c r="EO73" i="1"/>
  <c r="EF498" i="1"/>
  <c r="EE364" i="1"/>
  <c r="DZ496" i="1"/>
  <c r="ED212" i="1"/>
  <c r="DX62" i="1"/>
  <c r="DY522" i="1"/>
  <c r="ES428" i="1"/>
  <c r="EI244" i="1"/>
  <c r="EN476" i="1"/>
  <c r="EM75" i="1"/>
  <c r="DZ388" i="1"/>
  <c r="EL318" i="1"/>
  <c r="DY509" i="1"/>
  <c r="EN127" i="1"/>
  <c r="EJ385" i="1"/>
  <c r="EI317" i="1"/>
  <c r="EP460" i="1"/>
  <c r="EM27" i="1"/>
  <c r="EG485" i="1"/>
  <c r="ES304" i="1"/>
  <c r="DX362" i="1"/>
  <c r="DY503" i="1"/>
  <c r="EJ420" i="1"/>
  <c r="EA425" i="1"/>
  <c r="EC439" i="1"/>
  <c r="DX428" i="1"/>
  <c r="EB399" i="1"/>
  <c r="ER232" i="1"/>
  <c r="EG262" i="1"/>
  <c r="EO489" i="1"/>
  <c r="DZ17" i="1"/>
  <c r="EN444" i="1"/>
  <c r="EP216" i="1"/>
  <c r="EF127" i="1"/>
  <c r="EP446" i="1"/>
  <c r="EG466" i="1"/>
  <c r="EK49" i="1"/>
  <c r="EP246" i="1"/>
  <c r="DX323" i="1"/>
  <c r="EL509" i="1"/>
  <c r="EP304" i="1"/>
  <c r="EK64" i="1"/>
  <c r="EM90" i="1"/>
  <c r="DY358" i="1"/>
  <c r="EG375" i="1"/>
  <c r="EK287" i="1"/>
  <c r="DY425" i="1"/>
  <c r="EL145" i="1"/>
  <c r="ER339" i="1"/>
  <c r="EO442" i="1"/>
  <c r="EB210" i="1"/>
  <c r="ER460" i="1"/>
  <c r="EA355" i="1"/>
  <c r="EN351" i="1"/>
  <c r="DZ323" i="1"/>
  <c r="DX528" i="1"/>
  <c r="ED371" i="1"/>
  <c r="EB119" i="1"/>
  <c r="ET172" i="1"/>
  <c r="EN345" i="1"/>
  <c r="EA275" i="1"/>
  <c r="EA184" i="1"/>
  <c r="EJ515" i="1"/>
  <c r="EP68" i="1"/>
  <c r="EP56" i="1"/>
  <c r="EQ461" i="1"/>
  <c r="EJ344" i="1"/>
  <c r="ED170" i="1"/>
  <c r="ER480" i="1"/>
  <c r="EQ183" i="1"/>
  <c r="EI452" i="1"/>
  <c r="EH423" i="1"/>
  <c r="EJ178" i="1"/>
  <c r="DZ517" i="1"/>
  <c r="EI293" i="1"/>
  <c r="EK87" i="1"/>
  <c r="EJ258" i="1"/>
  <c r="ET54" i="1"/>
  <c r="EL328" i="1"/>
  <c r="EE347" i="1"/>
  <c r="EJ533" i="1"/>
  <c r="DX288" i="1"/>
  <c r="EM304" i="1"/>
  <c r="EJ403" i="1"/>
  <c r="EB33" i="1"/>
  <c r="DY125" i="1"/>
  <c r="EL499" i="1"/>
  <c r="ET34" i="1"/>
  <c r="EM229" i="1"/>
  <c r="EA71" i="1"/>
  <c r="EB476" i="1"/>
  <c r="EO222" i="1"/>
  <c r="EG110" i="1"/>
  <c r="EQ449" i="1"/>
  <c r="EE35" i="1"/>
  <c r="EL392" i="1"/>
  <c r="ER382" i="1"/>
  <c r="ER84" i="1"/>
  <c r="EC85" i="1"/>
  <c r="ED61" i="1"/>
  <c r="EQ470" i="1"/>
  <c r="EP13" i="1"/>
  <c r="EA368" i="1"/>
  <c r="EO174" i="1"/>
  <c r="EF91" i="1"/>
  <c r="EF185" i="1"/>
  <c r="EI39" i="1"/>
  <c r="DZ229" i="1"/>
  <c r="EN87" i="1"/>
  <c r="EA345" i="1"/>
  <c r="EB82" i="1"/>
  <c r="EG449" i="1"/>
  <c r="EC344" i="1"/>
  <c r="EL459" i="1"/>
  <c r="EP82" i="1"/>
  <c r="EP70" i="1"/>
  <c r="EC109" i="1"/>
  <c r="ES440" i="1"/>
  <c r="EN66" i="1"/>
  <c r="DY389" i="1"/>
  <c r="EP251" i="1"/>
  <c r="EB80" i="1"/>
  <c r="EI46" i="1"/>
  <c r="EG465" i="1"/>
  <c r="EJ223" i="1"/>
  <c r="EC458" i="1"/>
  <c r="ED20" i="1"/>
  <c r="EQ259" i="1"/>
  <c r="EN70" i="1"/>
  <c r="ER349" i="1"/>
  <c r="DZ145" i="1"/>
  <c r="ER271" i="1"/>
  <c r="EJ42" i="1"/>
  <c r="EP433" i="1"/>
  <c r="EA399" i="1"/>
  <c r="EF504" i="1"/>
  <c r="EL490" i="1"/>
  <c r="DX374" i="1"/>
  <c r="DZ421" i="1"/>
  <c r="ES220" i="1"/>
  <c r="EN529" i="1"/>
  <c r="EK93" i="1"/>
  <c r="EQ255" i="1"/>
  <c r="EM490" i="1"/>
  <c r="EP281" i="1"/>
  <c r="ED278" i="1"/>
  <c r="EE440" i="1"/>
  <c r="EN42" i="1"/>
  <c r="ES522" i="1"/>
  <c r="EO427" i="1"/>
  <c r="EL380" i="1"/>
  <c r="EJ28" i="1"/>
  <c r="DY299" i="1"/>
  <c r="EI87" i="1"/>
  <c r="EL40" i="1"/>
  <c r="EP452" i="1"/>
  <c r="DZ391" i="1"/>
  <c r="EA219" i="1"/>
  <c r="ET289" i="1"/>
  <c r="DY246" i="1"/>
  <c r="EO496" i="1"/>
  <c r="EL507" i="1"/>
  <c r="EB477" i="1"/>
  <c r="ET74" i="1"/>
  <c r="EL242" i="1"/>
  <c r="EG407" i="1"/>
  <c r="DZ354" i="1"/>
  <c r="EI120" i="1"/>
  <c r="ED265" i="1"/>
  <c r="ED179" i="1"/>
  <c r="EB442" i="1"/>
  <c r="DY307" i="1"/>
  <c r="ES315" i="1"/>
  <c r="ED299" i="1"/>
  <c r="ET69" i="1"/>
  <c r="ED439" i="1"/>
  <c r="EJ458" i="1"/>
  <c r="DZ121" i="1"/>
  <c r="EQ473" i="1"/>
  <c r="EK330" i="1"/>
  <c r="EM394" i="1"/>
  <c r="EO382" i="1"/>
  <c r="EE82" i="1"/>
  <c r="EA92" i="1"/>
  <c r="EN386" i="1"/>
  <c r="EQ353" i="1"/>
  <c r="EQ384" i="1"/>
  <c r="EA420" i="1"/>
  <c r="EQ479" i="1"/>
  <c r="EM311" i="1"/>
  <c r="EN317" i="1"/>
  <c r="EN311" i="1"/>
  <c r="EA410" i="1"/>
  <c r="EM71" i="1"/>
  <c r="EB488" i="1"/>
  <c r="EP312" i="1"/>
  <c r="ED374" i="1"/>
  <c r="EG346" i="1"/>
  <c r="EK174" i="1"/>
  <c r="ES250" i="1"/>
  <c r="EE56" i="1"/>
  <c r="EA309" i="1"/>
  <c r="EC415" i="1"/>
  <c r="EJ392" i="1"/>
  <c r="EF326" i="1"/>
  <c r="EQ276" i="1"/>
  <c r="EM12" i="1"/>
  <c r="DX434" i="1"/>
  <c r="EQ209" i="1"/>
  <c r="EF14" i="1"/>
  <c r="EK81" i="1"/>
  <c r="EM437" i="1"/>
  <c r="EC468" i="1"/>
  <c r="EN388" i="1"/>
  <c r="EM37" i="1"/>
  <c r="EN479" i="1"/>
  <c r="EP519" i="1"/>
  <c r="EO58" i="1"/>
  <c r="DX313" i="1"/>
  <c r="EA461" i="1"/>
  <c r="DZ96" i="1"/>
  <c r="EJ265" i="1"/>
  <c r="EL469" i="1"/>
  <c r="EH495" i="1"/>
  <c r="EO333" i="1"/>
  <c r="EI60" i="1"/>
  <c r="EE413" i="1"/>
  <c r="EC371" i="1"/>
  <c r="EQ529" i="1"/>
  <c r="EA327" i="1"/>
  <c r="ED417" i="1"/>
  <c r="ET454" i="1"/>
  <c r="EI357" i="1"/>
  <c r="ES515" i="1"/>
  <c r="EC453" i="1"/>
  <c r="EB59" i="1"/>
  <c r="DZ154" i="1"/>
  <c r="EG76" i="1"/>
  <c r="EE338" i="1"/>
  <c r="EQ310" i="1"/>
  <c r="EA365" i="1"/>
  <c r="EB52" i="1"/>
  <c r="ED391" i="1"/>
  <c r="EK169" i="1"/>
  <c r="EP502" i="1"/>
  <c r="EK449" i="1"/>
  <c r="EL349" i="1"/>
  <c r="DY413" i="1"/>
  <c r="DX74" i="1"/>
  <c r="DZ331" i="1"/>
  <c r="ED242" i="1"/>
  <c r="EL260" i="1"/>
  <c r="DX335" i="1"/>
  <c r="EG115" i="1"/>
  <c r="EM297" i="1"/>
  <c r="EA441" i="1"/>
  <c r="ET59" i="1"/>
  <c r="EC525" i="1"/>
  <c r="DY237" i="1"/>
  <c r="ER446" i="1"/>
  <c r="EI390" i="1"/>
  <c r="EN459" i="1"/>
  <c r="DY319" i="1"/>
  <c r="EN24" i="1"/>
  <c r="EH399" i="1"/>
  <c r="DX150" i="1"/>
  <c r="EK424" i="1"/>
  <c r="ET273" i="1"/>
  <c r="EC163" i="1"/>
  <c r="DX409" i="1"/>
  <c r="EK511" i="1"/>
  <c r="EI490" i="1"/>
  <c r="EG371" i="1"/>
  <c r="EB34" i="1"/>
  <c r="EE430" i="1"/>
  <c r="EK303" i="1"/>
  <c r="ED13" i="1"/>
  <c r="ER208" i="1"/>
  <c r="EN32" i="1"/>
  <c r="EJ139" i="1"/>
  <c r="EF359" i="1"/>
  <c r="EP454" i="1"/>
  <c r="EF480" i="1"/>
  <c r="EN159" i="1"/>
  <c r="EP219" i="1"/>
  <c r="ED488" i="1"/>
  <c r="ET253" i="1"/>
  <c r="EJ439" i="1"/>
  <c r="DY82" i="1"/>
  <c r="EO314" i="1"/>
  <c r="EJ503" i="1"/>
  <c r="EE71" i="1"/>
  <c r="EF228" i="1"/>
  <c r="EL539" i="1"/>
  <c r="DZ318" i="1"/>
  <c r="EH321" i="1"/>
  <c r="EJ39" i="1"/>
  <c r="ET85" i="1"/>
  <c r="EK105" i="1"/>
  <c r="DY529" i="1"/>
  <c r="EC365" i="1"/>
  <c r="EM279" i="1"/>
  <c r="EB291" i="1"/>
  <c r="ER523" i="1"/>
  <c r="ES272" i="1"/>
  <c r="EA207" i="1"/>
  <c r="EC331" i="1"/>
  <c r="ED206" i="1"/>
  <c r="EK538" i="1"/>
  <c r="DX307" i="1"/>
  <c r="EM525" i="1"/>
  <c r="ES62" i="1"/>
  <c r="EG25" i="1"/>
  <c r="EH238" i="1"/>
  <c r="EL105" i="1"/>
  <c r="EB515" i="1"/>
  <c r="DY457" i="1"/>
  <c r="DX159" i="1"/>
  <c r="EA317" i="1"/>
  <c r="ED450" i="1"/>
  <c r="EF304" i="1"/>
  <c r="EJ529" i="1"/>
  <c r="EE149" i="1"/>
  <c r="ED82" i="1"/>
  <c r="DY473" i="1"/>
  <c r="ES350" i="1"/>
  <c r="EN464" i="1"/>
  <c r="ES76" i="1"/>
  <c r="EQ396" i="1"/>
  <c r="EH83" i="1"/>
  <c r="DY19" i="1"/>
  <c r="DZ343" i="1"/>
  <c r="EO418" i="1"/>
  <c r="DX153" i="1"/>
  <c r="EB313" i="1"/>
  <c r="ED458" i="1"/>
  <c r="EE371" i="1"/>
  <c r="EB432" i="1"/>
  <c r="EK498" i="1"/>
  <c r="ES307" i="1"/>
  <c r="ER27" i="1"/>
  <c r="EG395" i="1"/>
  <c r="EA523" i="1"/>
  <c r="EH466" i="1"/>
  <c r="EG251" i="1"/>
  <c r="DY38" i="1"/>
  <c r="ER487" i="1"/>
  <c r="EH323" i="1"/>
  <c r="EE441" i="1"/>
  <c r="EI268" i="1"/>
  <c r="EB79" i="1"/>
  <c r="DX527" i="1"/>
  <c r="EA168" i="1"/>
  <c r="EI11" i="1"/>
  <c r="EK398" i="1"/>
  <c r="EA280" i="1"/>
  <c r="EG367" i="1"/>
  <c r="EO318" i="1"/>
  <c r="EN262" i="1"/>
  <c r="EM517" i="1"/>
  <c r="ED73" i="1"/>
  <c r="ET302" i="1"/>
  <c r="DZ355" i="1"/>
  <c r="DY439" i="1"/>
  <c r="DX330" i="1"/>
  <c r="EM261" i="1"/>
  <c r="EI408" i="1"/>
  <c r="EG45" i="1"/>
  <c r="EN532" i="1"/>
  <c r="EN314" i="1"/>
  <c r="EI437" i="1"/>
  <c r="DX413" i="1"/>
  <c r="ED48" i="1"/>
  <c r="ER21" i="1"/>
  <c r="ES282" i="1"/>
  <c r="ES318" i="1"/>
  <c r="EF273" i="1"/>
  <c r="ET70" i="1"/>
  <c r="ER276" i="1"/>
  <c r="EM481" i="1"/>
  <c r="ED315" i="1"/>
  <c r="EP230" i="1"/>
  <c r="EG320" i="1"/>
  <c r="DX29" i="1"/>
  <c r="EE16" i="1"/>
  <c r="EM217" i="1"/>
  <c r="EA122" i="1"/>
  <c r="EA237" i="1"/>
  <c r="EJ402" i="1"/>
  <c r="ES391" i="1"/>
  <c r="EA489" i="1"/>
  <c r="ED279" i="1"/>
  <c r="EQ336" i="1"/>
  <c r="DZ306" i="1"/>
  <c r="EL196" i="1"/>
  <c r="EG351" i="1"/>
  <c r="EK395" i="1"/>
  <c r="EA278" i="1"/>
  <c r="EK17" i="1"/>
  <c r="EE531" i="1"/>
  <c r="ES523" i="1"/>
  <c r="EG460" i="1"/>
  <c r="EO69" i="1"/>
  <c r="EK68" i="1"/>
  <c r="EH375" i="1"/>
  <c r="ED316" i="1"/>
  <c r="EJ417" i="1"/>
  <c r="EN115" i="1"/>
  <c r="ED342" i="1"/>
  <c r="EK510" i="1"/>
  <c r="ER218" i="1"/>
  <c r="EJ79" i="1"/>
  <c r="EM465" i="1"/>
  <c r="EQ503" i="1"/>
  <c r="ER99" i="1"/>
  <c r="EC332" i="1"/>
  <c r="EM253" i="1"/>
  <c r="EI349" i="1"/>
  <c r="EF217" i="1"/>
  <c r="EE252" i="1"/>
  <c r="EK129" i="1"/>
  <c r="EN353" i="1"/>
  <c r="EO328" i="1"/>
  <c r="EH517" i="1"/>
  <c r="EF26" i="1"/>
  <c r="DX125" i="1"/>
  <c r="EQ84" i="1"/>
  <c r="EG378" i="1"/>
  <c r="ER316" i="1"/>
  <c r="EQ373" i="1"/>
  <c r="DY446" i="1"/>
  <c r="EJ367" i="1"/>
  <c r="EE513" i="1"/>
  <c r="EN80" i="1"/>
  <c r="EJ502" i="1"/>
  <c r="EN302" i="1"/>
  <c r="EA83" i="1"/>
  <c r="ET397" i="1"/>
  <c r="DZ187" i="1"/>
  <c r="EQ357" i="1"/>
  <c r="EP117" i="1"/>
  <c r="EJ224" i="1"/>
  <c r="EG29" i="1"/>
  <c r="ED273" i="1"/>
  <c r="DX148" i="1"/>
  <c r="EF447" i="1"/>
  <c r="EC84" i="1"/>
  <c r="EJ397" i="1"/>
  <c r="DX467" i="1"/>
  <c r="EC40" i="1"/>
  <c r="EI14" i="1"/>
  <c r="EG239" i="1"/>
  <c r="EF373" i="1"/>
  <c r="EP399" i="1"/>
  <c r="EG311" i="1"/>
  <c r="EL512" i="1"/>
  <c r="DZ381" i="1"/>
  <c r="EC388" i="1"/>
  <c r="EA233" i="1"/>
  <c r="EF302" i="1"/>
  <c r="ER434" i="1"/>
  <c r="EH362" i="1"/>
  <c r="EF135" i="1"/>
  <c r="EH315" i="1"/>
  <c r="EJ49" i="1"/>
  <c r="DZ478" i="1"/>
  <c r="ER223" i="1"/>
  <c r="DX337" i="1"/>
  <c r="EA274" i="1"/>
  <c r="EP375" i="1"/>
  <c r="ER201" i="1"/>
  <c r="ER283" i="1"/>
  <c r="DY414" i="1"/>
  <c r="ET338" i="1"/>
  <c r="EO323" i="1"/>
  <c r="DZ316" i="1"/>
  <c r="EP164" i="1"/>
  <c r="ET516" i="1"/>
  <c r="EC497" i="1"/>
  <c r="EF369" i="1"/>
  <c r="EP159" i="1"/>
  <c r="EM128" i="1"/>
  <c r="EK389" i="1"/>
  <c r="ER145" i="1"/>
  <c r="EA478" i="1"/>
  <c r="ED419" i="1"/>
  <c r="EK487" i="1"/>
  <c r="DY329" i="1"/>
  <c r="ES269" i="1"/>
  <c r="DZ407" i="1"/>
  <c r="DX461" i="1"/>
  <c r="EO321" i="1"/>
  <c r="EC150" i="1"/>
  <c r="EF306" i="1"/>
  <c r="EE235" i="1"/>
  <c r="EP224" i="1"/>
  <c r="EJ92" i="1"/>
  <c r="EB65" i="1"/>
  <c r="EB504" i="1"/>
  <c r="EJ336" i="1"/>
  <c r="EP344" i="1"/>
  <c r="EO485" i="1"/>
  <c r="EN438" i="1"/>
  <c r="DY135" i="1"/>
  <c r="EH368" i="1"/>
  <c r="EJ322" i="1"/>
  <c r="ET355" i="1"/>
  <c r="ES412" i="1"/>
  <c r="EE272" i="1"/>
  <c r="ET529" i="1"/>
  <c r="DY538" i="1"/>
  <c r="EL390" i="1"/>
  <c r="EF159" i="1"/>
  <c r="EM440" i="1"/>
  <c r="ER257" i="1"/>
  <c r="EO253" i="1"/>
  <c r="EQ288" i="1"/>
  <c r="EG397" i="1"/>
  <c r="EA397" i="1"/>
  <c r="EQ495" i="1"/>
  <c r="ET239" i="1"/>
  <c r="ER326" i="1"/>
  <c r="ES116" i="1"/>
  <c r="ER402" i="1"/>
  <c r="EI432" i="1"/>
  <c r="EJ293" i="1"/>
  <c r="EO397" i="1"/>
  <c r="EA306" i="1"/>
  <c r="EF481" i="1"/>
  <c r="EH259" i="1"/>
  <c r="EE438" i="1"/>
  <c r="EA535" i="1"/>
  <c r="EQ66" i="1"/>
  <c r="EO99" i="1"/>
  <c r="EQ65" i="1"/>
  <c r="EI247" i="1"/>
  <c r="EL382" i="1"/>
  <c r="EH432" i="1"/>
  <c r="EO56" i="1"/>
  <c r="EQ307" i="1"/>
  <c r="EM92" i="1"/>
  <c r="EP297" i="1"/>
  <c r="EE482" i="1"/>
  <c r="EE423" i="1"/>
  <c r="EC339" i="1"/>
  <c r="ER45" i="1"/>
  <c r="DX518" i="1"/>
  <c r="EJ130" i="1"/>
  <c r="DZ408" i="1"/>
  <c r="EC130" i="1"/>
  <c r="EP328" i="1"/>
  <c r="EF189" i="1"/>
  <c r="EQ446" i="1"/>
  <c r="EJ184" i="1"/>
  <c r="EI25" i="1"/>
  <c r="DY147" i="1"/>
  <c r="ER443" i="1"/>
  <c r="EF225" i="1"/>
  <c r="EG370" i="1"/>
  <c r="EA328" i="1"/>
  <c r="EE381" i="1"/>
  <c r="EO24" i="1"/>
  <c r="EP158" i="1"/>
  <c r="EL516" i="1"/>
  <c r="ES293" i="1"/>
  <c r="EB245" i="1"/>
  <c r="EL522" i="1"/>
  <c r="EA268" i="1"/>
  <c r="EG118" i="1"/>
  <c r="EL362" i="1"/>
  <c r="ED68" i="1"/>
  <c r="EF328" i="1"/>
  <c r="EM441" i="1"/>
  <c r="EO54" i="1"/>
  <c r="EQ494" i="1"/>
  <c r="EL134" i="1"/>
  <c r="EH30" i="1"/>
  <c r="ER481" i="1"/>
  <c r="EF324" i="1"/>
  <c r="DY113" i="1"/>
  <c r="ES442" i="1"/>
  <c r="DZ500" i="1"/>
  <c r="EG73" i="1"/>
  <c r="EL340" i="1"/>
  <c r="EF138" i="1"/>
  <c r="ES334" i="1"/>
  <c r="EQ171" i="1"/>
  <c r="EF101" i="1"/>
  <c r="EC164" i="1"/>
  <c r="DZ191" i="1"/>
  <c r="EG316" i="1"/>
  <c r="ER432" i="1"/>
  <c r="ER461" i="1"/>
  <c r="EN197" i="1"/>
  <c r="ES163" i="1"/>
  <c r="DZ330" i="1"/>
  <c r="EH336" i="1"/>
  <c r="EB202" i="1"/>
  <c r="DZ99" i="1"/>
  <c r="EE177" i="1"/>
  <c r="ET287" i="1"/>
  <c r="EO268" i="1"/>
  <c r="EQ116" i="1"/>
  <c r="EC198" i="1"/>
  <c r="ED334" i="1"/>
  <c r="ET359" i="1"/>
  <c r="EM259" i="1"/>
  <c r="EB264" i="1"/>
  <c r="EF448" i="1"/>
  <c r="EP203" i="1"/>
  <c r="EJ491" i="1"/>
  <c r="EP422" i="1"/>
  <c r="EG263" i="1"/>
  <c r="EL181" i="1"/>
  <c r="EC50" i="1"/>
  <c r="EF160" i="1"/>
  <c r="EP150" i="1"/>
  <c r="DX278" i="1"/>
  <c r="ER117" i="1"/>
  <c r="DY117" i="1"/>
  <c r="EC129" i="1"/>
  <c r="ED19" i="1"/>
  <c r="EJ433" i="1"/>
  <c r="EH490" i="1"/>
  <c r="DX119" i="1"/>
  <c r="EN523" i="1"/>
  <c r="EM186" i="1"/>
  <c r="EO471" i="1"/>
  <c r="EF29" i="1"/>
  <c r="EF425" i="1"/>
  <c r="EE64" i="1"/>
  <c r="EP287" i="1"/>
  <c r="EJ431" i="1"/>
  <c r="EN365" i="1"/>
  <c r="EA254" i="1"/>
  <c r="EE411" i="1"/>
  <c r="DY519" i="1"/>
  <c r="EK120" i="1"/>
  <c r="EQ358" i="1"/>
  <c r="EL420" i="1"/>
  <c r="EQ246" i="1"/>
  <c r="EA416" i="1"/>
  <c r="EH280" i="1"/>
  <c r="ER87" i="1"/>
  <c r="DX267" i="1"/>
  <c r="EO436" i="1"/>
  <c r="DY322" i="1"/>
  <c r="EB410" i="1"/>
  <c r="DY267" i="1"/>
  <c r="EB195" i="1"/>
  <c r="EB295" i="1"/>
  <c r="EB374" i="1"/>
  <c r="EA158" i="1"/>
  <c r="EJ33" i="1"/>
  <c r="ET132" i="1"/>
  <c r="EI445" i="1"/>
  <c r="EL346" i="1"/>
  <c r="EE279" i="1"/>
  <c r="DY352" i="1"/>
  <c r="ET406" i="1"/>
  <c r="ET404" i="1"/>
  <c r="EG83" i="1"/>
  <c r="EM25" i="1"/>
  <c r="ET437" i="1"/>
  <c r="ET111" i="1"/>
  <c r="EQ128" i="1"/>
  <c r="EN187" i="1"/>
  <c r="EF318" i="1"/>
  <c r="EJ209" i="1"/>
  <c r="ER238" i="1"/>
  <c r="EE92" i="1"/>
  <c r="ED118" i="1"/>
  <c r="ED490" i="1"/>
  <c r="EI315" i="1"/>
  <c r="EN285" i="1"/>
  <c r="DX180" i="1"/>
  <c r="ED27" i="1"/>
  <c r="EE90" i="1"/>
  <c r="DY182" i="1"/>
  <c r="ER178" i="1"/>
  <c r="EG409" i="1"/>
  <c r="DX329" i="1"/>
  <c r="ES115" i="1"/>
  <c r="EH251" i="1"/>
  <c r="ES177" i="1"/>
  <c r="EN470" i="1"/>
  <c r="EJ126" i="1"/>
  <c r="EE365" i="1"/>
  <c r="EH191" i="1"/>
  <c r="EL289" i="1"/>
  <c r="EG287" i="1"/>
  <c r="EJ185" i="1"/>
  <c r="ED339" i="1"/>
  <c r="EI483" i="1"/>
  <c r="EH507" i="1"/>
  <c r="EL369" i="1"/>
  <c r="EF468" i="1"/>
  <c r="ET345" i="1"/>
  <c r="EO265" i="1"/>
  <c r="EK288" i="1"/>
  <c r="EB518" i="1"/>
  <c r="DZ52" i="1"/>
  <c r="EJ199" i="1"/>
  <c r="EL358" i="1"/>
  <c r="ES109" i="1"/>
  <c r="DX388" i="1"/>
  <c r="EH163" i="1"/>
  <c r="DY523" i="1"/>
  <c r="EI431" i="1"/>
  <c r="EQ227" i="1"/>
  <c r="EN201" i="1"/>
  <c r="EF32" i="1"/>
  <c r="EI294" i="1"/>
  <c r="DX277" i="1"/>
  <c r="DZ350" i="1"/>
  <c r="EM452" i="1"/>
  <c r="EM106" i="1"/>
  <c r="EG524" i="1"/>
  <c r="EE105" i="1"/>
  <c r="EO308" i="1"/>
  <c r="EA341" i="1"/>
  <c r="EF100" i="1"/>
  <c r="ES521" i="1"/>
  <c r="ES371" i="1"/>
  <c r="DZ143" i="1"/>
  <c r="ET270" i="1"/>
  <c r="ET502" i="1"/>
  <c r="EJ11" i="1"/>
  <c r="DZ532" i="1"/>
  <c r="EQ386" i="1"/>
  <c r="EO380" i="1"/>
  <c r="EE213" i="1"/>
  <c r="ED511" i="1"/>
  <c r="EF422" i="1"/>
  <c r="DX284" i="1"/>
  <c r="DZ474" i="1"/>
  <c r="EG194" i="1"/>
  <c r="EQ272" i="1"/>
  <c r="ET145" i="1"/>
  <c r="EO190" i="1"/>
  <c r="EF76" i="1"/>
  <c r="ET104" i="1"/>
  <c r="DY52" i="1"/>
  <c r="EP88" i="1"/>
  <c r="DZ111" i="1"/>
  <c r="EA446" i="1"/>
  <c r="EI269" i="1"/>
  <c r="EH265" i="1"/>
  <c r="EI22" i="1"/>
  <c r="ER229" i="1"/>
  <c r="EC322" i="1"/>
  <c r="EQ147" i="1"/>
  <c r="DZ531" i="1"/>
  <c r="EH205" i="1"/>
  <c r="ET228" i="1"/>
  <c r="EF431" i="1"/>
  <c r="ER72" i="1"/>
  <c r="EI129" i="1"/>
  <c r="EC221" i="1"/>
  <c r="EB56" i="1"/>
  <c r="EI387" i="1"/>
  <c r="EB269" i="1"/>
  <c r="EL529" i="1"/>
  <c r="EJ501" i="1"/>
  <c r="EB530" i="1"/>
  <c r="EI283" i="1"/>
  <c r="EB51" i="1"/>
  <c r="EE55" i="1"/>
  <c r="EO215" i="1"/>
  <c r="DZ246" i="1"/>
  <c r="EC138" i="1"/>
  <c r="EH55" i="1"/>
  <c r="EG280" i="1"/>
  <c r="EB344" i="1"/>
  <c r="ER463" i="1"/>
  <c r="DX11" i="1"/>
  <c r="EQ454" i="1"/>
  <c r="ED94" i="1"/>
  <c r="ER226" i="1"/>
  <c r="DZ232" i="1"/>
  <c r="DZ208" i="1"/>
  <c r="EQ80" i="1"/>
  <c r="EK371" i="1"/>
  <c r="EK167" i="1"/>
  <c r="EF142" i="1"/>
  <c r="EE110" i="1"/>
  <c r="EK54" i="1"/>
  <c r="EA90" i="1"/>
  <c r="EQ148" i="1"/>
  <c r="EN319" i="1"/>
  <c r="EQ279" i="1"/>
  <c r="EM280" i="1"/>
  <c r="EA290" i="1"/>
  <c r="EM474" i="1"/>
  <c r="EF490" i="1"/>
  <c r="EJ297" i="1"/>
  <c r="DY89" i="1"/>
  <c r="EE188" i="1"/>
  <c r="EL217" i="1"/>
  <c r="EQ403" i="1"/>
  <c r="EP205" i="1"/>
  <c r="ER521" i="1"/>
  <c r="EA475" i="1"/>
  <c r="ER279" i="1"/>
  <c r="EK354" i="1"/>
  <c r="EL354" i="1"/>
  <c r="EJ521" i="1"/>
  <c r="EO229" i="1"/>
  <c r="DY366" i="1"/>
  <c r="EE205" i="1"/>
  <c r="EI233" i="1"/>
  <c r="EJ355" i="1"/>
  <c r="EE417" i="1"/>
  <c r="EN321" i="1"/>
  <c r="EA279" i="1"/>
  <c r="EJ125" i="1"/>
  <c r="EA376" i="1"/>
  <c r="EQ230" i="1"/>
  <c r="EH307" i="1"/>
  <c r="EI91" i="1"/>
  <c r="EA209" i="1"/>
  <c r="EK181" i="1"/>
  <c r="EC132" i="1"/>
  <c r="EE501" i="1"/>
  <c r="EF12" i="1"/>
  <c r="EB531" i="1"/>
  <c r="EC118" i="1"/>
  <c r="DY297" i="1"/>
  <c r="EN260" i="1"/>
  <c r="EC23" i="1"/>
  <c r="EA213" i="1"/>
  <c r="ET166" i="1"/>
  <c r="EJ522" i="1"/>
  <c r="DX157" i="1"/>
  <c r="EB336" i="1"/>
  <c r="EM207" i="1"/>
  <c r="EH400" i="1"/>
  <c r="EA49" i="1"/>
  <c r="DX508" i="1"/>
  <c r="DX168" i="1"/>
  <c r="EE193" i="1"/>
  <c r="EO93" i="1"/>
  <c r="EL135" i="1"/>
  <c r="EC421" i="1"/>
  <c r="EA348" i="1"/>
  <c r="DX463" i="1"/>
  <c r="EO301" i="1"/>
  <c r="EM131" i="1"/>
  <c r="EO193" i="1"/>
  <c r="ED480" i="1"/>
  <c r="EB167" i="1"/>
  <c r="EC114" i="1"/>
  <c r="EI429" i="1"/>
  <c r="EK471" i="1"/>
  <c r="EJ26" i="1"/>
  <c r="EE511" i="1"/>
  <c r="EQ216" i="1"/>
  <c r="EH35" i="1"/>
  <c r="EH468" i="1"/>
  <c r="EC184" i="1"/>
  <c r="ED56" i="1"/>
  <c r="EP191" i="1"/>
  <c r="EI158" i="1"/>
  <c r="EJ155" i="1"/>
  <c r="ET446" i="1"/>
  <c r="ER88" i="1"/>
  <c r="EQ109" i="1"/>
  <c r="EI329" i="1"/>
  <c r="EQ522" i="1"/>
  <c r="EQ28" i="1"/>
  <c r="EK24" i="1"/>
  <c r="DZ137" i="1"/>
  <c r="DX177" i="1"/>
  <c r="EM203" i="1"/>
  <c r="ES283" i="1"/>
  <c r="EA111" i="1"/>
  <c r="EG43" i="1"/>
  <c r="EC476" i="1"/>
  <c r="DZ12" i="1"/>
  <c r="EH196" i="1"/>
  <c r="DX433" i="1"/>
  <c r="EB200" i="1"/>
  <c r="DZ379" i="1"/>
  <c r="EM162" i="1"/>
  <c r="EE80" i="1"/>
  <c r="EF86" i="1"/>
  <c r="EB293" i="1"/>
  <c r="ET515" i="1"/>
  <c r="ET380" i="1"/>
  <c r="ES261" i="1"/>
  <c r="ET441" i="1"/>
  <c r="EQ186" i="1"/>
  <c r="EC229" i="1"/>
  <c r="ED241" i="1"/>
  <c r="EP305" i="1"/>
  <c r="EN189" i="1"/>
  <c r="EP267" i="1"/>
  <c r="EB140" i="1"/>
  <c r="EG82" i="1"/>
  <c r="EK115" i="1"/>
  <c r="DX206" i="1"/>
  <c r="EA54" i="1"/>
  <c r="EJ119" i="1"/>
  <c r="DZ352" i="1"/>
  <c r="EE22" i="1"/>
  <c r="EO76" i="1"/>
  <c r="EJ132" i="1"/>
  <c r="ES346" i="1"/>
  <c r="EQ158" i="1"/>
  <c r="EQ481" i="1"/>
  <c r="ES133" i="1"/>
  <c r="EF214" i="1"/>
  <c r="EC213" i="1"/>
  <c r="ED447" i="1"/>
  <c r="DZ135" i="1"/>
  <c r="EK340" i="1"/>
  <c r="EE388" i="1"/>
  <c r="EN218" i="1"/>
  <c r="ET414" i="1"/>
  <c r="EM151" i="1"/>
  <c r="EI388" i="1"/>
  <c r="ET118" i="1"/>
  <c r="EM38" i="1"/>
  <c r="ES466" i="1"/>
  <c r="EH293" i="1"/>
  <c r="EK308" i="1"/>
  <c r="EH103" i="1"/>
  <c r="DZ95" i="1"/>
  <c r="EK531" i="1"/>
  <c r="EE398" i="1"/>
  <c r="EH440" i="1"/>
  <c r="EM531" i="1"/>
  <c r="EH319" i="1"/>
  <c r="EA445" i="1"/>
  <c r="EL272" i="1"/>
  <c r="EH229" i="1"/>
  <c r="EL199" i="1"/>
  <c r="ET420" i="1"/>
  <c r="EE280" i="1"/>
  <c r="EE41" i="1"/>
  <c r="ER526" i="1"/>
  <c r="EA72" i="1"/>
  <c r="ES540" i="1"/>
  <c r="EK85" i="1"/>
  <c r="EG398" i="1"/>
  <c r="EJ249" i="1"/>
  <c r="ER284" i="1"/>
  <c r="EJ213" i="1"/>
  <c r="EI354" i="1"/>
  <c r="EH143" i="1"/>
  <c r="EN278" i="1"/>
  <c r="EA234" i="1"/>
  <c r="EM181" i="1"/>
  <c r="EH304" i="1"/>
  <c r="EI416" i="1"/>
  <c r="EG354" i="1"/>
  <c r="DY477" i="1"/>
  <c r="EA305" i="1"/>
  <c r="EO168" i="1"/>
  <c r="DX55" i="1"/>
  <c r="EH263" i="1"/>
  <c r="EG264" i="1"/>
  <c r="EI493" i="1"/>
  <c r="EM42" i="1"/>
  <c r="ED158" i="1"/>
  <c r="EK209" i="1"/>
  <c r="EQ532" i="1"/>
  <c r="ER252" i="1"/>
  <c r="DZ45" i="1"/>
  <c r="EH31" i="1"/>
  <c r="EG182" i="1"/>
  <c r="EF63" i="1"/>
  <c r="EO187" i="1"/>
  <c r="EF376" i="1"/>
  <c r="EL310" i="1"/>
  <c r="EB405" i="1"/>
  <c r="EB102" i="1"/>
  <c r="EN125" i="1"/>
  <c r="EF256" i="1"/>
  <c r="ED157" i="1"/>
  <c r="EM123" i="1"/>
  <c r="EA157" i="1"/>
  <c r="EH190" i="1"/>
  <c r="EK131" i="1"/>
  <c r="ES222" i="1"/>
  <c r="ES417" i="1"/>
  <c r="EP507" i="1"/>
  <c r="DY438" i="1"/>
  <c r="DY247" i="1"/>
  <c r="EK530" i="1"/>
  <c r="ET522" i="1"/>
  <c r="EN172" i="1"/>
  <c r="EJ152" i="1"/>
  <c r="ET264" i="1"/>
  <c r="EM164" i="1"/>
  <c r="EP182" i="1"/>
  <c r="EF297" i="1"/>
  <c r="EN330" i="1"/>
  <c r="EP380" i="1"/>
  <c r="DX14" i="1"/>
  <c r="ED355" i="1"/>
  <c r="EM190" i="1"/>
  <c r="EC284" i="1"/>
  <c r="DX188" i="1"/>
  <c r="EA177" i="1"/>
  <c r="EI216" i="1"/>
  <c r="DY411" i="1"/>
  <c r="EI210" i="1"/>
  <c r="EK370" i="1"/>
  <c r="EI402" i="1"/>
  <c r="ES34" i="1"/>
  <c r="EO369" i="1"/>
  <c r="EJ434" i="1"/>
  <c r="EP48" i="1"/>
  <c r="EM161" i="1"/>
  <c r="EJ147" i="1"/>
  <c r="EA506" i="1"/>
  <c r="ES199" i="1"/>
  <c r="ES446" i="1"/>
  <c r="EI222" i="1"/>
  <c r="EF300" i="1"/>
  <c r="EG512" i="1"/>
  <c r="EK325" i="1"/>
  <c r="DX35" i="1"/>
  <c r="EA126" i="1"/>
  <c r="EG417" i="1"/>
  <c r="EM171" i="1"/>
  <c r="EO31" i="1"/>
  <c r="EK405" i="1"/>
  <c r="EH380" i="1"/>
  <c r="EE109" i="1"/>
  <c r="EI54" i="1"/>
  <c r="EH358" i="1"/>
  <c r="DZ249" i="1"/>
  <c r="EF117" i="1"/>
  <c r="EI475" i="1"/>
  <c r="EA79" i="1"/>
  <c r="EM450" i="1"/>
  <c r="DX314" i="1"/>
  <c r="EI187" i="1"/>
  <c r="EK537" i="1"/>
  <c r="EN121" i="1"/>
  <c r="EO135" i="1"/>
  <c r="EC417" i="1"/>
  <c r="EP162" i="1"/>
  <c r="EI183" i="1"/>
  <c r="EF44" i="1"/>
  <c r="EQ232" i="1"/>
  <c r="EK278" i="1"/>
  <c r="ED459" i="1"/>
  <c r="EB48" i="1"/>
  <c r="EJ319" i="1"/>
  <c r="EE520" i="1"/>
  <c r="EP161" i="1"/>
  <c r="DX212" i="1"/>
  <c r="EB395" i="1"/>
  <c r="ET45" i="1"/>
  <c r="EP140" i="1"/>
  <c r="ET387" i="1"/>
  <c r="DZ169" i="1"/>
  <c r="EJ210" i="1"/>
  <c r="EM228" i="1"/>
  <c r="DZ133" i="1"/>
  <c r="DZ40" i="1"/>
  <c r="EH170" i="1"/>
  <c r="EB219" i="1"/>
  <c r="EM76" i="1"/>
  <c r="EH106" i="1"/>
  <c r="EQ341" i="1"/>
  <c r="EM127" i="1"/>
  <c r="EQ293" i="1"/>
  <c r="DX280" i="1"/>
  <c r="DX138" i="1"/>
  <c r="ED416" i="1"/>
  <c r="EO465" i="1"/>
  <c r="ES49" i="1"/>
  <c r="EK411" i="1"/>
  <c r="ES67" i="1"/>
  <c r="EL216" i="1"/>
  <c r="EG99" i="1"/>
  <c r="EF158" i="1"/>
  <c r="EB353" i="1"/>
  <c r="EP49" i="1"/>
  <c r="EA242" i="1"/>
  <c r="EJ400" i="1"/>
  <c r="EM521" i="1"/>
  <c r="EA322" i="1"/>
  <c r="EN492" i="1"/>
  <c r="DY368" i="1"/>
  <c r="DX425" i="1"/>
  <c r="EQ139" i="1"/>
  <c r="EN179" i="1"/>
  <c r="EJ167" i="1"/>
  <c r="EO134" i="1"/>
  <c r="DZ325" i="1"/>
  <c r="ES128" i="1"/>
  <c r="EJ378" i="1"/>
  <c r="DZ72" i="1"/>
  <c r="EE450" i="1"/>
  <c r="ET64" i="1"/>
  <c r="ED302" i="1"/>
  <c r="EF338" i="1"/>
  <c r="EA336" i="1"/>
  <c r="ET398" i="1"/>
  <c r="EP141" i="1"/>
  <c r="DY333" i="1"/>
  <c r="EC167" i="1"/>
  <c r="ET52" i="1"/>
  <c r="EF163" i="1"/>
  <c r="DY168" i="1"/>
  <c r="EP295" i="1"/>
  <c r="EK235" i="1"/>
  <c r="EC14" i="1"/>
  <c r="ED363" i="1"/>
  <c r="EJ24" i="1"/>
  <c r="EK258" i="1"/>
  <c r="EJ140" i="1"/>
  <c r="EA452" i="1"/>
  <c r="EG325" i="1"/>
  <c r="EG260" i="1"/>
  <c r="EO529" i="1"/>
  <c r="ER97" i="1"/>
  <c r="ED286" i="1"/>
  <c r="EM458" i="1"/>
  <c r="EH223" i="1"/>
  <c r="EA198" i="1"/>
  <c r="EN272" i="1"/>
  <c r="EG26" i="1"/>
  <c r="EJ303" i="1"/>
  <c r="EK192" i="1"/>
  <c r="EE19" i="1"/>
  <c r="DX194" i="1"/>
  <c r="EO255" i="1"/>
  <c r="EN270" i="1"/>
  <c r="EG147" i="1"/>
  <c r="EG329" i="1"/>
  <c r="EB70" i="1"/>
  <c r="EI143" i="1"/>
  <c r="EK80" i="1"/>
  <c r="EE119" i="1"/>
  <c r="DZ269" i="1"/>
  <c r="EO241" i="1"/>
  <c r="ED193" i="1"/>
  <c r="DZ173" i="1"/>
  <c r="EE85" i="1"/>
  <c r="EP260" i="1"/>
  <c r="ET21" i="1"/>
  <c r="EE20" i="1"/>
  <c r="EL166" i="1"/>
  <c r="EC162" i="1"/>
  <c r="EA97" i="1"/>
  <c r="EQ185" i="1"/>
  <c r="EC264" i="1"/>
  <c r="ET153" i="1"/>
  <c r="EP51" i="1"/>
  <c r="ED173" i="1"/>
  <c r="ET159" i="1"/>
  <c r="DX175" i="1"/>
  <c r="EQ149" i="1"/>
  <c r="DY471" i="1"/>
  <c r="DX178" i="1"/>
  <c r="EN217" i="1"/>
  <c r="EK214" i="1"/>
  <c r="EH79" i="1"/>
  <c r="EC225" i="1"/>
  <c r="DZ171" i="1"/>
  <c r="DY296" i="1"/>
  <c r="ET238" i="1"/>
  <c r="EC149" i="1"/>
  <c r="EA68" i="1"/>
  <c r="DX57" i="1"/>
  <c r="EQ207" i="1"/>
  <c r="EE431" i="1"/>
  <c r="DZ75" i="1"/>
  <c r="EL108" i="1"/>
  <c r="EN177" i="1"/>
  <c r="ET520" i="1"/>
  <c r="DX186" i="1"/>
  <c r="EO488" i="1"/>
  <c r="EE345" i="1"/>
  <c r="DY266" i="1"/>
  <c r="EN533" i="1"/>
  <c r="EE206" i="1"/>
  <c r="ES142" i="1"/>
  <c r="EP231" i="1"/>
  <c r="EC406" i="1"/>
  <c r="EF290" i="1"/>
  <c r="EI103" i="1"/>
  <c r="EK112" i="1"/>
  <c r="ES106" i="1"/>
  <c r="EQ363" i="1"/>
  <c r="ES340" i="1"/>
  <c r="ER209" i="1"/>
  <c r="DX225" i="1"/>
  <c r="EC26" i="1"/>
  <c r="EG281" i="1"/>
  <c r="EA257" i="1"/>
  <c r="EC267" i="1"/>
  <c r="EH154" i="1"/>
  <c r="ES25" i="1"/>
  <c r="EC178" i="1"/>
  <c r="EK172" i="1"/>
  <c r="EM352" i="1"/>
  <c r="EQ167" i="1"/>
  <c r="DY150" i="1"/>
  <c r="EM107" i="1"/>
  <c r="EG103" i="1"/>
  <c r="EN243" i="1"/>
  <c r="EE178" i="1"/>
  <c r="EM94" i="1"/>
  <c r="ET152" i="1"/>
  <c r="EJ254" i="1"/>
  <c r="EA70" i="1"/>
  <c r="EE28" i="1"/>
  <c r="DX253" i="1"/>
  <c r="EI100" i="1"/>
  <c r="EO276" i="1"/>
  <c r="EB109" i="1"/>
  <c r="EP135" i="1"/>
  <c r="EL143" i="1"/>
  <c r="EG283" i="1"/>
  <c r="EA130" i="1"/>
  <c r="EG174" i="1"/>
  <c r="EQ199" i="1"/>
  <c r="EC364" i="1"/>
  <c r="ER302" i="1"/>
  <c r="EN21" i="1"/>
  <c r="EF55" i="1"/>
  <c r="EC139" i="1"/>
  <c r="DX222" i="1"/>
  <c r="DX129" i="1"/>
  <c r="EQ194" i="1"/>
  <c r="DX367" i="1"/>
  <c r="EJ244" i="1"/>
  <c r="DZ157" i="1"/>
  <c r="ER515" i="1"/>
  <c r="ED364" i="1"/>
  <c r="EA169" i="1"/>
  <c r="EH327" i="1"/>
  <c r="EK191" i="1"/>
  <c r="EQ43" i="1"/>
  <c r="EG222" i="1"/>
  <c r="EO118" i="1"/>
  <c r="EG160" i="1"/>
  <c r="EL239" i="1"/>
  <c r="EF523" i="1"/>
  <c r="EA192" i="1"/>
  <c r="EQ133" i="1"/>
  <c r="EI320" i="1"/>
  <c r="ER160" i="1"/>
  <c r="EE378" i="1"/>
  <c r="EO511" i="1"/>
  <c r="EC48" i="1"/>
  <c r="DX514" i="1"/>
  <c r="ES475" i="1"/>
  <c r="EL276" i="1"/>
  <c r="EB394" i="1"/>
  <c r="EF454" i="1"/>
  <c r="DY48" i="1"/>
  <c r="EJ505" i="1"/>
  <c r="ED210" i="1"/>
  <c r="EC290" i="1"/>
  <c r="EE27" i="1"/>
  <c r="EL95" i="1"/>
  <c r="ET32" i="1"/>
  <c r="EQ476" i="1"/>
  <c r="EE61" i="1"/>
  <c r="ED221" i="1"/>
  <c r="DZ231" i="1"/>
  <c r="ED445" i="1"/>
  <c r="ER504" i="1"/>
  <c r="EN181" i="1"/>
  <c r="EB120" i="1"/>
  <c r="EK454" i="1"/>
  <c r="EK119" i="1"/>
  <c r="EK210" i="1"/>
  <c r="EQ55" i="1"/>
  <c r="EG450" i="1"/>
  <c r="ES379" i="1"/>
  <c r="DX230" i="1"/>
  <c r="EF92" i="1"/>
  <c r="EE533" i="1"/>
  <c r="ET92" i="1"/>
  <c r="ES70" i="1"/>
  <c r="ED62" i="1"/>
  <c r="EE281" i="1"/>
  <c r="EH492" i="1"/>
  <c r="EG254" i="1"/>
  <c r="EN354" i="1"/>
  <c r="EQ486" i="1"/>
  <c r="ES395" i="1"/>
  <c r="EK408" i="1"/>
  <c r="EC186" i="1"/>
  <c r="ED401" i="1"/>
  <c r="EC434" i="1"/>
  <c r="EA435" i="1"/>
  <c r="EI15" i="1"/>
  <c r="EJ89" i="1"/>
  <c r="EJ268" i="1"/>
  <c r="DZ403" i="1"/>
  <c r="ED462" i="1"/>
  <c r="DY421" i="1"/>
  <c r="EK491" i="1"/>
  <c r="EG423" i="1"/>
  <c r="ET494" i="1"/>
  <c r="EM112" i="1"/>
  <c r="EP402" i="1"/>
  <c r="EQ42" i="1"/>
  <c r="EC277" i="1"/>
  <c r="EM111" i="1"/>
  <c r="DY279" i="1"/>
  <c r="EH385" i="1"/>
  <c r="ES197" i="1"/>
  <c r="EA380" i="1"/>
  <c r="EB254" i="1"/>
  <c r="EQ135" i="1"/>
  <c r="EN481" i="1"/>
  <c r="EA34" i="1"/>
  <c r="ED45" i="1"/>
  <c r="EC504" i="1"/>
  <c r="ED46" i="1"/>
  <c r="EF308" i="1"/>
  <c r="EK392" i="1"/>
  <c r="EN493" i="1"/>
  <c r="ET82" i="1"/>
  <c r="EP217" i="1"/>
  <c r="DY275" i="1"/>
  <c r="ER388" i="1"/>
  <c r="EM230" i="1"/>
  <c r="EJ471" i="1"/>
  <c r="EA496" i="1"/>
  <c r="DZ457" i="1"/>
  <c r="EI115" i="1"/>
  <c r="EB438" i="1"/>
  <c r="EO477" i="1"/>
  <c r="EE89" i="1"/>
  <c r="EO290" i="1"/>
  <c r="EG286" i="1"/>
  <c r="EL428" i="1"/>
  <c r="EK296" i="1"/>
  <c r="ES455" i="1"/>
  <c r="EE13" i="1"/>
  <c r="EJ539" i="1"/>
  <c r="EM110" i="1"/>
  <c r="EB237" i="1"/>
  <c r="EP465" i="1"/>
  <c r="EB91" i="1"/>
  <c r="ED362" i="1"/>
  <c r="EM434" i="1"/>
  <c r="EL442" i="1"/>
  <c r="EJ218" i="1"/>
  <c r="ER322" i="1"/>
  <c r="ED66" i="1"/>
  <c r="ED426" i="1"/>
  <c r="EL103" i="1"/>
  <c r="ED81" i="1"/>
  <c r="EL384" i="1"/>
  <c r="ED328" i="1"/>
  <c r="EI238" i="1"/>
  <c r="EK289" i="1"/>
  <c r="ED59" i="1"/>
  <c r="DY250" i="1"/>
  <c r="ER476" i="1"/>
  <c r="DX454" i="1"/>
  <c r="DX325" i="1"/>
  <c r="DX473" i="1"/>
  <c r="EE466" i="1"/>
  <c r="DX245" i="1"/>
  <c r="EL27" i="1"/>
  <c r="EJ527" i="1"/>
  <c r="EB495" i="1"/>
  <c r="ES396" i="1"/>
  <c r="EJ350" i="1"/>
  <c r="DY167" i="1"/>
  <c r="DX306" i="1"/>
  <c r="EB194" i="1"/>
  <c r="EK132" i="1"/>
  <c r="ET305" i="1"/>
  <c r="EG229" i="1"/>
  <c r="EE93" i="1"/>
  <c r="EA504" i="1"/>
  <c r="ER527" i="1"/>
  <c r="EK412" i="1"/>
  <c r="EM173" i="1"/>
  <c r="EB225" i="1"/>
  <c r="EA47" i="1"/>
  <c r="ET499" i="1"/>
  <c r="ES448" i="1"/>
  <c r="ED331" i="1"/>
  <c r="DY159" i="1"/>
  <c r="DX485" i="1"/>
  <c r="EF145" i="1"/>
  <c r="EO274" i="1"/>
  <c r="EE271" i="1"/>
  <c r="DX372" i="1"/>
  <c r="ES488" i="1"/>
  <c r="EH374" i="1"/>
  <c r="DZ413" i="1"/>
  <c r="EF307" i="1"/>
  <c r="DZ146" i="1"/>
  <c r="EQ438" i="1"/>
  <c r="EM353" i="1"/>
  <c r="EJ356" i="1"/>
  <c r="ED436" i="1"/>
  <c r="EE210" i="1"/>
  <c r="EI404" i="1"/>
  <c r="ES388" i="1"/>
  <c r="ET122" i="1"/>
  <c r="EI224" i="1"/>
  <c r="EG415" i="1"/>
  <c r="DZ241" i="1"/>
  <c r="EP363" i="1"/>
  <c r="EL117" i="1"/>
  <c r="DZ415" i="1"/>
  <c r="EJ387" i="1"/>
  <c r="EE269" i="1"/>
  <c r="EH268" i="1"/>
  <c r="EB47" i="1"/>
  <c r="EC479" i="1"/>
  <c r="ED381" i="1"/>
  <c r="EE395" i="1"/>
  <c r="EJ84" i="1"/>
  <c r="EK476" i="1"/>
  <c r="EF320" i="1"/>
  <c r="EM58" i="1"/>
  <c r="EH536" i="1"/>
  <c r="EK378" i="1"/>
  <c r="ET36" i="1"/>
  <c r="EB535" i="1"/>
  <c r="ES22" i="1"/>
  <c r="EM515" i="1"/>
  <c r="EH78" i="1"/>
  <c r="EC403" i="1"/>
  <c r="EH186" i="1"/>
  <c r="EB424" i="1"/>
  <c r="DY317" i="1"/>
  <c r="EB510" i="1"/>
  <c r="EB433" i="1"/>
  <c r="DZ49" i="1"/>
  <c r="EC424" i="1"/>
  <c r="EH342" i="1"/>
  <c r="EO91" i="1"/>
  <c r="EF170" i="1"/>
  <c r="EN221" i="1"/>
  <c r="DX132" i="1"/>
  <c r="EC318" i="1"/>
  <c r="EJ53" i="1"/>
  <c r="EC395" i="1"/>
  <c r="EH125" i="1"/>
  <c r="EE59" i="1"/>
  <c r="DZ247" i="1"/>
  <c r="DZ468" i="1"/>
  <c r="ER537" i="1"/>
  <c r="EC472" i="1"/>
  <c r="EB491" i="1"/>
  <c r="DX469" i="1"/>
  <c r="EQ457" i="1"/>
  <c r="ER142" i="1"/>
  <c r="EQ51" i="1"/>
  <c r="ES479" i="1"/>
  <c r="DZ378" i="1"/>
  <c r="DZ139" i="1"/>
  <c r="EE231" i="1"/>
  <c r="EG502" i="1"/>
  <c r="EF339" i="1"/>
  <c r="EJ463" i="1"/>
  <c r="EG242" i="1"/>
  <c r="EG480" i="1"/>
  <c r="EM430" i="1"/>
  <c r="ED98" i="1"/>
  <c r="EN46" i="1"/>
  <c r="EF398" i="1"/>
  <c r="EP495" i="1"/>
  <c r="ER140" i="1"/>
  <c r="EN443" i="1"/>
  <c r="ED203" i="1"/>
  <c r="ED288" i="1"/>
  <c r="DY271" i="1"/>
  <c r="EF244" i="1"/>
  <c r="EI405" i="1"/>
  <c r="EH471" i="1"/>
  <c r="DY236" i="1"/>
  <c r="EN458" i="1"/>
  <c r="EQ401" i="1"/>
  <c r="ET430" i="1"/>
  <c r="EP438" i="1"/>
  <c r="EN233" i="1"/>
  <c r="EL332" i="1"/>
  <c r="DZ464" i="1"/>
  <c r="EE287" i="1"/>
  <c r="EB479" i="1"/>
  <c r="EJ536" i="1"/>
  <c r="EP511" i="1"/>
  <c r="EK168" i="1"/>
  <c r="EQ205" i="1"/>
  <c r="DY428" i="1"/>
  <c r="ER486" i="1"/>
  <c r="EK438" i="1"/>
  <c r="EE514" i="1"/>
  <c r="DY490" i="1"/>
  <c r="EP236" i="1"/>
  <c r="DX208" i="1"/>
  <c r="ES470" i="1"/>
  <c r="EN421" i="1"/>
  <c r="EC291" i="1"/>
  <c r="DX184" i="1"/>
  <c r="ED40" i="1"/>
  <c r="EC349" i="1"/>
  <c r="EO501" i="1"/>
  <c r="EF364" i="1"/>
  <c r="EE414" i="1"/>
  <c r="DZ523" i="1"/>
  <c r="DZ448" i="1"/>
  <c r="ED132" i="1"/>
  <c r="ED30" i="1"/>
  <c r="EM533" i="1"/>
  <c r="EB306" i="1"/>
  <c r="EE310" i="1"/>
  <c r="EA344" i="1"/>
  <c r="DY436" i="1"/>
  <c r="EN220" i="1"/>
  <c r="EC275" i="1"/>
  <c r="EO462" i="1"/>
  <c r="DY41" i="1"/>
  <c r="EK313" i="1"/>
  <c r="EM444" i="1"/>
  <c r="EF351" i="1"/>
  <c r="EF97" i="1"/>
  <c r="EM87" i="1"/>
  <c r="ET248" i="1"/>
  <c r="EH292" i="1"/>
  <c r="ER103" i="1"/>
  <c r="EI130" i="1"/>
  <c r="DZ124" i="1"/>
  <c r="ES414" i="1"/>
  <c r="EG429" i="1"/>
  <c r="EG416" i="1"/>
  <c r="ES300" i="1"/>
  <c r="ER466" i="1"/>
  <c r="EB123" i="1"/>
  <c r="EP280" i="1"/>
  <c r="EH334" i="1"/>
  <c r="EE306" i="1"/>
  <c r="ES302" i="1"/>
  <c r="EO88" i="1"/>
  <c r="ER46" i="1"/>
  <c r="DY521" i="1"/>
  <c r="EJ345" i="1"/>
  <c r="ER308" i="1"/>
  <c r="ES29" i="1"/>
  <c r="EP63" i="1"/>
  <c r="EF361" i="1"/>
  <c r="ED181" i="1"/>
  <c r="DX441" i="1"/>
  <c r="EB256" i="1"/>
  <c r="EK458" i="1"/>
  <c r="DY505" i="1"/>
  <c r="ES36" i="1"/>
  <c r="EG385" i="1"/>
  <c r="EN53" i="1"/>
  <c r="ET493" i="1"/>
  <c r="EI369" i="1"/>
  <c r="EJ257" i="1"/>
  <c r="DZ30" i="1"/>
  <c r="EK281" i="1"/>
  <c r="EL454" i="1"/>
  <c r="EB521" i="1"/>
  <c r="ED539" i="1"/>
  <c r="EF524" i="1"/>
  <c r="EB218" i="1"/>
  <c r="EE406" i="1"/>
  <c r="EP464" i="1"/>
  <c r="EF118" i="1"/>
  <c r="EK482" i="1"/>
  <c r="EK228" i="1"/>
  <c r="EQ192" i="1"/>
  <c r="DX15" i="1"/>
  <c r="ER192" i="1"/>
  <c r="EK364" i="1"/>
  <c r="EF184" i="1"/>
  <c r="EP129" i="1"/>
  <c r="ET38" i="1"/>
  <c r="EP23" i="1"/>
  <c r="EM476" i="1"/>
  <c r="ED266" i="1"/>
  <c r="EH253" i="1"/>
  <c r="DZ74" i="1"/>
  <c r="EB55" i="1"/>
  <c r="EB368" i="1"/>
  <c r="EA411" i="1"/>
  <c r="EI421" i="1"/>
  <c r="EO218" i="1"/>
  <c r="ER267" i="1"/>
  <c r="EI492" i="1"/>
  <c r="ED421" i="1"/>
  <c r="EP508" i="1"/>
  <c r="EP462" i="1"/>
  <c r="ES444" i="1"/>
  <c r="ED38" i="1"/>
  <c r="EA96" i="1"/>
  <c r="EP180" i="1"/>
  <c r="EM361" i="1"/>
  <c r="ES500" i="1"/>
  <c r="ED41" i="1"/>
  <c r="ET65" i="1"/>
  <c r="EC222" i="1"/>
  <c r="DY388" i="1"/>
  <c r="EG93" i="1"/>
  <c r="EA469" i="1"/>
  <c r="ET390" i="1"/>
  <c r="DX537" i="1"/>
  <c r="EP532" i="1"/>
  <c r="EI485" i="1"/>
  <c r="EN279" i="1"/>
  <c r="EJ314" i="1"/>
  <c r="ED483" i="1"/>
  <c r="EE412" i="1"/>
  <c r="EH421" i="1"/>
  <c r="EM269" i="1"/>
  <c r="EO242" i="1"/>
  <c r="EC426" i="1"/>
  <c r="EK512" i="1"/>
  <c r="EI498" i="1"/>
  <c r="ET432" i="1"/>
  <c r="EL38" i="1"/>
  <c r="EK358" i="1"/>
  <c r="EC187" i="1"/>
  <c r="EH246" i="1"/>
  <c r="EP325" i="1"/>
  <c r="DX274" i="1"/>
  <c r="EQ233" i="1"/>
  <c r="EG16" i="1"/>
  <c r="EC450" i="1"/>
  <c r="DX418" i="1"/>
  <c r="EI375" i="1"/>
  <c r="DX53" i="1"/>
  <c r="EQ22" i="1"/>
  <c r="EL119" i="1"/>
  <c r="EK96" i="1"/>
  <c r="EJ469" i="1"/>
  <c r="EP378" i="1"/>
  <c r="EF66" i="1"/>
  <c r="ED467" i="1"/>
  <c r="EG382" i="1"/>
  <c r="DY331" i="1"/>
  <c r="DY35" i="1"/>
  <c r="EL468" i="1"/>
  <c r="EL298" i="1"/>
  <c r="ED120" i="1"/>
  <c r="EI55" i="1"/>
  <c r="EK70" i="1"/>
  <c r="EP134" i="1"/>
  <c r="EL505" i="1"/>
  <c r="ED92" i="1"/>
  <c r="EA403" i="1"/>
  <c r="EH318" i="1"/>
  <c r="EN407" i="1"/>
  <c r="EN145" i="1"/>
  <c r="EQ36" i="1"/>
  <c r="ER217" i="1"/>
  <c r="DY177" i="1"/>
  <c r="EB297" i="1"/>
  <c r="EA464" i="1"/>
  <c r="DZ321" i="1"/>
  <c r="EM302" i="1"/>
  <c r="EG23" i="1"/>
  <c r="DX118" i="1"/>
  <c r="EE107" i="1"/>
  <c r="EJ315" i="1"/>
  <c r="EQ79" i="1"/>
  <c r="DZ359" i="1"/>
  <c r="DY57" i="1"/>
  <c r="EE487" i="1"/>
  <c r="ED314" i="1"/>
  <c r="EF284" i="1"/>
  <c r="EA415" i="1"/>
  <c r="EQ48" i="1"/>
  <c r="EQ418" i="1"/>
  <c r="DY494" i="1"/>
  <c r="EB392" i="1"/>
  <c r="DY194" i="1"/>
  <c r="EN232" i="1"/>
  <c r="ES277" i="1"/>
  <c r="DZ276" i="1"/>
  <c r="EN370" i="1"/>
  <c r="EN170" i="1"/>
  <c r="EG258" i="1"/>
  <c r="EG78" i="1"/>
  <c r="DZ514" i="1"/>
  <c r="EP403" i="1"/>
  <c r="EN367" i="1"/>
  <c r="EQ97" i="1"/>
  <c r="EQ469" i="1"/>
  <c r="EH312" i="1"/>
  <c r="EA522" i="1"/>
  <c r="EL430" i="1"/>
  <c r="EC496" i="1"/>
  <c r="EF41" i="1"/>
  <c r="EE326" i="1"/>
  <c r="EO346" i="1"/>
  <c r="EL72" i="1"/>
  <c r="EP366" i="1"/>
  <c r="ED420" i="1"/>
  <c r="ET434" i="1"/>
  <c r="EF497" i="1"/>
  <c r="EI506" i="1"/>
  <c r="DX130" i="1"/>
  <c r="ER525" i="1"/>
  <c r="EI118" i="1"/>
  <c r="ES469" i="1"/>
  <c r="ET440" i="1"/>
  <c r="EG159" i="1"/>
  <c r="DX36" i="1"/>
  <c r="EB227" i="1"/>
  <c r="DX389" i="1"/>
  <c r="EF420" i="1"/>
  <c r="EO245" i="1"/>
  <c r="EF295" i="1"/>
  <c r="EO405" i="1"/>
  <c r="ES183" i="1"/>
  <c r="EM233" i="1"/>
  <c r="EI413" i="1"/>
  <c r="EP488" i="1"/>
  <c r="EE201" i="1"/>
  <c r="EN229" i="1"/>
  <c r="EI350" i="1"/>
  <c r="EQ322" i="1"/>
  <c r="EO381" i="1"/>
  <c r="EB53" i="1"/>
  <c r="EA244" i="1"/>
  <c r="DX502" i="1"/>
  <c r="EN234" i="1"/>
  <c r="EK283" i="1"/>
  <c r="EA390" i="1"/>
  <c r="EM319" i="1"/>
  <c r="EF381" i="1"/>
  <c r="DY415" i="1"/>
  <c r="EE337" i="1"/>
  <c r="EK468" i="1"/>
  <c r="EI368" i="1"/>
  <c r="EE38" i="1"/>
  <c r="EN26" i="1"/>
  <c r="EM326" i="1"/>
  <c r="EH444" i="1"/>
  <c r="EN389" i="1"/>
  <c r="EO426" i="1"/>
  <c r="ES443" i="1"/>
  <c r="EF537" i="1"/>
  <c r="DX351" i="1"/>
  <c r="ER484" i="1"/>
  <c r="EL261" i="1"/>
  <c r="EK435" i="1"/>
  <c r="EA382" i="1"/>
  <c r="ER370" i="1"/>
  <c r="DZ456" i="1"/>
  <c r="ER203" i="1"/>
  <c r="ED388" i="1"/>
  <c r="ER69" i="1"/>
  <c r="EI194" i="1"/>
  <c r="ED37" i="1"/>
  <c r="EB226" i="1"/>
  <c r="EH370" i="1"/>
  <c r="EP355" i="1"/>
  <c r="EG176" i="1"/>
  <c r="EQ443" i="1"/>
  <c r="DY105" i="1"/>
  <c r="EE237" i="1"/>
  <c r="DY449" i="1"/>
  <c r="EJ247" i="1"/>
  <c r="EA45" i="1"/>
  <c r="EP78" i="1"/>
  <c r="ES253" i="1"/>
  <c r="EJ384" i="1"/>
  <c r="EO348" i="1"/>
  <c r="EP21" i="1"/>
  <c r="DX492" i="1"/>
  <c r="EF193" i="1"/>
  <c r="EL471" i="1"/>
  <c r="EJ480" i="1"/>
  <c r="ED99" i="1"/>
  <c r="EO139" i="1"/>
  <c r="DX215" i="1"/>
  <c r="DY391" i="1"/>
  <c r="EQ359" i="1"/>
  <c r="DZ291" i="1"/>
  <c r="EM220" i="1"/>
  <c r="DZ493" i="1"/>
  <c r="EC190" i="1"/>
  <c r="EP91" i="1"/>
  <c r="EC79" i="1"/>
  <c r="DZ487" i="1"/>
  <c r="DX207" i="1"/>
  <c r="EO291" i="1"/>
  <c r="EA455" i="1"/>
  <c r="DY13" i="1"/>
  <c r="DZ106" i="1"/>
  <c r="EE324" i="1"/>
  <c r="DY49" i="1"/>
  <c r="EM368" i="1"/>
  <c r="DX75" i="1"/>
  <c r="EF227" i="1"/>
  <c r="EF313" i="1"/>
  <c r="ER421" i="1"/>
  <c r="ED368" i="1"/>
  <c r="EB73" i="1"/>
  <c r="EB487" i="1"/>
  <c r="EG472" i="1"/>
  <c r="EE152" i="1"/>
  <c r="EO90" i="1"/>
  <c r="EL433" i="1"/>
  <c r="EJ481" i="1"/>
  <c r="EK380" i="1"/>
  <c r="EM204" i="1"/>
  <c r="EP352" i="1"/>
  <c r="ET350" i="1"/>
  <c r="EA273" i="1"/>
  <c r="EI319" i="1"/>
  <c r="EM520" i="1"/>
  <c r="EP486" i="1"/>
  <c r="EQ472" i="1"/>
  <c r="EO260" i="1"/>
  <c r="EK227" i="1"/>
  <c r="EI469" i="1"/>
  <c r="EO534" i="1"/>
  <c r="EQ112" i="1"/>
  <c r="EQ492" i="1"/>
  <c r="EQ68" i="1"/>
  <c r="EM69" i="1"/>
  <c r="DZ384" i="1"/>
  <c r="EA35" i="1"/>
  <c r="EI522" i="1"/>
  <c r="EL406" i="1"/>
  <c r="EJ479" i="1"/>
  <c r="EB466" i="1"/>
  <c r="EC469" i="1"/>
  <c r="EN419" i="1"/>
  <c r="EC32" i="1"/>
  <c r="EK34" i="1"/>
  <c r="ER345" i="1"/>
  <c r="EA62" i="1"/>
  <c r="EN472" i="1"/>
  <c r="EQ124" i="1"/>
  <c r="EN122" i="1"/>
  <c r="EA140" i="1"/>
  <c r="EJ127" i="1"/>
  <c r="ES406" i="1"/>
  <c r="DY97" i="1"/>
  <c r="EM404" i="1"/>
  <c r="EL218" i="1"/>
  <c r="EF410" i="1"/>
  <c r="EO482" i="1"/>
  <c r="EQ382" i="1"/>
  <c r="EN50" i="1"/>
  <c r="EB355" i="1"/>
  <c r="EJ190" i="1"/>
  <c r="EL482" i="1"/>
  <c r="DY336" i="1"/>
  <c r="ED497" i="1"/>
  <c r="ED95" i="1"/>
  <c r="EB125" i="1"/>
  <c r="EJ497" i="1"/>
  <c r="EK302" i="1"/>
  <c r="DY462" i="1"/>
  <c r="ER533" i="1"/>
  <c r="ED380" i="1"/>
  <c r="EK275" i="1"/>
  <c r="DZ510" i="1"/>
  <c r="EI300" i="1"/>
  <c r="ER335" i="1"/>
  <c r="EM445" i="1"/>
  <c r="ES402" i="1"/>
  <c r="ED392" i="1"/>
  <c r="EA91" i="1"/>
  <c r="EF319" i="1"/>
  <c r="ED466" i="1"/>
  <c r="EE190" i="1"/>
  <c r="EF450" i="1"/>
  <c r="EK245" i="1"/>
  <c r="EQ221" i="1"/>
  <c r="EC123" i="1"/>
  <c r="EJ455" i="1"/>
  <c r="ET436" i="1"/>
  <c r="EJ51" i="1"/>
  <c r="DX54" i="1"/>
  <c r="ER344" i="1"/>
  <c r="DY22" i="1"/>
  <c r="ED410" i="1"/>
  <c r="EA179" i="1"/>
  <c r="ET490" i="1"/>
  <c r="EJ15" i="1"/>
  <c r="ER261" i="1"/>
  <c r="ES289" i="1"/>
  <c r="EH448" i="1"/>
  <c r="EN377" i="1"/>
  <c r="DX516" i="1"/>
  <c r="DX377" i="1"/>
  <c r="EL14" i="1"/>
  <c r="EA457" i="1"/>
  <c r="DZ31" i="1"/>
  <c r="ET488" i="1"/>
  <c r="DZ279" i="1"/>
  <c r="EC272" i="1"/>
  <c r="ET41" i="1"/>
  <c r="DZ395" i="1"/>
  <c r="EF379" i="1"/>
  <c r="EC16" i="1"/>
  <c r="ES462" i="1"/>
  <c r="EP178" i="1"/>
  <c r="EA463" i="1"/>
  <c r="EK402" i="1"/>
  <c r="EC430" i="1"/>
  <c r="ET348" i="1"/>
  <c r="EF173" i="1"/>
  <c r="EC537" i="1"/>
  <c r="EJ156" i="1"/>
  <c r="ED405" i="1"/>
  <c r="EQ412" i="1"/>
  <c r="ER372" i="1"/>
  <c r="EG434" i="1"/>
  <c r="EP357" i="1"/>
  <c r="ET491" i="1"/>
  <c r="EB103" i="1"/>
  <c r="EL153" i="1"/>
  <c r="ET378" i="1"/>
  <c r="DY188" i="1"/>
  <c r="EP12" i="1"/>
  <c r="EG381" i="1"/>
  <c r="EC410" i="1"/>
  <c r="EB365" i="1"/>
  <c r="ES98" i="1"/>
  <c r="EL530" i="1"/>
  <c r="EH475" i="1"/>
  <c r="EJ70" i="1"/>
  <c r="EH194" i="1"/>
  <c r="DX44" i="1"/>
  <c r="EH236" i="1"/>
  <c r="ED529" i="1"/>
  <c r="ES113" i="1"/>
  <c r="EI153" i="1"/>
  <c r="ES100" i="1"/>
  <c r="EE402" i="1"/>
  <c r="EO11" i="1"/>
  <c r="DZ105" i="1"/>
  <c r="EA460" i="1"/>
  <c r="EA296" i="1"/>
  <c r="EA232" i="1"/>
  <c r="EQ410" i="1"/>
  <c r="EM512" i="1"/>
  <c r="EM370" i="1"/>
  <c r="EG259" i="1"/>
  <c r="ED394" i="1"/>
  <c r="EI213" i="1"/>
  <c r="EN376" i="1"/>
  <c r="EK127" i="1"/>
  <c r="ET129" i="1"/>
  <c r="EM63" i="1"/>
  <c r="EP273" i="1"/>
  <c r="EM93" i="1"/>
  <c r="EB453" i="1"/>
  <c r="ER439" i="1"/>
  <c r="EE47" i="1"/>
  <c r="ET186" i="1"/>
  <c r="EC140" i="1"/>
  <c r="EL31" i="1"/>
  <c r="ET77" i="1"/>
  <c r="ES288" i="1"/>
  <c r="EL213" i="1"/>
  <c r="EN269" i="1"/>
  <c r="EA33" i="1"/>
  <c r="EN141" i="1"/>
  <c r="EA251" i="1"/>
  <c r="EP71" i="1"/>
  <c r="ED14" i="1"/>
  <c r="EM239" i="1"/>
  <c r="EN112" i="1"/>
  <c r="ES103" i="1"/>
  <c r="ET483" i="1"/>
  <c r="EC143" i="1"/>
  <c r="ES129" i="1"/>
  <c r="EK416" i="1"/>
  <c r="DY251" i="1"/>
  <c r="DY110" i="1"/>
  <c r="EL417" i="1"/>
  <c r="EN422" i="1"/>
  <c r="EL205" i="1"/>
  <c r="EH538" i="1"/>
  <c r="DZ278" i="1"/>
  <c r="EQ121" i="1"/>
  <c r="EQ53" i="1"/>
  <c r="EK125" i="1"/>
  <c r="EG20" i="1"/>
  <c r="DY475" i="1"/>
  <c r="EM399" i="1"/>
  <c r="EF358" i="1"/>
  <c r="EH145" i="1"/>
  <c r="DZ539" i="1"/>
  <c r="EL250" i="1"/>
  <c r="EA427" i="1"/>
  <c r="ED282" i="1"/>
  <c r="EP15" i="1"/>
  <c r="EE171" i="1"/>
  <c r="EL461" i="1"/>
  <c r="EJ306" i="1"/>
  <c r="EK297" i="1"/>
  <c r="EB367" i="1"/>
  <c r="EN475" i="1"/>
  <c r="EQ465" i="1"/>
  <c r="EP284" i="1"/>
  <c r="EG18" i="1"/>
  <c r="EP331" i="1"/>
  <c r="DY23" i="1"/>
  <c r="EH537" i="1"/>
  <c r="EK46" i="1"/>
  <c r="DY102" i="1"/>
  <c r="EA401" i="1"/>
  <c r="EB213" i="1"/>
  <c r="ES514" i="1"/>
  <c r="ED504" i="1"/>
  <c r="EL297" i="1"/>
  <c r="EH417" i="1"/>
  <c r="EJ467" i="1"/>
  <c r="EG156" i="1"/>
  <c r="EN412" i="1"/>
  <c r="DY32" i="1"/>
  <c r="EI111" i="1"/>
  <c r="EP524" i="1"/>
  <c r="ER273" i="1"/>
  <c r="EN372" i="1"/>
  <c r="DZ56" i="1"/>
  <c r="EC196" i="1"/>
  <c r="EN501" i="1"/>
  <c r="EK11" i="1"/>
  <c r="EL464" i="1"/>
  <c r="EE65" i="1"/>
  <c r="EE343" i="1"/>
  <c r="EP69" i="1"/>
  <c r="EQ431" i="1"/>
  <c r="DX198" i="1"/>
  <c r="EP44" i="1"/>
  <c r="EH38" i="1"/>
  <c r="ER450" i="1"/>
  <c r="EM208" i="1"/>
  <c r="DY140" i="1"/>
  <c r="EE435" i="1"/>
  <c r="ET125" i="1"/>
  <c r="EN23" i="1"/>
  <c r="EF140" i="1"/>
  <c r="EJ438" i="1"/>
  <c r="EQ15" i="1"/>
  <c r="EA25" i="1"/>
  <c r="EB418" i="1"/>
  <c r="EI139" i="1"/>
  <c r="EL256" i="1"/>
  <c r="EP160" i="1"/>
  <c r="EA448" i="1"/>
  <c r="EB71" i="1"/>
  <c r="EN110" i="1"/>
  <c r="DX103" i="1"/>
  <c r="ED258" i="1"/>
  <c r="ET444" i="1"/>
  <c r="EO257" i="1"/>
  <c r="EN208" i="1"/>
  <c r="EO230" i="1"/>
  <c r="ER116" i="1"/>
  <c r="EK206" i="1"/>
  <c r="DZ220" i="1"/>
  <c r="EE100" i="1"/>
  <c r="EA144" i="1"/>
  <c r="EM410" i="1"/>
  <c r="EG454" i="1"/>
  <c r="EN173" i="1"/>
  <c r="EC204" i="1"/>
  <c r="EE509" i="1"/>
  <c r="EG155" i="1"/>
  <c r="EH503" i="1"/>
  <c r="EB266" i="1"/>
  <c r="EC46" i="1"/>
  <c r="EB41" i="1"/>
  <c r="ER20" i="1"/>
  <c r="EF430" i="1"/>
  <c r="DZ290" i="1"/>
  <c r="ES496" i="1"/>
  <c r="EA180" i="1"/>
  <c r="EM510" i="1"/>
  <c r="EN289" i="1"/>
  <c r="ED84" i="1"/>
  <c r="EO192" i="1"/>
  <c r="DY274" i="1"/>
  <c r="ER130" i="1"/>
  <c r="EP149" i="1"/>
  <c r="ER123" i="1"/>
  <c r="ED151" i="1"/>
  <c r="EQ241" i="1"/>
  <c r="EF285" i="1"/>
  <c r="EG134" i="1"/>
  <c r="DZ537" i="1"/>
  <c r="ER377" i="1"/>
  <c r="EB281" i="1"/>
  <c r="EP211" i="1"/>
  <c r="EG430" i="1"/>
  <c r="EJ131" i="1"/>
  <c r="DZ164" i="1"/>
  <c r="EA331" i="1"/>
  <c r="EE117" i="1"/>
  <c r="EJ221" i="1"/>
  <c r="DY341" i="1"/>
  <c r="DX408" i="1"/>
  <c r="EE128" i="1"/>
  <c r="EE113" i="1"/>
  <c r="EG188" i="1"/>
  <c r="EK248" i="1"/>
  <c r="EL222" i="1"/>
  <c r="EN363" i="1"/>
  <c r="DZ385" i="1"/>
  <c r="EC49" i="1"/>
  <c r="EO228" i="1"/>
  <c r="EN487" i="1"/>
  <c r="ES503" i="1"/>
  <c r="EG248" i="1"/>
  <c r="EF493" i="1"/>
  <c r="EP391" i="1"/>
  <c r="EK135" i="1"/>
  <c r="EF174" i="1"/>
  <c r="ED372" i="1"/>
  <c r="ER540" i="1"/>
  <c r="DX169" i="1"/>
  <c r="DY316" i="1"/>
  <c r="EE53" i="1"/>
  <c r="EG250" i="1"/>
  <c r="EH181" i="1"/>
  <c r="ET341" i="1"/>
  <c r="EN236" i="1"/>
  <c r="DZ371" i="1"/>
  <c r="EL319" i="1"/>
  <c r="EJ128" i="1"/>
  <c r="ET180" i="1"/>
  <c r="EM424" i="1"/>
  <c r="ED171" i="1"/>
  <c r="EC87" i="1"/>
  <c r="EH199" i="1"/>
  <c r="EE288" i="1"/>
  <c r="EM357" i="1"/>
  <c r="EE141" i="1"/>
  <c r="EL355" i="1"/>
  <c r="EJ103" i="1"/>
  <c r="EG161" i="1"/>
  <c r="EG279" i="1"/>
  <c r="EN437" i="1"/>
  <c r="ET95" i="1"/>
  <c r="EH142" i="1"/>
  <c r="EP184" i="1"/>
  <c r="ED117" i="1"/>
  <c r="EJ483" i="1"/>
  <c r="EO431" i="1"/>
  <c r="EK156" i="1"/>
  <c r="EJ530" i="1"/>
  <c r="EM145" i="1"/>
  <c r="EO173" i="1"/>
  <c r="EE469" i="1"/>
  <c r="EG27" i="1"/>
  <c r="EA150" i="1"/>
  <c r="EO206" i="1"/>
  <c r="EO540" i="1"/>
  <c r="ES332" i="1"/>
  <c r="EG336" i="1"/>
  <c r="EC39" i="1"/>
  <c r="DX530" i="1"/>
  <c r="EH291" i="1"/>
  <c r="DY385" i="1"/>
  <c r="EQ371" i="1"/>
  <c r="ET164" i="1"/>
  <c r="ET167" i="1"/>
  <c r="EN374" i="1"/>
  <c r="DX170" i="1"/>
  <c r="EK90" i="1"/>
  <c r="EI42" i="1"/>
  <c r="DY525" i="1"/>
  <c r="EL107" i="1"/>
  <c r="DZ61" i="1"/>
  <c r="EA152" i="1"/>
  <c r="EN393" i="1"/>
  <c r="DZ366" i="1"/>
  <c r="ES539" i="1"/>
  <c r="DX258" i="1"/>
  <c r="EQ383" i="1"/>
  <c r="EH328" i="1"/>
  <c r="EP301" i="1"/>
  <c r="EQ101" i="1"/>
  <c r="EO310" i="1"/>
  <c r="EC305" i="1"/>
  <c r="EQ181" i="1"/>
  <c r="EC216" i="1"/>
  <c r="EB326" i="1"/>
  <c r="EB508" i="1"/>
  <c r="ED88" i="1"/>
  <c r="EH225" i="1"/>
  <c r="ES86" i="1"/>
  <c r="DX219" i="1"/>
  <c r="EP186" i="1"/>
  <c r="DX201" i="1"/>
  <c r="EE334" i="1"/>
  <c r="EM13" i="1"/>
  <c r="EL159" i="1"/>
  <c r="EA210" i="1"/>
  <c r="ER194" i="1"/>
  <c r="EB250" i="1"/>
  <c r="DY451" i="1"/>
  <c r="DY406" i="1"/>
  <c r="DY40" i="1"/>
  <c r="EE467" i="1"/>
  <c r="EO498" i="1"/>
  <c r="EL431" i="1"/>
  <c r="ED176" i="1"/>
  <c r="EK243" i="1"/>
  <c r="EB174" i="1"/>
  <c r="ED105" i="1"/>
  <c r="EH183" i="1"/>
  <c r="EA227" i="1"/>
  <c r="EE261" i="1"/>
  <c r="DX510" i="1"/>
  <c r="EC384" i="1"/>
  <c r="EP145" i="1"/>
  <c r="ED149" i="1"/>
  <c r="EK317" i="1"/>
  <c r="EP58" i="1"/>
  <c r="EA517" i="1"/>
  <c r="EQ292" i="1"/>
  <c r="EI291" i="1"/>
  <c r="EO131" i="1"/>
  <c r="ET204" i="1"/>
  <c r="ET16" i="1"/>
  <c r="EK276" i="1"/>
  <c r="EL175" i="1"/>
  <c r="EA75" i="1"/>
  <c r="EI370" i="1"/>
  <c r="EN357" i="1"/>
  <c r="EA159" i="1"/>
  <c r="DX32" i="1"/>
  <c r="EK183" i="1"/>
  <c r="DZ14" i="1"/>
  <c r="EB347" i="1"/>
  <c r="EG77" i="1"/>
  <c r="EI62" i="1"/>
  <c r="ES510" i="1"/>
  <c r="EF526" i="1"/>
  <c r="EC151" i="1"/>
  <c r="ER241" i="1"/>
  <c r="EA104" i="1"/>
  <c r="EK155" i="1"/>
  <c r="EM290" i="1"/>
  <c r="EJ335" i="1"/>
  <c r="EE361" i="1"/>
  <c r="EN473" i="1"/>
  <c r="EL63" i="1"/>
  <c r="EE150" i="1"/>
  <c r="EE226" i="1"/>
  <c r="ER109" i="1"/>
  <c r="EF197" i="1"/>
  <c r="EA98" i="1"/>
  <c r="ED213" i="1"/>
  <c r="EA538" i="1"/>
  <c r="EJ514" i="1"/>
  <c r="EI123" i="1"/>
  <c r="EC373" i="1"/>
  <c r="DZ303" i="1"/>
  <c r="EP208" i="1"/>
  <c r="EB501" i="1"/>
  <c r="EQ85" i="1"/>
  <c r="DX429" i="1"/>
  <c r="DY99" i="1"/>
  <c r="EC122" i="1"/>
  <c r="ES150" i="1"/>
  <c r="EM213" i="1"/>
  <c r="EA124" i="1"/>
  <c r="DY285" i="1"/>
  <c r="EI246" i="1"/>
  <c r="EM412" i="1"/>
  <c r="EN22" i="1"/>
  <c r="EB310" i="1"/>
  <c r="EJ372" i="1"/>
  <c r="ET306" i="1"/>
  <c r="DZ491" i="1"/>
  <c r="EC180" i="1"/>
  <c r="EO208" i="1"/>
  <c r="EM21" i="1"/>
  <c r="EC499" i="1"/>
  <c r="EK12" i="1"/>
  <c r="ET489" i="1"/>
  <c r="EG431" i="1"/>
  <c r="EH354" i="1"/>
  <c r="EO49" i="1"/>
  <c r="ER539" i="1"/>
  <c r="EC119" i="1"/>
  <c r="EK359" i="1"/>
  <c r="EL514" i="1"/>
  <c r="DZ462" i="1"/>
  <c r="EN463" i="1"/>
  <c r="EP456" i="1"/>
  <c r="EO330" i="1"/>
  <c r="ET40" i="1"/>
  <c r="EC396" i="1"/>
  <c r="DX395" i="1"/>
  <c r="EB408" i="1"/>
  <c r="ER270" i="1"/>
  <c r="DZ401" i="1"/>
  <c r="DY303" i="1"/>
  <c r="EI499" i="1"/>
  <c r="EK541" i="1"/>
  <c r="EN294" i="1"/>
  <c r="EQ364" i="1"/>
  <c r="EI267" i="1"/>
  <c r="EN296" i="1"/>
  <c r="EH156" i="1"/>
  <c r="EL37" i="1"/>
  <c r="EP215" i="1"/>
  <c r="DZ233" i="1"/>
  <c r="ER350" i="1"/>
  <c r="DX240" i="1"/>
  <c r="EO320" i="1"/>
  <c r="EE74" i="1"/>
  <c r="EJ377" i="1"/>
  <c r="ER67" i="1"/>
  <c r="DZ288" i="1"/>
  <c r="EO256" i="1"/>
  <c r="DY101" i="1"/>
  <c r="ET157" i="1"/>
  <c r="EN304" i="1"/>
  <c r="EE165" i="1"/>
  <c r="EC294" i="1"/>
  <c r="DY190" i="1"/>
  <c r="EC166" i="1"/>
  <c r="EF102" i="1"/>
  <c r="DX344" i="1"/>
  <c r="DZ467" i="1"/>
  <c r="ES167" i="1"/>
  <c r="DY294" i="1"/>
  <c r="ES216" i="1"/>
  <c r="EO452" i="1"/>
  <c r="EQ268" i="1"/>
  <c r="EO491" i="1"/>
  <c r="DZ83" i="1"/>
  <c r="ET463" i="1"/>
  <c r="EA105" i="1"/>
  <c r="EG42" i="1"/>
  <c r="EF482" i="1"/>
  <c r="EF301" i="1"/>
  <c r="ET177" i="1"/>
  <c r="EQ317" i="1"/>
  <c r="EJ490" i="1"/>
  <c r="ET247" i="1"/>
  <c r="ER282" i="1"/>
  <c r="EA200" i="1"/>
  <c r="EP257" i="1"/>
  <c r="EB162" i="1"/>
  <c r="ED308" i="1"/>
  <c r="EN308" i="1"/>
  <c r="EE162" i="1"/>
  <c r="EM214" i="1"/>
  <c r="ED146" i="1"/>
  <c r="EC532" i="1"/>
  <c r="EL110" i="1"/>
  <c r="ER26" i="1"/>
  <c r="EC474" i="1"/>
  <c r="EB182" i="1"/>
  <c r="DY337" i="1"/>
  <c r="EA528" i="1"/>
  <c r="DX524" i="1"/>
  <c r="ER474" i="1"/>
  <c r="ES104" i="1"/>
  <c r="ED243" i="1"/>
  <c r="EM442" i="1"/>
  <c r="EK106" i="1"/>
  <c r="ET230" i="1"/>
  <c r="DZ127" i="1"/>
  <c r="EC144" i="1"/>
  <c r="EI89" i="1"/>
  <c r="EF519" i="1"/>
  <c r="EL210" i="1"/>
  <c r="ET215" i="1"/>
  <c r="EI341" i="1"/>
  <c r="ED399" i="1"/>
  <c r="EL521" i="1"/>
  <c r="ER94" i="1"/>
  <c r="EK204" i="1"/>
  <c r="ET27" i="1"/>
  <c r="ER166" i="1"/>
  <c r="ET519" i="1"/>
  <c r="EJ158" i="1"/>
  <c r="EL519" i="1"/>
  <c r="EA311" i="1"/>
  <c r="EL122" i="1"/>
  <c r="EG218" i="1"/>
  <c r="EP320" i="1"/>
  <c r="EC385" i="1"/>
  <c r="ES53" i="1"/>
  <c r="EC456" i="1"/>
  <c r="EO149" i="1"/>
  <c r="EI487" i="1"/>
  <c r="EO101" i="1"/>
  <c r="DZ103" i="1"/>
  <c r="DX250" i="1"/>
  <c r="EN436" i="1"/>
  <c r="ER405" i="1"/>
  <c r="EG144" i="1"/>
  <c r="EP232" i="1"/>
  <c r="EC200" i="1"/>
  <c r="EQ39" i="1"/>
  <c r="EA153" i="1"/>
  <c r="EO141" i="1"/>
  <c r="EB345" i="1"/>
  <c r="EM366" i="1"/>
  <c r="EF330" i="1"/>
  <c r="EF130" i="1"/>
  <c r="EP513" i="1"/>
  <c r="DZ521" i="1"/>
  <c r="EH165" i="1"/>
  <c r="DZ312" i="1"/>
  <c r="EN92" i="1"/>
  <c r="EQ266" i="1"/>
  <c r="EP90" i="1"/>
  <c r="EP153" i="1"/>
  <c r="EL41" i="1"/>
  <c r="EO163" i="1"/>
  <c r="DX147" i="1"/>
  <c r="ET313" i="1"/>
  <c r="EM188" i="1"/>
  <c r="EG523" i="1"/>
  <c r="ET474" i="1"/>
  <c r="EJ516" i="1"/>
  <c r="EN211" i="1"/>
  <c r="EE221" i="1"/>
  <c r="EB485" i="1"/>
  <c r="EJ111" i="1"/>
  <c r="EB371" i="1"/>
  <c r="EH247" i="1"/>
  <c r="EI133" i="1"/>
  <c r="EG538" i="1"/>
  <c r="DZ536" i="1"/>
  <c r="EI322" i="1"/>
  <c r="EJ413" i="1"/>
  <c r="EF346" i="1"/>
  <c r="EI88" i="1"/>
  <c r="EI33" i="1"/>
  <c r="EG433" i="1"/>
  <c r="DX265" i="1"/>
  <c r="EM232" i="1"/>
  <c r="EK78" i="1"/>
  <c r="EQ531" i="1"/>
  <c r="EL418" i="1"/>
  <c r="EG28" i="1"/>
  <c r="EP293" i="1"/>
  <c r="EH218" i="1"/>
  <c r="ET241" i="1"/>
  <c r="EC74" i="1"/>
  <c r="EH82" i="1"/>
  <c r="ER108" i="1"/>
  <c r="EF466" i="1"/>
  <c r="EN128" i="1"/>
  <c r="DX72" i="1"/>
  <c r="DZ348" i="1"/>
  <c r="EC409" i="1"/>
  <c r="EK116" i="1"/>
  <c r="EA276" i="1"/>
  <c r="DZ140" i="1"/>
  <c r="EI97" i="1"/>
  <c r="EA261" i="1"/>
  <c r="EG303" i="1"/>
  <c r="EL20" i="1"/>
  <c r="EF278" i="1"/>
  <c r="DX196" i="1"/>
  <c r="EM480" i="1"/>
  <c r="EK324" i="1"/>
  <c r="EA146" i="1"/>
  <c r="EO114" i="1"/>
  <c r="DZ21" i="1"/>
  <c r="ES215" i="1"/>
  <c r="DY85" i="1"/>
  <c r="ED402" i="1"/>
  <c r="EO57" i="1"/>
  <c r="EP533" i="1"/>
  <c r="DZ234" i="1"/>
  <c r="EH531" i="1"/>
  <c r="DY199" i="1"/>
  <c r="EJ207" i="1"/>
  <c r="EE234" i="1"/>
  <c r="EL368" i="1"/>
  <c r="EK486" i="1"/>
  <c r="EO106" i="1"/>
  <c r="EA136" i="1"/>
  <c r="EO203" i="1"/>
  <c r="DZ304" i="1"/>
  <c r="EE91" i="1"/>
  <c r="EK234" i="1"/>
  <c r="EM119" i="1"/>
  <c r="EG34" i="1"/>
  <c r="EA160" i="1"/>
  <c r="DX269" i="1"/>
  <c r="EL94" i="1"/>
  <c r="EP103" i="1"/>
  <c r="EK396" i="1"/>
  <c r="EH510" i="1"/>
  <c r="EO267" i="1"/>
  <c r="EM79" i="1"/>
  <c r="EF65" i="1"/>
  <c r="EQ104" i="1"/>
  <c r="ED139" i="1"/>
  <c r="EL448" i="1"/>
  <c r="EL377" i="1"/>
  <c r="EM416" i="1"/>
  <c r="EN79" i="1"/>
  <c r="EH412" i="1"/>
  <c r="ED478" i="1"/>
  <c r="EJ157" i="1"/>
  <c r="EA260" i="1"/>
  <c r="ET325" i="1"/>
  <c r="ES146" i="1"/>
  <c r="EQ404" i="1"/>
  <c r="EQ156" i="1"/>
  <c r="EN96" i="1"/>
  <c r="ER387" i="1"/>
  <c r="EC540" i="1"/>
  <c r="ER230" i="1"/>
  <c r="EI271" i="1"/>
  <c r="EG68" i="1"/>
  <c r="EP19" i="1"/>
  <c r="EN499" i="1"/>
  <c r="EA80" i="1"/>
  <c r="EQ361" i="1"/>
  <c r="EH189" i="1"/>
  <c r="EL274" i="1"/>
  <c r="EI126" i="1"/>
  <c r="DZ375" i="1"/>
  <c r="ER74" i="1"/>
  <c r="ED252" i="1"/>
  <c r="EF532" i="1"/>
  <c r="EL188" i="1"/>
  <c r="EN245" i="1"/>
  <c r="EJ27" i="1"/>
  <c r="EH49" i="1"/>
  <c r="EQ141" i="1"/>
  <c r="EF472" i="1"/>
  <c r="EH330" i="1"/>
  <c r="EN410" i="1"/>
  <c r="EF419" i="1"/>
  <c r="DZ502" i="1"/>
  <c r="EP490" i="1"/>
  <c r="EQ329" i="1"/>
  <c r="EI512" i="1"/>
  <c r="EJ391" i="1"/>
  <c r="EH372" i="1"/>
  <c r="EN447" i="1"/>
  <c r="EE148" i="1"/>
  <c r="EN350" i="1"/>
  <c r="EM275" i="1"/>
  <c r="DZ221" i="1"/>
  <c r="EN509" i="1"/>
  <c r="EP283" i="1"/>
  <c r="EC254" i="1"/>
  <c r="EB412" i="1"/>
  <c r="EL176" i="1"/>
  <c r="EQ270" i="1"/>
  <c r="EM103" i="1"/>
  <c r="EO108" i="1"/>
  <c r="EO68" i="1"/>
  <c r="ET143" i="1"/>
  <c r="EH520" i="1"/>
  <c r="EE298" i="1"/>
  <c r="EA248" i="1"/>
  <c r="EH195" i="1"/>
  <c r="EP296" i="1"/>
  <c r="EL170" i="1"/>
  <c r="EF303" i="1"/>
  <c r="ED166" i="1"/>
  <c r="ER300" i="1"/>
  <c r="EP183" i="1"/>
  <c r="ET385" i="1"/>
  <c r="EL429" i="1"/>
  <c r="EK300" i="1"/>
  <c r="EK321" i="1"/>
  <c r="EO373" i="1"/>
  <c r="EG12" i="1"/>
  <c r="EO494" i="1"/>
  <c r="EC105" i="1"/>
  <c r="ED326" i="1"/>
  <c r="EH67" i="1"/>
  <c r="ES181" i="1"/>
  <c r="EB261" i="1"/>
  <c r="EA86" i="1"/>
  <c r="EM299" i="1"/>
  <c r="ET51" i="1"/>
  <c r="EO307" i="1"/>
  <c r="ES26" i="1"/>
  <c r="EO37" i="1"/>
  <c r="EJ216" i="1"/>
  <c r="EB114" i="1"/>
  <c r="EC330" i="1"/>
  <c r="ED325" i="1"/>
  <c r="DY533" i="1"/>
  <c r="EP133" i="1"/>
  <c r="EQ99" i="1"/>
  <c r="EE15" i="1"/>
  <c r="EP527" i="1"/>
  <c r="ED123" i="1"/>
  <c r="EO117" i="1"/>
  <c r="EL171" i="1"/>
  <c r="EE348" i="1"/>
  <c r="EP202" i="1"/>
  <c r="ER138" i="1"/>
  <c r="EM488" i="1"/>
  <c r="DZ44" i="1"/>
  <c r="EF203" i="1"/>
  <c r="EP530" i="1"/>
  <c r="EQ182" i="1"/>
  <c r="EO386" i="1"/>
  <c r="ET207" i="1"/>
  <c r="EJ160" i="1"/>
  <c r="DZ77" i="1"/>
  <c r="EM216" i="1"/>
  <c r="EN176" i="1"/>
  <c r="ET141" i="1"/>
  <c r="ED225" i="1"/>
  <c r="DZ526" i="1"/>
  <c r="ED204" i="1"/>
  <c r="EF69" i="1"/>
  <c r="EO151" i="1"/>
  <c r="EF88" i="1"/>
  <c r="EH505" i="1"/>
  <c r="DZ122" i="1"/>
  <c r="EH18" i="1"/>
  <c r="EN203" i="1"/>
  <c r="EP84" i="1"/>
  <c r="DY310" i="1"/>
  <c r="EJ34" i="1"/>
  <c r="EO385" i="1"/>
  <c r="DX38" i="1"/>
  <c r="DY174" i="1"/>
  <c r="EQ297" i="1"/>
  <c r="EM179" i="1"/>
  <c r="EP179" i="1"/>
  <c r="ER80" i="1"/>
  <c r="EK277" i="1"/>
  <c r="ET245" i="1"/>
  <c r="EI376" i="1"/>
  <c r="EM91" i="1"/>
  <c r="DZ516" i="1"/>
  <c r="EN524" i="1"/>
  <c r="EJ275" i="1"/>
  <c r="EL83" i="1"/>
  <c r="ER501" i="1"/>
  <c r="EA405" i="1"/>
  <c r="ES194" i="1"/>
  <c r="EI539" i="1"/>
  <c r="ES182" i="1"/>
  <c r="EB287" i="1"/>
  <c r="EH140" i="1"/>
  <c r="EF409" i="1"/>
  <c r="EM509" i="1"/>
  <c r="DZ540" i="1"/>
  <c r="EM251" i="1"/>
  <c r="EM138" i="1"/>
  <c r="ER363" i="1"/>
  <c r="DX444" i="1"/>
  <c r="ET137" i="1"/>
  <c r="DZ34" i="1"/>
  <c r="ES151" i="1"/>
  <c r="DY218" i="1"/>
  <c r="DZ69" i="1"/>
  <c r="DZ483" i="1"/>
  <c r="DZ115" i="1"/>
  <c r="EE122" i="1"/>
  <c r="EP204" i="1"/>
  <c r="EN222" i="1"/>
  <c r="EF109" i="1"/>
  <c r="EA333" i="1"/>
  <c r="EQ483" i="1"/>
  <c r="DZ368" i="1"/>
  <c r="EA530" i="1"/>
  <c r="EF245" i="1"/>
  <c r="ER342" i="1"/>
  <c r="DX363" i="1"/>
  <c r="EQ120" i="1"/>
  <c r="EM153" i="1"/>
  <c r="EK326" i="1"/>
  <c r="EH499" i="1"/>
  <c r="EL393" i="1"/>
  <c r="EE353" i="1"/>
  <c r="EH87" i="1"/>
  <c r="EL375" i="1"/>
  <c r="EC274" i="1"/>
  <c r="EB124" i="1"/>
  <c r="EN280" i="1"/>
  <c r="DY71" i="1"/>
  <c r="EG162" i="1"/>
  <c r="EI444" i="1"/>
  <c r="EE200" i="1"/>
  <c r="ER538" i="1"/>
  <c r="ED481" i="1"/>
  <c r="EG88" i="1"/>
  <c r="ER440" i="1"/>
  <c r="ET86" i="1"/>
  <c r="ES527" i="1"/>
  <c r="ER102" i="1"/>
  <c r="EO408" i="1"/>
  <c r="EE375" i="1"/>
  <c r="EL510" i="1"/>
  <c r="EJ108" i="1"/>
  <c r="EA323" i="1"/>
  <c r="EE104" i="1"/>
  <c r="EF310" i="1"/>
  <c r="EM95" i="1"/>
  <c r="EB303" i="1"/>
  <c r="ER278" i="1"/>
  <c r="EE88" i="1"/>
  <c r="EH58" i="1"/>
  <c r="EI348" i="1"/>
  <c r="ES13" i="1"/>
  <c r="EK292" i="1"/>
  <c r="ES308" i="1"/>
  <c r="ED202" i="1"/>
  <c r="DX187" i="1"/>
  <c r="EB122" i="1"/>
  <c r="DZ489" i="1"/>
  <c r="EH529" i="1"/>
  <c r="ED247" i="1"/>
  <c r="EJ85" i="1"/>
  <c r="EF417" i="1"/>
  <c r="EF106" i="1"/>
  <c r="EG503" i="1"/>
  <c r="DY384" i="1"/>
  <c r="EJ360" i="1"/>
  <c r="EP411" i="1"/>
  <c r="EP124" i="1"/>
  <c r="EB104" i="1"/>
  <c r="EG284" i="1"/>
  <c r="EF527" i="1"/>
  <c r="EM505" i="1"/>
  <c r="EF25" i="1"/>
  <c r="EE359" i="1"/>
  <c r="EP317" i="1"/>
  <c r="EI302" i="1"/>
  <c r="ER518" i="1"/>
  <c r="EL85" i="1"/>
  <c r="EK134" i="1"/>
  <c r="EJ426" i="1"/>
  <c r="DZ347" i="1"/>
  <c r="EF541" i="1"/>
  <c r="EK113" i="1"/>
  <c r="EL111" i="1"/>
  <c r="EG344" i="1"/>
  <c r="EA88" i="1"/>
  <c r="DY276" i="1"/>
  <c r="EF294" i="1"/>
  <c r="EO388" i="1"/>
  <c r="EG186" i="1"/>
  <c r="EN416" i="1"/>
  <c r="DY91" i="1"/>
  <c r="EP136" i="1"/>
  <c r="ED485" i="1"/>
  <c r="EH419" i="1"/>
  <c r="EB464" i="1"/>
  <c r="EQ507" i="1"/>
  <c r="ER35" i="1"/>
  <c r="EN428" i="1"/>
  <c r="EI67" i="1"/>
  <c r="EM375" i="1"/>
  <c r="EG510" i="1"/>
  <c r="ET131" i="1"/>
  <c r="ER419" i="1"/>
  <c r="EB419" i="1"/>
  <c r="DX398" i="1"/>
  <c r="EB253" i="1"/>
  <c r="EM464" i="1"/>
  <c r="EO325" i="1"/>
  <c r="EI435" i="1"/>
  <c r="EK501" i="1"/>
  <c r="DZ425" i="1"/>
  <c r="EH478" i="1"/>
  <c r="ET120" i="1"/>
  <c r="EQ173" i="1"/>
  <c r="EB62" i="1"/>
  <c r="EH497" i="1"/>
  <c r="ED69" i="1"/>
  <c r="EB115" i="1"/>
  <c r="ED425" i="1"/>
  <c r="EJ482" i="1"/>
  <c r="EB330" i="1"/>
  <c r="EC310" i="1"/>
  <c r="EJ187" i="1"/>
  <c r="EO279" i="1"/>
  <c r="ET504" i="1"/>
  <c r="EO21" i="1"/>
  <c r="ES201" i="1"/>
  <c r="EK170" i="1"/>
  <c r="EK528" i="1"/>
  <c r="EL265" i="1"/>
  <c r="EH153" i="1"/>
  <c r="EQ282" i="1"/>
  <c r="EO104" i="1"/>
  <c r="EQ212" i="1"/>
  <c r="EF218" i="1"/>
  <c r="EL82" i="1"/>
  <c r="DZ438" i="1"/>
  <c r="DX112" i="1"/>
  <c r="DY238" i="1"/>
  <c r="ES325" i="1"/>
  <c r="EQ77" i="1"/>
  <c r="EE215" i="1"/>
  <c r="EL51" i="1"/>
  <c r="EE314" i="1"/>
  <c r="EG487" i="1"/>
  <c r="EA133" i="1"/>
  <c r="ES243" i="1"/>
  <c r="EI207" i="1"/>
  <c r="EA40" i="1"/>
  <c r="ER235" i="1"/>
  <c r="EL215" i="1"/>
  <c r="EH97" i="1"/>
  <c r="EH216" i="1"/>
  <c r="EQ150" i="1"/>
  <c r="ES63" i="1"/>
  <c r="DY187" i="1"/>
  <c r="EM59" i="1"/>
  <c r="EE172" i="1"/>
  <c r="EE471" i="1"/>
  <c r="EK148" i="1"/>
  <c r="EO122" i="1"/>
  <c r="EA36" i="1"/>
  <c r="ER89" i="1"/>
  <c r="EN284" i="1"/>
  <c r="ED268" i="1"/>
  <c r="DZ188" i="1"/>
  <c r="EJ328" i="1"/>
  <c r="ES68" i="1"/>
  <c r="EG196" i="1"/>
  <c r="ET96" i="1"/>
  <c r="EN535" i="1"/>
  <c r="DX193" i="1"/>
  <c r="EE121" i="1"/>
  <c r="EJ286" i="1"/>
  <c r="EF23" i="1"/>
  <c r="EQ335" i="1"/>
  <c r="EJ331" i="1"/>
  <c r="DY189" i="1"/>
  <c r="EN193" i="1"/>
  <c r="EF247" i="1"/>
  <c r="ER239" i="1"/>
  <c r="EQ35" i="1"/>
  <c r="EO138" i="1"/>
  <c r="EM537" i="1"/>
  <c r="EG128" i="1"/>
  <c r="EE254" i="1"/>
  <c r="DX21" i="1"/>
  <c r="EI461" i="1"/>
  <c r="EP96" i="1"/>
  <c r="EO146" i="1"/>
  <c r="EJ289" i="1"/>
  <c r="EJ96" i="1"/>
  <c r="EJ101" i="1"/>
  <c r="DY241" i="1"/>
  <c r="EN114" i="1"/>
  <c r="EL221" i="1"/>
  <c r="ET194" i="1"/>
  <c r="EN186" i="1"/>
  <c r="DX49" i="1"/>
  <c r="EI285" i="1"/>
  <c r="EM35" i="1"/>
  <c r="ES313" i="1"/>
  <c r="EN426" i="1"/>
  <c r="DX17" i="1"/>
  <c r="EJ66" i="1"/>
  <c r="EQ201" i="1"/>
  <c r="EE278" i="1"/>
  <c r="EP101" i="1"/>
  <c r="EB497" i="1"/>
  <c r="ER334" i="1"/>
  <c r="EM62" i="1"/>
  <c r="EF162" i="1"/>
  <c r="EP343" i="1"/>
  <c r="EQ164" i="1"/>
  <c r="EB224" i="1"/>
  <c r="DZ92" i="1"/>
  <c r="EG215" i="1"/>
  <c r="EF167" i="1"/>
  <c r="ES513" i="1"/>
  <c r="ET83" i="1"/>
  <c r="EP341" i="1"/>
  <c r="EA138" i="1"/>
  <c r="EO367" i="1"/>
  <c r="DZ335" i="1"/>
  <c r="EJ169" i="1"/>
  <c r="DX98" i="1"/>
  <c r="EE123" i="1"/>
  <c r="ET422" i="1"/>
  <c r="EH61" i="1"/>
  <c r="EN433" i="1"/>
  <c r="EJ62" i="1"/>
  <c r="ES73" i="1"/>
  <c r="EO390" i="1"/>
  <c r="DZ182" i="1"/>
  <c r="EP97" i="1"/>
  <c r="EA536" i="1"/>
  <c r="EB332" i="1"/>
  <c r="EQ90" i="1"/>
  <c r="ER234" i="1"/>
  <c r="EK220" i="1"/>
  <c r="EB220" i="1"/>
  <c r="EC220" i="1"/>
  <c r="EC427" i="1"/>
  <c r="EF182" i="1"/>
  <c r="EK43" i="1"/>
  <c r="EL243" i="1"/>
  <c r="DX328" i="1"/>
  <c r="DX370" i="1"/>
  <c r="EK445" i="1"/>
  <c r="EM522" i="1"/>
  <c r="EM252" i="1"/>
  <c r="EB486" i="1"/>
  <c r="ES353" i="1"/>
  <c r="EQ115" i="1"/>
  <c r="ES359" i="1"/>
  <c r="EI462" i="1"/>
  <c r="EI140" i="1"/>
  <c r="EO326" i="1"/>
  <c r="EA316" i="1"/>
  <c r="EF75" i="1"/>
  <c r="DY282" i="1"/>
  <c r="EP72" i="1"/>
  <c r="EB514" i="1"/>
  <c r="ET326" i="1"/>
  <c r="EG462" i="1"/>
  <c r="EL232" i="1"/>
  <c r="EQ202" i="1"/>
  <c r="EK178" i="1"/>
  <c r="EL307" i="1"/>
  <c r="EF128" i="1"/>
  <c r="EG231" i="1"/>
  <c r="EQ243" i="1"/>
  <c r="EQ419" i="1"/>
  <c r="EF356" i="1"/>
  <c r="ER524" i="1"/>
  <c r="ED113" i="1"/>
  <c r="EL86" i="1"/>
  <c r="ES61" i="1"/>
  <c r="EE219" i="1"/>
  <c r="DY268" i="1"/>
  <c r="EQ379" i="1"/>
  <c r="EB42" i="1"/>
  <c r="EI164" i="1"/>
  <c r="EA13" i="1"/>
  <c r="EM529" i="1"/>
  <c r="EH152" i="1"/>
  <c r="EI202" i="1"/>
  <c r="EH192" i="1"/>
  <c r="ED25" i="1"/>
  <c r="EN413" i="1"/>
  <c r="DX67" i="1"/>
  <c r="EN59" i="1"/>
  <c r="ET335" i="1"/>
  <c r="EF35" i="1"/>
  <c r="EE285" i="1"/>
  <c r="DY59" i="1"/>
  <c r="ES526" i="1"/>
  <c r="ET243" i="1"/>
  <c r="EJ106" i="1"/>
  <c r="EI134" i="1"/>
  <c r="EE485" i="1"/>
  <c r="EJ260" i="1"/>
  <c r="EC336" i="1"/>
  <c r="EA238" i="1"/>
  <c r="EB19" i="1"/>
  <c r="EO475" i="1"/>
  <c r="ED207" i="1"/>
  <c r="ED535" i="1"/>
  <c r="EM197" i="1"/>
  <c r="DX100" i="1"/>
  <c r="EP165" i="1"/>
  <c r="ER204" i="1"/>
  <c r="EA185" i="1"/>
  <c r="EA145" i="1"/>
  <c r="ER500" i="1"/>
  <c r="EC128" i="1"/>
  <c r="EG207" i="1"/>
  <c r="EN124" i="1"/>
  <c r="EN230" i="1"/>
  <c r="EL154" i="1"/>
  <c r="EC498" i="1"/>
  <c r="EN340" i="1"/>
  <c r="EN452" i="1"/>
  <c r="ET192" i="1"/>
  <c r="EH107" i="1"/>
  <c r="EN58" i="1"/>
  <c r="EF131" i="1"/>
  <c r="EP148" i="1"/>
  <c r="ET473" i="1"/>
  <c r="ET285" i="1"/>
  <c r="ED112" i="1"/>
  <c r="ES205" i="1"/>
  <c r="ES82" i="1"/>
  <c r="EG119" i="1"/>
  <c r="DX237" i="1"/>
  <c r="DY412" i="1"/>
  <c r="EF323" i="1"/>
  <c r="EF96" i="1"/>
  <c r="EO363" i="1"/>
  <c r="ES96" i="1"/>
  <c r="ED530" i="1"/>
  <c r="EQ417" i="1"/>
  <c r="EI178" i="1"/>
  <c r="ER199" i="1"/>
  <c r="EK233" i="1"/>
  <c r="ET20" i="1"/>
  <c r="EF123" i="1"/>
  <c r="EG61" i="1"/>
  <c r="EK56" i="1"/>
  <c r="EP126" i="1"/>
  <c r="ED163" i="1"/>
  <c r="ET457" i="1"/>
  <c r="DZ418" i="1"/>
  <c r="DX181" i="1"/>
  <c r="ET220" i="1"/>
  <c r="EK21" i="1"/>
  <c r="EB324" i="1"/>
  <c r="EM423" i="1"/>
  <c r="EH467" i="1"/>
  <c r="EO510" i="1"/>
  <c r="DX210" i="1"/>
  <c r="EI343" i="1"/>
  <c r="EC269" i="1"/>
  <c r="EP81" i="1"/>
  <c r="EL520" i="1"/>
  <c r="EJ222" i="1"/>
  <c r="ED60" i="1"/>
  <c r="EF484" i="1"/>
  <c r="EI245" i="1"/>
  <c r="EM338" i="1"/>
  <c r="EG177" i="1"/>
  <c r="DX167" i="1"/>
  <c r="EE24" i="1"/>
  <c r="ER333" i="1"/>
  <c r="EF332" i="1"/>
  <c r="EE157" i="1"/>
  <c r="EB422" i="1"/>
  <c r="EB331" i="1"/>
  <c r="EK374" i="1"/>
  <c r="ET130" i="1"/>
  <c r="EI281" i="1"/>
  <c r="DY210" i="1"/>
  <c r="EH541" i="1"/>
  <c r="EH29" i="1"/>
  <c r="EA396" i="1"/>
  <c r="DX126" i="1"/>
  <c r="EF199" i="1"/>
  <c r="DY65" i="1"/>
  <c r="EM46" i="1"/>
  <c r="EB21" i="1"/>
  <c r="EJ398" i="1"/>
  <c r="DY170" i="1"/>
  <c r="EB462" i="1"/>
  <c r="EA18" i="1"/>
  <c r="DY201" i="1"/>
  <c r="EK22" i="1"/>
  <c r="ED433" i="1"/>
  <c r="EF139" i="1"/>
  <c r="DX317" i="1"/>
  <c r="EN417" i="1"/>
  <c r="EA377" i="1"/>
  <c r="EI98" i="1"/>
  <c r="EP32" i="1"/>
  <c r="EP470" i="1"/>
  <c r="EB352" i="1"/>
  <c r="ET269" i="1"/>
  <c r="EG19" i="1"/>
  <c r="EF427" i="1"/>
  <c r="EM109" i="1"/>
  <c r="EJ253" i="1"/>
  <c r="ED250" i="1"/>
  <c r="EO179" i="1"/>
  <c r="ER25" i="1"/>
  <c r="EP332" i="1"/>
  <c r="ER381" i="1"/>
  <c r="EB147" i="1"/>
  <c r="EK273" i="1"/>
  <c r="DY304" i="1"/>
  <c r="EB22" i="1"/>
  <c r="DY149" i="1"/>
  <c r="DX431" i="1"/>
  <c r="DZ520" i="1"/>
  <c r="EC211" i="1"/>
  <c r="EI496" i="1"/>
  <c r="EN255" i="1"/>
  <c r="EM494" i="1"/>
  <c r="EF514" i="1"/>
  <c r="EA147" i="1"/>
  <c r="DX521" i="1"/>
  <c r="EH98" i="1"/>
  <c r="EN190" i="1"/>
  <c r="EG123" i="1"/>
  <c r="DX87" i="1"/>
  <c r="EK52" i="1"/>
  <c r="EM242" i="1"/>
  <c r="EE45" i="1"/>
  <c r="ER482" i="1"/>
  <c r="EC181" i="1"/>
  <c r="EA271" i="1"/>
  <c r="DY90" i="1"/>
  <c r="EN240" i="1"/>
  <c r="EF271" i="1"/>
  <c r="DX203" i="1"/>
  <c r="EF104" i="1"/>
  <c r="EO165" i="1"/>
  <c r="EC531" i="1"/>
  <c r="EE42" i="1"/>
  <c r="EA100" i="1"/>
  <c r="EQ153" i="1"/>
  <c r="EE161" i="1"/>
  <c r="EJ248" i="1"/>
  <c r="EL494" i="1"/>
  <c r="EI197" i="1"/>
  <c r="EG69" i="1"/>
  <c r="EJ358" i="1"/>
  <c r="DZ186" i="1"/>
  <c r="EM250" i="1"/>
  <c r="EA524" i="1"/>
  <c r="EI236" i="1"/>
  <c r="EA320" i="1"/>
  <c r="EP210" i="1"/>
  <c r="EL206" i="1"/>
  <c r="EK266" i="1"/>
  <c r="EF264" i="1"/>
  <c r="EI107" i="1"/>
  <c r="ES385" i="1"/>
  <c r="EM306" i="1"/>
  <c r="EO145" i="1"/>
  <c r="EB301" i="1"/>
  <c r="EE17" i="1"/>
  <c r="DX110" i="1"/>
  <c r="ET281" i="1"/>
  <c r="EC182" i="1"/>
  <c r="EN480" i="1"/>
  <c r="EG154" i="1"/>
  <c r="EL203" i="1"/>
  <c r="DX243" i="1"/>
  <c r="DX465" i="1"/>
  <c r="EJ337" i="1"/>
  <c r="EN224" i="1"/>
  <c r="EO59" i="1"/>
  <c r="ED22" i="1"/>
  <c r="EF333" i="1"/>
  <c r="EP199" i="1"/>
  <c r="EM205" i="1"/>
  <c r="EP226" i="1"/>
  <c r="EO105" i="1"/>
  <c r="EG52" i="1"/>
  <c r="EA174" i="1"/>
  <c r="DY252" i="1"/>
  <c r="EL511" i="1"/>
  <c r="EL158" i="1"/>
  <c r="EH36" i="1"/>
  <c r="EP212" i="1"/>
  <c r="EC77" i="1"/>
  <c r="EO286" i="1"/>
  <c r="EB350" i="1"/>
  <c r="ET171" i="1"/>
  <c r="DY253" i="1"/>
  <c r="EH231" i="1"/>
  <c r="EJ145" i="1"/>
  <c r="DZ289" i="1"/>
  <c r="EQ265" i="1"/>
  <c r="EN536" i="1"/>
  <c r="EP220" i="1"/>
  <c r="EG237" i="1"/>
  <c r="ES449" i="1"/>
  <c r="DZ525" i="1"/>
  <c r="EL93" i="1"/>
  <c r="EM449" i="1"/>
  <c r="ER58" i="1"/>
  <c r="EM194" i="1"/>
  <c r="EN266" i="1"/>
  <c r="EO126" i="1"/>
  <c r="ET453" i="1"/>
  <c r="EE335" i="1"/>
  <c r="EA50" i="1"/>
  <c r="DZ179" i="1"/>
  <c r="ES99" i="1"/>
  <c r="EH267" i="1"/>
  <c r="EA430" i="1"/>
  <c r="DX218" i="1"/>
  <c r="EC242" i="1"/>
  <c r="EB292" i="1"/>
  <c r="EP55" i="1"/>
  <c r="EK479" i="1"/>
  <c r="DZ200" i="1"/>
  <c r="EF387" i="1"/>
  <c r="EB372" i="1"/>
  <c r="ER190" i="1"/>
  <c r="EF114" i="1"/>
  <c r="ED257" i="1"/>
  <c r="EP196" i="1"/>
  <c r="DY171" i="1"/>
  <c r="EF175" i="1"/>
  <c r="ED175" i="1"/>
  <c r="EJ414" i="1"/>
  <c r="EN239" i="1"/>
  <c r="ES234" i="1"/>
  <c r="DZ211" i="1"/>
  <c r="ED238" i="1"/>
  <c r="EI122" i="1"/>
  <c r="EK495" i="1"/>
  <c r="DY180" i="1"/>
  <c r="DX279" i="1"/>
  <c r="EF178" i="1"/>
  <c r="EP41" i="1"/>
  <c r="EK477" i="1"/>
  <c r="ES312" i="1"/>
  <c r="EK305" i="1"/>
  <c r="EC445" i="1"/>
  <c r="DX422" i="1"/>
  <c r="EM15" i="1"/>
  <c r="EJ115" i="1"/>
  <c r="EQ349" i="1"/>
  <c r="EE36" i="1"/>
  <c r="EA128" i="1"/>
  <c r="EE532" i="1"/>
  <c r="EC145" i="1"/>
  <c r="EH72" i="1"/>
  <c r="EE170" i="1"/>
  <c r="EH480" i="1"/>
  <c r="EN247" i="1"/>
  <c r="EB533" i="1"/>
  <c r="EL169" i="1"/>
  <c r="EF205" i="1"/>
  <c r="EN144" i="1"/>
  <c r="EG481" i="1"/>
  <c r="EH80" i="1"/>
  <c r="EJ58" i="1"/>
  <c r="DX84" i="1"/>
  <c r="EP127" i="1"/>
  <c r="EC91" i="1"/>
  <c r="EM120" i="1"/>
  <c r="DZ528" i="1"/>
  <c r="EK333" i="1"/>
  <c r="EO469" i="1"/>
  <c r="DY298" i="1"/>
  <c r="ET254" i="1"/>
  <c r="EK462" i="1"/>
  <c r="EO119" i="1"/>
  <c r="ED114" i="1"/>
  <c r="ES54" i="1"/>
  <c r="EI336" i="1"/>
  <c r="EE166" i="1"/>
  <c r="EE518" i="1"/>
  <c r="DZ533" i="1"/>
  <c r="DY432" i="1"/>
  <c r="EB465" i="1"/>
  <c r="DX324" i="1"/>
  <c r="EF42" i="1"/>
  <c r="EG308" i="1"/>
  <c r="EF47" i="1"/>
  <c r="ER364" i="1"/>
  <c r="EB455" i="1"/>
  <c r="ET445" i="1"/>
  <c r="EF441" i="1"/>
  <c r="DZ194" i="1"/>
  <c r="EH361" i="1"/>
  <c r="EN142" i="1"/>
  <c r="EQ14" i="1"/>
  <c r="EH138" i="1"/>
  <c r="EK77" i="1"/>
  <c r="EJ234" i="1"/>
  <c r="EI24" i="1"/>
  <c r="EJ98" i="1"/>
  <c r="EG84" i="1"/>
  <c r="ER64" i="1"/>
  <c r="EL132" i="1"/>
  <c r="EE420" i="1"/>
  <c r="EL58" i="1"/>
  <c r="DX486" i="1"/>
  <c r="EJ36" i="1"/>
  <c r="EA284" i="1"/>
  <c r="EG332" i="1"/>
  <c r="ES536" i="1"/>
  <c r="EM32" i="1"/>
  <c r="EO389" i="1"/>
  <c r="EE129" i="1"/>
  <c r="EB271" i="1"/>
  <c r="EN123" i="1"/>
  <c r="EI423" i="1"/>
  <c r="DZ472" i="1"/>
  <c r="EQ94" i="1"/>
  <c r="ET232" i="1"/>
  <c r="ED354" i="1"/>
  <c r="DX154" i="1"/>
  <c r="DZ342" i="1"/>
  <c r="EO13" i="1"/>
  <c r="EG208" i="1"/>
  <c r="DY204" i="1"/>
  <c r="DZ305" i="1"/>
  <c r="EE83" i="1"/>
  <c r="EM124" i="1"/>
  <c r="EP20" i="1"/>
  <c r="EI250" i="1"/>
  <c r="EC296" i="1"/>
  <c r="EI93" i="1"/>
  <c r="EI185" i="1"/>
  <c r="ER491" i="1"/>
  <c r="EI509" i="1"/>
  <c r="DX402" i="1"/>
  <c r="EK146" i="1"/>
  <c r="EA181" i="1"/>
  <c r="EF512" i="1"/>
  <c r="ET299" i="1"/>
  <c r="DY119" i="1"/>
  <c r="ER19" i="1"/>
  <c r="EF79" i="1"/>
  <c r="ES517" i="1"/>
  <c r="EL271" i="1"/>
  <c r="EP188" i="1"/>
  <c r="EK341" i="1"/>
  <c r="EN99" i="1"/>
  <c r="DZ202" i="1"/>
  <c r="EI234" i="1"/>
  <c r="DZ250" i="1"/>
  <c r="EA171" i="1"/>
  <c r="ED222" i="1"/>
  <c r="ER535" i="1"/>
  <c r="ED309" i="1"/>
  <c r="EO185" i="1"/>
  <c r="DY228" i="1"/>
  <c r="ET244" i="1"/>
  <c r="EI124" i="1"/>
  <c r="EQ163" i="1"/>
  <c r="DY141" i="1"/>
  <c r="EQ25" i="1"/>
  <c r="ET187" i="1"/>
  <c r="EG536" i="1"/>
  <c r="EO45" i="1"/>
  <c r="ES237" i="1"/>
  <c r="DZ314" i="1"/>
  <c r="ER77" i="1"/>
  <c r="EN163" i="1"/>
  <c r="DX105" i="1"/>
  <c r="EL182" i="1"/>
  <c r="EO158" i="1"/>
  <c r="EH126" i="1"/>
  <c r="EG106" i="1"/>
  <c r="EC52" i="1"/>
  <c r="EN301" i="1"/>
  <c r="ET31" i="1"/>
  <c r="EO506" i="1"/>
  <c r="EC56" i="1"/>
  <c r="EE197" i="1"/>
  <c r="EH326" i="1"/>
  <c r="EK351" i="1"/>
  <c r="ET262" i="1"/>
  <c r="EJ124" i="1"/>
  <c r="EN530" i="1"/>
  <c r="EQ131" i="1"/>
  <c r="EG491" i="1"/>
  <c r="EH486" i="1"/>
  <c r="EQ45" i="1"/>
  <c r="EF415" i="1"/>
  <c r="ET169" i="1"/>
  <c r="ER195" i="1"/>
  <c r="EI292" i="1"/>
  <c r="EO188" i="1"/>
  <c r="EK157" i="1"/>
  <c r="ES424" i="1"/>
  <c r="EC107" i="1"/>
  <c r="EQ231" i="1"/>
  <c r="DZ152" i="1"/>
  <c r="DX213" i="1"/>
  <c r="EP181" i="1"/>
  <c r="ES452" i="1"/>
  <c r="EK373" i="1"/>
  <c r="EI422" i="1"/>
  <c r="EL195" i="1"/>
  <c r="ER56" i="1"/>
  <c r="EQ237" i="1"/>
  <c r="ER170" i="1"/>
  <c r="EL528" i="1"/>
  <c r="ET485" i="1"/>
  <c r="EE427" i="1"/>
  <c r="EH234" i="1"/>
  <c r="EB480" i="1"/>
  <c r="EM378" i="1"/>
  <c r="EC346" i="1"/>
  <c r="EE216" i="1"/>
  <c r="DX179" i="1"/>
  <c r="ER93" i="1"/>
  <c r="ET108" i="1"/>
  <c r="EL96" i="1"/>
  <c r="EF241" i="1"/>
  <c r="EI456" i="1"/>
  <c r="EG211" i="1"/>
  <c r="ED348" i="1"/>
  <c r="EP279" i="1"/>
  <c r="EB283" i="1"/>
  <c r="EL140" i="1"/>
  <c r="EG197" i="1"/>
  <c r="EH485" i="1"/>
  <c r="EJ171" i="1"/>
  <c r="EI433" i="1"/>
  <c r="EB416" i="1"/>
  <c r="EJ14" i="1"/>
  <c r="ES91" i="1"/>
  <c r="EF53" i="1"/>
  <c r="EM433" i="1"/>
  <c r="EK413" i="1"/>
  <c r="EM182" i="1"/>
  <c r="EH84" i="1"/>
  <c r="EM310" i="1"/>
  <c r="EO527" i="1"/>
  <c r="DY46" i="1"/>
  <c r="DZ120" i="1"/>
  <c r="ER79" i="1"/>
  <c r="EA82" i="1"/>
  <c r="EQ44" i="1"/>
  <c r="EN503" i="1"/>
  <c r="EI374" i="1"/>
  <c r="EI204" i="1"/>
  <c r="DY258" i="1"/>
  <c r="EL160" i="1"/>
  <c r="DZ340" i="1"/>
  <c r="EN435" i="1"/>
  <c r="EI145" i="1"/>
  <c r="ER112" i="1"/>
  <c r="ED430" i="1"/>
  <c r="EI211" i="1"/>
  <c r="ES102" i="1"/>
  <c r="EH104" i="1"/>
  <c r="ED492" i="1"/>
  <c r="EK409" i="1"/>
  <c r="EG181" i="1"/>
  <c r="EN442" i="1"/>
  <c r="EN167" i="1"/>
  <c r="ES171" i="1"/>
  <c r="DY181" i="1"/>
  <c r="EM349" i="1"/>
  <c r="EQ524" i="1"/>
  <c r="EF93" i="1"/>
  <c r="EL383" i="1"/>
  <c r="EE293" i="1"/>
  <c r="EO46" i="1"/>
  <c r="ET511" i="1"/>
  <c r="ES21" i="1"/>
  <c r="EP526" i="1"/>
  <c r="EC133" i="1"/>
  <c r="DX361" i="1"/>
  <c r="EM102" i="1"/>
  <c r="EO28" i="1"/>
  <c r="EG290" i="1"/>
  <c r="EH25" i="1"/>
  <c r="EF126" i="1"/>
  <c r="DY225" i="1"/>
  <c r="ED327" i="1"/>
  <c r="EP504" i="1"/>
  <c r="EI235" i="1"/>
  <c r="EI379" i="1"/>
  <c r="EL167" i="1"/>
  <c r="ET214" i="1"/>
  <c r="ET217" i="1"/>
  <c r="EB179" i="1"/>
  <c r="DX109" i="1"/>
  <c r="EP154" i="1"/>
  <c r="EA235" i="1"/>
  <c r="EJ230" i="1"/>
  <c r="EK425" i="1"/>
  <c r="EE295" i="1"/>
  <c r="ER522" i="1"/>
  <c r="ED121" i="1"/>
  <c r="EN344" i="1"/>
  <c r="EJ197" i="1"/>
  <c r="EJ401" i="1"/>
  <c r="EG373" i="1"/>
  <c r="ET195" i="1"/>
  <c r="ET198" i="1"/>
  <c r="EK142" i="1"/>
  <c r="EJ226" i="1"/>
  <c r="EO150" i="1"/>
  <c r="EC96" i="1"/>
  <c r="EI20" i="1"/>
  <c r="EI482" i="1"/>
  <c r="EA220" i="1"/>
  <c r="EN154" i="1"/>
  <c r="EA123" i="1"/>
  <c r="EC59" i="1"/>
  <c r="EP156" i="1"/>
  <c r="EF232" i="1"/>
  <c r="EC351" i="1"/>
  <c r="EP338" i="1"/>
  <c r="ER144" i="1"/>
  <c r="DZ174" i="1"/>
  <c r="EC517" i="1"/>
  <c r="EF272" i="1"/>
  <c r="EQ480" i="1"/>
  <c r="EN355" i="1"/>
  <c r="DZ153" i="1"/>
  <c r="EH202" i="1"/>
  <c r="EC148" i="1"/>
  <c r="EM235" i="1"/>
  <c r="DY134" i="1"/>
  <c r="EC103" i="1"/>
  <c r="EF528" i="1"/>
  <c r="ET140" i="1"/>
  <c r="EN90" i="1"/>
  <c r="EE217" i="1"/>
  <c r="DZ22" i="1"/>
  <c r="EC312" i="1"/>
  <c r="EJ443" i="1"/>
  <c r="EH289" i="1"/>
  <c r="ER127" i="1"/>
  <c r="DX200" i="1"/>
  <c r="EG235" i="1"/>
  <c r="EA454" i="1"/>
  <c r="DX223" i="1"/>
  <c r="DX42" i="1"/>
  <c r="EC522" i="1"/>
  <c r="EO312" i="1"/>
  <c r="DZ309" i="1"/>
  <c r="EE384" i="1"/>
  <c r="EI358" i="1"/>
  <c r="EL385" i="1"/>
  <c r="ED453" i="1"/>
  <c r="DZ522" i="1"/>
  <c r="EJ341" i="1"/>
  <c r="EB196" i="1"/>
  <c r="EB165" i="1"/>
  <c r="EQ204" i="1"/>
  <c r="EE191" i="1"/>
  <c r="EE169" i="1"/>
  <c r="EM446" i="1"/>
  <c r="ES55" i="1"/>
  <c r="EJ116" i="1"/>
  <c r="DZ142" i="1"/>
  <c r="DZ383" i="1"/>
  <c r="EQ113" i="1"/>
  <c r="EG47" i="1"/>
  <c r="EE96" i="1"/>
  <c r="EQ137" i="1"/>
  <c r="EG304" i="1"/>
  <c r="EN315" i="1"/>
  <c r="EP316" i="1"/>
  <c r="EF298" i="1"/>
  <c r="DZ311" i="1"/>
  <c r="EH341" i="1"/>
  <c r="EE225" i="1"/>
  <c r="EN282" i="1"/>
  <c r="EP173" i="1"/>
  <c r="DY335" i="1"/>
  <c r="ET366" i="1"/>
  <c r="EI96" i="1"/>
  <c r="ER287" i="1"/>
  <c r="DX345" i="1"/>
  <c r="EJ219" i="1"/>
  <c r="ES262" i="1"/>
  <c r="DX407" i="1"/>
  <c r="EC245" i="1"/>
  <c r="ET156" i="1"/>
  <c r="ED223" i="1"/>
  <c r="EO428" i="1"/>
  <c r="DZ118" i="1"/>
  <c r="ES212" i="1"/>
  <c r="EM170" i="1"/>
  <c r="EH369" i="1"/>
  <c r="ER280" i="1"/>
  <c r="EC252" i="1"/>
  <c r="EP27" i="1"/>
  <c r="EP53" i="1"/>
  <c r="EP436" i="1"/>
  <c r="EF78" i="1"/>
  <c r="ET75" i="1"/>
  <c r="EE195" i="1"/>
  <c r="ED448" i="1"/>
  <c r="ET22" i="1"/>
  <c r="EH425" i="1"/>
  <c r="DZ81" i="1"/>
  <c r="EE327" i="1"/>
  <c r="ED103" i="1"/>
  <c r="EK26" i="1"/>
  <c r="DX376" i="1"/>
  <c r="EA131" i="1"/>
  <c r="ET368" i="1"/>
  <c r="EJ113" i="1"/>
  <c r="EH401" i="1"/>
  <c r="EF111" i="1"/>
  <c r="EL19" i="1"/>
  <c r="EA520" i="1"/>
  <c r="EE155" i="1"/>
  <c r="EQ155" i="1"/>
  <c r="EE265" i="1"/>
  <c r="EP337" i="1"/>
  <c r="EH427" i="1"/>
  <c r="EH68" i="1"/>
  <c r="EJ477" i="1"/>
  <c r="EG136" i="1"/>
  <c r="EN204" i="1"/>
  <c r="EO84" i="1"/>
  <c r="DY344" i="1"/>
  <c r="EB525" i="1"/>
  <c r="EK344" i="1"/>
  <c r="EG514" i="1"/>
  <c r="DY27" i="1"/>
  <c r="EF186" i="1"/>
  <c r="EJ280" i="1"/>
  <c r="EE303" i="1"/>
  <c r="DZ227" i="1"/>
  <c r="EI531" i="1"/>
  <c r="DZ159" i="1"/>
  <c r="EH345" i="1"/>
  <c r="EG91" i="1"/>
  <c r="ES156" i="1"/>
  <c r="EI121" i="1"/>
  <c r="EI412" i="1"/>
  <c r="EO521" i="1"/>
  <c r="EM407" i="1"/>
  <c r="EM249" i="1"/>
  <c r="EI495" i="1"/>
  <c r="DX417" i="1"/>
  <c r="ER150" i="1"/>
  <c r="EP213" i="1"/>
  <c r="ET135" i="1"/>
  <c r="EE242" i="1"/>
  <c r="EC326" i="1"/>
  <c r="DZ466" i="1"/>
  <c r="EF292" i="1"/>
  <c r="EB222" i="1"/>
  <c r="EA359" i="1"/>
  <c r="DZ273" i="1"/>
  <c r="ED137" i="1"/>
  <c r="EA32" i="1"/>
  <c r="ET365" i="1"/>
  <c r="EC45" i="1"/>
  <c r="ET291" i="1"/>
  <c r="EJ369" i="1"/>
  <c r="EA12" i="1"/>
  <c r="EI110" i="1"/>
  <c r="ES223" i="1"/>
  <c r="EC297" i="1"/>
  <c r="EP311" i="1"/>
  <c r="EL254" i="1"/>
  <c r="EC205" i="1"/>
  <c r="DZ458" i="1"/>
  <c r="ED347" i="1"/>
  <c r="EK452" i="1"/>
  <c r="DZ104" i="1"/>
  <c r="EI243" i="1"/>
  <c r="DZ260" i="1"/>
  <c r="DX73" i="1"/>
  <c r="EO182" i="1"/>
  <c r="DZ310" i="1"/>
  <c r="EB129" i="1"/>
  <c r="EH185" i="1"/>
  <c r="DY269" i="1"/>
  <c r="EA229" i="1"/>
  <c r="ED230" i="1"/>
  <c r="EH167" i="1"/>
  <c r="ER295" i="1"/>
  <c r="EN64" i="1"/>
  <c r="EN183" i="1"/>
  <c r="ET121" i="1"/>
  <c r="ER268" i="1"/>
  <c r="EK55" i="1"/>
  <c r="EH66" i="1"/>
  <c r="EO259" i="1"/>
  <c r="EI102" i="1"/>
  <c r="ER173" i="1"/>
  <c r="EM212" i="1"/>
  <c r="EN378" i="1"/>
  <c r="EB214" i="1"/>
  <c r="EE255" i="1"/>
  <c r="EI34" i="1"/>
  <c r="EJ170" i="1"/>
  <c r="EB492" i="1"/>
  <c r="EM263" i="1"/>
  <c r="EC226" i="1"/>
  <c r="EF267" i="1"/>
  <c r="EE140" i="1"/>
  <c r="EC436" i="1"/>
  <c r="EO140" i="1"/>
  <c r="EB183" i="1"/>
  <c r="ER43" i="1"/>
  <c r="EG334" i="1"/>
  <c r="ES301" i="1"/>
  <c r="ES52" i="1"/>
  <c r="EH20" i="1"/>
  <c r="DY36" i="1"/>
  <c r="EH179" i="1"/>
  <c r="EI188" i="1"/>
  <c r="ED36" i="1"/>
  <c r="EK280" i="1"/>
  <c r="EH498" i="1"/>
  <c r="DX533" i="1"/>
  <c r="DX401" i="1"/>
  <c r="EO341" i="1"/>
  <c r="ET148" i="1"/>
  <c r="EP336" i="1"/>
  <c r="EO209" i="1"/>
  <c r="EE493" i="1"/>
  <c r="EL279" i="1"/>
  <c r="EJ13" i="1"/>
  <c r="ES161" i="1"/>
  <c r="EI239" i="1"/>
  <c r="EE472" i="1"/>
  <c r="DX22" i="1"/>
  <c r="EB211" i="1"/>
  <c r="ER50" i="1"/>
  <c r="EN150" i="1"/>
  <c r="EP92" i="1"/>
  <c r="EO280" i="1"/>
  <c r="EH316" i="1"/>
  <c r="EQ46" i="1"/>
  <c r="ES132" i="1"/>
  <c r="EH454" i="1"/>
  <c r="EE273" i="1"/>
  <c r="EQ178" i="1"/>
  <c r="ET356" i="1"/>
  <c r="DZ147" i="1"/>
  <c r="DX358" i="1"/>
  <c r="EE442" i="1"/>
  <c r="EQ60" i="1"/>
  <c r="ED318" i="1"/>
  <c r="ER297" i="1"/>
  <c r="DZ471" i="1"/>
  <c r="EH148" i="1"/>
  <c r="EI304" i="1"/>
  <c r="DZ336" i="1"/>
  <c r="EQ140" i="1"/>
  <c r="EA112" i="1"/>
  <c r="EK176" i="1"/>
  <c r="EI528" i="1"/>
  <c r="EE329" i="1"/>
  <c r="EC404" i="1"/>
  <c r="EQ208" i="1"/>
  <c r="EM369" i="1"/>
  <c r="DZ89" i="1"/>
  <c r="DX244" i="1"/>
  <c r="DY272" i="1"/>
  <c r="EN137" i="1"/>
  <c r="EN268" i="1"/>
  <c r="EQ498" i="1"/>
  <c r="EL373" i="1"/>
  <c r="EN303" i="1"/>
  <c r="EO235" i="1"/>
  <c r="EQ342" i="1"/>
  <c r="EI159" i="1"/>
  <c r="DX111" i="1"/>
  <c r="EK193" i="1"/>
  <c r="EO450" i="1"/>
  <c r="EK89" i="1"/>
  <c r="EB284" i="1"/>
  <c r="EK349" i="1"/>
  <c r="ED52" i="1"/>
  <c r="EL343" i="1"/>
  <c r="ED51" i="1"/>
  <c r="EQ402" i="1"/>
  <c r="EH439" i="1"/>
  <c r="EK282" i="1"/>
  <c r="EA253" i="1"/>
  <c r="EB351" i="1"/>
  <c r="EP468" i="1"/>
  <c r="DZ16" i="1"/>
  <c r="DY200" i="1"/>
  <c r="EP263" i="1"/>
  <c r="ET468" i="1"/>
  <c r="EG51" i="1"/>
  <c r="EJ239" i="1"/>
  <c r="ER254" i="1"/>
  <c r="EH523" i="1"/>
  <c r="EH458" i="1"/>
  <c r="EN214" i="1"/>
  <c r="EO195" i="1"/>
  <c r="EG102" i="1"/>
  <c r="DY212" i="1"/>
  <c r="ED307" i="1"/>
  <c r="ED434" i="1"/>
  <c r="EC171" i="1"/>
  <c r="EC321" i="1"/>
  <c r="EF113" i="1"/>
  <c r="EA335" i="1"/>
  <c r="DZ18" i="1"/>
  <c r="ES213" i="1"/>
  <c r="DZ264" i="1"/>
  <c r="ED28" i="1"/>
  <c r="EE415" i="1"/>
  <c r="EC235" i="1"/>
  <c r="DZ76" i="1"/>
  <c r="EE309" i="1"/>
  <c r="EE21" i="1"/>
  <c r="EA19" i="1"/>
  <c r="DY239" i="1"/>
  <c r="EJ215" i="1"/>
  <c r="ED393" i="1"/>
  <c r="EK230" i="1"/>
  <c r="EC447" i="1"/>
  <c r="EE479" i="1"/>
  <c r="EP228" i="1"/>
  <c r="ER536" i="1"/>
  <c r="ET115" i="1"/>
  <c r="EB262" i="1"/>
  <c r="EA142" i="1"/>
  <c r="EI253" i="1"/>
  <c r="EA203" i="1"/>
  <c r="EF168" i="1"/>
  <c r="EC405" i="1"/>
  <c r="EP384" i="1"/>
  <c r="DX261" i="1"/>
  <c r="DZ257" i="1"/>
  <c r="DY158" i="1"/>
  <c r="EC467" i="1"/>
  <c r="EF18" i="1"/>
  <c r="EB375" i="1"/>
  <c r="EB146" i="1"/>
  <c r="EE331" i="1"/>
  <c r="EI208" i="1"/>
  <c r="EA509" i="1"/>
  <c r="EM389" i="1"/>
  <c r="EQ125" i="1"/>
  <c r="DZ524" i="1"/>
  <c r="DY441" i="1"/>
  <c r="EH422" i="1"/>
  <c r="EI287" i="1"/>
  <c r="EL229" i="1"/>
  <c r="EF56" i="1"/>
  <c r="EM198" i="1"/>
  <c r="EJ164" i="1"/>
  <c r="EC228" i="1"/>
  <c r="DZ60" i="1"/>
  <c r="ER187" i="1"/>
  <c r="EE251" i="1"/>
  <c r="ES330" i="1"/>
  <c r="EB499" i="1"/>
  <c r="EF124" i="1"/>
  <c r="EB385" i="1"/>
  <c r="EC27" i="1"/>
  <c r="EM493" i="1"/>
  <c r="EJ462" i="1"/>
  <c r="EM308" i="1"/>
  <c r="EN51" i="1"/>
  <c r="EK109" i="1"/>
  <c r="ED109" i="1"/>
  <c r="EP89" i="1"/>
  <c r="EF389" i="1"/>
  <c r="EJ44" i="1"/>
  <c r="DY534" i="1"/>
  <c r="EI68" i="1"/>
  <c r="DZ439" i="1"/>
  <c r="EN335" i="1"/>
  <c r="EH184" i="1"/>
  <c r="EP25" i="1"/>
  <c r="EO177" i="1"/>
  <c r="EE40" i="1"/>
  <c r="EQ70" i="1"/>
  <c r="EL87" i="1"/>
  <c r="EJ346" i="1"/>
  <c r="ER336" i="1"/>
  <c r="EI189" i="1"/>
  <c r="EI209" i="1"/>
  <c r="EF108" i="1"/>
  <c r="DY132" i="1"/>
  <c r="GG20" i="1" l="1"/>
  <c r="GC47" i="1"/>
  <c r="FB14" i="1"/>
  <c r="FW32" i="1"/>
  <c r="GM54" i="1"/>
  <c r="GL34" i="1"/>
  <c r="GG24" i="1"/>
  <c r="FA53" i="1"/>
  <c r="FX43" i="1"/>
  <c r="EZ14" i="1"/>
  <c r="FA16" i="1"/>
  <c r="GH35" i="1"/>
  <c r="FE63" i="1"/>
  <c r="FW64" i="1"/>
  <c r="FF36" i="1"/>
  <c r="GG18" i="1"/>
  <c r="GF61" i="1"/>
  <c r="FQ62" i="1"/>
  <c r="FA19" i="1"/>
  <c r="GD30" i="1"/>
  <c r="FO38" i="1"/>
  <c r="EZ59" i="1"/>
  <c r="GC54" i="1"/>
  <c r="FE65" i="1"/>
  <c r="GE73" i="1"/>
  <c r="FF77" i="1"/>
  <c r="FB88" i="1"/>
  <c r="FR96" i="1"/>
  <c r="FR60" i="1"/>
  <c r="FR22" i="1"/>
  <c r="FI40" i="1"/>
  <c r="GD57" i="1"/>
  <c r="GE69" i="1"/>
  <c r="GB74" i="1"/>
  <c r="GF85" i="1"/>
  <c r="EX95" i="1"/>
  <c r="FJ89" i="1"/>
  <c r="FR24" i="1"/>
  <c r="FD48" i="1"/>
  <c r="FI29" i="1"/>
  <c r="FQ67" i="1"/>
  <c r="GK76" i="1"/>
  <c r="FE88" i="1"/>
  <c r="GH84" i="1"/>
  <c r="GG79" i="1"/>
  <c r="FC91" i="1"/>
  <c r="EX88" i="1"/>
  <c r="GE82" i="1"/>
  <c r="FA94" i="1"/>
  <c r="GH92" i="1"/>
  <c r="FA89" i="1"/>
  <c r="FP50" i="1"/>
  <c r="GH96" i="1"/>
  <c r="GN26" i="1"/>
  <c r="EZ19" i="1"/>
  <c r="FX34" i="1"/>
  <c r="GK28" i="1"/>
  <c r="FW19" i="1"/>
  <c r="EY48" i="1"/>
  <c r="GB47" i="1"/>
  <c r="FB18" i="1"/>
  <c r="EY11" i="1"/>
  <c r="GA30" i="1"/>
  <c r="FC58" i="1"/>
  <c r="GC58" i="1"/>
  <c r="FB30" i="1"/>
  <c r="FE30" i="1"/>
  <c r="FZ51" i="1"/>
  <c r="FM45" i="1"/>
  <c r="EW14" i="1"/>
  <c r="FW25" i="1"/>
  <c r="GB34" i="1"/>
  <c r="GL49" i="1"/>
  <c r="FL95" i="1"/>
  <c r="FP14" i="1"/>
  <c r="FE45" i="1"/>
  <c r="EZ37" i="1"/>
  <c r="GD68" i="1"/>
  <c r="FD78" i="1"/>
  <c r="FC80" i="1"/>
  <c r="GC88" i="1"/>
  <c r="FN61" i="1"/>
  <c r="FM56" i="1"/>
  <c r="FC56" i="1"/>
  <c r="FF51" i="1"/>
  <c r="GF23" i="1"/>
  <c r="GD73" i="1"/>
  <c r="GG77" i="1"/>
  <c r="FO86" i="1"/>
  <c r="FQ42" i="1"/>
  <c r="FO39" i="1"/>
  <c r="FG62" i="1"/>
  <c r="EX59" i="1"/>
  <c r="FJ18" i="1"/>
  <c r="FP71" i="1"/>
  <c r="FR81" i="1"/>
  <c r="GA76" i="1"/>
  <c r="EW88" i="1"/>
  <c r="FZ84" i="1"/>
  <c r="FY79" i="1"/>
  <c r="GM90" i="1"/>
  <c r="GF87" i="1"/>
  <c r="FG84" i="1"/>
  <c r="FW95" i="1"/>
  <c r="FL94" i="1"/>
  <c r="GK88" i="1"/>
  <c r="FM40" i="1"/>
  <c r="GE30" i="1"/>
  <c r="FY60" i="1"/>
  <c r="FD16" i="1"/>
  <c r="EX37" i="1"/>
  <c r="GL28" i="1"/>
  <c r="FV20" i="1"/>
  <c r="GC21" i="1"/>
  <c r="FY64" i="1"/>
  <c r="FP40" i="1"/>
  <c r="EX12" i="1"/>
  <c r="FY23" i="1"/>
  <c r="GD32" i="1"/>
  <c r="GM42" i="1"/>
  <c r="FJ88" i="1"/>
  <c r="FI31" i="1"/>
  <c r="FX44" i="1"/>
  <c r="GB58" i="1"/>
  <c r="FG29" i="1"/>
  <c r="GC18" i="1"/>
  <c r="FX32" i="1"/>
  <c r="GM61" i="1"/>
  <c r="EW89" i="1"/>
  <c r="GC96" i="1"/>
  <c r="FQ21" i="1"/>
  <c r="FA56" i="1"/>
  <c r="FJ26" i="1"/>
  <c r="GI80" i="1"/>
  <c r="EX74" i="1"/>
  <c r="FF83" i="1"/>
  <c r="EW85" i="1"/>
  <c r="FW93" i="1"/>
  <c r="FO34" i="1"/>
  <c r="FN19" i="1"/>
  <c r="FA43" i="1"/>
  <c r="GH61" i="1"/>
  <c r="FR71" i="1"/>
  <c r="GB80" i="1"/>
  <c r="GA82" i="1"/>
  <c r="FG91" i="1"/>
  <c r="FQ35" i="1"/>
  <c r="FO25" i="1"/>
  <c r="FE49" i="1"/>
  <c r="GI69" i="1"/>
  <c r="GC74" i="1"/>
  <c r="FV70" i="1"/>
  <c r="FM66" i="1"/>
  <c r="GA77" i="1"/>
  <c r="GB73" i="1"/>
  <c r="FI69" i="1"/>
  <c r="FY80" i="1"/>
  <c r="FV78" i="1"/>
  <c r="FY75" i="1"/>
  <c r="GM86" i="1"/>
  <c r="FX83" i="1"/>
  <c r="FS78" i="1"/>
  <c r="GB31" i="1"/>
  <c r="GL39" i="1"/>
  <c r="FX15" i="1"/>
  <c r="GE58" i="1"/>
  <c r="FP52" i="1"/>
  <c r="FC16" i="1"/>
  <c r="GC27" i="1"/>
  <c r="FW27" i="1"/>
  <c r="GM24" i="1"/>
  <c r="FQ63" i="1"/>
  <c r="FG26" i="1"/>
  <c r="GD38" i="1"/>
  <c r="FV48" i="1"/>
  <c r="EW20" i="1"/>
  <c r="FV13" i="1"/>
  <c r="GD26" i="1"/>
  <c r="GB64" i="1"/>
  <c r="GM44" i="1"/>
  <c r="GB18" i="1"/>
  <c r="GL82" i="1"/>
  <c r="EX94" i="1"/>
  <c r="FR34" i="1"/>
  <c r="FQ58" i="1"/>
  <c r="FF54" i="1"/>
  <c r="GI52" i="1"/>
  <c r="GA66" i="1"/>
  <c r="FG75" i="1"/>
  <c r="GB78" i="1"/>
  <c r="GF89" i="1"/>
  <c r="FM42" i="1"/>
  <c r="FP53" i="1"/>
  <c r="FM14" i="1"/>
  <c r="EX33" i="1"/>
  <c r="GI33" i="1"/>
  <c r="GM72" i="1"/>
  <c r="FN76" i="1"/>
  <c r="FH87" i="1"/>
  <c r="FJ76" i="1"/>
  <c r="GE96" i="1"/>
  <c r="FM55" i="1"/>
  <c r="FB43" i="1"/>
  <c r="FN67" i="1"/>
  <c r="GI77" i="1"/>
  <c r="FS74" i="1"/>
  <c r="FL70" i="1"/>
  <c r="FC66" i="1"/>
  <c r="FQ77" i="1"/>
  <c r="FR73" i="1"/>
  <c r="GE70" i="1"/>
  <c r="FA82" i="1"/>
  <c r="FF80" i="1"/>
  <c r="FO75" i="1"/>
  <c r="GC86" i="1"/>
  <c r="GM57" i="1"/>
  <c r="FG27" i="1"/>
  <c r="FY48" i="1"/>
  <c r="FS15" i="1"/>
  <c r="FW12" i="1"/>
  <c r="GC51" i="1"/>
  <c r="GH60" i="1"/>
  <c r="EW32" i="1"/>
  <c r="FX11" i="1"/>
  <c r="GF24" i="1"/>
  <c r="GD62" i="1"/>
  <c r="GL33" i="1"/>
  <c r="GA16" i="1"/>
  <c r="GF18" i="1"/>
  <c r="GE45" i="1"/>
  <c r="FD12" i="1"/>
  <c r="FB28" i="1"/>
  <c r="GF42" i="1"/>
  <c r="GG44" i="1"/>
  <c r="GL47" i="1"/>
  <c r="EZ40" i="1"/>
  <c r="FS75" i="1"/>
  <c r="FA84" i="1"/>
  <c r="FN88" i="1"/>
  <c r="FS44" i="1"/>
  <c r="FP19" i="1"/>
  <c r="FM11" i="1"/>
  <c r="FB38" i="1"/>
  <c r="GL68" i="1"/>
  <c r="FS71" i="1"/>
  <c r="FA80" i="1"/>
  <c r="GD83" i="1"/>
  <c r="GH94" i="1"/>
  <c r="FL37" i="1"/>
  <c r="FS14" i="1"/>
  <c r="FF46" i="1"/>
  <c r="FX66" i="1"/>
  <c r="FE69" i="1"/>
  <c r="GE77" i="1"/>
  <c r="FP81" i="1"/>
  <c r="FL92" i="1"/>
  <c r="FM62" i="1"/>
  <c r="EW60" i="1"/>
  <c r="GI92" i="1"/>
  <c r="EX41" i="1"/>
  <c r="EW52" i="1"/>
  <c r="GI39" i="1"/>
  <c r="FA14" i="1"/>
  <c r="EW44" i="1"/>
  <c r="FC67" i="1"/>
  <c r="GI30" i="1"/>
  <c r="GC30" i="1"/>
  <c r="FQ73" i="1"/>
  <c r="FH69" i="1"/>
  <c r="GH88" i="1"/>
  <c r="GK58" i="1"/>
  <c r="FZ19" i="1"/>
  <c r="GA55" i="1"/>
  <c r="FI26" i="1"/>
  <c r="GB15" i="1"/>
  <c r="FW29" i="1"/>
  <c r="GL35" i="1"/>
  <c r="GL23" i="1"/>
  <c r="EY37" i="1"/>
  <c r="GG11" i="1"/>
  <c r="FX40" i="1"/>
  <c r="FJ19" i="1"/>
  <c r="FD17" i="1"/>
  <c r="FZ32" i="1"/>
  <c r="FZ39" i="1"/>
  <c r="GK51" i="1"/>
  <c r="FD34" i="1"/>
  <c r="FY15" i="1"/>
  <c r="FX58" i="1"/>
  <c r="GF68" i="1"/>
  <c r="GB79" i="1"/>
  <c r="GL88" i="1"/>
  <c r="FQ90" i="1"/>
  <c r="FQ59" i="1"/>
  <c r="FM19" i="1"/>
  <c r="FA52" i="1"/>
  <c r="FW44" i="1"/>
  <c r="GI24" i="1"/>
  <c r="FR75" i="1"/>
  <c r="GB84" i="1"/>
  <c r="FQ86" i="1"/>
  <c r="EY95" i="1"/>
  <c r="FR47" i="1"/>
  <c r="FE58" i="1"/>
  <c r="FE23" i="1"/>
  <c r="GB27" i="1"/>
  <c r="FD73" i="1"/>
  <c r="FN82" i="1"/>
  <c r="FC84" i="1"/>
  <c r="GC92" i="1"/>
  <c r="FQ38" i="1"/>
  <c r="FD51" i="1"/>
  <c r="FE60" i="1"/>
  <c r="GI66" i="1"/>
  <c r="FH41" i="1"/>
  <c r="FE52" i="1"/>
  <c r="GI47" i="1"/>
  <c r="EW19" i="1"/>
  <c r="FC39" i="1"/>
  <c r="FY68" i="1"/>
  <c r="GL65" i="1"/>
  <c r="GB35" i="1"/>
  <c r="FG73" i="1"/>
  <c r="GA14" i="1"/>
  <c r="FW58" i="1"/>
  <c r="GH44" i="1"/>
  <c r="EY17" i="1"/>
  <c r="GA26" i="1"/>
  <c r="FW53" i="1"/>
  <c r="EZ20" i="1"/>
  <c r="EZ31" i="1"/>
  <c r="FY45" i="1"/>
  <c r="GB37" i="1"/>
  <c r="FX64" i="1"/>
  <c r="EZ32" i="1"/>
  <c r="GF12" i="1"/>
  <c r="FZ56" i="1"/>
  <c r="GA58" i="1"/>
  <c r="FF14" i="1"/>
  <c r="FE31" i="1"/>
  <c r="FW40" i="1"/>
  <c r="EW11" i="1"/>
  <c r="EZ13" i="1"/>
  <c r="GG32" i="1"/>
  <c r="FG60" i="1"/>
  <c r="GH37" i="1"/>
  <c r="FY70" i="1"/>
  <c r="GH73" i="1"/>
  <c r="GD84" i="1"/>
  <c r="FD94" i="1"/>
  <c r="FI95" i="1"/>
  <c r="FR36" i="1"/>
  <c r="FH50" i="1"/>
  <c r="FA38" i="1"/>
  <c r="FY66" i="1"/>
  <c r="FZ69" i="1"/>
  <c r="FV80" i="1"/>
  <c r="GD89" i="1"/>
  <c r="EW93" i="1"/>
  <c r="FL39" i="1"/>
  <c r="EZ58" i="1"/>
  <c r="FC45" i="1"/>
  <c r="GI35" i="1"/>
  <c r="FB67" i="1"/>
  <c r="FF78" i="1"/>
  <c r="FP87" i="1"/>
  <c r="FZ96" i="1"/>
  <c r="GG91" i="1"/>
  <c r="FP26" i="1"/>
  <c r="FO50" i="1"/>
  <c r="GE94" i="1"/>
  <c r="FN15" i="1"/>
  <c r="FN37" i="1"/>
  <c r="GN29" i="1"/>
  <c r="EX60" i="1"/>
  <c r="FC63" i="1"/>
  <c r="GI34" i="1"/>
  <c r="EZ45" i="1"/>
  <c r="GN27" i="1"/>
  <c r="FZ11" i="1"/>
  <c r="GH50" i="1"/>
  <c r="FD25" i="1"/>
  <c r="GE39" i="1"/>
  <c r="GF41" i="1"/>
  <c r="GK61" i="1"/>
  <c r="FH36" i="1"/>
  <c r="FD37" i="1"/>
  <c r="GF50" i="1"/>
  <c r="GG52" i="1"/>
  <c r="FJ39" i="1"/>
  <c r="GK36" i="1"/>
  <c r="GD29" i="1"/>
  <c r="GL29" i="1"/>
  <c r="FJ28" i="1"/>
  <c r="FZ27" i="1"/>
  <c r="FE55" i="1"/>
  <c r="GB55" i="1"/>
  <c r="FD27" i="1"/>
  <c r="FH48" i="1"/>
  <c r="FX65" i="1"/>
  <c r="GF74" i="1"/>
  <c r="EW77" i="1"/>
  <c r="FW85" i="1"/>
  <c r="FV91" i="1"/>
  <c r="FS50" i="1"/>
  <c r="FL11" i="1"/>
  <c r="FB61" i="1"/>
  <c r="FB23" i="1"/>
  <c r="FX70" i="1"/>
  <c r="EW73" i="1"/>
  <c r="FW81" i="1"/>
  <c r="FB87" i="1"/>
  <c r="FS63" i="1"/>
  <c r="FR14" i="1"/>
  <c r="FO18" i="1"/>
  <c r="EX42" i="1"/>
  <c r="EZ68" i="1"/>
  <c r="GA70" i="1"/>
  <c r="FG79" i="1"/>
  <c r="GA88" i="1"/>
  <c r="FP30" i="1"/>
  <c r="FP96" i="1"/>
  <c r="FY91" i="1"/>
  <c r="FQ34" i="1"/>
  <c r="FM30" i="1"/>
  <c r="FW94" i="1"/>
  <c r="FP25" i="1"/>
  <c r="FP16" i="1"/>
  <c r="GN11" i="1"/>
  <c r="FD55" i="1"/>
  <c r="EW64" i="1"/>
  <c r="GI76" i="1"/>
  <c r="GF54" i="1"/>
  <c r="FI13" i="1"/>
  <c r="FY29" i="1"/>
  <c r="GK60" i="1"/>
  <c r="FW13" i="1"/>
  <c r="FE43" i="1"/>
  <c r="GC42" i="1"/>
  <c r="FE13" i="1"/>
  <c r="GL46" i="1"/>
  <c r="GB25" i="1"/>
  <c r="FI53" i="1"/>
  <c r="GD53" i="1"/>
  <c r="EZ25" i="1"/>
  <c r="EW26" i="1"/>
  <c r="GA46" i="1"/>
  <c r="FN55" i="1"/>
  <c r="FJ38" i="1"/>
  <c r="FW20" i="1"/>
  <c r="GC29" i="1"/>
  <c r="GM28" i="1"/>
  <c r="FN96" i="1"/>
  <c r="FI64" i="1"/>
  <c r="FG40" i="1"/>
  <c r="FD15" i="1"/>
  <c r="FZ70" i="1"/>
  <c r="GH79" i="1"/>
  <c r="GG81" i="1"/>
  <c r="FO90" i="1"/>
  <c r="FO40" i="1"/>
  <c r="FM16" i="1"/>
  <c r="FI51" i="1"/>
  <c r="FD46" i="1"/>
  <c r="FP66" i="1"/>
  <c r="FZ75" i="1"/>
  <c r="FS79" i="1"/>
  <c r="FA88" i="1"/>
  <c r="GK96" i="1"/>
  <c r="FR37" i="1"/>
  <c r="EY58" i="1"/>
  <c r="FB53" i="1"/>
  <c r="GC38" i="1"/>
  <c r="FB73" i="1"/>
  <c r="FN83" i="1"/>
  <c r="FM78" i="1"/>
  <c r="GA89" i="1"/>
  <c r="FL86" i="1"/>
  <c r="FI81" i="1"/>
  <c r="FY92" i="1"/>
  <c r="FR89" i="1"/>
  <c r="GM85" i="1"/>
  <c r="FO96" i="1"/>
  <c r="FJ86" i="1"/>
  <c r="FW90" i="1"/>
  <c r="FP29" i="1"/>
  <c r="GF25" i="1"/>
  <c r="GB52" i="1"/>
  <c r="FF19" i="1"/>
  <c r="FV37" i="1"/>
  <c r="FJ33" i="1"/>
  <c r="FJ60" i="1"/>
  <c r="GF29" i="1"/>
  <c r="FI57" i="1"/>
  <c r="FW48" i="1"/>
  <c r="FD19" i="1"/>
  <c r="FI20" i="1"/>
  <c r="GG40" i="1"/>
  <c r="FO23" i="1"/>
  <c r="GL24" i="1"/>
  <c r="FX17" i="1"/>
  <c r="FV24" i="1"/>
  <c r="GL50" i="1"/>
  <c r="FP59" i="1"/>
  <c r="FI23" i="1"/>
  <c r="GC35" i="1"/>
  <c r="FR39" i="1"/>
  <c r="FB64" i="1"/>
  <c r="FF21" i="1"/>
  <c r="GI65" i="1"/>
  <c r="FA72" i="1"/>
  <c r="FL75" i="1"/>
  <c r="FP86" i="1"/>
  <c r="FZ95" i="1"/>
  <c r="FJ65" i="1"/>
  <c r="FL24" i="1"/>
  <c r="EZ46" i="1"/>
  <c r="EW23" i="1"/>
  <c r="FA68" i="1"/>
  <c r="EX73" i="1"/>
  <c r="GL83" i="1"/>
  <c r="FB93" i="1"/>
  <c r="FQ94" i="1"/>
  <c r="FP48" i="1"/>
  <c r="FF53" i="1"/>
  <c r="FA41" i="1"/>
  <c r="GE65" i="1"/>
  <c r="FE75" i="1"/>
  <c r="FS86" i="1"/>
  <c r="FD83" i="1"/>
  <c r="FC78" i="1"/>
  <c r="FQ89" i="1"/>
  <c r="FB86" i="1"/>
  <c r="FA81" i="1"/>
  <c r="FO92" i="1"/>
  <c r="FD91" i="1"/>
  <c r="FO87" i="1"/>
  <c r="FP42" i="1"/>
  <c r="FJ94" i="1"/>
  <c r="EY85" i="1"/>
  <c r="FB24" i="1"/>
  <c r="GC26" i="1"/>
  <c r="GK20" i="1"/>
  <c r="FI32" i="1"/>
  <c r="GF53" i="1"/>
  <c r="FM26" i="1"/>
  <c r="FC11" i="1"/>
  <c r="GD22" i="1"/>
  <c r="FX22" i="1"/>
  <c r="GG64" i="1"/>
  <c r="FS30" i="1"/>
  <c r="EY22" i="1"/>
  <c r="GE33" i="1"/>
  <c r="FW43" i="1"/>
  <c r="FB15" i="1"/>
  <c r="FN92" i="1"/>
  <c r="GE21" i="1"/>
  <c r="GC59" i="1"/>
  <c r="GK25" i="1"/>
  <c r="FZ12" i="1"/>
  <c r="GF84" i="1"/>
  <c r="GB95" i="1"/>
  <c r="FL45" i="1"/>
  <c r="FR25" i="1"/>
  <c r="FD49" i="1"/>
  <c r="FV65" i="1"/>
  <c r="FM68" i="1"/>
  <c r="GM76" i="1"/>
  <c r="FX80" i="1"/>
  <c r="FR91" i="1"/>
  <c r="FM50" i="1"/>
  <c r="FS52" i="1"/>
  <c r="EX62" i="1"/>
  <c r="GK16" i="1"/>
  <c r="EY66" i="1"/>
  <c r="FY74" i="1"/>
  <c r="EZ78" i="1"/>
  <c r="FD89" i="1"/>
  <c r="FM63" i="1"/>
  <c r="FN41" i="1"/>
  <c r="FO21" i="1"/>
  <c r="FH37" i="1"/>
  <c r="EZ69" i="1"/>
  <c r="GI13" i="1"/>
  <c r="FE76" i="1"/>
  <c r="FF72" i="1"/>
  <c r="GG67" i="1"/>
  <c r="FC79" i="1"/>
  <c r="FN75" i="1"/>
  <c r="FQ72" i="1"/>
  <c r="GE83" i="1"/>
  <c r="GL81" i="1"/>
  <c r="FA77" i="1"/>
  <c r="FO88" i="1"/>
  <c r="GK12" i="1"/>
  <c r="FX12" i="1"/>
  <c r="EW43" i="1"/>
  <c r="GM34" i="1"/>
  <c r="GC16" i="1"/>
  <c r="GB26" i="1"/>
  <c r="GL19" i="1"/>
  <c r="FQ61" i="1"/>
  <c r="EW17" i="1"/>
  <c r="FX28" i="1"/>
  <c r="GC37" i="1"/>
  <c r="FJ48" i="1"/>
  <c r="FH94" i="1"/>
  <c r="FC36" i="1"/>
  <c r="FW49" i="1"/>
  <c r="GA63" i="1"/>
  <c r="FA34" i="1"/>
  <c r="GB13" i="1"/>
  <c r="FW37" i="1"/>
  <c r="GM64" i="1"/>
  <c r="FI87" i="1"/>
  <c r="GK95" i="1"/>
  <c r="FR31" i="1"/>
  <c r="FI60" i="1"/>
  <c r="FG32" i="1"/>
  <c r="FX47" i="1"/>
  <c r="FB72" i="1"/>
  <c r="FL81" i="1"/>
  <c r="FI83" i="1"/>
  <c r="GK91" i="1"/>
  <c r="FL43" i="1"/>
  <c r="FS20" i="1"/>
  <c r="FI47" i="1"/>
  <c r="FB27" i="1"/>
  <c r="GF69" i="1"/>
  <c r="EX79" i="1"/>
  <c r="EW81" i="1"/>
  <c r="FW89" i="1"/>
  <c r="FO59" i="1"/>
  <c r="FM28" i="1"/>
  <c r="EY54" i="1"/>
  <c r="GA40" i="1"/>
  <c r="EY73" i="1"/>
  <c r="GH68" i="1"/>
  <c r="GI21" i="1"/>
  <c r="EW76" i="1"/>
  <c r="EX72" i="1"/>
  <c r="FY67" i="1"/>
  <c r="GM78" i="1"/>
  <c r="GH76" i="1"/>
  <c r="GM73" i="1"/>
  <c r="FG85" i="1"/>
  <c r="GB81" i="1"/>
  <c r="EZ73" i="1"/>
  <c r="GA36" i="1"/>
  <c r="GK26" i="1"/>
  <c r="FY13" i="1"/>
  <c r="GB50" i="1"/>
  <c r="FA22" i="1"/>
  <c r="FZ89" i="1"/>
  <c r="FX24" i="1"/>
  <c r="FV62" i="1"/>
  <c r="GC61" i="1"/>
  <c r="FE32" i="1"/>
  <c r="GD11" i="1"/>
  <c r="FY35" i="1"/>
  <c r="GK39" i="1"/>
  <c r="EW12" i="1"/>
  <c r="GA27" i="1"/>
  <c r="GA34" i="1"/>
  <c r="FW61" i="1"/>
  <c r="FH28" i="1"/>
  <c r="FH39" i="1"/>
  <c r="FY53" i="1"/>
  <c r="FR70" i="1"/>
  <c r="FX81" i="1"/>
  <c r="GF90" i="1"/>
  <c r="FC92" i="1"/>
  <c r="FR43" i="1"/>
  <c r="EX61" i="1"/>
  <c r="FG47" i="1"/>
  <c r="GI67" i="1"/>
  <c r="FH66" i="1"/>
  <c r="FN77" i="1"/>
  <c r="FX86" i="1"/>
  <c r="FC88" i="1"/>
  <c r="FJ67" i="1"/>
  <c r="FL15" i="1"/>
  <c r="EW54" i="1"/>
  <c r="GG58" i="1"/>
  <c r="GI48" i="1"/>
  <c r="GH74" i="1"/>
  <c r="EZ84" i="1"/>
  <c r="GG85" i="1"/>
  <c r="FO94" i="1"/>
  <c r="FP58" i="1"/>
  <c r="FH45" i="1"/>
  <c r="EW56" i="1"/>
  <c r="GI42" i="1"/>
  <c r="FF33" i="1"/>
  <c r="EW48" i="1"/>
  <c r="GA65" i="1"/>
  <c r="GG50" i="1"/>
  <c r="FC26" i="1"/>
  <c r="FI70" i="1"/>
  <c r="GF67" i="1"/>
  <c r="GI61" i="1"/>
  <c r="GM74" i="1"/>
  <c r="FA32" i="1"/>
  <c r="FX53" i="1"/>
  <c r="FS45" i="1"/>
  <c r="FZ18" i="1"/>
  <c r="GB56" i="1"/>
  <c r="GK35" i="1"/>
  <c r="FE36" i="1"/>
  <c r="FW16" i="1"/>
  <c r="GE29" i="1"/>
  <c r="GM23" i="1"/>
  <c r="GM46" i="1"/>
  <c r="GG21" i="1"/>
  <c r="GH23" i="1"/>
  <c r="GD50" i="1"/>
  <c r="FB17" i="1"/>
  <c r="EX34" i="1"/>
  <c r="GE47" i="1"/>
  <c r="GF49" i="1"/>
  <c r="GM40" i="1"/>
  <c r="GC46" i="1"/>
  <c r="GG73" i="1"/>
  <c r="FO82" i="1"/>
  <c r="FH86" i="1"/>
  <c r="FL96" i="1"/>
  <c r="FO15" i="1"/>
  <c r="FR12" i="1"/>
  <c r="FB44" i="1"/>
  <c r="FF67" i="1"/>
  <c r="GG69" i="1"/>
  <c r="FO78" i="1"/>
  <c r="EZ82" i="1"/>
  <c r="FD93" i="1"/>
  <c r="FO29" i="1"/>
  <c r="FQ47" i="1"/>
  <c r="FH51" i="1"/>
  <c r="GI20" i="1"/>
  <c r="FS67" i="1"/>
  <c r="FA76" i="1"/>
  <c r="FV79" i="1"/>
  <c r="FZ90" i="1"/>
  <c r="FM54" i="1"/>
  <c r="FE64" i="1"/>
  <c r="GN44" i="1"/>
  <c r="FB46" i="1"/>
  <c r="FE56" i="1"/>
  <c r="GI82" i="1"/>
  <c r="FB35" i="1"/>
  <c r="FE48" i="1"/>
  <c r="FQ65" i="1"/>
  <c r="GI94" i="1"/>
  <c r="GM19" i="1"/>
  <c r="GE71" i="1"/>
  <c r="FX67" i="1"/>
  <c r="FY95" i="1"/>
  <c r="GL30" i="1"/>
  <c r="FE33" i="1"/>
  <c r="FV46" i="1"/>
  <c r="FH19" i="1"/>
  <c r="GF34" i="1"/>
  <c r="GG36" i="1"/>
  <c r="GC63" i="1"/>
  <c r="FF31" i="1"/>
  <c r="FH31" i="1"/>
  <c r="GG45" i="1"/>
  <c r="GH47" i="1"/>
  <c r="GL64" i="1"/>
  <c r="GF31" i="1"/>
  <c r="GE24" i="1"/>
  <c r="GL17" i="1"/>
  <c r="GM15" i="1"/>
  <c r="GA22" i="1"/>
  <c r="EW51" i="1"/>
  <c r="GC50" i="1"/>
  <c r="FH21" i="1"/>
  <c r="FF43" i="1"/>
  <c r="FH67" i="1"/>
  <c r="FR76" i="1"/>
  <c r="GA78" i="1"/>
  <c r="FG87" i="1"/>
  <c r="EY96" i="1"/>
  <c r="FN52" i="1"/>
  <c r="FC60" i="1"/>
  <c r="EZ56" i="1"/>
  <c r="FY58" i="1"/>
  <c r="FH72" i="1"/>
  <c r="GA74" i="1"/>
  <c r="FG83" i="1"/>
  <c r="FF89" i="1"/>
  <c r="FS53" i="1"/>
  <c r="FM27" i="1"/>
  <c r="FF63" i="1"/>
  <c r="FD32" i="1"/>
  <c r="GD69" i="1"/>
  <c r="FM72" i="1"/>
  <c r="GM80" i="1"/>
  <c r="FM90" i="1"/>
  <c r="FR51" i="1"/>
  <c r="FR59" i="1"/>
  <c r="FI93" i="1"/>
  <c r="FS24" i="1"/>
  <c r="FO51" i="1"/>
  <c r="GN23" i="1"/>
  <c r="FP17" i="1"/>
  <c r="FS17" i="1"/>
  <c r="GN16" i="1"/>
  <c r="FH49" i="1"/>
  <c r="FC59" i="1"/>
  <c r="GI60" i="1"/>
  <c r="GG49" i="1"/>
  <c r="FG21" i="1"/>
  <c r="FZ31" i="1"/>
  <c r="FV58" i="1"/>
  <c r="FB25" i="1"/>
  <c r="FB36" i="1"/>
  <c r="FX50" i="1"/>
  <c r="GA42" i="1"/>
  <c r="GL13" i="1"/>
  <c r="FB37" i="1"/>
  <c r="GH18" i="1"/>
  <c r="FY61" i="1"/>
  <c r="FZ63" i="1"/>
  <c r="FB19" i="1"/>
  <c r="EY41" i="1"/>
  <c r="FV45" i="1"/>
  <c r="EX16" i="1"/>
  <c r="EW18" i="1"/>
  <c r="GF37" i="1"/>
  <c r="FL19" i="1"/>
  <c r="GM49" i="1"/>
  <c r="GM68" i="1"/>
  <c r="FD72" i="1"/>
  <c r="EZ83" i="1"/>
  <c r="FH92" i="1"/>
  <c r="FY93" i="1"/>
  <c r="FL29" i="1"/>
  <c r="FD56" i="1"/>
  <c r="FG43" i="1"/>
  <c r="GI96" i="1"/>
  <c r="GD67" i="1"/>
  <c r="GH78" i="1"/>
  <c r="EZ88" i="1"/>
  <c r="FI91" i="1"/>
  <c r="FQ40" i="1"/>
  <c r="FB63" i="1"/>
  <c r="EW50" i="1"/>
  <c r="GA24" i="1"/>
  <c r="FP65" i="1"/>
  <c r="FL76" i="1"/>
  <c r="FV85" i="1"/>
  <c r="GF95" i="1"/>
  <c r="FC90" i="1"/>
  <c r="FL62" i="1"/>
  <c r="FO42" i="1"/>
  <c r="FA93" i="1"/>
  <c r="FM36" i="1"/>
  <c r="FR52" i="1"/>
  <c r="GN37" i="1"/>
  <c r="FL20" i="1"/>
  <c r="FO20" i="1"/>
  <c r="GN34" i="1"/>
  <c r="FB50" i="1"/>
  <c r="FQ93" i="1"/>
  <c r="GD17" i="1"/>
  <c r="GG55" i="1"/>
  <c r="FF30" i="1"/>
  <c r="GD44" i="1"/>
  <c r="GE46" i="1"/>
  <c r="GL44" i="1"/>
  <c r="GH21" i="1"/>
  <c r="FV12" i="1"/>
  <c r="GE55" i="1"/>
  <c r="GF57" i="1"/>
  <c r="EX14" i="1"/>
  <c r="FA29" i="1"/>
  <c r="GC34" i="1"/>
  <c r="GL31" i="1"/>
  <c r="FE12" i="1"/>
  <c r="FY32" i="1"/>
  <c r="EY60" i="1"/>
  <c r="GA60" i="1"/>
  <c r="FF32" i="1"/>
  <c r="FD54" i="1"/>
  <c r="GB43" i="1"/>
  <c r="GL72" i="1"/>
  <c r="FI75" i="1"/>
  <c r="GK83" i="1"/>
  <c r="FD88" i="1"/>
  <c r="FS42" i="1"/>
  <c r="FQ12" i="1"/>
  <c r="FM21" i="1"/>
  <c r="EY39" i="1"/>
  <c r="GB68" i="1"/>
  <c r="FI71" i="1"/>
  <c r="GK79" i="1"/>
  <c r="FP85" i="1"/>
  <c r="FJ82" i="1"/>
  <c r="FN32" i="1"/>
  <c r="FM33" i="1"/>
  <c r="EZ47" i="1"/>
  <c r="FN66" i="1"/>
  <c r="EW69" i="1"/>
  <c r="FW77" i="1"/>
  <c r="EW87" i="1"/>
  <c r="FP61" i="1"/>
  <c r="FX95" i="1"/>
  <c r="GM89" i="1"/>
  <c r="FN43" i="1"/>
  <c r="FO60" i="1"/>
  <c r="GK92" i="1"/>
  <c r="FO36" i="1"/>
  <c r="FO48" i="1"/>
  <c r="GN13" i="1"/>
  <c r="FF60" i="1"/>
  <c r="FO27" i="1"/>
  <c r="FG45" i="1"/>
  <c r="FJ54" i="1"/>
  <c r="GA21" i="1"/>
  <c r="GK59" i="1"/>
  <c r="EW36" i="1"/>
  <c r="FZ15" i="1"/>
  <c r="GH38" i="1"/>
  <c r="GK46" i="1"/>
  <c r="GL40" i="1"/>
  <c r="FY21" i="1"/>
  <c r="FZ23" i="1"/>
  <c r="FV50" i="1"/>
  <c r="FH16" i="1"/>
  <c r="FH27" i="1"/>
  <c r="FX42" i="1"/>
  <c r="FX49" i="1"/>
  <c r="GM48" i="1"/>
  <c r="GD41" i="1"/>
  <c r="GH25" i="1"/>
  <c r="GM35" i="1"/>
  <c r="FF65" i="1"/>
  <c r="FB76" i="1"/>
  <c r="FL85" i="1"/>
  <c r="FA87" i="1"/>
  <c r="GA95" i="1"/>
  <c r="FL47" i="1"/>
  <c r="FC61" i="1"/>
  <c r="FH34" i="1"/>
  <c r="FW52" i="1"/>
  <c r="GL71" i="1"/>
  <c r="FB81" i="1"/>
  <c r="FA83" i="1"/>
  <c r="GA91" i="1"/>
  <c r="FN39" i="1"/>
  <c r="FO12" i="1"/>
  <c r="FI43" i="1"/>
  <c r="FF29" i="1"/>
  <c r="FX69" i="1"/>
  <c r="GF78" i="1"/>
  <c r="GE80" i="1"/>
  <c r="FM89" i="1"/>
  <c r="FR41" i="1"/>
  <c r="FH61" i="1"/>
  <c r="FQ22" i="1"/>
  <c r="GN48" i="1"/>
  <c r="FF52" i="1"/>
  <c r="FG61" i="1"/>
  <c r="GI68" i="1"/>
  <c r="FD43" i="1"/>
  <c r="EY49" i="1"/>
  <c r="FG65" i="1"/>
  <c r="FZ21" i="1"/>
  <c r="EW31" i="1"/>
  <c r="GK69" i="1"/>
  <c r="GC40" i="1"/>
  <c r="GM11" i="1"/>
  <c r="FF35" i="1"/>
  <c r="GF51" i="1"/>
  <c r="FD23" i="1"/>
  <c r="FA24" i="1"/>
  <c r="GC44" i="1"/>
  <c r="FS22" i="1"/>
  <c r="GG62" i="1"/>
  <c r="FD35" i="1"/>
  <c r="FW11" i="1"/>
  <c r="GD55" i="1"/>
  <c r="FQ48" i="1"/>
  <c r="FB13" i="1"/>
  <c r="GB24" i="1"/>
  <c r="GF38" i="1"/>
  <c r="FJ64" i="1"/>
  <c r="GH93" i="1"/>
  <c r="FE37" i="1"/>
  <c r="FZ50" i="1"/>
  <c r="GC95" i="1"/>
  <c r="FN36" i="1"/>
  <c r="FF49" i="1"/>
  <c r="FC34" i="1"/>
  <c r="EY67" i="1"/>
  <c r="EZ70" i="1"/>
  <c r="FD81" i="1"/>
  <c r="FN90" i="1"/>
  <c r="GC91" i="1"/>
  <c r="FL30" i="1"/>
  <c r="EZ62" i="1"/>
  <c r="FI48" i="1"/>
  <c r="GI83" i="1"/>
  <c r="FV67" i="1"/>
  <c r="FZ78" i="1"/>
  <c r="GH87" i="1"/>
  <c r="FO89" i="1"/>
  <c r="FL64" i="1"/>
  <c r="FP23" i="1"/>
  <c r="EY55" i="1"/>
  <c r="GK22" i="1"/>
  <c r="FC70" i="1"/>
  <c r="FQ81" i="1"/>
  <c r="GB77" i="1"/>
  <c r="FA73" i="1"/>
  <c r="FO84" i="1"/>
  <c r="GH80" i="1"/>
  <c r="EY76" i="1"/>
  <c r="FM87" i="1"/>
  <c r="GB85" i="1"/>
  <c r="FM82" i="1"/>
  <c r="GA93" i="1"/>
  <c r="FV90" i="1"/>
  <c r="FN87" i="1"/>
  <c r="FB40" i="1"/>
  <c r="GG53" i="1"/>
  <c r="EY19" i="1"/>
  <c r="FV39" i="1"/>
  <c r="FM17" i="1"/>
  <c r="GM53" i="1"/>
  <c r="GH14" i="1"/>
  <c r="FC29" i="1"/>
  <c r="FW50" i="1"/>
  <c r="FQ32" i="1"/>
  <c r="FJ22" i="1"/>
  <c r="FH24" i="1"/>
  <c r="GH41" i="1"/>
  <c r="EW13" i="1"/>
  <c r="EX15" i="1"/>
  <c r="GE34" i="1"/>
  <c r="FC62" i="1"/>
  <c r="FV53" i="1"/>
  <c r="FF24" i="1"/>
  <c r="FC25" i="1"/>
  <c r="GF45" i="1"/>
  <c r="FM25" i="1"/>
  <c r="GM21" i="1"/>
  <c r="FZ13" i="1"/>
  <c r="GH28" i="1"/>
  <c r="GL58" i="1"/>
  <c r="FX96" i="1"/>
  <c r="FC28" i="1"/>
  <c r="GB40" i="1"/>
  <c r="FP44" i="1"/>
  <c r="FP20" i="1"/>
  <c r="FE38" i="1"/>
  <c r="GG42" i="1"/>
  <c r="FO70" i="1"/>
  <c r="FZ73" i="1"/>
  <c r="FV84" i="1"/>
  <c r="GD93" i="1"/>
  <c r="FA95" i="1"/>
  <c r="FL26" i="1"/>
  <c r="FB51" i="1"/>
  <c r="EW39" i="1"/>
  <c r="FO66" i="1"/>
  <c r="FB71" i="1"/>
  <c r="FF82" i="1"/>
  <c r="FP91" i="1"/>
  <c r="GE92" i="1"/>
  <c r="FM49" i="1"/>
  <c r="FH58" i="1"/>
  <c r="EW46" i="1"/>
  <c r="GI43" i="1"/>
  <c r="FS73" i="1"/>
  <c r="GG84" i="1"/>
  <c r="FH81" i="1"/>
  <c r="FQ76" i="1"/>
  <c r="GE87" i="1"/>
  <c r="FP84" i="1"/>
  <c r="FO79" i="1"/>
  <c r="GC90" i="1"/>
  <c r="FH89" i="1"/>
  <c r="GC85" i="1"/>
  <c r="FE96" i="1"/>
  <c r="FB94" i="1"/>
  <c r="FS66" i="1"/>
  <c r="GH22" i="1"/>
  <c r="GF60" i="1"/>
  <c r="FH35" i="1"/>
  <c r="GC49" i="1"/>
  <c r="GD51" i="1"/>
  <c r="FJ23" i="1"/>
  <c r="FZ61" i="1"/>
  <c r="FY18" i="1"/>
  <c r="GD60" i="1"/>
  <c r="GE62" i="1"/>
  <c r="FH18" i="1"/>
  <c r="FC40" i="1"/>
  <c r="GB39" i="1"/>
  <c r="FJ11" i="1"/>
  <c r="FC17" i="1"/>
  <c r="FX37" i="1"/>
  <c r="FG64" i="1"/>
  <c r="GK18" i="1"/>
  <c r="GB12" i="1"/>
  <c r="FF59" i="1"/>
  <c r="FG11" i="1"/>
  <c r="FF71" i="1"/>
  <c r="FY73" i="1"/>
  <c r="FE82" i="1"/>
  <c r="EZ86" i="1"/>
  <c r="FB96" i="1"/>
  <c r="FQ25" i="1"/>
  <c r="FR17" i="1"/>
  <c r="FD45" i="1"/>
  <c r="EX67" i="1"/>
  <c r="FY69" i="1"/>
  <c r="FE78" i="1"/>
  <c r="FV83" i="1"/>
  <c r="FZ94" i="1"/>
  <c r="FM48" i="1"/>
  <c r="FS47" i="1"/>
  <c r="FB52" i="1"/>
  <c r="GI28" i="1"/>
  <c r="FI67" i="1"/>
  <c r="GK75" i="1"/>
  <c r="FI85" i="1"/>
  <c r="FJ71" i="1"/>
  <c r="GB93" i="1"/>
  <c r="FG88" i="1"/>
  <c r="FP54" i="1"/>
  <c r="EX96" i="1"/>
  <c r="FE91" i="1"/>
  <c r="FN38" i="1"/>
  <c r="FL49" i="1"/>
  <c r="GN21" i="1"/>
  <c r="FL27" i="1"/>
  <c r="FN33" i="1"/>
  <c r="GN38" i="1"/>
  <c r="FJ44" i="1"/>
  <c r="GC28" i="1"/>
  <c r="FG56" i="1"/>
  <c r="FC20" i="1"/>
  <c r="GG31" i="1"/>
  <c r="FY41" i="1"/>
  <c r="FD13" i="1"/>
  <c r="EX93" i="1"/>
  <c r="FG30" i="1"/>
  <c r="GH42" i="1"/>
  <c r="FZ52" i="1"/>
  <c r="EW24" i="1"/>
  <c r="GA12" i="1"/>
  <c r="FV26" i="1"/>
  <c r="GG63" i="1"/>
  <c r="FJ21" i="1"/>
  <c r="FW23" i="1"/>
  <c r="FX25" i="1"/>
  <c r="GG51" i="1"/>
  <c r="EX19" i="1"/>
  <c r="FG82" i="1"/>
  <c r="GG90" i="1"/>
  <c r="FN50" i="1"/>
  <c r="FR33" i="1"/>
  <c r="FG50" i="1"/>
  <c r="FH44" i="1"/>
  <c r="GH66" i="1"/>
  <c r="EZ76" i="1"/>
  <c r="FG78" i="1"/>
  <c r="GG86" i="1"/>
  <c r="FJ77" i="1"/>
  <c r="FS51" i="1"/>
  <c r="FE61" i="1"/>
  <c r="EZ52" i="1"/>
  <c r="GE28" i="1"/>
  <c r="FV73" i="1"/>
  <c r="GM75" i="1"/>
  <c r="FS84" i="1"/>
  <c r="GF88" i="1"/>
  <c r="FN59" i="1"/>
  <c r="FO22" i="1"/>
  <c r="FG41" i="1"/>
  <c r="EW68" i="1"/>
  <c r="GI62" i="1"/>
  <c r="FC18" i="1"/>
  <c r="GM70" i="1"/>
  <c r="FV66" i="1"/>
  <c r="GE20" i="1"/>
  <c r="GK73" i="1"/>
  <c r="FX71" i="1"/>
  <c r="GK68" i="1"/>
  <c r="FE80" i="1"/>
  <c r="FP76" i="1"/>
  <c r="FC82" i="1"/>
  <c r="FX51" i="1"/>
  <c r="FB22" i="1"/>
  <c r="GE35" i="1"/>
  <c r="FJ24" i="1"/>
  <c r="GL94" i="1"/>
  <c r="FG34" i="1"/>
  <c r="FY47" i="1"/>
  <c r="GA57" i="1"/>
  <c r="FE47" i="1"/>
  <c r="FJ62" i="1"/>
  <c r="FV22" i="1"/>
  <c r="GA31" i="1"/>
  <c r="GM63" i="1"/>
  <c r="FJ72" i="1"/>
  <c r="FE21" i="1"/>
  <c r="FW33" i="1"/>
  <c r="GB42" i="1"/>
  <c r="FG14" i="1"/>
  <c r="FX92" i="1"/>
  <c r="GA15" i="1"/>
  <c r="FV54" i="1"/>
  <c r="GK13" i="1"/>
  <c r="GB11" i="1"/>
  <c r="FZ14" i="1"/>
  <c r="FV42" i="1"/>
  <c r="FJ43" i="1"/>
  <c r="FY85" i="1"/>
  <c r="FE94" i="1"/>
  <c r="FR58" i="1"/>
  <c r="FL18" i="1"/>
  <c r="FE41" i="1"/>
  <c r="EY20" i="1"/>
  <c r="FP70" i="1"/>
  <c r="FZ79" i="1"/>
  <c r="FY81" i="1"/>
  <c r="FE90" i="1"/>
  <c r="FR30" i="1"/>
  <c r="FO16" i="1"/>
  <c r="FC52" i="1"/>
  <c r="EZ41" i="1"/>
  <c r="GL67" i="1"/>
  <c r="FB77" i="1"/>
  <c r="FI79" i="1"/>
  <c r="GK87" i="1"/>
  <c r="GA96" i="1"/>
  <c r="FS48" i="1"/>
  <c r="FG58" i="1"/>
  <c r="FJ42" i="1"/>
  <c r="FM71" i="1"/>
  <c r="FD67" i="1"/>
  <c r="GI85" i="1"/>
  <c r="FI74" i="1"/>
  <c r="FB70" i="1"/>
  <c r="GM65" i="1"/>
  <c r="FG77" i="1"/>
  <c r="FD75" i="1"/>
  <c r="FG72" i="1"/>
  <c r="FW83" i="1"/>
  <c r="EX80" i="1"/>
  <c r="GD35" i="1"/>
  <c r="FZ62" i="1"/>
  <c r="FD30" i="1"/>
  <c r="GG46" i="1"/>
  <c r="FH17" i="1"/>
  <c r="FG19" i="1"/>
  <c r="GD39" i="1"/>
  <c r="FN13" i="1"/>
  <c r="GH57" i="1"/>
  <c r="FH29" i="1"/>
  <c r="EW30" i="1"/>
  <c r="GE50" i="1"/>
  <c r="FS32" i="1"/>
  <c r="FJ30" i="1"/>
  <c r="GA19" i="1"/>
  <c r="GG33" i="1"/>
  <c r="GK31" i="1"/>
  <c r="FV95" i="1"/>
  <c r="EW33" i="1"/>
  <c r="GA45" i="1"/>
  <c r="FW96" i="1"/>
  <c r="FO33" i="1"/>
  <c r="FD44" i="1"/>
  <c r="EX11" i="1"/>
  <c r="GC68" i="1"/>
  <c r="GD71" i="1"/>
  <c r="GH82" i="1"/>
  <c r="EZ92" i="1"/>
  <c r="FO93" i="1"/>
  <c r="FN51" i="1"/>
  <c r="EX57" i="1"/>
  <c r="FA44" i="1"/>
  <c r="GI19" i="1"/>
  <c r="FP69" i="1"/>
  <c r="FL80" i="1"/>
  <c r="FV89" i="1"/>
  <c r="FA91" i="1"/>
  <c r="FL54" i="1"/>
  <c r="FD64" i="1"/>
  <c r="FE50" i="1"/>
  <c r="FZ29" i="1"/>
  <c r="GG71" i="1"/>
  <c r="FC83" i="1"/>
  <c r="FX79" i="1"/>
  <c r="GE74" i="1"/>
  <c r="FA86" i="1"/>
  <c r="FV82" i="1"/>
  <c r="GC77" i="1"/>
  <c r="EY89" i="1"/>
  <c r="FX87" i="1"/>
  <c r="EY84" i="1"/>
  <c r="FM95" i="1"/>
  <c r="FP92" i="1"/>
  <c r="FE68" i="1"/>
  <c r="FY25" i="1"/>
  <c r="GM60" i="1"/>
  <c r="GF19" i="1"/>
  <c r="GA33" i="1"/>
  <c r="GK33" i="1"/>
  <c r="FJ53" i="1"/>
  <c r="GC25" i="1"/>
  <c r="GA17" i="1"/>
  <c r="GB44" i="1"/>
  <c r="EZ11" i="1"/>
  <c r="EX22" i="1"/>
  <c r="GD36" i="1"/>
  <c r="GE38" i="1"/>
  <c r="GK23" i="1"/>
  <c r="FB33" i="1"/>
  <c r="FZ20" i="1"/>
  <c r="GB62" i="1"/>
  <c r="GC64" i="1"/>
  <c r="GA11" i="1"/>
  <c r="FC42" i="1"/>
  <c r="GE68" i="1"/>
  <c r="FM77" i="1"/>
  <c r="EX81" i="1"/>
  <c r="GL91" i="1"/>
  <c r="FQ39" i="1"/>
  <c r="FN29" i="1"/>
  <c r="FB60" i="1"/>
  <c r="GA64" i="1"/>
  <c r="GI17" i="1"/>
  <c r="FM73" i="1"/>
  <c r="GF76" i="1"/>
  <c r="GB87" i="1"/>
  <c r="EZ96" i="1"/>
  <c r="FS40" i="1"/>
  <c r="FN23" i="1"/>
  <c r="EW35" i="1"/>
  <c r="FW28" i="1"/>
  <c r="EY71" i="1"/>
  <c r="FH74" i="1"/>
  <c r="FN85" i="1"/>
  <c r="FX94" i="1"/>
  <c r="FN28" i="1"/>
  <c r="GN47" i="1"/>
  <c r="FB62" i="1"/>
  <c r="FQ46" i="1"/>
  <c r="GN40" i="1"/>
  <c r="EZ53" i="1"/>
  <c r="FA62" i="1"/>
  <c r="GI26" i="1"/>
  <c r="EW38" i="1"/>
  <c r="EY45" i="1"/>
  <c r="GC66" i="1"/>
  <c r="FY26" i="1"/>
  <c r="FR23" i="1"/>
  <c r="FI19" i="1"/>
  <c r="FY31" i="1"/>
  <c r="GM55" i="1"/>
  <c r="GH19" i="1"/>
  <c r="FW22" i="1"/>
  <c r="GF48" i="1"/>
  <c r="FE15" i="1"/>
  <c r="FG15" i="1"/>
  <c r="FW31" i="1"/>
  <c r="FX33" i="1"/>
  <c r="GA18" i="1"/>
  <c r="FM51" i="1"/>
  <c r="GC23" i="1"/>
  <c r="GA61" i="1"/>
  <c r="GK47" i="1"/>
  <c r="GF14" i="1"/>
  <c r="FV11" i="1"/>
  <c r="GD34" i="1"/>
  <c r="GM29" i="1"/>
  <c r="FB11" i="1"/>
  <c r="GF26" i="1"/>
  <c r="GG28" i="1"/>
  <c r="GC55" i="1"/>
  <c r="EX23" i="1"/>
  <c r="EZ39" i="1"/>
  <c r="GD52" i="1"/>
  <c r="GE54" i="1"/>
  <c r="FJ63" i="1"/>
  <c r="FI14" i="1"/>
  <c r="FC72" i="1"/>
  <c r="GC80" i="1"/>
  <c r="FX84" i="1"/>
  <c r="FR95" i="1"/>
  <c r="FN45" i="1"/>
  <c r="FS55" i="1"/>
  <c r="EX50" i="1"/>
  <c r="FL65" i="1"/>
  <c r="FC68" i="1"/>
  <c r="GC76" i="1"/>
  <c r="FN80" i="1"/>
  <c r="FH91" i="1"/>
  <c r="FL40" i="1"/>
  <c r="FP56" i="1"/>
  <c r="FD57" i="1"/>
  <c r="GF39" i="1"/>
  <c r="GG65" i="1"/>
  <c r="FO74" i="1"/>
  <c r="GH77" i="1"/>
  <c r="GD88" i="1"/>
  <c r="FM64" i="1"/>
  <c r="FP18" i="1"/>
  <c r="GN18" i="1"/>
  <c r="EX52" i="1"/>
  <c r="EY61" i="1"/>
  <c r="GI95" i="1"/>
  <c r="FB42" i="1"/>
  <c r="EY53" i="1"/>
  <c r="GI55" i="1"/>
  <c r="GF55" i="1"/>
  <c r="FG28" i="1"/>
  <c r="FA70" i="1"/>
  <c r="GB65" i="1"/>
  <c r="GM37" i="1"/>
  <c r="GD23" i="1"/>
  <c r="EY52" i="1"/>
  <c r="FH15" i="1"/>
  <c r="GH26" i="1"/>
  <c r="FZ36" i="1"/>
  <c r="FJ32" i="1"/>
  <c r="GB94" i="1"/>
  <c r="EY26" i="1"/>
  <c r="FV38" i="1"/>
  <c r="GA47" i="1"/>
  <c r="FC19" i="1"/>
  <c r="GB90" i="1"/>
  <c r="FW21" i="1"/>
  <c r="GH58" i="1"/>
  <c r="GK54" i="1"/>
  <c r="GF17" i="1"/>
  <c r="FX20" i="1"/>
  <c r="GH46" i="1"/>
  <c r="FG13" i="1"/>
  <c r="GM83" i="1"/>
  <c r="FS92" i="1"/>
  <c r="FL51" i="1"/>
  <c r="FQ23" i="1"/>
  <c r="EY46" i="1"/>
  <c r="EZ38" i="1"/>
  <c r="FV68" i="1"/>
  <c r="GD77" i="1"/>
  <c r="GM79" i="1"/>
  <c r="FS88" i="1"/>
  <c r="FN63" i="1"/>
  <c r="FO26" i="1"/>
  <c r="EW57" i="1"/>
  <c r="EX47" i="1"/>
  <c r="FF66" i="1"/>
  <c r="FP75" i="1"/>
  <c r="FY77" i="1"/>
  <c r="FE86" i="1"/>
  <c r="FD96" i="1"/>
  <c r="FP49" i="1"/>
  <c r="FA63" i="1"/>
  <c r="FA33" i="1"/>
  <c r="GA69" i="1"/>
  <c r="FH65" i="1"/>
  <c r="FY50" i="1"/>
  <c r="FY72" i="1"/>
  <c r="FP68" i="1"/>
  <c r="GI37" i="1"/>
  <c r="FW75" i="1"/>
  <c r="FH73" i="1"/>
  <c r="FW70" i="1"/>
  <c r="GK81" i="1"/>
  <c r="FB78" i="1"/>
  <c r="FC94" i="1"/>
  <c r="GD64" i="1"/>
  <c r="FC35" i="1"/>
  <c r="FW46" i="1"/>
  <c r="GM33" i="1"/>
  <c r="FB41" i="1"/>
  <c r="GG22" i="1"/>
  <c r="GH64" i="1"/>
  <c r="FX57" i="1"/>
  <c r="FC13" i="1"/>
  <c r="EW27" i="1"/>
  <c r="GH33" i="1"/>
  <c r="GM30" i="1"/>
  <c r="FJ20" i="1"/>
  <c r="GE26" i="1"/>
  <c r="EW55" i="1"/>
  <c r="GF59" i="1"/>
  <c r="EX32" i="1"/>
  <c r="FG31" i="1"/>
  <c r="GC52" i="1"/>
  <c r="FQ45" i="1"/>
  <c r="FE46" i="1"/>
  <c r="GI51" i="1"/>
  <c r="GB66" i="1"/>
  <c r="GF77" i="1"/>
  <c r="EX87" i="1"/>
  <c r="FW88" i="1"/>
  <c r="FI96" i="1"/>
  <c r="FR27" i="1"/>
  <c r="FC57" i="1"/>
  <c r="FA17" i="1"/>
  <c r="GI11" i="1"/>
  <c r="FX73" i="1"/>
  <c r="GF82" i="1"/>
  <c r="FG86" i="1"/>
  <c r="GG94" i="1"/>
  <c r="FL58" i="1"/>
  <c r="FG63" i="1"/>
  <c r="FA39" i="1"/>
  <c r="GL62" i="1"/>
  <c r="EZ71" i="1"/>
  <c r="FH80" i="1"/>
  <c r="FL90" i="1"/>
  <c r="FA85" i="1"/>
  <c r="FJ79" i="1"/>
  <c r="FR93" i="1"/>
  <c r="EY88" i="1"/>
  <c r="FM59" i="1"/>
  <c r="FJ70" i="1"/>
  <c r="GA92" i="1"/>
  <c r="FQ36" i="1"/>
  <c r="FQ56" i="1"/>
  <c r="GN43" i="1"/>
  <c r="FM18" i="1"/>
  <c r="FX19" i="1"/>
  <c r="GF32" i="1"/>
  <c r="GK14" i="1"/>
  <c r="FA26" i="1"/>
  <c r="FY36" i="1"/>
  <c r="GH62" i="1"/>
  <c r="EX31" i="1"/>
  <c r="FY11" i="1"/>
  <c r="FW55" i="1"/>
  <c r="FZ47" i="1"/>
  <c r="GM39" i="1"/>
  <c r="GG26" i="1"/>
  <c r="FW24" i="1"/>
  <c r="GL11" i="1"/>
  <c r="GK24" i="1"/>
  <c r="FZ16" i="1"/>
  <c r="FI45" i="1"/>
  <c r="GH49" i="1"/>
  <c r="EZ21" i="1"/>
  <c r="FE22" i="1"/>
  <c r="GE42" i="1"/>
  <c r="FQ20" i="1"/>
  <c r="EY32" i="1"/>
  <c r="FG67" i="1"/>
  <c r="FH70" i="1"/>
  <c r="FN81" i="1"/>
  <c r="FX90" i="1"/>
  <c r="GM91" i="1"/>
  <c r="FL50" i="1"/>
  <c r="FF61" i="1"/>
  <c r="FA48" i="1"/>
  <c r="GI75" i="1"/>
  <c r="EZ66" i="1"/>
  <c r="FD77" i="1"/>
  <c r="FN86" i="1"/>
  <c r="FY89" i="1"/>
  <c r="FL63" i="1"/>
  <c r="FO14" i="1"/>
  <c r="FE54" i="1"/>
  <c r="GF63" i="1"/>
  <c r="GI56" i="1"/>
  <c r="FZ74" i="1"/>
  <c r="GH83" i="1"/>
  <c r="GL93" i="1"/>
  <c r="FQ88" i="1"/>
  <c r="FR53" i="1"/>
  <c r="FF96" i="1"/>
  <c r="FO91" i="1"/>
  <c r="FS37" i="1"/>
  <c r="FO53" i="1"/>
  <c r="FJ93" i="1"/>
  <c r="FQ13" i="1"/>
  <c r="FL55" i="1"/>
  <c r="GN46" i="1"/>
  <c r="EX56" i="1"/>
  <c r="FY20" i="1"/>
  <c r="FV63" i="1"/>
  <c r="GG14" i="1"/>
  <c r="GB28" i="1"/>
  <c r="GL59" i="1"/>
  <c r="GL45" i="1"/>
  <c r="GD20" i="1"/>
  <c r="GH15" i="1"/>
  <c r="GC39" i="1"/>
  <c r="GM32" i="1"/>
  <c r="FB16" i="1"/>
  <c r="GE31" i="1"/>
  <c r="GF33" i="1"/>
  <c r="GB60" i="1"/>
  <c r="EZ28" i="1"/>
  <c r="GB14" i="1"/>
  <c r="GC57" i="1"/>
  <c r="GD59" i="1"/>
  <c r="FI15" i="1"/>
  <c r="FE35" i="1"/>
  <c r="FQ70" i="1"/>
  <c r="EY79" i="1"/>
  <c r="GB82" i="1"/>
  <c r="GF93" i="1"/>
  <c r="FL57" i="1"/>
  <c r="FS58" i="1"/>
  <c r="EZ55" i="1"/>
  <c r="FV25" i="1"/>
  <c r="FQ66" i="1"/>
  <c r="EY75" i="1"/>
  <c r="FR78" i="1"/>
  <c r="FX89" i="1"/>
  <c r="FM60" i="1"/>
  <c r="FM35" i="1"/>
  <c r="FF62" i="1"/>
  <c r="FJ34" i="1"/>
  <c r="GI41" i="1"/>
  <c r="GC72" i="1"/>
  <c r="FD76" i="1"/>
  <c r="EZ87" i="1"/>
  <c r="FJ84" i="1"/>
  <c r="FO31" i="1"/>
  <c r="GN30" i="1"/>
  <c r="EZ57" i="1"/>
  <c r="FL14" i="1"/>
  <c r="GN28" i="1"/>
  <c r="EX48" i="1"/>
  <c r="FG57" i="1"/>
  <c r="GI84" i="1"/>
  <c r="EZ22" i="1"/>
  <c r="EY40" i="1"/>
  <c r="FO68" i="1"/>
  <c r="GI46" i="1"/>
  <c r="FG49" i="1"/>
  <c r="EZ35" i="1"/>
  <c r="GH48" i="1"/>
  <c r="FC14" i="1"/>
  <c r="FW34" i="1"/>
  <c r="FI61" i="1"/>
  <c r="FY62" i="1"/>
  <c r="FB34" i="1"/>
  <c r="FI24" i="1"/>
  <c r="FX45" i="1"/>
  <c r="FS46" i="1"/>
  <c r="GL15" i="1"/>
  <c r="GC12" i="1"/>
  <c r="GA23" i="1"/>
  <c r="GL53" i="1"/>
  <c r="FM44" i="1"/>
  <c r="FI27" i="1"/>
  <c r="GG39" i="1"/>
  <c r="FY49" i="1"/>
  <c r="EY21" i="1"/>
  <c r="EZ90" i="1"/>
  <c r="FO57" i="1"/>
  <c r="FA59" i="1"/>
  <c r="EX55" i="1"/>
  <c r="GA48" i="1"/>
  <c r="GB72" i="1"/>
  <c r="FA75" i="1"/>
  <c r="GA83" i="1"/>
  <c r="GD87" i="1"/>
  <c r="FS60" i="1"/>
  <c r="FQ17" i="1"/>
  <c r="FN20" i="1"/>
  <c r="FF40" i="1"/>
  <c r="FR68" i="1"/>
  <c r="GE72" i="1"/>
  <c r="FM81" i="1"/>
  <c r="FF85" i="1"/>
  <c r="FJ90" i="1"/>
  <c r="FP32" i="1"/>
  <c r="FN31" i="1"/>
  <c r="FH47" i="1"/>
  <c r="FD66" i="1"/>
  <c r="FF76" i="1"/>
  <c r="FY71" i="1"/>
  <c r="GM82" i="1"/>
  <c r="FN79" i="1"/>
  <c r="FW74" i="1"/>
  <c r="GK85" i="1"/>
  <c r="FL82" i="1"/>
  <c r="FE79" i="1"/>
  <c r="FS90" i="1"/>
  <c r="EZ89" i="1"/>
  <c r="GG83" i="1"/>
  <c r="FC95" i="1"/>
  <c r="GB45" i="1"/>
  <c r="GM14" i="1"/>
  <c r="FH40" i="1"/>
  <c r="GE56" i="1"/>
  <c r="FF28" i="1"/>
  <c r="FI28" i="1"/>
  <c r="GB49" i="1"/>
  <c r="FO32" i="1"/>
  <c r="GM50" i="1"/>
  <c r="GE15" i="1"/>
  <c r="GB17" i="1"/>
  <c r="FW39" i="1"/>
  <c r="GL48" i="1"/>
  <c r="FY24" i="1"/>
  <c r="FG52" i="1"/>
  <c r="GA52" i="1"/>
  <c r="EX24" i="1"/>
  <c r="FF15" i="1"/>
  <c r="FZ35" i="1"/>
  <c r="EW63" i="1"/>
  <c r="GB63" i="1"/>
  <c r="EX36" i="1"/>
  <c r="GH11" i="1"/>
  <c r="FY56" i="1"/>
  <c r="FS56" i="1"/>
  <c r="FG18" i="1"/>
  <c r="FV30" i="1"/>
  <c r="GA39" i="1"/>
  <c r="FE11" i="1"/>
  <c r="FZ93" i="1"/>
  <c r="FP55" i="1"/>
  <c r="EY50" i="1"/>
  <c r="EZ44" i="1"/>
  <c r="EZ67" i="1"/>
  <c r="FH76" i="1"/>
  <c r="FQ78" i="1"/>
  <c r="EY87" i="1"/>
  <c r="FJ69" i="1"/>
  <c r="FQ29" i="1"/>
  <c r="EW61" i="1"/>
  <c r="FH56" i="1"/>
  <c r="FX63" i="1"/>
  <c r="EZ72" i="1"/>
  <c r="FC76" i="1"/>
  <c r="GC84" i="1"/>
  <c r="EX89" i="1"/>
  <c r="FS54" i="1"/>
  <c r="FN18" i="1"/>
  <c r="EZ64" i="1"/>
  <c r="FE34" i="1"/>
  <c r="FV69" i="1"/>
  <c r="GF79" i="1"/>
  <c r="EW75" i="1"/>
  <c r="FI86" i="1"/>
  <c r="GD82" i="1"/>
  <c r="GM77" i="1"/>
  <c r="FG89" i="1"/>
  <c r="GL85" i="1"/>
  <c r="FW82" i="1"/>
  <c r="GK93" i="1"/>
  <c r="FZ92" i="1"/>
  <c r="FE87" i="1"/>
  <c r="FP60" i="1"/>
  <c r="GE59" i="1"/>
  <c r="FI30" i="1"/>
  <c r="FX41" i="1"/>
  <c r="GM17" i="1"/>
  <c r="EZ36" i="1"/>
  <c r="GC17" i="1"/>
  <c r="FV60" i="1"/>
  <c r="FY52" i="1"/>
  <c r="FJ31" i="1"/>
  <c r="GL12" i="1"/>
  <c r="FV29" i="1"/>
  <c r="GK27" i="1"/>
  <c r="GK63" i="1"/>
  <c r="GF21" i="1"/>
  <c r="FC50" i="1"/>
  <c r="GG54" i="1"/>
  <c r="FB26" i="1"/>
  <c r="EY27" i="1"/>
  <c r="GD47" i="1"/>
  <c r="FQ31" i="1"/>
  <c r="EW42" i="1"/>
  <c r="FW65" i="1"/>
  <c r="FX68" i="1"/>
  <c r="FR79" i="1"/>
  <c r="GB88" i="1"/>
  <c r="FG90" i="1"/>
  <c r="FL42" i="1"/>
  <c r="FN12" i="1"/>
  <c r="FI52" i="1"/>
  <c r="FV49" i="1"/>
  <c r="GI32" i="1"/>
  <c r="FH75" i="1"/>
  <c r="FR84" i="1"/>
  <c r="GM87" i="1"/>
  <c r="FJ75" i="1"/>
  <c r="FN25" i="1"/>
  <c r="EY59" i="1"/>
  <c r="FI25" i="1"/>
  <c r="GA32" i="1"/>
  <c r="GD72" i="1"/>
  <c r="FD82" i="1"/>
  <c r="FF92" i="1"/>
  <c r="GE86" i="1"/>
  <c r="FP63" i="1"/>
  <c r="FN95" i="1"/>
  <c r="GC89" i="1"/>
  <c r="FP39" i="1"/>
  <c r="FO61" i="1"/>
  <c r="FM94" i="1"/>
  <c r="FQ55" i="1"/>
  <c r="FR16" i="1"/>
  <c r="GN33" i="1"/>
  <c r="EZ61" i="1"/>
  <c r="EW92" i="1"/>
  <c r="FY46" i="1"/>
  <c r="EZ17" i="1"/>
  <c r="GF30" i="1"/>
  <c r="GL21" i="1"/>
  <c r="FJ96" i="1"/>
  <c r="EY30" i="1"/>
  <c r="FZ42" i="1"/>
  <c r="GG41" i="1"/>
  <c r="EY14" i="1"/>
  <c r="GF92" i="1"/>
  <c r="GC14" i="1"/>
  <c r="GA53" i="1"/>
  <c r="GF62" i="1"/>
  <c r="FG33" i="1"/>
  <c r="GA13" i="1"/>
  <c r="GA41" i="1"/>
  <c r="FJ35" i="1"/>
  <c r="FF18" i="1"/>
  <c r="GC33" i="1"/>
  <c r="FZ77" i="1"/>
  <c r="FV88" i="1"/>
  <c r="GL96" i="1"/>
  <c r="FS59" i="1"/>
  <c r="FP27" i="1"/>
  <c r="FB39" i="1"/>
  <c r="GF47" i="1"/>
  <c r="FE70" i="1"/>
  <c r="FP73" i="1"/>
  <c r="FL84" i="1"/>
  <c r="FV93" i="1"/>
  <c r="GK94" i="1"/>
  <c r="FM34" i="1"/>
  <c r="FD52" i="1"/>
  <c r="FA25" i="1"/>
  <c r="GK67" i="1"/>
  <c r="GL70" i="1"/>
  <c r="EX82" i="1"/>
  <c r="FF91" i="1"/>
  <c r="FW92" i="1"/>
  <c r="FO35" i="1"/>
  <c r="FB59" i="1"/>
  <c r="FX31" i="1"/>
  <c r="EY35" i="1"/>
  <c r="FQ69" i="1"/>
  <c r="EZ65" i="1"/>
  <c r="FX55" i="1"/>
  <c r="FO72" i="1"/>
  <c r="FF68" i="1"/>
  <c r="GC65" i="1"/>
  <c r="EY77" i="1"/>
  <c r="GD74" i="1"/>
  <c r="FM70" i="1"/>
  <c r="GA81" i="1"/>
  <c r="FH13" i="1"/>
  <c r="GB33" i="1"/>
  <c r="FA61" i="1"/>
  <c r="EW25" i="1"/>
  <c r="GF36" i="1"/>
  <c r="FX46" i="1"/>
  <c r="FA18" i="1"/>
  <c r="FB91" i="1"/>
  <c r="FA35" i="1"/>
  <c r="GG47" i="1"/>
  <c r="FJ25" i="1"/>
  <c r="GH20" i="1"/>
  <c r="GD63" i="1"/>
  <c r="FM53" i="1"/>
  <c r="EW21" i="1"/>
  <c r="GB32" i="1"/>
  <c r="FV32" i="1"/>
  <c r="GL37" i="1"/>
  <c r="FJ80" i="1"/>
  <c r="FA31" i="1"/>
  <c r="GC43" i="1"/>
  <c r="GH52" i="1"/>
  <c r="FE24" i="1"/>
  <c r="GH17" i="1"/>
  <c r="GC31" i="1"/>
  <c r="GL20" i="1"/>
  <c r="FJ29" i="1"/>
  <c r="GE23" i="1"/>
  <c r="FF81" i="1"/>
  <c r="FB92" i="1"/>
  <c r="FO43" i="1"/>
  <c r="FS38" i="1"/>
  <c r="FH59" i="1"/>
  <c r="GB59" i="1"/>
  <c r="EW65" i="1"/>
  <c r="FW73" i="1"/>
  <c r="EX77" i="1"/>
  <c r="GL87" i="1"/>
  <c r="FH96" i="1"/>
  <c r="FR61" i="1"/>
  <c r="FR46" i="1"/>
  <c r="FF41" i="1"/>
  <c r="FX23" i="1"/>
  <c r="FG71" i="1"/>
  <c r="FR74" i="1"/>
  <c r="FX85" i="1"/>
  <c r="GF94" i="1"/>
  <c r="GM95" i="1"/>
  <c r="FL36" i="1"/>
  <c r="EX49" i="1"/>
  <c r="FR65" i="1"/>
  <c r="FZ45" i="1"/>
  <c r="GG72" i="1"/>
  <c r="FZ68" i="1"/>
  <c r="GI29" i="1"/>
  <c r="GE75" i="1"/>
  <c r="GF71" i="1"/>
  <c r="FA69" i="1"/>
  <c r="FO80" i="1"/>
  <c r="FL78" i="1"/>
  <c r="GC73" i="1"/>
  <c r="FW71" i="1"/>
  <c r="EX30" i="1"/>
  <c r="FV44" i="1"/>
  <c r="FJ52" i="1"/>
  <c r="FX29" i="1"/>
  <c r="FA57" i="1"/>
  <c r="FZ57" i="1"/>
  <c r="EZ29" i="1"/>
  <c r="FA20" i="1"/>
  <c r="FY40" i="1"/>
  <c r="FN14" i="1"/>
  <c r="GK19" i="1"/>
  <c r="GB16" i="1"/>
  <c r="FX18" i="1"/>
  <c r="FX61" i="1"/>
  <c r="FP35" i="1"/>
  <c r="FA23" i="1"/>
  <c r="GH34" i="1"/>
  <c r="FZ44" i="1"/>
  <c r="FE16" i="1"/>
  <c r="GD91" i="1"/>
  <c r="FO28" i="1"/>
  <c r="FG54" i="1"/>
  <c r="FB49" i="1"/>
  <c r="FN65" i="1"/>
  <c r="FX74" i="1"/>
  <c r="GE76" i="1"/>
  <c r="FM85" i="1"/>
  <c r="FR90" i="1"/>
  <c r="FN40" i="1"/>
  <c r="FL21" i="1"/>
  <c r="FD62" i="1"/>
  <c r="FF25" i="1"/>
  <c r="FN70" i="1"/>
  <c r="FQ74" i="1"/>
  <c r="EY83" i="1"/>
  <c r="GL86" i="1"/>
  <c r="FS64" i="1"/>
  <c r="FS23" i="1"/>
  <c r="FP22" i="1"/>
  <c r="FF42" i="1"/>
  <c r="GH67" i="1"/>
  <c r="GL77" i="1"/>
  <c r="FI73" i="1"/>
  <c r="FY84" i="1"/>
  <c r="EZ81" i="1"/>
  <c r="FG76" i="1"/>
  <c r="FW87" i="1"/>
  <c r="FF84" i="1"/>
  <c r="GK80" i="1"/>
  <c r="FE92" i="1"/>
  <c r="GD90" i="1"/>
  <c r="FS85" i="1"/>
  <c r="EW96" i="1"/>
  <c r="FS26" i="1"/>
  <c r="EZ15" i="1"/>
  <c r="FZ26" i="1"/>
  <c r="GM20" i="1"/>
  <c r="GH13" i="1"/>
  <c r="GD16" i="1"/>
  <c r="GG43" i="1"/>
  <c r="EY12" i="1"/>
  <c r="FJ61" i="1"/>
  <c r="FX26" i="1"/>
  <c r="FY28" i="1"/>
  <c r="GH54" i="1"/>
  <c r="FD22" i="1"/>
  <c r="FD33" i="1"/>
  <c r="FW47" i="1"/>
  <c r="FW54" i="1"/>
  <c r="FJ55" i="1"/>
  <c r="FJ58" i="1"/>
  <c r="GG30" i="1"/>
  <c r="GK44" i="1"/>
  <c r="GI64" i="1"/>
  <c r="FP74" i="1"/>
  <c r="FZ83" i="1"/>
  <c r="FO85" i="1"/>
  <c r="EW94" i="1"/>
  <c r="FL56" i="1"/>
  <c r="FM22" i="1"/>
  <c r="EY42" i="1"/>
  <c r="FH22" i="1"/>
  <c r="FF70" i="1"/>
  <c r="FP79" i="1"/>
  <c r="FO81" i="1"/>
  <c r="EW90" i="1"/>
  <c r="FN54" i="1"/>
  <c r="FS27" i="1"/>
  <c r="FC48" i="1"/>
  <c r="FD42" i="1"/>
  <c r="GB67" i="1"/>
  <c r="GL76" i="1"/>
  <c r="FA79" i="1"/>
  <c r="GA87" i="1"/>
  <c r="FQ96" i="1"/>
  <c r="FN22" i="1"/>
  <c r="FQ15" i="1"/>
  <c r="GN22" i="1"/>
  <c r="FH57" i="1"/>
  <c r="FM23" i="1"/>
  <c r="GN20" i="1"/>
  <c r="FF48" i="1"/>
  <c r="FG53" i="1"/>
  <c r="GI63" i="1"/>
  <c r="GE60" i="1"/>
  <c r="EW41" i="1"/>
  <c r="GN17" i="1"/>
  <c r="FX30" i="1"/>
  <c r="GK15" i="1"/>
  <c r="GE14" i="1"/>
  <c r="FZ38" i="1"/>
  <c r="GK40" i="1"/>
  <c r="EY15" i="1"/>
  <c r="GB30" i="1"/>
  <c r="GE22" i="1"/>
  <c r="GA49" i="1"/>
  <c r="EZ16" i="1"/>
  <c r="EZ27" i="1"/>
  <c r="GF15" i="1"/>
  <c r="FZ60" i="1"/>
  <c r="FC31" i="1"/>
  <c r="GA20" i="1"/>
  <c r="FV34" i="1"/>
  <c r="GL27" i="1"/>
  <c r="GL14" i="1"/>
  <c r="GD15" i="1"/>
  <c r="FW18" i="1"/>
  <c r="FW45" i="1"/>
  <c r="FH11" i="1"/>
  <c r="FF22" i="1"/>
  <c r="FY37" i="1"/>
  <c r="FY44" i="1"/>
  <c r="GK29" i="1"/>
  <c r="FF39" i="1"/>
  <c r="FV21" i="1"/>
  <c r="FW63" i="1"/>
  <c r="GL66" i="1"/>
  <c r="EX78" i="1"/>
  <c r="FF87" i="1"/>
  <c r="GE88" i="1"/>
  <c r="FS96" i="1"/>
  <c r="FR20" i="1"/>
  <c r="FI56" i="1"/>
  <c r="FC12" i="1"/>
  <c r="GI88" i="1"/>
  <c r="GF73" i="1"/>
  <c r="EX83" i="1"/>
  <c r="GE84" i="1"/>
  <c r="FM93" i="1"/>
  <c r="FQ37" i="1"/>
  <c r="EY63" i="1"/>
  <c r="FC38" i="1"/>
  <c r="GL60" i="1"/>
  <c r="FH71" i="1"/>
  <c r="FR80" i="1"/>
  <c r="FQ82" i="1"/>
  <c r="EY91" i="1"/>
  <c r="FR62" i="1"/>
  <c r="FF56" i="1"/>
  <c r="FL13" i="1"/>
  <c r="GN36" i="1"/>
  <c r="FD47" i="1"/>
  <c r="EY57" i="1"/>
  <c r="GI50" i="1"/>
  <c r="FI36" i="1"/>
  <c r="FE44" i="1"/>
  <c r="GM66" i="1"/>
  <c r="GI38" i="1"/>
  <c r="GM16" i="1"/>
  <c r="FS33" i="1"/>
  <c r="FZ41" i="1"/>
  <c r="FB12" i="1"/>
  <c r="GG25" i="1"/>
  <c r="GK57" i="1"/>
  <c r="FQ60" i="1"/>
  <c r="FE25" i="1"/>
  <c r="GA37" i="1"/>
  <c r="GH36" i="1"/>
  <c r="FJ40" i="1"/>
  <c r="FR94" i="1"/>
  <c r="FI35" i="1"/>
  <c r="GB48" i="1"/>
  <c r="GG57" i="1"/>
  <c r="EY29" i="1"/>
  <c r="GG12" i="1"/>
  <c r="GB36" i="1"/>
  <c r="GK64" i="1"/>
  <c r="FA13" i="1"/>
  <c r="GD28" i="1"/>
  <c r="FL79" i="1"/>
  <c r="FP90" i="1"/>
  <c r="FL59" i="1"/>
  <c r="FS49" i="1"/>
  <c r="FL12" i="1"/>
  <c r="EZ26" i="1"/>
  <c r="GI73" i="1"/>
  <c r="GK71" i="1"/>
  <c r="FB75" i="1"/>
  <c r="FF86" i="1"/>
  <c r="FP95" i="1"/>
  <c r="FJ73" i="1"/>
  <c r="FN24" i="1"/>
  <c r="FH46" i="1"/>
  <c r="GC62" i="1"/>
  <c r="FW69" i="1"/>
  <c r="GF72" i="1"/>
  <c r="GB83" i="1"/>
  <c r="GL92" i="1"/>
  <c r="FG94" i="1"/>
  <c r="FR56" i="1"/>
  <c r="EZ54" i="1"/>
  <c r="GI54" i="1"/>
  <c r="FF13" i="1"/>
  <c r="FC71" i="1"/>
  <c r="GD66" i="1"/>
  <c r="GI93" i="1"/>
  <c r="FA74" i="1"/>
  <c r="GL69" i="1"/>
  <c r="FO67" i="1"/>
  <c r="GC78" i="1"/>
  <c r="FZ76" i="1"/>
  <c r="EY72" i="1"/>
  <c r="FM83" i="1"/>
  <c r="FY14" i="1"/>
  <c r="GG27" i="1"/>
  <c r="GK17" i="1"/>
  <c r="FD41" i="1"/>
  <c r="GB54" i="1"/>
  <c r="GC56" i="1"/>
  <c r="FH12" i="1"/>
  <c r="FG24" i="1"/>
  <c r="GB23" i="1"/>
  <c r="GK56" i="1"/>
  <c r="GM43" i="1"/>
  <c r="GC15" i="1"/>
  <c r="FA45" i="1"/>
  <c r="GA44" i="1"/>
  <c r="FC15" i="1"/>
  <c r="EW22" i="1"/>
  <c r="FW42" i="1"/>
  <c r="FP21" i="1"/>
  <c r="GM22" i="1"/>
  <c r="GD18" i="1"/>
  <c r="FH64" i="1"/>
  <c r="EY36" i="1"/>
  <c r="FL69" i="1"/>
  <c r="GM71" i="1"/>
  <c r="FS80" i="1"/>
  <c r="FN84" i="1"/>
  <c r="FH95" i="1"/>
  <c r="FP45" i="1"/>
  <c r="FM47" i="1"/>
  <c r="FF50" i="1"/>
  <c r="FB65" i="1"/>
  <c r="GM67" i="1"/>
  <c r="FS76" i="1"/>
  <c r="GH81" i="1"/>
  <c r="GD92" i="1"/>
  <c r="FQ51" i="1"/>
  <c r="FR26" i="1"/>
  <c r="EX58" i="1"/>
  <c r="GE44" i="1"/>
  <c r="FY65" i="1"/>
  <c r="FE74" i="1"/>
  <c r="FY83" i="1"/>
  <c r="GM94" i="1"/>
  <c r="EX92" i="1"/>
  <c r="FW86" i="1"/>
  <c r="FP64" i="1"/>
  <c r="FD95" i="1"/>
  <c r="FS89" i="1"/>
  <c r="FQ49" i="1"/>
  <c r="FR40" i="1"/>
  <c r="GG95" i="1"/>
  <c r="FQ14" i="1"/>
  <c r="FL28" i="1"/>
  <c r="GA80" i="1"/>
  <c r="GL41" i="1"/>
  <c r="FX13" i="1"/>
  <c r="FV51" i="1"/>
  <c r="FJ15" i="1"/>
  <c r="GA56" i="1"/>
  <c r="GF27" i="1"/>
  <c r="GM13" i="1"/>
  <c r="FW62" i="1"/>
  <c r="EZ18" i="1"/>
  <c r="FE39" i="1"/>
  <c r="GA28" i="1"/>
  <c r="GG59" i="1"/>
  <c r="FF27" i="1"/>
  <c r="FF38" i="1"/>
  <c r="FV52" i="1"/>
  <c r="FV59" i="1"/>
  <c r="FA15" i="1"/>
  <c r="FI33" i="1"/>
  <c r="GF35" i="1"/>
  <c r="FJ17" i="1"/>
  <c r="FZ37" i="1"/>
  <c r="FV72" i="1"/>
  <c r="GD81" i="1"/>
  <c r="GC83" i="1"/>
  <c r="FI92" i="1"/>
  <c r="FO52" i="1"/>
  <c r="FR11" i="1"/>
  <c r="FG46" i="1"/>
  <c r="FG39" i="1"/>
  <c r="FL68" i="1"/>
  <c r="FV77" i="1"/>
  <c r="GC79" i="1"/>
  <c r="FI88" i="1"/>
  <c r="FN64" i="1"/>
  <c r="FQ16" i="1"/>
  <c r="EW53" i="1"/>
  <c r="FF47" i="1"/>
  <c r="EX66" i="1"/>
  <c r="FF75" i="1"/>
  <c r="FO77" i="1"/>
  <c r="EW86" i="1"/>
  <c r="FO95" i="1"/>
  <c r="FS11" i="1"/>
  <c r="FP28" i="1"/>
  <c r="GN31" i="1"/>
  <c r="FD63" i="1"/>
  <c r="FR19" i="1"/>
  <c r="GN32" i="1"/>
  <c r="FH53" i="1"/>
  <c r="FA58" i="1"/>
  <c r="GI58" i="1"/>
  <c r="FW35" i="1"/>
  <c r="FJ16" i="1"/>
  <c r="GG15" i="1"/>
  <c r="FY43" i="1"/>
  <c r="FJ59" i="1"/>
  <c r="FB20" i="1"/>
  <c r="GA35" i="1"/>
  <c r="GD27" i="1"/>
  <c r="FZ54" i="1"/>
  <c r="FB21" i="1"/>
  <c r="FB32" i="1"/>
  <c r="GB46" i="1"/>
  <c r="GC48" i="1"/>
  <c r="GL42" i="1"/>
  <c r="GE36" i="1"/>
  <c r="FY30" i="1"/>
  <c r="GM47" i="1"/>
  <c r="GK37" i="1"/>
  <c r="FV23" i="1"/>
  <c r="FE51" i="1"/>
  <c r="FO65" i="1"/>
  <c r="EW74" i="1"/>
  <c r="FP77" i="1"/>
  <c r="FL88" i="1"/>
  <c r="GB96" i="1"/>
  <c r="FR42" i="1"/>
  <c r="FQ18" i="1"/>
  <c r="EX40" i="1"/>
  <c r="GE52" i="1"/>
  <c r="EW70" i="1"/>
  <c r="FF73" i="1"/>
  <c r="FB84" i="1"/>
  <c r="FL93" i="1"/>
  <c r="FJ81" i="1"/>
  <c r="FP24" i="1"/>
  <c r="FB47" i="1"/>
  <c r="FE27" i="1"/>
  <c r="GA67" i="1"/>
  <c r="GB70" i="1"/>
  <c r="GF81" i="1"/>
  <c r="EX91" i="1"/>
  <c r="FQ43" i="1"/>
  <c r="FE95" i="1"/>
  <c r="FS21" i="1"/>
  <c r="FR28" i="1"/>
  <c r="GN15" i="1"/>
  <c r="EX64" i="1"/>
  <c r="FS12" i="1"/>
  <c r="GN24" i="1"/>
  <c r="EZ49" i="1"/>
  <c r="FA54" i="1"/>
  <c r="GI71" i="1"/>
  <c r="FH26" i="1"/>
  <c r="EY23" i="1"/>
  <c r="FZ43" i="1"/>
  <c r="FQ27" i="1"/>
  <c r="EY34" i="1"/>
  <c r="GD46" i="1"/>
  <c r="FV56" i="1"/>
  <c r="FC27" i="1"/>
  <c r="FV87" i="1"/>
  <c r="GE19" i="1"/>
  <c r="GE57" i="1"/>
  <c r="GL51" i="1"/>
  <c r="FG37" i="1"/>
  <c r="GD12" i="1"/>
  <c r="GF40" i="1"/>
  <c r="FJ27" i="1"/>
  <c r="EZ23" i="1"/>
  <c r="GG37" i="1"/>
  <c r="GH39" i="1"/>
  <c r="GL56" i="1"/>
  <c r="EX35" i="1"/>
  <c r="FE77" i="1"/>
  <c r="GE85" i="1"/>
  <c r="FP93" i="1"/>
  <c r="FS62" i="1"/>
  <c r="FC64" i="1"/>
  <c r="FH60" i="1"/>
  <c r="EX21" i="1"/>
  <c r="GF70" i="1"/>
  <c r="FE73" i="1"/>
  <c r="GE81" i="1"/>
  <c r="FZ85" i="1"/>
  <c r="FJ74" i="1"/>
  <c r="FL32" i="1"/>
  <c r="FN27" i="1"/>
  <c r="FC41" i="1"/>
  <c r="FH68" i="1"/>
  <c r="GK70" i="1"/>
  <c r="FQ79" i="1"/>
  <c r="FB83" i="1"/>
  <c r="FF94" i="1"/>
  <c r="FQ26" i="1"/>
  <c r="FC55" i="1"/>
  <c r="GI87" i="1"/>
  <c r="FB31" i="1"/>
  <c r="FC47" i="1"/>
  <c r="GK65" i="1"/>
  <c r="GH45" i="1"/>
  <c r="FG38" i="1"/>
  <c r="GG68" i="1"/>
  <c r="FB66" i="1"/>
  <c r="FI18" i="1"/>
  <c r="FX21" i="1"/>
  <c r="FI49" i="1"/>
  <c r="FZ49" i="1"/>
  <c r="FF20" i="1"/>
  <c r="FE26" i="1"/>
  <c r="FV47" i="1"/>
  <c r="FP33" i="1"/>
  <c r="GK42" i="1"/>
  <c r="FV15" i="1"/>
  <c r="FP46" i="1"/>
  <c r="EZ43" i="1"/>
  <c r="FZ67" i="1"/>
  <c r="FG70" i="1"/>
  <c r="GG78" i="1"/>
  <c r="FR82" i="1"/>
  <c r="FX93" i="1"/>
  <c r="FP57" i="1"/>
  <c r="FM37" i="1"/>
  <c r="FH55" i="1"/>
  <c r="GH29" i="1"/>
  <c r="FG66" i="1"/>
  <c r="GG74" i="1"/>
  <c r="FD80" i="1"/>
  <c r="EZ91" i="1"/>
  <c r="FO30" i="1"/>
  <c r="FN62" i="1"/>
  <c r="EZ63" i="1"/>
  <c r="EX13" i="1"/>
  <c r="GI49" i="1"/>
  <c r="FS72" i="1"/>
  <c r="GM81" i="1"/>
  <c r="FG93" i="1"/>
  <c r="FB90" i="1"/>
  <c r="GK84" i="1"/>
  <c r="FJ87" i="1"/>
  <c r="FH93" i="1"/>
  <c r="GG87" i="1"/>
  <c r="FP41" i="1"/>
  <c r="FO63" i="1"/>
  <c r="FE67" i="1"/>
  <c r="GK55" i="1"/>
  <c r="FY19" i="1"/>
  <c r="GH55" i="1"/>
  <c r="EZ12" i="1"/>
  <c r="FC22" i="1"/>
  <c r="GE32" i="1"/>
  <c r="GL55" i="1"/>
  <c r="GL26" i="1"/>
  <c r="GD14" i="1"/>
  <c r="FG44" i="1"/>
  <c r="GF43" i="1"/>
  <c r="FH14" i="1"/>
  <c r="FI16" i="1"/>
  <c r="GC36" i="1"/>
  <c r="EY64" i="1"/>
  <c r="GL52" i="1"/>
  <c r="GG17" i="1"/>
  <c r="GC19" i="1"/>
  <c r="GA62" i="1"/>
  <c r="FS43" i="1"/>
  <c r="FG55" i="1"/>
  <c r="GL63" i="1"/>
  <c r="GI72" i="1"/>
  <c r="FF74" i="1"/>
  <c r="FP83" i="1"/>
  <c r="FE85" i="1"/>
  <c r="GE93" i="1"/>
  <c r="FN26" i="1"/>
  <c r="FM46" i="1"/>
  <c r="FG42" i="1"/>
  <c r="EX25" i="1"/>
  <c r="EX70" i="1"/>
  <c r="FF79" i="1"/>
  <c r="GK82" i="1"/>
  <c r="FQ91" i="1"/>
  <c r="FO49" i="1"/>
  <c r="FM15" i="1"/>
  <c r="EW49" i="1"/>
  <c r="EX43" i="1"/>
  <c r="FR67" i="1"/>
  <c r="GB76" i="1"/>
  <c r="GD86" i="1"/>
  <c r="GC81" i="1"/>
  <c r="EY93" i="1"/>
  <c r="GL89" i="1"/>
  <c r="GA84" i="1"/>
  <c r="FJ95" i="1"/>
  <c r="EZ93" i="1"/>
  <c r="FI89" i="1"/>
  <c r="FS35" i="1"/>
  <c r="FO54" i="1"/>
  <c r="GM93" i="1"/>
  <c r="FM24" i="1"/>
  <c r="FV40" i="1"/>
  <c r="FA12" i="1"/>
  <c r="GB21" i="1"/>
  <c r="FX48" i="1"/>
  <c r="EW15" i="1"/>
  <c r="EX26" i="1"/>
  <c r="FZ40" i="1"/>
  <c r="GC32" i="1"/>
  <c r="FY59" i="1"/>
  <c r="EX27" i="1"/>
  <c r="EX38" i="1"/>
  <c r="GA51" i="1"/>
  <c r="GB53" i="1"/>
  <c r="FJ47" i="1"/>
  <c r="GK34" i="1"/>
  <c r="FX35" i="1"/>
  <c r="GL32" i="1"/>
  <c r="FJ36" i="1"/>
  <c r="GH27" i="1"/>
  <c r="EY56" i="1"/>
  <c r="GI57" i="1"/>
  <c r="FI72" i="1"/>
  <c r="FV75" i="1"/>
  <c r="FZ86" i="1"/>
  <c r="GH95" i="1"/>
  <c r="FC96" i="1"/>
  <c r="FR15" i="1"/>
  <c r="FF45" i="1"/>
  <c r="FG20" i="1"/>
  <c r="FI68" i="1"/>
  <c r="FL71" i="1"/>
  <c r="FP82" i="1"/>
  <c r="FZ91" i="1"/>
  <c r="GA94" i="1"/>
  <c r="FO37" i="1"/>
  <c r="EX53" i="1"/>
  <c r="FE40" i="1"/>
  <c r="EW66" i="1"/>
  <c r="EX69" i="1"/>
  <c r="GL79" i="1"/>
  <c r="FB89" i="1"/>
  <c r="FO44" i="1"/>
  <c r="FS93" i="1"/>
  <c r="FQ24" i="1"/>
  <c r="FM29" i="1"/>
  <c r="GN39" i="1"/>
  <c r="FP12" i="1"/>
  <c r="FN16" i="1"/>
  <c r="GN19" i="1"/>
  <c r="FB54" i="1"/>
  <c r="FI58" i="1"/>
  <c r="GI90" i="1"/>
  <c r="FD39" i="1"/>
  <c r="GG16" i="1"/>
  <c r="GM25" i="1"/>
  <c r="GC60" i="1"/>
  <c r="FN49" i="1"/>
  <c r="EY18" i="1"/>
  <c r="GA29" i="1"/>
  <c r="GE43" i="1"/>
  <c r="EW16" i="1"/>
  <c r="FD92" i="1"/>
  <c r="GH16" i="1"/>
  <c r="FY55" i="1"/>
  <c r="EY94" i="1"/>
  <c r="FL38" i="1"/>
  <c r="FH54" i="1"/>
  <c r="FE42" i="1"/>
  <c r="FM65" i="1"/>
  <c r="FN68" i="1"/>
  <c r="FH79" i="1"/>
  <c r="FR88" i="1"/>
  <c r="EY90" i="1"/>
  <c r="FL60" i="1"/>
  <c r="FN17" i="1"/>
  <c r="FC53" i="1"/>
  <c r="GH53" i="1"/>
  <c r="GH65" i="1"/>
  <c r="GD76" i="1"/>
  <c r="FD86" i="1"/>
  <c r="GC87" i="1"/>
  <c r="FJ83" i="1"/>
  <c r="FO55" i="1"/>
  <c r="FG59" i="1"/>
  <c r="EY28" i="1"/>
  <c r="FQ68" i="1"/>
  <c r="GE79" i="1"/>
  <c r="EX76" i="1"/>
  <c r="FO71" i="1"/>
  <c r="GC82" i="1"/>
  <c r="FD79" i="1"/>
  <c r="FM74" i="1"/>
  <c r="GA85" i="1"/>
  <c r="EX84" i="1"/>
  <c r="FD24" i="1"/>
  <c r="FX16" i="1"/>
  <c r="GF58" i="1"/>
  <c r="FG23" i="1"/>
  <c r="GH43" i="1"/>
  <c r="FR18" i="1"/>
  <c r="GM38" i="1"/>
  <c r="AK8" i="1"/>
  <c r="AN8" i="1" s="1"/>
  <c r="EW34" i="1"/>
  <c r="FV55" i="1"/>
  <c r="FP37" i="1"/>
  <c r="FG12" i="1"/>
  <c r="GG23" i="1"/>
  <c r="FY33" i="1"/>
  <c r="GM45" i="1"/>
  <c r="GD95" i="1"/>
  <c r="EW37" i="1"/>
  <c r="GE49" i="1"/>
  <c r="FW59" i="1"/>
  <c r="FA30" i="1"/>
  <c r="FX88" i="1"/>
  <c r="FQ41" i="1"/>
  <c r="FO46" i="1"/>
  <c r="FL23" i="1"/>
  <c r="FC37" i="1"/>
  <c r="FB69" i="1"/>
  <c r="GC71" i="1"/>
  <c r="FI80" i="1"/>
  <c r="FD84" i="1"/>
  <c r="EZ95" i="1"/>
  <c r="FR45" i="1"/>
  <c r="FO47" i="1"/>
  <c r="EZ51" i="1"/>
  <c r="GI12" i="1"/>
  <c r="FO69" i="1"/>
  <c r="EW78" i="1"/>
  <c r="FZ81" i="1"/>
  <c r="FV92" i="1"/>
  <c r="FL35" i="1"/>
  <c r="FS34" i="1"/>
  <c r="FF58" i="1"/>
  <c r="GD49" i="1"/>
  <c r="FZ72" i="1"/>
  <c r="FG68" i="1"/>
  <c r="FW79" i="1"/>
  <c r="GF75" i="1"/>
  <c r="FE71" i="1"/>
  <c r="FS82" i="1"/>
  <c r="GD78" i="1"/>
  <c r="GG75" i="1"/>
  <c r="FC87" i="1"/>
  <c r="FR85" i="1"/>
  <c r="FQ80" i="1"/>
  <c r="GE91" i="1"/>
  <c r="FJ37" i="1"/>
  <c r="FZ24" i="1"/>
  <c r="GG60" i="1"/>
  <c r="EX17" i="1"/>
  <c r="EY38" i="1"/>
  <c r="GD37" i="1"/>
  <c r="FJ41" i="1"/>
  <c r="GL36" i="1"/>
  <c r="GC20" i="1"/>
  <c r="FA49" i="1"/>
  <c r="GE48" i="1"/>
  <c r="EX20" i="1"/>
  <c r="FC21" i="1"/>
  <c r="GB41" i="1"/>
  <c r="FP11" i="1"/>
  <c r="GL16" i="1"/>
  <c r="FX14" i="1"/>
  <c r="GD24" i="1"/>
  <c r="GM12" i="1"/>
  <c r="FS41" i="1"/>
  <c r="FA60" i="1"/>
  <c r="FC30" i="1"/>
  <c r="FY42" i="1"/>
  <c r="FL72" i="1"/>
  <c r="FV81" i="1"/>
  <c r="FS83" i="1"/>
  <c r="FA92" i="1"/>
  <c r="FR29" i="1"/>
  <c r="FR21" i="1"/>
  <c r="FA47" i="1"/>
  <c r="FD40" i="1"/>
  <c r="FB68" i="1"/>
  <c r="FL77" i="1"/>
  <c r="FE81" i="1"/>
  <c r="GE89" i="1"/>
  <c r="FL44" i="1"/>
  <c r="FS16" i="1"/>
  <c r="FE53" i="1"/>
  <c r="EZ48" i="1"/>
  <c r="GF65" i="1"/>
  <c r="EX75" i="1"/>
  <c r="EZ85" i="1"/>
  <c r="EY80" i="1"/>
  <c r="FM91" i="1"/>
  <c r="FF88" i="1"/>
  <c r="EW83" i="1"/>
  <c r="FI94" i="1"/>
  <c r="FN91" i="1"/>
  <c r="FY87" i="1"/>
  <c r="FR44" i="1"/>
  <c r="FO64" i="1"/>
  <c r="FG92" i="1"/>
  <c r="FL48" i="1"/>
  <c r="GA59" i="1"/>
  <c r="GL90" i="1"/>
  <c r="FE28" i="1"/>
  <c r="FZ17" i="1"/>
  <c r="GH30" i="1"/>
  <c r="GK41" i="1"/>
  <c r="FF12" i="1"/>
  <c r="FV28" i="1"/>
  <c r="FW30" i="1"/>
  <c r="GF56" i="1"/>
  <c r="EZ24" i="1"/>
  <c r="FW80" i="1"/>
  <c r="FC89" i="1"/>
  <c r="FN42" i="1"/>
  <c r="FQ28" i="1"/>
  <c r="FA55" i="1"/>
  <c r="FD50" i="1"/>
  <c r="FD65" i="1"/>
  <c r="FN74" i="1"/>
  <c r="FW76" i="1"/>
  <c r="FC85" i="1"/>
  <c r="GH89" i="1"/>
  <c r="FQ30" i="1"/>
  <c r="FM20" i="1"/>
  <c r="FB57" i="1"/>
  <c r="GM26" i="1"/>
  <c r="GH71" i="1"/>
  <c r="FG74" i="1"/>
  <c r="GG82" i="1"/>
  <c r="GB86" i="1"/>
  <c r="GD96" i="1"/>
  <c r="FL33" i="1"/>
  <c r="FA46" i="1"/>
  <c r="FI66" i="1"/>
  <c r="FW36" i="1"/>
  <c r="FG36" i="1"/>
  <c r="FG69" i="1"/>
  <c r="GI14" i="1"/>
  <c r="FW60" i="1"/>
  <c r="FE72" i="1"/>
  <c r="GB69" i="1"/>
  <c r="GA68" i="1"/>
  <c r="FW56" i="1"/>
  <c r="EX28" i="1"/>
  <c r="GD40" i="1"/>
  <c r="FI12" i="1"/>
  <c r="FF93" i="1"/>
  <c r="GH12" i="1"/>
  <c r="FX52" i="1"/>
  <c r="GE51" i="1"/>
  <c r="FC23" i="1"/>
  <c r="GF11" i="1"/>
  <c r="GA25" i="1"/>
  <c r="FY63" i="1"/>
  <c r="GM27" i="1"/>
  <c r="FW17" i="1"/>
  <c r="GC24" i="1"/>
  <c r="FY51" i="1"/>
  <c r="FD18" i="1"/>
  <c r="FD29" i="1"/>
  <c r="GA43" i="1"/>
  <c r="EZ74" i="1"/>
  <c r="FD85" i="1"/>
  <c r="FN94" i="1"/>
  <c r="FS95" i="1"/>
  <c r="FP36" i="1"/>
  <c r="EZ50" i="1"/>
  <c r="FA37" i="1"/>
  <c r="GG66" i="1"/>
  <c r="GH69" i="1"/>
  <c r="GD80" i="1"/>
  <c r="FD90" i="1"/>
  <c r="FS91" i="1"/>
  <c r="FN53" i="1"/>
  <c r="FH62" i="1"/>
  <c r="FI44" i="1"/>
  <c r="GI27" i="1"/>
  <c r="FL67" i="1"/>
  <c r="FP78" i="1"/>
  <c r="FZ87" i="1"/>
  <c r="FE89" i="1"/>
  <c r="GM96" i="1"/>
  <c r="FQ11" i="1"/>
  <c r="EX29" i="1"/>
  <c r="FI46" i="1"/>
  <c r="FA66" i="1"/>
  <c r="FV41" i="1"/>
  <c r="FI37" i="1"/>
  <c r="EY69" i="1"/>
  <c r="GI22" i="1"/>
  <c r="GD25" i="1"/>
  <c r="GA73" i="1"/>
  <c r="FN71" i="1"/>
  <c r="EW67" i="1"/>
  <c r="FI78" i="1"/>
  <c r="GD21" i="1"/>
  <c r="GE63" i="1"/>
  <c r="FA28" i="1"/>
  <c r="GG48" i="1"/>
  <c r="FM32" i="1"/>
  <c r="GK49" i="1"/>
  <c r="FY17" i="1"/>
  <c r="GF16" i="1"/>
  <c r="GH59" i="1"/>
  <c r="FM39" i="1"/>
  <c r="FE17" i="1"/>
  <c r="GF28" i="1"/>
  <c r="FX38" i="1"/>
  <c r="FJ56" i="1"/>
  <c r="EZ94" i="1"/>
  <c r="FY16" i="1"/>
  <c r="GD54" i="1"/>
  <c r="FV64" i="1"/>
  <c r="FI34" i="1"/>
  <c r="FR86" i="1"/>
  <c r="FV96" i="1"/>
  <c r="FM31" i="1"/>
  <c r="FQ19" i="1"/>
  <c r="FH43" i="1"/>
  <c r="FP67" i="1"/>
  <c r="EY70" i="1"/>
  <c r="FY78" i="1"/>
  <c r="FH82" i="1"/>
  <c r="FN93" i="1"/>
  <c r="FL52" i="1"/>
  <c r="FN48" i="1"/>
  <c r="FB56" i="1"/>
  <c r="GG34" i="1"/>
  <c r="GC67" i="1"/>
  <c r="FI76" i="1"/>
  <c r="GD79" i="1"/>
  <c r="GH90" i="1"/>
  <c r="FQ53" i="1"/>
  <c r="FP43" i="1"/>
  <c r="FH63" i="1"/>
  <c r="FI17" i="1"/>
  <c r="GD70" i="1"/>
  <c r="FW66" i="1"/>
  <c r="GK77" i="1"/>
  <c r="GL73" i="1"/>
  <c r="FS69" i="1"/>
  <c r="GG80" i="1"/>
  <c r="EZ77" i="1"/>
  <c r="FC74" i="1"/>
  <c r="FQ85" i="1"/>
  <c r="GF83" i="1"/>
  <c r="GE78" i="1"/>
  <c r="FA90" i="1"/>
  <c r="GB61" i="1"/>
  <c r="GM62" i="1"/>
  <c r="GC41" i="1"/>
  <c r="GD43" i="1"/>
  <c r="GM41" i="1"/>
  <c r="EX39" i="1"/>
  <c r="FZ25" i="1"/>
  <c r="GM59" i="1"/>
  <c r="GL22" i="1"/>
  <c r="GE17" i="1"/>
  <c r="EW47" i="1"/>
  <c r="FA67" i="1"/>
  <c r="GA75" i="1"/>
  <c r="FB79" i="1"/>
  <c r="FF90" i="1"/>
  <c r="FO41" i="1"/>
  <c r="FR50" i="1"/>
  <c r="FL17" i="1"/>
  <c r="FD28" i="1"/>
  <c r="GI81" i="1"/>
  <c r="GA71" i="1"/>
  <c r="GL74" i="1"/>
  <c r="EX86" i="1"/>
  <c r="FF95" i="1"/>
  <c r="FR63" i="1"/>
  <c r="FS19" i="1"/>
  <c r="EZ42" i="1"/>
  <c r="GM18" i="1"/>
  <c r="FM69" i="1"/>
  <c r="FX72" i="1"/>
  <c r="FR83" i="1"/>
  <c r="GB92" i="1"/>
  <c r="FM57" i="1"/>
  <c r="GN41" i="1"/>
  <c r="FN46" i="1"/>
  <c r="FS25" i="1"/>
  <c r="GN14" i="1"/>
  <c r="FB58" i="1"/>
  <c r="FN11" i="1"/>
  <c r="GN12" i="1"/>
  <c r="EX44" i="1"/>
  <c r="EW80" i="1"/>
  <c r="FC24" i="1"/>
  <c r="FX36" i="1"/>
  <c r="FJ45" i="1"/>
  <c r="GH24" i="1"/>
  <c r="FV27" i="1"/>
  <c r="GE53" i="1"/>
  <c r="FH20" i="1"/>
  <c r="FD21" i="1"/>
  <c r="FV36" i="1"/>
  <c r="FW38" i="1"/>
  <c r="GF64" i="1"/>
  <c r="FH32" i="1"/>
  <c r="GE13" i="1"/>
  <c r="GH56" i="1"/>
  <c r="GH63" i="1"/>
  <c r="FD20" i="1"/>
  <c r="FI41" i="1"/>
  <c r="GE40" i="1"/>
  <c r="FF11" i="1"/>
  <c r="GM31" i="1"/>
  <c r="GH70" i="1"/>
  <c r="EZ80" i="1"/>
  <c r="EY82" i="1"/>
  <c r="FY90" i="1"/>
  <c r="FL53" i="1"/>
  <c r="FS31" i="1"/>
  <c r="FA51" i="1"/>
  <c r="FB45" i="1"/>
  <c r="FZ66" i="1"/>
  <c r="GH75" i="1"/>
  <c r="EY78" i="1"/>
  <c r="FY86" i="1"/>
  <c r="FJ85" i="1"/>
  <c r="FP34" i="1"/>
  <c r="FE57" i="1"/>
  <c r="FH52" i="1"/>
  <c r="GD33" i="1"/>
  <c r="FL73" i="1"/>
  <c r="GC75" i="1"/>
  <c r="FI84" i="1"/>
  <c r="GC93" i="1"/>
  <c r="FO24" i="1"/>
  <c r="FQ57" i="1"/>
  <c r="GN25" i="1"/>
  <c r="FO19" i="1"/>
  <c r="FL16" i="1"/>
  <c r="GN35" i="1"/>
  <c r="FD59" i="1"/>
  <c r="FI62" i="1"/>
  <c r="GI74" i="1"/>
  <c r="FH38" i="1"/>
  <c r="FA50" i="1"/>
  <c r="GI15" i="1"/>
  <c r="FV61" i="1"/>
  <c r="EZ33" i="1"/>
  <c r="GC45" i="1"/>
  <c r="FG17" i="1"/>
  <c r="FL91" i="1"/>
  <c r="FV19" i="1"/>
  <c r="FW57" i="1"/>
  <c r="GD56" i="1"/>
  <c r="EW28" i="1"/>
  <c r="GE16" i="1"/>
  <c r="FZ30" i="1"/>
  <c r="GM51" i="1"/>
  <c r="FJ13" i="1"/>
  <c r="GB22" i="1"/>
  <c r="GB29" i="1"/>
  <c r="FX56" i="1"/>
  <c r="FF23" i="1"/>
  <c r="FF34" i="1"/>
  <c r="FZ48" i="1"/>
  <c r="FN72" i="1"/>
  <c r="FH83" i="1"/>
  <c r="FR92" i="1"/>
  <c r="GG93" i="1"/>
  <c r="FP38" i="1"/>
  <c r="FB55" i="1"/>
  <c r="EY43" i="1"/>
  <c r="FC65" i="1"/>
  <c r="FD68" i="1"/>
  <c r="EZ79" i="1"/>
  <c r="FH88" i="1"/>
  <c r="GG89" i="1"/>
  <c r="FL61" i="1"/>
  <c r="FO13" i="1"/>
  <c r="FC49" i="1"/>
  <c r="GI91" i="1"/>
  <c r="FZ65" i="1"/>
  <c r="FV76" i="1"/>
  <c r="GD85" i="1"/>
  <c r="FS87" i="1"/>
  <c r="FJ91" i="1"/>
  <c r="FQ33" i="1"/>
  <c r="FA40" i="1"/>
  <c r="FC51" i="1"/>
  <c r="GI31" i="1"/>
  <c r="FJ50" i="1"/>
  <c r="FC43" i="1"/>
  <c r="FM67" i="1"/>
  <c r="GI86" i="1"/>
  <c r="GK53" i="1"/>
  <c r="EW72" i="1"/>
  <c r="FR69" i="1"/>
  <c r="FI65" i="1"/>
  <c r="FY76" i="1"/>
  <c r="FF17" i="1"/>
  <c r="FY57" i="1"/>
  <c r="FJ57" i="1"/>
  <c r="FI11" i="1"/>
  <c r="GD31" i="1"/>
  <c r="FE59" i="1"/>
  <c r="GE64" i="1"/>
  <c r="GC11" i="1"/>
  <c r="GC13" i="1"/>
  <c r="GB57" i="1"/>
  <c r="FR57" i="1"/>
  <c r="EY51" i="1"/>
  <c r="FY34" i="1"/>
  <c r="EX65" i="1"/>
  <c r="GL75" i="1"/>
  <c r="FB85" i="1"/>
  <c r="GK86" i="1"/>
  <c r="FQ95" i="1"/>
  <c r="FN47" i="1"/>
  <c r="EW62" i="1"/>
  <c r="FA36" i="1"/>
  <c r="FV57" i="1"/>
  <c r="GB71" i="1"/>
  <c r="GL80" i="1"/>
  <c r="FW84" i="1"/>
  <c r="FC93" i="1"/>
  <c r="FR48" i="1"/>
  <c r="FO17" i="1"/>
  <c r="FC44" i="1"/>
  <c r="EZ34" i="1"/>
  <c r="FN69" i="1"/>
  <c r="FX78" i="1"/>
  <c r="FZ88" i="1"/>
  <c r="FO83" i="1"/>
  <c r="GC94" i="1"/>
  <c r="GF91" i="1"/>
  <c r="FM86" i="1"/>
  <c r="GG96" i="1"/>
  <c r="GD94" i="1"/>
  <c r="EW91" i="1"/>
  <c r="FR38" i="1"/>
  <c r="FW14" i="1"/>
  <c r="GE37" i="1"/>
  <c r="GK30" i="1"/>
  <c r="FY22" i="1"/>
  <c r="FZ64" i="1"/>
  <c r="GL18" i="1"/>
  <c r="GG13" i="1"/>
  <c r="EY44" i="1"/>
  <c r="FZ33" i="1"/>
  <c r="GK48" i="1"/>
  <c r="FJ12" i="1"/>
  <c r="FW26" i="1"/>
  <c r="FC54" i="1"/>
  <c r="FY54" i="1"/>
  <c r="FH25" i="1"/>
  <c r="EY31" i="1"/>
  <c r="GH51" i="1"/>
  <c r="FO45" i="1"/>
  <c r="FJ46" i="1"/>
  <c r="GF20" i="1"/>
  <c r="FP15" i="1"/>
  <c r="FB48" i="1"/>
  <c r="GD65" i="1"/>
  <c r="FW68" i="1"/>
  <c r="FC77" i="1"/>
  <c r="GF80" i="1"/>
  <c r="GB91" i="1"/>
  <c r="FR49" i="1"/>
  <c r="FP51" i="1"/>
  <c r="FD61" i="1"/>
  <c r="GL57" i="1"/>
  <c r="GI25" i="1"/>
  <c r="FC73" i="1"/>
  <c r="FH78" i="1"/>
  <c r="FN89" i="1"/>
  <c r="FM61" i="1"/>
  <c r="FR54" i="1"/>
  <c r="FO11" i="1"/>
  <c r="FD36" i="1"/>
  <c r="FV33" i="1"/>
  <c r="GG70" i="1"/>
  <c r="FG80" i="1"/>
  <c r="FW91" i="1"/>
  <c r="FP88" i="1"/>
  <c r="FE83" i="1"/>
  <c r="FS94" i="1"/>
  <c r="FX91" i="1"/>
  <c r="FC86" i="1"/>
  <c r="FY96" i="1"/>
  <c r="FJ78" i="1"/>
  <c r="FQ92" i="1"/>
  <c r="FS36" i="1"/>
  <c r="FO62" i="1"/>
  <c r="GK50" i="1"/>
  <c r="EW29" i="1"/>
  <c r="FW41" i="1"/>
  <c r="FD14" i="1"/>
  <c r="GG29" i="1"/>
  <c r="GH31" i="1"/>
  <c r="GD58" i="1"/>
  <c r="FD26" i="1"/>
  <c r="FF26" i="1"/>
  <c r="GH40" i="1"/>
  <c r="FV43" i="1"/>
  <c r="GL25" i="1"/>
  <c r="FD38" i="1"/>
  <c r="GD19" i="1"/>
  <c r="GG61" i="1"/>
  <c r="GK52" i="1"/>
  <c r="FV17" i="1"/>
  <c r="FC46" i="1"/>
  <c r="GD45" i="1"/>
  <c r="FF16" i="1"/>
  <c r="FG35" i="1"/>
  <c r="FD69" i="1"/>
  <c r="FN78" i="1"/>
  <c r="FM80" i="1"/>
  <c r="GM88" i="1"/>
  <c r="FN60" i="1"/>
  <c r="FS28" i="1"/>
  <c r="FI55" i="1"/>
  <c r="EX51" i="1"/>
  <c r="GI18" i="1"/>
  <c r="FD74" i="1"/>
  <c r="FM76" i="1"/>
  <c r="GM84" i="1"/>
  <c r="FQ50" i="1"/>
  <c r="FM43" i="1"/>
  <c r="EY62" i="1"/>
  <c r="FD58" i="1"/>
  <c r="GK21" i="1"/>
  <c r="FZ71" i="1"/>
  <c r="EY74" i="1"/>
  <c r="FY82" i="1"/>
  <c r="EY92" i="1"/>
  <c r="FN56" i="1"/>
  <c r="FS39" i="1"/>
  <c r="EW95" i="1"/>
  <c r="FL31" i="1"/>
  <c r="FL34" i="1"/>
  <c r="GN45" i="1"/>
  <c r="FF64" i="1"/>
  <c r="FN21" i="1"/>
  <c r="GN42" i="1"/>
  <c r="FF44" i="1"/>
  <c r="FI54" i="1"/>
  <c r="GI79" i="1"/>
  <c r="FI38" i="1"/>
  <c r="GG38" i="1"/>
  <c r="GE18" i="1"/>
  <c r="FZ28" i="1"/>
  <c r="GK62" i="1"/>
  <c r="GF96" i="1"/>
  <c r="FC32" i="1"/>
  <c r="GF44" i="1"/>
  <c r="FX54" i="1"/>
  <c r="FG25" i="1"/>
  <c r="FB95" i="1"/>
  <c r="FR35" i="1"/>
  <c r="FI63" i="1"/>
  <c r="EZ60" i="1"/>
  <c r="FG16" i="1"/>
  <c r="EX71" i="1"/>
  <c r="FO73" i="1"/>
  <c r="EW82" i="1"/>
  <c r="GH85" i="1"/>
  <c r="FJ66" i="1"/>
  <c r="FR55" i="1"/>
  <c r="FS13" i="1"/>
  <c r="EX46" i="1"/>
  <c r="GF66" i="1"/>
  <c r="FA71" i="1"/>
  <c r="GA79" i="1"/>
  <c r="FL83" i="1"/>
  <c r="FP94" i="1"/>
  <c r="FO56" i="1"/>
  <c r="FM58" i="1"/>
  <c r="FD53" i="1"/>
  <c r="GI36" i="1"/>
  <c r="FL74" i="1"/>
  <c r="GM69" i="1"/>
  <c r="FG81" i="1"/>
  <c r="FR77" i="1"/>
  <c r="GK72" i="1"/>
  <c r="FE84" i="1"/>
  <c r="FZ80" i="1"/>
  <c r="FS77" i="1"/>
  <c r="GG88" i="1"/>
  <c r="GA50" i="1"/>
  <c r="GK32" i="1"/>
  <c r="GB51" i="1"/>
  <c r="GD61" i="1"/>
  <c r="FH33" i="1"/>
  <c r="FC33" i="1"/>
  <c r="GA54" i="1"/>
  <c r="FN34" i="1"/>
  <c r="GM36" i="1"/>
  <c r="GE11" i="1"/>
  <c r="GF22" i="1"/>
  <c r="GK43" i="1"/>
  <c r="FQ54" i="1"/>
  <c r="FG22" i="1"/>
  <c r="FZ34" i="1"/>
  <c r="GD48" i="1"/>
  <c r="FE20" i="1"/>
  <c r="FH90" i="1"/>
  <c r="FZ22" i="1"/>
  <c r="FX60" i="1"/>
  <c r="FM92" i="1"/>
  <c r="FP62" i="1"/>
  <c r="FD60" i="1"/>
  <c r="EY47" i="1"/>
  <c r="GI59" i="1"/>
  <c r="FR66" i="1"/>
  <c r="FX77" i="1"/>
  <c r="GF86" i="1"/>
  <c r="FM88" i="1"/>
  <c r="FA96" i="1"/>
  <c r="FS18" i="1"/>
  <c r="EW58" i="1"/>
  <c r="FA21" i="1"/>
  <c r="GI40" i="1"/>
  <c r="EZ75" i="1"/>
  <c r="FH84" i="1"/>
  <c r="EY86" i="1"/>
  <c r="FY94" i="1"/>
  <c r="FN58" i="1"/>
  <c r="FA64" i="1"/>
  <c r="EW40" i="1"/>
  <c r="GE66" i="1"/>
  <c r="FA78" i="1"/>
  <c r="FB74" i="1"/>
  <c r="GC69" i="1"/>
  <c r="EY81" i="1"/>
  <c r="FH77" i="1"/>
  <c r="GA72" i="1"/>
  <c r="EW84" i="1"/>
  <c r="FB82" i="1"/>
  <c r="EW79" i="1"/>
  <c r="FI90" i="1"/>
  <c r="FD87" i="1"/>
  <c r="FW15" i="1"/>
  <c r="GD42" i="1"/>
  <c r="FJ51" i="1"/>
  <c r="FX27" i="1"/>
  <c r="GL61" i="1"/>
  <c r="GL38" i="1"/>
  <c r="GG19" i="1"/>
  <c r="FG48" i="1"/>
  <c r="FY38" i="1"/>
  <c r="FJ49" i="1"/>
  <c r="FA11" i="1"/>
  <c r="FV31" i="1"/>
  <c r="EW59" i="1"/>
  <c r="FX59" i="1"/>
  <c r="FD31" i="1"/>
  <c r="GE12" i="1"/>
  <c r="GG56" i="1"/>
  <c r="FN57" i="1"/>
  <c r="FE14" i="1"/>
  <c r="GE25" i="1"/>
  <c r="FO58" i="1"/>
  <c r="EX54" i="1"/>
  <c r="GI44" i="1"/>
  <c r="GK66" i="1"/>
  <c r="FQ75" i="1"/>
  <c r="GL78" i="1"/>
  <c r="EX90" i="1"/>
  <c r="FQ44" i="1"/>
  <c r="FN30" i="1"/>
  <c r="FM13" i="1"/>
  <c r="FH30" i="1"/>
  <c r="GI89" i="1"/>
  <c r="FQ71" i="1"/>
  <c r="FX76" i="1"/>
  <c r="FR87" i="1"/>
  <c r="FJ68" i="1"/>
  <c r="FR64" i="1"/>
  <c r="FL25" i="1"/>
  <c r="FH42" i="1"/>
  <c r="GM58" i="1"/>
  <c r="FC69" i="1"/>
  <c r="FW78" i="1"/>
  <c r="GK89" i="1"/>
  <c r="FV86" i="1"/>
  <c r="FS81" i="1"/>
  <c r="GG92" i="1"/>
  <c r="GB89" i="1"/>
  <c r="FQ84" i="1"/>
  <c r="GE95" i="1"/>
  <c r="FV94" i="1"/>
  <c r="GE90" i="1"/>
  <c r="FM52" i="1"/>
  <c r="FM41" i="1"/>
  <c r="GF46" i="1"/>
  <c r="GB20" i="1"/>
  <c r="FZ58" i="1"/>
  <c r="GM56" i="1"/>
  <c r="AK6" i="1"/>
  <c r="AN6" i="1" s="1"/>
  <c r="GB19" i="1"/>
  <c r="FZ46" i="1"/>
  <c r="EY13" i="1"/>
  <c r="FH23" i="1"/>
  <c r="GB38" i="1"/>
  <c r="GD75" i="1"/>
  <c r="GH86" i="1"/>
  <c r="FJ92" i="1"/>
  <c r="FM96" i="1"/>
  <c r="FP31" i="1"/>
  <c r="EX45" i="1"/>
  <c r="EY16" i="1"/>
  <c r="FS68" i="1"/>
  <c r="FV71" i="1"/>
  <c r="FZ82" i="1"/>
  <c r="GH91" i="1"/>
  <c r="FE93" i="1"/>
  <c r="FQ52" i="1"/>
  <c r="FF57" i="1"/>
  <c r="FI39" i="1"/>
  <c r="FE66" i="1"/>
  <c r="FF69" i="1"/>
  <c r="FB80" i="1"/>
  <c r="FL89" i="1"/>
  <c r="GK90" i="1"/>
  <c r="FL41" i="1"/>
  <c r="FL22" i="1"/>
  <c r="GK38" i="1"/>
  <c r="FA42" i="1"/>
  <c r="GE67" i="1"/>
  <c r="GI70" i="1"/>
  <c r="FI21" i="1"/>
  <c r="GC70" i="1"/>
  <c r="FL66" i="1"/>
  <c r="GI45" i="1"/>
  <c r="FM75" i="1"/>
  <c r="FE18" i="1"/>
  <c r="GA38" i="1"/>
  <c r="FM12" i="1"/>
  <c r="FE29" i="1"/>
  <c r="GE41" i="1"/>
  <c r="FW51" i="1"/>
  <c r="FI22" i="1"/>
  <c r="FP89" i="1"/>
  <c r="GF13" i="1"/>
  <c r="GF52" i="1"/>
  <c r="FX62" i="1"/>
  <c r="EY33" i="1"/>
  <c r="FY12" i="1"/>
  <c r="GG35" i="1"/>
  <c r="GL54" i="1"/>
  <c r="EX18" i="1"/>
  <c r="GH32" i="1"/>
  <c r="FV35" i="1"/>
  <c r="GE61" i="1"/>
  <c r="FB29" i="1"/>
  <c r="GK78" i="1"/>
  <c r="FQ87" i="1"/>
  <c r="FG96" i="1"/>
  <c r="FS57" i="1"/>
  <c r="FI59" i="1"/>
  <c r="FF55" i="1"/>
  <c r="FZ53" i="1"/>
  <c r="FR72" i="1"/>
  <c r="GK74" i="1"/>
  <c r="FQ83" i="1"/>
  <c r="FL87" i="1"/>
  <c r="FS61" i="1"/>
  <c r="FR13" i="1"/>
  <c r="EX63" i="1"/>
  <c r="EZ30" i="1"/>
  <c r="FD70" i="1"/>
  <c r="FW72" i="1"/>
  <c r="FC81" i="1"/>
  <c r="EX85" i="1"/>
  <c r="GL95" i="1"/>
  <c r="FR32" i="1"/>
  <c r="FI50" i="1"/>
  <c r="GI23" i="1"/>
  <c r="GK45" i="1"/>
  <c r="FI42" i="1"/>
  <c r="FW67" i="1"/>
  <c r="GI78" i="1"/>
  <c r="EY24" i="1"/>
  <c r="FS70" i="1"/>
  <c r="EX68" i="1"/>
  <c r="FS65" i="1"/>
  <c r="GG76" i="1"/>
  <c r="GH72" i="1"/>
  <c r="FZ55" i="1"/>
  <c r="FD11" i="1"/>
  <c r="FE19" i="1"/>
  <c r="GL43" i="1"/>
  <c r="FV14" i="1"/>
  <c r="FV16" i="1"/>
  <c r="FZ59" i="1"/>
  <c r="FS29" i="1"/>
  <c r="FJ14" i="1"/>
  <c r="FV18" i="1"/>
  <c r="GE27" i="1"/>
  <c r="GM52" i="1"/>
  <c r="FQ64" i="1"/>
  <c r="FA27" i="1"/>
  <c r="FY39" i="1"/>
  <c r="GC53" i="1"/>
  <c r="EY25" i="1"/>
  <c r="GD13" i="1"/>
  <c r="FY27" i="1"/>
  <c r="GK11" i="1"/>
  <c r="GA90" i="1"/>
  <c r="FN44" i="1"/>
  <c r="FL46" i="1"/>
  <c r="FG51" i="1"/>
  <c r="FX39" i="1"/>
  <c r="GI16" i="1"/>
  <c r="GB75" i="1"/>
  <c r="GL84" i="1"/>
  <c r="GA86" i="1"/>
  <c r="FG95" i="1"/>
  <c r="FP47" i="1"/>
  <c r="FE62" i="1"/>
  <c r="FF37" i="1"/>
  <c r="GC22" i="1"/>
  <c r="FN73" i="1"/>
  <c r="FX82" i="1"/>
  <c r="FM84" i="1"/>
  <c r="GM92" i="1"/>
  <c r="FM38" i="1"/>
  <c r="FP13" i="1"/>
  <c r="EW45" i="1"/>
  <c r="FA65" i="1"/>
  <c r="FO76" i="1"/>
  <c r="FP72" i="1"/>
  <c r="EY68" i="1"/>
  <c r="FM79" i="1"/>
  <c r="FX75" i="1"/>
  <c r="EW71" i="1"/>
  <c r="FI82" i="1"/>
  <c r="FP80" i="1"/>
  <c r="FI77" i="1"/>
  <c r="FY88" i="1"/>
  <c r="FH85" i="1"/>
  <c r="EY65" i="1"/>
  <c r="GI53" i="1"/>
  <c r="FC75" i="1"/>
  <c r="FD71" i="1"/>
  <c r="FN35" i="1"/>
  <c r="FV74" i="1"/>
  <c r="EV14" i="1" l="1"/>
  <c r="FU53" i="1"/>
  <c r="FU16" i="1"/>
  <c r="EV68" i="1"/>
  <c r="FU59" i="1"/>
  <c r="FU91" i="1"/>
  <c r="FU14" i="1"/>
  <c r="EV27" i="1"/>
  <c r="FU71" i="1"/>
  <c r="FU54" i="1"/>
  <c r="FU73" i="1"/>
  <c r="FU50" i="1"/>
  <c r="FU95" i="1"/>
  <c r="FU17" i="1"/>
  <c r="EV72" i="1"/>
  <c r="FU62" i="1"/>
  <c r="FU96" i="1"/>
  <c r="FU94" i="1"/>
  <c r="FU13" i="1"/>
  <c r="FU76" i="1"/>
  <c r="EV76" i="1"/>
  <c r="EV51" i="1"/>
  <c r="EV56" i="1"/>
  <c r="FU27" i="1"/>
  <c r="EV47" i="1"/>
  <c r="EV87" i="1"/>
  <c r="EV40" i="1"/>
  <c r="EV52" i="1"/>
  <c r="FU37" i="1"/>
  <c r="FU21" i="1"/>
  <c r="EV92" i="1"/>
  <c r="EV49" i="1"/>
  <c r="FU36" i="1"/>
  <c r="FU79" i="1"/>
  <c r="FU18" i="1"/>
  <c r="EV46" i="1"/>
  <c r="EV12" i="1"/>
  <c r="EV37" i="1"/>
  <c r="FU57" i="1"/>
  <c r="EV81" i="1"/>
  <c r="EV16" i="1"/>
  <c r="FU64" i="1"/>
  <c r="EV96" i="1"/>
  <c r="EV75" i="1"/>
  <c r="FU46" i="1"/>
  <c r="FU41" i="1"/>
  <c r="EV32" i="1"/>
  <c r="FU19" i="1"/>
  <c r="EV24" i="1"/>
  <c r="EV54" i="1"/>
  <c r="EV48" i="1"/>
  <c r="FU65" i="1"/>
  <c r="EV39" i="1"/>
  <c r="FU39" i="1"/>
  <c r="FU69" i="1"/>
  <c r="FU80" i="1"/>
  <c r="EV18" i="1"/>
  <c r="FU23" i="1"/>
  <c r="FU70" i="1"/>
  <c r="EV78" i="1"/>
  <c r="EV57" i="1"/>
  <c r="FU86" i="1"/>
  <c r="EV91" i="1"/>
  <c r="FU15" i="1"/>
  <c r="FU90" i="1"/>
  <c r="EV17" i="1"/>
  <c r="EV15" i="1"/>
  <c r="EV73" i="1"/>
  <c r="FU88" i="1"/>
  <c r="FU29" i="1"/>
  <c r="EV34" i="1"/>
  <c r="EV93" i="1"/>
  <c r="EV70" i="1"/>
  <c r="EV63" i="1"/>
  <c r="FU85" i="1"/>
  <c r="EV44" i="1"/>
  <c r="FU28" i="1"/>
  <c r="EV11" i="1"/>
  <c r="EV23" i="1"/>
  <c r="FU61" i="1"/>
  <c r="FU42" i="1"/>
  <c r="FU48" i="1"/>
  <c r="FU47" i="1"/>
  <c r="FU77" i="1"/>
  <c r="EV26" i="1"/>
  <c r="EV89" i="1"/>
  <c r="FU89" i="1"/>
  <c r="FU22" i="1"/>
  <c r="EV41" i="1"/>
  <c r="FU87" i="1"/>
  <c r="FU58" i="1"/>
  <c r="FU93" i="1"/>
  <c r="FU38" i="1"/>
  <c r="FU63" i="1"/>
  <c r="EV31" i="1"/>
  <c r="EV90" i="1"/>
  <c r="FU11" i="1"/>
  <c r="FU26" i="1"/>
  <c r="EV43" i="1"/>
  <c r="EV62" i="1"/>
  <c r="EV21" i="1"/>
  <c r="FU68" i="1"/>
  <c r="FU82" i="1"/>
  <c r="FU67" i="1"/>
  <c r="EV60" i="1"/>
  <c r="EV86" i="1"/>
  <c r="FU33" i="1"/>
  <c r="FU44" i="1"/>
  <c r="FU25" i="1"/>
  <c r="EV45" i="1"/>
  <c r="EV83" i="1"/>
  <c r="EV36" i="1"/>
  <c r="EV95" i="1"/>
  <c r="FU72" i="1"/>
  <c r="EV58" i="1"/>
  <c r="FU56" i="1"/>
  <c r="FU51" i="1"/>
  <c r="FU55" i="1"/>
  <c r="EV30" i="1"/>
  <c r="EV77" i="1"/>
  <c r="EV22" i="1"/>
  <c r="FU83" i="1"/>
  <c r="EV64" i="1"/>
  <c r="EV94" i="1"/>
  <c r="EV65" i="1"/>
  <c r="EV33" i="1"/>
  <c r="FU35" i="1"/>
  <c r="FU92" i="1"/>
  <c r="FU52" i="1"/>
  <c r="EV66" i="1"/>
  <c r="EV50" i="1"/>
  <c r="EV13" i="1"/>
  <c r="FU74" i="1"/>
  <c r="FU81" i="1"/>
  <c r="EV55" i="1"/>
  <c r="EV61" i="1"/>
  <c r="EV35" i="1"/>
  <c r="FU32" i="1"/>
  <c r="EV69" i="1"/>
  <c r="FU84" i="1"/>
  <c r="EV84" i="1"/>
  <c r="FU75" i="1"/>
  <c r="EV20" i="1"/>
  <c r="EV42" i="1"/>
  <c r="FU43" i="1"/>
  <c r="EV82" i="1"/>
  <c r="FU60" i="1"/>
  <c r="FU20" i="1"/>
  <c r="EV28" i="1"/>
  <c r="FU66" i="1"/>
  <c r="FU24" i="1"/>
  <c r="EV19" i="1"/>
  <c r="FU30" i="1"/>
  <c r="FU78" i="1"/>
  <c r="FU45" i="1"/>
  <c r="FU40" i="1"/>
  <c r="FU31" i="1"/>
  <c r="EV85" i="1"/>
  <c r="FU12" i="1"/>
  <c r="FU49" i="1"/>
  <c r="EV74" i="1"/>
  <c r="EV59" i="1"/>
  <c r="EV29" i="1"/>
  <c r="EV80" i="1"/>
  <c r="EV25" i="1"/>
  <c r="EV79" i="1"/>
  <c r="EV53" i="1"/>
  <c r="EV71" i="1"/>
  <c r="EV67" i="1"/>
  <c r="EV38" i="1"/>
  <c r="FU34" i="1"/>
  <c r="EV88" i="1"/>
  <c r="GN126" i="1" l="1"/>
  <c r="GN149" i="1"/>
  <c r="GN143" i="1"/>
  <c r="GN142" i="1"/>
  <c r="GN138" i="1"/>
  <c r="GN129" i="1"/>
  <c r="GN133" i="1"/>
  <c r="GN145" i="1"/>
  <c r="GN108" i="1"/>
  <c r="GN128" i="1"/>
  <c r="GN117" i="1"/>
  <c r="GN102" i="1"/>
  <c r="GN110" i="1"/>
  <c r="GN118" i="1"/>
  <c r="GN132" i="1"/>
  <c r="GN113" i="1"/>
  <c r="GN144" i="1"/>
  <c r="GN148" i="1"/>
  <c r="GN103" i="1"/>
  <c r="GN111" i="1"/>
  <c r="GN119" i="1"/>
  <c r="GN136" i="1"/>
  <c r="GN112" i="1"/>
  <c r="GN120" i="1"/>
  <c r="GN140" i="1"/>
  <c r="GN105" i="1"/>
  <c r="GN121" i="1"/>
  <c r="GN114" i="1"/>
  <c r="GN104" i="1"/>
  <c r="GN122" i="1"/>
  <c r="GN106" i="1"/>
  <c r="GN107" i="1"/>
  <c r="GN115" i="1"/>
  <c r="GN123" i="1"/>
  <c r="GN100" i="1"/>
  <c r="GN116" i="1"/>
  <c r="GN124" i="1"/>
  <c r="GN101" i="1"/>
  <c r="GN109" i="1"/>
  <c r="GN125" i="1"/>
  <c r="GN146" i="1"/>
  <c r="GN131" i="1"/>
  <c r="GN134" i="1"/>
  <c r="GN137" i="1"/>
  <c r="GN147" i="1"/>
  <c r="GN141" i="1"/>
  <c r="GN139" i="1"/>
  <c r="GN127" i="1"/>
  <c r="GN130" i="1"/>
  <c r="GN135" i="1"/>
  <c r="FW129" i="1"/>
  <c r="GG131" i="1"/>
  <c r="GE141" i="1"/>
  <c r="GM124" i="1"/>
  <c r="FW132" i="1"/>
  <c r="GK109" i="1"/>
  <c r="GM137" i="1"/>
  <c r="GJ106" i="1"/>
  <c r="GA109" i="1"/>
  <c r="GA119" i="1"/>
  <c r="GM110" i="1"/>
  <c r="GE114" i="1"/>
  <c r="FX145" i="1"/>
  <c r="GF134" i="1"/>
  <c r="GF103" i="1"/>
  <c r="GA139" i="1"/>
  <c r="GE119" i="1"/>
  <c r="FZ111" i="1"/>
  <c r="GF112" i="1"/>
  <c r="GE142" i="1"/>
  <c r="GF107" i="1"/>
  <c r="FZ147" i="1"/>
  <c r="GH136" i="1"/>
  <c r="GI143" i="1"/>
  <c r="GK112" i="1"/>
  <c r="GC120" i="1"/>
  <c r="GG110" i="1"/>
  <c r="GG105" i="1"/>
  <c r="GF120" i="1"/>
  <c r="GL131" i="1"/>
  <c r="GG132" i="1"/>
  <c r="GM115" i="1"/>
  <c r="GA117" i="1"/>
  <c r="FX109" i="1"/>
  <c r="GM147" i="1"/>
  <c r="GK142" i="1"/>
  <c r="GD125" i="1"/>
  <c r="GC106" i="1"/>
  <c r="GH128" i="1"/>
  <c r="GC107" i="1"/>
  <c r="FX114" i="1"/>
  <c r="GK135" i="1"/>
  <c r="FX126" i="1"/>
  <c r="FX130" i="1"/>
  <c r="GI112" i="1"/>
  <c r="GE107" i="1"/>
  <c r="GF131" i="1"/>
  <c r="GA148" i="1"/>
  <c r="GA125" i="1"/>
  <c r="GH102" i="1"/>
  <c r="FW143" i="1"/>
  <c r="GJ129" i="1"/>
  <c r="GF121" i="1"/>
  <c r="GG137" i="1"/>
  <c r="GE111" i="1"/>
  <c r="FW144" i="1"/>
  <c r="FW141" i="1"/>
  <c r="GE105" i="1"/>
  <c r="GI146" i="1"/>
  <c r="GK117" i="1"/>
  <c r="GA132" i="1"/>
  <c r="GI145" i="1"/>
  <c r="GK108" i="1"/>
  <c r="GL146" i="1"/>
  <c r="GE120" i="1"/>
  <c r="GL128" i="1"/>
  <c r="GL114" i="1"/>
  <c r="GJ138" i="1"/>
  <c r="FW103" i="1"/>
  <c r="GK133" i="1"/>
  <c r="FX101" i="1"/>
  <c r="GD107" i="1"/>
  <c r="FX128" i="1"/>
  <c r="GJ119" i="1"/>
  <c r="GG129" i="1"/>
  <c r="GA106" i="1"/>
  <c r="GA116" i="1"/>
  <c r="GD132" i="1"/>
  <c r="GD146" i="1"/>
  <c r="GF124" i="1"/>
  <c r="GM101" i="1"/>
  <c r="FY113" i="1"/>
  <c r="FY119" i="1"/>
  <c r="GA135" i="1"/>
  <c r="FW139" i="1"/>
  <c r="GE135" i="1"/>
  <c r="GA104" i="1"/>
  <c r="GI108" i="1"/>
  <c r="GB148" i="1"/>
  <c r="GI132" i="1"/>
  <c r="FZ105" i="1"/>
  <c r="GE149" i="1"/>
  <c r="GI117" i="1"/>
  <c r="GK141" i="1"/>
  <c r="GC143" i="1"/>
  <c r="GH137" i="1"/>
  <c r="GH125" i="1"/>
  <c r="FZ149" i="1"/>
  <c r="GG148" i="1"/>
  <c r="GA149" i="1"/>
  <c r="GJ114" i="1"/>
  <c r="GM119" i="1"/>
  <c r="GA110" i="1"/>
  <c r="GH115" i="1"/>
  <c r="GC111" i="1"/>
  <c r="GJ124" i="1"/>
  <c r="FX143" i="1"/>
  <c r="GC147" i="1"/>
  <c r="GM141" i="1"/>
  <c r="FY141" i="1"/>
  <c r="GF142" i="1"/>
  <c r="GH143" i="1"/>
  <c r="GC144" i="1"/>
  <c r="GM131" i="1"/>
  <c r="GK148" i="1"/>
  <c r="GF118" i="1"/>
  <c r="GC115" i="1"/>
  <c r="FZ136" i="1"/>
  <c r="GB111" i="1"/>
  <c r="GJ130" i="1"/>
  <c r="GE126" i="1"/>
  <c r="GB114" i="1"/>
  <c r="FX113" i="1"/>
  <c r="FX123" i="1"/>
  <c r="GI104" i="1"/>
  <c r="GD130" i="1"/>
  <c r="GK101" i="1"/>
  <c r="GK129" i="1"/>
  <c r="GM125" i="1"/>
  <c r="GJ127" i="1"/>
  <c r="GG101" i="1"/>
  <c r="GM113" i="1"/>
  <c r="GJ140" i="1"/>
  <c r="GL115" i="1"/>
  <c r="FW148" i="1"/>
  <c r="GG134" i="1"/>
  <c r="GH107" i="1"/>
  <c r="GI118" i="1"/>
  <c r="GM104" i="1"/>
  <c r="GK147" i="1"/>
  <c r="FZ112" i="1"/>
  <c r="GG104" i="1"/>
  <c r="GI116" i="1"/>
  <c r="GG118" i="1"/>
  <c r="GA102" i="1"/>
  <c r="GK102" i="1"/>
  <c r="GC146" i="1"/>
  <c r="GG142" i="1"/>
  <c r="GL136" i="1"/>
  <c r="GD126" i="1"/>
  <c r="GA101" i="1"/>
  <c r="GG126" i="1"/>
  <c r="GC149" i="1"/>
  <c r="GI130" i="1"/>
  <c r="GG143" i="1"/>
  <c r="GJ145" i="1"/>
  <c r="GI141" i="1"/>
  <c r="FY143" i="1"/>
  <c r="FY125" i="1"/>
  <c r="GD114" i="1"/>
  <c r="FX105" i="1"/>
  <c r="GM132" i="1"/>
  <c r="GG107" i="1"/>
  <c r="GB108" i="1"/>
  <c r="GG135" i="1"/>
  <c r="GJ109" i="1"/>
  <c r="GB130" i="1"/>
  <c r="FW126" i="1"/>
  <c r="FY110" i="1"/>
  <c r="FZ145" i="1"/>
  <c r="GD116" i="1"/>
  <c r="GL107" i="1"/>
  <c r="FZ142" i="1"/>
  <c r="GM116" i="1"/>
  <c r="GA134" i="1"/>
  <c r="GK118" i="1"/>
  <c r="GA138" i="1"/>
  <c r="GL129" i="1"/>
  <c r="GJ118" i="1"/>
  <c r="GI123" i="1"/>
  <c r="FW114" i="1"/>
  <c r="GK136" i="1"/>
  <c r="FY147" i="1"/>
  <c r="GD117" i="1"/>
  <c r="GJ125" i="1"/>
  <c r="FW102" i="1"/>
  <c r="FX140" i="1"/>
  <c r="GL149" i="1"/>
  <c r="FY149" i="1"/>
  <c r="GH141" i="1"/>
  <c r="FY106" i="1"/>
  <c r="FY103" i="1"/>
  <c r="GA147" i="1"/>
  <c r="GF139" i="1"/>
  <c r="GD136" i="1"/>
  <c r="GK110" i="1"/>
  <c r="GH100" i="1"/>
  <c r="GA144" i="1"/>
  <c r="GC129" i="1"/>
  <c r="GC104" i="1"/>
  <c r="FZ127" i="1"/>
  <c r="GL112" i="1"/>
  <c r="FY137" i="1"/>
  <c r="FZ113" i="1"/>
  <c r="GK140" i="1"/>
  <c r="GA122" i="1"/>
  <c r="GE133" i="1"/>
  <c r="FX139" i="1"/>
  <c r="GM107" i="1"/>
  <c r="FY130" i="1"/>
  <c r="FZ122" i="1"/>
  <c r="GF111" i="1"/>
  <c r="GM114" i="1"/>
  <c r="FZ107" i="1"/>
  <c r="FW128" i="1"/>
  <c r="GJ105" i="1"/>
  <c r="GB113" i="1"/>
  <c r="FW109" i="1"/>
  <c r="GK107" i="1"/>
  <c r="FX103" i="1"/>
  <c r="GC122" i="1"/>
  <c r="GB134" i="1"/>
  <c r="GM100" i="1"/>
  <c r="GB122" i="1"/>
  <c r="FY127" i="1"/>
  <c r="GF130" i="1"/>
  <c r="GA111" i="1"/>
  <c r="GM139" i="1"/>
  <c r="GL100" i="1"/>
  <c r="GM103" i="1"/>
  <c r="GB107" i="1"/>
  <c r="FW149" i="1"/>
  <c r="FX147" i="1"/>
  <c r="GM138" i="1"/>
  <c r="GK114" i="1"/>
  <c r="GL109" i="1"/>
  <c r="GG139" i="1"/>
  <c r="GH121" i="1"/>
  <c r="GH109" i="1"/>
  <c r="GC132" i="1"/>
  <c r="GI142" i="1"/>
  <c r="FX104" i="1"/>
  <c r="GG123" i="1"/>
  <c r="GL110" i="1"/>
  <c r="GL119" i="1"/>
  <c r="GE101" i="1"/>
  <c r="GI140" i="1"/>
  <c r="GL120" i="1"/>
  <c r="GD113" i="1"/>
  <c r="FY124" i="1"/>
  <c r="GL133" i="1"/>
  <c r="GH118" i="1"/>
  <c r="GA143" i="1"/>
  <c r="GI102" i="1"/>
  <c r="GA115" i="1"/>
  <c r="GL122" i="1"/>
  <c r="FW101" i="1"/>
  <c r="GK126" i="1"/>
  <c r="GA129" i="1"/>
  <c r="GL138" i="1"/>
  <c r="GL127" i="1"/>
  <c r="GD123" i="1"/>
  <c r="GI135" i="1"/>
  <c r="FZ102" i="1"/>
  <c r="FX108" i="1"/>
  <c r="GD110" i="1"/>
  <c r="FX138" i="1"/>
  <c r="FY114" i="1"/>
  <c r="GC138" i="1"/>
  <c r="GC148" i="1"/>
  <c r="GK119" i="1"/>
  <c r="FX111" i="1"/>
  <c r="GF115" i="1"/>
  <c r="GB125" i="1"/>
  <c r="FW147" i="1"/>
  <c r="GL141" i="1"/>
  <c r="GF136" i="1"/>
  <c r="GI127" i="1"/>
  <c r="FZ124" i="1"/>
  <c r="GG141" i="1"/>
  <c r="FX133" i="1"/>
  <c r="GL148" i="1"/>
  <c r="GH120" i="1"/>
  <c r="GH117" i="1"/>
  <c r="FW104" i="1"/>
  <c r="GF135" i="1"/>
  <c r="FX120" i="1"/>
  <c r="GC125" i="1"/>
  <c r="GB115" i="1"/>
  <c r="FW111" i="1"/>
  <c r="GD101" i="1"/>
  <c r="GG103" i="1"/>
  <c r="FY117" i="1"/>
  <c r="GC128" i="1"/>
  <c r="FZ109" i="1"/>
  <c r="FX106" i="1"/>
  <c r="GF110" i="1"/>
  <c r="GB138" i="1"/>
  <c r="GA114" i="1"/>
  <c r="GH142" i="1"/>
  <c r="GB149" i="1"/>
  <c r="FX136" i="1"/>
  <c r="GH126" i="1"/>
  <c r="GH130" i="1"/>
  <c r="GC126" i="1"/>
  <c r="GA105" i="1"/>
  <c r="GE108" i="1"/>
  <c r="GD105" i="1"/>
  <c r="GE124" i="1"/>
  <c r="GK137" i="1"/>
  <c r="GI128" i="1"/>
  <c r="GI109" i="1"/>
  <c r="GJ123" i="1"/>
  <c r="GF106" i="1"/>
  <c r="GE140" i="1"/>
  <c r="GL139" i="1"/>
  <c r="FZ132" i="1"/>
  <c r="FX122" i="1"/>
  <c r="GJ111" i="1"/>
  <c r="GD147" i="1"/>
  <c r="GA142" i="1"/>
  <c r="GC116" i="1"/>
  <c r="FX110" i="1"/>
  <c r="GM136" i="1"/>
  <c r="GL116" i="1"/>
  <c r="GD118" i="1"/>
  <c r="FY120" i="1"/>
  <c r="GK146" i="1"/>
  <c r="GH122" i="1"/>
  <c r="GL126" i="1"/>
  <c r="GI101" i="1"/>
  <c r="FX127" i="1"/>
  <c r="GC117" i="1"/>
  <c r="GD100" i="1"/>
  <c r="GE122" i="1"/>
  <c r="FW108" i="1"/>
  <c r="FW116" i="1"/>
  <c r="GC113" i="1"/>
  <c r="GF104" i="1"/>
  <c r="GB104" i="1"/>
  <c r="GH116" i="1"/>
  <c r="FX124" i="1"/>
  <c r="GJ128" i="1"/>
  <c r="GJ132" i="1"/>
  <c r="FY142" i="1"/>
  <c r="GJ147" i="1"/>
  <c r="FZ144" i="1"/>
  <c r="GG144" i="1"/>
  <c r="GI119" i="1"/>
  <c r="FX125" i="1"/>
  <c r="GG109" i="1"/>
  <c r="GH113" i="1"/>
  <c r="GH119" i="1"/>
  <c r="GE117" i="1"/>
  <c r="FZ139" i="1"/>
  <c r="FZ121" i="1"/>
  <c r="GJ108" i="1"/>
  <c r="FW115" i="1"/>
  <c r="GJ122" i="1"/>
  <c r="GE145" i="1"/>
  <c r="FZ148" i="1"/>
  <c r="GA146" i="1"/>
  <c r="GH147" i="1"/>
  <c r="GA145" i="1"/>
  <c r="GH129" i="1"/>
  <c r="GC142" i="1"/>
  <c r="GL105" i="1"/>
  <c r="GC145" i="1"/>
  <c r="GG147" i="1"/>
  <c r="GC133" i="1"/>
  <c r="GF132" i="1"/>
  <c r="GI134" i="1"/>
  <c r="FW106" i="1"/>
  <c r="GD111" i="1"/>
  <c r="GC131" i="1"/>
  <c r="FX112" i="1"/>
  <c r="GD124" i="1"/>
  <c r="FY140" i="1"/>
  <c r="FW121" i="1"/>
  <c r="GJ112" i="1"/>
  <c r="FZ120" i="1"/>
  <c r="GL137" i="1"/>
  <c r="GH110" i="1"/>
  <c r="GF125" i="1"/>
  <c r="GM121" i="1"/>
  <c r="GD148" i="1"/>
  <c r="GH114" i="1"/>
  <c r="GK104" i="1"/>
  <c r="GB144" i="1"/>
  <c r="GA100" i="1"/>
  <c r="GJ110" i="1"/>
  <c r="GE109" i="1"/>
  <c r="FW136" i="1"/>
  <c r="GG146" i="1"/>
  <c r="GH105" i="1"/>
  <c r="FY112" i="1"/>
  <c r="GD108" i="1"/>
  <c r="GC103" i="1"/>
  <c r="GM102" i="1"/>
  <c r="GM133" i="1"/>
  <c r="GJ131" i="1"/>
  <c r="FX149" i="1"/>
  <c r="FX107" i="1"/>
  <c r="GF126" i="1"/>
  <c r="GB139" i="1"/>
  <c r="GC124" i="1"/>
  <c r="GM143" i="1"/>
  <c r="GD115" i="1"/>
  <c r="GD137" i="1"/>
  <c r="GK145" i="1"/>
  <c r="GI105" i="1"/>
  <c r="GG102" i="1"/>
  <c r="GJ134" i="1"/>
  <c r="GB106" i="1"/>
  <c r="GA140" i="1"/>
  <c r="FZ100" i="1"/>
  <c r="GM106" i="1"/>
  <c r="GG127" i="1"/>
  <c r="GB119" i="1"/>
  <c r="GI111" i="1"/>
  <c r="GF148" i="1"/>
  <c r="GH127" i="1"/>
  <c r="GM130" i="1"/>
  <c r="GC141" i="1"/>
  <c r="GD138" i="1"/>
  <c r="GG140" i="1"/>
  <c r="GK120" i="1"/>
  <c r="FZ118" i="1"/>
  <c r="GE134" i="1"/>
  <c r="GD121" i="1"/>
  <c r="GM140" i="1"/>
  <c r="GI115" i="1"/>
  <c r="GF122" i="1"/>
  <c r="GB135" i="1"/>
  <c r="GB127" i="1"/>
  <c r="GI133" i="1"/>
  <c r="GL106" i="1"/>
  <c r="GK123" i="1"/>
  <c r="GD119" i="1"/>
  <c r="GI148" i="1"/>
  <c r="GE103" i="1"/>
  <c r="GF145" i="1"/>
  <c r="FZ143" i="1"/>
  <c r="GI126" i="1"/>
  <c r="GD149" i="1"/>
  <c r="FY139" i="1"/>
  <c r="GG128" i="1"/>
  <c r="GC102" i="1"/>
  <c r="GL103" i="1"/>
  <c r="GE143" i="1"/>
  <c r="GB112" i="1"/>
  <c r="GH135" i="1"/>
  <c r="FY104" i="1"/>
  <c r="GJ142" i="1"/>
  <c r="GD139" i="1"/>
  <c r="GB137" i="1"/>
  <c r="GD145" i="1"/>
  <c r="GF105" i="1"/>
  <c r="GI138" i="1"/>
  <c r="FW122" i="1"/>
  <c r="GK130" i="1"/>
  <c r="GB140" i="1"/>
  <c r="GF144" i="1"/>
  <c r="GD104" i="1"/>
  <c r="FW146" i="1"/>
  <c r="FW133" i="1"/>
  <c r="FX100" i="1"/>
  <c r="FW131" i="1"/>
  <c r="FW110" i="1"/>
  <c r="FW125" i="1"/>
  <c r="GL124" i="1"/>
  <c r="FY109" i="1"/>
  <c r="GH139" i="1"/>
  <c r="FW135" i="1"/>
  <c r="GK103" i="1"/>
  <c r="GB118" i="1"/>
  <c r="GI100" i="1"/>
  <c r="GK100" i="1"/>
  <c r="GI110" i="1"/>
  <c r="FY131" i="1"/>
  <c r="GK111" i="1"/>
  <c r="GD131" i="1"/>
  <c r="FZ101" i="1"/>
  <c r="GB105" i="1"/>
  <c r="GL108" i="1"/>
  <c r="GE137" i="1"/>
  <c r="GM122" i="1"/>
  <c r="GB103" i="1"/>
  <c r="GM117" i="1"/>
  <c r="GB133" i="1"/>
  <c r="FX119" i="1"/>
  <c r="GF114" i="1"/>
  <c r="GG121" i="1"/>
  <c r="GJ144" i="1"/>
  <c r="GI147" i="1"/>
  <c r="GH145" i="1"/>
  <c r="GB128" i="1"/>
  <c r="FY115" i="1"/>
  <c r="GD141" i="1"/>
  <c r="GE121" i="1"/>
  <c r="GJ143" i="1"/>
  <c r="GB120" i="1"/>
  <c r="GD143" i="1"/>
  <c r="GF146" i="1"/>
  <c r="GG136" i="1"/>
  <c r="GB136" i="1"/>
  <c r="GB129" i="1"/>
  <c r="GK121" i="1"/>
  <c r="GL117" i="1"/>
  <c r="GL118" i="1"/>
  <c r="GE115" i="1"/>
  <c r="GF140" i="1"/>
  <c r="FX146" i="1"/>
  <c r="GM146" i="1"/>
  <c r="FZ134" i="1"/>
  <c r="GL102" i="1"/>
  <c r="GA130" i="1"/>
  <c r="GM148" i="1"/>
  <c r="FY136" i="1"/>
  <c r="GB142" i="1"/>
  <c r="GE118" i="1"/>
  <c r="FX134" i="1"/>
  <c r="GA127" i="1"/>
  <c r="GE113" i="1"/>
  <c r="GA137" i="1"/>
  <c r="GD128" i="1"/>
  <c r="GF141" i="1"/>
  <c r="GG114" i="1"/>
  <c r="GF100" i="1"/>
  <c r="GE127" i="1"/>
  <c r="GC137" i="1"/>
  <c r="GM109" i="1"/>
  <c r="FY102" i="1"/>
  <c r="GB143" i="1"/>
  <c r="GH146" i="1"/>
  <c r="GC105" i="1"/>
  <c r="GI137" i="1"/>
  <c r="GJ148" i="1"/>
  <c r="GH138" i="1"/>
  <c r="GD133" i="1"/>
  <c r="GL134" i="1"/>
  <c r="FX131" i="1"/>
  <c r="FZ140" i="1"/>
  <c r="GE112" i="1"/>
  <c r="FZ104" i="1"/>
  <c r="GA128" i="1"/>
  <c r="FX118" i="1"/>
  <c r="GI144" i="1"/>
  <c r="GG112" i="1"/>
  <c r="FX129" i="1"/>
  <c r="FW134" i="1"/>
  <c r="FZ119" i="1"/>
  <c r="FY105" i="1"/>
  <c r="GE102" i="1"/>
  <c r="GM134" i="1"/>
  <c r="FZ106" i="1"/>
  <c r="GF123" i="1"/>
  <c r="GK149" i="1"/>
  <c r="GJ107" i="1"/>
  <c r="FW127" i="1"/>
  <c r="GJ139" i="1"/>
  <c r="FZ137" i="1"/>
  <c r="GA108" i="1"/>
  <c r="GH101" i="1"/>
  <c r="GI124" i="1"/>
  <c r="GL142" i="1"/>
  <c r="GJ141" i="1"/>
  <c r="GK122" i="1"/>
  <c r="GH149" i="1"/>
  <c r="FW119" i="1"/>
  <c r="GH134" i="1"/>
  <c r="GC130" i="1"/>
  <c r="GE106" i="1"/>
  <c r="GK143" i="1"/>
  <c r="FY116" i="1"/>
  <c r="GB145" i="1"/>
  <c r="FZ133" i="1"/>
  <c r="GD134" i="1"/>
  <c r="GE132" i="1"/>
  <c r="FZ110" i="1"/>
  <c r="FZ125" i="1"/>
  <c r="GG138" i="1"/>
  <c r="GI120" i="1"/>
  <c r="GG117" i="1"/>
  <c r="GJ103" i="1"/>
  <c r="GB121" i="1"/>
  <c r="GE136" i="1"/>
  <c r="GG115" i="1"/>
  <c r="GC100" i="1"/>
  <c r="GG145" i="1"/>
  <c r="GI103" i="1"/>
  <c r="GA126" i="1"/>
  <c r="GF138" i="1"/>
  <c r="GG111" i="1"/>
  <c r="GE130" i="1"/>
  <c r="GA113" i="1"/>
  <c r="GL144" i="1"/>
  <c r="GF137" i="1"/>
  <c r="GB109" i="1"/>
  <c r="GL145" i="1"/>
  <c r="FX121" i="1"/>
  <c r="FY118" i="1"/>
  <c r="GH108" i="1"/>
  <c r="FZ116" i="1"/>
  <c r="FW123" i="1"/>
  <c r="GI114" i="1"/>
  <c r="GL135" i="1"/>
  <c r="GM129" i="1"/>
  <c r="GC114" i="1"/>
  <c r="FW113" i="1"/>
  <c r="GG116" i="1"/>
  <c r="GK127" i="1"/>
  <c r="GE128" i="1"/>
  <c r="GC108" i="1"/>
  <c r="GE138" i="1"/>
  <c r="GJ102" i="1"/>
  <c r="FY122" i="1"/>
  <c r="GC134" i="1"/>
  <c r="FZ108" i="1"/>
  <c r="GB131" i="1"/>
  <c r="GL140" i="1"/>
  <c r="GF149" i="1"/>
  <c r="GL104" i="1"/>
  <c r="GK105" i="1"/>
  <c r="GG100" i="1"/>
  <c r="FX135" i="1"/>
  <c r="GF129" i="1"/>
  <c r="GH144" i="1"/>
  <c r="GK138" i="1"/>
  <c r="GK132" i="1"/>
  <c r="FW107" i="1"/>
  <c r="GI131" i="1"/>
  <c r="GM144" i="1"/>
  <c r="GG124" i="1"/>
  <c r="GC109" i="1"/>
  <c r="FX148" i="1"/>
  <c r="GC121" i="1"/>
  <c r="FW100" i="1"/>
  <c r="FZ115" i="1"/>
  <c r="GJ120" i="1"/>
  <c r="GF101" i="1"/>
  <c r="GK131" i="1"/>
  <c r="FY148" i="1"/>
  <c r="GM123" i="1"/>
  <c r="GC101" i="1"/>
  <c r="FY129" i="1"/>
  <c r="FY107" i="1"/>
  <c r="FW140" i="1"/>
  <c r="FX141" i="1"/>
  <c r="FY133" i="1"/>
  <c r="GG108" i="1"/>
  <c r="GJ146" i="1"/>
  <c r="FW120" i="1"/>
  <c r="GG149" i="1"/>
  <c r="GM127" i="1"/>
  <c r="GH148" i="1"/>
  <c r="FZ141" i="1"/>
  <c r="GM112" i="1"/>
  <c r="GI136" i="1"/>
  <c r="GM120" i="1"/>
  <c r="FY121" i="1"/>
  <c r="FY134" i="1"/>
  <c r="GC140" i="1"/>
  <c r="GB116" i="1"/>
  <c r="FY123" i="1"/>
  <c r="GJ126" i="1"/>
  <c r="GD135" i="1"/>
  <c r="GD127" i="1"/>
  <c r="GB101" i="1"/>
  <c r="FW145" i="1"/>
  <c r="GF116" i="1"/>
  <c r="GM142" i="1"/>
  <c r="GK139" i="1"/>
  <c r="GE125" i="1"/>
  <c r="GC136" i="1"/>
  <c r="GL132" i="1"/>
  <c r="GJ117" i="1"/>
  <c r="GJ137" i="1"/>
  <c r="GF108" i="1"/>
  <c r="GG130" i="1"/>
  <c r="GC123" i="1"/>
  <c r="FW112" i="1"/>
  <c r="GA118" i="1"/>
  <c r="FW124" i="1"/>
  <c r="GB124" i="1"/>
  <c r="GG133" i="1"/>
  <c r="GE129" i="1"/>
  <c r="GH111" i="1"/>
  <c r="GJ135" i="1"/>
  <c r="FY138" i="1"/>
  <c r="GG113" i="1"/>
  <c r="GI121" i="1"/>
  <c r="GK116" i="1"/>
  <c r="GH123" i="1"/>
  <c r="GF143" i="1"/>
  <c r="GD140" i="1"/>
  <c r="GM145" i="1"/>
  <c r="FW105" i="1"/>
  <c r="FY146" i="1"/>
  <c r="FW138" i="1"/>
  <c r="FX132" i="1"/>
  <c r="GE147" i="1"/>
  <c r="GJ113" i="1"/>
  <c r="GF109" i="1"/>
  <c r="FY132" i="1"/>
  <c r="GI113" i="1"/>
  <c r="FZ123" i="1"/>
  <c r="GD103" i="1"/>
  <c r="GC119" i="1"/>
  <c r="GA141" i="1"/>
  <c r="FX115" i="1"/>
  <c r="GE100" i="1"/>
  <c r="FX142" i="1"/>
  <c r="FW137" i="1"/>
  <c r="GH124" i="1"/>
  <c r="FX102" i="1"/>
  <c r="GK113" i="1"/>
  <c r="GI122" i="1"/>
  <c r="GD102" i="1"/>
  <c r="GC139" i="1"/>
  <c r="GG122" i="1"/>
  <c r="GC135" i="1"/>
  <c r="GH140" i="1"/>
  <c r="FZ130" i="1"/>
  <c r="GL125" i="1"/>
  <c r="GK106" i="1"/>
  <c r="GL121" i="1"/>
  <c r="GB100" i="1"/>
  <c r="GL111" i="1"/>
  <c r="GK144" i="1"/>
  <c r="FX117" i="1"/>
  <c r="FW130" i="1"/>
  <c r="GI129" i="1"/>
  <c r="FW117" i="1"/>
  <c r="FW142" i="1"/>
  <c r="GG125" i="1"/>
  <c r="GB141" i="1"/>
  <c r="FX137" i="1"/>
  <c r="GF117" i="1"/>
  <c r="GJ116" i="1"/>
  <c r="GJ115" i="1"/>
  <c r="FZ129" i="1"/>
  <c r="GJ136" i="1"/>
  <c r="GE110" i="1"/>
  <c r="GD142" i="1"/>
  <c r="FZ117" i="1"/>
  <c r="GM128" i="1"/>
  <c r="FZ103" i="1"/>
  <c r="GF102" i="1"/>
  <c r="GA103" i="1"/>
  <c r="GK134" i="1"/>
  <c r="GE104" i="1"/>
  <c r="GB146" i="1"/>
  <c r="GJ100" i="1"/>
  <c r="FY144" i="1"/>
  <c r="GM108" i="1"/>
  <c r="GJ121" i="1"/>
  <c r="GD120" i="1"/>
  <c r="GE144" i="1"/>
  <c r="FZ126" i="1"/>
  <c r="GD109" i="1"/>
  <c r="GE131" i="1"/>
  <c r="GL147" i="1"/>
  <c r="GD129" i="1"/>
  <c r="GD122" i="1"/>
  <c r="FW118" i="1"/>
  <c r="GI139" i="1"/>
  <c r="FX116" i="1"/>
  <c r="GE148" i="1"/>
  <c r="FZ146" i="1"/>
  <c r="FZ135" i="1"/>
  <c r="GB132" i="1"/>
  <c r="GJ101" i="1"/>
  <c r="GM149" i="1"/>
  <c r="GL113" i="1"/>
  <c r="GH112" i="1"/>
  <c r="GH104" i="1"/>
  <c r="GD106" i="1"/>
  <c r="FY128" i="1"/>
  <c r="GG106" i="1"/>
  <c r="GB147" i="1"/>
  <c r="GH132" i="1"/>
  <c r="FY108" i="1"/>
  <c r="GA112" i="1"/>
  <c r="GF119" i="1"/>
  <c r="GD112" i="1"/>
  <c r="FY111" i="1"/>
  <c r="GC112" i="1"/>
  <c r="GH131" i="1"/>
  <c r="GE146" i="1"/>
  <c r="GF128" i="1"/>
  <c r="GM105" i="1"/>
  <c r="GI125" i="1"/>
  <c r="GI149" i="1"/>
  <c r="FY100" i="1"/>
  <c r="GF133" i="1"/>
  <c r="FZ131" i="1"/>
  <c r="GE139" i="1"/>
  <c r="GD144" i="1"/>
  <c r="GJ104" i="1"/>
  <c r="GF147" i="1"/>
  <c r="GG119" i="1"/>
  <c r="GL101" i="1"/>
  <c r="FY135" i="1"/>
  <c r="GE123" i="1"/>
  <c r="GL123" i="1"/>
  <c r="GA121" i="1"/>
  <c r="GJ133" i="1"/>
  <c r="GH106" i="1"/>
  <c r="GB123" i="1"/>
  <c r="GH103" i="1"/>
  <c r="FX144" i="1"/>
  <c r="GL130" i="1"/>
  <c r="FY126" i="1"/>
  <c r="GC110" i="1"/>
  <c r="GL143" i="1"/>
  <c r="GB117" i="1"/>
  <c r="GF113" i="1"/>
  <c r="GI106" i="1"/>
  <c r="GB110" i="1"/>
  <c r="GM135" i="1"/>
  <c r="GJ149" i="1"/>
  <c r="GB102" i="1"/>
  <c r="GM111" i="1"/>
  <c r="GM118" i="1"/>
  <c r="GI107" i="1"/>
  <c r="GA133" i="1"/>
  <c r="GF127" i="1"/>
  <c r="GK115" i="1"/>
  <c r="GG120" i="1"/>
  <c r="GE116" i="1"/>
  <c r="FZ138" i="1"/>
  <c r="FY145" i="1"/>
  <c r="GA123" i="1"/>
  <c r="GK128" i="1"/>
  <c r="FZ128" i="1"/>
  <c r="GB126" i="1"/>
  <c r="GA120" i="1"/>
  <c r="GC127" i="1"/>
  <c r="GC118" i="1"/>
  <c r="GA124" i="1"/>
  <c r="FY101" i="1"/>
  <c r="GH133" i="1"/>
  <c r="GA131" i="1"/>
  <c r="GA107" i="1"/>
  <c r="GM126" i="1"/>
  <c r="FZ114" i="1"/>
  <c r="GA136" i="1"/>
  <c r="GK125" i="1"/>
  <c r="FM115" i="1"/>
  <c r="FA142" i="1"/>
  <c r="FF121" i="1"/>
  <c r="FB102" i="1"/>
  <c r="FE105" i="1"/>
  <c r="EX102" i="1"/>
  <c r="FI106" i="1"/>
  <c r="FR105" i="1"/>
  <c r="FM100" i="1"/>
  <c r="FP138" i="1"/>
  <c r="FH121" i="1"/>
  <c r="FJ125" i="1"/>
  <c r="EZ138" i="1"/>
  <c r="FK101" i="1"/>
  <c r="FO113" i="1"/>
  <c r="FG127" i="1"/>
  <c r="FK139" i="1"/>
  <c r="FH103" i="1"/>
  <c r="EZ117" i="1"/>
  <c r="FR125" i="1"/>
  <c r="FP129" i="1"/>
  <c r="FR101" i="1"/>
  <c r="FI124" i="1"/>
  <c r="EZ147" i="1"/>
  <c r="FL105" i="1"/>
  <c r="EZ139" i="1"/>
  <c r="FS106" i="1"/>
  <c r="FI149" i="1"/>
  <c r="FO128" i="1"/>
  <c r="FR134" i="1"/>
  <c r="FQ106" i="1"/>
  <c r="FA115" i="1"/>
  <c r="FO139" i="1"/>
  <c r="EX100" i="1"/>
  <c r="FR103" i="1"/>
  <c r="FE133" i="1"/>
  <c r="FD147" i="1"/>
  <c r="FM109" i="1"/>
  <c r="FS122" i="1"/>
  <c r="FI135" i="1"/>
  <c r="FO148" i="1"/>
  <c r="FB111" i="1"/>
  <c r="FH124" i="1"/>
  <c r="FQ107" i="1"/>
  <c r="FC124" i="1"/>
  <c r="FA122" i="1"/>
  <c r="FI116" i="1"/>
  <c r="FD110" i="1"/>
  <c r="FQ125" i="1"/>
  <c r="EY101" i="1"/>
  <c r="EZ131" i="1"/>
  <c r="FB148" i="1"/>
  <c r="EZ121" i="1"/>
  <c r="FD133" i="1"/>
  <c r="FR146" i="1"/>
  <c r="FE109" i="1"/>
  <c r="FK122" i="1"/>
  <c r="FA135" i="1"/>
  <c r="FG148" i="1"/>
  <c r="FE102" i="1"/>
  <c r="FM130" i="1"/>
  <c r="EX149" i="1"/>
  <c r="FD144" i="1"/>
  <c r="FJ143" i="1"/>
  <c r="FH101" i="1"/>
  <c r="FS130" i="1"/>
  <c r="FM102" i="1"/>
  <c r="EZ101" i="1"/>
  <c r="EX111" i="1"/>
  <c r="FJ123" i="1"/>
  <c r="FP136" i="1"/>
  <c r="FF149" i="1"/>
  <c r="FQ112" i="1"/>
  <c r="EY125" i="1"/>
  <c r="FM138" i="1"/>
  <c r="FJ102" i="1"/>
  <c r="FS134" i="1"/>
  <c r="FR100" i="1"/>
  <c r="FE119" i="1"/>
  <c r="FH128" i="1"/>
  <c r="FE130" i="1"/>
  <c r="FN119" i="1"/>
  <c r="EY100" i="1"/>
  <c r="FG103" i="1"/>
  <c r="FO127" i="1"/>
  <c r="FD143" i="1"/>
  <c r="FJ134" i="1"/>
  <c r="FP134" i="1"/>
  <c r="FL127" i="1"/>
  <c r="EY141" i="1"/>
  <c r="FJ135" i="1"/>
  <c r="FD148" i="1"/>
  <c r="FQ139" i="1"/>
  <c r="FH144" i="1"/>
  <c r="FN113" i="1"/>
  <c r="FG130" i="1"/>
  <c r="FD146" i="1"/>
  <c r="FB110" i="1"/>
  <c r="FO120" i="1"/>
  <c r="FS125" i="1"/>
  <c r="FP113" i="1"/>
  <c r="FC140" i="1"/>
  <c r="EX127" i="1"/>
  <c r="FO119" i="1"/>
  <c r="FH133" i="1"/>
  <c r="FB127" i="1"/>
  <c r="FC142" i="1"/>
  <c r="FS137" i="1"/>
  <c r="FF113" i="1"/>
  <c r="FI130" i="1"/>
  <c r="FO111" i="1"/>
  <c r="FK118" i="1"/>
  <c r="FJ118" i="1"/>
  <c r="FI108" i="1"/>
  <c r="FH131" i="1"/>
  <c r="EZ125" i="1"/>
  <c r="FR149" i="1"/>
  <c r="FA144" i="1"/>
  <c r="FN110" i="1"/>
  <c r="FQ134" i="1"/>
  <c r="FE145" i="1"/>
  <c r="FF109" i="1"/>
  <c r="FE127" i="1"/>
  <c r="FF115" i="1"/>
  <c r="FM132" i="1"/>
  <c r="FE125" i="1"/>
  <c r="EX140" i="1"/>
  <c r="FI133" i="1"/>
  <c r="FR135" i="1"/>
  <c r="FC148" i="1"/>
  <c r="FQ115" i="1"/>
  <c r="FL124" i="1"/>
  <c r="FC108" i="1"/>
  <c r="FC115" i="1"/>
  <c r="FF125" i="1"/>
  <c r="FD129" i="1"/>
  <c r="FO121" i="1"/>
  <c r="EY109" i="1"/>
  <c r="FL144" i="1"/>
  <c r="FA139" i="1"/>
  <c r="FI120" i="1"/>
  <c r="FO144" i="1"/>
  <c r="FI138" i="1"/>
  <c r="FG114" i="1"/>
  <c r="FE132" i="1"/>
  <c r="FP142" i="1"/>
  <c r="FR107" i="1"/>
  <c r="FO137" i="1"/>
  <c r="FD102" i="1"/>
  <c r="FP114" i="1"/>
  <c r="EZ128" i="1"/>
  <c r="FL140" i="1"/>
  <c r="FA104" i="1"/>
  <c r="FE116" i="1"/>
  <c r="FS129" i="1"/>
  <c r="EX105" i="1"/>
  <c r="FA109" i="1"/>
  <c r="FJ106" i="1"/>
  <c r="FI105" i="1"/>
  <c r="FN127" i="1"/>
  <c r="FL100" i="1"/>
  <c r="EY104" i="1"/>
  <c r="FK102" i="1"/>
  <c r="FD105" i="1"/>
  <c r="FS102" i="1"/>
  <c r="EZ109" i="1"/>
  <c r="FM136" i="1"/>
  <c r="FF102" i="1"/>
  <c r="FA105" i="1"/>
  <c r="FL103" i="1"/>
  <c r="FS103" i="1"/>
  <c r="FL145" i="1"/>
  <c r="FE101" i="1"/>
  <c r="EX124" i="1"/>
  <c r="FB136" i="1"/>
  <c r="FP149" i="1"/>
  <c r="FC112" i="1"/>
  <c r="FI125" i="1"/>
  <c r="EY138" i="1"/>
  <c r="FB101" i="1"/>
  <c r="FQ127" i="1"/>
  <c r="FG107" i="1"/>
  <c r="EY106" i="1"/>
  <c r="FL135" i="1"/>
  <c r="FH117" i="1"/>
  <c r="FJ111" i="1"/>
  <c r="FS105" i="1"/>
  <c r="EY111" i="1"/>
  <c r="FD113" i="1"/>
  <c r="FA146" i="1"/>
  <c r="EX110" i="1"/>
  <c r="FL123" i="1"/>
  <c r="FP135" i="1"/>
  <c r="FH149" i="1"/>
  <c r="FQ111" i="1"/>
  <c r="FA125" i="1"/>
  <c r="FG149" i="1"/>
  <c r="FL110" i="1"/>
  <c r="FE129" i="1"/>
  <c r="FL101" i="1"/>
  <c r="FK100" i="1"/>
  <c r="FE123" i="1"/>
  <c r="FC107" i="1"/>
  <c r="FM103" i="1"/>
  <c r="FQ102" i="1"/>
  <c r="FQ137" i="1"/>
  <c r="FJ100" i="1"/>
  <c r="FJ113" i="1"/>
  <c r="EZ126" i="1"/>
  <c r="FF139" i="1"/>
  <c r="FO101" i="1"/>
  <c r="FG115" i="1"/>
  <c r="FE106" i="1"/>
  <c r="FD115" i="1"/>
  <c r="FN106" i="1"/>
  <c r="FR122" i="1"/>
  <c r="FO108" i="1"/>
  <c r="FA137" i="1"/>
  <c r="FD132" i="1"/>
  <c r="FH139" i="1"/>
  <c r="FP100" i="1"/>
  <c r="FK134" i="1"/>
  <c r="FP109" i="1"/>
  <c r="FJ137" i="1"/>
  <c r="EZ148" i="1"/>
  <c r="EX125" i="1"/>
  <c r="EY134" i="1"/>
  <c r="FQ116" i="1"/>
  <c r="FB109" i="1"/>
  <c r="FP120" i="1"/>
  <c r="FA118" i="1"/>
  <c r="FP132" i="1"/>
  <c r="FO142" i="1"/>
  <c r="EX133" i="1"/>
  <c r="FP131" i="1"/>
  <c r="FO130" i="1"/>
  <c r="FA112" i="1"/>
  <c r="EX113" i="1"/>
  <c r="FE138" i="1"/>
  <c r="EX137" i="1"/>
  <c r="FG129" i="1"/>
  <c r="EZ140" i="1"/>
  <c r="EX135" i="1"/>
  <c r="FJ108" i="1"/>
  <c r="FA145" i="1"/>
  <c r="EZ135" i="1"/>
  <c r="FO123" i="1"/>
  <c r="EY136" i="1"/>
  <c r="FI139" i="1"/>
  <c r="FB128" i="1"/>
  <c r="EZ119" i="1"/>
  <c r="FF134" i="1"/>
  <c r="FH111" i="1"/>
  <c r="FL136" i="1"/>
  <c r="EY147" i="1"/>
  <c r="FI126" i="1"/>
  <c r="FJ116" i="1"/>
  <c r="FD126" i="1"/>
  <c r="FH140" i="1"/>
  <c r="FB108" i="1"/>
  <c r="EZ112" i="1"/>
  <c r="FF114" i="1"/>
  <c r="FQ109" i="1"/>
  <c r="FA123" i="1"/>
  <c r="EX145" i="1"/>
  <c r="FC117" i="1"/>
  <c r="FB129" i="1"/>
  <c r="FS146" i="1"/>
  <c r="FL139" i="1"/>
  <c r="FP111" i="1"/>
  <c r="FM146" i="1"/>
  <c r="EX108" i="1"/>
  <c r="FJ117" i="1"/>
  <c r="FM127" i="1"/>
  <c r="FC149" i="1"/>
  <c r="FQ128" i="1"/>
  <c r="EZ120" i="1"/>
  <c r="FE112" i="1"/>
  <c r="FI131" i="1"/>
  <c r="FB120" i="1"/>
  <c r="FR110" i="1"/>
  <c r="FQ114" i="1"/>
  <c r="EY116" i="1"/>
  <c r="FF100" i="1"/>
  <c r="FF141" i="1"/>
  <c r="FA129" i="1"/>
  <c r="FM141" i="1"/>
  <c r="FP104" i="1"/>
  <c r="FF117" i="1"/>
  <c r="FL130" i="1"/>
  <c r="FB143" i="1"/>
  <c r="FM106" i="1"/>
  <c r="FH100" i="1"/>
  <c r="FA126" i="1"/>
  <c r="FE108" i="1"/>
  <c r="FF132" i="1"/>
  <c r="FH104" i="1"/>
  <c r="FO103" i="1"/>
  <c r="FN100" i="1"/>
  <c r="FG138" i="1"/>
  <c r="FJ115" i="1"/>
  <c r="FK131" i="1"/>
  <c r="FQ110" i="1"/>
  <c r="FD140" i="1"/>
  <c r="FD114" i="1"/>
  <c r="FB144" i="1"/>
  <c r="FE142" i="1"/>
  <c r="FN102" i="1"/>
  <c r="FK125" i="1"/>
  <c r="FB116" i="1"/>
  <c r="EY149" i="1"/>
  <c r="FR112" i="1"/>
  <c r="FJ126" i="1"/>
  <c r="FN138" i="1"/>
  <c r="FC102" i="1"/>
  <c r="FO114" i="1"/>
  <c r="EY128" i="1"/>
  <c r="FG132" i="1"/>
  <c r="FI137" i="1"/>
  <c r="FO135" i="1"/>
  <c r="FN117" i="1"/>
  <c r="FG126" i="1"/>
  <c r="FP124" i="1"/>
  <c r="FL107" i="1"/>
  <c r="FL102" i="1"/>
  <c r="FA128" i="1"/>
  <c r="FQ122" i="1"/>
  <c r="FI136" i="1"/>
  <c r="FM148" i="1"/>
  <c r="FJ112" i="1"/>
  <c r="FB126" i="1"/>
  <c r="FF138" i="1"/>
  <c r="FQ101" i="1"/>
  <c r="FO118" i="1"/>
  <c r="FP117" i="1"/>
  <c r="FD109" i="1"/>
  <c r="FB105" i="1"/>
  <c r="EY107" i="1"/>
  <c r="EX109" i="1"/>
  <c r="EZ103" i="1"/>
  <c r="FA106" i="1"/>
  <c r="FH106" i="1"/>
  <c r="FK114" i="1"/>
  <c r="FA127" i="1"/>
  <c r="FG140" i="1"/>
  <c r="FP102" i="1"/>
  <c r="EZ116" i="1"/>
  <c r="FL128" i="1"/>
  <c r="FR141" i="1"/>
  <c r="FD106" i="1"/>
  <c r="FR143" i="1"/>
  <c r="FH136" i="1"/>
  <c r="FG101" i="1"/>
  <c r="FA114" i="1"/>
  <c r="FI142" i="1"/>
  <c r="EY119" i="1"/>
  <c r="FI147" i="1"/>
  <c r="FI100" i="1"/>
  <c r="FM116" i="1"/>
  <c r="FM128" i="1"/>
  <c r="FK144" i="1"/>
  <c r="FO133" i="1"/>
  <c r="FE120" i="1"/>
  <c r="FD139" i="1"/>
  <c r="FO149" i="1"/>
  <c r="FH142" i="1"/>
  <c r="FP130" i="1"/>
  <c r="FK149" i="1"/>
  <c r="FS115" i="1"/>
  <c r="FF143" i="1"/>
  <c r="FE114" i="1"/>
  <c r="FC123" i="1"/>
  <c r="FN111" i="1"/>
  <c r="FQ141" i="1"/>
  <c r="EZ144" i="1"/>
  <c r="FG141" i="1"/>
  <c r="FK129" i="1"/>
  <c r="FG143" i="1"/>
  <c r="FI146" i="1"/>
  <c r="FK145" i="1"/>
  <c r="FS147" i="1"/>
  <c r="FD136" i="1"/>
  <c r="FO131" i="1"/>
  <c r="FA110" i="1"/>
  <c r="FM147" i="1"/>
  <c r="FH120" i="1"/>
  <c r="FI109" i="1"/>
  <c r="FD127" i="1"/>
  <c r="FN133" i="1"/>
  <c r="FR129" i="1"/>
  <c r="FQ131" i="1"/>
  <c r="FG133" i="1"/>
  <c r="FJ140" i="1"/>
  <c r="EX148" i="1"/>
  <c r="FQ136" i="1"/>
  <c r="FQ146" i="1"/>
  <c r="FH110" i="1"/>
  <c r="FF145" i="1"/>
  <c r="FL138" i="1"/>
  <c r="FA143" i="1"/>
  <c r="FK147" i="1"/>
  <c r="FM137" i="1"/>
  <c r="FI127" i="1"/>
  <c r="FM120" i="1"/>
  <c r="FM133" i="1"/>
  <c r="FO122" i="1"/>
  <c r="FP119" i="1"/>
  <c r="EY133" i="1"/>
  <c r="FR140" i="1"/>
  <c r="FA131" i="1"/>
  <c r="FB134" i="1"/>
  <c r="FR123" i="1"/>
  <c r="FS143" i="1"/>
  <c r="EZ130" i="1"/>
  <c r="FO112" i="1"/>
  <c r="FK108" i="1"/>
  <c r="FF128" i="1"/>
  <c r="FE117" i="1"/>
  <c r="EX114" i="1"/>
  <c r="EY102" i="1"/>
  <c r="FQ147" i="1"/>
  <c r="FQ105" i="1"/>
  <c r="FG118" i="1"/>
  <c r="FM131" i="1"/>
  <c r="FC144" i="1"/>
  <c r="FF107" i="1"/>
  <c r="FR119" i="1"/>
  <c r="FB133" i="1"/>
  <c r="FG102" i="1"/>
  <c r="FS144" i="1"/>
  <c r="FR111" i="1"/>
  <c r="FA134" i="1"/>
  <c r="EY108" i="1"/>
  <c r="FD130" i="1"/>
  <c r="FP106" i="1"/>
  <c r="FJ101" i="1"/>
  <c r="FQ148" i="1"/>
  <c r="FB135" i="1"/>
  <c r="FH114" i="1"/>
  <c r="FK120" i="1"/>
  <c r="FC104" i="1"/>
  <c r="FM107" i="1"/>
  <c r="FB106" i="1"/>
  <c r="FA101" i="1"/>
  <c r="FJ105" i="1"/>
  <c r="EY131" i="1"/>
  <c r="FO125" i="1"/>
  <c r="FG139" i="1"/>
  <c r="FD103" i="1"/>
  <c r="FH115" i="1"/>
  <c r="EZ129" i="1"/>
  <c r="FD141" i="1"/>
  <c r="FO104" i="1"/>
  <c r="FQ100" i="1"/>
  <c r="FQ142" i="1"/>
  <c r="FK142" i="1"/>
  <c r="FD101" i="1"/>
  <c r="FF106" i="1"/>
  <c r="EZ114" i="1"/>
  <c r="FD104" i="1"/>
  <c r="FG100" i="1"/>
  <c r="EX143" i="1"/>
  <c r="FN149" i="1"/>
  <c r="FC113" i="1"/>
  <c r="FG125" i="1"/>
  <c r="EY139" i="1"/>
  <c r="FR102" i="1"/>
  <c r="EZ115" i="1"/>
  <c r="FN128" i="1"/>
  <c r="FF131" i="1"/>
  <c r="FH146" i="1"/>
  <c r="FN115" i="1"/>
  <c r="FF112" i="1"/>
  <c r="FQ113" i="1"/>
  <c r="FD122" i="1"/>
  <c r="FG104" i="1"/>
  <c r="FG142" i="1"/>
  <c r="FM121" i="1"/>
  <c r="FH141" i="1"/>
  <c r="FQ103" i="1"/>
  <c r="FA117" i="1"/>
  <c r="FM129" i="1"/>
  <c r="FS142" i="1"/>
  <c r="FF105" i="1"/>
  <c r="FL118" i="1"/>
  <c r="FL146" i="1"/>
  <c r="FC100" i="1"/>
  <c r="EY140" i="1"/>
  <c r="FN101" i="1"/>
  <c r="FP147" i="1"/>
  <c r="FM149" i="1"/>
  <c r="FH129" i="1"/>
  <c r="FC114" i="1"/>
  <c r="EZ133" i="1"/>
  <c r="EZ127" i="1"/>
  <c r="FJ145" i="1"/>
  <c r="FD120" i="1"/>
  <c r="FE100" i="1"/>
  <c r="FI128" i="1"/>
  <c r="FS123" i="1"/>
  <c r="FI140" i="1"/>
  <c r="FR128" i="1"/>
  <c r="FL116" i="1"/>
  <c r="EZ137" i="1"/>
  <c r="FE139" i="1"/>
  <c r="FD117" i="1"/>
  <c r="FN142" i="1"/>
  <c r="FA108" i="1"/>
  <c r="FE122" i="1"/>
  <c r="FH132" i="1"/>
  <c r="FC127" i="1"/>
  <c r="EZ123" i="1"/>
  <c r="FC139" i="1"/>
  <c r="FC116" i="1"/>
  <c r="FG131" i="1"/>
  <c r="FS131" i="1"/>
  <c r="EY121" i="1"/>
  <c r="FK117" i="1"/>
  <c r="FH113" i="1"/>
  <c r="FM144" i="1"/>
  <c r="FH143" i="1"/>
  <c r="FS133" i="1"/>
  <c r="FD124" i="1"/>
  <c r="FR136" i="1"/>
  <c r="FE144" i="1"/>
  <c r="FG109" i="1"/>
  <c r="FJ128" i="1"/>
  <c r="FN116" i="1"/>
  <c r="FR127" i="1"/>
  <c r="FO143" i="1"/>
  <c r="FP141" i="1"/>
  <c r="FK137" i="1"/>
  <c r="FI119" i="1"/>
  <c r="FR116" i="1"/>
  <c r="FD128" i="1"/>
  <c r="FO134" i="1"/>
  <c r="FI132" i="1"/>
  <c r="FK140" i="1"/>
  <c r="FE135" i="1"/>
  <c r="FM134" i="1"/>
  <c r="FL114" i="1"/>
  <c r="FS149" i="1"/>
  <c r="EX128" i="1"/>
  <c r="FE136" i="1"/>
  <c r="FQ138" i="1"/>
  <c r="FF124" i="1"/>
  <c r="FE149" i="1"/>
  <c r="FH108" i="1"/>
  <c r="FN122" i="1"/>
  <c r="FR137" i="1"/>
  <c r="EY146" i="1"/>
  <c r="EZ143" i="1"/>
  <c r="FN121" i="1"/>
  <c r="FG136" i="1"/>
  <c r="FC147" i="1"/>
  <c r="FD107" i="1"/>
  <c r="EY110" i="1"/>
  <c r="FN132" i="1"/>
  <c r="FR144" i="1"/>
  <c r="FG108" i="1"/>
  <c r="FS120" i="1"/>
  <c r="FC134" i="1"/>
  <c r="FO146" i="1"/>
  <c r="FR109" i="1"/>
  <c r="FK103" i="1"/>
  <c r="FR124" i="1"/>
  <c r="FI115" i="1"/>
  <c r="FN137" i="1"/>
  <c r="FL111" i="1"/>
  <c r="FQ133" i="1"/>
  <c r="FG117" i="1"/>
  <c r="FF137" i="1"/>
  <c r="FN112" i="1"/>
  <c r="FO138" i="1"/>
  <c r="FJ144" i="1"/>
  <c r="FP123" i="1"/>
  <c r="FS101" i="1"/>
  <c r="FN103" i="1"/>
  <c r="FK121" i="1"/>
  <c r="FB107" i="1"/>
  <c r="FE103" i="1"/>
  <c r="FR145" i="1"/>
  <c r="FI102" i="1"/>
  <c r="FA116" i="1"/>
  <c r="FE128" i="1"/>
  <c r="FS141" i="1"/>
  <c r="FP105" i="1"/>
  <c r="EX118" i="1"/>
  <c r="FL131" i="1"/>
  <c r="FJ104" i="1"/>
  <c r="FB123" i="1"/>
  <c r="FF103" i="1"/>
  <c r="FN107" i="1"/>
  <c r="FM139" i="1"/>
  <c r="FA124" i="1"/>
  <c r="FK105" i="1"/>
  <c r="EX104" i="1"/>
  <c r="FR113" i="1"/>
  <c r="FH126" i="1"/>
  <c r="FN139" i="1"/>
  <c r="FA102" i="1"/>
  <c r="FO115" i="1"/>
  <c r="FS127" i="1"/>
  <c r="FK141" i="1"/>
  <c r="FH105" i="1"/>
  <c r="FM111" i="1"/>
  <c r="FO126" i="1"/>
  <c r="FB146" i="1"/>
  <c r="EX141" i="1"/>
  <c r="FC119" i="1"/>
  <c r="FS107" i="1"/>
  <c r="FJ107" i="1"/>
  <c r="FF122" i="1"/>
  <c r="FD145" i="1"/>
  <c r="FB118" i="1"/>
  <c r="FF130" i="1"/>
  <c r="EX144" i="1"/>
  <c r="FG106" i="1"/>
  <c r="FM119" i="1"/>
  <c r="FC132" i="1"/>
  <c r="FI145" i="1"/>
  <c r="FP107" i="1"/>
  <c r="FB104" i="1"/>
  <c r="FG145" i="1"/>
  <c r="FS104" i="1"/>
  <c r="FI104" i="1"/>
  <c r="FL129" i="1"/>
  <c r="FL141" i="1"/>
  <c r="FI103" i="1"/>
  <c r="FJ136" i="1"/>
  <c r="FJ133" i="1"/>
  <c r="FC131" i="1"/>
  <c r="EZ146" i="1"/>
  <c r="EX123" i="1"/>
  <c r="FA138" i="1"/>
  <c r="FL147" i="1"/>
  <c r="FK128" i="1"/>
  <c r="FD118" i="1"/>
  <c r="FJ141" i="1"/>
  <c r="EY145" i="1"/>
  <c r="FH122" i="1"/>
  <c r="FI143" i="1"/>
  <c r="EY124" i="1"/>
  <c r="EZ113" i="1"/>
  <c r="FM108" i="1"/>
  <c r="FK115" i="1"/>
  <c r="FM124" i="1"/>
  <c r="FQ121" i="1"/>
  <c r="FH112" i="1"/>
  <c r="FE147" i="1"/>
  <c r="FF136" i="1"/>
  <c r="FL113" i="1"/>
  <c r="FC129" i="1"/>
  <c r="FJ122" i="1"/>
  <c r="FF146" i="1"/>
  <c r="FF126" i="1"/>
  <c r="FO141" i="1"/>
  <c r="FR138" i="1"/>
  <c r="FP108" i="1"/>
  <c r="FC118" i="1"/>
  <c r="EX126" i="1"/>
  <c r="FQ140" i="1"/>
  <c r="FN136" i="1"/>
  <c r="FL149" i="1"/>
  <c r="FG134" i="1"/>
  <c r="FL112" i="1"/>
  <c r="FS124" i="1"/>
  <c r="FF142" i="1"/>
  <c r="FC128" i="1"/>
  <c r="FF148" i="1"/>
  <c r="EZ142" i="1"/>
  <c r="FS128" i="1"/>
  <c r="FB139" i="1"/>
  <c r="FB130" i="1"/>
  <c r="FH118" i="1"/>
  <c r="FL132" i="1"/>
  <c r="EY114" i="1"/>
  <c r="FF135" i="1"/>
  <c r="FL137" i="1"/>
  <c r="FK148" i="1"/>
  <c r="FP143" i="1"/>
  <c r="FG111" i="1"/>
  <c r="FK126" i="1"/>
  <c r="FN141" i="1"/>
  <c r="EY129" i="1"/>
  <c r="FB122" i="1"/>
  <c r="FN146" i="1"/>
  <c r="FG124" i="1"/>
  <c r="FJ129" i="1"/>
  <c r="FJ119" i="1"/>
  <c r="FB119" i="1"/>
  <c r="FI107" i="1"/>
  <c r="FP127" i="1"/>
  <c r="FH109" i="1"/>
  <c r="FL121" i="1"/>
  <c r="FD135" i="1"/>
  <c r="FH147" i="1"/>
  <c r="FS110" i="1"/>
  <c r="FI123" i="1"/>
  <c r="FO136" i="1"/>
  <c r="EX103" i="1"/>
  <c r="FM142" i="1"/>
  <c r="EX142" i="1"/>
  <c r="FE141" i="1"/>
  <c r="FG113" i="1"/>
  <c r="FH137" i="1"/>
  <c r="EX122" i="1"/>
  <c r="FG147" i="1"/>
  <c r="FN129" i="1"/>
  <c r="FN118" i="1"/>
  <c r="FO147" i="1"/>
  <c r="EY127" i="1"/>
  <c r="FR126" i="1"/>
  <c r="FA100" i="1"/>
  <c r="FI110" i="1"/>
  <c r="FA120" i="1"/>
  <c r="FR106" i="1"/>
  <c r="FP116" i="1"/>
  <c r="FF129" i="1"/>
  <c r="FL142" i="1"/>
  <c r="EY105" i="1"/>
  <c r="FM118" i="1"/>
  <c r="FQ130" i="1"/>
  <c r="FI144" i="1"/>
  <c r="FF108" i="1"/>
  <c r="EZ108" i="1"/>
  <c r="EX130" i="1"/>
  <c r="FJ130" i="1"/>
  <c r="FR114" i="1"/>
  <c r="FE134" i="1"/>
  <c r="EZ100" i="1"/>
  <c r="FK106" i="1"/>
  <c r="FO105" i="1"/>
  <c r="FO140" i="1"/>
  <c r="FB103" i="1"/>
  <c r="FH116" i="1"/>
  <c r="EX129" i="1"/>
  <c r="FD142" i="1"/>
  <c r="FM104" i="1"/>
  <c r="FE118" i="1"/>
  <c r="FI101" i="1"/>
  <c r="FE140" i="1"/>
  <c r="FC133" i="1"/>
  <c r="EZ105" i="1"/>
  <c r="FJ124" i="1"/>
  <c r="FA103" i="1"/>
  <c r="FF118" i="1"/>
  <c r="EY103" i="1"/>
  <c r="FC105" i="1"/>
  <c r="FH107" i="1"/>
  <c r="FC143" i="1"/>
  <c r="EZ107" i="1"/>
  <c r="FN120" i="1"/>
  <c r="FR132" i="1"/>
  <c r="FJ146" i="1"/>
  <c r="FS108" i="1"/>
  <c r="FC122" i="1"/>
  <c r="EX136" i="1"/>
  <c r="FR133" i="1"/>
  <c r="FN125" i="1"/>
  <c r="FA119" i="1"/>
  <c r="FE111" i="1"/>
  <c r="EZ136" i="1"/>
  <c r="FG128" i="1"/>
  <c r="FO116" i="1"/>
  <c r="EY132" i="1"/>
  <c r="FN140" i="1"/>
  <c r="FQ144" i="1"/>
  <c r="FG116" i="1"/>
  <c r="FN109" i="1"/>
  <c r="FR130" i="1"/>
  <c r="EX134" i="1"/>
  <c r="FJ142" i="1"/>
  <c r="EZ110" i="1"/>
  <c r="FR148" i="1"/>
  <c r="EZ124" i="1"/>
  <c r="FQ149" i="1"/>
  <c r="FS136" i="1"/>
  <c r="FB137" i="1"/>
  <c r="FD138" i="1"/>
  <c r="FA140" i="1"/>
  <c r="FM125" i="1"/>
  <c r="FM126" i="1"/>
  <c r="FG135" i="1"/>
  <c r="FN145" i="1"/>
  <c r="FM110" i="1"/>
  <c r="FM135" i="1"/>
  <c r="EZ145" i="1"/>
  <c r="FP145" i="1"/>
  <c r="FH123" i="1"/>
  <c r="FC141" i="1"/>
  <c r="FN135" i="1"/>
  <c r="FK111" i="1"/>
  <c r="EY122" i="1"/>
  <c r="FC136" i="1"/>
  <c r="FD119" i="1"/>
  <c r="FO124" i="1"/>
  <c r="EY148" i="1"/>
  <c r="FQ119" i="1"/>
  <c r="FC109" i="1"/>
  <c r="FJ110" i="1"/>
  <c r="FN143" i="1"/>
  <c r="FO132" i="1"/>
  <c r="FM123" i="1"/>
  <c r="FB121" i="1"/>
  <c r="FN134" i="1"/>
  <c r="FG123" i="1"/>
  <c r="FS135" i="1"/>
  <c r="FO117" i="1"/>
  <c r="FP139" i="1"/>
  <c r="FJ149" i="1"/>
  <c r="FS113" i="1"/>
  <c r="FO110" i="1"/>
  <c r="FI118" i="1"/>
  <c r="FS117" i="1"/>
  <c r="FA133" i="1"/>
  <c r="FA113" i="1"/>
  <c r="FA132" i="1"/>
  <c r="FE113" i="1"/>
  <c r="EY123" i="1"/>
  <c r="FC137" i="1"/>
  <c r="FH130" i="1"/>
  <c r="FQ108" i="1"/>
  <c r="FA111" i="1"/>
  <c r="FM112" i="1"/>
  <c r="FR142" i="1"/>
  <c r="FR117" i="1"/>
  <c r="FP128" i="1"/>
  <c r="FI148" i="1"/>
  <c r="FI134" i="1"/>
  <c r="FA148" i="1"/>
  <c r="EX112" i="1"/>
  <c r="FB124" i="1"/>
  <c r="FP137" i="1"/>
  <c r="FS100" i="1"/>
  <c r="FI113" i="1"/>
  <c r="FF104" i="1"/>
  <c r="FL122" i="1"/>
  <c r="FC145" i="1"/>
  <c r="EY118" i="1"/>
  <c r="EX117" i="1"/>
  <c r="FB114" i="1"/>
  <c r="FK146" i="1"/>
  <c r="FD111" i="1"/>
  <c r="FA107" i="1"/>
  <c r="FS121" i="1"/>
  <c r="FC101" i="1"/>
  <c r="EX107" i="1"/>
  <c r="FQ135" i="1"/>
  <c r="FM101" i="1"/>
  <c r="EZ104" i="1"/>
  <c r="FS126" i="1"/>
  <c r="FI114" i="1"/>
  <c r="FM143" i="1"/>
  <c r="EZ106" i="1"/>
  <c r="FF119" i="1"/>
  <c r="FR131" i="1"/>
  <c r="FB145" i="1"/>
  <c r="FK107" i="1"/>
  <c r="FC121" i="1"/>
  <c r="FE104" i="1"/>
  <c r="FJ138" i="1"/>
  <c r="FS109" i="1"/>
  <c r="FI129" i="1"/>
  <c r="FA147" i="1"/>
  <c r="FO100" i="1"/>
  <c r="EX106" i="1"/>
  <c r="FS111" i="1"/>
  <c r="FB115" i="1"/>
  <c r="FI117" i="1"/>
  <c r="EY130" i="1"/>
  <c r="FE143" i="1"/>
  <c r="FN105" i="1"/>
  <c r="EX119" i="1"/>
  <c r="FJ131" i="1"/>
  <c r="FP144" i="1"/>
  <c r="FP101" i="1"/>
  <c r="FL120" i="1"/>
  <c r="FB113" i="1"/>
  <c r="FF123" i="1"/>
  <c r="EX131" i="1"/>
  <c r="FQ132" i="1"/>
  <c r="EX132" i="1"/>
  <c r="FN104" i="1"/>
  <c r="FA141" i="1"/>
  <c r="FC125" i="1"/>
  <c r="FS119" i="1"/>
  <c r="FK133" i="1"/>
  <c r="FO145" i="1"/>
  <c r="FL109" i="1"/>
  <c r="FD123" i="1"/>
  <c r="FH135" i="1"/>
  <c r="EZ149" i="1"/>
  <c r="FJ103" i="1"/>
  <c r="EZ141" i="1"/>
  <c r="FJ132" i="1"/>
  <c r="FM140" i="1"/>
  <c r="FS139" i="1"/>
  <c r="EX120" i="1"/>
  <c r="FS140" i="1"/>
  <c r="FH102" i="1"/>
  <c r="FG137" i="1"/>
  <c r="FP122" i="1"/>
  <c r="FN108" i="1"/>
  <c r="EY142" i="1"/>
  <c r="FP140" i="1"/>
  <c r="FP126" i="1"/>
  <c r="FK138" i="1"/>
  <c r="FG121" i="1"/>
  <c r="FB141" i="1"/>
  <c r="FP133" i="1"/>
  <c r="FP110" i="1"/>
  <c r="FS145" i="1"/>
  <c r="FK116" i="1"/>
  <c r="FK143" i="1"/>
  <c r="FG112" i="1"/>
  <c r="FP121" i="1"/>
  <c r="FF133" i="1"/>
  <c r="FG122" i="1"/>
  <c r="FF147" i="1"/>
  <c r="FD112" i="1"/>
  <c r="FL115" i="1"/>
  <c r="FK135" i="1"/>
  <c r="FN123" i="1"/>
  <c r="FS148" i="1"/>
  <c r="FM145" i="1"/>
  <c r="FR108" i="1"/>
  <c r="FQ118" i="1"/>
  <c r="EY143" i="1"/>
  <c r="FQ129" i="1"/>
  <c r="FB117" i="1"/>
  <c r="EY135" i="1"/>
  <c r="FS138" i="1"/>
  <c r="FC120" i="1"/>
  <c r="EX138" i="1"/>
  <c r="FB147" i="1"/>
  <c r="FE126" i="1"/>
  <c r="FN130" i="1"/>
  <c r="FJ147" i="1"/>
  <c r="FG110" i="1"/>
  <c r="FF116" i="1"/>
  <c r="EY115" i="1"/>
  <c r="FO109" i="1"/>
  <c r="FL117" i="1"/>
  <c r="FE115" i="1"/>
  <c r="FA121" i="1"/>
  <c r="FF110" i="1"/>
  <c r="FR118" i="1"/>
  <c r="EZ111" i="1"/>
  <c r="FB140" i="1"/>
  <c r="FA130" i="1"/>
  <c r="FJ139" i="1"/>
  <c r="FG146" i="1"/>
  <c r="EY113" i="1"/>
  <c r="FG144" i="1"/>
  <c r="FL133" i="1"/>
  <c r="FB142" i="1"/>
  <c r="FR147" i="1"/>
  <c r="FN148" i="1"/>
  <c r="FN114" i="1"/>
  <c r="FL148" i="1"/>
  <c r="EY126" i="1"/>
  <c r="FI111" i="1"/>
  <c r="FQ117" i="1"/>
  <c r="FO107" i="1"/>
  <c r="FC111" i="1"/>
  <c r="FQ124" i="1"/>
  <c r="EY137" i="1"/>
  <c r="FD100" i="1"/>
  <c r="FJ114" i="1"/>
  <c r="FN126" i="1"/>
  <c r="FF140" i="1"/>
  <c r="FK104" i="1"/>
  <c r="FC126" i="1"/>
  <c r="FH148" i="1"/>
  <c r="FD121" i="1"/>
  <c r="FQ143" i="1"/>
  <c r="EZ102" i="1"/>
  <c r="FG105" i="1"/>
  <c r="FL106" i="1"/>
  <c r="FQ104" i="1"/>
  <c r="FB125" i="1"/>
  <c r="FE131" i="1"/>
  <c r="FK110" i="1"/>
  <c r="FA149" i="1"/>
  <c r="EX121" i="1"/>
  <c r="FO102" i="1"/>
  <c r="FC135" i="1"/>
  <c r="EZ118" i="1"/>
  <c r="FG120" i="1"/>
  <c r="FS132" i="1"/>
  <c r="FC146" i="1"/>
  <c r="FL108" i="1"/>
  <c r="FR121" i="1"/>
  <c r="FH134" i="1"/>
  <c r="FN147" i="1"/>
  <c r="FL104" i="1"/>
  <c r="EY117" i="1"/>
  <c r="FL143" i="1"/>
  <c r="FB100" i="1"/>
  <c r="FP103" i="1"/>
  <c r="FK112" i="1"/>
  <c r="FE107" i="1"/>
  <c r="EX101" i="1"/>
  <c r="FK124" i="1"/>
  <c r="FF144" i="1"/>
  <c r="FO106" i="1"/>
  <c r="EY120" i="1"/>
  <c r="FK132" i="1"/>
  <c r="FQ145" i="1"/>
  <c r="FD108" i="1"/>
  <c r="FJ121" i="1"/>
  <c r="FC103" i="1"/>
  <c r="FH127" i="1"/>
  <c r="FF120" i="1"/>
  <c r="FR104" i="1"/>
  <c r="FB138" i="1"/>
  <c r="FP112" i="1"/>
  <c r="FM117" i="1"/>
  <c r="FF101" i="1"/>
  <c r="FN144" i="1"/>
  <c r="FD134" i="1"/>
  <c r="FP146" i="1"/>
  <c r="FE110" i="1"/>
  <c r="FI122" i="1"/>
  <c r="FA136" i="1"/>
  <c r="FE148" i="1"/>
  <c r="FB112" i="1"/>
  <c r="FP125" i="1"/>
  <c r="FG119" i="1"/>
  <c r="FK119" i="1"/>
  <c r="FI112" i="1"/>
  <c r="FS112" i="1"/>
  <c r="FQ123" i="1"/>
  <c r="FC106" i="1"/>
  <c r="FF127" i="1"/>
  <c r="EX139" i="1"/>
  <c r="FE121" i="1"/>
  <c r="FK109" i="1"/>
  <c r="FR120" i="1"/>
  <c r="FP115" i="1"/>
  <c r="FH119" i="1"/>
  <c r="FL134" i="1"/>
  <c r="FP148" i="1"/>
  <c r="FD116" i="1"/>
  <c r="FE124" i="1"/>
  <c r="FS116" i="1"/>
  <c r="FK130" i="1"/>
  <c r="FN131" i="1"/>
  <c r="FL125" i="1"/>
  <c r="FD125" i="1"/>
  <c r="EX147" i="1"/>
  <c r="EX146" i="1"/>
  <c r="FM114" i="1"/>
  <c r="FC130" i="1"/>
  <c r="EZ134" i="1"/>
  <c r="FH138" i="1"/>
  <c r="FJ148" i="1"/>
  <c r="EY144" i="1"/>
  <c r="FJ127" i="1"/>
  <c r="FO129" i="1"/>
  <c r="FL126" i="1"/>
  <c r="FQ120" i="1"/>
  <c r="EX116" i="1"/>
  <c r="FN124" i="1"/>
  <c r="FK113" i="1"/>
  <c r="FK123" i="1"/>
  <c r="FE137" i="1"/>
  <c r="EZ122" i="1"/>
  <c r="FP118" i="1"/>
  <c r="FB132" i="1"/>
  <c r="FF111" i="1"/>
  <c r="FJ109" i="1"/>
  <c r="EY112" i="1"/>
  <c r="EZ132" i="1"/>
  <c r="FI141" i="1"/>
  <c r="FD149" i="1"/>
  <c r="FE146" i="1"/>
  <c r="FB131" i="1"/>
  <c r="FJ120" i="1"/>
  <c r="EX115" i="1"/>
  <c r="FB149" i="1"/>
  <c r="FS114" i="1"/>
  <c r="FD137" i="1"/>
  <c r="FR115" i="1"/>
  <c r="FI121" i="1"/>
  <c r="FK127" i="1"/>
  <c r="FR139" i="1"/>
  <c r="FL119" i="1"/>
  <c r="FC110" i="1"/>
  <c r="FM122" i="1"/>
  <c r="FC138" i="1"/>
  <c r="FQ126" i="1"/>
  <c r="FH145" i="1"/>
  <c r="FM113" i="1"/>
  <c r="FH125" i="1"/>
  <c r="FD131" i="1"/>
  <c r="FK136" i="1"/>
  <c r="FS118" i="1"/>
  <c r="GK124" i="1"/>
  <c r="FM105" i="1"/>
  <c r="GE173" i="1" l="1"/>
  <c r="HA48" i="1" s="1"/>
  <c r="GM157" i="1"/>
  <c r="HI32" i="1" s="1"/>
  <c r="GG201" i="1"/>
  <c r="HC76" i="1" s="1"/>
  <c r="FW181" i="1"/>
  <c r="GS56" i="1" s="1"/>
  <c r="GL164" i="1"/>
  <c r="HH39" i="1" s="1"/>
  <c r="FW170" i="1"/>
  <c r="GS45" i="1" s="1"/>
  <c r="GM182" i="1"/>
  <c r="HI57" i="1" s="1"/>
  <c r="FY198" i="1"/>
  <c r="GU73" i="1" s="1"/>
  <c r="GE162" i="1"/>
  <c r="HA37" i="1" s="1"/>
  <c r="GG190" i="1"/>
  <c r="HC65" i="1" s="1"/>
  <c r="GH161" i="1"/>
  <c r="HD36" i="1" s="1"/>
  <c r="GG166" i="1"/>
  <c r="HC41" i="1" s="1"/>
  <c r="GG180" i="1"/>
  <c r="HC55" i="1" s="1"/>
  <c r="GF191" i="1"/>
  <c r="HB66" i="1" s="1"/>
  <c r="GJ158" i="1"/>
  <c r="HF33" i="1" s="1"/>
  <c r="GA153" i="1"/>
  <c r="GW28" i="1" s="1"/>
  <c r="GM165" i="1"/>
  <c r="HI40" i="1" s="1"/>
  <c r="GD168" i="1"/>
  <c r="GZ43" i="1" s="1"/>
  <c r="GL193" i="1"/>
  <c r="HH68" i="1" s="1"/>
  <c r="FX161" i="1"/>
  <c r="GT36" i="1" s="1"/>
  <c r="GM175" i="1"/>
  <c r="HI50" i="1" s="1"/>
  <c r="GC187" i="1"/>
  <c r="GY62" i="1" s="1"/>
  <c r="GE175" i="1"/>
  <c r="HA50" i="1" s="1"/>
  <c r="GK165" i="1"/>
  <c r="HG40" i="1" s="1"/>
  <c r="GE192" i="1"/>
  <c r="HA67" i="1" s="1"/>
  <c r="FZ181" i="1"/>
  <c r="GV56" i="1" s="1"/>
  <c r="GC159" i="1"/>
  <c r="GY34" i="1" s="1"/>
  <c r="GM198" i="1"/>
  <c r="HI73" i="1" s="1"/>
  <c r="GM200" i="1"/>
  <c r="HI75" i="1" s="1"/>
  <c r="FX188" i="1"/>
  <c r="GT63" i="1" s="1"/>
  <c r="FX198" i="1"/>
  <c r="GT73" i="1" s="1"/>
  <c r="GN179" i="1"/>
  <c r="HJ54" i="1" s="1"/>
  <c r="GD157" i="1"/>
  <c r="GZ32" i="1" s="1"/>
  <c r="FX194" i="1"/>
  <c r="GT69" i="1" s="1"/>
  <c r="GK164" i="1"/>
  <c r="HG39" i="1" s="1"/>
  <c r="GK172" i="1"/>
  <c r="HG47" i="1" s="1"/>
  <c r="GJ194" i="1"/>
  <c r="HF69" i="1" s="1"/>
  <c r="GA168" i="1"/>
  <c r="GW43" i="1" s="1"/>
  <c r="GK156" i="1"/>
  <c r="HG31" i="1" s="1"/>
  <c r="GF201" i="1"/>
  <c r="HB76" i="1" s="1"/>
  <c r="GI170" i="1"/>
  <c r="HE45" i="1" s="1"/>
  <c r="GJ155" i="1"/>
  <c r="HF30" i="1" s="1"/>
  <c r="GD198" i="1"/>
  <c r="GZ73" i="1" s="1"/>
  <c r="GB168" i="1"/>
  <c r="GX43" i="1" s="1"/>
  <c r="GI191" i="1"/>
  <c r="HE66" i="1" s="1"/>
  <c r="GG170" i="1"/>
  <c r="HC45" i="1" s="1"/>
  <c r="GA202" i="1"/>
  <c r="GW77" i="1" s="1"/>
  <c r="FW179" i="1"/>
  <c r="GS54" i="1" s="1"/>
  <c r="GL158" i="1"/>
  <c r="HH33" i="1" s="1"/>
  <c r="GE164" i="1"/>
  <c r="HA39" i="1" s="1"/>
  <c r="GM156" i="1"/>
  <c r="HI31" i="1" s="1"/>
  <c r="GG198" i="1"/>
  <c r="HC73" i="1" s="1"/>
  <c r="GB177" i="1"/>
  <c r="GX52" i="1" s="1"/>
  <c r="FY196" i="1"/>
  <c r="GU71" i="1" s="1"/>
  <c r="GG192" i="1"/>
  <c r="HC67" i="1" s="1"/>
  <c r="GN202" i="1"/>
  <c r="HJ77" i="1" s="1"/>
  <c r="FY178" i="1"/>
  <c r="GU53" i="1" s="1"/>
  <c r="GN190" i="1"/>
  <c r="HJ65" i="1" s="1"/>
  <c r="FY197" i="1"/>
  <c r="GU72" i="1" s="1"/>
  <c r="FZ166" i="1"/>
  <c r="GV41" i="1" s="1"/>
  <c r="FX153" i="1"/>
  <c r="GT28" i="1" s="1"/>
  <c r="GD156" i="1"/>
  <c r="GZ31" i="1" s="1"/>
  <c r="GK196" i="1"/>
  <c r="HG71" i="1" s="1"/>
  <c r="GH185" i="1"/>
  <c r="HD60" i="1" s="1"/>
  <c r="GC162" i="1"/>
  <c r="GY37" i="1" s="1"/>
  <c r="GK157" i="1"/>
  <c r="HG32" i="1" s="1"/>
  <c r="FZ157" i="1"/>
  <c r="GV32" i="1" s="1"/>
  <c r="GI190" i="1"/>
  <c r="HE65" i="1" s="1"/>
  <c r="FW193" i="1"/>
  <c r="GS68" i="1" s="1"/>
  <c r="GK193" i="1"/>
  <c r="HG68" i="1" s="1"/>
  <c r="GJ197" i="1"/>
  <c r="HF72" i="1" s="1"/>
  <c r="GF172" i="1"/>
  <c r="HB47" i="1" s="1"/>
  <c r="GI195" i="1"/>
  <c r="HE70" i="1" s="1"/>
  <c r="GM189" i="1"/>
  <c r="HI64" i="1" s="1"/>
  <c r="GN153" i="1"/>
  <c r="HJ28" i="1" s="1"/>
  <c r="GA183" i="1"/>
  <c r="GW58" i="1" s="1"/>
  <c r="GL172" i="1"/>
  <c r="HH47" i="1" s="1"/>
  <c r="GA172" i="1"/>
  <c r="GW47" i="1" s="1"/>
  <c r="FX180" i="1"/>
  <c r="GT55" i="1" s="1"/>
  <c r="GG202" i="1"/>
  <c r="HC77" i="1" s="1"/>
  <c r="GJ153" i="1"/>
  <c r="HF28" i="1" s="1"/>
  <c r="GC201" i="1"/>
  <c r="GY76" i="1" s="1"/>
  <c r="GA193" i="1"/>
  <c r="GW68" i="1" s="1"/>
  <c r="GI159" i="1"/>
  <c r="HE34" i="1" s="1"/>
  <c r="GB179" i="1"/>
  <c r="GX54" i="1" s="1"/>
  <c r="GJ188" i="1"/>
  <c r="HF63" i="1" s="1"/>
  <c r="GJ196" i="1"/>
  <c r="HF71" i="1" s="1"/>
  <c r="FZ177" i="1"/>
  <c r="GV52" i="1" s="1"/>
  <c r="GN168" i="1"/>
  <c r="HJ43" i="1" s="1"/>
  <c r="GL191" i="1"/>
  <c r="HH66" i="1" s="1"/>
  <c r="GH202" i="1"/>
  <c r="HD77" i="1" s="1"/>
  <c r="GB185" i="1"/>
  <c r="GX60" i="1" s="1"/>
  <c r="GL159" i="1"/>
  <c r="HH34" i="1" s="1"/>
  <c r="GF175" i="1"/>
  <c r="HB50" i="1" s="1"/>
  <c r="GN197" i="1"/>
  <c r="HJ72" i="1" s="1"/>
  <c r="GD158" i="1"/>
  <c r="GZ33" i="1" s="1"/>
  <c r="GF185" i="1"/>
  <c r="HB60" i="1" s="1"/>
  <c r="FX159" i="1"/>
  <c r="GT34" i="1" s="1"/>
  <c r="GM172" i="1"/>
  <c r="HI47" i="1" s="1"/>
  <c r="GH176" i="1"/>
  <c r="HD51" i="1" s="1"/>
  <c r="GM192" i="1"/>
  <c r="HI67" i="1" s="1"/>
  <c r="FZ158" i="1"/>
  <c r="GV33" i="1" s="1"/>
  <c r="GA165" i="1"/>
  <c r="GW40" i="1" s="1"/>
  <c r="GN185" i="1"/>
  <c r="HJ60" i="1" s="1"/>
  <c r="FY182" i="1"/>
  <c r="GU57" i="1" s="1"/>
  <c r="GC202" i="1"/>
  <c r="GY77" i="1" s="1"/>
  <c r="GE170" i="1"/>
  <c r="HA45" i="1" s="1"/>
  <c r="GD196" i="1"/>
  <c r="GZ71" i="1" s="1"/>
  <c r="GE168" i="1"/>
  <c r="HA43" i="1" s="1"/>
  <c r="GA191" i="1"/>
  <c r="GW66" i="1" s="1"/>
  <c r="GL163" i="1"/>
  <c r="HH38" i="1" s="1"/>
  <c r="GD180" i="1"/>
  <c r="GZ55" i="1" s="1"/>
  <c r="GL173" i="1"/>
  <c r="HH48" i="1" s="1"/>
  <c r="FZ193" i="1"/>
  <c r="GV68" i="1" s="1"/>
  <c r="GG165" i="1"/>
  <c r="HC40" i="1" s="1"/>
  <c r="GC190" i="1"/>
  <c r="GY65" i="1" s="1"/>
  <c r="GI183" i="1"/>
  <c r="HE58" i="1" s="1"/>
  <c r="GK159" i="1"/>
  <c r="HG34" i="1" s="1"/>
  <c r="GF169" i="1"/>
  <c r="HB44" i="1" s="1"/>
  <c r="GH189" i="1"/>
  <c r="HD64" i="1" s="1"/>
  <c r="GG163" i="1"/>
  <c r="HC38" i="1" s="1"/>
  <c r="GN182" i="1"/>
  <c r="HJ57" i="1" s="1"/>
  <c r="GC199" i="1"/>
  <c r="GY74" i="1" s="1"/>
  <c r="GN191" i="1"/>
  <c r="HJ66" i="1" s="1"/>
  <c r="GI172" i="1"/>
  <c r="HE47" i="1" s="1"/>
  <c r="GG158" i="1"/>
  <c r="HC33" i="1" s="1"/>
  <c r="FZ173" i="1"/>
  <c r="GV48" i="1" s="1"/>
  <c r="FW189" i="1"/>
  <c r="GS64" i="1" s="1"/>
  <c r="GL196" i="1"/>
  <c r="HH71" i="1" s="1"/>
  <c r="GD193" i="1"/>
  <c r="GZ68" i="1" s="1"/>
  <c r="FW195" i="1"/>
  <c r="GS70" i="1" s="1"/>
  <c r="GA176" i="1"/>
  <c r="GW51" i="1" s="1"/>
  <c r="FY187" i="1"/>
  <c r="GU62" i="1" s="1"/>
  <c r="FW169" i="1"/>
  <c r="GS44" i="1" s="1"/>
  <c r="FZ179" i="1"/>
  <c r="GV54" i="1" s="1"/>
  <c r="GL170" i="1"/>
  <c r="HH45" i="1" s="1"/>
  <c r="GF165" i="1"/>
  <c r="HB40" i="1" s="1"/>
  <c r="FW196" i="1"/>
  <c r="GS71" i="1" s="1"/>
  <c r="GN174" i="1"/>
  <c r="HJ49" i="1" s="1"/>
  <c r="GG178" i="1"/>
  <c r="HC53" i="1" s="1"/>
  <c r="GM159" i="1"/>
  <c r="HI34" i="1" s="1"/>
  <c r="GG167" i="1"/>
  <c r="HC42" i="1" s="1"/>
  <c r="GK188" i="1"/>
  <c r="HG63" i="1" s="1"/>
  <c r="FX173" i="1"/>
  <c r="GT48" i="1" s="1"/>
  <c r="GK173" i="1"/>
  <c r="HG48" i="1" s="1"/>
  <c r="GF202" i="1"/>
  <c r="HB77" i="1" s="1"/>
  <c r="GI167" i="1"/>
  <c r="HE42" i="1" s="1"/>
  <c r="GL166" i="1"/>
  <c r="HH41" i="1" s="1"/>
  <c r="FZ164" i="1"/>
  <c r="GV39" i="1" s="1"/>
  <c r="GK186" i="1"/>
  <c r="HG61" i="1" s="1"/>
  <c r="GI168" i="1"/>
  <c r="HE43" i="1" s="1"/>
  <c r="GM162" i="1"/>
  <c r="HI37" i="1" s="1"/>
  <c r="FX170" i="1"/>
  <c r="GT45" i="1" s="1"/>
  <c r="GD154" i="1"/>
  <c r="GZ29" i="1" s="1"/>
  <c r="GK184" i="1"/>
  <c r="HG59" i="1" s="1"/>
  <c r="GF188" i="1"/>
  <c r="HB63" i="1" s="1"/>
  <c r="GJ161" i="1"/>
  <c r="HF36" i="1" s="1"/>
  <c r="GI185" i="1"/>
  <c r="HE60" i="1" s="1"/>
  <c r="GG171" i="1"/>
  <c r="HC46" i="1" s="1"/>
  <c r="GL167" i="1"/>
  <c r="HH42" i="1" s="1"/>
  <c r="GB167" i="1"/>
  <c r="GX42" i="1" s="1"/>
  <c r="GA177" i="1"/>
  <c r="GW52" i="1" s="1"/>
  <c r="GB154" i="1"/>
  <c r="GX29" i="1" s="1"/>
  <c r="FY161" i="1"/>
  <c r="GU36" i="1" s="1"/>
  <c r="FY171" i="1"/>
  <c r="GU46" i="1" s="1"/>
  <c r="GJ202" i="1"/>
  <c r="HF77" i="1" s="1"/>
  <c r="GD188" i="1"/>
  <c r="GZ63" i="1" s="1"/>
  <c r="FX163" i="1"/>
  <c r="GT38" i="1" s="1"/>
  <c r="GL171" i="1"/>
  <c r="HH46" i="1" s="1"/>
  <c r="GF163" i="1"/>
  <c r="HB38" i="1" s="1"/>
  <c r="GM185" i="1"/>
  <c r="HI60" i="1" s="1"/>
  <c r="FX179" i="1"/>
  <c r="GT54" i="1" s="1"/>
  <c r="GK181" i="1"/>
  <c r="HG56" i="1" s="1"/>
  <c r="GN199" i="1"/>
  <c r="HJ74" i="1" s="1"/>
  <c r="GE167" i="1"/>
  <c r="HA42" i="1" s="1"/>
  <c r="GL157" i="1"/>
  <c r="HH32" i="1" s="1"/>
  <c r="GG177" i="1"/>
  <c r="HC52" i="1" s="1"/>
  <c r="GD153" i="1"/>
  <c r="GZ28" i="1" s="1"/>
  <c r="U10" i="1" s="1"/>
  <c r="FX172" i="1"/>
  <c r="GT47" i="1" s="1"/>
  <c r="GM161" i="1"/>
  <c r="HI36" i="1" s="1"/>
  <c r="FX183" i="1"/>
  <c r="GT58" i="1" s="1"/>
  <c r="FZ161" i="1"/>
  <c r="GV36" i="1" s="1"/>
  <c r="GF197" i="1"/>
  <c r="HB72" i="1" s="1"/>
  <c r="GG168" i="1"/>
  <c r="HC43" i="1" s="1"/>
  <c r="GG193" i="1"/>
  <c r="HC68" i="1" s="1"/>
  <c r="GE181" i="1"/>
  <c r="HA56" i="1" s="1"/>
  <c r="GJ157" i="1"/>
  <c r="HF32" i="1" s="1"/>
  <c r="FZ199" i="1"/>
  <c r="GV74" i="1" s="1"/>
  <c r="GB178" i="1"/>
  <c r="GX53" i="1" s="1"/>
  <c r="GE197" i="1"/>
  <c r="HA72" i="1" s="1"/>
  <c r="GK154" i="1"/>
  <c r="HG29" i="1" s="1"/>
  <c r="GK180" i="1"/>
  <c r="HG55" i="1" s="1"/>
  <c r="FY174" i="1"/>
  <c r="GU49" i="1" s="1"/>
  <c r="GD191" i="1"/>
  <c r="GZ66" i="1" s="1"/>
  <c r="FZ180" i="1"/>
  <c r="GV55" i="1" s="1"/>
  <c r="FY169" i="1"/>
  <c r="GU44" i="1" s="1"/>
  <c r="GF187" i="1"/>
  <c r="HB62" i="1" s="1"/>
  <c r="FY186" i="1"/>
  <c r="GU61" i="1" s="1"/>
  <c r="GC189" i="1"/>
  <c r="GY64" i="1" s="1"/>
  <c r="FX162" i="1"/>
  <c r="GT37" i="1" s="1"/>
  <c r="GF198" i="1"/>
  <c r="HB73" i="1" s="1"/>
  <c r="GC163" i="1"/>
  <c r="GY38" i="1" s="1"/>
  <c r="GL201" i="1"/>
  <c r="HH76" i="1" s="1"/>
  <c r="GH167" i="1"/>
  <c r="HD42" i="1" s="1"/>
  <c r="FY170" i="1"/>
  <c r="GU45" i="1" s="1"/>
  <c r="GE163" i="1"/>
  <c r="HA38" i="1" s="1"/>
  <c r="GC178" i="1"/>
  <c r="GY53" i="1" s="1"/>
  <c r="GE193" i="1"/>
  <c r="HA68" i="1" s="1"/>
  <c r="GA170" i="1"/>
  <c r="GW45" i="1" s="1"/>
  <c r="GH188" i="1"/>
  <c r="HD63" i="1" s="1"/>
  <c r="GK201" i="1"/>
  <c r="HG76" i="1" s="1"/>
  <c r="GL155" i="1"/>
  <c r="HH30" i="1" s="1"/>
  <c r="GI174" i="1"/>
  <c r="HE49" i="1" s="1"/>
  <c r="GK192" i="1"/>
  <c r="HG67" i="1" s="1"/>
  <c r="GB201" i="1"/>
  <c r="GX76" i="1" s="1"/>
  <c r="GG182" i="1"/>
  <c r="HC57" i="1" s="1"/>
  <c r="GG174" i="1"/>
  <c r="HC49" i="1" s="1"/>
  <c r="GB191" i="1"/>
  <c r="GX66" i="1" s="1"/>
  <c r="GK176" i="1"/>
  <c r="HG51" i="1" s="1"/>
  <c r="GA161" i="1"/>
  <c r="GW36" i="1" s="1"/>
  <c r="GG153" i="1"/>
  <c r="HC28" i="1" s="1"/>
  <c r="GD169" i="1"/>
  <c r="GZ44" i="1" s="1"/>
  <c r="FY192" i="1"/>
  <c r="GU67" i="1" s="1"/>
  <c r="GK197" i="1"/>
  <c r="HG72" i="1" s="1"/>
  <c r="FW178" i="1"/>
  <c r="GS53" i="1" s="1"/>
  <c r="FX202" i="1"/>
  <c r="GT77" i="1" s="1"/>
  <c r="GC154" i="1"/>
  <c r="GY29" i="1" s="1"/>
  <c r="GC161" i="1"/>
  <c r="GY36" i="1" s="1"/>
  <c r="GM195" i="1"/>
  <c r="HI70" i="1" s="1"/>
  <c r="GM158" i="1"/>
  <c r="HI33" i="1" s="1"/>
  <c r="FW157" i="1"/>
  <c r="GS32" i="1" s="1"/>
  <c r="FX154" i="1"/>
  <c r="GT29" i="1" s="1"/>
  <c r="GN161" i="1"/>
  <c r="HJ36" i="1" s="1"/>
  <c r="FY158" i="1"/>
  <c r="GU33" i="1" s="1"/>
  <c r="FW155" i="1"/>
  <c r="GS30" i="1" s="1"/>
  <c r="GH184" i="1"/>
  <c r="HD59" i="1" s="1"/>
  <c r="GM191" i="1"/>
  <c r="HI66" i="1" s="1"/>
  <c r="GH201" i="1"/>
  <c r="HD76" i="1" s="1"/>
  <c r="FX187" i="1"/>
  <c r="GT62" i="1" s="1"/>
  <c r="GM154" i="1"/>
  <c r="HI29" i="1" s="1"/>
  <c r="FW165" i="1"/>
  <c r="GS40" i="1" s="1"/>
  <c r="GL175" i="1"/>
  <c r="HH50" i="1" s="1"/>
  <c r="GL186" i="1"/>
  <c r="HH61" i="1" s="1"/>
  <c r="GD199" i="1"/>
  <c r="GZ74" i="1" s="1"/>
  <c r="GF176" i="1"/>
  <c r="HB51" i="1" s="1"/>
  <c r="GI178" i="1"/>
  <c r="HE53" i="1" s="1"/>
  <c r="GM171" i="1"/>
  <c r="HI46" i="1" s="1"/>
  <c r="FZ174" i="1"/>
  <c r="GV49" i="1" s="1"/>
  <c r="FZ201" i="1"/>
  <c r="GV76" i="1" s="1"/>
  <c r="GA185" i="1"/>
  <c r="GW60" i="1" s="1"/>
  <c r="GG173" i="1"/>
  <c r="HC48" i="1" s="1"/>
  <c r="GH196" i="1"/>
  <c r="HD71" i="1" s="1"/>
  <c r="GN177" i="1"/>
  <c r="HJ52" i="1" s="1"/>
  <c r="GI153" i="1"/>
  <c r="HE28" i="1" s="1"/>
  <c r="GF177" i="1"/>
  <c r="HB52" i="1" s="1"/>
  <c r="GL184" i="1"/>
  <c r="HH59" i="1" s="1"/>
  <c r="GL177" i="1"/>
  <c r="HH52" i="1" s="1"/>
  <c r="GM181" i="1"/>
  <c r="HI56" i="1" s="1"/>
  <c r="GJ162" i="1"/>
  <c r="HF37" i="1" s="1"/>
  <c r="GI161" i="1"/>
  <c r="HE36" i="1" s="1"/>
  <c r="GI180" i="1"/>
  <c r="HE55" i="1" s="1"/>
  <c r="GA196" i="1"/>
  <c r="GW71" i="1" s="1"/>
  <c r="FZ185" i="1"/>
  <c r="GV60" i="1" s="1"/>
  <c r="GF189" i="1"/>
  <c r="HB64" i="1" s="1"/>
  <c r="FZ156" i="1"/>
  <c r="GV31" i="1" s="1"/>
  <c r="GI194" i="1"/>
  <c r="HE69" i="1" s="1"/>
  <c r="GE177" i="1"/>
  <c r="HA52" i="1" s="1"/>
  <c r="FZ190" i="1"/>
  <c r="GV65" i="1" s="1"/>
  <c r="GN201" i="1"/>
  <c r="HJ76" i="1" s="1"/>
  <c r="GB194" i="1"/>
  <c r="GX69" i="1" s="1"/>
  <c r="FW162" i="1"/>
  <c r="GS37" i="1" s="1"/>
  <c r="GA192" i="1"/>
  <c r="GW67" i="1" s="1"/>
  <c r="GB200" i="1"/>
  <c r="GX75" i="1" s="1"/>
  <c r="GD195" i="1"/>
  <c r="GZ70" i="1" s="1"/>
  <c r="GB159" i="1"/>
  <c r="GX34" i="1" s="1"/>
  <c r="GC172" i="1"/>
  <c r="GY47" i="1" s="1"/>
  <c r="GM164" i="1"/>
  <c r="HI39" i="1" s="1"/>
  <c r="GD174" i="1"/>
  <c r="GZ49" i="1" s="1"/>
  <c r="FW153" i="1"/>
  <c r="GS28" i="1" s="1"/>
  <c r="FX185" i="1"/>
  <c r="GT60" i="1" s="1"/>
  <c r="FZ153" i="1"/>
  <c r="GV28" i="1" s="1"/>
  <c r="GB202" i="1"/>
  <c r="GX77" i="1" s="1"/>
  <c r="GI179" i="1"/>
  <c r="HE54" i="1" s="1"/>
  <c r="FZ171" i="1"/>
  <c r="GV46" i="1" s="1"/>
  <c r="GA171" i="1"/>
  <c r="GW46" i="1" s="1"/>
  <c r="GD181" i="1"/>
  <c r="GZ56" i="1" s="1"/>
  <c r="GA199" i="1"/>
  <c r="GW74" i="1" s="1"/>
  <c r="GJ183" i="1"/>
  <c r="HF58" i="1" s="1"/>
  <c r="GD163" i="1"/>
  <c r="GZ38" i="1" s="1"/>
  <c r="GB193" i="1"/>
  <c r="GX68" i="1" s="1"/>
  <c r="GF157" i="1"/>
  <c r="HB32" i="1" s="1"/>
  <c r="GN180" i="1"/>
  <c r="HJ55" i="1" s="1"/>
  <c r="GC171" i="1"/>
  <c r="GY46" i="1" s="1"/>
  <c r="FZ192" i="1"/>
  <c r="GV67" i="1" s="1"/>
  <c r="GA195" i="1"/>
  <c r="GW70" i="1" s="1"/>
  <c r="FW194" i="1"/>
  <c r="GS69" i="1" s="1"/>
  <c r="GB175" i="1"/>
  <c r="GX50" i="1" s="1"/>
  <c r="GM194" i="1"/>
  <c r="HI69" i="1" s="1"/>
  <c r="GJ168" i="1"/>
  <c r="HF43" i="1" s="1"/>
  <c r="GG195" i="1"/>
  <c r="HC70" i="1" s="1"/>
  <c r="GA197" i="1"/>
  <c r="GW72" i="1" s="1"/>
  <c r="GD200" i="1"/>
  <c r="GZ75" i="1" s="1"/>
  <c r="GF181" i="1"/>
  <c r="HB56" i="1" s="1"/>
  <c r="FY172" i="1"/>
  <c r="GU47" i="1" s="1"/>
  <c r="GL183" i="1"/>
  <c r="HH58" i="1" s="1"/>
  <c r="GD176" i="1"/>
  <c r="GZ51" i="1" s="1"/>
  <c r="FY164" i="1"/>
  <c r="GU39" i="1" s="1"/>
  <c r="GH157" i="1"/>
  <c r="HD32" i="1" s="1"/>
  <c r="GM188" i="1"/>
  <c r="HI63" i="1" s="1"/>
  <c r="GN157" i="1"/>
  <c r="HJ32" i="1" s="1"/>
  <c r="GK175" i="1"/>
  <c r="HG50" i="1" s="1"/>
  <c r="GL161" i="1"/>
  <c r="HH36" i="1" s="1"/>
  <c r="GE171" i="1"/>
  <c r="HA46" i="1" s="1"/>
  <c r="FY179" i="1"/>
  <c r="GU54" i="1" s="1"/>
  <c r="FZ170" i="1"/>
  <c r="GV45" i="1" s="1"/>
  <c r="GL200" i="1"/>
  <c r="HH75" i="1" s="1"/>
  <c r="GL169" i="1"/>
  <c r="HH44" i="1" s="1"/>
  <c r="GJ182" i="1"/>
  <c r="HF57" i="1" s="1"/>
  <c r="GG197" i="1"/>
  <c r="HC72" i="1" s="1"/>
  <c r="GG176" i="1"/>
  <c r="HC51" i="1" s="1"/>
  <c r="GK169" i="1"/>
  <c r="HG44" i="1" s="1"/>
  <c r="FW160" i="1"/>
  <c r="GS35" i="1" s="1"/>
  <c r="FY168" i="1"/>
  <c r="GU43" i="1" s="1"/>
  <c r="FY194" i="1"/>
  <c r="GU69" i="1" s="1"/>
  <c r="GA155" i="1"/>
  <c r="GW30" i="1" s="1"/>
  <c r="GJ199" i="1"/>
  <c r="HF74" i="1" s="1"/>
  <c r="GD165" i="1"/>
  <c r="GZ40" i="1" s="1"/>
  <c r="GH187" i="1"/>
  <c r="HD62" i="1" s="1"/>
  <c r="GC180" i="1"/>
  <c r="GY55" i="1" s="1"/>
  <c r="GN165" i="1"/>
  <c r="HJ40" i="1" s="1"/>
  <c r="GJ198" i="1"/>
  <c r="HF73" i="1" s="1"/>
  <c r="GE160" i="1"/>
  <c r="HA35" i="1" s="1"/>
  <c r="GN189" i="1"/>
  <c r="HJ64" i="1" s="1"/>
  <c r="FZ160" i="1"/>
  <c r="GV35" i="1" s="1"/>
  <c r="GD187" i="1"/>
  <c r="GZ62" i="1" s="1"/>
  <c r="GD175" i="1"/>
  <c r="GZ50" i="1" s="1"/>
  <c r="FW158" i="1"/>
  <c r="GS33" i="1" s="1"/>
  <c r="GE199" i="1"/>
  <c r="HA74" i="1" s="1"/>
  <c r="FY185" i="1"/>
  <c r="GU60" i="1" s="1"/>
  <c r="GJ191" i="1"/>
  <c r="HF66" i="1" s="1"/>
  <c r="GB190" i="1"/>
  <c r="GX65" i="1" s="1"/>
  <c r="GM169" i="1"/>
  <c r="HI44" i="1" s="1"/>
  <c r="GI189" i="1"/>
  <c r="HE64" i="1" s="1"/>
  <c r="GH154" i="1"/>
  <c r="HD29" i="1" s="1"/>
  <c r="GA187" i="1"/>
  <c r="GW62" i="1" s="1"/>
  <c r="GM167" i="1"/>
  <c r="HI42" i="1" s="1"/>
  <c r="FW202" i="1"/>
  <c r="GS77" i="1" s="1"/>
  <c r="GJ170" i="1"/>
  <c r="HF45" i="1" s="1"/>
  <c r="GJ201" i="1"/>
  <c r="HF76" i="1" s="1"/>
  <c r="FZ184" i="1"/>
  <c r="GV59" i="1" s="1"/>
  <c r="GF160" i="1"/>
  <c r="HB35" i="1" s="1"/>
  <c r="GI197" i="1"/>
  <c r="HE72" i="1" s="1"/>
  <c r="FX157" i="1"/>
  <c r="GT32" i="1" s="1"/>
  <c r="GI171" i="1"/>
  <c r="HE46" i="1" s="1"/>
  <c r="FY183" i="1"/>
  <c r="GU58" i="1" s="1"/>
  <c r="FW186" i="1"/>
  <c r="GS61" i="1" s="1"/>
  <c r="GK166" i="1"/>
  <c r="HG41" i="1" s="1"/>
  <c r="FY184" i="1"/>
  <c r="GU59" i="1" s="1"/>
  <c r="GJ173" i="1"/>
  <c r="HF48" i="1" s="1"/>
  <c r="GB157" i="1"/>
  <c r="GX32" i="1" s="1"/>
  <c r="GL195" i="1"/>
  <c r="HH70" i="1" s="1"/>
  <c r="GH186" i="1"/>
  <c r="HD61" i="1" s="1"/>
  <c r="GA162" i="1"/>
  <c r="GW37" i="1" s="1"/>
  <c r="GM190" i="1"/>
  <c r="HI65" i="1" s="1"/>
  <c r="GB180" i="1"/>
  <c r="GX55" i="1" s="1"/>
  <c r="GC167" i="1"/>
  <c r="GY42" i="1" s="1"/>
  <c r="GI193" i="1"/>
  <c r="HE68" i="1" s="1"/>
  <c r="GG179" i="1"/>
  <c r="HC54" i="1" s="1"/>
  <c r="FX167" i="1"/>
  <c r="GT42" i="1" s="1"/>
  <c r="GB171" i="1"/>
  <c r="GX46" i="1" s="1"/>
  <c r="GK182" i="1"/>
  <c r="HG57" i="1" s="1"/>
  <c r="GD155" i="1"/>
  <c r="GZ30" i="1" s="1"/>
  <c r="GH174" i="1"/>
  <c r="HD49" i="1" s="1"/>
  <c r="FW183" i="1"/>
  <c r="GS58" i="1" s="1"/>
  <c r="FW185" i="1"/>
  <c r="GS60" i="1" s="1"/>
  <c r="GK189" i="1"/>
  <c r="HG64" i="1" s="1"/>
  <c r="FZ182" i="1"/>
  <c r="GV57" i="1" s="1"/>
  <c r="GM183" i="1"/>
  <c r="HI58" i="1" s="1"/>
  <c r="GC184" i="1"/>
  <c r="GY59" i="1" s="1"/>
  <c r="FX156" i="1"/>
  <c r="GT31" i="1" s="1"/>
  <c r="GC193" i="1"/>
  <c r="GY68" i="1" s="1"/>
  <c r="FZ167" i="1"/>
  <c r="GV42" i="1" s="1"/>
  <c r="GN166" i="1"/>
  <c r="HJ41" i="1" s="1"/>
  <c r="GH162" i="1"/>
  <c r="HD37" i="1" s="1"/>
  <c r="GK191" i="1"/>
  <c r="HG66" i="1" s="1"/>
  <c r="GE187" i="1"/>
  <c r="HA62" i="1" s="1"/>
  <c r="GD159" i="1"/>
  <c r="GZ34" i="1" s="1"/>
  <c r="FW164" i="1"/>
  <c r="GS39" i="1" s="1"/>
  <c r="GI199" i="1"/>
  <c r="HE74" i="1" s="1"/>
  <c r="GB170" i="1"/>
  <c r="GX45" i="1" s="1"/>
  <c r="GB192" i="1"/>
  <c r="GX67" i="1" s="1"/>
  <c r="GH155" i="1"/>
  <c r="HD30" i="1" s="1"/>
  <c r="GG189" i="1"/>
  <c r="HC64" i="1" s="1"/>
  <c r="GM178" i="1"/>
  <c r="HI53" i="1" s="1"/>
  <c r="GL153" i="1"/>
  <c r="HH28" i="1" s="1"/>
  <c r="GI155" i="1"/>
  <c r="HE30" i="1" s="1"/>
  <c r="GM160" i="1"/>
  <c r="HI35" i="1" s="1"/>
  <c r="FW191" i="1"/>
  <c r="GS66" i="1" s="1"/>
  <c r="GB182" i="1"/>
  <c r="GX57" i="1" s="1"/>
  <c r="GL197" i="1"/>
  <c r="HH72" i="1" s="1"/>
  <c r="GD194" i="1"/>
  <c r="GZ69" i="1" s="1"/>
  <c r="FY173" i="1"/>
  <c r="GU48" i="1" s="1"/>
  <c r="GH158" i="1"/>
  <c r="HD33" i="1" s="1"/>
  <c r="GJ181" i="1"/>
  <c r="HF56" i="1" s="1"/>
  <c r="GF190" i="1"/>
  <c r="HB65" i="1" s="1"/>
  <c r="GF182" i="1"/>
  <c r="HB57" i="1" s="1"/>
  <c r="GD182" i="1"/>
  <c r="GZ57" i="1" s="1"/>
  <c r="GH153" i="1"/>
  <c r="HD28" i="1" s="1"/>
  <c r="FZ197" i="1"/>
  <c r="GV72" i="1" s="1"/>
  <c r="GE195" i="1"/>
  <c r="HA70" i="1" s="1"/>
  <c r="GC194" i="1"/>
  <c r="GY69" i="1" s="1"/>
  <c r="GC160" i="1"/>
  <c r="GY35" i="1" s="1"/>
  <c r="GM168" i="1"/>
  <c r="HI43" i="1" s="1"/>
  <c r="GI176" i="1"/>
  <c r="HE51" i="1" s="1"/>
  <c r="GB176" i="1"/>
  <c r="GX51" i="1" s="1"/>
  <c r="GI196" i="1"/>
  <c r="HE71" i="1" s="1"/>
  <c r="GN173" i="1"/>
  <c r="HJ48" i="1" s="1"/>
  <c r="GM177" i="1"/>
  <c r="HI52" i="1" s="1"/>
  <c r="FY176" i="1"/>
  <c r="GU51" i="1" s="1"/>
  <c r="GI162" i="1"/>
  <c r="HE37" i="1" s="1"/>
  <c r="FX178" i="1"/>
  <c r="GT53" i="1" s="1"/>
  <c r="GC183" i="1"/>
  <c r="GY58" i="1" s="1"/>
  <c r="GI188" i="1"/>
  <c r="HE63" i="1" s="1"/>
  <c r="GH164" i="1"/>
  <c r="HD39" i="1" s="1"/>
  <c r="GF196" i="1"/>
  <c r="HB71" i="1" s="1"/>
  <c r="GH177" i="1"/>
  <c r="HD52" i="1" s="1"/>
  <c r="GL192" i="1"/>
  <c r="HH67" i="1" s="1"/>
  <c r="GN196" i="1"/>
  <c r="HJ71" i="1" s="1"/>
  <c r="GE172" i="1"/>
  <c r="HA47" i="1" s="1"/>
  <c r="GI182" i="1"/>
  <c r="HE57" i="1" s="1"/>
  <c r="GK183" i="1"/>
  <c r="HG58" i="1" s="1"/>
  <c r="GM170" i="1"/>
  <c r="HI45" i="1" s="1"/>
  <c r="FZ191" i="1"/>
  <c r="GV66" i="1" s="1"/>
  <c r="GM155" i="1"/>
  <c r="HI30" i="1" s="1"/>
  <c r="GD184" i="1"/>
  <c r="GZ59" i="1" s="1"/>
  <c r="GM180" i="1"/>
  <c r="HI55" i="1" s="1"/>
  <c r="GJ184" i="1"/>
  <c r="HF59" i="1" s="1"/>
  <c r="GG169" i="1"/>
  <c r="HC44" i="1" s="1"/>
  <c r="GC198" i="1"/>
  <c r="GY73" i="1" s="1"/>
  <c r="FW182" i="1"/>
  <c r="GS57" i="1" s="1"/>
  <c r="GM193" i="1"/>
  <c r="HI68" i="1" s="1"/>
  <c r="GF173" i="1"/>
  <c r="HB48" i="1" s="1"/>
  <c r="GE201" i="1"/>
  <c r="HA76" i="1" s="1"/>
  <c r="GC197" i="1"/>
  <c r="GY72" i="1" s="1"/>
  <c r="GK167" i="1"/>
  <c r="HG42" i="1" s="1"/>
  <c r="GA166" i="1"/>
  <c r="GW41" i="1" s="1"/>
  <c r="GC164" i="1"/>
  <c r="GY39" i="1" s="1"/>
  <c r="GI184" i="1"/>
  <c r="HE59" i="1" s="1"/>
  <c r="GC165" i="1"/>
  <c r="GY40" i="1" s="1"/>
  <c r="GM173" i="1"/>
  <c r="HI48" i="1" s="1"/>
  <c r="GH170" i="1"/>
  <c r="HD45" i="1" s="1"/>
  <c r="GM184" i="1"/>
  <c r="HI59" i="1" s="1"/>
  <c r="GI158" i="1"/>
  <c r="HE33" i="1" s="1"/>
  <c r="GE165" i="1"/>
  <c r="HA40" i="1" s="1"/>
  <c r="FW192" i="1"/>
  <c r="GS67" i="1" s="1"/>
  <c r="GI177" i="1"/>
  <c r="HE52" i="1" s="1"/>
  <c r="GI201" i="1"/>
  <c r="HE76" i="1" s="1"/>
  <c r="FW161" i="1"/>
  <c r="GS36" i="1" s="1"/>
  <c r="FX160" i="1"/>
  <c r="GT35" i="1" s="1"/>
  <c r="GJ167" i="1"/>
  <c r="HF42" i="1" s="1"/>
  <c r="GL190" i="1"/>
  <c r="HH65" i="1" s="1"/>
  <c r="FX191" i="1"/>
  <c r="GT66" i="1" s="1"/>
  <c r="GF170" i="1"/>
  <c r="HB45" i="1" s="1"/>
  <c r="GC196" i="1"/>
  <c r="GY71" i="1" s="1"/>
  <c r="GE157" i="1"/>
  <c r="HA32" i="1" s="1"/>
  <c r="FZ194" i="1"/>
  <c r="GV69" i="1" s="1"/>
  <c r="GH160" i="1"/>
  <c r="HD35" i="1" s="1"/>
  <c r="GA178" i="1"/>
  <c r="GW53" i="1" s="1"/>
  <c r="GE186" i="1"/>
  <c r="HA61" i="1" s="1"/>
  <c r="GB199" i="1"/>
  <c r="GX74" i="1" s="1"/>
  <c r="GA158" i="1"/>
  <c r="GW33" i="1" s="1"/>
  <c r="GK195" i="1"/>
  <c r="HG70" i="1" s="1"/>
  <c r="GJ179" i="1"/>
  <c r="HF54" i="1" s="1"/>
  <c r="GB174" i="1"/>
  <c r="GX49" i="1" s="1"/>
  <c r="GF199" i="1"/>
  <c r="HB74" i="1" s="1"/>
  <c r="GE189" i="1"/>
  <c r="HA64" i="1" s="1"/>
  <c r="FX165" i="1"/>
  <c r="GT40" i="1" s="1"/>
  <c r="GF192" i="1"/>
  <c r="HB67" i="1" s="1"/>
  <c r="GE174" i="1"/>
  <c r="HA49" i="1" s="1"/>
  <c r="GJ165" i="1"/>
  <c r="HF40" i="1" s="1"/>
  <c r="GI160" i="1"/>
  <c r="HE35" i="1" s="1"/>
  <c r="GH179" i="1"/>
  <c r="HD54" i="1" s="1"/>
  <c r="GF154" i="1"/>
  <c r="HB29" i="1" s="1"/>
  <c r="GN188" i="1"/>
  <c r="HJ63" i="1" s="1"/>
  <c r="GK174" i="1"/>
  <c r="HG49" i="1" s="1"/>
  <c r="FZ162" i="1"/>
  <c r="GV37" i="1" s="1"/>
  <c r="FX186" i="1"/>
  <c r="GT61" i="1" s="1"/>
  <c r="GC168" i="1"/>
  <c r="GY43" i="1" s="1"/>
  <c r="GN184" i="1"/>
  <c r="HJ59" i="1" s="1"/>
  <c r="FX196" i="1"/>
  <c r="GT71" i="1" s="1"/>
  <c r="FW187" i="1"/>
  <c r="GS62" i="1" s="1"/>
  <c r="GC176" i="1"/>
  <c r="GY51" i="1" s="1"/>
  <c r="GL160" i="1"/>
  <c r="HH35" i="1" s="1"/>
  <c r="GD173" i="1"/>
  <c r="GZ48" i="1" s="1"/>
  <c r="GN171" i="1"/>
  <c r="HJ46" i="1" s="1"/>
  <c r="GG157" i="1"/>
  <c r="HC32" i="1" s="1"/>
  <c r="GL179" i="1"/>
  <c r="HH54" i="1" s="1"/>
  <c r="GM202" i="1"/>
  <c r="HI77" i="1" s="1"/>
  <c r="GF164" i="1"/>
  <c r="HB39" i="1" s="1"/>
  <c r="GC179" i="1"/>
  <c r="GY54" i="1" s="1"/>
  <c r="FZ200" i="1"/>
  <c r="GV75" i="1" s="1"/>
  <c r="GG159" i="1"/>
  <c r="HC34" i="1" s="1"/>
  <c r="FX190" i="1"/>
  <c r="GT65" i="1" s="1"/>
  <c r="GH173" i="1"/>
  <c r="HD48" i="1" s="1"/>
  <c r="GH180" i="1"/>
  <c r="HD55" i="1" s="1"/>
  <c r="GJ190" i="1"/>
  <c r="HF65" i="1" s="1"/>
  <c r="GF186" i="1"/>
  <c r="HB61" i="1" s="1"/>
  <c r="GL165" i="1"/>
  <c r="HH40" i="1" s="1"/>
  <c r="FX201" i="1"/>
  <c r="GT76" i="1" s="1"/>
  <c r="GN167" i="1"/>
  <c r="HJ42" i="1" s="1"/>
  <c r="GJ169" i="1"/>
  <c r="HF44" i="1" s="1"/>
  <c r="FY160" i="1"/>
  <c r="GU35" i="1" s="1"/>
  <c r="GG196" i="1"/>
  <c r="HC71" i="1" s="1"/>
  <c r="GJ166" i="1"/>
  <c r="HF41" i="1" s="1"/>
  <c r="GD197" i="1"/>
  <c r="GZ72" i="1" s="1"/>
  <c r="FZ175" i="1"/>
  <c r="GV50" i="1" s="1"/>
  <c r="GN159" i="1"/>
  <c r="HJ34" i="1" s="1"/>
  <c r="GL194" i="1"/>
  <c r="HH69" i="1" s="1"/>
  <c r="FZ196" i="1"/>
  <c r="GV71" i="1" s="1"/>
  <c r="GJ185" i="1"/>
  <c r="HF60" i="1" s="1"/>
  <c r="GB189" i="1"/>
  <c r="GX64" i="1" s="1"/>
  <c r="GG191" i="1"/>
  <c r="HC66" i="1" s="1"/>
  <c r="GI187" i="1"/>
  <c r="HE62" i="1" s="1"/>
  <c r="GD192" i="1"/>
  <c r="GZ67" i="1" s="1"/>
  <c r="GI173" i="1"/>
  <c r="HE48" i="1" s="1"/>
  <c r="GF156" i="1"/>
  <c r="HB31" i="1" s="1"/>
  <c r="GN162" i="1"/>
  <c r="HJ37" i="1" s="1"/>
  <c r="FW154" i="1"/>
  <c r="GS29" i="1" s="1"/>
  <c r="GK155" i="1"/>
  <c r="HG30" i="1" s="1"/>
  <c r="GH166" i="1"/>
  <c r="HD41" i="1" s="1"/>
  <c r="GL180" i="1"/>
  <c r="HH55" i="1" s="1"/>
  <c r="GB181" i="1"/>
  <c r="GX56" i="1" s="1"/>
  <c r="FX158" i="1"/>
  <c r="GT33" i="1" s="1"/>
  <c r="GN156" i="1"/>
  <c r="HJ31" i="1" s="1"/>
  <c r="FX164" i="1"/>
  <c r="GT39" i="1" s="1"/>
  <c r="FW167" i="1"/>
  <c r="GS42" i="1" s="1"/>
  <c r="GK179" i="1"/>
  <c r="HG54" i="1" s="1"/>
  <c r="GN170" i="1"/>
  <c r="HJ45" i="1" s="1"/>
  <c r="FW200" i="1"/>
  <c r="GS75" i="1" s="1"/>
  <c r="GA182" i="1"/>
  <c r="GW57" i="1" s="1"/>
  <c r="GC181" i="1"/>
  <c r="GY56" i="1" s="1"/>
  <c r="FY165" i="1"/>
  <c r="GU40" i="1" s="1"/>
  <c r="GA189" i="1"/>
  <c r="GW64" i="1" s="1"/>
  <c r="GC177" i="1"/>
  <c r="GY52" i="1" s="1"/>
  <c r="GE159" i="1"/>
  <c r="HA34" i="1" s="1"/>
  <c r="GL198" i="1"/>
  <c r="HH73" i="1" s="1"/>
  <c r="GK199" i="1"/>
  <c r="HG74" i="1" s="1"/>
  <c r="GF183" i="1"/>
  <c r="HB58" i="1" s="1"/>
  <c r="GL181" i="1"/>
  <c r="HH56" i="1" s="1"/>
  <c r="GH191" i="1"/>
  <c r="HD66" i="1" s="1"/>
  <c r="GC175" i="1"/>
  <c r="GY50" i="1" s="1"/>
  <c r="GB163" i="1"/>
  <c r="GX38" i="1" s="1"/>
  <c r="FW156" i="1"/>
  <c r="GS31" i="1" s="1"/>
  <c r="GJ163" i="1"/>
  <c r="HF38" i="1" s="1"/>
  <c r="GA163" i="1"/>
  <c r="GW38" i="1" s="1"/>
  <c r="FY177" i="1"/>
  <c r="GU52" i="1" s="1"/>
  <c r="GJ192" i="1"/>
  <c r="HF67" i="1" s="1"/>
  <c r="GJ172" i="1"/>
  <c r="HF47" i="1" s="1"/>
  <c r="FW201" i="1"/>
  <c r="GS76" i="1" s="1"/>
  <c r="FY162" i="1"/>
  <c r="GU37" i="1" s="1"/>
  <c r="GH198" i="1"/>
  <c r="HD73" i="1" s="1"/>
  <c r="FW199" i="1"/>
  <c r="GS74" i="1" s="1"/>
  <c r="GE180" i="1"/>
  <c r="HA55" i="1" s="1"/>
  <c r="FY191" i="1"/>
  <c r="GU66" i="1" s="1"/>
  <c r="GA169" i="1"/>
  <c r="GW44" i="1" s="1"/>
  <c r="GE188" i="1"/>
  <c r="HA63" i="1" s="1"/>
  <c r="GI175" i="1"/>
  <c r="HE50" i="1" s="1"/>
  <c r="GE182" i="1"/>
  <c r="HA57" i="1" s="1"/>
  <c r="FZ178" i="1"/>
  <c r="GV53" i="1" s="1"/>
  <c r="GG164" i="1"/>
  <c r="HC39" i="1" s="1"/>
  <c r="GA201" i="1"/>
  <c r="GW76" i="1" s="1"/>
  <c r="GG181" i="1"/>
  <c r="HC56" i="1" s="1"/>
  <c r="GC185" i="1"/>
  <c r="GY60" i="1" s="1"/>
  <c r="GA164" i="1"/>
  <c r="GW39" i="1" s="1"/>
  <c r="GL199" i="1"/>
  <c r="HH74" i="1" s="1"/>
  <c r="GE154" i="1"/>
  <c r="HA29" i="1" s="1"/>
  <c r="FY154" i="1"/>
  <c r="GU29" i="1" s="1"/>
  <c r="GD167" i="1"/>
  <c r="GZ42" i="1" s="1"/>
  <c r="GG175" i="1"/>
  <c r="HC50" i="1" s="1"/>
  <c r="GD190" i="1"/>
  <c r="GZ65" i="1" s="1"/>
  <c r="GM196" i="1"/>
  <c r="HI71" i="1" s="1"/>
  <c r="FY201" i="1"/>
  <c r="GU76" i="1" s="1"/>
  <c r="GC182" i="1"/>
  <c r="GY57" i="1" s="1"/>
  <c r="GL182" i="1"/>
  <c r="HH57" i="1" s="1"/>
  <c r="GH182" i="1"/>
  <c r="HD57" i="1" s="1"/>
  <c r="GK194" i="1"/>
  <c r="HG69" i="1" s="1"/>
  <c r="GH197" i="1"/>
  <c r="HD72" i="1" s="1"/>
  <c r="FW168" i="1"/>
  <c r="GS43" i="1" s="1"/>
  <c r="GF166" i="1"/>
  <c r="HB41" i="1" s="1"/>
  <c r="GA156" i="1"/>
  <c r="GW31" i="1" s="1"/>
  <c r="GC191" i="1"/>
  <c r="GY66" i="1" s="1"/>
  <c r="FY153" i="1"/>
  <c r="GU28" i="1" s="1"/>
  <c r="GM199" i="1"/>
  <c r="HI74" i="1" s="1"/>
  <c r="GL174" i="1"/>
  <c r="HH49" i="1" s="1"/>
  <c r="GL168" i="1"/>
  <c r="HH43" i="1" s="1"/>
  <c r="GH156" i="1"/>
  <c r="HD31" i="1" s="1"/>
  <c r="FY189" i="1"/>
  <c r="GU64" i="1" s="1"/>
  <c r="FX189" i="1"/>
  <c r="GT64" i="1" s="1"/>
  <c r="GB160" i="1"/>
  <c r="GX35" i="1" s="1"/>
  <c r="GA194" i="1"/>
  <c r="GW69" i="1" s="1"/>
  <c r="GK198" i="1"/>
  <c r="HG73" i="1" s="1"/>
  <c r="GK163" i="1"/>
  <c r="HG38" i="1" s="1"/>
  <c r="GE202" i="1"/>
  <c r="HA77" i="1" s="1"/>
  <c r="GH171" i="1"/>
  <c r="HD46" i="1" s="1"/>
  <c r="FY200" i="1"/>
  <c r="GU75" i="1" s="1"/>
  <c r="GI181" i="1"/>
  <c r="HE56" i="1" s="1"/>
  <c r="GJ154" i="1"/>
  <c r="HF29" i="1" s="1"/>
  <c r="FZ168" i="1"/>
  <c r="GV43" i="1" s="1"/>
  <c r="FY166" i="1"/>
  <c r="GU41" i="1" s="1"/>
  <c r="GN186" i="1"/>
  <c r="HJ61" i="1" s="1"/>
  <c r="FX192" i="1"/>
  <c r="GT67" i="1" s="1"/>
  <c r="GD189" i="1"/>
  <c r="GZ64" i="1" s="1"/>
  <c r="GC170" i="1"/>
  <c r="GY45" i="1" s="1"/>
  <c r="GF158" i="1"/>
  <c r="HB33" i="1" s="1"/>
  <c r="FW176" i="1"/>
  <c r="GS51" i="1" s="1"/>
  <c r="GH175" i="1"/>
  <c r="HD50" i="1" s="1"/>
  <c r="GH200" i="1"/>
  <c r="HD75" i="1" s="1"/>
  <c r="FX169" i="1"/>
  <c r="GT44" i="1" s="1"/>
  <c r="GB197" i="1"/>
  <c r="GX72" i="1" s="1"/>
  <c r="GN164" i="1"/>
  <c r="HJ39" i="1" s="1"/>
  <c r="GI186" i="1"/>
  <c r="HE61" i="1" s="1"/>
  <c r="FY175" i="1"/>
  <c r="GU50" i="1" s="1"/>
  <c r="GJ186" i="1"/>
  <c r="HF61" i="1" s="1"/>
  <c r="GI169" i="1"/>
  <c r="HE44" i="1" s="1"/>
  <c r="FZ176" i="1"/>
  <c r="GV51" i="1" s="1"/>
  <c r="FW159" i="1"/>
  <c r="GS34" i="1" s="1"/>
  <c r="FX155" i="1"/>
  <c r="GT30" i="1" s="1"/>
  <c r="GD178" i="1"/>
  <c r="GZ53" i="1" s="1"/>
  <c r="FY157" i="1"/>
  <c r="GU32" i="1" s="1"/>
  <c r="GA184" i="1"/>
  <c r="GW59" i="1" s="1"/>
  <c r="FZ172" i="1"/>
  <c r="GV47" i="1" s="1"/>
  <c r="FY202" i="1"/>
  <c r="GU77" i="1" s="1"/>
  <c r="GB161" i="1"/>
  <c r="GX36" i="1" s="1"/>
  <c r="FX200" i="1"/>
  <c r="GT75" i="1" s="1"/>
  <c r="GA159" i="1"/>
  <c r="GW34" i="1" s="1"/>
  <c r="GN183" i="1"/>
  <c r="HJ58" i="1" s="1"/>
  <c r="GM153" i="1"/>
  <c r="HI28" i="1" s="1"/>
  <c r="GN155" i="1"/>
  <c r="HJ30" i="1" s="1"/>
  <c r="GH181" i="1"/>
  <c r="HD56" i="1" s="1"/>
  <c r="GH190" i="1"/>
  <c r="HD65" i="1" s="1"/>
  <c r="GI165" i="1"/>
  <c r="HE40" i="1" s="1"/>
  <c r="GE176" i="1"/>
  <c r="HA51" i="1" s="1"/>
  <c r="GA180" i="1"/>
  <c r="GW55" i="1" s="1"/>
  <c r="GN193" i="1"/>
  <c r="HJ68" i="1" s="1"/>
  <c r="GJ178" i="1"/>
  <c r="HF53" i="1" s="1"/>
  <c r="GI154" i="1"/>
  <c r="HE29" i="1" s="1"/>
  <c r="GM176" i="1"/>
  <c r="HI51" i="1" s="1"/>
  <c r="FX195" i="1"/>
  <c r="GT70" i="1" s="1"/>
  <c r="GJ174" i="1"/>
  <c r="HF49" i="1" s="1"/>
  <c r="GC200" i="1"/>
  <c r="GY75" i="1" s="1"/>
  <c r="GM174" i="1"/>
  <c r="HI49" i="1" s="1"/>
  <c r="FZ198" i="1"/>
  <c r="GV73" i="1" s="1"/>
  <c r="GA167" i="1"/>
  <c r="GW42" i="1" s="1"/>
  <c r="GN198" i="1"/>
  <c r="HJ73" i="1" s="1"/>
  <c r="GB169" i="1"/>
  <c r="GX44" i="1" s="1"/>
  <c r="FW163" i="1"/>
  <c r="GS38" i="1" s="1"/>
  <c r="FZ159" i="1"/>
  <c r="GV34" i="1" s="1"/>
  <c r="FX166" i="1"/>
  <c r="GT41" i="1" s="1"/>
  <c r="FY156" i="1"/>
  <c r="GU31" i="1" s="1"/>
  <c r="GF174" i="1"/>
  <c r="HB49" i="1" s="1"/>
  <c r="GN154" i="1"/>
  <c r="HJ29" i="1" s="1"/>
  <c r="FY193" i="1"/>
  <c r="GU68" i="1" s="1"/>
  <c r="FZ163" i="1"/>
  <c r="GV38" i="1" s="1"/>
  <c r="GK177" i="1"/>
  <c r="HG52" i="1" s="1"/>
  <c r="GH178" i="1"/>
  <c r="HD53" i="1" s="1"/>
  <c r="GF171" i="1"/>
  <c r="HB46" i="1" s="1"/>
  <c r="GB162" i="1"/>
  <c r="GX37" i="1" s="1"/>
  <c r="GE169" i="1"/>
  <c r="HA44" i="1" s="1"/>
  <c r="GN169" i="1"/>
  <c r="HJ44" i="1" s="1"/>
  <c r="GL202" i="1"/>
  <c r="HH77" i="1" s="1"/>
  <c r="GF194" i="1"/>
  <c r="HB69" i="1" s="1"/>
  <c r="GC192" i="1"/>
  <c r="GY67" i="1" s="1"/>
  <c r="FX197" i="1"/>
  <c r="GT72" i="1" s="1"/>
  <c r="GM186" i="1"/>
  <c r="HI61" i="1" s="1"/>
  <c r="GE200" i="1"/>
  <c r="HA75" i="1" s="1"/>
  <c r="FW175" i="1"/>
  <c r="GS50" i="1" s="1"/>
  <c r="GC153" i="1"/>
  <c r="GY28" i="1" s="1"/>
  <c r="T10" i="1" s="1"/>
  <c r="GF195" i="1"/>
  <c r="HB70" i="1" s="1"/>
  <c r="FY155" i="1"/>
  <c r="GU30" i="1" s="1"/>
  <c r="GD185" i="1"/>
  <c r="GZ60" i="1" s="1"/>
  <c r="GD171" i="1"/>
  <c r="GZ46" i="1" s="1"/>
  <c r="GE185" i="1"/>
  <c r="HA60" i="1" s="1"/>
  <c r="GB186" i="1"/>
  <c r="GX61" i="1" s="1"/>
  <c r="GF159" i="1"/>
  <c r="HB34" i="1" s="1"/>
  <c r="GE191" i="1"/>
  <c r="HA66" i="1" s="1"/>
  <c r="GJ159" i="1"/>
  <c r="HF34" i="1" s="1"/>
  <c r="GJ156" i="1"/>
  <c r="HF31" i="1" s="1"/>
  <c r="FY188" i="1"/>
  <c r="GU63" i="1" s="1"/>
  <c r="GA188" i="1"/>
  <c r="GW63" i="1" s="1"/>
  <c r="GB172" i="1"/>
  <c r="GX47" i="1" s="1"/>
  <c r="GG154" i="1"/>
  <c r="HC29" i="1" s="1"/>
  <c r="GA200" i="1"/>
  <c r="GW75" i="1" s="1"/>
  <c r="GM166" i="1"/>
  <c r="HI41" i="1" s="1"/>
  <c r="GF193" i="1"/>
  <c r="HB68" i="1" s="1"/>
  <c r="GJ164" i="1"/>
  <c r="HF39" i="1" s="1"/>
  <c r="GI198" i="1"/>
  <c r="HE73" i="1" s="1"/>
  <c r="GK178" i="1"/>
  <c r="HG53" i="1" s="1"/>
  <c r="GC158" i="1"/>
  <c r="GY33" i="1" s="1"/>
  <c r="FZ187" i="1"/>
  <c r="GV62" i="1" s="1"/>
  <c r="FX174" i="1"/>
  <c r="GT49" i="1" s="1"/>
  <c r="FW197" i="1"/>
  <c r="GS72" i="1" s="1"/>
  <c r="GI192" i="1"/>
  <c r="HE67" i="1" s="1"/>
  <c r="GB198" i="1"/>
  <c r="GX73" i="1" s="1"/>
  <c r="GI163" i="1"/>
  <c r="HE38" i="1" s="1"/>
  <c r="FW166" i="1"/>
  <c r="GS41" i="1" s="1"/>
  <c r="GG188" i="1"/>
  <c r="HC63" i="1" s="1"/>
  <c r="GC186" i="1"/>
  <c r="GY61" i="1" s="1"/>
  <c r="GL185" i="1"/>
  <c r="HH60" i="1" s="1"/>
  <c r="GE196" i="1"/>
  <c r="HA71" i="1" s="1"/>
  <c r="GE158" i="1"/>
  <c r="HA33" i="1" s="1"/>
  <c r="GF162" i="1"/>
  <c r="HB37" i="1" s="1"/>
  <c r="GE179" i="1"/>
  <c r="HA54" i="1" s="1"/>
  <c r="FW174" i="1"/>
  <c r="GS49" i="1" s="1"/>
  <c r="GJ193" i="1"/>
  <c r="HF68" i="1" s="1"/>
  <c r="FW198" i="1"/>
  <c r="GS73" i="1" s="1"/>
  <c r="GN176" i="1"/>
  <c r="HJ51" i="1" s="1"/>
  <c r="GD166" i="1"/>
  <c r="GZ41" i="1" s="1"/>
  <c r="FY163" i="1"/>
  <c r="GU38" i="1" s="1"/>
  <c r="FZ169" i="1"/>
  <c r="GV44" i="1" s="1"/>
  <c r="GE155" i="1"/>
  <c r="HA30" i="1" s="1"/>
  <c r="GI157" i="1"/>
  <c r="HE32" i="1" s="1"/>
  <c r="GD170" i="1"/>
  <c r="GZ45" i="1" s="1"/>
  <c r="FY195" i="1"/>
  <c r="GU70" i="1" s="1"/>
  <c r="GG172" i="1"/>
  <c r="HC47" i="1" s="1"/>
  <c r="GF179" i="1"/>
  <c r="HB54" i="1" s="1"/>
  <c r="FY181" i="1"/>
  <c r="GU56" i="1" s="1"/>
  <c r="GJ200" i="1"/>
  <c r="HF75" i="1" s="1"/>
  <c r="GJ180" i="1"/>
  <c r="HF55" i="1" s="1"/>
  <c r="GG199" i="1"/>
  <c r="HC74" i="1" s="1"/>
  <c r="GG156" i="1"/>
  <c r="HC31" i="1" s="1"/>
  <c r="GN158" i="1"/>
  <c r="HJ33" i="1" s="1"/>
  <c r="GA173" i="1"/>
  <c r="GW48" i="1" s="1"/>
  <c r="GE161" i="1"/>
  <c r="HA36" i="1" s="1"/>
  <c r="FY199" i="1"/>
  <c r="GU74" i="1" s="1"/>
  <c r="GH193" i="1"/>
  <c r="HD68" i="1" s="1"/>
  <c r="GH172" i="1"/>
  <c r="HD47" i="1" s="1"/>
  <c r="GJ171" i="1"/>
  <c r="HF46" i="1" s="1"/>
  <c r="GH199" i="1"/>
  <c r="HD74" i="1" s="1"/>
  <c r="GA157" i="1"/>
  <c r="GW32" i="1" s="1"/>
  <c r="GF168" i="1"/>
  <c r="HB43" i="1" s="1"/>
  <c r="FX193" i="1"/>
  <c r="GT68" i="1" s="1"/>
  <c r="GC166" i="1"/>
  <c r="GY41" i="1" s="1"/>
  <c r="GN178" i="1"/>
  <c r="HJ53" i="1" s="1"/>
  <c r="GA179" i="1"/>
  <c r="GW54" i="1" s="1"/>
  <c r="GK162" i="1"/>
  <c r="HG37" i="1" s="1"/>
  <c r="GJ160" i="1"/>
  <c r="HF35" i="1" s="1"/>
  <c r="FX176" i="1"/>
  <c r="GT51" i="1" s="1"/>
  <c r="GG194" i="1"/>
  <c r="HC69" i="1" s="1"/>
  <c r="FX177" i="1"/>
  <c r="GT52" i="1" s="1"/>
  <c r="GB155" i="1"/>
  <c r="GX30" i="1" s="1"/>
  <c r="GK158" i="1"/>
  <c r="HG33" i="1" s="1"/>
  <c r="GD202" i="1"/>
  <c r="GZ77" i="1" s="1"/>
  <c r="GH169" i="1"/>
  <c r="HD44" i="1" s="1"/>
  <c r="GD161" i="1"/>
  <c r="GZ36" i="1" s="1"/>
  <c r="GL187" i="1"/>
  <c r="HH62" i="1" s="1"/>
  <c r="GI156" i="1"/>
  <c r="HE31" i="1" s="1"/>
  <c r="GB153" i="1"/>
  <c r="GX28" i="1" s="1"/>
  <c r="GF161" i="1"/>
  <c r="HB36" i="1" s="1"/>
  <c r="FW172" i="1"/>
  <c r="GS47" i="1" s="1"/>
  <c r="GK170" i="1"/>
  <c r="HG45" i="1" s="1"/>
  <c r="GB165" i="1"/>
  <c r="GX40" i="1" s="1"/>
  <c r="GL188" i="1"/>
  <c r="HH63" i="1" s="1"/>
  <c r="GB184" i="1"/>
  <c r="GX59" i="1" s="1"/>
  <c r="GG160" i="1"/>
  <c r="HC35" i="1" s="1"/>
  <c r="GJ176" i="1"/>
  <c r="HF51" i="1" s="1"/>
  <c r="GD186" i="1"/>
  <c r="GZ61" i="1" s="1"/>
  <c r="GJ187" i="1"/>
  <c r="HF62" i="1" s="1"/>
  <c r="GI166" i="1"/>
  <c r="HE41" i="1" s="1"/>
  <c r="GG200" i="1"/>
  <c r="HC75" i="1" s="1"/>
  <c r="GA198" i="1"/>
  <c r="GW73" i="1" s="1"/>
  <c r="GD201" i="1"/>
  <c r="GZ76" i="1" s="1"/>
  <c r="GD179" i="1"/>
  <c r="GZ54" i="1" s="1"/>
  <c r="FZ186" i="1"/>
  <c r="GV61" i="1" s="1"/>
  <c r="GK185" i="1"/>
  <c r="HG60" i="1" s="1"/>
  <c r="GA174" i="1"/>
  <c r="GW49" i="1" s="1"/>
  <c r="GJ189" i="1"/>
  <c r="HF64" i="1" s="1"/>
  <c r="GC157" i="1"/>
  <c r="GY32" i="1" s="1"/>
  <c r="GA186" i="1"/>
  <c r="GW61" i="1" s="1"/>
  <c r="GC188" i="1"/>
  <c r="GY63" i="1" s="1"/>
  <c r="GK202" i="1"/>
  <c r="HG77" i="1" s="1"/>
  <c r="GM197" i="1"/>
  <c r="HI72" i="1" s="1"/>
  <c r="FZ154" i="1"/>
  <c r="GV29" i="1" s="1"/>
  <c r="GB196" i="1"/>
  <c r="GX71" i="1" s="1"/>
  <c r="GF178" i="1"/>
  <c r="HB53" i="1" s="1"/>
  <c r="GH194" i="1"/>
  <c r="HD69" i="1" s="1"/>
  <c r="FW177" i="1"/>
  <c r="GS52" i="1" s="1"/>
  <c r="GK153" i="1"/>
  <c r="HG28" i="1" s="1"/>
  <c r="GB156" i="1"/>
  <c r="GX31" i="1" s="1"/>
  <c r="GK171" i="1"/>
  <c r="HG46" i="1" s="1"/>
  <c r="FY190" i="1"/>
  <c r="GU65" i="1" s="1"/>
  <c r="FX182" i="1"/>
  <c r="GT57" i="1" s="1"/>
  <c r="GJ195" i="1"/>
  <c r="HF70" i="1" s="1"/>
  <c r="FZ165" i="1"/>
  <c r="GV40" i="1" s="1"/>
  <c r="GC173" i="1"/>
  <c r="GY48" i="1" s="1"/>
  <c r="GB187" i="1"/>
  <c r="GX62" i="1" s="1"/>
  <c r="FZ183" i="1"/>
  <c r="GV58" i="1" s="1"/>
  <c r="FZ155" i="1"/>
  <c r="GV30" i="1" s="1"/>
  <c r="GN160" i="1"/>
  <c r="HJ35" i="1" s="1"/>
  <c r="GK200" i="1"/>
  <c r="HG75" i="1" s="1"/>
  <c r="GF180" i="1"/>
  <c r="HB55" i="1" s="1"/>
  <c r="FX181" i="1"/>
  <c r="GT56" i="1" s="1"/>
  <c r="GE178" i="1"/>
  <c r="HA53" i="1" s="1"/>
  <c r="GD177" i="1"/>
  <c r="GZ52" i="1" s="1"/>
  <c r="GL189" i="1"/>
  <c r="HH64" i="1" s="1"/>
  <c r="GL176" i="1"/>
  <c r="HH51" i="1" s="1"/>
  <c r="FZ189" i="1"/>
  <c r="GV64" i="1" s="1"/>
  <c r="GC156" i="1"/>
  <c r="GY31" i="1" s="1"/>
  <c r="GH192" i="1"/>
  <c r="HD67" i="1" s="1"/>
  <c r="GL156" i="1"/>
  <c r="HH31" i="1" s="1"/>
  <c r="GB188" i="1"/>
  <c r="GX63" i="1" s="1"/>
  <c r="GA160" i="1"/>
  <c r="GW35" i="1" s="1"/>
  <c r="GG185" i="1"/>
  <c r="HC60" i="1" s="1"/>
  <c r="FW173" i="1"/>
  <c r="GS48" i="1" s="1"/>
  <c r="GN175" i="1"/>
  <c r="HJ50" i="1" s="1"/>
  <c r="GA181" i="1"/>
  <c r="GW56" i="1" s="1"/>
  <c r="GH165" i="1"/>
  <c r="HD40" i="1" s="1"/>
  <c r="GN200" i="1"/>
  <c r="HJ75" i="1" s="1"/>
  <c r="GL162" i="1"/>
  <c r="HH37" i="1" s="1"/>
  <c r="GK187" i="1"/>
  <c r="HG62" i="1" s="1"/>
  <c r="GK168" i="1"/>
  <c r="HG43" i="1" s="1"/>
  <c r="GM163" i="1"/>
  <c r="HI38" i="1" s="1"/>
  <c r="GB158" i="1"/>
  <c r="GX33" i="1" s="1"/>
  <c r="GC195" i="1"/>
  <c r="GY70" i="1" s="1"/>
  <c r="GN187" i="1"/>
  <c r="HJ62" i="1" s="1"/>
  <c r="GC174" i="1"/>
  <c r="GY49" i="1" s="1"/>
  <c r="GK161" i="1"/>
  <c r="HG36" i="1" s="1"/>
  <c r="GC155" i="1"/>
  <c r="GY30" i="1" s="1"/>
  <c r="GG161" i="1"/>
  <c r="HC36" i="1" s="1"/>
  <c r="FX171" i="1"/>
  <c r="GT46" i="1" s="1"/>
  <c r="FX184" i="1"/>
  <c r="GT59" i="1" s="1"/>
  <c r="GB195" i="1"/>
  <c r="GX70" i="1" s="1"/>
  <c r="GM187" i="1"/>
  <c r="HI62" i="1" s="1"/>
  <c r="GL154" i="1"/>
  <c r="HH29" i="1" s="1"/>
  <c r="GN172" i="1"/>
  <c r="HJ47" i="1" s="1"/>
  <c r="GN163" i="1"/>
  <c r="HJ38" i="1" s="1"/>
  <c r="GN192" i="1"/>
  <c r="HJ67" i="1" s="1"/>
  <c r="GH159" i="1"/>
  <c r="HD34" i="1" s="1"/>
  <c r="GK190" i="1"/>
  <c r="HG65" i="1" s="1"/>
  <c r="GF200" i="1"/>
  <c r="HB75" i="1" s="1"/>
  <c r="FY167" i="1"/>
  <c r="GU42" i="1" s="1"/>
  <c r="FZ188" i="1"/>
  <c r="GV63" i="1" s="1"/>
  <c r="FW184" i="1"/>
  <c r="GS59" i="1" s="1"/>
  <c r="FW190" i="1"/>
  <c r="GS65" i="1" s="1"/>
  <c r="GB173" i="1"/>
  <c r="GX48" i="1" s="1"/>
  <c r="GM201" i="1"/>
  <c r="HI76" i="1" s="1"/>
  <c r="FY159" i="1"/>
  <c r="GU34" i="1" s="1"/>
  <c r="FX175" i="1"/>
  <c r="GT50" i="1" s="1"/>
  <c r="GE153" i="1"/>
  <c r="HA28" i="1" s="1"/>
  <c r="GG187" i="1"/>
  <c r="HC62" i="1" s="1"/>
  <c r="GB166" i="1"/>
  <c r="GX41" i="1" s="1"/>
  <c r="GH195" i="1"/>
  <c r="HD70" i="1" s="1"/>
  <c r="FX199" i="1"/>
  <c r="GT74" i="1" s="1"/>
  <c r="GF155" i="1"/>
  <c r="HB30" i="1" s="1"/>
  <c r="GE190" i="1"/>
  <c r="HA65" i="1" s="1"/>
  <c r="GE183" i="1"/>
  <c r="HA58" i="1" s="1"/>
  <c r="FZ202" i="1"/>
  <c r="GV77" i="1" s="1"/>
  <c r="FW171" i="1"/>
  <c r="GS46" i="1" s="1"/>
  <c r="GI202" i="1"/>
  <c r="HE77" i="1" s="1"/>
  <c r="GE194" i="1"/>
  <c r="HA69" i="1" s="1"/>
  <c r="GD162" i="1"/>
  <c r="GZ37" i="1" s="1"/>
  <c r="GN194" i="1"/>
  <c r="HJ69" i="1" s="1"/>
  <c r="GD183" i="1"/>
  <c r="GZ58" i="1" s="1"/>
  <c r="GE156" i="1"/>
  <c r="HA31" i="1" s="1"/>
  <c r="GN195" i="1"/>
  <c r="HJ70" i="1" s="1"/>
  <c r="GJ177" i="1"/>
  <c r="HF52" i="1" s="1"/>
  <c r="GE166" i="1"/>
  <c r="HA41" i="1" s="1"/>
  <c r="GG155" i="1"/>
  <c r="HC30" i="1" s="1"/>
  <c r="GN181" i="1"/>
  <c r="HJ56" i="1" s="1"/>
  <c r="GG162" i="1"/>
  <c r="HC37" i="1" s="1"/>
  <c r="GG184" i="1"/>
  <c r="HC59" i="1" s="1"/>
  <c r="GH168" i="1"/>
  <c r="HD43" i="1" s="1"/>
  <c r="GM179" i="1"/>
  <c r="HI54" i="1" s="1"/>
  <c r="GB183" i="1"/>
  <c r="GX58" i="1" s="1"/>
  <c r="GF153" i="1"/>
  <c r="HB28" i="1" s="1"/>
  <c r="FW188" i="1"/>
  <c r="GS63" i="1" s="1"/>
  <c r="GD164" i="1"/>
  <c r="GZ39" i="1" s="1"/>
  <c r="GL178" i="1"/>
  <c r="HH53" i="1" s="1"/>
  <c r="GD160" i="1"/>
  <c r="GZ35" i="1" s="1"/>
  <c r="FZ195" i="1"/>
  <c r="GV70" i="1" s="1"/>
  <c r="GJ175" i="1"/>
  <c r="HF50" i="1" s="1"/>
  <c r="GB164" i="1"/>
  <c r="GX39" i="1" s="1"/>
  <c r="GE184" i="1"/>
  <c r="HA59" i="1" s="1"/>
  <c r="GI164" i="1"/>
  <c r="HE39" i="1" s="1"/>
  <c r="GA190" i="1"/>
  <c r="GW65" i="1" s="1"/>
  <c r="GA175" i="1"/>
  <c r="GW50" i="1" s="1"/>
  <c r="GA154" i="1"/>
  <c r="GW29" i="1" s="1"/>
  <c r="GE198" i="1"/>
  <c r="HA73" i="1" s="1"/>
  <c r="FX168" i="1"/>
  <c r="GT43" i="1" s="1"/>
  <c r="GG186" i="1"/>
  <c r="HC61" i="1" s="1"/>
  <c r="GH183" i="1"/>
  <c r="HD58" i="1" s="1"/>
  <c r="GF184" i="1"/>
  <c r="HB59" i="1" s="1"/>
  <c r="FY180" i="1"/>
  <c r="GU55" i="1" s="1"/>
  <c r="GH163" i="1"/>
  <c r="HD38" i="1" s="1"/>
  <c r="GI200" i="1"/>
  <c r="HE75" i="1" s="1"/>
  <c r="FW180" i="1"/>
  <c r="GS55" i="1" s="1"/>
  <c r="GG183" i="1"/>
  <c r="HC58" i="1" s="1"/>
  <c r="GF167" i="1"/>
  <c r="HB42" i="1" s="1"/>
  <c r="GD172" i="1"/>
  <c r="GZ47" i="1" s="1"/>
  <c r="GC169" i="1"/>
  <c r="GY44" i="1" s="1"/>
  <c r="GK160" i="1"/>
  <c r="HG35" i="1" s="1"/>
  <c r="EZ161" i="1"/>
  <c r="FR185" i="1"/>
  <c r="FD170" i="1"/>
  <c r="FL171" i="1"/>
  <c r="FA173" i="1"/>
  <c r="FR193" i="1"/>
  <c r="FA164" i="1"/>
  <c r="FO188" i="1"/>
  <c r="EY185" i="1"/>
  <c r="FL155" i="1"/>
  <c r="EX196" i="1"/>
  <c r="FB165" i="1"/>
  <c r="FN196" i="1"/>
  <c r="EY172" i="1"/>
  <c r="EX188" i="1"/>
  <c r="FI182" i="1"/>
  <c r="FC199" i="1"/>
  <c r="FM175" i="1"/>
  <c r="FC198" i="1"/>
  <c r="EX197" i="1"/>
  <c r="FN165" i="1"/>
  <c r="FP158" i="1"/>
  <c r="FO195" i="1"/>
  <c r="EY163" i="1"/>
  <c r="FJ164" i="1"/>
  <c r="FP202" i="1"/>
  <c r="FJ169" i="1"/>
  <c r="FI190" i="1"/>
  <c r="FM160" i="1"/>
  <c r="FJ194" i="1"/>
  <c r="FJ161" i="1"/>
  <c r="FD178" i="1"/>
  <c r="FB187" i="1"/>
  <c r="FL182" i="1"/>
  <c r="FB188" i="1"/>
  <c r="FJ193" i="1"/>
  <c r="EY171" i="1"/>
  <c r="FE175" i="1"/>
  <c r="FJ185" i="1"/>
  <c r="FO190" i="1"/>
  <c r="FC178" i="1"/>
  <c r="FO165" i="1"/>
  <c r="FO193" i="1"/>
  <c r="FD180" i="1"/>
  <c r="FL167" i="1"/>
  <c r="FE196" i="1"/>
  <c r="FD200" i="1"/>
  <c r="FB159" i="1"/>
  <c r="FI168" i="1"/>
  <c r="FG163" i="1"/>
  <c r="FD153" i="1"/>
  <c r="EY188" i="1"/>
  <c r="EY180" i="1"/>
  <c r="FH171" i="1"/>
  <c r="FF171" i="1"/>
  <c r="FQ197" i="1"/>
  <c r="FG156" i="1"/>
  <c r="FJ187" i="1"/>
  <c r="FF175" i="1"/>
  <c r="FE185" i="1"/>
  <c r="FM190" i="1"/>
  <c r="FE187" i="1"/>
  <c r="FE159" i="1"/>
  <c r="FO160" i="1"/>
  <c r="FN153" i="1"/>
  <c r="FI191" i="1"/>
  <c r="FI163" i="1"/>
  <c r="FB162" i="1"/>
  <c r="FS179" i="1"/>
  <c r="FR165" i="1"/>
  <c r="FJ201" i="1"/>
  <c r="FB176" i="1"/>
  <c r="FQ201" i="1"/>
  <c r="EY165" i="1"/>
  <c r="EZ178" i="1"/>
  <c r="EY181" i="1"/>
  <c r="FM200" i="1"/>
  <c r="EY183" i="1"/>
  <c r="EY155" i="1"/>
  <c r="FO170" i="1"/>
  <c r="FM196" i="1"/>
  <c r="FD187" i="1"/>
  <c r="FD165" i="1"/>
  <c r="FD175" i="1"/>
  <c r="FC160" i="1"/>
  <c r="FG199" i="1"/>
  <c r="FG200" i="1"/>
  <c r="FA196" i="1"/>
  <c r="FQ160" i="1"/>
  <c r="EY156" i="1"/>
  <c r="EY202" i="1"/>
  <c r="FO183" i="1"/>
  <c r="FF156" i="1"/>
  <c r="FI200" i="1"/>
  <c r="FG169" i="1"/>
  <c r="FH156" i="1"/>
  <c r="FN190" i="1"/>
  <c r="FP170" i="1"/>
  <c r="FG161" i="1"/>
  <c r="EZ184" i="1"/>
  <c r="FR191" i="1"/>
  <c r="EX176" i="1"/>
  <c r="FQ170" i="1"/>
  <c r="FS194" i="1"/>
  <c r="FR180" i="1"/>
  <c r="FQ166" i="1"/>
  <c r="FI201" i="1"/>
  <c r="FS193" i="1"/>
  <c r="FQ165" i="1"/>
  <c r="FB155" i="1"/>
  <c r="FL164" i="1"/>
  <c r="FA201" i="1"/>
  <c r="FO199" i="1"/>
  <c r="FL179" i="1"/>
  <c r="FA157" i="1"/>
  <c r="FR155" i="1"/>
  <c r="FG183" i="1"/>
  <c r="FF199" i="1"/>
  <c r="FM191" i="1"/>
  <c r="FC175" i="1"/>
  <c r="FA160" i="1"/>
  <c r="EY194" i="1"/>
  <c r="EX177" i="1"/>
  <c r="FC174" i="1"/>
  <c r="FF185" i="1"/>
  <c r="FD182" i="1"/>
  <c r="FO171" i="1"/>
  <c r="FS171" i="1"/>
  <c r="EX154" i="1"/>
  <c r="FL189" i="1"/>
  <c r="FR177" i="1"/>
  <c r="FF196" i="1"/>
  <c r="FA179" i="1"/>
  <c r="EZ189" i="1"/>
  <c r="FL198" i="1"/>
  <c r="FH185" i="1"/>
  <c r="FG170" i="1"/>
  <c r="FF155" i="1"/>
  <c r="FD189" i="1"/>
  <c r="FH178" i="1"/>
  <c r="EX195" i="1"/>
  <c r="FE153" i="1"/>
  <c r="FN177" i="1"/>
  <c r="FC159" i="1"/>
  <c r="FC193" i="1"/>
  <c r="FN186" i="1"/>
  <c r="FC192" i="1"/>
  <c r="FS183" i="1"/>
  <c r="FG197" i="1"/>
  <c r="FM202" i="1"/>
  <c r="FL184" i="1"/>
  <c r="EZ202" i="1"/>
  <c r="FC170" i="1"/>
  <c r="FJ180" i="1"/>
  <c r="FP200" i="1"/>
  <c r="EZ167" i="1"/>
  <c r="FM157" i="1"/>
  <c r="FM189" i="1"/>
  <c r="FC166" i="1"/>
  <c r="FC187" i="1"/>
  <c r="FC154" i="1"/>
  <c r="FN154" i="1"/>
  <c r="FR163" i="1"/>
  <c r="FH155" i="1"/>
  <c r="FG158" i="1"/>
  <c r="FP168" i="1"/>
  <c r="FR195" i="1"/>
  <c r="FE191" i="1"/>
  <c r="FP164" i="1"/>
  <c r="FC202" i="1"/>
  <c r="FM168" i="1"/>
  <c r="FJ166" i="1"/>
  <c r="FG154" i="1"/>
  <c r="FG190" i="1"/>
  <c r="FF200" i="1"/>
  <c r="FG174" i="1"/>
  <c r="FF202" i="1"/>
  <c r="EZ170" i="1"/>
  <c r="FP182" i="1"/>
  <c r="FM161" i="1"/>
  <c r="FQ156" i="1"/>
  <c r="FL199" i="1"/>
  <c r="EZ160" i="1"/>
  <c r="EX163" i="1"/>
  <c r="EZ191" i="1"/>
  <c r="FF176" i="1"/>
  <c r="FO185" i="1"/>
  <c r="FQ184" i="1"/>
  <c r="FP167" i="1"/>
  <c r="FQ183" i="1"/>
  <c r="FJ190" i="1"/>
  <c r="FL173" i="1"/>
  <c r="FG162" i="1"/>
  <c r="FF166" i="1"/>
  <c r="EY189" i="1"/>
  <c r="EY161" i="1"/>
  <c r="FC196" i="1"/>
  <c r="FN179" i="1"/>
  <c r="FD198" i="1"/>
  <c r="FO178" i="1"/>
  <c r="FJ178" i="1"/>
  <c r="FE190" i="1"/>
  <c r="FQ178" i="1"/>
  <c r="FJ195" i="1"/>
  <c r="FO182" i="1"/>
  <c r="FO154" i="1"/>
  <c r="FA195" i="1"/>
  <c r="FG177" i="1"/>
  <c r="FP157" i="1"/>
  <c r="FR190" i="1"/>
  <c r="FN174" i="1"/>
  <c r="FG192" i="1"/>
  <c r="FO155" i="1"/>
  <c r="FD156" i="1"/>
  <c r="FS161" i="1"/>
  <c r="FM184" i="1"/>
  <c r="FB178" i="1"/>
  <c r="FS181" i="1"/>
  <c r="EX172" i="1"/>
  <c r="FN167" i="1"/>
  <c r="FA202" i="1"/>
  <c r="FA169" i="1"/>
  <c r="EZ190" i="1"/>
  <c r="FO174" i="1"/>
  <c r="FL161" i="1"/>
  <c r="FL196" i="1"/>
  <c r="FM183" i="1"/>
  <c r="FG201" i="1"/>
  <c r="FE171" i="1"/>
  <c r="FH202" i="1"/>
  <c r="FH154" i="1"/>
  <c r="FL191" i="1"/>
  <c r="FI171" i="1"/>
  <c r="FH187" i="1"/>
  <c r="FF193" i="1"/>
  <c r="FO176" i="1"/>
  <c r="FS172" i="1"/>
  <c r="FR189" i="1"/>
  <c r="FR161" i="1"/>
  <c r="FS160" i="1"/>
  <c r="FQ196" i="1"/>
  <c r="FJ182" i="1"/>
  <c r="FI167" i="1"/>
  <c r="FR196" i="1"/>
  <c r="EY193" i="1"/>
  <c r="FB196" i="1"/>
  <c r="FC157" i="1"/>
  <c r="FA178" i="1"/>
  <c r="FD167" i="1"/>
  <c r="FC177" i="1"/>
  <c r="EZ183" i="1"/>
  <c r="FO186" i="1"/>
  <c r="FH177" i="1"/>
  <c r="FG181" i="1"/>
  <c r="FG159" i="1"/>
  <c r="FA190" i="1"/>
  <c r="EZ175" i="1"/>
  <c r="EY160" i="1"/>
  <c r="FB195" i="1"/>
  <c r="FA176" i="1"/>
  <c r="FI187" i="1"/>
  <c r="FR170" i="1"/>
  <c r="FI189" i="1"/>
  <c r="FI161" i="1"/>
  <c r="FI184" i="1"/>
  <c r="FJ171" i="1"/>
  <c r="FI181" i="1"/>
  <c r="FO191" i="1"/>
  <c r="FS192" i="1"/>
  <c r="FB177" i="1"/>
  <c r="FS195" i="1"/>
  <c r="FS189" i="1"/>
  <c r="FQ194" i="1"/>
  <c r="FD195" i="1"/>
  <c r="FC197" i="1"/>
  <c r="EY153" i="1"/>
  <c r="FH194" i="1"/>
  <c r="FH175" i="1"/>
  <c r="FG196" i="1"/>
  <c r="FI179" i="1"/>
  <c r="FH195" i="1"/>
  <c r="FH167" i="1"/>
  <c r="FA184" i="1"/>
  <c r="FM169" i="1"/>
  <c r="FS153" i="1"/>
  <c r="FR175" i="1"/>
  <c r="FG157" i="1"/>
  <c r="FP174" i="1"/>
  <c r="EY158" i="1"/>
  <c r="FF194" i="1"/>
  <c r="FS157" i="1"/>
  <c r="FG171" i="1"/>
  <c r="FR194" i="1"/>
  <c r="FI195" i="1"/>
  <c r="FC179" i="1"/>
  <c r="FL187" i="1"/>
  <c r="FC171" i="1"/>
  <c r="FG189" i="1"/>
  <c r="FG188" i="1"/>
  <c r="EY201" i="1"/>
  <c r="FS188" i="1"/>
  <c r="FB154" i="1"/>
  <c r="FS198" i="1"/>
  <c r="FL197" i="1"/>
  <c r="FS190" i="1"/>
  <c r="FA185" i="1"/>
  <c r="FM167" i="1"/>
  <c r="FE199" i="1"/>
  <c r="FJ158" i="1"/>
  <c r="FI154" i="1"/>
  <c r="FJ174" i="1"/>
  <c r="FQ153" i="1"/>
  <c r="FF153" i="1"/>
  <c r="EY192" i="1"/>
  <c r="FN182" i="1"/>
  <c r="FQ169" i="1"/>
  <c r="FC176" i="1"/>
  <c r="FH157" i="1"/>
  <c r="FQ195" i="1"/>
  <c r="FL180" i="1"/>
  <c r="EY199" i="1"/>
  <c r="FC190" i="1"/>
  <c r="FF157" i="1"/>
  <c r="EZ188" i="1"/>
  <c r="FS196" i="1"/>
  <c r="EZ156" i="1"/>
  <c r="FM164" i="1"/>
  <c r="FA183" i="1"/>
  <c r="FB183" i="1"/>
  <c r="FR172" i="1"/>
  <c r="FH174" i="1"/>
  <c r="FG186" i="1"/>
  <c r="EY157" i="1"/>
  <c r="FR156" i="1"/>
  <c r="FD157" i="1"/>
  <c r="EY191" i="1"/>
  <c r="FQ198" i="1"/>
  <c r="EX161" i="1"/>
  <c r="FN178" i="1"/>
  <c r="EY184" i="1"/>
  <c r="FA188" i="1"/>
  <c r="EY186" i="1"/>
  <c r="FM156" i="1"/>
  <c r="FF177" i="1"/>
  <c r="FS201" i="1"/>
  <c r="FM194" i="1"/>
  <c r="FB180" i="1"/>
  <c r="FE172" i="1"/>
  <c r="FJ191" i="1"/>
  <c r="FR158" i="1"/>
  <c r="FA194" i="1"/>
  <c r="FM172" i="1"/>
  <c r="EX165" i="1"/>
  <c r="FG198" i="1"/>
  <c r="FQ187" i="1"/>
  <c r="FS202" i="1"/>
  <c r="FP153" i="1"/>
  <c r="EX193" i="1"/>
  <c r="FG195" i="1"/>
  <c r="FS156" i="1"/>
  <c r="FC201" i="1"/>
  <c r="FJ186" i="1"/>
  <c r="FM201" i="1"/>
  <c r="EY174" i="1"/>
  <c r="FM171" i="1"/>
  <c r="FJ189" i="1"/>
  <c r="FM181" i="1"/>
  <c r="FQ186" i="1"/>
  <c r="EX200" i="1"/>
  <c r="FG178" i="1"/>
  <c r="FE166" i="1"/>
  <c r="EZ200" i="1"/>
  <c r="FP177" i="1"/>
  <c r="FN180" i="1"/>
  <c r="FR197" i="1"/>
  <c r="FR169" i="1"/>
  <c r="FF182" i="1"/>
  <c r="FA171" i="1"/>
  <c r="FP179" i="1"/>
  <c r="EY198" i="1"/>
  <c r="FM182" i="1"/>
  <c r="FQ173" i="1"/>
  <c r="FL154" i="1"/>
  <c r="FE180" i="1"/>
  <c r="FL188" i="1"/>
  <c r="FJ202" i="1"/>
  <c r="FE160" i="1"/>
  <c r="FS166" i="1"/>
  <c r="FG191" i="1"/>
  <c r="EX178" i="1"/>
  <c r="FH160" i="1"/>
  <c r="FI176" i="1"/>
  <c r="EX159" i="1"/>
  <c r="FS177" i="1"/>
  <c r="FS174" i="1"/>
  <c r="FG180" i="1"/>
  <c r="FR182" i="1"/>
  <c r="FI180" i="1"/>
  <c r="FD171" i="1"/>
  <c r="FD166" i="1"/>
  <c r="FD169" i="1"/>
  <c r="FH170" i="1"/>
  <c r="FH173" i="1"/>
  <c r="FR167" i="1"/>
  <c r="FE177" i="1"/>
  <c r="EX191" i="1"/>
  <c r="FH172" i="1"/>
  <c r="FL156" i="1"/>
  <c r="FB171" i="1"/>
  <c r="FF187" i="1"/>
  <c r="FN158" i="1"/>
  <c r="FN195" i="1"/>
  <c r="FL185" i="1"/>
  <c r="FA166" i="1"/>
  <c r="FI194" i="1"/>
  <c r="FM198" i="1"/>
  <c r="FQ188" i="1"/>
  <c r="FM173" i="1"/>
  <c r="FO163" i="1"/>
  <c r="FH197" i="1"/>
  <c r="FP154" i="1"/>
  <c r="FF197" i="1"/>
  <c r="FR199" i="1"/>
  <c r="FN200" i="1"/>
  <c r="FH191" i="1"/>
  <c r="FF172" i="1"/>
  <c r="EY159" i="1"/>
  <c r="EZ195" i="1"/>
  <c r="FP201" i="1"/>
  <c r="FN187" i="1"/>
  <c r="FI198" i="1"/>
  <c r="FE178" i="1"/>
  <c r="FB194" i="1"/>
  <c r="FD186" i="1"/>
  <c r="FJ197" i="1"/>
  <c r="FN192" i="1"/>
  <c r="FH153" i="1"/>
  <c r="FJ167" i="1"/>
  <c r="FO194" i="1"/>
  <c r="FL170" i="1"/>
  <c r="FP175" i="1"/>
  <c r="EX181" i="1"/>
  <c r="FD194" i="1"/>
  <c r="FQ163" i="1"/>
  <c r="FL163" i="1"/>
  <c r="FG155" i="1"/>
  <c r="FM179" i="1"/>
  <c r="FB200" i="1"/>
  <c r="FC184" i="1"/>
  <c r="FN184" i="1"/>
  <c r="FN173" i="1"/>
  <c r="FN197" i="1"/>
  <c r="FM158" i="1"/>
  <c r="FP186" i="1"/>
  <c r="FS184" i="1"/>
  <c r="FO177" i="1"/>
  <c r="FI199" i="1"/>
  <c r="FL162" i="1"/>
  <c r="EZ164" i="1"/>
  <c r="FN189" i="1"/>
  <c r="FR181" i="1"/>
  <c r="FA163" i="1"/>
  <c r="EX168" i="1"/>
  <c r="FM163" i="1"/>
  <c r="FL200" i="1"/>
  <c r="FE164" i="1"/>
  <c r="EX192" i="1"/>
  <c r="FF181" i="1"/>
  <c r="FS163" i="1"/>
  <c r="FD159" i="1"/>
  <c r="FC162" i="1"/>
  <c r="FL178" i="1"/>
  <c r="FR178" i="1"/>
  <c r="FH163" i="1"/>
  <c r="FG173" i="1"/>
  <c r="FE179" i="1"/>
  <c r="FR187" i="1"/>
  <c r="FO169" i="1"/>
  <c r="EY170" i="1"/>
  <c r="FI186" i="1"/>
  <c r="FR202" i="1"/>
  <c r="FF186" i="1"/>
  <c r="FN164" i="1"/>
  <c r="FO172" i="1"/>
  <c r="FD196" i="1"/>
  <c r="FQ176" i="1"/>
  <c r="FP194" i="1"/>
  <c r="FF189" i="1"/>
  <c r="EX166" i="1"/>
  <c r="FH199" i="1"/>
  <c r="FF169" i="1"/>
  <c r="FH192" i="1"/>
  <c r="FJ157" i="1"/>
  <c r="FF179" i="1"/>
  <c r="FO157" i="1"/>
  <c r="EZ179" i="1"/>
  <c r="FI174" i="1"/>
  <c r="FS200" i="1"/>
  <c r="EZ194" i="1"/>
  <c r="FC169" i="1"/>
  <c r="EZ180" i="1"/>
  <c r="EZ182" i="1"/>
  <c r="FG182" i="1"/>
  <c r="FQ155" i="1"/>
  <c r="FH189" i="1"/>
  <c r="FQ167" i="1"/>
  <c r="FD160" i="1"/>
  <c r="FI172" i="1"/>
  <c r="FS159" i="1"/>
  <c r="FO187" i="1"/>
  <c r="FI165" i="1"/>
  <c r="FE197" i="1"/>
  <c r="FF190" i="1"/>
  <c r="FA172" i="1"/>
  <c r="FB170" i="1"/>
  <c r="FE167" i="1"/>
  <c r="EX164" i="1"/>
  <c r="FN162" i="1"/>
  <c r="FI177" i="1"/>
  <c r="FD155" i="1"/>
  <c r="EY187" i="1"/>
  <c r="FI193" i="1"/>
  <c r="FR184" i="1"/>
  <c r="FE162" i="1"/>
  <c r="FD185" i="1"/>
  <c r="FB174" i="1"/>
  <c r="FR176" i="1"/>
  <c r="FD177" i="1"/>
  <c r="FC153" i="1"/>
  <c r="FM155" i="1"/>
  <c r="FH188" i="1"/>
  <c r="FG193" i="1"/>
  <c r="FD176" i="1"/>
  <c r="FI158" i="1"/>
  <c r="FJ160" i="1"/>
  <c r="EY178" i="1"/>
  <c r="FM170" i="1"/>
  <c r="FI175" i="1"/>
  <c r="EY168" i="1"/>
  <c r="FP159" i="1"/>
  <c r="FS154" i="1"/>
  <c r="FS169" i="1"/>
  <c r="FD168" i="1"/>
  <c r="FI164" i="1"/>
  <c r="FR201" i="1"/>
  <c r="EX194" i="1"/>
  <c r="FI157" i="1"/>
  <c r="FQ180" i="1"/>
  <c r="FC182" i="1"/>
  <c r="FA197" i="1"/>
  <c r="FI169" i="1"/>
  <c r="EY162" i="1"/>
  <c r="FE181" i="1"/>
  <c r="FQ191" i="1"/>
  <c r="FS164" i="1"/>
  <c r="FP180" i="1"/>
  <c r="FH165" i="1"/>
  <c r="FR200" i="1"/>
  <c r="EZ166" i="1"/>
  <c r="FC183" i="1"/>
  <c r="FQ179" i="1"/>
  <c r="FJ188" i="1"/>
  <c r="FR164" i="1"/>
  <c r="FM174" i="1"/>
  <c r="FP178" i="1"/>
  <c r="FI160" i="1"/>
  <c r="FH181" i="1"/>
  <c r="FA192" i="1"/>
  <c r="EX153" i="1"/>
  <c r="FP190" i="1"/>
  <c r="FR183" i="1"/>
  <c r="FO198" i="1"/>
  <c r="FJ192" i="1"/>
  <c r="EX199" i="1"/>
  <c r="FC188" i="1"/>
  <c r="FA165" i="1"/>
  <c r="FR179" i="1"/>
  <c r="FA182" i="1"/>
  <c r="FQ174" i="1"/>
  <c r="EY166" i="1"/>
  <c r="FL186" i="1"/>
  <c r="EZ197" i="1"/>
  <c r="FN156" i="1"/>
  <c r="FE201" i="1"/>
  <c r="FL172" i="1"/>
  <c r="FM154" i="1"/>
  <c r="FD162" i="1"/>
  <c r="FE170" i="1"/>
  <c r="EZ153" i="1"/>
  <c r="FR168" i="1"/>
  <c r="FN166" i="1"/>
  <c r="EY197" i="1"/>
  <c r="FI173" i="1"/>
  <c r="FQ172" i="1"/>
  <c r="EZ196" i="1"/>
  <c r="FQ171" i="1"/>
  <c r="FQ199" i="1"/>
  <c r="FH169" i="1"/>
  <c r="FM165" i="1"/>
  <c r="FB168" i="1"/>
  <c r="FO168" i="1"/>
  <c r="FL192" i="1"/>
  <c r="FC181" i="1"/>
  <c r="FQ159" i="1"/>
  <c r="FN160" i="1"/>
  <c r="FC180" i="1"/>
  <c r="FR153" i="1"/>
  <c r="FN171" i="1"/>
  <c r="FH164" i="1"/>
  <c r="EY154" i="1"/>
  <c r="FQ164" i="1"/>
  <c r="EZ192" i="1"/>
  <c r="FD158" i="1"/>
  <c r="FP163" i="1"/>
  <c r="FS186" i="1"/>
  <c r="FF161" i="1"/>
  <c r="FC191" i="1"/>
  <c r="FQ193" i="1"/>
  <c r="FL194" i="1"/>
  <c r="FN163" i="1"/>
  <c r="FF159" i="1"/>
  <c r="FM193" i="1"/>
  <c r="FJ175" i="1"/>
  <c r="EZ154" i="1"/>
  <c r="FC186" i="1"/>
  <c r="FD154" i="1"/>
  <c r="EZ201" i="1"/>
  <c r="EX171" i="1"/>
  <c r="FP195" i="1"/>
  <c r="FL159" i="1"/>
  <c r="FF167" i="1"/>
  <c r="FQ168" i="1"/>
  <c r="EZ162" i="1"/>
  <c r="FS173" i="1"/>
  <c r="FC163" i="1"/>
  <c r="FC172" i="1"/>
  <c r="FP188" i="1"/>
  <c r="FI155" i="1"/>
  <c r="FM197" i="1"/>
  <c r="FM186" i="1"/>
  <c r="FR162" i="1"/>
  <c r="FO184" i="1"/>
  <c r="FP161" i="1"/>
  <c r="FA170" i="1"/>
  <c r="FI197" i="1"/>
  <c r="FS168" i="1"/>
  <c r="FF160" i="1"/>
  <c r="EZ198" i="1"/>
  <c r="FA158" i="1"/>
  <c r="FP187" i="1"/>
  <c r="FH198" i="1"/>
  <c r="FB202" i="1"/>
  <c r="FL176" i="1"/>
  <c r="FP166" i="1"/>
  <c r="FL158" i="1"/>
  <c r="FP197" i="1"/>
  <c r="FD190" i="1"/>
  <c r="FA191" i="1"/>
  <c r="FH161" i="1"/>
  <c r="FB185" i="1"/>
  <c r="EX190" i="1"/>
  <c r="FO202" i="1"/>
  <c r="FH190" i="1"/>
  <c r="FC158" i="1"/>
  <c r="FC194" i="1"/>
  <c r="FC155" i="1"/>
  <c r="FE188" i="1"/>
  <c r="EZ165" i="1"/>
  <c r="FM188" i="1"/>
  <c r="FB175" i="1"/>
  <c r="FE198" i="1"/>
  <c r="FS165" i="1"/>
  <c r="FF163" i="1"/>
  <c r="FL181" i="1"/>
  <c r="FS187" i="1"/>
  <c r="FA200" i="1"/>
  <c r="FP181" i="1"/>
  <c r="FS162" i="1"/>
  <c r="FL177" i="1"/>
  <c r="FA167" i="1"/>
  <c r="EX186" i="1"/>
  <c r="FA154" i="1"/>
  <c r="FC168" i="1"/>
  <c r="FS170" i="1"/>
  <c r="FN188" i="1"/>
  <c r="FH168" i="1"/>
  <c r="FN185" i="1"/>
  <c r="FG165" i="1"/>
  <c r="FF192" i="1"/>
  <c r="FD161" i="1"/>
  <c r="FJ168" i="1"/>
  <c r="FN161" i="1"/>
  <c r="EX162" i="1"/>
  <c r="FG166" i="1"/>
  <c r="FP176" i="1"/>
  <c r="FS155" i="1"/>
  <c r="FB172" i="1"/>
  <c r="FB182" i="1"/>
  <c r="FO197" i="1"/>
  <c r="FE176" i="1"/>
  <c r="FB189" i="1"/>
  <c r="FJ179" i="1"/>
  <c r="EZ185" i="1"/>
  <c r="FR198" i="1"/>
  <c r="FE195" i="1"/>
  <c r="EZ177" i="1"/>
  <c r="FP192" i="1"/>
  <c r="FJ156" i="1"/>
  <c r="FE194" i="1"/>
  <c r="FG187" i="1"/>
  <c r="EZ174" i="1"/>
  <c r="FS180" i="1"/>
  <c r="FL175" i="1"/>
  <c r="FF180" i="1"/>
  <c r="EY196" i="1"/>
  <c r="FR159" i="1"/>
  <c r="FE174" i="1"/>
  <c r="FQ177" i="1"/>
  <c r="FP172" i="1"/>
  <c r="FI178" i="1"/>
  <c r="FA153" i="1"/>
  <c r="FQ181" i="1"/>
  <c r="FE163" i="1"/>
  <c r="FR188" i="1"/>
  <c r="EZ176" i="1"/>
  <c r="FR157" i="1"/>
  <c r="FO161" i="1"/>
  <c r="FB199" i="1"/>
  <c r="FC185" i="1"/>
  <c r="FN183" i="1"/>
  <c r="FH159" i="1"/>
  <c r="FI183" i="1"/>
  <c r="FB164" i="1"/>
  <c r="FB190" i="1"/>
  <c r="FG153" i="1"/>
  <c r="FE168" i="1"/>
  <c r="FB197" i="1"/>
  <c r="EX187" i="1"/>
  <c r="FJ170" i="1"/>
  <c r="EY173" i="1"/>
  <c r="FE186" i="1"/>
  <c r="FA177" i="1"/>
  <c r="FP169" i="1"/>
  <c r="FG202" i="1"/>
  <c r="FH162" i="1"/>
  <c r="FB169" i="1"/>
  <c r="FB191" i="1"/>
  <c r="FA181" i="1"/>
  <c r="FP155" i="1"/>
  <c r="FB198" i="1"/>
  <c r="EZ159" i="1"/>
  <c r="FB181" i="1"/>
  <c r="FH183" i="1"/>
  <c r="FP183" i="1"/>
  <c r="FP189" i="1"/>
  <c r="FE182" i="1"/>
  <c r="FD192" i="1"/>
  <c r="FB173" i="1"/>
  <c r="FB153" i="1"/>
  <c r="FI192" i="1"/>
  <c r="FH196" i="1"/>
  <c r="FA180" i="1"/>
  <c r="FL201" i="1"/>
  <c r="FE155" i="1"/>
  <c r="FH186" i="1"/>
  <c r="FA159" i="1"/>
  <c r="FP162" i="1"/>
  <c r="FA174" i="1"/>
  <c r="FA187" i="1"/>
  <c r="EX170" i="1"/>
  <c r="FP193" i="1"/>
  <c r="FJ163" i="1"/>
  <c r="FP165" i="1"/>
  <c r="FB192" i="1"/>
  <c r="EX189" i="1"/>
  <c r="FD199" i="1"/>
  <c r="FB167" i="1"/>
  <c r="FH182" i="1"/>
  <c r="FL202" i="1"/>
  <c r="FD202" i="1"/>
  <c r="FN172" i="1"/>
  <c r="FI170" i="1"/>
  <c r="FD191" i="1"/>
  <c r="FD184" i="1"/>
  <c r="FS199" i="1"/>
  <c r="FD183" i="1"/>
  <c r="FF195" i="1"/>
  <c r="EX155" i="1"/>
  <c r="FN198" i="1"/>
  <c r="FQ200" i="1"/>
  <c r="FC173" i="1"/>
  <c r="FN201" i="1"/>
  <c r="FR173" i="1"/>
  <c r="EX175" i="1"/>
  <c r="EX185" i="1"/>
  <c r="FR166" i="1"/>
  <c r="FM162" i="1"/>
  <c r="FO181" i="1"/>
  <c r="FB157" i="1"/>
  <c r="FJ153" i="1"/>
  <c r="FG175" i="1"/>
  <c r="FI196" i="1"/>
  <c r="EY175" i="1"/>
  <c r="FO162" i="1"/>
  <c r="FS158" i="1"/>
  <c r="FQ158" i="1"/>
  <c r="FS175" i="1"/>
  <c r="FE156" i="1"/>
  <c r="EX160" i="1"/>
  <c r="FO173" i="1"/>
  <c r="FB193" i="1"/>
  <c r="FN191" i="1"/>
  <c r="EZ187" i="1"/>
  <c r="FA199" i="1"/>
  <c r="EX158" i="1"/>
  <c r="FI159" i="1"/>
  <c r="EZ173" i="1"/>
  <c r="EX173" i="1"/>
  <c r="FP184" i="1"/>
  <c r="FE161" i="1"/>
  <c r="EZ163" i="1"/>
  <c r="FS185" i="1"/>
  <c r="FD181" i="1"/>
  <c r="FL157" i="1"/>
  <c r="FB160" i="1"/>
  <c r="EX169" i="1"/>
  <c r="FM185" i="1"/>
  <c r="FE165" i="1"/>
  <c r="FA175" i="1"/>
  <c r="FG160" i="1"/>
  <c r="FO159" i="1"/>
  <c r="FM187" i="1"/>
  <c r="FL160" i="1"/>
  <c r="EZ157" i="1"/>
  <c r="FF165" i="1"/>
  <c r="FP173" i="1"/>
  <c r="FH166" i="1"/>
  <c r="FS182" i="1"/>
  <c r="FS191" i="1"/>
  <c r="FP198" i="1"/>
  <c r="FC200" i="1"/>
  <c r="FO189" i="1"/>
  <c r="FF164" i="1"/>
  <c r="FL168" i="1"/>
  <c r="FN175" i="1"/>
  <c r="FN199" i="1"/>
  <c r="FH180" i="1"/>
  <c r="FS167" i="1"/>
  <c r="FD172" i="1"/>
  <c r="FJ184" i="1"/>
  <c r="EX179" i="1"/>
  <c r="FM199" i="1"/>
  <c r="FE158" i="1"/>
  <c r="FB158" i="1"/>
  <c r="FB186" i="1"/>
  <c r="FC195" i="1"/>
  <c r="FL166" i="1"/>
  <c r="FF170" i="1"/>
  <c r="FL190" i="1"/>
  <c r="FN170" i="1"/>
  <c r="FS197" i="1"/>
  <c r="FQ157" i="1"/>
  <c r="FF154" i="1"/>
  <c r="EZ158" i="1"/>
  <c r="FR171" i="1"/>
  <c r="FQ154" i="1"/>
  <c r="FJ199" i="1"/>
  <c r="FE192" i="1"/>
  <c r="FN155" i="1"/>
  <c r="FG184" i="1"/>
  <c r="FE154" i="1"/>
  <c r="FF162" i="1"/>
  <c r="FO201" i="1"/>
  <c r="FE200" i="1"/>
  <c r="FE189" i="1"/>
  <c r="EY195" i="1"/>
  <c r="FL193" i="1"/>
  <c r="FR186" i="1"/>
  <c r="FI188" i="1"/>
  <c r="FI166" i="1"/>
  <c r="FE169" i="1"/>
  <c r="FL169" i="1"/>
  <c r="EY190" i="1"/>
  <c r="EX198" i="1"/>
  <c r="FO175" i="1"/>
  <c r="EX182" i="1"/>
  <c r="FJ198" i="1"/>
  <c r="FN157" i="1"/>
  <c r="FF191" i="1"/>
  <c r="FJ181" i="1"/>
  <c r="FC156" i="1"/>
  <c r="EX201" i="1"/>
  <c r="FS176" i="1"/>
  <c r="FD163" i="1"/>
  <c r="FA156" i="1"/>
  <c r="FR154" i="1"/>
  <c r="FO167" i="1"/>
  <c r="FF173" i="1"/>
  <c r="FA155" i="1"/>
  <c r="FG176" i="1"/>
  <c r="FE157" i="1"/>
  <c r="FB184" i="1"/>
  <c r="EX174" i="1"/>
  <c r="EZ186" i="1"/>
  <c r="FR192" i="1"/>
  <c r="FD174" i="1"/>
  <c r="EY169" i="1"/>
  <c r="FF174" i="1"/>
  <c r="FM180" i="1"/>
  <c r="FD173" i="1"/>
  <c r="FC167" i="1"/>
  <c r="EX156" i="1"/>
  <c r="FH201" i="1"/>
  <c r="FF188" i="1"/>
  <c r="FP191" i="1"/>
  <c r="EX157" i="1"/>
  <c r="FA186" i="1"/>
  <c r="FI162" i="1"/>
  <c r="EY164" i="1"/>
  <c r="FN194" i="1"/>
  <c r="FE184" i="1"/>
  <c r="FE193" i="1"/>
  <c r="EY167" i="1"/>
  <c r="EX180" i="1"/>
  <c r="FF183" i="1"/>
  <c r="FJ173" i="1"/>
  <c r="FA168" i="1"/>
  <c r="FJ200" i="1"/>
  <c r="FF198" i="1"/>
  <c r="FA193" i="1"/>
  <c r="FI156" i="1"/>
  <c r="FB201" i="1"/>
  <c r="FO192" i="1"/>
  <c r="FA198" i="1"/>
  <c r="FD179" i="1"/>
  <c r="FI185" i="1"/>
  <c r="FM192" i="1"/>
  <c r="FN168" i="1"/>
  <c r="FJ172" i="1"/>
  <c r="FC189" i="1"/>
  <c r="FD197" i="1"/>
  <c r="FG172" i="1"/>
  <c r="FD193" i="1"/>
  <c r="EY182" i="1"/>
  <c r="FO153" i="1"/>
  <c r="EY177" i="1"/>
  <c r="FQ185" i="1"/>
  <c r="FJ196" i="1"/>
  <c r="FO156" i="1"/>
  <c r="FD188" i="1"/>
  <c r="FO179" i="1"/>
  <c r="FG185" i="1"/>
  <c r="FP156" i="1"/>
  <c r="FH193" i="1"/>
  <c r="FR174" i="1"/>
  <c r="FQ182" i="1"/>
  <c r="FA162" i="1"/>
  <c r="FP185" i="1"/>
  <c r="FQ202" i="1"/>
  <c r="EZ171" i="1"/>
  <c r="FM166" i="1"/>
  <c r="EZ169" i="1"/>
  <c r="FQ189" i="1"/>
  <c r="FE173" i="1"/>
  <c r="FM159" i="1"/>
  <c r="FM153" i="1"/>
  <c r="EZ181" i="1"/>
  <c r="FQ192" i="1"/>
  <c r="FM176" i="1"/>
  <c r="FQ190" i="1"/>
  <c r="FN159" i="1"/>
  <c r="EY176" i="1"/>
  <c r="FH158" i="1"/>
  <c r="EY179" i="1"/>
  <c r="FG164" i="1"/>
  <c r="EX184" i="1"/>
  <c r="FB166" i="1"/>
  <c r="FL183" i="1"/>
  <c r="FJ177" i="1"/>
  <c r="FC164" i="1"/>
  <c r="FD164" i="1"/>
  <c r="FL174" i="1"/>
  <c r="FD201" i="1"/>
  <c r="EY200" i="1"/>
  <c r="FH179" i="1"/>
  <c r="FF184" i="1"/>
  <c r="EX167" i="1"/>
  <c r="FP199" i="1"/>
  <c r="FQ162" i="1"/>
  <c r="FO196" i="1"/>
  <c r="EX202" i="1"/>
  <c r="FF158" i="1"/>
  <c r="FR160" i="1"/>
  <c r="FN193" i="1"/>
  <c r="FA189" i="1"/>
  <c r="FB161" i="1"/>
  <c r="FI153" i="1"/>
  <c r="FG168" i="1"/>
  <c r="FM178" i="1"/>
  <c r="FS178" i="1"/>
  <c r="FJ176" i="1"/>
  <c r="FN202" i="1"/>
  <c r="FH176" i="1"/>
  <c r="FB179" i="1"/>
  <c r="EX183" i="1"/>
  <c r="FN181" i="1"/>
  <c r="FF178" i="1"/>
  <c r="FC161" i="1"/>
  <c r="EZ172" i="1"/>
  <c r="FL195" i="1"/>
  <c r="FC165" i="1"/>
  <c r="FH184" i="1"/>
  <c r="FB163" i="1"/>
  <c r="FO200" i="1"/>
  <c r="FF168" i="1"/>
  <c r="FQ175" i="1"/>
  <c r="FA161" i="1"/>
  <c r="FG167" i="1"/>
  <c r="EZ199" i="1"/>
  <c r="FP171" i="1"/>
  <c r="FP160" i="1"/>
  <c r="FL165" i="1"/>
  <c r="FJ165" i="1"/>
  <c r="EZ193" i="1"/>
  <c r="FO166" i="1"/>
  <c r="FB156" i="1"/>
  <c r="FO164" i="1"/>
  <c r="FI202" i="1"/>
  <c r="FJ155" i="1"/>
  <c r="FM195" i="1"/>
  <c r="FE202" i="1"/>
  <c r="FG179" i="1"/>
  <c r="FN176" i="1"/>
  <c r="FP196" i="1"/>
  <c r="FM177" i="1"/>
  <c r="FJ162" i="1"/>
  <c r="FE183" i="1"/>
  <c r="EZ155" i="1"/>
  <c r="FO158" i="1"/>
  <c r="FF201" i="1"/>
  <c r="FO180" i="1"/>
  <c r="FL153" i="1"/>
  <c r="EZ168" i="1"/>
  <c r="FQ161" i="1"/>
  <c r="FJ183" i="1"/>
  <c r="FH200" i="1"/>
  <c r="FN169" i="1"/>
  <c r="FJ159" i="1"/>
  <c r="FG194" i="1"/>
  <c r="FJ154" i="1"/>
  <c r="HN2" i="1" l="1" a="1"/>
  <c r="JB2" i="1" l="1"/>
  <c r="HX22" i="1"/>
  <c r="IG23" i="1"/>
  <c r="HQ11" i="1"/>
  <c r="IM5" i="1"/>
  <c r="IX14" i="1"/>
  <c r="IC10" i="1"/>
  <c r="HS16" i="1"/>
  <c r="II20" i="1"/>
  <c r="HZ3" i="1"/>
  <c r="IM12" i="1"/>
  <c r="HT21" i="1"/>
  <c r="IA13" i="1"/>
  <c r="IW21" i="1"/>
  <c r="IQ18" i="1"/>
  <c r="IJ2" i="1"/>
  <c r="HR5" i="1"/>
  <c r="IJ5" i="1"/>
  <c r="IS12" i="1"/>
  <c r="IA22" i="1"/>
  <c r="IP16" i="1"/>
  <c r="IZ15" i="1"/>
  <c r="IB5" i="1"/>
  <c r="IW12" i="1"/>
  <c r="II8" i="1"/>
  <c r="JG3" i="1"/>
  <c r="HX8" i="1"/>
  <c r="IZ13" i="1"/>
  <c r="IE17" i="1"/>
  <c r="HS17" i="1"/>
  <c r="IX12" i="1"/>
  <c r="IR3" i="1"/>
  <c r="JG5" i="1"/>
  <c r="IV18" i="1"/>
  <c r="IH10" i="1"/>
  <c r="JK20" i="1"/>
  <c r="JE11" i="1"/>
  <c r="JD18" i="1"/>
  <c r="IX16" i="1"/>
  <c r="HZ10" i="1"/>
  <c r="IS9" i="1"/>
  <c r="IA14" i="1"/>
  <c r="IH6" i="1"/>
  <c r="HQ19" i="1"/>
  <c r="JC11" i="1"/>
  <c r="IS14" i="1"/>
  <c r="IH13" i="1"/>
  <c r="IT22" i="1"/>
  <c r="IA20" i="1"/>
  <c r="HN9" i="1"/>
  <c r="HY5" i="1"/>
  <c r="JC4" i="1"/>
  <c r="II21" i="1"/>
  <c r="IK13" i="1"/>
  <c r="JB11" i="1"/>
  <c r="IQ5" i="1"/>
  <c r="JI14" i="1"/>
  <c r="HQ16" i="1"/>
  <c r="JF22" i="1"/>
  <c r="HR14" i="1"/>
  <c r="HN15" i="1"/>
  <c r="IL20" i="1"/>
  <c r="IR2" i="1"/>
  <c r="IK6" i="1"/>
  <c r="IL10" i="1"/>
  <c r="JE3" i="1"/>
  <c r="JC16" i="1"/>
  <c r="II11" i="1"/>
  <c r="IC2" i="1"/>
  <c r="JD12" i="1"/>
  <c r="JB20" i="1"/>
  <c r="HU23" i="1"/>
  <c r="JJ11" i="1"/>
  <c r="IB2" i="1"/>
  <c r="HP13" i="1"/>
  <c r="JB13" i="1"/>
  <c r="HQ12" i="1"/>
  <c r="II22" i="1"/>
  <c r="IC18" i="1"/>
  <c r="JB8" i="1"/>
  <c r="HO23" i="1"/>
  <c r="HW21" i="1"/>
  <c r="IZ23" i="1"/>
  <c r="JB15" i="1"/>
  <c r="HY4" i="1"/>
  <c r="HO8" i="1"/>
  <c r="IM23" i="1"/>
  <c r="IM16" i="1"/>
  <c r="HS9" i="1"/>
  <c r="IJ8" i="1"/>
  <c r="JG10" i="1"/>
  <c r="HU5" i="1"/>
  <c r="IO16" i="1"/>
  <c r="HS5" i="1"/>
  <c r="HX21" i="1"/>
  <c r="JC14" i="1"/>
  <c r="JJ20" i="1"/>
  <c r="IH4" i="1"/>
  <c r="IN2" i="1"/>
  <c r="JB5" i="1"/>
  <c r="HX13" i="1"/>
  <c r="HX16" i="1"/>
  <c r="IP12" i="1"/>
  <c r="JF4" i="1"/>
  <c r="IO21" i="1"/>
  <c r="HZ22" i="1"/>
  <c r="JK3" i="1"/>
  <c r="JJ21" i="1"/>
  <c r="IX4" i="1"/>
  <c r="HY18" i="1"/>
  <c r="IW7" i="1"/>
  <c r="HX3" i="1"/>
  <c r="JE8" i="1"/>
  <c r="IU16" i="1"/>
  <c r="JI9" i="1"/>
  <c r="IX8" i="1"/>
  <c r="HW12" i="1"/>
  <c r="IB13" i="1"/>
  <c r="JG15" i="1"/>
  <c r="IZ17" i="1"/>
  <c r="JH9" i="1"/>
  <c r="IS15" i="1"/>
  <c r="IP17" i="1"/>
  <c r="JH17" i="1"/>
  <c r="JB19" i="1"/>
  <c r="IS8" i="1"/>
  <c r="HR9" i="1"/>
  <c r="JF16" i="1"/>
  <c r="ID16" i="1"/>
  <c r="IL8" i="1"/>
  <c r="IB11" i="1"/>
  <c r="JG13" i="1"/>
  <c r="IV12" i="1"/>
  <c r="JA15" i="1"/>
  <c r="IE18" i="1"/>
  <c r="IS6" i="1"/>
  <c r="IM4" i="1"/>
  <c r="IV4" i="1"/>
  <c r="IF18" i="1"/>
  <c r="HZ16" i="1"/>
  <c r="JA7" i="1"/>
  <c r="IN9" i="1"/>
  <c r="HR23" i="1"/>
  <c r="IO18" i="1"/>
  <c r="HP10" i="1"/>
  <c r="IL13" i="1"/>
  <c r="JI6" i="1"/>
  <c r="HZ7" i="1"/>
  <c r="JB9" i="1"/>
  <c r="HV9" i="1"/>
  <c r="IX7" i="1"/>
  <c r="JG20" i="1"/>
  <c r="IK17" i="1"/>
  <c r="IW2" i="1"/>
  <c r="JG21" i="1"/>
  <c r="JA3" i="1"/>
  <c r="JG19" i="1"/>
  <c r="JI4" i="1"/>
  <c r="HR3" i="1"/>
  <c r="IN7" i="1"/>
  <c r="JB10" i="1"/>
  <c r="JJ6" i="1"/>
  <c r="JE19" i="1"/>
  <c r="HR11" i="1"/>
  <c r="HO11" i="1"/>
  <c r="JA8" i="1"/>
  <c r="JK12" i="1"/>
  <c r="IL23" i="1"/>
  <c r="IZ10" i="1"/>
  <c r="HR4" i="1"/>
  <c r="HS19" i="1"/>
  <c r="HS15" i="1"/>
  <c r="IA18" i="1"/>
  <c r="IB7" i="1"/>
  <c r="JG9" i="1"/>
  <c r="HP8" i="1"/>
  <c r="HR7" i="1"/>
  <c r="IP18" i="1"/>
  <c r="IJ14" i="1"/>
  <c r="HW23" i="1"/>
  <c r="IW16" i="1"/>
  <c r="JJ14" i="1"/>
  <c r="IZ7" i="1"/>
  <c r="IO22" i="1"/>
  <c r="IF11" i="1"/>
  <c r="IU18" i="1"/>
  <c r="IL2" i="1"/>
  <c r="HX2" i="1"/>
  <c r="JF21" i="1"/>
  <c r="HN3" i="1"/>
  <c r="HT4" i="1"/>
  <c r="IB20" i="1"/>
  <c r="HP20" i="1"/>
  <c r="IM7" i="1"/>
  <c r="IY21" i="1"/>
  <c r="IU6" i="1"/>
  <c r="IR15" i="1"/>
  <c r="HX20" i="1"/>
  <c r="IA5" i="1"/>
  <c r="JK14" i="1"/>
  <c r="HP7" i="1"/>
  <c r="IG5" i="1"/>
  <c r="IF19" i="1"/>
  <c r="IQ13" i="1"/>
  <c r="IY7" i="1"/>
  <c r="JF3" i="1"/>
  <c r="HV13" i="1"/>
  <c r="IZ21" i="1"/>
  <c r="HW14" i="1"/>
  <c r="IG3" i="1"/>
  <c r="IX19" i="1"/>
  <c r="HS3" i="1"/>
  <c r="IX5" i="1"/>
  <c r="IO12" i="1"/>
  <c r="IC20" i="1"/>
  <c r="IU2" i="1"/>
  <c r="IF23" i="1"/>
  <c r="IQ11" i="1"/>
  <c r="JH10" i="1"/>
  <c r="IY22" i="1"/>
  <c r="IZ6" i="1"/>
  <c r="IB17" i="1"/>
  <c r="IW6" i="1"/>
  <c r="IT23" i="1"/>
  <c r="HT3" i="1"/>
  <c r="HY8" i="1"/>
  <c r="IZ20" i="1"/>
  <c r="IH17" i="1"/>
  <c r="IT8" i="1"/>
  <c r="HS12" i="1"/>
  <c r="IF21" i="1"/>
  <c r="HO19" i="1"/>
  <c r="JE18" i="1"/>
  <c r="IY4" i="1"/>
  <c r="IJ17" i="1"/>
  <c r="ID19" i="1"/>
  <c r="IR4" i="1"/>
  <c r="JB18" i="1"/>
  <c r="HY21" i="1"/>
  <c r="HX10" i="1"/>
  <c r="HP5" i="1"/>
  <c r="IL9" i="1"/>
  <c r="IZ12" i="1"/>
  <c r="ID15" i="1"/>
  <c r="ID6" i="1"/>
  <c r="HN16" i="1"/>
  <c r="HZ23" i="1"/>
  <c r="HW9" i="1"/>
  <c r="JK10" i="1"/>
  <c r="IQ15" i="1"/>
  <c r="IK10" i="1"/>
  <c r="HX18" i="1"/>
  <c r="HS13" i="1"/>
  <c r="JE7" i="1"/>
  <c r="HU15" i="1"/>
  <c r="IF3" i="1"/>
  <c r="HV20" i="1"/>
  <c r="IL18" i="1"/>
  <c r="IV14" i="1"/>
  <c r="IP5" i="1"/>
  <c r="HO5" i="1"/>
  <c r="IP7" i="1"/>
  <c r="JC20" i="1"/>
  <c r="HS11" i="1"/>
  <c r="JF13" i="1"/>
  <c r="IL22" i="1"/>
  <c r="JD22" i="1"/>
  <c r="HO14" i="1"/>
  <c r="ID12" i="1"/>
  <c r="IC15" i="1"/>
  <c r="IQ22" i="1"/>
  <c r="IV22" i="1"/>
  <c r="HY17" i="1"/>
  <c r="HX6" i="1"/>
  <c r="IE21" i="1"/>
  <c r="II6" i="1"/>
  <c r="IU19" i="1"/>
  <c r="IX3" i="1"/>
  <c r="IM2" i="1"/>
  <c r="JI5" i="1"/>
  <c r="HP21" i="1"/>
  <c r="IC8" i="1"/>
  <c r="IY17" i="1"/>
  <c r="IK5" i="1"/>
  <c r="IG15" i="1"/>
  <c r="HR16" i="1"/>
  <c r="JG12" i="1"/>
  <c r="IR20" i="1"/>
  <c r="IL17" i="1"/>
  <c r="HZ14" i="1"/>
  <c r="IS13" i="1"/>
  <c r="HT13" i="1"/>
  <c r="JC5" i="1"/>
  <c r="JD16" i="1"/>
  <c r="JB21" i="1"/>
  <c r="HN11" i="1"/>
  <c r="JK23" i="1"/>
  <c r="IQ10" i="1"/>
  <c r="HP19" i="1"/>
  <c r="II7" i="1"/>
  <c r="JE10" i="1"/>
  <c r="HS6" i="1"/>
  <c r="HT2" i="1"/>
  <c r="JK22" i="1"/>
  <c r="HP11" i="1"/>
  <c r="IG10" i="1"/>
  <c r="HV18" i="1"/>
  <c r="IN23" i="1"/>
  <c r="ID8" i="1"/>
  <c r="IH2" i="1"/>
  <c r="HS23" i="1"/>
  <c r="IF9" i="1"/>
  <c r="HQ17" i="1"/>
  <c r="HW7" i="1"/>
  <c r="IC4" i="1"/>
  <c r="HS8" i="1"/>
  <c r="IG11" i="1"/>
  <c r="IU15" i="1"/>
  <c r="HR20" i="1"/>
  <c r="IC3" i="1"/>
  <c r="HZ12" i="1"/>
  <c r="IL6" i="1"/>
  <c r="IF13" i="1"/>
  <c r="IX13" i="1"/>
  <c r="IA17" i="1"/>
  <c r="IF7" i="1"/>
  <c r="IE19" i="1"/>
  <c r="IP15" i="1"/>
  <c r="IG16" i="1"/>
  <c r="HP2" i="1"/>
  <c r="HU11" i="1"/>
  <c r="IA9" i="1"/>
  <c r="IT11" i="1"/>
  <c r="IW18" i="1"/>
  <c r="IT21" i="1"/>
  <c r="IR6" i="1"/>
  <c r="IS11" i="1"/>
  <c r="IP20" i="1"/>
  <c r="IH7" i="1"/>
  <c r="HY12" i="1"/>
  <c r="JD6" i="1"/>
  <c r="IN22" i="1"/>
  <c r="JD10" i="1"/>
  <c r="IL7" i="1"/>
  <c r="IU5" i="1"/>
  <c r="HX19" i="1"/>
  <c r="HQ13" i="1"/>
  <c r="JC21" i="1"/>
  <c r="JJ13" i="1"/>
  <c r="HX23" i="1"/>
  <c r="IM20" i="1"/>
  <c r="JK2" i="1"/>
  <c r="JA5" i="1"/>
  <c r="IC22" i="1"/>
  <c r="IZ14" i="1"/>
  <c r="IY6" i="1"/>
  <c r="IE22" i="1"/>
  <c r="HV11" i="1"/>
  <c r="HU22" i="1"/>
  <c r="IC16" i="1"/>
  <c r="JG6" i="1"/>
  <c r="IT14" i="1"/>
  <c r="HN17" i="1"/>
  <c r="IX20" i="1"/>
  <c r="HW3" i="1"/>
  <c r="HN6" i="1"/>
  <c r="HZ5" i="1"/>
  <c r="IU14" i="1"/>
  <c r="JH20" i="1"/>
  <c r="JK11" i="1"/>
  <c r="IS23" i="1"/>
  <c r="JD3" i="1"/>
  <c r="HO2" i="1"/>
  <c r="II10" i="1"/>
  <c r="HX4" i="1"/>
  <c r="IM3" i="1"/>
  <c r="HN19" i="1"/>
  <c r="IL5" i="1"/>
  <c r="IS2" i="1"/>
  <c r="IE10" i="1"/>
  <c r="II16" i="1"/>
  <c r="IG9" i="1"/>
  <c r="HV8" i="1"/>
  <c r="IG22" i="1"/>
  <c r="HO6" i="1"/>
  <c r="IJ15" i="1"/>
  <c r="IT20" i="1"/>
  <c r="HZ9" i="1"/>
  <c r="IB6" i="1"/>
  <c r="IY16" i="1"/>
  <c r="ID10" i="1"/>
  <c r="IU9" i="1"/>
  <c r="HQ9" i="1"/>
  <c r="IX6" i="1"/>
  <c r="JI22" i="1"/>
  <c r="IN17" i="1"/>
  <c r="IH22" i="1"/>
  <c r="JE15" i="1"/>
  <c r="HU16" i="1"/>
  <c r="IS5" i="1"/>
  <c r="IY3" i="1"/>
  <c r="IG7" i="1"/>
  <c r="IW23" i="1"/>
  <c r="IJ16" i="1"/>
  <c r="JA13" i="1"/>
  <c r="HP15" i="1"/>
  <c r="IV11" i="1"/>
  <c r="IF20" i="1"/>
  <c r="HZ17" i="1"/>
  <c r="HO13" i="1"/>
  <c r="HP17" i="1"/>
  <c r="JF11" i="1"/>
  <c r="IH20" i="1"/>
  <c r="IR16" i="1"/>
  <c r="HZ21" i="1"/>
  <c r="IF6" i="1"/>
  <c r="JA21" i="1"/>
  <c r="IC23" i="1"/>
  <c r="JI17" i="1"/>
  <c r="JD5" i="1"/>
  <c r="HS21" i="1"/>
  <c r="IV23" i="1"/>
  <c r="IY18" i="1"/>
  <c r="ID5" i="1"/>
  <c r="HQ4" i="1"/>
  <c r="HX7" i="1"/>
  <c r="JK4" i="1"/>
  <c r="HQ18" i="1"/>
  <c r="HT17" i="1"/>
  <c r="IG2" i="1"/>
  <c r="JF9" i="1"/>
  <c r="HQ2" i="1"/>
  <c r="IH23" i="1"/>
  <c r="JD20" i="1"/>
  <c r="HO9" i="1"/>
  <c r="IN15" i="1"/>
  <c r="ID21" i="1"/>
  <c r="JB3" i="1"/>
  <c r="IK2" i="1"/>
  <c r="IP6" i="1"/>
  <c r="IQ4" i="1"/>
  <c r="JJ15" i="1"/>
  <c r="IU7" i="1"/>
  <c r="HP4" i="1"/>
  <c r="HV4" i="1"/>
  <c r="ID7" i="1"/>
  <c r="IX11" i="1"/>
  <c r="IL4" i="1"/>
  <c r="HN4" i="1"/>
  <c r="JD17" i="1"/>
  <c r="IE14" i="1"/>
  <c r="JE20" i="1"/>
  <c r="JB16" i="1"/>
  <c r="JF8" i="1"/>
  <c r="IF10" i="1"/>
  <c r="HX15" i="1"/>
  <c r="IM17" i="1"/>
  <c r="HX14" i="1"/>
  <c r="IW5" i="1"/>
  <c r="IT2" i="1"/>
  <c r="HW8" i="1"/>
  <c r="HV6" i="1"/>
  <c r="HW13" i="1"/>
  <c r="HO16" i="1"/>
  <c r="IN3" i="1"/>
  <c r="HV2" i="1"/>
  <c r="HS2" i="1"/>
  <c r="IF8" i="1"/>
  <c r="IH21" i="1"/>
  <c r="JG8" i="1"/>
  <c r="IR14" i="1"/>
  <c r="IY8" i="1"/>
  <c r="HR21" i="1"/>
  <c r="IH14" i="1"/>
  <c r="IF2" i="1"/>
  <c r="JA20" i="1"/>
  <c r="IU10" i="1"/>
  <c r="HU8" i="1"/>
  <c r="IQ9" i="1"/>
  <c r="IG19" i="1"/>
  <c r="IC17" i="1"/>
  <c r="HV21" i="1"/>
  <c r="IH16" i="1"/>
  <c r="IB22" i="1"/>
  <c r="JH21" i="1"/>
  <c r="IE12" i="1"/>
  <c r="HO18" i="1"/>
  <c r="IC19" i="1"/>
  <c r="JE23" i="1"/>
  <c r="IV5" i="1"/>
  <c r="JK9" i="1"/>
  <c r="II19" i="1"/>
  <c r="IO8" i="1"/>
  <c r="IT16" i="1"/>
  <c r="JB23" i="1"/>
  <c r="IE7" i="1"/>
  <c r="HR17" i="1"/>
  <c r="HO21" i="1"/>
  <c r="JF10" i="1"/>
  <c r="IV9" i="1"/>
  <c r="HU20" i="1"/>
  <c r="JE16" i="1"/>
  <c r="JG16" i="1"/>
  <c r="HN20" i="1"/>
  <c r="IN6" i="1"/>
  <c r="IU8" i="1"/>
  <c r="IL11" i="1"/>
  <c r="IR23" i="1"/>
  <c r="IQ6" i="1"/>
  <c r="HU17" i="1"/>
  <c r="IW3" i="1"/>
  <c r="IM11" i="1"/>
  <c r="IA2" i="1"/>
  <c r="IN10" i="1"/>
  <c r="IQ19" i="1"/>
  <c r="IL15" i="1"/>
  <c r="IJ21" i="1"/>
  <c r="IW10" i="1"/>
  <c r="ID22" i="1"/>
  <c r="JF20" i="1"/>
  <c r="HR2" i="1"/>
  <c r="IR11" i="1"/>
  <c r="HS22" i="1"/>
  <c r="JI12" i="1"/>
  <c r="HN10" i="1"/>
  <c r="IN8" i="1"/>
  <c r="IZ22" i="1"/>
  <c r="IH3" i="1"/>
  <c r="HU14" i="1"/>
  <c r="HV17" i="1"/>
  <c r="IJ10" i="1"/>
  <c r="JJ10" i="1"/>
  <c r="IX9" i="1"/>
  <c r="IH19" i="1"/>
  <c r="IW15" i="1"/>
  <c r="HT15" i="1"/>
  <c r="IS17" i="1"/>
  <c r="JF14" i="1"/>
  <c r="IB3" i="1"/>
  <c r="IE4" i="1"/>
  <c r="IE23" i="1"/>
  <c r="IK8" i="1"/>
  <c r="JE2" i="1"/>
  <c r="IJ23" i="1"/>
  <c r="IA7" i="1"/>
  <c r="HN5" i="1"/>
  <c r="IJ7" i="1"/>
  <c r="HZ4" i="1"/>
  <c r="ID3" i="1"/>
  <c r="IB21" i="1"/>
  <c r="IK9" i="1"/>
  <c r="IC9" i="1"/>
  <c r="IG18" i="1"/>
  <c r="HQ7" i="1"/>
  <c r="JG17" i="1"/>
  <c r="IM22" i="1"/>
  <c r="IA15" i="1"/>
  <c r="IJ12" i="1"/>
  <c r="HY20" i="1"/>
  <c r="IW8" i="1"/>
  <c r="ID18" i="1"/>
  <c r="IG17" i="1"/>
  <c r="IR21" i="1"/>
  <c r="IV7" i="1"/>
  <c r="JH2" i="1"/>
  <c r="II18" i="1"/>
  <c r="II14" i="1"/>
  <c r="IH11" i="1"/>
  <c r="IR10" i="1"/>
  <c r="IR17" i="1"/>
  <c r="IY11" i="1"/>
  <c r="IZ16" i="1"/>
  <c r="IJ11" i="1"/>
  <c r="HT14" i="1"/>
  <c r="HO22" i="1"/>
  <c r="IY15" i="1"/>
  <c r="HW17" i="1"/>
  <c r="JJ12" i="1"/>
  <c r="JH11" i="1"/>
  <c r="JA6" i="1"/>
  <c r="IR7" i="1"/>
  <c r="IC13" i="1"/>
  <c r="JI11" i="1"/>
  <c r="HQ20" i="1"/>
  <c r="IM13" i="1"/>
  <c r="IB9" i="1"/>
  <c r="IU20" i="1"/>
  <c r="HU7" i="1"/>
  <c r="II3" i="1"/>
  <c r="HN18" i="1"/>
  <c r="HP14" i="1"/>
  <c r="HP18" i="1"/>
  <c r="JE13" i="1"/>
  <c r="HQ8" i="1"/>
  <c r="HS7" i="1"/>
  <c r="IO20" i="1"/>
  <c r="JJ23" i="1"/>
  <c r="JG14" i="1"/>
  <c r="JB14" i="1"/>
  <c r="JD8" i="1"/>
  <c r="HW20" i="1"/>
  <c r="IN4" i="1"/>
  <c r="HV16" i="1"/>
  <c r="ID4" i="1"/>
  <c r="HX5" i="1"/>
  <c r="HT11" i="1"/>
  <c r="HX12" i="1"/>
  <c r="JJ18" i="1"/>
  <c r="IE15" i="1"/>
  <c r="HT20" i="1"/>
  <c r="II9" i="1"/>
  <c r="IA21" i="1"/>
  <c r="IC21" i="1"/>
  <c r="IT17" i="1"/>
  <c r="IM10" i="1"/>
  <c r="IZ5" i="1"/>
  <c r="JE17" i="1"/>
  <c r="JK21" i="1"/>
  <c r="IP19" i="1"/>
  <c r="IH15" i="1"/>
  <c r="IQ23" i="1"/>
  <c r="IS16" i="1"/>
  <c r="IK22" i="1"/>
  <c r="JD15" i="1"/>
  <c r="JG23" i="1"/>
  <c r="HQ21" i="1"/>
  <c r="JB6" i="1"/>
  <c r="IT10" i="1"/>
  <c r="HS4" i="1"/>
  <c r="HX17" i="1"/>
  <c r="HY6" i="1"/>
  <c r="JH8" i="1"/>
  <c r="HT16" i="1"/>
  <c r="HR18" i="1"/>
  <c r="HN21" i="1"/>
  <c r="JA10" i="1"/>
  <c r="IT13" i="1"/>
  <c r="IV8" i="1"/>
  <c r="JC9" i="1"/>
  <c r="JF12" i="1"/>
  <c r="HY15" i="1"/>
  <c r="IK3" i="1"/>
  <c r="HZ11" i="1"/>
  <c r="IZ9" i="1"/>
  <c r="JB17" i="1"/>
  <c r="IP21" i="1"/>
  <c r="IF12" i="1"/>
  <c r="JA17" i="1"/>
  <c r="IB15" i="1"/>
  <c r="HY9" i="1"/>
  <c r="IY9" i="1"/>
  <c r="JK5" i="1"/>
  <c r="HW15" i="1"/>
  <c r="IK23" i="1"/>
  <c r="IO15" i="1"/>
  <c r="HR10" i="1"/>
  <c r="IT5" i="1"/>
  <c r="IS4" i="1"/>
  <c r="IW14" i="1"/>
  <c r="IA4" i="1"/>
  <c r="JF2" i="1"/>
  <c r="IJ18" i="1"/>
  <c r="JI10" i="1"/>
  <c r="IM18" i="1"/>
  <c r="JD11" i="1"/>
  <c r="JE5" i="1"/>
  <c r="HU19" i="1"/>
  <c r="HR22" i="1"/>
  <c r="JF17" i="1"/>
  <c r="JI20" i="1"/>
  <c r="JI18" i="1"/>
  <c r="HY3" i="1"/>
  <c r="IU17" i="1"/>
  <c r="IP11" i="1"/>
  <c r="HT8" i="1"/>
  <c r="IR8" i="1"/>
  <c r="II15" i="1"/>
  <c r="IQ21" i="1"/>
  <c r="JG22" i="1"/>
  <c r="IG20" i="1"/>
  <c r="II13" i="1"/>
  <c r="IF17" i="1"/>
  <c r="JH22" i="1"/>
  <c r="JA16" i="1"/>
  <c r="IS22" i="1"/>
  <c r="IR13" i="1"/>
  <c r="IX18" i="1"/>
  <c r="IL16" i="1"/>
  <c r="HP6" i="1"/>
  <c r="JE6" i="1"/>
  <c r="IO17" i="1"/>
  <c r="HN23" i="1"/>
  <c r="JC12" i="1"/>
  <c r="IO6" i="1"/>
  <c r="HT23" i="1"/>
  <c r="IC7" i="1"/>
  <c r="JG7" i="1"/>
  <c r="JB4" i="1"/>
  <c r="IY20" i="1"/>
  <c r="HW2" i="1"/>
  <c r="IT9" i="1"/>
  <c r="IV6" i="1"/>
  <c r="IR9" i="1"/>
  <c r="HN7" i="1"/>
  <c r="IN13" i="1"/>
  <c r="IU22" i="1"/>
  <c r="ID20" i="1"/>
  <c r="HV22" i="1"/>
  <c r="JF15" i="1"/>
  <c r="IM8" i="1"/>
  <c r="ID11" i="1"/>
  <c r="IZ4" i="1"/>
  <c r="IO2" i="1"/>
  <c r="IH9" i="1"/>
  <c r="HP3" i="1"/>
  <c r="IO10" i="1"/>
  <c r="JE21" i="1"/>
  <c r="IS18" i="1"/>
  <c r="HZ8" i="1"/>
  <c r="IU13" i="1"/>
  <c r="IE20" i="1"/>
  <c r="IO4" i="1"/>
  <c r="IK4" i="1"/>
  <c r="IK20" i="1"/>
  <c r="IS10" i="1"/>
  <c r="IW19" i="1"/>
  <c r="IC5" i="1"/>
  <c r="HQ23" i="1"/>
  <c r="IS7" i="1"/>
  <c r="HU9" i="1"/>
  <c r="IW4" i="1"/>
  <c r="IQ20" i="1"/>
  <c r="JI19" i="1"/>
  <c r="JB7" i="1"/>
  <c r="IW20" i="1"/>
  <c r="IZ18" i="1"/>
  <c r="JD19" i="1"/>
  <c r="IU12" i="1"/>
  <c r="HQ6" i="1"/>
  <c r="IS19" i="1"/>
  <c r="II17" i="1"/>
  <c r="JH5" i="1"/>
  <c r="JD7" i="1"/>
  <c r="HV14" i="1"/>
  <c r="IO23" i="1"/>
  <c r="IO7" i="1"/>
  <c r="JD23" i="1"/>
  <c r="HS18" i="1"/>
  <c r="HU18" i="1"/>
  <c r="HO3" i="1"/>
  <c r="JI15" i="1"/>
  <c r="IO11" i="1"/>
  <c r="JC2" i="1"/>
  <c r="IM21" i="1"/>
  <c r="HT18" i="1"/>
  <c r="IJ13" i="1"/>
  <c r="HZ20" i="1"/>
  <c r="IX21" i="1"/>
  <c r="JE4" i="1"/>
  <c r="HQ22" i="1"/>
  <c r="JA23" i="1"/>
  <c r="JA19" i="1"/>
  <c r="IE3" i="1"/>
  <c r="IH12" i="1"/>
  <c r="IV13" i="1"/>
  <c r="HP23" i="1"/>
  <c r="IX17" i="1"/>
  <c r="JE14" i="1"/>
  <c r="IA8" i="1"/>
  <c r="HO20" i="1"/>
  <c r="IP3" i="1"/>
  <c r="IA12" i="1"/>
  <c r="HP22" i="1"/>
  <c r="IZ8" i="1"/>
  <c r="IL19" i="1"/>
  <c r="IR22" i="1"/>
  <c r="IS21" i="1"/>
  <c r="HO4" i="1"/>
  <c r="IV10" i="1"/>
  <c r="IN20" i="1"/>
  <c r="IW17" i="1"/>
  <c r="JH16" i="1"/>
  <c r="JD13" i="1"/>
  <c r="JJ19" i="1"/>
  <c r="JJ22" i="1"/>
  <c r="HP12" i="1"/>
  <c r="ID2" i="1"/>
  <c r="IN21" i="1"/>
  <c r="HR13" i="1"/>
  <c r="HU6" i="1"/>
  <c r="JI13" i="1"/>
  <c r="HN14" i="1"/>
  <c r="IM19" i="1"/>
  <c r="JC6" i="1"/>
  <c r="IQ8" i="1"/>
  <c r="HV3" i="1"/>
  <c r="IT3" i="1"/>
  <c r="IK12" i="1"/>
  <c r="IG14" i="1"/>
  <c r="JC18" i="1"/>
  <c r="JC3" i="1"/>
  <c r="JJ4" i="1"/>
  <c r="IC11" i="1"/>
  <c r="IW9" i="1"/>
  <c r="IU11" i="1"/>
  <c r="IP4" i="1"/>
  <c r="HO15" i="1"/>
  <c r="JJ17" i="1"/>
  <c r="HY13" i="1"/>
  <c r="IC6" i="1"/>
  <c r="JD21" i="1"/>
  <c r="IE16" i="1"/>
  <c r="HQ14" i="1"/>
  <c r="IO14" i="1"/>
  <c r="IO9" i="1"/>
  <c r="IT19" i="1"/>
  <c r="HY23" i="1"/>
  <c r="IP14" i="1"/>
  <c r="IV21" i="1"/>
  <c r="IB4" i="1"/>
  <c r="JK18" i="1"/>
  <c r="IT18" i="1"/>
  <c r="IJ22" i="1"/>
  <c r="JG4" i="1"/>
  <c r="IA23" i="1"/>
  <c r="IJ20" i="1"/>
  <c r="ID23" i="1"/>
  <c r="JJ8" i="1"/>
  <c r="JC7" i="1"/>
  <c r="HN13" i="1"/>
  <c r="IK14" i="1"/>
  <c r="IF5" i="1"/>
  <c r="HU2" i="1"/>
  <c r="JF6" i="1"/>
  <c r="JC22" i="1"/>
  <c r="IK16" i="1"/>
  <c r="JE22" i="1"/>
  <c r="IG21" i="1"/>
  <c r="JA14" i="1"/>
  <c r="HU3" i="1"/>
  <c r="IO3" i="1"/>
  <c r="HT7" i="1"/>
  <c r="IJ3" i="1"/>
  <c r="HZ2" i="1"/>
  <c r="JK15" i="1"/>
  <c r="IT15" i="1"/>
  <c r="JF19" i="1"/>
  <c r="JH13" i="1"/>
  <c r="JD2" i="1"/>
  <c r="IH8" i="1"/>
  <c r="HT19" i="1"/>
  <c r="IV15" i="1"/>
  <c r="IE6" i="1"/>
  <c r="JC23" i="1"/>
  <c r="II2" i="1"/>
  <c r="HS10" i="1"/>
  <c r="IJ19" i="1"/>
  <c r="IE8" i="1"/>
  <c r="HW18" i="1"/>
  <c r="HU10" i="1"/>
  <c r="IK7" i="1"/>
  <c r="HW22" i="1"/>
  <c r="IM14" i="1"/>
  <c r="HT6" i="1"/>
  <c r="HS14" i="1"/>
  <c r="HW16" i="1"/>
  <c r="IB19" i="1"/>
  <c r="JB22" i="1"/>
  <c r="JH14" i="1"/>
  <c r="HZ6" i="1"/>
  <c r="IG4" i="1"/>
  <c r="IN5" i="1"/>
  <c r="HO12" i="1"/>
  <c r="HO17" i="1"/>
  <c r="HU21" i="1"/>
  <c r="HX9" i="1"/>
  <c r="JC17" i="1"/>
  <c r="JK17" i="1"/>
  <c r="IF14" i="1"/>
  <c r="IY23" i="1"/>
  <c r="IY14" i="1"/>
  <c r="JH23" i="1"/>
  <c r="HU12" i="1"/>
  <c r="IA16" i="1"/>
  <c r="JB12" i="1"/>
  <c r="IB16" i="1"/>
  <c r="IV2" i="1"/>
  <c r="JJ9" i="1"/>
  <c r="HV10" i="1"/>
  <c r="JJ5" i="1"/>
  <c r="IL21" i="1"/>
  <c r="ID17" i="1"/>
  <c r="IF22" i="1"/>
  <c r="HR12" i="1"/>
  <c r="IP13" i="1"/>
  <c r="IO19" i="1"/>
  <c r="II12" i="1"/>
  <c r="IU23" i="1"/>
  <c r="IY12" i="1"/>
  <c r="IP8" i="1"/>
  <c r="IY19" i="1"/>
  <c r="IB23" i="1"/>
  <c r="JK19" i="1"/>
  <c r="HN8" i="1"/>
  <c r="JI23" i="1"/>
  <c r="IT6" i="1"/>
  <c r="IV20" i="1"/>
  <c r="IQ3" i="1"/>
  <c r="JK8" i="1"/>
  <c r="JA18" i="1"/>
  <c r="JJ16" i="1"/>
  <c r="JK7" i="1"/>
  <c r="JA4" i="1"/>
  <c r="HW6" i="1"/>
  <c r="JG11" i="1"/>
  <c r="JC8" i="1"/>
  <c r="ID9" i="1"/>
  <c r="HW4" i="1"/>
  <c r="IV19" i="1"/>
  <c r="HT12" i="1"/>
  <c r="IF16" i="1"/>
  <c r="IK19" i="1"/>
  <c r="HV23" i="1"/>
  <c r="HY10" i="1"/>
  <c r="IR19" i="1"/>
  <c r="IQ14" i="1"/>
  <c r="IN18" i="1"/>
  <c r="JC19" i="1"/>
  <c r="HV19" i="1"/>
  <c r="HV12" i="1"/>
  <c r="JH12" i="1"/>
  <c r="JA11" i="1"/>
  <c r="IR12" i="1"/>
  <c r="JE12" i="1"/>
  <c r="IV17" i="1"/>
  <c r="JH15" i="1"/>
  <c r="IW13" i="1"/>
  <c r="IN14" i="1"/>
  <c r="JI2" i="1"/>
  <c r="IY5" i="1"/>
  <c r="IP9" i="1"/>
  <c r="HN22" i="1"/>
  <c r="II4" i="1"/>
  <c r="IN12" i="1"/>
  <c r="IJ6" i="1"/>
  <c r="HW19" i="1"/>
  <c r="IE9" i="1"/>
  <c r="IA11" i="1"/>
  <c r="IY2" i="1"/>
  <c r="IC14" i="1"/>
  <c r="JH6" i="1"/>
  <c r="HW11" i="1"/>
  <c r="IZ19" i="1"/>
  <c r="HQ15" i="1"/>
  <c r="HQ5" i="1"/>
  <c r="HR15" i="1"/>
  <c r="IE2" i="1"/>
  <c r="IR18" i="1"/>
  <c r="HW10" i="1"/>
  <c r="HR19" i="1"/>
  <c r="HZ19" i="1"/>
  <c r="IU3" i="1"/>
  <c r="IG8" i="1"/>
  <c r="JA2" i="1"/>
  <c r="HT10" i="1"/>
  <c r="IV3" i="1"/>
  <c r="IW22" i="1"/>
  <c r="JI16" i="1"/>
  <c r="HQ3" i="1"/>
  <c r="HY14" i="1"/>
  <c r="IR5" i="1"/>
  <c r="JG18" i="1"/>
  <c r="HZ15" i="1"/>
  <c r="ID14" i="1"/>
  <c r="IZ11" i="1"/>
  <c r="HR6" i="1"/>
  <c r="IC12" i="1"/>
  <c r="JI7" i="1"/>
  <c r="IK21" i="1"/>
  <c r="JH19" i="1"/>
  <c r="IM9" i="1"/>
  <c r="IM6" i="1"/>
  <c r="JE9" i="1"/>
  <c r="IB12" i="1"/>
  <c r="IQ7" i="1"/>
  <c r="IN16" i="1"/>
  <c r="IA3" i="1"/>
  <c r="JC15" i="1"/>
  <c r="IS20" i="1"/>
  <c r="JK16" i="1"/>
  <c r="JH4" i="1"/>
  <c r="IZ3" i="1"/>
  <c r="IP23" i="1"/>
  <c r="IT12" i="1"/>
  <c r="JJ2" i="1"/>
  <c r="HY7" i="1"/>
  <c r="JD4" i="1"/>
  <c r="IV16" i="1"/>
  <c r="IK11" i="1"/>
  <c r="IG13" i="1"/>
  <c r="IQ2" i="1"/>
  <c r="HW5" i="1"/>
  <c r="IB10" i="1"/>
  <c r="HY22" i="1"/>
  <c r="HP9" i="1"/>
  <c r="HV15" i="1"/>
  <c r="ID13" i="1"/>
  <c r="JA9" i="1"/>
  <c r="II23" i="1"/>
  <c r="JD14" i="1"/>
  <c r="JK13" i="1"/>
  <c r="IL14" i="1"/>
  <c r="IT4" i="1"/>
  <c r="IG6" i="1"/>
  <c r="IH18" i="1"/>
  <c r="JI21" i="1"/>
  <c r="IQ17" i="1"/>
  <c r="HV5" i="1"/>
  <c r="JK6" i="1"/>
  <c r="HT22" i="1"/>
  <c r="JI3" i="1"/>
  <c r="IG12" i="1"/>
  <c r="HR8" i="1"/>
  <c r="HZ13" i="1"/>
  <c r="HU4" i="1"/>
  <c r="HP16" i="1"/>
  <c r="JH7" i="1"/>
  <c r="JI8" i="1"/>
  <c r="HY16" i="1"/>
  <c r="IU21" i="1"/>
  <c r="IB14" i="1"/>
  <c r="IT7" i="1"/>
  <c r="JA12" i="1"/>
  <c r="IF4" i="1"/>
  <c r="HN12" i="1"/>
  <c r="HY2" i="1"/>
  <c r="IE11" i="1"/>
  <c r="HQ10" i="1"/>
  <c r="HX11" i="1"/>
  <c r="IX10" i="1"/>
  <c r="HU13" i="1"/>
  <c r="IQ12" i="1"/>
  <c r="HY11" i="1"/>
  <c r="JF5" i="1"/>
  <c r="II5" i="1"/>
  <c r="JF23" i="1"/>
  <c r="IJ4" i="1"/>
  <c r="IS3" i="1"/>
  <c r="IX22" i="1"/>
  <c r="IX15" i="1"/>
  <c r="IU4" i="1"/>
  <c r="HT5" i="1"/>
  <c r="HV7" i="1"/>
  <c r="IP22" i="1"/>
  <c r="IA10" i="1"/>
  <c r="JA22" i="1"/>
  <c r="IE5" i="1"/>
  <c r="IK15" i="1"/>
  <c r="IX2" i="1"/>
  <c r="IY13" i="1"/>
  <c r="IF15" i="1"/>
  <c r="IA6" i="1"/>
  <c r="HZ18" i="1"/>
  <c r="HY19" i="1"/>
  <c r="JJ7" i="1"/>
  <c r="HO7" i="1"/>
  <c r="HS20" i="1"/>
  <c r="HO10" i="1"/>
  <c r="IB18" i="1"/>
  <c r="IN11" i="1"/>
  <c r="IH5" i="1"/>
  <c r="IL3" i="1"/>
  <c r="IW11" i="1"/>
  <c r="IP10" i="1"/>
  <c r="JF18" i="1"/>
  <c r="IX23" i="1"/>
  <c r="IZ2" i="1"/>
  <c r="JC10" i="1"/>
  <c r="IL12" i="1"/>
  <c r="HN2" i="1"/>
  <c r="JH18" i="1"/>
  <c r="IO5" i="1"/>
  <c r="IB8" i="1"/>
  <c r="JJ3" i="1"/>
  <c r="IE13" i="1"/>
  <c r="JC13" i="1"/>
  <c r="IO13" i="1"/>
  <c r="JG2" i="1"/>
  <c r="IK18" i="1"/>
  <c r="IY10" i="1"/>
  <c r="IP2" i="1"/>
  <c r="IQ16" i="1"/>
  <c r="IM15" i="1"/>
  <c r="IJ9" i="1"/>
  <c r="IN19" i="1"/>
  <c r="JD9" i="1"/>
  <c r="JF7" i="1"/>
  <c r="IA19" i="1"/>
  <c r="JH3" i="1"/>
  <c r="HT9" i="1"/>
  <c r="JJ37" i="1" l="1"/>
  <c r="HY51" i="1"/>
  <c r="HY50" i="1"/>
  <c r="HY60" i="1"/>
  <c r="HY30" i="1"/>
  <c r="HY71" i="1"/>
  <c r="HY53" i="1"/>
  <c r="HY54" i="1"/>
  <c r="HY33" i="1"/>
  <c r="HY43" i="1"/>
  <c r="HY56" i="1"/>
  <c r="HY64" i="1"/>
  <c r="HY74" i="1"/>
  <c r="HY40" i="1"/>
  <c r="HY46" i="1"/>
  <c r="HY57" i="1"/>
  <c r="HY66" i="1"/>
  <c r="HY67" i="1"/>
  <c r="HY73" i="1"/>
  <c r="HY61" i="1"/>
  <c r="HY77" i="1"/>
  <c r="HY52" i="1"/>
  <c r="HY42" i="1"/>
  <c r="HY69" i="1"/>
  <c r="HY38" i="1"/>
  <c r="HY28" i="1"/>
  <c r="HY35" i="1"/>
  <c r="HY63" i="1"/>
  <c r="HY70" i="1"/>
  <c r="HY75" i="1"/>
  <c r="HY59" i="1"/>
  <c r="HY65" i="1"/>
  <c r="HY36" i="1"/>
  <c r="HY58" i="1"/>
  <c r="HY68" i="1"/>
  <c r="HY45" i="1"/>
  <c r="HY37" i="1"/>
  <c r="HY44" i="1"/>
  <c r="HY72" i="1"/>
  <c r="HY55" i="1"/>
  <c r="HY49" i="1"/>
  <c r="HY39" i="1"/>
  <c r="HY62" i="1"/>
  <c r="HY29" i="1"/>
  <c r="HY76" i="1"/>
  <c r="HY41" i="1"/>
  <c r="HY34" i="1"/>
  <c r="HY47" i="1"/>
  <c r="HY31" i="1"/>
  <c r="HY48" i="1"/>
  <c r="HY32" i="1"/>
  <c r="HR54" i="1"/>
  <c r="HR51" i="1"/>
  <c r="HR33" i="1"/>
  <c r="HR76" i="1"/>
  <c r="HR38" i="1"/>
  <c r="HR70" i="1"/>
  <c r="HR47" i="1"/>
  <c r="HR31" i="1"/>
  <c r="HR69" i="1"/>
  <c r="HR72" i="1"/>
  <c r="HR45" i="1"/>
  <c r="HR37" i="1"/>
  <c r="HR46" i="1"/>
  <c r="HR34" i="1"/>
  <c r="HR59" i="1"/>
  <c r="HR58" i="1"/>
  <c r="HR61" i="1"/>
  <c r="HR32" i="1"/>
  <c r="HR44" i="1"/>
  <c r="HR71" i="1"/>
  <c r="HR77" i="1"/>
  <c r="HR48" i="1"/>
  <c r="HR64" i="1"/>
  <c r="HR40" i="1"/>
  <c r="HR35" i="1"/>
  <c r="HR67" i="1"/>
  <c r="HR49" i="1"/>
  <c r="HR60" i="1"/>
  <c r="HR53" i="1"/>
  <c r="HR56" i="1"/>
  <c r="HR55" i="1"/>
  <c r="HR68" i="1"/>
  <c r="HR62" i="1"/>
  <c r="HR29" i="1"/>
  <c r="HR57" i="1"/>
  <c r="HR39" i="1"/>
  <c r="HR75" i="1"/>
  <c r="HR65" i="1"/>
  <c r="HR36" i="1"/>
  <c r="HR41" i="1"/>
  <c r="HR28" i="1"/>
  <c r="HR27" i="1" s="1"/>
  <c r="HR26" i="1" s="1"/>
  <c r="HR25" i="1" s="1"/>
  <c r="HR66" i="1"/>
  <c r="HR50" i="1"/>
  <c r="HR52" i="1"/>
  <c r="HR43" i="1"/>
  <c r="HR63" i="1"/>
  <c r="HR73" i="1"/>
  <c r="HR30" i="1"/>
  <c r="HR42" i="1"/>
  <c r="HR74" i="1"/>
  <c r="JC41" i="1"/>
  <c r="JC35" i="1"/>
  <c r="JC42" i="1"/>
  <c r="JC59" i="1"/>
  <c r="JC49" i="1"/>
  <c r="JC54" i="1"/>
  <c r="JC62" i="1"/>
  <c r="JC76" i="1"/>
  <c r="JC36" i="1"/>
  <c r="JC77" i="1"/>
  <c r="JC58" i="1"/>
  <c r="JC69" i="1"/>
  <c r="JC38" i="1"/>
  <c r="JC45" i="1"/>
  <c r="JC37" i="1"/>
  <c r="JC57" i="1"/>
  <c r="JC46" i="1"/>
  <c r="JC72" i="1"/>
  <c r="JC75" i="1"/>
  <c r="JC55" i="1"/>
  <c r="JC73" i="1"/>
  <c r="JC48" i="1"/>
  <c r="JC68" i="1"/>
  <c r="JC29" i="1"/>
  <c r="JC51" i="1"/>
  <c r="JC63" i="1"/>
  <c r="JC65" i="1"/>
  <c r="JC60" i="1"/>
  <c r="JC31" i="1"/>
  <c r="JC61" i="1"/>
  <c r="JC52" i="1"/>
  <c r="JC74" i="1"/>
  <c r="JC40" i="1"/>
  <c r="JC66" i="1"/>
  <c r="JC28" i="1"/>
  <c r="JC43" i="1"/>
  <c r="JC39" i="1"/>
  <c r="JC67" i="1"/>
  <c r="JC50" i="1"/>
  <c r="JC53" i="1"/>
  <c r="JC64" i="1"/>
  <c r="JC32" i="1"/>
  <c r="JC71" i="1"/>
  <c r="JC70" i="1"/>
  <c r="JC34" i="1"/>
  <c r="JC47" i="1"/>
  <c r="JC56" i="1"/>
  <c r="JC44" i="1"/>
  <c r="JC33" i="1"/>
  <c r="JC30" i="1"/>
  <c r="IO33" i="1"/>
  <c r="IO41" i="1"/>
  <c r="IO28" i="1"/>
  <c r="IO50" i="1"/>
  <c r="IO36" i="1"/>
  <c r="IO47" i="1"/>
  <c r="IO77" i="1"/>
  <c r="IO32" i="1"/>
  <c r="IO40" i="1"/>
  <c r="IO75" i="1"/>
  <c r="IO29" i="1"/>
  <c r="IO39" i="1"/>
  <c r="IO66" i="1"/>
  <c r="IO59" i="1"/>
  <c r="IO65" i="1"/>
  <c r="IO56" i="1"/>
  <c r="IO64" i="1"/>
  <c r="IO74" i="1"/>
  <c r="IO45" i="1"/>
  <c r="IO44" i="1"/>
  <c r="IO34" i="1"/>
  <c r="IO61" i="1"/>
  <c r="IO52" i="1"/>
  <c r="IO68" i="1"/>
  <c r="IO62" i="1"/>
  <c r="IO38" i="1"/>
  <c r="IO72" i="1"/>
  <c r="IO70" i="1"/>
  <c r="IO53" i="1"/>
  <c r="IO58" i="1"/>
  <c r="IO49" i="1"/>
  <c r="IO48" i="1"/>
  <c r="IO51" i="1"/>
  <c r="IO46" i="1"/>
  <c r="IO57" i="1"/>
  <c r="IO71" i="1"/>
  <c r="IO73" i="1"/>
  <c r="IO60" i="1"/>
  <c r="IO30" i="1"/>
  <c r="IO42" i="1"/>
  <c r="IO76" i="1"/>
  <c r="IO35" i="1"/>
  <c r="IO31" i="1"/>
  <c r="IO54" i="1"/>
  <c r="IO37" i="1"/>
  <c r="IO43" i="1"/>
  <c r="IO67" i="1"/>
  <c r="IO55" i="1"/>
  <c r="IO69" i="1"/>
  <c r="IT29" i="1"/>
  <c r="IT75" i="1"/>
  <c r="IT69" i="1"/>
  <c r="IT64" i="1"/>
  <c r="IT68" i="1"/>
  <c r="IT53" i="1"/>
  <c r="IT44" i="1"/>
  <c r="IT33" i="1"/>
  <c r="IT31" i="1"/>
  <c r="IT30" i="1"/>
  <c r="IT58" i="1"/>
  <c r="IT56" i="1"/>
  <c r="IT32" i="1"/>
  <c r="IT40" i="1"/>
  <c r="IT39" i="1"/>
  <c r="IT76" i="1"/>
  <c r="IT35" i="1"/>
  <c r="IT66" i="1"/>
  <c r="IT60" i="1"/>
  <c r="IT47" i="1"/>
  <c r="IT61" i="1"/>
  <c r="IT48" i="1"/>
  <c r="IT59" i="1"/>
  <c r="IT54" i="1"/>
  <c r="IT63" i="1"/>
  <c r="IT73" i="1"/>
  <c r="IT77" i="1"/>
  <c r="IT74" i="1"/>
  <c r="IT51" i="1"/>
  <c r="IT46" i="1"/>
  <c r="IT41" i="1"/>
  <c r="IT43" i="1"/>
  <c r="IT70" i="1"/>
  <c r="IT67" i="1"/>
  <c r="IT49" i="1"/>
  <c r="IT52" i="1"/>
  <c r="IT38" i="1"/>
  <c r="IT62" i="1"/>
  <c r="IT45" i="1"/>
  <c r="IT28" i="1"/>
  <c r="IT50" i="1"/>
  <c r="IT55" i="1"/>
  <c r="IT65" i="1"/>
  <c r="IT42" i="1"/>
  <c r="IT36" i="1"/>
  <c r="IT37" i="1"/>
  <c r="IT57" i="1"/>
  <c r="IT72" i="1"/>
  <c r="IT71" i="1"/>
  <c r="IT34" i="1"/>
  <c r="JJ57" i="1"/>
  <c r="JJ41" i="1"/>
  <c r="JJ71" i="1"/>
  <c r="JJ70" i="1"/>
  <c r="JJ50" i="1"/>
  <c r="JJ60" i="1"/>
  <c r="JJ30" i="1"/>
  <c r="JJ40" i="1"/>
  <c r="JJ38" i="1"/>
  <c r="JJ75" i="1"/>
  <c r="JJ61" i="1"/>
  <c r="JJ74" i="1"/>
  <c r="JJ62" i="1"/>
  <c r="JJ51" i="1"/>
  <c r="JJ45" i="1"/>
  <c r="JJ66" i="1"/>
  <c r="JJ73" i="1"/>
  <c r="JJ31" i="1"/>
  <c r="JJ35" i="1"/>
  <c r="JJ28" i="1"/>
  <c r="JJ63" i="1"/>
  <c r="JJ34" i="1"/>
  <c r="JJ59" i="1"/>
  <c r="JJ55" i="1"/>
  <c r="JJ48" i="1"/>
  <c r="JJ42" i="1"/>
  <c r="JJ52" i="1"/>
  <c r="JJ54" i="1"/>
  <c r="JJ46" i="1"/>
  <c r="JJ56" i="1"/>
  <c r="JJ32" i="1"/>
  <c r="JJ29" i="1"/>
  <c r="JJ44" i="1"/>
  <c r="JJ76" i="1"/>
  <c r="JJ43" i="1"/>
  <c r="JJ36" i="1"/>
  <c r="JJ53" i="1"/>
  <c r="JJ58" i="1"/>
  <c r="JJ69" i="1"/>
  <c r="JJ65" i="1"/>
  <c r="JJ33" i="1"/>
  <c r="JJ39" i="1"/>
  <c r="JJ67" i="1"/>
  <c r="JJ49" i="1"/>
  <c r="JJ47" i="1"/>
  <c r="JJ68" i="1"/>
  <c r="JJ72" i="1"/>
  <c r="JJ77" i="1"/>
  <c r="JJ64" i="1"/>
  <c r="IC73" i="1"/>
  <c r="IC49" i="1"/>
  <c r="IC61" i="1"/>
  <c r="IC32" i="1"/>
  <c r="IC68" i="1"/>
  <c r="IC35" i="1"/>
  <c r="IC50" i="1"/>
  <c r="IC40" i="1"/>
  <c r="IC33" i="1"/>
  <c r="IC76" i="1"/>
  <c r="IC28" i="1"/>
  <c r="IC36" i="1"/>
  <c r="IC77" i="1"/>
  <c r="IC48" i="1"/>
  <c r="IC66" i="1"/>
  <c r="IC56" i="1"/>
  <c r="IC51" i="1"/>
  <c r="IC46" i="1"/>
  <c r="IC54" i="1"/>
  <c r="IC29" i="1"/>
  <c r="IC37" i="1"/>
  <c r="IC38" i="1"/>
  <c r="IC72" i="1"/>
  <c r="IC71" i="1"/>
  <c r="IC75" i="1"/>
  <c r="IC53" i="1"/>
  <c r="IC43" i="1"/>
  <c r="IC67" i="1"/>
  <c r="IC45" i="1"/>
  <c r="IC55" i="1"/>
  <c r="IC31" i="1"/>
  <c r="IC64" i="1"/>
  <c r="IC57" i="1"/>
  <c r="IC41" i="1"/>
  <c r="IC30" i="1"/>
  <c r="IC52" i="1"/>
  <c r="IC42" i="1"/>
  <c r="IC69" i="1"/>
  <c r="IC74" i="1"/>
  <c r="IC65" i="1"/>
  <c r="IC60" i="1"/>
  <c r="IC62" i="1"/>
  <c r="IC70" i="1"/>
  <c r="IC34" i="1"/>
  <c r="IC47" i="1"/>
  <c r="IC58" i="1"/>
  <c r="IC44" i="1"/>
  <c r="IC39" i="1"/>
  <c r="IC59" i="1"/>
  <c r="IC63" i="1"/>
  <c r="IG45" i="1"/>
  <c r="IG43" i="1"/>
  <c r="IG39" i="1"/>
  <c r="IG48" i="1"/>
  <c r="IG28" i="1"/>
  <c r="IG32" i="1"/>
  <c r="IG44" i="1"/>
  <c r="IG35" i="1"/>
  <c r="IG34" i="1"/>
  <c r="IG67" i="1"/>
  <c r="IG68" i="1"/>
  <c r="IG73" i="1"/>
  <c r="IG37" i="1"/>
  <c r="IG54" i="1"/>
  <c r="IG33" i="1"/>
  <c r="IG72" i="1"/>
  <c r="IG60" i="1"/>
  <c r="IG47" i="1"/>
  <c r="IG74" i="1"/>
  <c r="IG76" i="1"/>
  <c r="IG29" i="1"/>
  <c r="IG46" i="1"/>
  <c r="IG38" i="1"/>
  <c r="IG71" i="1"/>
  <c r="IG66" i="1"/>
  <c r="IG50" i="1"/>
  <c r="IG55" i="1"/>
  <c r="IG53" i="1"/>
  <c r="IG64" i="1"/>
  <c r="IG77" i="1"/>
  <c r="IG62" i="1"/>
  <c r="IG41" i="1"/>
  <c r="IG31" i="1"/>
  <c r="IG30" i="1"/>
  <c r="IG69" i="1"/>
  <c r="IG61" i="1"/>
  <c r="IG52" i="1"/>
  <c r="IG63" i="1"/>
  <c r="IG65" i="1"/>
  <c r="IG49" i="1"/>
  <c r="IG58" i="1"/>
  <c r="IG42" i="1"/>
  <c r="IG56" i="1"/>
  <c r="IG51" i="1"/>
  <c r="IG57" i="1"/>
  <c r="IG75" i="1"/>
  <c r="IG59" i="1"/>
  <c r="IG36" i="1"/>
  <c r="IG40" i="1"/>
  <c r="IG70" i="1"/>
  <c r="HO54" i="1"/>
  <c r="HO57" i="1"/>
  <c r="HO72" i="1"/>
  <c r="HO43" i="1"/>
  <c r="HO35" i="1"/>
  <c r="HO49" i="1"/>
  <c r="HO31" i="1"/>
  <c r="HO32" i="1"/>
  <c r="HO55" i="1"/>
  <c r="HO64" i="1"/>
  <c r="HO29" i="1"/>
  <c r="HO67" i="1"/>
  <c r="HO59" i="1"/>
  <c r="HO48" i="1"/>
  <c r="HO42" i="1"/>
  <c r="HO74" i="1"/>
  <c r="HO52" i="1"/>
  <c r="HO33" i="1"/>
  <c r="HO51" i="1"/>
  <c r="HO30" i="1"/>
  <c r="HO56" i="1"/>
  <c r="HO46" i="1"/>
  <c r="HO44" i="1"/>
  <c r="HO39" i="1"/>
  <c r="HO66" i="1"/>
  <c r="HO70" i="1"/>
  <c r="HO65" i="1"/>
  <c r="HO36" i="1"/>
  <c r="HO68" i="1"/>
  <c r="HO40" i="1"/>
  <c r="HO61" i="1"/>
  <c r="HO38" i="1"/>
  <c r="HO63" i="1"/>
  <c r="HO34" i="1"/>
  <c r="HO73" i="1"/>
  <c r="HO77" i="1"/>
  <c r="HO45" i="1"/>
  <c r="HO28" i="1"/>
  <c r="HO71" i="1"/>
  <c r="HO75" i="1"/>
  <c r="HO60" i="1"/>
  <c r="HO53" i="1"/>
  <c r="HO62" i="1"/>
  <c r="HO37" i="1"/>
  <c r="HO76" i="1"/>
  <c r="HO41" i="1"/>
  <c r="HO50" i="1"/>
  <c r="HO47" i="1"/>
  <c r="HO58" i="1"/>
  <c r="HO69" i="1"/>
  <c r="JK46" i="1"/>
  <c r="JK38" i="1"/>
  <c r="JK67" i="1"/>
  <c r="JK59" i="1"/>
  <c r="JK36" i="1"/>
  <c r="JK77" i="1"/>
  <c r="JK32" i="1"/>
  <c r="JK68" i="1"/>
  <c r="JK63" i="1"/>
  <c r="JK51" i="1"/>
  <c r="JK35" i="1"/>
  <c r="JK75" i="1"/>
  <c r="JK48" i="1"/>
  <c r="JK69" i="1"/>
  <c r="JK57" i="1"/>
  <c r="JK37" i="1"/>
  <c r="JK44" i="1"/>
  <c r="JK71" i="1"/>
  <c r="JK50" i="1"/>
  <c r="JK55" i="1"/>
  <c r="JK29" i="1"/>
  <c r="JK70" i="1"/>
  <c r="JK49" i="1"/>
  <c r="JK52" i="1"/>
  <c r="JK72" i="1"/>
  <c r="JK43" i="1"/>
  <c r="JK45" i="1"/>
  <c r="JK39" i="1"/>
  <c r="JK34" i="1"/>
  <c r="JK73" i="1"/>
  <c r="JK60" i="1"/>
  <c r="JK61" i="1"/>
  <c r="JK58" i="1"/>
  <c r="JK66" i="1"/>
  <c r="JK53" i="1"/>
  <c r="JK54" i="1"/>
  <c r="JK62" i="1"/>
  <c r="JK33" i="1"/>
  <c r="JK76" i="1"/>
  <c r="JK41" i="1"/>
  <c r="JK28" i="1"/>
  <c r="JK47" i="1"/>
  <c r="JK42" i="1"/>
  <c r="JK74" i="1"/>
  <c r="JK65" i="1"/>
  <c r="JK30" i="1"/>
  <c r="JK56" i="1"/>
  <c r="JK64" i="1"/>
  <c r="JK40" i="1"/>
  <c r="JK31" i="1"/>
  <c r="JF33" i="1"/>
  <c r="JF38" i="1"/>
  <c r="JF28" i="1"/>
  <c r="JF71" i="1"/>
  <c r="JF35" i="1"/>
  <c r="JF34" i="1"/>
  <c r="JF59" i="1"/>
  <c r="JF73" i="1"/>
  <c r="JF47" i="1"/>
  <c r="JF52" i="1"/>
  <c r="JF74" i="1"/>
  <c r="JF29" i="1"/>
  <c r="JF72" i="1"/>
  <c r="JF41" i="1"/>
  <c r="JF63" i="1"/>
  <c r="JF31" i="1"/>
  <c r="JF70" i="1"/>
  <c r="JF45" i="1"/>
  <c r="JF57" i="1"/>
  <c r="JF51" i="1"/>
  <c r="JF43" i="1"/>
  <c r="JF54" i="1"/>
  <c r="JF62" i="1"/>
  <c r="JF46" i="1"/>
  <c r="JF39" i="1"/>
  <c r="JF36" i="1"/>
  <c r="JF77" i="1"/>
  <c r="JF69" i="1"/>
  <c r="JF68" i="1"/>
  <c r="JF37" i="1"/>
  <c r="JF76" i="1"/>
  <c r="JF75" i="1"/>
  <c r="JF61" i="1"/>
  <c r="JF30" i="1"/>
  <c r="JF40" i="1"/>
  <c r="JF44" i="1"/>
  <c r="JF66" i="1"/>
  <c r="JF65" i="1"/>
  <c r="JF58" i="1"/>
  <c r="JF56" i="1"/>
  <c r="JF50" i="1"/>
  <c r="JF55" i="1"/>
  <c r="JF49" i="1"/>
  <c r="JF48" i="1"/>
  <c r="JF53" i="1"/>
  <c r="JF42" i="1"/>
  <c r="JF64" i="1"/>
  <c r="JF32" i="1"/>
  <c r="JF67" i="1"/>
  <c r="JF60" i="1"/>
  <c r="IL37" i="1"/>
  <c r="IL73" i="1"/>
  <c r="IL49" i="1"/>
  <c r="IL32" i="1"/>
  <c r="IL68" i="1"/>
  <c r="IL40" i="1"/>
  <c r="IL54" i="1"/>
  <c r="IL41" i="1"/>
  <c r="IL66" i="1"/>
  <c r="IL65" i="1"/>
  <c r="IL53" i="1"/>
  <c r="IL56" i="1"/>
  <c r="IL36" i="1"/>
  <c r="IL69" i="1"/>
  <c r="IL29" i="1"/>
  <c r="IL46" i="1"/>
  <c r="IL45" i="1"/>
  <c r="IL57" i="1"/>
  <c r="IL33" i="1"/>
  <c r="IL63" i="1"/>
  <c r="IL31" i="1"/>
  <c r="IL75" i="1"/>
  <c r="IL48" i="1"/>
  <c r="IL58" i="1"/>
  <c r="IL42" i="1"/>
  <c r="IL64" i="1"/>
  <c r="IL44" i="1"/>
  <c r="IL76" i="1"/>
  <c r="IL38" i="1"/>
  <c r="IL34" i="1"/>
  <c r="IL59" i="1"/>
  <c r="IL55" i="1"/>
  <c r="IL77" i="1"/>
  <c r="IL52" i="1"/>
  <c r="IL43" i="1"/>
  <c r="IL62" i="1"/>
  <c r="IL51" i="1"/>
  <c r="IL39" i="1"/>
  <c r="IL67" i="1"/>
  <c r="IL47" i="1"/>
  <c r="IL61" i="1"/>
  <c r="IL30" i="1"/>
  <c r="IL74" i="1"/>
  <c r="IL72" i="1"/>
  <c r="IL28" i="1"/>
  <c r="IL71" i="1"/>
  <c r="IL35" i="1"/>
  <c r="IL70" i="1"/>
  <c r="IL50" i="1"/>
  <c r="IL60" i="1"/>
  <c r="IE45" i="1"/>
  <c r="IE29" i="1"/>
  <c r="IE35" i="1"/>
  <c r="IE66" i="1"/>
  <c r="IE60" i="1"/>
  <c r="IE31" i="1"/>
  <c r="IE42" i="1"/>
  <c r="IE64" i="1"/>
  <c r="IE32" i="1"/>
  <c r="IE68" i="1"/>
  <c r="IE57" i="1"/>
  <c r="IE43" i="1"/>
  <c r="IE39" i="1"/>
  <c r="IE59" i="1"/>
  <c r="IE55" i="1"/>
  <c r="IE56" i="1"/>
  <c r="IE74" i="1"/>
  <c r="IE75" i="1"/>
  <c r="IE54" i="1"/>
  <c r="IE38" i="1"/>
  <c r="IE28" i="1"/>
  <c r="IE63" i="1"/>
  <c r="IE70" i="1"/>
  <c r="IE47" i="1"/>
  <c r="IE73" i="1"/>
  <c r="IE37" i="1"/>
  <c r="IE51" i="1"/>
  <c r="IE44" i="1"/>
  <c r="IE33" i="1"/>
  <c r="IE49" i="1"/>
  <c r="IE30" i="1"/>
  <c r="IE62" i="1"/>
  <c r="IE72" i="1"/>
  <c r="IE41" i="1"/>
  <c r="IE71" i="1"/>
  <c r="IE50" i="1"/>
  <c r="IE46" i="1"/>
  <c r="IE76" i="1"/>
  <c r="IE77" i="1"/>
  <c r="IE48" i="1"/>
  <c r="IE52" i="1"/>
  <c r="IE58" i="1"/>
  <c r="IE69" i="1"/>
  <c r="IE40" i="1"/>
  <c r="IE34" i="1"/>
  <c r="IE67" i="1"/>
  <c r="IE65" i="1"/>
  <c r="IE61" i="1"/>
  <c r="IE53" i="1"/>
  <c r="IE36" i="1"/>
  <c r="IV62" i="1"/>
  <c r="IV44" i="1"/>
  <c r="IV70" i="1"/>
  <c r="IV61" i="1"/>
  <c r="IV30" i="1"/>
  <c r="IV69" i="1"/>
  <c r="IV56" i="1"/>
  <c r="IV40" i="1"/>
  <c r="IV38" i="1"/>
  <c r="IV41" i="1"/>
  <c r="IV43" i="1"/>
  <c r="IV47" i="1"/>
  <c r="IV58" i="1"/>
  <c r="IV59" i="1"/>
  <c r="IV45" i="1"/>
  <c r="IV54" i="1"/>
  <c r="IV51" i="1"/>
  <c r="IV76" i="1"/>
  <c r="IV63" i="1"/>
  <c r="IV39" i="1"/>
  <c r="IV34" i="1"/>
  <c r="IV50" i="1"/>
  <c r="IV36" i="1"/>
  <c r="IV52" i="1"/>
  <c r="IV68" i="1"/>
  <c r="IV72" i="1"/>
  <c r="IV42" i="1"/>
  <c r="IV37" i="1"/>
  <c r="IV57" i="1"/>
  <c r="IV33" i="1"/>
  <c r="IV71" i="1"/>
  <c r="IV66" i="1"/>
  <c r="IV67" i="1"/>
  <c r="IV53" i="1"/>
  <c r="IV73" i="1"/>
  <c r="IV46" i="1"/>
  <c r="IV32" i="1"/>
  <c r="IV74" i="1"/>
  <c r="IV77" i="1"/>
  <c r="IV28" i="1"/>
  <c r="IV35" i="1"/>
  <c r="IV75" i="1"/>
  <c r="IV49" i="1"/>
  <c r="IV64" i="1"/>
  <c r="IV29" i="1"/>
  <c r="IV55" i="1"/>
  <c r="IV65" i="1"/>
  <c r="IV60" i="1"/>
  <c r="IV31" i="1"/>
  <c r="IV48" i="1"/>
  <c r="IW45" i="1"/>
  <c r="IW76" i="1"/>
  <c r="IW38" i="1"/>
  <c r="IW75" i="1"/>
  <c r="IW59" i="1"/>
  <c r="IW42" i="1"/>
  <c r="IW77" i="1"/>
  <c r="IW35" i="1"/>
  <c r="IW34" i="1"/>
  <c r="IW67" i="1"/>
  <c r="IW61" i="1"/>
  <c r="IW30" i="1"/>
  <c r="IW64" i="1"/>
  <c r="IW32" i="1"/>
  <c r="IW68" i="1"/>
  <c r="IW48" i="1"/>
  <c r="IW46" i="1"/>
  <c r="IW57" i="1"/>
  <c r="IW44" i="1"/>
  <c r="IW62" i="1"/>
  <c r="IW33" i="1"/>
  <c r="IW41" i="1"/>
  <c r="IW71" i="1"/>
  <c r="IW70" i="1"/>
  <c r="IW36" i="1"/>
  <c r="IW60" i="1"/>
  <c r="IW69" i="1"/>
  <c r="IW56" i="1"/>
  <c r="IW66" i="1"/>
  <c r="IW43" i="1"/>
  <c r="IW65" i="1"/>
  <c r="IW74" i="1"/>
  <c r="IW37" i="1"/>
  <c r="IW51" i="1"/>
  <c r="IW72" i="1"/>
  <c r="IW47" i="1"/>
  <c r="IW31" i="1"/>
  <c r="IW63" i="1"/>
  <c r="IW39" i="1"/>
  <c r="IW58" i="1"/>
  <c r="IW40" i="1"/>
  <c r="IW54" i="1"/>
  <c r="IW29" i="1"/>
  <c r="IW28" i="1"/>
  <c r="IW50" i="1"/>
  <c r="IW55" i="1"/>
  <c r="IW49" i="1"/>
  <c r="IW52" i="1"/>
  <c r="IW73" i="1"/>
  <c r="IW53" i="1"/>
  <c r="IH33" i="1"/>
  <c r="IH38" i="1"/>
  <c r="IH72" i="1"/>
  <c r="IH70" i="1"/>
  <c r="IH75" i="1"/>
  <c r="IH50" i="1"/>
  <c r="IH58" i="1"/>
  <c r="IH56" i="1"/>
  <c r="IH41" i="1"/>
  <c r="IH54" i="1"/>
  <c r="IH62" i="1"/>
  <c r="IH76" i="1"/>
  <c r="IH28" i="1"/>
  <c r="IH65" i="1"/>
  <c r="IH52" i="1"/>
  <c r="IH68" i="1"/>
  <c r="IH77" i="1"/>
  <c r="IH37" i="1"/>
  <c r="IH51" i="1"/>
  <c r="IH46" i="1"/>
  <c r="IH67" i="1"/>
  <c r="IH60" i="1"/>
  <c r="IH30" i="1"/>
  <c r="IH42" i="1"/>
  <c r="IH49" i="1"/>
  <c r="IH48" i="1"/>
  <c r="IH74" i="1"/>
  <c r="IH57" i="1"/>
  <c r="IH44" i="1"/>
  <c r="IH71" i="1"/>
  <c r="IH63" i="1"/>
  <c r="IH34" i="1"/>
  <c r="IH31" i="1"/>
  <c r="IH69" i="1"/>
  <c r="IH64" i="1"/>
  <c r="IH45" i="1"/>
  <c r="IH29" i="1"/>
  <c r="IH43" i="1"/>
  <c r="IH59" i="1"/>
  <c r="IH55" i="1"/>
  <c r="IH47" i="1"/>
  <c r="IH61" i="1"/>
  <c r="IH53" i="1"/>
  <c r="IH40" i="1"/>
  <c r="IH36" i="1"/>
  <c r="IH39" i="1"/>
  <c r="IH66" i="1"/>
  <c r="IH32" i="1"/>
  <c r="IH35" i="1"/>
  <c r="IH73" i="1"/>
  <c r="HN38" i="1"/>
  <c r="IR51" i="1"/>
  <c r="IR57" i="1"/>
  <c r="IR66" i="1"/>
  <c r="IR75" i="1"/>
  <c r="IR65" i="1"/>
  <c r="IR73" i="1"/>
  <c r="IR52" i="1"/>
  <c r="IR42" i="1"/>
  <c r="IR40" i="1"/>
  <c r="IR62" i="1"/>
  <c r="IR37" i="1"/>
  <c r="IR46" i="1"/>
  <c r="IR41" i="1"/>
  <c r="IR43" i="1"/>
  <c r="IR55" i="1"/>
  <c r="IR36" i="1"/>
  <c r="IR60" i="1"/>
  <c r="IR77" i="1"/>
  <c r="IR30" i="1"/>
  <c r="IR53" i="1"/>
  <c r="IR28" i="1"/>
  <c r="IR45" i="1"/>
  <c r="IR44" i="1"/>
  <c r="IR76" i="1"/>
  <c r="IR49" i="1"/>
  <c r="IR54" i="1"/>
  <c r="IR33" i="1"/>
  <c r="IR70" i="1"/>
  <c r="IR59" i="1"/>
  <c r="IR31" i="1"/>
  <c r="IR32" i="1"/>
  <c r="IR58" i="1"/>
  <c r="IR56" i="1"/>
  <c r="IR29" i="1"/>
  <c r="IR72" i="1"/>
  <c r="IR71" i="1"/>
  <c r="IR61" i="1"/>
  <c r="IR69" i="1"/>
  <c r="IR35" i="1"/>
  <c r="IR67" i="1"/>
  <c r="IR50" i="1"/>
  <c r="IR74" i="1"/>
  <c r="IR68" i="1"/>
  <c r="IR38" i="1"/>
  <c r="IR63" i="1"/>
  <c r="IR47" i="1"/>
  <c r="IR48" i="1"/>
  <c r="IR64" i="1"/>
  <c r="IR39" i="1"/>
  <c r="IR34" i="1"/>
  <c r="IY45" i="1"/>
  <c r="IY44" i="1"/>
  <c r="IY35" i="1"/>
  <c r="IY55" i="1"/>
  <c r="IY65" i="1"/>
  <c r="IY73" i="1"/>
  <c r="IY77" i="1"/>
  <c r="IY53" i="1"/>
  <c r="IY74" i="1"/>
  <c r="IY37" i="1"/>
  <c r="IY57" i="1"/>
  <c r="IY38" i="1"/>
  <c r="IY63" i="1"/>
  <c r="IY66" i="1"/>
  <c r="IY49" i="1"/>
  <c r="IY60" i="1"/>
  <c r="IY48" i="1"/>
  <c r="IY52" i="1"/>
  <c r="IY58" i="1"/>
  <c r="IY64" i="1"/>
  <c r="IY46" i="1"/>
  <c r="IY28" i="1"/>
  <c r="IY30" i="1"/>
  <c r="IY56" i="1"/>
  <c r="IY32" i="1"/>
  <c r="IY40" i="1"/>
  <c r="IY51" i="1"/>
  <c r="IY76" i="1"/>
  <c r="IY41" i="1"/>
  <c r="IY36" i="1"/>
  <c r="IY47" i="1"/>
  <c r="IY31" i="1"/>
  <c r="IY69" i="1"/>
  <c r="IY68" i="1"/>
  <c r="IY71" i="1"/>
  <c r="IY34" i="1"/>
  <c r="IY61" i="1"/>
  <c r="IY54" i="1"/>
  <c r="IY33" i="1"/>
  <c r="IY39" i="1"/>
  <c r="IY67" i="1"/>
  <c r="IY75" i="1"/>
  <c r="IY50" i="1"/>
  <c r="IY42" i="1"/>
  <c r="IY29" i="1"/>
  <c r="IY70" i="1"/>
  <c r="IY59" i="1"/>
  <c r="IY62" i="1"/>
  <c r="IY72" i="1"/>
  <c r="IY43" i="1"/>
  <c r="JI28" i="1"/>
  <c r="JI43" i="1"/>
  <c r="JI53" i="1"/>
  <c r="JI67" i="1"/>
  <c r="JI41" i="1"/>
  <c r="JI66" i="1"/>
  <c r="JI70" i="1"/>
  <c r="JI50" i="1"/>
  <c r="JI49" i="1"/>
  <c r="JI74" i="1"/>
  <c r="JI62" i="1"/>
  <c r="JI33" i="1"/>
  <c r="JI54" i="1"/>
  <c r="JI46" i="1"/>
  <c r="JI34" i="1"/>
  <c r="JI58" i="1"/>
  <c r="JI65" i="1"/>
  <c r="JI44" i="1"/>
  <c r="JI72" i="1"/>
  <c r="JI39" i="1"/>
  <c r="JI60" i="1"/>
  <c r="JI61" i="1"/>
  <c r="JI38" i="1"/>
  <c r="JI75" i="1"/>
  <c r="JI31" i="1"/>
  <c r="JI48" i="1"/>
  <c r="JI40" i="1"/>
  <c r="JI29" i="1"/>
  <c r="JI57" i="1"/>
  <c r="JI76" i="1"/>
  <c r="JI71" i="1"/>
  <c r="JI63" i="1"/>
  <c r="JI59" i="1"/>
  <c r="JI73" i="1"/>
  <c r="JI77" i="1"/>
  <c r="JI52" i="1"/>
  <c r="JI69" i="1"/>
  <c r="JI64" i="1"/>
  <c r="JI45" i="1"/>
  <c r="JI37" i="1"/>
  <c r="JI51" i="1"/>
  <c r="JI35" i="1"/>
  <c r="JI55" i="1"/>
  <c r="JI36" i="1"/>
  <c r="JI47" i="1"/>
  <c r="JI30" i="1"/>
  <c r="JI42" i="1"/>
  <c r="JI32" i="1"/>
  <c r="JI68" i="1"/>
  <c r="JI56" i="1"/>
  <c r="IU29" i="1"/>
  <c r="IU38" i="1"/>
  <c r="IU71" i="1"/>
  <c r="IU43" i="1"/>
  <c r="IU70" i="1"/>
  <c r="IU59" i="1"/>
  <c r="IU48" i="1"/>
  <c r="IU63" i="1"/>
  <c r="IU39" i="1"/>
  <c r="IU66" i="1"/>
  <c r="IU52" i="1"/>
  <c r="IU28" i="1"/>
  <c r="IU34" i="1"/>
  <c r="IU46" i="1"/>
  <c r="IU45" i="1"/>
  <c r="IU41" i="1"/>
  <c r="IU56" i="1"/>
  <c r="IU68" i="1"/>
  <c r="IU62" i="1"/>
  <c r="IU76" i="1"/>
  <c r="IU65" i="1"/>
  <c r="IU73" i="1"/>
  <c r="IU58" i="1"/>
  <c r="IU40" i="1"/>
  <c r="IU57" i="1"/>
  <c r="IU35" i="1"/>
  <c r="IU67" i="1"/>
  <c r="IU75" i="1"/>
  <c r="IU50" i="1"/>
  <c r="IU36" i="1"/>
  <c r="IU47" i="1"/>
  <c r="IU64" i="1"/>
  <c r="IU32" i="1"/>
  <c r="IU74" i="1"/>
  <c r="IU69" i="1"/>
  <c r="IU54" i="1"/>
  <c r="IU37" i="1"/>
  <c r="IU51" i="1"/>
  <c r="IU72" i="1"/>
  <c r="IU55" i="1"/>
  <c r="IU61" i="1"/>
  <c r="IU77" i="1"/>
  <c r="IU30" i="1"/>
  <c r="IU44" i="1"/>
  <c r="IU33" i="1"/>
  <c r="IU49" i="1"/>
  <c r="IU60" i="1"/>
  <c r="IU31" i="1"/>
  <c r="IU53" i="1"/>
  <c r="IU42" i="1"/>
  <c r="JG50" i="1"/>
  <c r="JG56" i="1"/>
  <c r="JG69" i="1"/>
  <c r="JG37" i="1"/>
  <c r="JG51" i="1"/>
  <c r="JG30" i="1"/>
  <c r="JG64" i="1"/>
  <c r="JG40" i="1"/>
  <c r="JG54" i="1"/>
  <c r="JG62" i="1"/>
  <c r="JG29" i="1"/>
  <c r="JG28" i="1"/>
  <c r="JG39" i="1"/>
  <c r="JG66" i="1"/>
  <c r="JG70" i="1"/>
  <c r="JG34" i="1"/>
  <c r="JG61" i="1"/>
  <c r="JG52" i="1"/>
  <c r="JG57" i="1"/>
  <c r="JG72" i="1"/>
  <c r="JG71" i="1"/>
  <c r="JG49" i="1"/>
  <c r="JG32" i="1"/>
  <c r="JG74" i="1"/>
  <c r="JG41" i="1"/>
  <c r="JG42" i="1"/>
  <c r="JG45" i="1"/>
  <c r="JG44" i="1"/>
  <c r="JG33" i="1"/>
  <c r="JG55" i="1"/>
  <c r="JG65" i="1"/>
  <c r="JG36" i="1"/>
  <c r="JG60" i="1"/>
  <c r="JG47" i="1"/>
  <c r="JG77" i="1"/>
  <c r="JG58" i="1"/>
  <c r="JG76" i="1"/>
  <c r="JG38" i="1"/>
  <c r="JG67" i="1"/>
  <c r="JG31" i="1"/>
  <c r="JG48" i="1"/>
  <c r="JG68" i="1"/>
  <c r="JG59" i="1"/>
  <c r="JG46" i="1"/>
  <c r="JG43" i="1"/>
  <c r="JG35" i="1"/>
  <c r="JG63" i="1"/>
  <c r="JG75" i="1"/>
  <c r="JG73" i="1"/>
  <c r="JG53" i="1"/>
  <c r="JB54" i="1"/>
  <c r="JB67" i="1"/>
  <c r="JB60" i="1"/>
  <c r="JB31" i="1"/>
  <c r="JB77" i="1"/>
  <c r="JB48" i="1"/>
  <c r="JB76" i="1"/>
  <c r="JB57" i="1"/>
  <c r="JB55" i="1"/>
  <c r="JB73" i="1"/>
  <c r="JB32" i="1"/>
  <c r="JB50" i="1"/>
  <c r="JB37" i="1"/>
  <c r="JB29" i="1"/>
  <c r="JB44" i="1"/>
  <c r="JB38" i="1"/>
  <c r="JB28" i="1"/>
  <c r="JB35" i="1"/>
  <c r="JB47" i="1"/>
  <c r="JB69" i="1"/>
  <c r="JB64" i="1"/>
  <c r="JB34" i="1"/>
  <c r="JB62" i="1"/>
  <c r="JB51" i="1"/>
  <c r="JB65" i="1"/>
  <c r="JB30" i="1"/>
  <c r="JB52" i="1"/>
  <c r="JB58" i="1"/>
  <c r="JB56" i="1"/>
  <c r="JB43" i="1"/>
  <c r="JB39" i="1"/>
  <c r="JB66" i="1"/>
  <c r="JB70" i="1"/>
  <c r="JB40" i="1"/>
  <c r="JB63" i="1"/>
  <c r="JB42" i="1"/>
  <c r="JB68" i="1"/>
  <c r="JB33" i="1"/>
  <c r="JB72" i="1"/>
  <c r="JB41" i="1"/>
  <c r="JB75" i="1"/>
  <c r="JB36" i="1"/>
  <c r="JB71" i="1"/>
  <c r="JB49" i="1"/>
  <c r="JB53" i="1"/>
  <c r="JB45" i="1"/>
  <c r="JB46" i="1"/>
  <c r="JB59" i="1"/>
  <c r="JB61" i="1"/>
  <c r="JB74" i="1"/>
  <c r="JH43" i="1"/>
  <c r="JH67" i="1"/>
  <c r="JH75" i="1"/>
  <c r="JH49" i="1"/>
  <c r="JH58" i="1"/>
  <c r="JH42" i="1"/>
  <c r="JH31" i="1"/>
  <c r="JH45" i="1"/>
  <c r="JH51" i="1"/>
  <c r="JH33" i="1"/>
  <c r="JH38" i="1"/>
  <c r="JH71" i="1"/>
  <c r="JH34" i="1"/>
  <c r="JH50" i="1"/>
  <c r="JH60" i="1"/>
  <c r="JH52" i="1"/>
  <c r="JH53" i="1"/>
  <c r="JH44" i="1"/>
  <c r="JH37" i="1"/>
  <c r="JH57" i="1"/>
  <c r="JH72" i="1"/>
  <c r="JH41" i="1"/>
  <c r="JH28" i="1"/>
  <c r="JH65" i="1"/>
  <c r="JH77" i="1"/>
  <c r="JH64" i="1"/>
  <c r="JH74" i="1"/>
  <c r="JH68" i="1"/>
  <c r="JH54" i="1"/>
  <c r="JH47" i="1"/>
  <c r="JH69" i="1"/>
  <c r="JH62" i="1"/>
  <c r="JH46" i="1"/>
  <c r="JH66" i="1"/>
  <c r="JH36" i="1"/>
  <c r="JH73" i="1"/>
  <c r="JH35" i="1"/>
  <c r="JH63" i="1"/>
  <c r="JH70" i="1"/>
  <c r="JH29" i="1"/>
  <c r="JH39" i="1"/>
  <c r="JH59" i="1"/>
  <c r="JH55" i="1"/>
  <c r="JH61" i="1"/>
  <c r="JH30" i="1"/>
  <c r="JH56" i="1"/>
  <c r="JH32" i="1"/>
  <c r="JH76" i="1"/>
  <c r="JH48" i="1"/>
  <c r="JH40" i="1"/>
  <c r="IS39" i="1"/>
  <c r="IS34" i="1"/>
  <c r="IS31" i="1"/>
  <c r="IS48" i="1"/>
  <c r="IS30" i="1"/>
  <c r="IS37" i="1"/>
  <c r="IS76" i="1"/>
  <c r="IS55" i="1"/>
  <c r="IS47" i="1"/>
  <c r="IS44" i="1"/>
  <c r="IS33" i="1"/>
  <c r="IS43" i="1"/>
  <c r="IS63" i="1"/>
  <c r="IS49" i="1"/>
  <c r="IS77" i="1"/>
  <c r="IS52" i="1"/>
  <c r="IS58" i="1"/>
  <c r="IS38" i="1"/>
  <c r="IS51" i="1"/>
  <c r="IS46" i="1"/>
  <c r="IS35" i="1"/>
  <c r="IS75" i="1"/>
  <c r="IS50" i="1"/>
  <c r="IS59" i="1"/>
  <c r="IS56" i="1"/>
  <c r="IS74" i="1"/>
  <c r="IS68" i="1"/>
  <c r="IS40" i="1"/>
  <c r="IS70" i="1"/>
  <c r="IS54" i="1"/>
  <c r="IS57" i="1"/>
  <c r="IS41" i="1"/>
  <c r="IS28" i="1"/>
  <c r="IS66" i="1"/>
  <c r="IS67" i="1"/>
  <c r="IS65" i="1"/>
  <c r="IS36" i="1"/>
  <c r="IS60" i="1"/>
  <c r="IS42" i="1"/>
  <c r="IS69" i="1"/>
  <c r="IS64" i="1"/>
  <c r="IS32" i="1"/>
  <c r="IS45" i="1"/>
  <c r="IS61" i="1"/>
  <c r="IS62" i="1"/>
  <c r="IS29" i="1"/>
  <c r="IS72" i="1"/>
  <c r="IS71" i="1"/>
  <c r="IS73" i="1"/>
  <c r="IS53" i="1"/>
  <c r="IZ66" i="1"/>
  <c r="II29" i="1"/>
  <c r="II44" i="1"/>
  <c r="II33" i="1"/>
  <c r="II71" i="1"/>
  <c r="II60" i="1"/>
  <c r="II58" i="1"/>
  <c r="II64" i="1"/>
  <c r="II38" i="1"/>
  <c r="II72" i="1"/>
  <c r="II43" i="1"/>
  <c r="II39" i="1"/>
  <c r="II67" i="1"/>
  <c r="II61" i="1"/>
  <c r="II52" i="1"/>
  <c r="II69" i="1"/>
  <c r="II68" i="1"/>
  <c r="II35" i="1"/>
  <c r="II63" i="1"/>
  <c r="II46" i="1"/>
  <c r="II54" i="1"/>
  <c r="II51" i="1"/>
  <c r="II66" i="1"/>
  <c r="II50" i="1"/>
  <c r="II55" i="1"/>
  <c r="II65" i="1"/>
  <c r="II49" i="1"/>
  <c r="II30" i="1"/>
  <c r="II42" i="1"/>
  <c r="II45" i="1"/>
  <c r="II57" i="1"/>
  <c r="II76" i="1"/>
  <c r="II59" i="1"/>
  <c r="II77" i="1"/>
  <c r="II62" i="1"/>
  <c r="II28" i="1"/>
  <c r="II73" i="1"/>
  <c r="II47" i="1"/>
  <c r="II48" i="1"/>
  <c r="II53" i="1"/>
  <c r="II56" i="1"/>
  <c r="II32" i="1"/>
  <c r="II40" i="1"/>
  <c r="II37" i="1"/>
  <c r="II34" i="1"/>
  <c r="II75" i="1"/>
  <c r="II36" i="1"/>
  <c r="II31" i="1"/>
  <c r="II74" i="1"/>
  <c r="II70" i="1"/>
  <c r="II41" i="1"/>
  <c r="ID37" i="1"/>
  <c r="ID44" i="1"/>
  <c r="ID35" i="1"/>
  <c r="ID63" i="1"/>
  <c r="ID61" i="1"/>
  <c r="ID48" i="1"/>
  <c r="ID43" i="1"/>
  <c r="ID54" i="1"/>
  <c r="ID70" i="1"/>
  <c r="ID75" i="1"/>
  <c r="ID49" i="1"/>
  <c r="ID52" i="1"/>
  <c r="ID64" i="1"/>
  <c r="ID45" i="1"/>
  <c r="ID33" i="1"/>
  <c r="ID29" i="1"/>
  <c r="ID57" i="1"/>
  <c r="ID76" i="1"/>
  <c r="ID39" i="1"/>
  <c r="ID59" i="1"/>
  <c r="ID42" i="1"/>
  <c r="ID69" i="1"/>
  <c r="ID47" i="1"/>
  <c r="ID72" i="1"/>
  <c r="ID50" i="1"/>
  <c r="ID65" i="1"/>
  <c r="ID74" i="1"/>
  <c r="ID40" i="1"/>
  <c r="ID51" i="1"/>
  <c r="ID46" i="1"/>
  <c r="ID71" i="1"/>
  <c r="ID30" i="1"/>
  <c r="ID62" i="1"/>
  <c r="ID41" i="1"/>
  <c r="ID34" i="1"/>
  <c r="ID67" i="1"/>
  <c r="ID55" i="1"/>
  <c r="ID36" i="1"/>
  <c r="ID73" i="1"/>
  <c r="ID53" i="1"/>
  <c r="ID56" i="1"/>
  <c r="ID32" i="1"/>
  <c r="ID38" i="1"/>
  <c r="ID66" i="1"/>
  <c r="ID60" i="1"/>
  <c r="ID31" i="1"/>
  <c r="ID77" i="1"/>
  <c r="ID58" i="1"/>
  <c r="ID68" i="1"/>
  <c r="ID28" i="1"/>
  <c r="HQ72" i="1"/>
  <c r="HQ36" i="1"/>
  <c r="HQ60" i="1"/>
  <c r="HQ61" i="1"/>
  <c r="HQ70" i="1"/>
  <c r="HQ65" i="1"/>
  <c r="HQ33" i="1"/>
  <c r="HQ50" i="1"/>
  <c r="HQ59" i="1"/>
  <c r="HQ55" i="1"/>
  <c r="HQ31" i="1"/>
  <c r="HQ69" i="1"/>
  <c r="HQ32" i="1"/>
  <c r="HQ58" i="1"/>
  <c r="HQ62" i="1"/>
  <c r="HQ29" i="1"/>
  <c r="HQ37" i="1"/>
  <c r="HQ51" i="1"/>
  <c r="HQ57" i="1"/>
  <c r="HQ38" i="1"/>
  <c r="HQ66" i="1"/>
  <c r="HQ73" i="1"/>
  <c r="HQ77" i="1"/>
  <c r="HQ53" i="1"/>
  <c r="HQ45" i="1"/>
  <c r="HQ41" i="1"/>
  <c r="HQ28" i="1"/>
  <c r="HQ27" i="1" s="1"/>
  <c r="HQ26" i="1" s="1"/>
  <c r="HQ25" i="1" s="1"/>
  <c r="HQ35" i="1"/>
  <c r="HQ34" i="1"/>
  <c r="HQ47" i="1"/>
  <c r="HQ30" i="1"/>
  <c r="HQ52" i="1"/>
  <c r="HQ42" i="1"/>
  <c r="HQ74" i="1"/>
  <c r="HQ67" i="1"/>
  <c r="HQ71" i="1"/>
  <c r="HQ64" i="1"/>
  <c r="HQ68" i="1"/>
  <c r="HQ75" i="1"/>
  <c r="HQ46" i="1"/>
  <c r="HQ44" i="1"/>
  <c r="HQ63" i="1"/>
  <c r="HQ39" i="1"/>
  <c r="HQ49" i="1"/>
  <c r="HQ48" i="1"/>
  <c r="HQ54" i="1"/>
  <c r="HQ76" i="1"/>
  <c r="HQ43" i="1"/>
  <c r="HQ56" i="1"/>
  <c r="HQ40" i="1"/>
  <c r="IN62" i="1"/>
  <c r="IN63" i="1"/>
  <c r="IN66" i="1"/>
  <c r="IN67" i="1"/>
  <c r="IN59" i="1"/>
  <c r="IN49" i="1"/>
  <c r="IN30" i="1"/>
  <c r="IN60" i="1"/>
  <c r="IN29" i="1"/>
  <c r="IN46" i="1"/>
  <c r="IN44" i="1"/>
  <c r="IN72" i="1"/>
  <c r="IN71" i="1"/>
  <c r="IN39" i="1"/>
  <c r="IN75" i="1"/>
  <c r="IN50" i="1"/>
  <c r="IN65" i="1"/>
  <c r="IN36" i="1"/>
  <c r="IN53" i="1"/>
  <c r="IN42" i="1"/>
  <c r="IN40" i="1"/>
  <c r="IN74" i="1"/>
  <c r="IN37" i="1"/>
  <c r="IN32" i="1"/>
  <c r="IN33" i="1"/>
  <c r="IN41" i="1"/>
  <c r="IN61" i="1"/>
  <c r="IN69" i="1"/>
  <c r="IN76" i="1"/>
  <c r="IN55" i="1"/>
  <c r="IN45" i="1"/>
  <c r="IN57" i="1"/>
  <c r="IN28" i="1"/>
  <c r="IN34" i="1"/>
  <c r="IN58" i="1"/>
  <c r="IN38" i="1"/>
  <c r="IN54" i="1"/>
  <c r="IN35" i="1"/>
  <c r="IN70" i="1"/>
  <c r="IN73" i="1"/>
  <c r="IN47" i="1"/>
  <c r="IN48" i="1"/>
  <c r="IN56" i="1"/>
  <c r="IN68" i="1"/>
  <c r="IN51" i="1"/>
  <c r="IN31" i="1"/>
  <c r="IN77" i="1"/>
  <c r="IN64" i="1"/>
  <c r="IN43" i="1"/>
  <c r="IN52" i="1"/>
  <c r="IB63" i="1"/>
  <c r="IB34" i="1"/>
  <c r="IB47" i="1"/>
  <c r="IB53" i="1"/>
  <c r="IB69" i="1"/>
  <c r="IB64" i="1"/>
  <c r="IB30" i="1"/>
  <c r="IB35" i="1"/>
  <c r="IB75" i="1"/>
  <c r="IB50" i="1"/>
  <c r="IB67" i="1"/>
  <c r="IB42" i="1"/>
  <c r="IB54" i="1"/>
  <c r="IB62" i="1"/>
  <c r="IB37" i="1"/>
  <c r="IB39" i="1"/>
  <c r="IB77" i="1"/>
  <c r="IB74" i="1"/>
  <c r="IB61" i="1"/>
  <c r="IB29" i="1"/>
  <c r="IB33" i="1"/>
  <c r="IB38" i="1"/>
  <c r="IB36" i="1"/>
  <c r="IB58" i="1"/>
  <c r="IB32" i="1"/>
  <c r="IB49" i="1"/>
  <c r="IB76" i="1"/>
  <c r="IB41" i="1"/>
  <c r="IB43" i="1"/>
  <c r="IB31" i="1"/>
  <c r="IB56" i="1"/>
  <c r="IB68" i="1"/>
  <c r="IB51" i="1"/>
  <c r="IB57" i="1"/>
  <c r="IB44" i="1"/>
  <c r="IB72" i="1"/>
  <c r="IB59" i="1"/>
  <c r="IB73" i="1"/>
  <c r="IB60" i="1"/>
  <c r="IB48" i="1"/>
  <c r="IB52" i="1"/>
  <c r="IB40" i="1"/>
  <c r="IB66" i="1"/>
  <c r="IB45" i="1"/>
  <c r="IB46" i="1"/>
  <c r="IB28" i="1"/>
  <c r="IB71" i="1"/>
  <c r="IB70" i="1"/>
  <c r="IB65" i="1"/>
  <c r="IB55" i="1"/>
  <c r="HT51" i="1"/>
  <c r="HT28" i="1"/>
  <c r="HT27" i="1" s="1"/>
  <c r="HT26" i="1" s="1"/>
  <c r="HT25" i="1" s="1"/>
  <c r="HT42" i="1"/>
  <c r="HT56" i="1"/>
  <c r="HT54" i="1"/>
  <c r="HT76" i="1"/>
  <c r="HT72" i="1"/>
  <c r="HT49" i="1"/>
  <c r="HT65" i="1"/>
  <c r="HT29" i="1"/>
  <c r="HT62" i="1"/>
  <c r="HT45" i="1"/>
  <c r="HT75" i="1"/>
  <c r="HT58" i="1"/>
  <c r="HT74" i="1"/>
  <c r="HT60" i="1"/>
  <c r="HT63" i="1"/>
  <c r="HT66" i="1"/>
  <c r="HT73" i="1"/>
  <c r="HT69" i="1"/>
  <c r="HT64" i="1"/>
  <c r="HT44" i="1"/>
  <c r="HT70" i="1"/>
  <c r="HT67" i="1"/>
  <c r="HT61" i="1"/>
  <c r="HT30" i="1"/>
  <c r="HT53" i="1"/>
  <c r="HT35" i="1"/>
  <c r="HT38" i="1"/>
  <c r="HT71" i="1"/>
  <c r="HT50" i="1"/>
  <c r="HT55" i="1"/>
  <c r="HT36" i="1"/>
  <c r="HT31" i="1"/>
  <c r="HT48" i="1"/>
  <c r="HT52" i="1"/>
  <c r="HT32" i="1"/>
  <c r="HT40" i="1"/>
  <c r="HT47" i="1"/>
  <c r="HT37" i="1"/>
  <c r="HT46" i="1"/>
  <c r="HT57" i="1"/>
  <c r="HT33" i="1"/>
  <c r="HT41" i="1"/>
  <c r="HT43" i="1"/>
  <c r="HT39" i="1"/>
  <c r="HT34" i="1"/>
  <c r="HT59" i="1"/>
  <c r="HT77" i="1"/>
  <c r="HT68" i="1"/>
  <c r="IO63" i="1"/>
  <c r="HU71" i="1"/>
  <c r="HU34" i="1"/>
  <c r="HU75" i="1"/>
  <c r="HU58" i="1"/>
  <c r="HU42" i="1"/>
  <c r="HU56" i="1"/>
  <c r="HU45" i="1"/>
  <c r="HU70" i="1"/>
  <c r="HU73" i="1"/>
  <c r="HU60" i="1"/>
  <c r="HU31" i="1"/>
  <c r="HU61" i="1"/>
  <c r="HU68" i="1"/>
  <c r="HU54" i="1"/>
  <c r="HU57" i="1"/>
  <c r="HU76" i="1"/>
  <c r="HU28" i="1"/>
  <c r="HU43" i="1"/>
  <c r="HU66" i="1"/>
  <c r="HU77" i="1"/>
  <c r="HU63" i="1"/>
  <c r="HU36" i="1"/>
  <c r="HU38" i="1"/>
  <c r="HU65" i="1"/>
  <c r="HU47" i="1"/>
  <c r="HU53" i="1"/>
  <c r="HU62" i="1"/>
  <c r="HU29" i="1"/>
  <c r="HU51" i="1"/>
  <c r="HU39" i="1"/>
  <c r="HU50" i="1"/>
  <c r="HU55" i="1"/>
  <c r="HU48" i="1"/>
  <c r="HU52" i="1"/>
  <c r="HU74" i="1"/>
  <c r="HU37" i="1"/>
  <c r="HU46" i="1"/>
  <c r="HU44" i="1"/>
  <c r="HU72" i="1"/>
  <c r="HU59" i="1"/>
  <c r="HU49" i="1"/>
  <c r="HU69" i="1"/>
  <c r="HU32" i="1"/>
  <c r="HU40" i="1"/>
  <c r="HU33" i="1"/>
  <c r="HU35" i="1"/>
  <c r="HU67" i="1"/>
  <c r="HU30" i="1"/>
  <c r="HU64" i="1"/>
  <c r="HU41" i="1"/>
  <c r="IP44" i="1"/>
  <c r="IP76" i="1"/>
  <c r="IP36" i="1"/>
  <c r="IP31" i="1"/>
  <c r="IP29" i="1"/>
  <c r="IP33" i="1"/>
  <c r="IP34" i="1"/>
  <c r="IP64" i="1"/>
  <c r="IP74" i="1"/>
  <c r="IP68" i="1"/>
  <c r="IP55" i="1"/>
  <c r="IP62" i="1"/>
  <c r="IP63" i="1"/>
  <c r="IP50" i="1"/>
  <c r="IP47" i="1"/>
  <c r="IP45" i="1"/>
  <c r="IP28" i="1"/>
  <c r="IP71" i="1"/>
  <c r="IP35" i="1"/>
  <c r="IP77" i="1"/>
  <c r="IP53" i="1"/>
  <c r="IP56" i="1"/>
  <c r="IP38" i="1"/>
  <c r="IP72" i="1"/>
  <c r="IP66" i="1"/>
  <c r="IP70" i="1"/>
  <c r="IP61" i="1"/>
  <c r="IP52" i="1"/>
  <c r="IP57" i="1"/>
  <c r="IP41" i="1"/>
  <c r="IP39" i="1"/>
  <c r="IP49" i="1"/>
  <c r="IP30" i="1"/>
  <c r="IP58" i="1"/>
  <c r="IP60" i="1"/>
  <c r="IP32" i="1"/>
  <c r="IP37" i="1"/>
  <c r="IP51" i="1"/>
  <c r="IP46" i="1"/>
  <c r="IP43" i="1"/>
  <c r="IP67" i="1"/>
  <c r="IP75" i="1"/>
  <c r="IP65" i="1"/>
  <c r="IP73" i="1"/>
  <c r="IP48" i="1"/>
  <c r="IP42" i="1"/>
  <c r="IP69" i="1"/>
  <c r="IP40" i="1"/>
  <c r="IP59" i="1"/>
  <c r="HV63" i="1"/>
  <c r="IQ62" i="1"/>
  <c r="IQ45" i="1"/>
  <c r="IQ46" i="1"/>
  <c r="IQ72" i="1"/>
  <c r="IQ66" i="1"/>
  <c r="IQ55" i="1"/>
  <c r="IQ47" i="1"/>
  <c r="IQ44" i="1"/>
  <c r="IQ77" i="1"/>
  <c r="IQ30" i="1"/>
  <c r="IQ54" i="1"/>
  <c r="IQ29" i="1"/>
  <c r="IQ57" i="1"/>
  <c r="IQ41" i="1"/>
  <c r="IQ63" i="1"/>
  <c r="IQ75" i="1"/>
  <c r="IQ53" i="1"/>
  <c r="IQ56" i="1"/>
  <c r="IQ76" i="1"/>
  <c r="IQ28" i="1"/>
  <c r="IQ71" i="1"/>
  <c r="IQ39" i="1"/>
  <c r="IQ67" i="1"/>
  <c r="IQ73" i="1"/>
  <c r="IQ31" i="1"/>
  <c r="IQ32" i="1"/>
  <c r="IQ50" i="1"/>
  <c r="IQ49" i="1"/>
  <c r="IQ48" i="1"/>
  <c r="IQ52" i="1"/>
  <c r="IQ58" i="1"/>
  <c r="IQ42" i="1"/>
  <c r="IQ64" i="1"/>
  <c r="IQ68" i="1"/>
  <c r="IQ40" i="1"/>
  <c r="IQ37" i="1"/>
  <c r="IQ33" i="1"/>
  <c r="IQ43" i="1"/>
  <c r="IQ35" i="1"/>
  <c r="IQ34" i="1"/>
  <c r="IQ74" i="1"/>
  <c r="IQ51" i="1"/>
  <c r="IQ70" i="1"/>
  <c r="IQ59" i="1"/>
  <c r="IQ65" i="1"/>
  <c r="IQ36" i="1"/>
  <c r="IQ60" i="1"/>
  <c r="IQ61" i="1"/>
  <c r="IQ69" i="1"/>
  <c r="IQ38" i="1"/>
  <c r="HP51" i="1"/>
  <c r="HP57" i="1"/>
  <c r="HP63" i="1"/>
  <c r="HP66" i="1"/>
  <c r="HP69" i="1"/>
  <c r="HP72" i="1"/>
  <c r="HP52" i="1"/>
  <c r="HP64" i="1"/>
  <c r="HP40" i="1"/>
  <c r="HP54" i="1"/>
  <c r="HP76" i="1"/>
  <c r="HP55" i="1"/>
  <c r="HP73" i="1"/>
  <c r="HP53" i="1"/>
  <c r="HP32" i="1"/>
  <c r="HP31" i="1"/>
  <c r="HP38" i="1"/>
  <c r="HP41" i="1"/>
  <c r="HP70" i="1"/>
  <c r="HP34" i="1"/>
  <c r="HP50" i="1"/>
  <c r="HP36" i="1"/>
  <c r="HP49" i="1"/>
  <c r="HP77" i="1"/>
  <c r="HP56" i="1"/>
  <c r="HP75" i="1"/>
  <c r="HP44" i="1"/>
  <c r="HP71" i="1"/>
  <c r="HP35" i="1"/>
  <c r="HP60" i="1"/>
  <c r="HP47" i="1"/>
  <c r="HP48" i="1"/>
  <c r="HP30" i="1"/>
  <c r="HP28" i="1"/>
  <c r="HP27" i="1" s="1"/>
  <c r="HP26" i="1" s="1"/>
  <c r="HP25" i="1" s="1"/>
  <c r="HP45" i="1"/>
  <c r="HP37" i="1"/>
  <c r="HP46" i="1"/>
  <c r="HP33" i="1"/>
  <c r="HP43" i="1"/>
  <c r="HP59" i="1"/>
  <c r="HP61" i="1"/>
  <c r="HP42" i="1"/>
  <c r="HP74" i="1"/>
  <c r="HP67" i="1"/>
  <c r="HP62" i="1"/>
  <c r="HP29" i="1"/>
  <c r="HP39" i="1"/>
  <c r="HP58" i="1"/>
  <c r="HP68" i="1"/>
  <c r="HP65" i="1"/>
  <c r="IX67" i="1"/>
  <c r="IX49" i="1"/>
  <c r="IX61" i="1"/>
  <c r="IX48" i="1"/>
  <c r="IX53" i="1"/>
  <c r="IX57" i="1"/>
  <c r="IX59" i="1"/>
  <c r="IX31" i="1"/>
  <c r="IX51" i="1"/>
  <c r="IX62" i="1"/>
  <c r="IX45" i="1"/>
  <c r="IX46" i="1"/>
  <c r="IX44" i="1"/>
  <c r="IX72" i="1"/>
  <c r="IX28" i="1"/>
  <c r="IX35" i="1"/>
  <c r="IX55" i="1"/>
  <c r="IX65" i="1"/>
  <c r="IX52" i="1"/>
  <c r="IX32" i="1"/>
  <c r="IX40" i="1"/>
  <c r="IX39" i="1"/>
  <c r="IX69" i="1"/>
  <c r="IX29" i="1"/>
  <c r="IX37" i="1"/>
  <c r="IX41" i="1"/>
  <c r="IX75" i="1"/>
  <c r="IX73" i="1"/>
  <c r="IX30" i="1"/>
  <c r="IX68" i="1"/>
  <c r="IX47" i="1"/>
  <c r="IX33" i="1"/>
  <c r="IX76" i="1"/>
  <c r="IX70" i="1"/>
  <c r="IX58" i="1"/>
  <c r="IX42" i="1"/>
  <c r="IX56" i="1"/>
  <c r="IX74" i="1"/>
  <c r="IX54" i="1"/>
  <c r="IX71" i="1"/>
  <c r="IX43" i="1"/>
  <c r="IX50" i="1"/>
  <c r="IX36" i="1"/>
  <c r="IX60" i="1"/>
  <c r="IX64" i="1"/>
  <c r="IX38" i="1"/>
  <c r="IX63" i="1"/>
  <c r="IX66" i="1"/>
  <c r="IX34" i="1"/>
  <c r="IX77" i="1"/>
  <c r="IF33" i="1"/>
  <c r="IF43" i="1"/>
  <c r="IF50" i="1"/>
  <c r="IF55" i="1"/>
  <c r="IF65" i="1"/>
  <c r="IF74" i="1"/>
  <c r="IF68" i="1"/>
  <c r="IF54" i="1"/>
  <c r="IF51" i="1"/>
  <c r="IF44" i="1"/>
  <c r="IF63" i="1"/>
  <c r="IF42" i="1"/>
  <c r="IF69" i="1"/>
  <c r="IF31" i="1"/>
  <c r="IF29" i="1"/>
  <c r="IF46" i="1"/>
  <c r="IF41" i="1"/>
  <c r="IF70" i="1"/>
  <c r="IF67" i="1"/>
  <c r="IF73" i="1"/>
  <c r="IF60" i="1"/>
  <c r="IF61" i="1"/>
  <c r="IF52" i="1"/>
  <c r="IF53" i="1"/>
  <c r="IF77" i="1"/>
  <c r="IF58" i="1"/>
  <c r="IF57" i="1"/>
  <c r="IF71" i="1"/>
  <c r="IF75" i="1"/>
  <c r="IF49" i="1"/>
  <c r="IF30" i="1"/>
  <c r="IF37" i="1"/>
  <c r="IF76" i="1"/>
  <c r="IF34" i="1"/>
  <c r="IF59" i="1"/>
  <c r="IF48" i="1"/>
  <c r="IF40" i="1"/>
  <c r="IF38" i="1"/>
  <c r="IF72" i="1"/>
  <c r="IF28" i="1"/>
  <c r="IF56" i="1"/>
  <c r="IF62" i="1"/>
  <c r="IF45" i="1"/>
  <c r="IF35" i="1"/>
  <c r="IF39" i="1"/>
  <c r="IF66" i="1"/>
  <c r="IF36" i="1"/>
  <c r="IF64" i="1"/>
  <c r="IF32" i="1"/>
  <c r="IF47" i="1"/>
  <c r="HS51" i="1"/>
  <c r="HS28" i="1"/>
  <c r="HS27" i="1" s="1"/>
  <c r="HS26" i="1" s="1"/>
  <c r="HS25" i="1" s="1"/>
  <c r="HS35" i="1"/>
  <c r="HS34" i="1"/>
  <c r="HS31" i="1"/>
  <c r="HS77" i="1"/>
  <c r="HS30" i="1"/>
  <c r="HS52" i="1"/>
  <c r="HS74" i="1"/>
  <c r="HS71" i="1"/>
  <c r="HS70" i="1"/>
  <c r="HS50" i="1"/>
  <c r="HS49" i="1"/>
  <c r="HS47" i="1"/>
  <c r="HS72" i="1"/>
  <c r="HS41" i="1"/>
  <c r="HS62" i="1"/>
  <c r="HS29" i="1"/>
  <c r="HS46" i="1"/>
  <c r="HS38" i="1"/>
  <c r="HS60" i="1"/>
  <c r="HS61" i="1"/>
  <c r="HS68" i="1"/>
  <c r="HS39" i="1"/>
  <c r="HS36" i="1"/>
  <c r="HS64" i="1"/>
  <c r="HS32" i="1"/>
  <c r="HS40" i="1"/>
  <c r="HS45" i="1"/>
  <c r="HS37" i="1"/>
  <c r="HS33" i="1"/>
  <c r="HS76" i="1"/>
  <c r="HS48" i="1"/>
  <c r="HS42" i="1"/>
  <c r="HS56" i="1"/>
  <c r="HS59" i="1"/>
  <c r="HS73" i="1"/>
  <c r="HS43" i="1"/>
  <c r="HS66" i="1"/>
  <c r="HS55" i="1"/>
  <c r="HS65" i="1"/>
  <c r="HS53" i="1"/>
  <c r="HS54" i="1"/>
  <c r="HS57" i="1"/>
  <c r="HS44" i="1"/>
  <c r="HS63" i="1"/>
  <c r="HS67" i="1"/>
  <c r="HS75" i="1"/>
  <c r="HS58" i="1"/>
  <c r="HS69" i="1"/>
  <c r="JE46" i="1"/>
  <c r="JE76" i="1"/>
  <c r="JE72" i="1"/>
  <c r="JE41" i="1"/>
  <c r="JE52" i="1"/>
  <c r="JE56" i="1"/>
  <c r="JE47" i="1"/>
  <c r="JE51" i="1"/>
  <c r="JE28" i="1"/>
  <c r="JE43" i="1"/>
  <c r="JE61" i="1"/>
  <c r="JE30" i="1"/>
  <c r="JE42" i="1"/>
  <c r="JE32" i="1"/>
  <c r="JE40" i="1"/>
  <c r="JE62" i="1"/>
  <c r="JE29" i="1"/>
  <c r="JE34" i="1"/>
  <c r="JE67" i="1"/>
  <c r="JE36" i="1"/>
  <c r="JE49" i="1"/>
  <c r="JE31" i="1"/>
  <c r="JE48" i="1"/>
  <c r="JE45" i="1"/>
  <c r="JE37" i="1"/>
  <c r="JE44" i="1"/>
  <c r="JE35" i="1"/>
  <c r="JE77" i="1"/>
  <c r="JE57" i="1"/>
  <c r="JE71" i="1"/>
  <c r="JE63" i="1"/>
  <c r="JE66" i="1"/>
  <c r="JE59" i="1"/>
  <c r="JE65" i="1"/>
  <c r="JE53" i="1"/>
  <c r="JE58" i="1"/>
  <c r="JE64" i="1"/>
  <c r="JE74" i="1"/>
  <c r="JE68" i="1"/>
  <c r="JE50" i="1"/>
  <c r="JE55" i="1"/>
  <c r="JE33" i="1"/>
  <c r="JE38" i="1"/>
  <c r="JE39" i="1"/>
  <c r="JE75" i="1"/>
  <c r="JE69" i="1"/>
  <c r="JE54" i="1"/>
  <c r="JE70" i="1"/>
  <c r="JE73" i="1"/>
  <c r="JE60" i="1"/>
  <c r="IA54" i="1"/>
  <c r="IA37" i="1"/>
  <c r="IA41" i="1"/>
  <c r="IA73" i="1"/>
  <c r="IA58" i="1"/>
  <c r="IA69" i="1"/>
  <c r="IA45" i="1"/>
  <c r="IA57" i="1"/>
  <c r="IA55" i="1"/>
  <c r="IA31" i="1"/>
  <c r="IA61" i="1"/>
  <c r="IA77" i="1"/>
  <c r="IA44" i="1"/>
  <c r="IA33" i="1"/>
  <c r="IA39" i="1"/>
  <c r="IA36" i="1"/>
  <c r="IA47" i="1"/>
  <c r="IA53" i="1"/>
  <c r="IA42" i="1"/>
  <c r="IA32" i="1"/>
  <c r="IA40" i="1"/>
  <c r="IA62" i="1"/>
  <c r="IA46" i="1"/>
  <c r="IA76" i="1"/>
  <c r="IA28" i="1"/>
  <c r="IA63" i="1"/>
  <c r="IA66" i="1"/>
  <c r="IA70" i="1"/>
  <c r="IA56" i="1"/>
  <c r="IA68" i="1"/>
  <c r="IA60" i="1"/>
  <c r="IA30" i="1"/>
  <c r="IA29" i="1"/>
  <c r="IA51" i="1"/>
  <c r="IA38" i="1"/>
  <c r="IA50" i="1"/>
  <c r="IA59" i="1"/>
  <c r="IA64" i="1"/>
  <c r="IA71" i="1"/>
  <c r="IA43" i="1"/>
  <c r="IA67" i="1"/>
  <c r="IA65" i="1"/>
  <c r="IA48" i="1"/>
  <c r="IA72" i="1"/>
  <c r="IA34" i="1"/>
  <c r="IA75" i="1"/>
  <c r="IA49" i="1"/>
  <c r="IA52" i="1"/>
  <c r="IA74" i="1"/>
  <c r="IA35" i="1"/>
  <c r="HW51" i="1"/>
  <c r="HW41" i="1"/>
  <c r="HW66" i="1"/>
  <c r="HW55" i="1"/>
  <c r="HW36" i="1"/>
  <c r="HW53" i="1"/>
  <c r="HW62" i="1"/>
  <c r="HW63" i="1"/>
  <c r="HW70" i="1"/>
  <c r="HW67" i="1"/>
  <c r="HW60" i="1"/>
  <c r="HW42" i="1"/>
  <c r="HW69" i="1"/>
  <c r="HW47" i="1"/>
  <c r="HW44" i="1"/>
  <c r="HW71" i="1"/>
  <c r="HW43" i="1"/>
  <c r="HW50" i="1"/>
  <c r="HW59" i="1"/>
  <c r="HW65" i="1"/>
  <c r="HW77" i="1"/>
  <c r="HW37" i="1"/>
  <c r="HW75" i="1"/>
  <c r="HW48" i="1"/>
  <c r="HW58" i="1"/>
  <c r="HW39" i="1"/>
  <c r="HW45" i="1"/>
  <c r="HW29" i="1"/>
  <c r="HW57" i="1"/>
  <c r="HW72" i="1"/>
  <c r="HW28" i="1"/>
  <c r="HW35" i="1"/>
  <c r="HW73" i="1"/>
  <c r="HW31" i="1"/>
  <c r="HW40" i="1"/>
  <c r="HW49" i="1"/>
  <c r="HW54" i="1"/>
  <c r="HW38" i="1"/>
  <c r="HW61" i="1"/>
  <c r="HW64" i="1"/>
  <c r="HW74" i="1"/>
  <c r="HW68" i="1"/>
  <c r="HW46" i="1"/>
  <c r="HW33" i="1"/>
  <c r="HW76" i="1"/>
  <c r="HW34" i="1"/>
  <c r="HW30" i="1"/>
  <c r="HW52" i="1"/>
  <c r="HW56" i="1"/>
  <c r="HW32" i="1"/>
  <c r="IK54" i="1"/>
  <c r="IK37" i="1"/>
  <c r="IK39" i="1"/>
  <c r="IK65" i="1"/>
  <c r="IK58" i="1"/>
  <c r="IK29" i="1"/>
  <c r="IK57" i="1"/>
  <c r="IK41" i="1"/>
  <c r="IK28" i="1"/>
  <c r="IK63" i="1"/>
  <c r="IK73" i="1"/>
  <c r="IK30" i="1"/>
  <c r="IK68" i="1"/>
  <c r="IK40" i="1"/>
  <c r="IK51" i="1"/>
  <c r="IK35" i="1"/>
  <c r="IK34" i="1"/>
  <c r="IK75" i="1"/>
  <c r="IK36" i="1"/>
  <c r="IK48" i="1"/>
  <c r="IK56" i="1"/>
  <c r="IK72" i="1"/>
  <c r="IK43" i="1"/>
  <c r="IK67" i="1"/>
  <c r="IK59" i="1"/>
  <c r="IK55" i="1"/>
  <c r="IK60" i="1"/>
  <c r="IK53" i="1"/>
  <c r="IK42" i="1"/>
  <c r="IK33" i="1"/>
  <c r="IK49" i="1"/>
  <c r="IK77" i="1"/>
  <c r="IK32" i="1"/>
  <c r="IK31" i="1"/>
  <c r="IK74" i="1"/>
  <c r="IK62" i="1"/>
  <c r="IK45" i="1"/>
  <c r="IK46" i="1"/>
  <c r="IK50" i="1"/>
  <c r="IK47" i="1"/>
  <c r="IK69" i="1"/>
  <c r="IK64" i="1"/>
  <c r="IK61" i="1"/>
  <c r="IK44" i="1"/>
  <c r="IK76" i="1"/>
  <c r="IK38" i="1"/>
  <c r="IK71" i="1"/>
  <c r="IK70" i="1"/>
  <c r="IK52" i="1"/>
  <c r="IK66" i="1"/>
  <c r="JA55" i="1"/>
  <c r="JA61" i="1"/>
  <c r="JA30" i="1"/>
  <c r="JA53" i="1"/>
  <c r="JA56" i="1"/>
  <c r="JA62" i="1"/>
  <c r="JA46" i="1"/>
  <c r="JA70" i="1"/>
  <c r="JA65" i="1"/>
  <c r="JA36" i="1"/>
  <c r="JA73" i="1"/>
  <c r="JA60" i="1"/>
  <c r="JA47" i="1"/>
  <c r="JA48" i="1"/>
  <c r="JA33" i="1"/>
  <c r="JA45" i="1"/>
  <c r="JA41" i="1"/>
  <c r="JA67" i="1"/>
  <c r="JA59" i="1"/>
  <c r="JA58" i="1"/>
  <c r="JA32" i="1"/>
  <c r="JA72" i="1"/>
  <c r="JA43" i="1"/>
  <c r="JA66" i="1"/>
  <c r="JA34" i="1"/>
  <c r="JA50" i="1"/>
  <c r="JA54" i="1"/>
  <c r="JA37" i="1"/>
  <c r="JA35" i="1"/>
  <c r="JA49" i="1"/>
  <c r="JA68" i="1"/>
  <c r="JA39" i="1"/>
  <c r="JA29" i="1"/>
  <c r="JA51" i="1"/>
  <c r="JA44" i="1"/>
  <c r="JA76" i="1"/>
  <c r="JA77" i="1"/>
  <c r="JA64" i="1"/>
  <c r="JA40" i="1"/>
  <c r="JA75" i="1"/>
  <c r="JA57" i="1"/>
  <c r="JA38" i="1"/>
  <c r="JA28" i="1"/>
  <c r="JA71" i="1"/>
  <c r="JA63" i="1"/>
  <c r="JA31" i="1"/>
  <c r="JA52" i="1"/>
  <c r="JA42" i="1"/>
  <c r="JA74" i="1"/>
  <c r="JA69" i="1"/>
  <c r="HX46" i="1"/>
  <c r="HX57" i="1"/>
  <c r="HX76" i="1"/>
  <c r="HX71" i="1"/>
  <c r="HX39" i="1"/>
  <c r="HX59" i="1"/>
  <c r="HX32" i="1"/>
  <c r="HX62" i="1"/>
  <c r="HX43" i="1"/>
  <c r="HX67" i="1"/>
  <c r="HX75" i="1"/>
  <c r="HX49" i="1"/>
  <c r="HX69" i="1"/>
  <c r="HX44" i="1"/>
  <c r="HX35" i="1"/>
  <c r="HX55" i="1"/>
  <c r="HX65" i="1"/>
  <c r="HX28" i="1"/>
  <c r="HX52" i="1"/>
  <c r="HX45" i="1"/>
  <c r="HX33" i="1"/>
  <c r="HX41" i="1"/>
  <c r="HX47" i="1"/>
  <c r="HX48" i="1"/>
  <c r="HX53" i="1"/>
  <c r="HX64" i="1"/>
  <c r="HX29" i="1"/>
  <c r="HX50" i="1"/>
  <c r="HX60" i="1"/>
  <c r="HX31" i="1"/>
  <c r="HX77" i="1"/>
  <c r="HX34" i="1"/>
  <c r="HX30" i="1"/>
  <c r="HX54" i="1"/>
  <c r="HX38" i="1"/>
  <c r="HX72" i="1"/>
  <c r="HX63" i="1"/>
  <c r="HX66" i="1"/>
  <c r="HX70" i="1"/>
  <c r="HX36" i="1"/>
  <c r="HX42" i="1"/>
  <c r="HX37" i="1"/>
  <c r="HX51" i="1"/>
  <c r="HX73" i="1"/>
  <c r="HX61" i="1"/>
  <c r="HX58" i="1"/>
  <c r="HX56" i="1"/>
  <c r="HX74" i="1"/>
  <c r="HX40" i="1"/>
  <c r="HX68" i="1"/>
  <c r="IP54" i="1"/>
  <c r="HZ54" i="1"/>
  <c r="HZ39" i="1"/>
  <c r="HZ65" i="1"/>
  <c r="HZ48" i="1"/>
  <c r="HZ74" i="1"/>
  <c r="HZ62" i="1"/>
  <c r="HZ51" i="1"/>
  <c r="HZ33" i="1"/>
  <c r="HZ72" i="1"/>
  <c r="HZ71" i="1"/>
  <c r="HZ55" i="1"/>
  <c r="HZ73" i="1"/>
  <c r="HZ47" i="1"/>
  <c r="HZ40" i="1"/>
  <c r="HZ49" i="1"/>
  <c r="HZ57" i="1"/>
  <c r="HZ37" i="1"/>
  <c r="HZ76" i="1"/>
  <c r="HZ35" i="1"/>
  <c r="HZ70" i="1"/>
  <c r="HZ31" i="1"/>
  <c r="HZ30" i="1"/>
  <c r="HZ42" i="1"/>
  <c r="HZ50" i="1"/>
  <c r="HZ43" i="1"/>
  <c r="HZ34" i="1"/>
  <c r="HZ75" i="1"/>
  <c r="HZ59" i="1"/>
  <c r="HZ61" i="1"/>
  <c r="HZ46" i="1"/>
  <c r="HZ38" i="1"/>
  <c r="HZ63" i="1"/>
  <c r="HZ36" i="1"/>
  <c r="HZ60" i="1"/>
  <c r="HZ67" i="1"/>
  <c r="HZ29" i="1"/>
  <c r="HZ77" i="1"/>
  <c r="HZ52" i="1"/>
  <c r="HZ53" i="1"/>
  <c r="HZ56" i="1"/>
  <c r="HZ64" i="1"/>
  <c r="HZ68" i="1"/>
  <c r="HZ45" i="1"/>
  <c r="HZ44" i="1"/>
  <c r="HZ41" i="1"/>
  <c r="HZ28" i="1"/>
  <c r="HZ66" i="1"/>
  <c r="HZ69" i="1"/>
  <c r="HZ32" i="1"/>
  <c r="HZ58" i="1"/>
  <c r="IZ29" i="1"/>
  <c r="IZ46" i="1"/>
  <c r="IZ72" i="1"/>
  <c r="IZ63" i="1"/>
  <c r="IZ39" i="1"/>
  <c r="IZ34" i="1"/>
  <c r="IZ51" i="1"/>
  <c r="IZ76" i="1"/>
  <c r="IZ41" i="1"/>
  <c r="IZ35" i="1"/>
  <c r="IZ49" i="1"/>
  <c r="IZ48" i="1"/>
  <c r="IZ58" i="1"/>
  <c r="IZ42" i="1"/>
  <c r="IZ38" i="1"/>
  <c r="IZ71" i="1"/>
  <c r="IZ70" i="1"/>
  <c r="IZ75" i="1"/>
  <c r="IZ59" i="1"/>
  <c r="IZ73" i="1"/>
  <c r="IZ69" i="1"/>
  <c r="IZ64" i="1"/>
  <c r="IZ52" i="1"/>
  <c r="IZ62" i="1"/>
  <c r="IZ45" i="1"/>
  <c r="IZ28" i="1"/>
  <c r="IZ43" i="1"/>
  <c r="IZ60" i="1"/>
  <c r="IZ32" i="1"/>
  <c r="IZ40" i="1"/>
  <c r="IZ36" i="1"/>
  <c r="IZ54" i="1"/>
  <c r="IZ37" i="1"/>
  <c r="IZ55" i="1"/>
  <c r="IZ53" i="1"/>
  <c r="IZ33" i="1"/>
  <c r="IZ67" i="1"/>
  <c r="IZ50" i="1"/>
  <c r="IZ65" i="1"/>
  <c r="IZ47" i="1"/>
  <c r="IZ31" i="1"/>
  <c r="IZ61" i="1"/>
  <c r="IZ30" i="1"/>
  <c r="IZ57" i="1"/>
  <c r="IZ44" i="1"/>
  <c r="IZ77" i="1"/>
  <c r="IZ56" i="1"/>
  <c r="IZ68" i="1"/>
  <c r="IZ74" i="1"/>
  <c r="HV44" i="1"/>
  <c r="HV33" i="1"/>
  <c r="HV59" i="1"/>
  <c r="HV73" i="1"/>
  <c r="HV47" i="1"/>
  <c r="HV58" i="1"/>
  <c r="HV39" i="1"/>
  <c r="HV42" i="1"/>
  <c r="HV45" i="1"/>
  <c r="HV38" i="1"/>
  <c r="HV71" i="1"/>
  <c r="HV67" i="1"/>
  <c r="HV36" i="1"/>
  <c r="HV61" i="1"/>
  <c r="HV43" i="1"/>
  <c r="HV29" i="1"/>
  <c r="HV37" i="1"/>
  <c r="HV51" i="1"/>
  <c r="HV62" i="1"/>
  <c r="HV46" i="1"/>
  <c r="HV75" i="1"/>
  <c r="HV49" i="1"/>
  <c r="HV64" i="1"/>
  <c r="HV74" i="1"/>
  <c r="HV68" i="1"/>
  <c r="HV48" i="1"/>
  <c r="HV28" i="1"/>
  <c r="HV72" i="1"/>
  <c r="HV55" i="1"/>
  <c r="HV65" i="1"/>
  <c r="HV77" i="1"/>
  <c r="HV56" i="1"/>
  <c r="HV57" i="1"/>
  <c r="HV41" i="1"/>
  <c r="HV35" i="1"/>
  <c r="HV34" i="1"/>
  <c r="HV60" i="1"/>
  <c r="HV30" i="1"/>
  <c r="HV69" i="1"/>
  <c r="HV50" i="1"/>
  <c r="HV54" i="1"/>
  <c r="HV76" i="1"/>
  <c r="HV66" i="1"/>
  <c r="HV70" i="1"/>
  <c r="HV31" i="1"/>
  <c r="HV52" i="1"/>
  <c r="HV53" i="1"/>
  <c r="HV32" i="1"/>
  <c r="HV40" i="1"/>
  <c r="IJ62" i="1"/>
  <c r="IJ45" i="1"/>
  <c r="IJ76" i="1"/>
  <c r="IJ34" i="1"/>
  <c r="IJ36" i="1"/>
  <c r="IJ52" i="1"/>
  <c r="IJ40" i="1"/>
  <c r="IJ73" i="1"/>
  <c r="IJ37" i="1"/>
  <c r="IJ46" i="1"/>
  <c r="IJ35" i="1"/>
  <c r="IJ39" i="1"/>
  <c r="IJ74" i="1"/>
  <c r="IJ72" i="1"/>
  <c r="IJ43" i="1"/>
  <c r="IJ67" i="1"/>
  <c r="IJ55" i="1"/>
  <c r="IJ65" i="1"/>
  <c r="IJ31" i="1"/>
  <c r="IJ58" i="1"/>
  <c r="IJ42" i="1"/>
  <c r="IJ69" i="1"/>
  <c r="IJ32" i="1"/>
  <c r="IJ41" i="1"/>
  <c r="IJ71" i="1"/>
  <c r="IJ68" i="1"/>
  <c r="IJ54" i="1"/>
  <c r="IJ29" i="1"/>
  <c r="IJ51" i="1"/>
  <c r="IJ75" i="1"/>
  <c r="IJ60" i="1"/>
  <c r="IJ48" i="1"/>
  <c r="IJ56" i="1"/>
  <c r="IJ44" i="1"/>
  <c r="IJ33" i="1"/>
  <c r="IJ63" i="1"/>
  <c r="IJ70" i="1"/>
  <c r="IJ47" i="1"/>
  <c r="IJ64" i="1"/>
  <c r="IJ57" i="1"/>
  <c r="IJ38" i="1"/>
  <c r="IJ66" i="1"/>
  <c r="IJ77" i="1"/>
  <c r="IJ53" i="1"/>
  <c r="IJ28" i="1"/>
  <c r="IJ50" i="1"/>
  <c r="IJ59" i="1"/>
  <c r="IJ61" i="1"/>
  <c r="IJ30" i="1"/>
  <c r="IJ49" i="1"/>
  <c r="IM54" i="1"/>
  <c r="IM62" i="1"/>
  <c r="IM29" i="1"/>
  <c r="IM57" i="1"/>
  <c r="IM41" i="1"/>
  <c r="IM63" i="1"/>
  <c r="IM67" i="1"/>
  <c r="IM77" i="1"/>
  <c r="IM74" i="1"/>
  <c r="IM44" i="1"/>
  <c r="IM28" i="1"/>
  <c r="IM35" i="1"/>
  <c r="IM47" i="1"/>
  <c r="IM53" i="1"/>
  <c r="IM76" i="1"/>
  <c r="IM51" i="1"/>
  <c r="IM46" i="1"/>
  <c r="IM33" i="1"/>
  <c r="IM39" i="1"/>
  <c r="IM50" i="1"/>
  <c r="IM59" i="1"/>
  <c r="IM65" i="1"/>
  <c r="IM61" i="1"/>
  <c r="IM40" i="1"/>
  <c r="IM64" i="1"/>
  <c r="IM37" i="1"/>
  <c r="IM38" i="1"/>
  <c r="IM55" i="1"/>
  <c r="IM52" i="1"/>
  <c r="IM42" i="1"/>
  <c r="IM71" i="1"/>
  <c r="IM34" i="1"/>
  <c r="IM69" i="1"/>
  <c r="IM56" i="1"/>
  <c r="IM43" i="1"/>
  <c r="IM70" i="1"/>
  <c r="IM75" i="1"/>
  <c r="IM73" i="1"/>
  <c r="IM60" i="1"/>
  <c r="IM31" i="1"/>
  <c r="IM48" i="1"/>
  <c r="IM30" i="1"/>
  <c r="IM32" i="1"/>
  <c r="IM68" i="1"/>
  <c r="IM45" i="1"/>
  <c r="IM72" i="1"/>
  <c r="IM66" i="1"/>
  <c r="IM36" i="1"/>
  <c r="IM49" i="1"/>
  <c r="IM58" i="1"/>
  <c r="JD37" i="1"/>
  <c r="JD46" i="1"/>
  <c r="JD70" i="1"/>
  <c r="JD34" i="1"/>
  <c r="JD65" i="1"/>
  <c r="JD64" i="1"/>
  <c r="JD74" i="1"/>
  <c r="JD71" i="1"/>
  <c r="JD52" i="1"/>
  <c r="JD45" i="1"/>
  <c r="JD33" i="1"/>
  <c r="JD28" i="1"/>
  <c r="JD66" i="1"/>
  <c r="JD77" i="1"/>
  <c r="JD56" i="1"/>
  <c r="JD32" i="1"/>
  <c r="JD62" i="1"/>
  <c r="JD57" i="1"/>
  <c r="JD39" i="1"/>
  <c r="JD67" i="1"/>
  <c r="JD59" i="1"/>
  <c r="JD36" i="1"/>
  <c r="JD31" i="1"/>
  <c r="JD48" i="1"/>
  <c r="JD30" i="1"/>
  <c r="JD53" i="1"/>
  <c r="JD69" i="1"/>
  <c r="JD40" i="1"/>
  <c r="JD54" i="1"/>
  <c r="JD44" i="1"/>
  <c r="JD76" i="1"/>
  <c r="JD43" i="1"/>
  <c r="JD35" i="1"/>
  <c r="JD50" i="1"/>
  <c r="JD55" i="1"/>
  <c r="JD60" i="1"/>
  <c r="JD61" i="1"/>
  <c r="JD63" i="1"/>
  <c r="JD51" i="1"/>
  <c r="JD73" i="1"/>
  <c r="JD49" i="1"/>
  <c r="JD29" i="1"/>
  <c r="JD72" i="1"/>
  <c r="JD41" i="1"/>
  <c r="JD42" i="1"/>
  <c r="JD68" i="1"/>
  <c r="JD58" i="1"/>
  <c r="JD38" i="1"/>
  <c r="JD75" i="1"/>
  <c r="JD47" i="1"/>
  <c r="HN62" i="1"/>
  <c r="HN37" i="1"/>
  <c r="HN28" i="1"/>
  <c r="HN55" i="1"/>
  <c r="HN52" i="1"/>
  <c r="HN64" i="1"/>
  <c r="HN46" i="1"/>
  <c r="HN34" i="1"/>
  <c r="HN65" i="1"/>
  <c r="HN73" i="1"/>
  <c r="HN56" i="1"/>
  <c r="HN45" i="1"/>
  <c r="HN33" i="1"/>
  <c r="HN49" i="1"/>
  <c r="HN60" i="1"/>
  <c r="HN58" i="1"/>
  <c r="HN70" i="1"/>
  <c r="HN53" i="1"/>
  <c r="HN57" i="1"/>
  <c r="HN76" i="1"/>
  <c r="HN39" i="1"/>
  <c r="HN67" i="1"/>
  <c r="HN47" i="1"/>
  <c r="HN30" i="1"/>
  <c r="HN68" i="1"/>
  <c r="HN54" i="1"/>
  <c r="HN44" i="1"/>
  <c r="HN43" i="1"/>
  <c r="HN35" i="1"/>
  <c r="HN63" i="1"/>
  <c r="HN66" i="1"/>
  <c r="HN69" i="1"/>
  <c r="HN29" i="1"/>
  <c r="HN51" i="1"/>
  <c r="HN59" i="1"/>
  <c r="HN31" i="1"/>
  <c r="HN32" i="1"/>
  <c r="HN40" i="1"/>
  <c r="HN72" i="1"/>
  <c r="HN41" i="1"/>
  <c r="HN50" i="1"/>
  <c r="HN36" i="1"/>
  <c r="HN77" i="1"/>
  <c r="HN48" i="1"/>
  <c r="HN42" i="1"/>
  <c r="HN74" i="1"/>
  <c r="HN71" i="1"/>
  <c r="HN75" i="1"/>
  <c r="HN61" i="1"/>
  <c r="HX27" i="1" l="1"/>
  <c r="HX26" i="1" s="1"/>
  <c r="HX25" i="1" s="1"/>
  <c r="IP27" i="1"/>
  <c r="IP26" i="1" s="1"/>
  <c r="IP25" i="1" s="1"/>
  <c r="JG27" i="1"/>
  <c r="JG26" i="1" s="1"/>
  <c r="JG25" i="1" s="1"/>
  <c r="IV27" i="1"/>
  <c r="IV26" i="1" s="1"/>
  <c r="IV25" i="1" s="1"/>
  <c r="JC27" i="1"/>
  <c r="JC26" i="1" s="1"/>
  <c r="JC25" i="1" s="1"/>
  <c r="IK27" i="1"/>
  <c r="IK26" i="1" s="1"/>
  <c r="IK25" i="1" s="1"/>
  <c r="IF27" i="1"/>
  <c r="IF26" i="1" s="1"/>
  <c r="IF25" i="1" s="1"/>
  <c r="IN27" i="1"/>
  <c r="IN26" i="1" s="1"/>
  <c r="IN25" i="1" s="1"/>
  <c r="IY27" i="1"/>
  <c r="IY26" i="1" s="1"/>
  <c r="IY25" i="1" s="1"/>
  <c r="IT27" i="1"/>
  <c r="IT26" i="1" s="1"/>
  <c r="IT25" i="1" s="1"/>
  <c r="HV27" i="1"/>
  <c r="HV26" i="1" s="1"/>
  <c r="HV25" i="1" s="1"/>
  <c r="HZ27" i="1"/>
  <c r="HZ26" i="1" s="1"/>
  <c r="HZ25" i="1" s="1"/>
  <c r="JA27" i="1"/>
  <c r="JA26" i="1" s="1"/>
  <c r="JA25" i="1" s="1"/>
  <c r="IA27" i="1"/>
  <c r="IA26" i="1" s="1"/>
  <c r="IA25" i="1" s="1"/>
  <c r="HU27" i="1"/>
  <c r="HU26" i="1" s="1"/>
  <c r="HU25" i="1" s="1"/>
  <c r="IB27" i="1"/>
  <c r="IB26" i="1" s="1"/>
  <c r="IB25" i="1" s="1"/>
  <c r="IS27" i="1"/>
  <c r="IS26" i="1" s="1"/>
  <c r="IS25" i="1" s="1"/>
  <c r="IL27" i="1"/>
  <c r="IL26" i="1" s="1"/>
  <c r="IL25" i="1" s="1"/>
  <c r="HO27" i="1"/>
  <c r="HO26" i="1" s="1"/>
  <c r="HO25" i="1" s="1"/>
  <c r="HN27" i="1"/>
  <c r="HN26" i="1" s="1"/>
  <c r="HN25" i="1" s="1"/>
  <c r="AH10" i="1"/>
  <c r="AN10" i="1" s="1"/>
  <c r="AK10" i="1"/>
  <c r="HW27" i="1"/>
  <c r="HW26" i="1" s="1"/>
  <c r="HW25" i="1" s="1"/>
  <c r="IQ27" i="1"/>
  <c r="IQ26" i="1" s="1"/>
  <c r="IQ25" i="1" s="1"/>
  <c r="JF27" i="1"/>
  <c r="JF26" i="1" s="1"/>
  <c r="JF25" i="1" s="1"/>
  <c r="IC27" i="1"/>
  <c r="IC26" i="1" s="1"/>
  <c r="IC25" i="1" s="1"/>
  <c r="JJ27" i="1"/>
  <c r="JJ26" i="1" s="1"/>
  <c r="JJ25" i="1" s="1"/>
  <c r="JD27" i="1"/>
  <c r="JD26" i="1" s="1"/>
  <c r="JD25" i="1" s="1"/>
  <c r="IZ27" i="1"/>
  <c r="IZ26" i="1" s="1"/>
  <c r="IZ25" i="1" s="1"/>
  <c r="JE27" i="1"/>
  <c r="JE26" i="1" s="1"/>
  <c r="JE25" i="1" s="1"/>
  <c r="IX27" i="1"/>
  <c r="IX26" i="1" s="1"/>
  <c r="IX25" i="1" s="1"/>
  <c r="ID27" i="1"/>
  <c r="ID26" i="1" s="1"/>
  <c r="ID25" i="1" s="1"/>
  <c r="JI27" i="1"/>
  <c r="JI26" i="1" s="1"/>
  <c r="JI25" i="1" s="1"/>
  <c r="IR27" i="1"/>
  <c r="IR26" i="1" s="1"/>
  <c r="IR25" i="1" s="1"/>
  <c r="IW27" i="1"/>
  <c r="IW26" i="1" s="1"/>
  <c r="IW25" i="1" s="1"/>
  <c r="II27" i="1"/>
  <c r="II26" i="1" s="1"/>
  <c r="II25" i="1" s="1"/>
  <c r="IE27" i="1"/>
  <c r="IE26" i="1" s="1"/>
  <c r="IE25" i="1" s="1"/>
  <c r="HM25" i="1"/>
  <c r="JH27" i="1"/>
  <c r="JH26" i="1" s="1"/>
  <c r="JH25" i="1" s="1"/>
  <c r="JB27" i="1"/>
  <c r="JB26" i="1" s="1"/>
  <c r="JB25" i="1" s="1"/>
  <c r="IM27" i="1"/>
  <c r="IM26" i="1" s="1"/>
  <c r="IM25" i="1" s="1"/>
  <c r="IJ27" i="1"/>
  <c r="IJ26" i="1" s="1"/>
  <c r="IJ25" i="1" s="1"/>
  <c r="IU27" i="1"/>
  <c r="IU26" i="1" s="1"/>
  <c r="IU25" i="1" s="1"/>
  <c r="IH27" i="1"/>
  <c r="IH26" i="1" s="1"/>
  <c r="IH25" i="1" s="1"/>
  <c r="JK27" i="1"/>
  <c r="JK26" i="1" s="1"/>
  <c r="JK25" i="1" s="1"/>
  <c r="IG27" i="1"/>
  <c r="IG26" i="1" s="1"/>
  <c r="IG25" i="1" s="1"/>
  <c r="IO27" i="1"/>
  <c r="IO26" i="1" s="1"/>
  <c r="IO25" i="1" s="1"/>
  <c r="HY27" i="1"/>
  <c r="HY26" i="1" s="1"/>
  <c r="HY25" i="1" s="1"/>
  <c r="HH5" i="1" l="1"/>
  <c r="Q7" i="1" s="1"/>
  <c r="HM27" i="1"/>
  <c r="HH4" i="1"/>
  <c r="P7" i="1" s="1"/>
  <c r="HH11" i="1"/>
  <c r="W7" i="1" s="1"/>
  <c r="HH12" i="1"/>
  <c r="X7" i="1" s="1"/>
  <c r="HH8" i="1"/>
  <c r="T7" i="1" s="1"/>
  <c r="HH9" i="1"/>
  <c r="U7" i="1" s="1"/>
  <c r="HH14" i="1"/>
  <c r="HM26" i="1"/>
  <c r="HH13" i="1"/>
  <c r="Y7" i="1" s="1"/>
  <c r="HH3" i="1"/>
  <c r="O7" i="1" s="1"/>
  <c r="HH10" i="1"/>
  <c r="V7" i="1" s="1"/>
  <c r="HH6" i="1"/>
  <c r="R7" i="1" s="1"/>
  <c r="HH7" i="1"/>
  <c r="S7" i="1" s="1"/>
  <c r="GY18" i="1" l="1"/>
  <c r="HD18" i="1"/>
  <c r="Y10" i="1" s="1"/>
  <c r="GU18" i="1"/>
  <c r="P10" i="1" s="1"/>
  <c r="GX18" i="1"/>
  <c r="S10" i="1" s="1"/>
  <c r="HA18" i="1"/>
  <c r="V10" i="1" s="1"/>
  <c r="HF18" i="1"/>
  <c r="Z9" i="1" s="1"/>
  <c r="GZ18" i="1"/>
  <c r="HE18" i="1"/>
  <c r="HC18" i="1"/>
  <c r="X10" i="1" s="1"/>
  <c r="HB18" i="1"/>
  <c r="W10" i="1" s="1"/>
  <c r="GV18" i="1"/>
  <c r="Q10" i="1" s="1"/>
  <c r="GT18" i="1"/>
  <c r="O10" i="1" s="1"/>
  <c r="GW18" i="1"/>
  <c r="R10" i="1" s="1"/>
  <c r="AA8" i="1" l="1"/>
</calcChain>
</file>

<file path=xl/sharedStrings.xml><?xml version="1.0" encoding="utf-8"?>
<sst xmlns="http://schemas.openxmlformats.org/spreadsheetml/2006/main" count="1362" uniqueCount="252">
  <si>
    <t>Orientation:</t>
  </si>
  <si>
    <t>Module  Length:</t>
  </si>
  <si>
    <t>in</t>
  </si>
  <si>
    <t>mm</t>
  </si>
  <si>
    <t>Module Width:</t>
  </si>
  <si>
    <t>Module Thickness:</t>
  </si>
  <si>
    <t>Module Spacing Length:</t>
  </si>
  <si>
    <t>Module Spacing Width:</t>
  </si>
  <si>
    <t>Panel Weight:</t>
  </si>
  <si>
    <t>units</t>
  </si>
  <si>
    <t>Kilograms</t>
  </si>
  <si>
    <t>Configuration 1:</t>
  </si>
  <si>
    <t>x</t>
  </si>
  <si>
    <t>Number of Post:</t>
  </si>
  <si>
    <t>Number of Torque Tubes:</t>
  </si>
  <si>
    <t>Optimized Post Spacing, in:</t>
  </si>
  <si>
    <t/>
  </si>
  <si>
    <t>Optimized Post Spacing, ft:</t>
  </si>
  <si>
    <t>Tube Supplier:</t>
  </si>
  <si>
    <t>Atkore (Allied)</t>
  </si>
  <si>
    <t>Torque Tube Length, in:</t>
  </si>
  <si>
    <t>Torque Tube Length, ft:</t>
  </si>
  <si>
    <t>EXT Vertical Rail Spacing, in:</t>
  </si>
  <si>
    <t>INT Vertical Rail Spacing, in:</t>
  </si>
  <si>
    <t>Double Dampener?</t>
  </si>
  <si>
    <t>No</t>
  </si>
  <si>
    <t>Constants</t>
  </si>
  <si>
    <t>References</t>
  </si>
  <si>
    <t>Caculated</t>
  </si>
  <si>
    <t>Hat channel Mount W</t>
  </si>
  <si>
    <t>Hat channel W (top)</t>
  </si>
  <si>
    <t>Hat channel W (bottom)</t>
  </si>
  <si>
    <t>Tube Length Start X</t>
  </si>
  <si>
    <t>Tube Receiver Width</t>
  </si>
  <si>
    <t>Receiver/vertical Tol</t>
  </si>
  <si>
    <t xml:space="preserve">Tube Length Increment </t>
  </si>
  <si>
    <t>Post/Vert Tol</t>
  </si>
  <si>
    <t>Post Width</t>
  </si>
  <si>
    <t>Post Spacing increment</t>
  </si>
  <si>
    <t>Post/Tube Tol</t>
  </si>
  <si>
    <t>Module MW</t>
  </si>
  <si>
    <t>Module W</t>
  </si>
  <si>
    <t>Torque Tube N</t>
  </si>
  <si>
    <t>Post N</t>
  </si>
  <si>
    <t>VARIABLES</t>
  </si>
  <si>
    <t>Interior Vert Spacing</t>
  </si>
  <si>
    <t>Exterior Vert Spacing</t>
  </si>
  <si>
    <t>Vertical N/2</t>
  </si>
  <si>
    <t>Tube N/2</t>
  </si>
  <si>
    <t>Vert 1</t>
  </si>
  <si>
    <t>Vert 2</t>
  </si>
  <si>
    <t>Vert 3</t>
  </si>
  <si>
    <t>Vert 4</t>
  </si>
  <si>
    <t>Vert 5</t>
  </si>
  <si>
    <t>Vert 6</t>
  </si>
  <si>
    <t>Vert 7</t>
  </si>
  <si>
    <t>Vert 8</t>
  </si>
  <si>
    <t>Vert 9</t>
  </si>
  <si>
    <t>Vert 10</t>
  </si>
  <si>
    <t>Vert 11</t>
  </si>
  <si>
    <t>Vert 12</t>
  </si>
  <si>
    <t>Vert 13</t>
  </si>
  <si>
    <t>Vert 14</t>
  </si>
  <si>
    <t>Vert 15</t>
  </si>
  <si>
    <t>Vert 16</t>
  </si>
  <si>
    <t>Vert 17</t>
  </si>
  <si>
    <t>Vert 18</t>
  </si>
  <si>
    <t>Vert 19</t>
  </si>
  <si>
    <t>Vert 20</t>
  </si>
  <si>
    <t>Vert 21</t>
  </si>
  <si>
    <t>Vert 22</t>
  </si>
  <si>
    <t>Vert 23</t>
  </si>
  <si>
    <t>Vert 24</t>
  </si>
  <si>
    <t>Vert 25</t>
  </si>
  <si>
    <t>Vert 26</t>
  </si>
  <si>
    <t>Vert 27</t>
  </si>
  <si>
    <t>Vert 28</t>
  </si>
  <si>
    <t>Vert 29</t>
  </si>
  <si>
    <t>Vert 30</t>
  </si>
  <si>
    <t>Vert 31</t>
  </si>
  <si>
    <t>Vert 32</t>
  </si>
  <si>
    <t>Vert 33</t>
  </si>
  <si>
    <t>Vert 34</t>
  </si>
  <si>
    <t>Vert 35</t>
  </si>
  <si>
    <t>Vert 36</t>
  </si>
  <si>
    <t>Vert 37</t>
  </si>
  <si>
    <t>Vert 38</t>
  </si>
  <si>
    <t>Vert 39</t>
  </si>
  <si>
    <t>Vert 40</t>
  </si>
  <si>
    <t>Vert 41</t>
  </si>
  <si>
    <t>Vert 42</t>
  </si>
  <si>
    <t>Vert 43</t>
  </si>
  <si>
    <t>Vert 44</t>
  </si>
  <si>
    <t>Vert 45</t>
  </si>
  <si>
    <t>Vert 46</t>
  </si>
  <si>
    <t>col #</t>
  </si>
  <si>
    <t>Vert #</t>
  </si>
  <si>
    <t>Vert Location</t>
  </si>
  <si>
    <t>Post N/2</t>
  </si>
  <si>
    <t>Min X of last Post (3rd Panel)</t>
  </si>
  <si>
    <t>Max X of last Post (3rd Panel)</t>
  </si>
  <si>
    <t>Min Const Post Spacing</t>
  </si>
  <si>
    <t>Max Const Post Spacing</t>
  </si>
  <si>
    <t>Optimal Post Spacing</t>
  </si>
  <si>
    <t>Single Post Spacing</t>
  </si>
  <si>
    <t>Post/Vert Total Tol</t>
  </si>
  <si>
    <t>Single Tube Spacing</t>
  </si>
  <si>
    <t>Status</t>
  </si>
  <si>
    <t>Order</t>
  </si>
  <si>
    <t>Min Optimal Tube Length</t>
  </si>
  <si>
    <t>Max Optimal Tube Length</t>
  </si>
  <si>
    <t>Tube Gap</t>
  </si>
  <si>
    <t>Tube/Vert Total Tol</t>
  </si>
  <si>
    <t>Alternate Post Spacings 2</t>
  </si>
  <si>
    <t>Alternate Post Spacings 1</t>
  </si>
  <si>
    <t>Alternate Post Spacings 3</t>
  </si>
  <si>
    <t>Alternate Post Spacping 4</t>
  </si>
  <si>
    <t>Alternate Tube Spacing 1</t>
  </si>
  <si>
    <t>Nominal Tube Length</t>
  </si>
  <si>
    <t>Alternate Tube Spacing 2</t>
  </si>
  <si>
    <t xml:space="preserve">Alternate Tube Spacing 3 </t>
  </si>
  <si>
    <t xml:space="preserve">Alternate Tube Spacing 4 </t>
  </si>
  <si>
    <t>p</t>
  </si>
  <si>
    <t>t</t>
  </si>
  <si>
    <t>Post/Tube Total Tol</t>
  </si>
  <si>
    <t>Column # of 1st sol:</t>
  </si>
  <si>
    <t>Row # of 1st Sol:</t>
  </si>
  <si>
    <t>OUTPUT</t>
  </si>
  <si>
    <t>POST SPACE</t>
  </si>
  <si>
    <t xml:space="preserve">1st tube </t>
  </si>
  <si>
    <t>2nd tube</t>
  </si>
  <si>
    <t>post 1</t>
  </si>
  <si>
    <t>post 2</t>
  </si>
  <si>
    <t>post 3</t>
  </si>
  <si>
    <t>post 4</t>
  </si>
  <si>
    <t>3rd tube</t>
  </si>
  <si>
    <t>Max end of Tube Position</t>
  </si>
  <si>
    <t>min end of Tube Position</t>
  </si>
  <si>
    <t>Nom End of Tube Position</t>
  </si>
  <si>
    <t>post 5</t>
  </si>
  <si>
    <t>Vert Start for Landsc</t>
  </si>
  <si>
    <t>Module ML</t>
  </si>
  <si>
    <t>Module L</t>
  </si>
  <si>
    <t>Version</t>
  </si>
  <si>
    <t>Vert Start for 1.0</t>
  </si>
  <si>
    <t>Vert Start X (2.0) Port</t>
  </si>
  <si>
    <t>C</t>
  </si>
  <si>
    <t>BRIAN LESKO</t>
  </si>
  <si>
    <t>LEFTMOST TUBE PASS</t>
  </si>
  <si>
    <t>Post Spacing Start + -</t>
  </si>
  <si>
    <t>&lt;</t>
  </si>
  <si>
    <t>Portrait</t>
  </si>
  <si>
    <t>Manual Posts</t>
  </si>
  <si>
    <t>Manual Tubes</t>
  </si>
  <si>
    <t>1st</t>
  </si>
  <si>
    <t>2nd</t>
  </si>
  <si>
    <t>3rd</t>
  </si>
  <si>
    <t>4th</t>
  </si>
  <si>
    <t>5th</t>
  </si>
  <si>
    <t>6th</t>
  </si>
  <si>
    <t>7th</t>
  </si>
  <si>
    <t>8th</t>
  </si>
  <si>
    <t>Priority</t>
  </si>
  <si>
    <t>Locations</t>
  </si>
  <si>
    <t>Location</t>
  </si>
  <si>
    <t>post 6</t>
  </si>
  <si>
    <t>post 7</t>
  </si>
  <si>
    <t>post 8</t>
  </si>
  <si>
    <t>LEFT POST PASS</t>
  </si>
  <si>
    <t>Manual Post Positions</t>
  </si>
  <si>
    <t xml:space="preserve">For symmetrical racks only, can be modified to handle non symmetry, Middle tube is first for 1.0 , if we want to add more options for order that do not have equal amounts of S and L then we must change the constant offset     TDL REQUIRES RE WORK OF NOMINAL TUBE LENGTHS UNLESS WE ADD MORE VERTS                                                                 </t>
  </si>
  <si>
    <t>Manual Tube Positions</t>
  </si>
  <si>
    <t>PROJECT INPUTS</t>
  </si>
  <si>
    <t>MANUAL POST SPACING</t>
  </si>
  <si>
    <t>Post # :</t>
  </si>
  <si>
    <t>Spacing :</t>
  </si>
  <si>
    <t>MANUAL TUBE LENGTHS</t>
  </si>
  <si>
    <t>Tube #</t>
  </si>
  <si>
    <t>Tube Length:</t>
  </si>
  <si>
    <t>ALL TUBE PASSES TO BE TESTED WITH POSTS</t>
  </si>
  <si>
    <t>ALL POST PASSES TO BE TESTED WITH TUBES</t>
  </si>
  <si>
    <t xml:space="preserve">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Calculations 1      </t>
  </si>
  <si>
    <t>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                              Calculations 2</t>
  </si>
  <si>
    <t>Calculations 3                              Calculations 3                              Calculations 3                              Calculations 3                              Calculations 3                              Calculations 3                              Calculations 3                              Calculations 3                              Calculations 3                              Calculations 3                              Calculations 3                              Calculations 3                              Calculations 3                              Calculations 3                              Calculations 3                              Calculations 3</t>
  </si>
  <si>
    <t>This section of Calculations exists to filter out all the passing post and tube info and then separate the posts from tubes and order them both from low to high priority</t>
  </si>
  <si>
    <t>This Last section of Calculations serves to test if the passing tubes and posts interfere with eachother using a very similar method to Calulations 1</t>
  </si>
  <si>
    <t>ALL NOTES IN YELLOW</t>
  </si>
  <si>
    <t>ALL PASSES - Stage 1</t>
  </si>
  <si>
    <t>ALL POST PASSES - Stage 2 path 1</t>
  </si>
  <si>
    <t>ALL TUBE PASSES - Stage 2 path 2</t>
  </si>
  <si>
    <t>LOW TO HIGH POST PASSES - stage 3</t>
  </si>
  <si>
    <t>LOW TO HIGH TUBE PASSES - stage 3</t>
  </si>
  <si>
    <t>POSTS TO FINAL TEST -stage 4</t>
  </si>
  <si>
    <t>TUBES TO FINAL TEST - stage 4</t>
  </si>
  <si>
    <t>SPECIAL Post Spacings</t>
  </si>
  <si>
    <t>This Section tests pre-programmed data points to see if the tested post or tube will interfere with a vertical. The ones that do not interfere say pass in green</t>
  </si>
  <si>
    <t>STATISTICS AND MISC INFO</t>
  </si>
  <si>
    <t>Total Post Solutions Found</t>
  </si>
  <si>
    <t>Total Tube Solutions Found</t>
  </si>
  <si>
    <t>U</t>
  </si>
  <si>
    <t>S</t>
  </si>
  <si>
    <t>T</t>
  </si>
  <si>
    <t>O</t>
  </si>
  <si>
    <t>M</t>
  </si>
  <si>
    <t>Total Post Combinations Tested</t>
  </si>
  <si>
    <t>Total Tube Combinations Tested</t>
  </si>
  <si>
    <t>Percentage of Posts Tested That  Pass</t>
  </si>
  <si>
    <t>Percentage of Tubes Tested That Pass</t>
  </si>
  <si>
    <t>Total Data Points Tested in Final Stage</t>
  </si>
  <si>
    <t>Percentage of Final Stage Combinations that Pass</t>
  </si>
  <si>
    <t>Total Net Solutions Found in Final Stage</t>
  </si>
  <si>
    <t>Positions of Receivers</t>
  </si>
  <si>
    <t>Positions of Posts</t>
  </si>
  <si>
    <t>SPECIAL TUBES</t>
  </si>
  <si>
    <t xml:space="preserve">last tube receiver: </t>
  </si>
  <si>
    <t xml:space="preserve">last post </t>
  </si>
  <si>
    <t xml:space="preserve">Special Post Spacings </t>
  </si>
  <si>
    <t>Special Post Spacings</t>
  </si>
  <si>
    <t>In 3rd/2nd to last panel?</t>
  </si>
  <si>
    <t>Max X of last Post (2nd Panel)</t>
  </si>
  <si>
    <t>Intersects with vertical</t>
  </si>
  <si>
    <t>Special - added for 1x72</t>
  </si>
  <si>
    <t>Added for 1x90</t>
  </si>
  <si>
    <t>Added for 1x76</t>
  </si>
  <si>
    <t xml:space="preserve">select all the pass or pass2 </t>
  </si>
  <si>
    <t>no</t>
  </si>
  <si>
    <t>Place Final Post in 2nd to last panel?</t>
  </si>
  <si>
    <t>order</t>
  </si>
  <si>
    <t>1x84 tube length optimal SPECIAL</t>
  </si>
  <si>
    <t>1x90 tube length optimal  SPECIAL</t>
  </si>
  <si>
    <t>1x72 tube length optimal SPECIAL</t>
  </si>
  <si>
    <t>end</t>
  </si>
  <si>
    <t>Tube Length Tol +</t>
  </si>
  <si>
    <t>Tube Length Tol -</t>
  </si>
  <si>
    <t>increase to test larger + - posts</t>
  </si>
  <si>
    <t>Optimal Tube section - data coming from Tube Experiment Excel Sheet</t>
  </si>
  <si>
    <t xml:space="preserve">&lt; Tube Overhang from Center of Last Hat Channel </t>
  </si>
  <si>
    <t>use this instead of offsetting stuff in autocad to see if it will interfere</t>
  </si>
  <si>
    <t>Brian Lesko's work</t>
  </si>
  <si>
    <t>VERSION .55 - 7/24/2019 By BRIAN LESKO</t>
  </si>
  <si>
    <t>brian lesko's work</t>
  </si>
  <si>
    <r>
      <t xml:space="preserve">TUBE SPACE </t>
    </r>
    <r>
      <rPr>
        <b/>
        <sz val="9"/>
        <color theme="1"/>
        <rFont val="Calibri"/>
        <family val="2"/>
        <scheme val="minor"/>
      </rPr>
      <t>(closest to 6in overhang)</t>
    </r>
  </si>
  <si>
    <t>Rank</t>
  </si>
  <si>
    <t>Brian Lesko's Work</t>
  </si>
  <si>
    <t>Rack is symmetrical</t>
  </si>
  <si>
    <t>TDL Support</t>
  </si>
  <si>
    <t>test test test 1.0 too</t>
  </si>
  <si>
    <t>rework of prioritization system</t>
  </si>
  <si>
    <t>46 verticals max are calculated - need more for full TDL support or longer than 1x90</t>
  </si>
  <si>
    <t xml:space="preserve">all constants are measured from autocads </t>
  </si>
  <si>
    <t>a difference between two spacing values will never be calculated more than 100</t>
  </si>
  <si>
    <t xml:space="preserve">the data points generated are the largest assumption - they should be optimized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</si>
</sst>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00"/>
  </numFmts>
  <fonts count="35" x14ac:knownFonts="1">
    <font>
      <sz val="11"/>
      <color theme="1"/>
      <name val="Calibri"/>
      <family val="2"/>
      <scheme val="minor"/>
    </font>
    <font>
      <b/>
      <sz val="11"/>
      <color theme="1"/>
      <name val="Calibri"/>
      <family val="2"/>
      <scheme val="minor"/>
    </font>
    <font>
      <sz val="10"/>
      <name val="Arial"/>
      <family val="2"/>
    </font>
    <font>
      <sz val="11"/>
      <color rgb="FF000000"/>
      <name val="Calibri"/>
      <family val="2"/>
    </font>
    <font>
      <sz val="10"/>
      <color theme="1"/>
      <name val="Calibri"/>
      <family val="2"/>
      <scheme val="minor"/>
    </font>
    <font>
      <b/>
      <sz val="10"/>
      <color theme="1"/>
      <name val="Calibri"/>
      <family val="2"/>
      <scheme val="minor"/>
    </font>
    <font>
      <b/>
      <sz val="18"/>
      <color theme="1"/>
      <name val="Calibri"/>
      <family val="2"/>
      <scheme val="minor"/>
    </font>
    <font>
      <sz val="10"/>
      <color theme="0" tint="-0.249977111117893"/>
      <name val="Calibri"/>
      <family val="2"/>
      <scheme val="minor"/>
    </font>
    <font>
      <sz val="11"/>
      <color theme="0" tint="-0.14999847407452621"/>
      <name val="Calibri"/>
      <family val="2"/>
      <scheme val="minor"/>
    </font>
    <font>
      <b/>
      <i/>
      <sz val="27"/>
      <color theme="1"/>
      <name val="Calibri"/>
      <family val="2"/>
      <scheme val="minor"/>
    </font>
    <font>
      <sz val="11"/>
      <color theme="0"/>
      <name val="Calibri"/>
      <family val="2"/>
      <scheme val="minor"/>
    </font>
    <font>
      <b/>
      <i/>
      <sz val="13"/>
      <color theme="1"/>
      <name val="Calibri"/>
      <family val="2"/>
      <scheme val="minor"/>
    </font>
    <font>
      <sz val="13"/>
      <color theme="1"/>
      <name val="Calibri"/>
      <family val="2"/>
      <scheme val="minor"/>
    </font>
    <font>
      <sz val="11"/>
      <name val="Calibri"/>
      <family val="2"/>
      <scheme val="minor"/>
    </font>
    <font>
      <sz val="11"/>
      <color theme="0" tint="-0.249977111117893"/>
      <name val="Calibri"/>
      <family val="2"/>
      <scheme val="minor"/>
    </font>
    <font>
      <sz val="16"/>
      <color theme="1"/>
      <name val="Calibri"/>
      <family val="2"/>
      <scheme val="minor"/>
    </font>
    <font>
      <sz val="11"/>
      <color theme="3" tint="0.39997558519241921"/>
      <name val="Calibri"/>
      <family val="2"/>
      <scheme val="minor"/>
    </font>
    <font>
      <sz val="61"/>
      <color theme="1"/>
      <name val="Calibri"/>
      <family val="2"/>
      <scheme val="minor"/>
    </font>
    <font>
      <sz val="11"/>
      <color theme="0" tint="-0.34998626667073579"/>
      <name val="Calibri"/>
      <family val="2"/>
      <scheme val="minor"/>
    </font>
    <font>
      <sz val="14"/>
      <color theme="1"/>
      <name val="Calibri"/>
      <family val="2"/>
      <scheme val="minor"/>
    </font>
    <font>
      <sz val="11"/>
      <color rgb="FFFFEFEF"/>
      <name val="Calibri"/>
      <family val="2"/>
      <scheme val="minor"/>
    </font>
    <font>
      <b/>
      <sz val="24"/>
      <color theme="1"/>
      <name val="Calibri"/>
      <family val="2"/>
      <scheme val="minor"/>
    </font>
    <font>
      <b/>
      <sz val="26"/>
      <color theme="1"/>
      <name val="Calibri"/>
      <family val="2"/>
      <scheme val="minor"/>
    </font>
    <font>
      <b/>
      <sz val="61"/>
      <color theme="1"/>
      <name val="Calibri"/>
      <family val="2"/>
      <scheme val="minor"/>
    </font>
    <font>
      <b/>
      <sz val="16"/>
      <color theme="1"/>
      <name val="Calibri"/>
      <family val="2"/>
      <scheme val="minor"/>
    </font>
    <font>
      <b/>
      <sz val="77"/>
      <color theme="1"/>
      <name val="Bahnschrift Condensed"/>
      <family val="2"/>
    </font>
    <font>
      <b/>
      <i/>
      <sz val="28"/>
      <color theme="1"/>
      <name val="Calibri"/>
      <family val="2"/>
      <scheme val="minor"/>
    </font>
    <font>
      <b/>
      <sz val="11"/>
      <color rgb="FFFF0000"/>
      <name val="Calibri"/>
      <family val="2"/>
      <scheme val="minor"/>
    </font>
    <font>
      <sz val="12"/>
      <color theme="1"/>
      <name val="Calibri"/>
      <family val="2"/>
      <scheme val="minor"/>
    </font>
    <font>
      <b/>
      <i/>
      <sz val="14"/>
      <color theme="9" tint="-0.249977111117893"/>
      <name val="Calibri"/>
      <family val="2"/>
      <scheme val="minor"/>
    </font>
    <font>
      <b/>
      <i/>
      <sz val="18"/>
      <color theme="9" tint="-0.249977111117893"/>
      <name val="Calibri"/>
      <family val="2"/>
      <scheme val="minor"/>
    </font>
    <font>
      <b/>
      <i/>
      <sz val="12"/>
      <color theme="9" tint="-0.249977111117893"/>
      <name val="Calibri"/>
      <family val="2"/>
      <scheme val="minor"/>
    </font>
    <font>
      <b/>
      <sz val="14"/>
      <color theme="1"/>
      <name val="Calibri"/>
      <family val="2"/>
      <scheme val="minor"/>
    </font>
    <font>
      <b/>
      <sz val="9"/>
      <color theme="1"/>
      <name val="Calibri"/>
      <family val="2"/>
      <scheme val="minor"/>
    </font>
    <font>
      <sz val="11"/>
      <color theme="4"/>
      <name val="Calibri"/>
      <family val="2"/>
      <scheme val="minor"/>
    </font>
  </fonts>
  <fills count="12">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0"/>
        <bgColor indexed="64"/>
      </patternFill>
    </fill>
    <fill>
      <patternFill patternType="solid">
        <fgColor theme="1"/>
        <bgColor indexed="64"/>
      </patternFill>
    </fill>
    <fill>
      <patternFill patternType="solid">
        <fgColor rgb="FFFFFFCC"/>
        <bgColor indexed="64"/>
      </patternFill>
    </fill>
    <fill>
      <patternFill patternType="solid">
        <fgColor rgb="FF99FF99"/>
        <bgColor indexed="64"/>
      </patternFill>
    </fill>
    <fill>
      <patternFill patternType="solid">
        <fgColor rgb="FF33CC33"/>
        <bgColor indexed="64"/>
      </patternFill>
    </fill>
  </fills>
  <borders count="62">
    <border>
      <left/>
      <right/>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36">
    <xf numFmtId="0" fontId="0"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cellStyleXfs>
  <cellXfs count="439">
    <xf numFmtId="0" fontId="0" fillId="0" borderId="0" xfId="0"/>
    <xf numFmtId="0" fontId="0" fillId="0" borderId="0" xfId="0"/>
    <xf numFmtId="0" fontId="0" fillId="0" borderId="0" xfId="0" applyBorder="1"/>
    <xf numFmtId="0" fontId="0" fillId="0" borderId="0" xfId="0" applyFill="1" applyBorder="1"/>
    <xf numFmtId="0" fontId="0" fillId="0" borderId="2" xfId="0" applyFill="1" applyBorder="1"/>
    <xf numFmtId="0" fontId="0" fillId="0" borderId="0" xfId="0" applyBorder="1" applyAlignment="1"/>
    <xf numFmtId="0" fontId="0" fillId="0" borderId="0" xfId="0" applyFill="1" applyBorder="1" applyAlignment="1"/>
    <xf numFmtId="0" fontId="0" fillId="0" borderId="10" xfId="0" applyFill="1" applyBorder="1"/>
    <xf numFmtId="0" fontId="0" fillId="0" borderId="4" xfId="0" applyBorder="1"/>
    <xf numFmtId="0" fontId="0" fillId="0" borderId="0" xfId="0" applyBorder="1"/>
    <xf numFmtId="0" fontId="0" fillId="0" borderId="16" xfId="0" applyBorder="1"/>
    <xf numFmtId="0" fontId="0" fillId="0" borderId="17" xfId="0" applyBorder="1"/>
    <xf numFmtId="0" fontId="0" fillId="0" borderId="0" xfId="0" applyFill="1"/>
    <xf numFmtId="0" fontId="0" fillId="0" borderId="1" xfId="0" applyBorder="1"/>
    <xf numFmtId="0" fontId="0" fillId="0" borderId="5" xfId="0" applyBorder="1"/>
    <xf numFmtId="0" fontId="0" fillId="0" borderId="7" xfId="0" applyFill="1" applyBorder="1"/>
    <xf numFmtId="0" fontId="0" fillId="0" borderId="12" xfId="0" applyFill="1" applyBorder="1"/>
    <xf numFmtId="0" fontId="0" fillId="0" borderId="13" xfId="0" applyFill="1" applyBorder="1"/>
    <xf numFmtId="0" fontId="0" fillId="0" borderId="9" xfId="0" applyFill="1" applyBorder="1"/>
    <xf numFmtId="0" fontId="0" fillId="0" borderId="11" xfId="0" applyFill="1" applyBorder="1"/>
    <xf numFmtId="0" fontId="10" fillId="0" borderId="0" xfId="0" applyFont="1"/>
    <xf numFmtId="0" fontId="10" fillId="0" borderId="0" xfId="0" applyFont="1" applyBorder="1"/>
    <xf numFmtId="0" fontId="0" fillId="0" borderId="26" xfId="0" applyFill="1" applyBorder="1"/>
    <xf numFmtId="0" fontId="0" fillId="0" borderId="25" xfId="0" applyFill="1" applyBorder="1"/>
    <xf numFmtId="0" fontId="13" fillId="0" borderId="0" xfId="0" applyFont="1"/>
    <xf numFmtId="0" fontId="0" fillId="0" borderId="0" xfId="0" applyBorder="1"/>
    <xf numFmtId="0" fontId="0" fillId="0" borderId="0" xfId="0" applyFill="1" applyBorder="1"/>
    <xf numFmtId="0" fontId="0" fillId="0" borderId="24" xfId="0" applyBorder="1"/>
    <xf numFmtId="0" fontId="0" fillId="0" borderId="2" xfId="0" applyBorder="1"/>
    <xf numFmtId="0" fontId="0" fillId="0" borderId="5" xfId="0" applyBorder="1"/>
    <xf numFmtId="0" fontId="0" fillId="0" borderId="4" xfId="0" applyBorder="1"/>
    <xf numFmtId="0" fontId="0" fillId="0" borderId="26" xfId="0" applyBorder="1"/>
    <xf numFmtId="0" fontId="0" fillId="0" borderId="25" xfId="0" applyBorder="1"/>
    <xf numFmtId="0" fontId="0" fillId="0" borderId="5" xfId="0" applyFill="1" applyBorder="1"/>
    <xf numFmtId="0" fontId="0" fillId="0" borderId="0" xfId="0" applyFont="1" applyBorder="1"/>
    <xf numFmtId="0" fontId="0" fillId="0" borderId="0" xfId="0" applyFont="1" applyFill="1" applyBorder="1"/>
    <xf numFmtId="0" fontId="0" fillId="0" borderId="2" xfId="0" applyFont="1" applyBorder="1"/>
    <xf numFmtId="0" fontId="0" fillId="0" borderId="4" xfId="0" applyFont="1" applyFill="1" applyBorder="1"/>
    <xf numFmtId="0" fontId="0" fillId="0" borderId="5" xfId="0" applyFont="1" applyFill="1" applyBorder="1"/>
    <xf numFmtId="0" fontId="0" fillId="0" borderId="3" xfId="0" applyFont="1" applyFill="1" applyBorder="1"/>
    <xf numFmtId="0" fontId="1" fillId="0" borderId="0" xfId="0" applyFont="1" applyBorder="1" applyAlignment="1"/>
    <xf numFmtId="0" fontId="0" fillId="3" borderId="0" xfId="0" applyFill="1" applyBorder="1"/>
    <xf numFmtId="0" fontId="0" fillId="0" borderId="19" xfId="0" applyFill="1" applyBorder="1"/>
    <xf numFmtId="0" fontId="0" fillId="0" borderId="0" xfId="0" applyFill="1" applyBorder="1" applyAlignment="1">
      <alignment horizontal="center" vertical="center"/>
    </xf>
    <xf numFmtId="0" fontId="0" fillId="0" borderId="0" xfId="0" applyBorder="1" applyAlignment="1">
      <alignment horizontal="center"/>
    </xf>
    <xf numFmtId="0" fontId="0" fillId="0" borderId="0" xfId="0" applyFont="1" applyBorder="1" applyAlignment="1">
      <alignment horizontal="center"/>
    </xf>
    <xf numFmtId="0" fontId="13" fillId="0" borderId="0" xfId="0" applyFont="1" applyFill="1" applyBorder="1"/>
    <xf numFmtId="0" fontId="18" fillId="0" borderId="0" xfId="0" applyFont="1"/>
    <xf numFmtId="0" fontId="18" fillId="0" borderId="0" xfId="0" applyFont="1" applyFill="1" applyBorder="1"/>
    <xf numFmtId="0" fontId="18" fillId="0" borderId="0" xfId="0" applyFont="1" applyBorder="1"/>
    <xf numFmtId="0" fontId="0" fillId="0" borderId="0" xfId="0" applyFill="1" applyBorder="1" applyAlignment="1">
      <alignment vertical="center"/>
    </xf>
    <xf numFmtId="0" fontId="1" fillId="0" borderId="0" xfId="0" applyFont="1" applyFill="1" applyBorder="1" applyAlignment="1"/>
    <xf numFmtId="0" fontId="20" fillId="0" borderId="0" xfId="0" applyFont="1" applyFill="1" applyBorder="1"/>
    <xf numFmtId="0" fontId="0" fillId="0" borderId="0" xfId="0" applyBorder="1" applyAlignment="1">
      <alignment horizontal="center"/>
    </xf>
    <xf numFmtId="0" fontId="0" fillId="0" borderId="0" xfId="0" applyBorder="1" applyAlignment="1">
      <alignment vertical="center"/>
    </xf>
    <xf numFmtId="0" fontId="0" fillId="0" borderId="0" xfId="0" applyAlignment="1">
      <alignment vertical="center"/>
    </xf>
    <xf numFmtId="0" fontId="18" fillId="0" borderId="0" xfId="0" applyFont="1" applyFill="1" applyBorder="1" applyAlignment="1">
      <alignment vertical="center"/>
    </xf>
    <xf numFmtId="0" fontId="20" fillId="0" borderId="0" xfId="0" applyFont="1" applyFill="1" applyBorder="1" applyAlignment="1">
      <alignment vertical="center"/>
    </xf>
    <xf numFmtId="0" fontId="0" fillId="0" borderId="9" xfId="0" applyFill="1" applyBorder="1" applyAlignment="1">
      <alignment vertical="center"/>
    </xf>
    <xf numFmtId="0" fontId="0" fillId="0" borderId="10" xfId="0" applyFill="1" applyBorder="1" applyAlignment="1">
      <alignment vertical="center"/>
    </xf>
    <xf numFmtId="0" fontId="0" fillId="0" borderId="0" xfId="0" applyFont="1" applyFill="1" applyBorder="1" applyAlignment="1">
      <alignment vertical="center"/>
    </xf>
    <xf numFmtId="0" fontId="0" fillId="0" borderId="0" xfId="0" applyFill="1" applyBorder="1" applyAlignment="1">
      <alignment horizontal="center"/>
    </xf>
    <xf numFmtId="0" fontId="0" fillId="0" borderId="24" xfId="0" applyFill="1" applyBorder="1"/>
    <xf numFmtId="0" fontId="0" fillId="0" borderId="4" xfId="0" applyFill="1" applyBorder="1"/>
    <xf numFmtId="0" fontId="0" fillId="0" borderId="1" xfId="0" applyFill="1" applyBorder="1"/>
    <xf numFmtId="0" fontId="0" fillId="0" borderId="3" xfId="0" applyFill="1" applyBorder="1"/>
    <xf numFmtId="0" fontId="0" fillId="0" borderId="0" xfId="0" applyFill="1" applyAlignment="1">
      <alignment vertical="center"/>
    </xf>
    <xf numFmtId="0" fontId="0" fillId="0" borderId="4" xfId="0" applyFill="1" applyBorder="1" applyAlignment="1">
      <alignment vertical="center"/>
    </xf>
    <xf numFmtId="0" fontId="0" fillId="0" borderId="2" xfId="0" applyFill="1" applyBorder="1" applyAlignment="1">
      <alignment vertical="center"/>
    </xf>
    <xf numFmtId="0" fontId="0" fillId="0" borderId="5" xfId="0" applyFont="1" applyFill="1" applyBorder="1" applyAlignment="1">
      <alignment vertical="center"/>
    </xf>
    <xf numFmtId="0" fontId="0" fillId="0" borderId="3" xfId="0" applyFont="1" applyFill="1" applyBorder="1" applyAlignment="1">
      <alignment vertical="center"/>
    </xf>
    <xf numFmtId="0" fontId="0" fillId="2" borderId="31" xfId="0" applyFill="1" applyBorder="1"/>
    <xf numFmtId="0" fontId="0" fillId="2" borderId="8" xfId="0" applyFill="1" applyBorder="1"/>
    <xf numFmtId="0" fontId="1" fillId="2" borderId="0" xfId="0" applyFont="1" applyFill="1" applyBorder="1" applyAlignment="1">
      <alignment vertical="center"/>
    </xf>
    <xf numFmtId="0" fontId="1" fillId="2" borderId="4" xfId="0" applyFont="1" applyFill="1" applyBorder="1" applyAlignment="1">
      <alignment vertical="center"/>
    </xf>
    <xf numFmtId="0" fontId="0" fillId="2" borderId="15" xfId="0" applyFill="1" applyBorder="1"/>
    <xf numFmtId="0" fontId="0" fillId="2" borderId="10" xfId="0" applyFill="1" applyBorder="1"/>
    <xf numFmtId="0" fontId="1" fillId="2" borderId="2" xfId="0" applyFont="1" applyFill="1" applyBorder="1" applyAlignment="1"/>
    <xf numFmtId="0" fontId="1" fillId="2" borderId="4" xfId="0" applyFont="1" applyFill="1" applyBorder="1" applyAlignment="1"/>
    <xf numFmtId="0" fontId="0" fillId="6" borderId="26" xfId="0" applyFill="1" applyBorder="1"/>
    <xf numFmtId="0" fontId="0" fillId="6" borderId="2" xfId="0" applyFill="1" applyBorder="1"/>
    <xf numFmtId="0" fontId="0" fillId="6" borderId="0" xfId="0" applyFill="1" applyBorder="1"/>
    <xf numFmtId="0" fontId="4" fillId="6" borderId="0" xfId="0" applyFont="1" applyFill="1" applyBorder="1"/>
    <xf numFmtId="0" fontId="5" fillId="6" borderId="0" xfId="0" applyFont="1" applyFill="1" applyBorder="1" applyAlignment="1">
      <alignment horizontal="center"/>
    </xf>
    <xf numFmtId="0" fontId="0" fillId="6" borderId="4" xfId="0" applyFill="1" applyBorder="1"/>
    <xf numFmtId="0" fontId="4" fillId="6" borderId="0" xfId="0" applyFont="1" applyFill="1" applyBorder="1" applyAlignment="1">
      <alignment horizontal="right"/>
    </xf>
    <xf numFmtId="0" fontId="4" fillId="6" borderId="0" xfId="0" applyFont="1" applyFill="1" applyBorder="1" applyAlignment="1">
      <alignment horizontal="center"/>
    </xf>
    <xf numFmtId="0" fontId="7" fillId="6" borderId="0" xfId="0" applyFont="1" applyFill="1" applyBorder="1" applyAlignment="1">
      <alignment horizontal="right"/>
    </xf>
    <xf numFmtId="0" fontId="7" fillId="6" borderId="0" xfId="0" applyFont="1" applyFill="1" applyBorder="1" applyAlignment="1">
      <alignment horizontal="left"/>
    </xf>
    <xf numFmtId="0" fontId="4" fillId="6" borderId="0" xfId="0" applyFont="1" applyFill="1" applyBorder="1" applyAlignment="1">
      <alignment horizontal="left"/>
    </xf>
    <xf numFmtId="1" fontId="4" fillId="6" borderId="0" xfId="0" applyNumberFormat="1" applyFont="1" applyFill="1" applyBorder="1" applyAlignment="1">
      <alignment horizontal="right"/>
    </xf>
    <xf numFmtId="0" fontId="7" fillId="6" borderId="0" xfId="0" applyFont="1" applyFill="1" applyBorder="1" applyAlignment="1">
      <alignment horizontal="center"/>
    </xf>
    <xf numFmtId="0" fontId="0" fillId="6" borderId="1" xfId="0" applyFill="1" applyBorder="1"/>
    <xf numFmtId="0" fontId="0" fillId="6" borderId="5" xfId="0" applyFill="1" applyBorder="1"/>
    <xf numFmtId="0" fontId="0" fillId="6" borderId="3" xfId="0" applyFill="1" applyBorder="1"/>
    <xf numFmtId="0" fontId="0" fillId="6" borderId="0" xfId="0" applyFill="1" applyBorder="1" applyAlignment="1">
      <alignment vertical="center"/>
    </xf>
    <xf numFmtId="0" fontId="17" fillId="6" borderId="0" xfId="0" applyFont="1" applyFill="1" applyBorder="1" applyAlignment="1">
      <alignment vertical="center"/>
    </xf>
    <xf numFmtId="0" fontId="0" fillId="6" borderId="0" xfId="0" applyFill="1" applyAlignment="1">
      <alignment vertical="center"/>
    </xf>
    <xf numFmtId="0" fontId="0" fillId="6" borderId="0" xfId="0" applyFont="1" applyFill="1" applyBorder="1" applyAlignment="1">
      <alignment vertical="center"/>
    </xf>
    <xf numFmtId="0" fontId="0" fillId="6" borderId="0" xfId="0" applyFill="1" applyBorder="1" applyAlignment="1">
      <alignment vertical="top"/>
    </xf>
    <xf numFmtId="0" fontId="0" fillId="6" borderId="0" xfId="0" applyFill="1"/>
    <xf numFmtId="0" fontId="0" fillId="6" borderId="0" xfId="0" applyFont="1" applyFill="1" applyBorder="1"/>
    <xf numFmtId="0" fontId="0" fillId="6" borderId="0" xfId="0" applyFill="1" applyAlignment="1">
      <alignment vertical="top"/>
    </xf>
    <xf numFmtId="0" fontId="0" fillId="6" borderId="4" xfId="0" applyFill="1" applyBorder="1" applyAlignment="1">
      <alignment vertical="center"/>
    </xf>
    <xf numFmtId="0" fontId="0" fillId="6" borderId="0" xfId="0" applyFill="1" applyBorder="1" applyAlignment="1">
      <alignment horizontal="center" vertical="top"/>
    </xf>
    <xf numFmtId="0" fontId="0" fillId="6" borderId="0" xfId="0" applyFill="1" applyBorder="1" applyAlignment="1"/>
    <xf numFmtId="0" fontId="12" fillId="6" borderId="0" xfId="0" applyFont="1" applyFill="1" applyBorder="1" applyAlignment="1">
      <alignment horizontal="center"/>
    </xf>
    <xf numFmtId="0" fontId="2" fillId="6" borderId="0" xfId="34" applyFill="1"/>
    <xf numFmtId="0" fontId="14" fillId="6" borderId="0" xfId="0" applyFont="1" applyFill="1" applyBorder="1"/>
    <xf numFmtId="0" fontId="1" fillId="6" borderId="24" xfId="0" applyFont="1" applyFill="1" applyBorder="1"/>
    <xf numFmtId="164" fontId="0" fillId="6" borderId="4" xfId="0" applyNumberFormat="1" applyFill="1" applyBorder="1"/>
    <xf numFmtId="0" fontId="16" fillId="6" borderId="2" xfId="0" applyFont="1" applyFill="1" applyBorder="1"/>
    <xf numFmtId="0" fontId="16" fillId="6" borderId="4" xfId="0" applyFont="1" applyFill="1" applyBorder="1"/>
    <xf numFmtId="0" fontId="0" fillId="6" borderId="2" xfId="0" applyFill="1" applyBorder="1" applyAlignment="1">
      <alignment vertical="center"/>
    </xf>
    <xf numFmtId="0" fontId="0" fillId="7" borderId="20" xfId="0" applyFill="1" applyBorder="1"/>
    <xf numFmtId="0" fontId="7" fillId="7" borderId="20" xfId="0" applyFont="1" applyFill="1" applyBorder="1" applyAlignment="1" applyProtection="1">
      <alignment horizontal="center"/>
      <protection locked="0"/>
    </xf>
    <xf numFmtId="0" fontId="4" fillId="7" borderId="20" xfId="0" applyFont="1" applyFill="1" applyBorder="1" applyAlignment="1" applyProtection="1">
      <alignment horizontal="center"/>
      <protection locked="0"/>
    </xf>
    <xf numFmtId="0" fontId="4" fillId="7" borderId="20" xfId="0" applyFont="1" applyFill="1" applyBorder="1" applyAlignment="1">
      <alignment horizontal="center"/>
    </xf>
    <xf numFmtId="0" fontId="4" fillId="7" borderId="20" xfId="0" applyNumberFormat="1" applyFont="1" applyFill="1" applyBorder="1" applyAlignment="1" applyProtection="1">
      <alignment horizontal="center"/>
      <protection locked="0"/>
    </xf>
    <xf numFmtId="1" fontId="4" fillId="7" borderId="20" xfId="0" applyNumberFormat="1" applyFont="1" applyFill="1" applyBorder="1" applyAlignment="1" applyProtection="1">
      <alignment horizontal="center"/>
      <protection locked="0"/>
    </xf>
    <xf numFmtId="2" fontId="4" fillId="7" borderId="20" xfId="0" applyNumberFormat="1" applyFont="1" applyFill="1" applyBorder="1" applyAlignment="1">
      <alignment horizontal="center"/>
    </xf>
    <xf numFmtId="2" fontId="7" fillId="7" borderId="20" xfId="0" applyNumberFormat="1" applyFont="1" applyFill="1" applyBorder="1" applyAlignment="1">
      <alignment horizontal="center"/>
    </xf>
    <xf numFmtId="164" fontId="7" fillId="7" borderId="20" xfId="0" applyNumberFormat="1" applyFont="1" applyFill="1" applyBorder="1" applyAlignment="1">
      <alignment horizontal="center"/>
    </xf>
    <xf numFmtId="164" fontId="4" fillId="7" borderId="20" xfId="0" applyNumberFormat="1" applyFont="1" applyFill="1" applyBorder="1" applyAlignment="1">
      <alignment horizontal="center"/>
    </xf>
    <xf numFmtId="0" fontId="23" fillId="6" borderId="0" xfId="0" applyFont="1" applyFill="1" applyBorder="1" applyAlignment="1">
      <alignment vertical="center"/>
    </xf>
    <xf numFmtId="0" fontId="0" fillId="3" borderId="18" xfId="0" applyFill="1" applyBorder="1" applyAlignment="1">
      <alignment horizontal="center"/>
    </xf>
    <xf numFmtId="0" fontId="0" fillId="3" borderId="1" xfId="0" applyFill="1" applyBorder="1"/>
    <xf numFmtId="0" fontId="0" fillId="3" borderId="14" xfId="0" applyFill="1" applyBorder="1"/>
    <xf numFmtId="0" fontId="8" fillId="0" borderId="24" xfId="0" applyFont="1" applyFill="1" applyBorder="1"/>
    <xf numFmtId="0" fontId="8" fillId="0" borderId="25" xfId="0" applyFont="1" applyFill="1" applyBorder="1"/>
    <xf numFmtId="0" fontId="8" fillId="0" borderId="26" xfId="0" applyFont="1" applyFill="1" applyBorder="1"/>
    <xf numFmtId="0" fontId="18" fillId="0" borderId="0" xfId="0" applyFont="1" applyFill="1"/>
    <xf numFmtId="0" fontId="13" fillId="0" borderId="0" xfId="0" applyFont="1" applyFill="1"/>
    <xf numFmtId="0" fontId="0" fillId="0" borderId="9" xfId="0" applyFont="1" applyFill="1" applyBorder="1"/>
    <xf numFmtId="0" fontId="0" fillId="0" borderId="9" xfId="0" applyFont="1" applyFill="1" applyBorder="1" applyAlignment="1">
      <alignment vertical="center"/>
    </xf>
    <xf numFmtId="0" fontId="0" fillId="0" borderId="24" xfId="0" applyFont="1" applyFill="1" applyBorder="1" applyAlignment="1">
      <alignment vertical="center"/>
    </xf>
    <xf numFmtId="0" fontId="0" fillId="0" borderId="25" xfId="0" applyFont="1" applyFill="1" applyBorder="1" applyAlignment="1">
      <alignment vertical="center"/>
    </xf>
    <xf numFmtId="0" fontId="0" fillId="0" borderId="26" xfId="0" applyFont="1" applyFill="1" applyBorder="1" applyAlignment="1">
      <alignment vertical="center"/>
    </xf>
    <xf numFmtId="0" fontId="13" fillId="0" borderId="0" xfId="0" applyFont="1" applyFill="1" applyBorder="1" applyAlignment="1">
      <alignment vertical="center"/>
    </xf>
    <xf numFmtId="0" fontId="0" fillId="0" borderId="4" xfId="0" applyFont="1" applyFill="1" applyBorder="1" applyAlignment="1">
      <alignment vertical="center"/>
    </xf>
    <xf numFmtId="0" fontId="13" fillId="0" borderId="9" xfId="0" applyFont="1" applyFill="1" applyBorder="1"/>
    <xf numFmtId="0" fontId="24" fillId="8" borderId="0" xfId="0" applyFont="1" applyFill="1" applyBorder="1" applyAlignment="1">
      <alignment horizontal="center" textRotation="90"/>
    </xf>
    <xf numFmtId="0" fontId="0" fillId="8" borderId="0" xfId="0" applyFill="1" applyBorder="1"/>
    <xf numFmtId="0" fontId="0" fillId="8" borderId="0" xfId="0" applyFill="1" applyBorder="1" applyAlignment="1"/>
    <xf numFmtId="0" fontId="0" fillId="8" borderId="0" xfId="0" applyFill="1" applyBorder="1" applyAlignment="1">
      <alignment horizontal="center"/>
    </xf>
    <xf numFmtId="0" fontId="0" fillId="8" borderId="0" xfId="0" applyFill="1"/>
    <xf numFmtId="0" fontId="0" fillId="8" borderId="0" xfId="0" applyFill="1" applyAlignment="1">
      <alignment vertical="center"/>
    </xf>
    <xf numFmtId="0" fontId="0" fillId="8" borderId="0" xfId="0" applyFill="1" applyBorder="1" applyAlignment="1">
      <alignment vertical="center"/>
    </xf>
    <xf numFmtId="0" fontId="1" fillId="0" borderId="0" xfId="0" applyFont="1" applyFill="1" applyBorder="1"/>
    <xf numFmtId="0" fontId="0" fillId="0" borderId="0" xfId="0" applyAlignment="1">
      <alignment textRotation="90"/>
    </xf>
    <xf numFmtId="0" fontId="0" fillId="0" borderId="5" xfId="0" applyFill="1" applyBorder="1" applyAlignment="1"/>
    <xf numFmtId="0" fontId="0" fillId="0" borderId="0" xfId="0" applyBorder="1" applyAlignment="1">
      <alignment horizontal="center"/>
    </xf>
    <xf numFmtId="0" fontId="0" fillId="3" borderId="26" xfId="0" applyFill="1" applyBorder="1"/>
    <xf numFmtId="0" fontId="0" fillId="3" borderId="2" xfId="0" applyFill="1" applyBorder="1"/>
    <xf numFmtId="0" fontId="0" fillId="3" borderId="4" xfId="0" applyFill="1" applyBorder="1"/>
    <xf numFmtId="0" fontId="0" fillId="3" borderId="18" xfId="0" applyFill="1" applyBorder="1"/>
    <xf numFmtId="0" fontId="1" fillId="2" borderId="0" xfId="0" applyFont="1" applyFill="1" applyBorder="1" applyAlignment="1"/>
    <xf numFmtId="0" fontId="0" fillId="0" borderId="2" xfId="0" applyFill="1" applyBorder="1" applyAlignment="1"/>
    <xf numFmtId="0" fontId="6" fillId="2" borderId="2"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0" xfId="0" applyFont="1" applyFill="1" applyBorder="1" applyAlignment="1">
      <alignment horizontal="center" vertical="center"/>
    </xf>
    <xf numFmtId="0" fontId="0" fillId="0" borderId="52" xfId="0" applyFill="1" applyBorder="1"/>
    <xf numFmtId="0" fontId="0" fillId="0" borderId="53" xfId="0" applyFill="1" applyBorder="1"/>
    <xf numFmtId="0" fontId="0" fillId="0" borderId="29"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53" xfId="0" applyBorder="1"/>
    <xf numFmtId="0" fontId="0" fillId="0" borderId="29" xfId="0" applyBorder="1"/>
    <xf numFmtId="0" fontId="0" fillId="0" borderId="30" xfId="0" applyBorder="1"/>
    <xf numFmtId="0" fontId="0" fillId="0" borderId="55" xfId="0" applyBorder="1"/>
    <xf numFmtId="0" fontId="0" fillId="0" borderId="4" xfId="0" applyFont="1" applyBorder="1"/>
    <xf numFmtId="0" fontId="0" fillId="0" borderId="5" xfId="0" applyFont="1" applyBorder="1"/>
    <xf numFmtId="0" fontId="0" fillId="0" borderId="55" xfId="0" applyFont="1" applyBorder="1"/>
    <xf numFmtId="0" fontId="0" fillId="0" borderId="9" xfId="0" applyFont="1" applyBorder="1"/>
    <xf numFmtId="0" fontId="0" fillId="0" borderId="10" xfId="0" applyFont="1" applyFill="1" applyBorder="1"/>
    <xf numFmtId="0" fontId="0" fillId="0" borderId="11" xfId="0" applyFont="1" applyBorder="1"/>
    <xf numFmtId="0" fontId="0" fillId="0" borderId="12" xfId="0" applyFont="1" applyFill="1" applyBorder="1"/>
    <xf numFmtId="0" fontId="0" fillId="0" borderId="13" xfId="0" applyFont="1" applyFill="1" applyBorder="1"/>
    <xf numFmtId="0" fontId="0" fillId="0" borderId="10" xfId="0" applyFont="1" applyBorder="1"/>
    <xf numFmtId="0" fontId="0" fillId="0" borderId="29" xfId="0" applyFont="1" applyBorder="1"/>
    <xf numFmtId="0" fontId="0" fillId="0" borderId="12" xfId="0" applyFont="1" applyBorder="1"/>
    <xf numFmtId="0" fontId="0" fillId="0" borderId="30" xfId="0" applyFont="1" applyBorder="1"/>
    <xf numFmtId="0" fontId="0" fillId="0" borderId="13" xfId="0" applyFont="1" applyBorder="1"/>
    <xf numFmtId="0" fontId="0" fillId="0" borderId="54" xfId="0" applyBorder="1"/>
    <xf numFmtId="0" fontId="0" fillId="0" borderId="27" xfId="0" applyBorder="1"/>
    <xf numFmtId="0" fontId="0" fillId="0" borderId="7" xfId="0" applyBorder="1"/>
    <xf numFmtId="0" fontId="0" fillId="0" borderId="8" xfId="0" applyBorder="1"/>
    <xf numFmtId="0" fontId="0" fillId="0" borderId="56" xfId="0" applyFill="1" applyBorder="1"/>
    <xf numFmtId="0" fontId="0" fillId="0" borderId="60" xfId="0" applyFill="1" applyBorder="1"/>
    <xf numFmtId="0" fontId="20" fillId="0" borderId="10" xfId="0" applyFont="1" applyFill="1" applyBorder="1"/>
    <xf numFmtId="0" fontId="0" fillId="0" borderId="38" xfId="0" applyFill="1" applyBorder="1"/>
    <xf numFmtId="0" fontId="0" fillId="0" borderId="61" xfId="0" applyFill="1" applyBorder="1"/>
    <xf numFmtId="0" fontId="0" fillId="0" borderId="54" xfId="0" applyFill="1" applyBorder="1"/>
    <xf numFmtId="0" fontId="0" fillId="0" borderId="50" xfId="0" applyFill="1" applyBorder="1"/>
    <xf numFmtId="0" fontId="0" fillId="0" borderId="49" xfId="0" applyFill="1" applyBorder="1"/>
    <xf numFmtId="0" fontId="0" fillId="0" borderId="51" xfId="0" applyBorder="1"/>
    <xf numFmtId="0" fontId="0" fillId="0" borderId="30" xfId="0" applyFill="1" applyBorder="1"/>
    <xf numFmtId="0" fontId="20" fillId="0" borderId="12" xfId="0" applyFont="1" applyFill="1" applyBorder="1"/>
    <xf numFmtId="0" fontId="0" fillId="6" borderId="0" xfId="0" applyFill="1" applyBorder="1" applyAlignment="1">
      <alignment vertical="center" wrapText="1"/>
    </xf>
    <xf numFmtId="0" fontId="0" fillId="0" borderId="0" xfId="0" applyBorder="1" applyAlignment="1">
      <alignment horizontal="center"/>
    </xf>
    <xf numFmtId="0" fontId="0" fillId="0" borderId="0" xfId="0" applyFill="1" applyBorder="1" applyAlignment="1">
      <alignment horizontal="center"/>
    </xf>
    <xf numFmtId="0" fontId="0" fillId="0" borderId="0" xfId="0" applyFill="1" applyBorder="1" applyAlignment="1">
      <alignment horizontal="center"/>
    </xf>
    <xf numFmtId="0" fontId="0" fillId="0" borderId="21" xfId="0" applyFill="1" applyBorder="1" applyAlignment="1">
      <alignment horizontal="center" vertical="center"/>
    </xf>
    <xf numFmtId="0" fontId="0" fillId="0" borderId="22" xfId="0" applyFill="1" applyBorder="1" applyAlignment="1">
      <alignment horizontal="center" vertical="center"/>
    </xf>
    <xf numFmtId="0" fontId="0" fillId="0" borderId="23" xfId="0" applyFill="1" applyBorder="1" applyAlignment="1">
      <alignment horizontal="center" vertical="center"/>
    </xf>
    <xf numFmtId="0" fontId="25" fillId="6" borderId="0" xfId="0" applyFont="1" applyFill="1" applyBorder="1" applyAlignment="1">
      <alignment vertical="center"/>
    </xf>
    <xf numFmtId="0" fontId="0" fillId="0" borderId="6" xfId="0" applyFont="1" applyFill="1" applyBorder="1"/>
    <xf numFmtId="0" fontId="0" fillId="0" borderId="7" xfId="0" applyFont="1" applyFill="1" applyBorder="1"/>
    <xf numFmtId="0" fontId="0" fillId="0" borderId="8" xfId="0" applyFont="1" applyFill="1" applyBorder="1"/>
    <xf numFmtId="0" fontId="0" fillId="0" borderId="11" xfId="0" applyFont="1" applyFill="1" applyBorder="1"/>
    <xf numFmtId="0" fontId="0" fillId="0" borderId="5" xfId="0" applyBorder="1" applyAlignment="1">
      <alignment horizontal="center"/>
    </xf>
    <xf numFmtId="0" fontId="0" fillId="0" borderId="56" xfId="0" applyBorder="1" applyAlignment="1">
      <alignment horizontal="center"/>
    </xf>
    <xf numFmtId="0" fontId="1" fillId="2" borderId="0" xfId="0" applyFont="1" applyFill="1" applyBorder="1" applyAlignment="1">
      <alignment horizontal="center"/>
    </xf>
    <xf numFmtId="0" fontId="0" fillId="0" borderId="0" xfId="0" applyFill="1" applyBorder="1" applyAlignment="1">
      <alignment horizontal="center"/>
    </xf>
    <xf numFmtId="0" fontId="0" fillId="6" borderId="0" xfId="0" applyFill="1" applyBorder="1" applyAlignment="1">
      <alignment horizontal="center"/>
    </xf>
    <xf numFmtId="0" fontId="27" fillId="6" borderId="2" xfId="0" applyFont="1" applyFill="1" applyBorder="1" applyAlignment="1">
      <alignment horizontal="center" wrapText="1"/>
    </xf>
    <xf numFmtId="0" fontId="6" fillId="2" borderId="0" xfId="0" applyFont="1" applyFill="1" applyBorder="1" applyAlignment="1">
      <alignment horizontal="center" vertical="center"/>
    </xf>
    <xf numFmtId="0" fontId="0" fillId="0" borderId="0" xfId="0" applyFill="1" applyBorder="1" applyAlignment="1">
      <alignment horizontal="center"/>
    </xf>
    <xf numFmtId="0" fontId="0" fillId="0" borderId="25" xfId="0" applyFill="1" applyBorder="1" applyAlignment="1">
      <alignment horizontal="center"/>
    </xf>
    <xf numFmtId="0" fontId="0" fillId="0" borderId="50" xfId="0" applyBorder="1" applyAlignment="1">
      <alignment horizontal="center"/>
    </xf>
    <xf numFmtId="0" fontId="0" fillId="0" borderId="50" xfId="0" applyBorder="1"/>
    <xf numFmtId="0" fontId="0" fillId="0" borderId="51" xfId="0" applyBorder="1" applyAlignment="1">
      <alignment horizontal="center"/>
    </xf>
    <xf numFmtId="0" fontId="3" fillId="0" borderId="0" xfId="35"/>
    <xf numFmtId="0" fontId="27" fillId="6" borderId="0" xfId="0" applyFont="1" applyFill="1"/>
    <xf numFmtId="0" fontId="0" fillId="6" borderId="1" xfId="0" applyFont="1" applyFill="1" applyBorder="1" applyAlignment="1"/>
    <xf numFmtId="0" fontId="0" fillId="6" borderId="3" xfId="0" applyFill="1" applyBorder="1" applyAlignment="1"/>
    <xf numFmtId="0" fontId="0" fillId="6" borderId="0" xfId="0" applyFill="1" applyAlignment="1"/>
    <xf numFmtId="0" fontId="3" fillId="0" borderId="0" xfId="35" applyBorder="1"/>
    <xf numFmtId="0" fontId="0" fillId="0" borderId="3" xfId="0" applyBorder="1"/>
    <xf numFmtId="0" fontId="0" fillId="2" borderId="0" xfId="0" applyFill="1" applyBorder="1"/>
    <xf numFmtId="0" fontId="29" fillId="6" borderId="0" xfId="0" applyFont="1" applyFill="1" applyBorder="1"/>
    <xf numFmtId="0" fontId="0" fillId="2" borderId="7" xfId="0" applyFill="1" applyBorder="1"/>
    <xf numFmtId="0" fontId="1" fillId="2" borderId="4" xfId="0" applyFont="1" applyFill="1" applyBorder="1" applyAlignment="1">
      <alignment horizontal="center"/>
    </xf>
    <xf numFmtId="0" fontId="29" fillId="6" borderId="2" xfId="0" applyFont="1" applyFill="1" applyBorder="1"/>
    <xf numFmtId="0" fontId="29" fillId="6" borderId="4" xfId="0" applyFont="1" applyFill="1" applyBorder="1"/>
    <xf numFmtId="0" fontId="0" fillId="6" borderId="12" xfId="0" applyFill="1" applyBorder="1"/>
    <xf numFmtId="0" fontId="0" fillId="6" borderId="29" xfId="0" applyFill="1" applyBorder="1"/>
    <xf numFmtId="0" fontId="0" fillId="6" borderId="30" xfId="0" applyFill="1" applyBorder="1"/>
    <xf numFmtId="0" fontId="13" fillId="0" borderId="4" xfId="0" applyFont="1" applyFill="1" applyBorder="1"/>
    <xf numFmtId="0" fontId="3" fillId="6" borderId="0" xfId="35" applyFill="1"/>
    <xf numFmtId="0" fontId="20" fillId="0" borderId="0" xfId="0" applyFont="1" applyBorder="1"/>
    <xf numFmtId="0" fontId="20" fillId="0" borderId="0" xfId="0" applyFont="1"/>
    <xf numFmtId="0" fontId="8" fillId="6" borderId="0" xfId="0" applyFont="1" applyFill="1"/>
    <xf numFmtId="0" fontId="34" fillId="6" borderId="2" xfId="0" applyFont="1" applyFill="1" applyBorder="1"/>
    <xf numFmtId="0" fontId="34" fillId="6" borderId="4" xfId="0" applyFont="1" applyFill="1" applyBorder="1"/>
    <xf numFmtId="0" fontId="0" fillId="9" borderId="18" xfId="0" applyFill="1" applyBorder="1" applyAlignment="1">
      <alignment horizontal="center" vertical="center" wrapText="1"/>
    </xf>
    <xf numFmtId="0" fontId="0" fillId="9" borderId="14" xfId="0" applyFill="1" applyBorder="1" applyAlignment="1">
      <alignment horizontal="center" vertical="center" wrapText="1"/>
    </xf>
    <xf numFmtId="0" fontId="15" fillId="2" borderId="15" xfId="0" applyFont="1" applyFill="1" applyBorder="1" applyAlignment="1">
      <alignment horizontal="center" vertical="center"/>
    </xf>
    <xf numFmtId="0" fontId="15" fillId="2" borderId="0" xfId="0" applyFont="1" applyFill="1" applyBorder="1" applyAlignment="1">
      <alignment horizontal="center" vertical="center"/>
    </xf>
    <xf numFmtId="0" fontId="22" fillId="6" borderId="15" xfId="0" applyFont="1" applyFill="1" applyBorder="1" applyAlignment="1">
      <alignment horizontal="center"/>
    </xf>
    <xf numFmtId="0" fontId="21" fillId="6" borderId="15" xfId="0" applyFont="1" applyFill="1" applyBorder="1" applyAlignment="1">
      <alignment horizontal="center"/>
    </xf>
    <xf numFmtId="0" fontId="32" fillId="6" borderId="24" xfId="0" applyFont="1" applyFill="1" applyBorder="1" applyAlignment="1">
      <alignment horizontal="center"/>
    </xf>
    <xf numFmtId="0" fontId="32" fillId="6" borderId="25" xfId="0" applyFont="1" applyFill="1" applyBorder="1" applyAlignment="1">
      <alignment horizontal="center"/>
    </xf>
    <xf numFmtId="0" fontId="32" fillId="6" borderId="26" xfId="0" applyFont="1" applyFill="1" applyBorder="1" applyAlignment="1">
      <alignment horizontal="center"/>
    </xf>
    <xf numFmtId="0" fontId="0" fillId="3" borderId="24" xfId="0" applyFill="1" applyBorder="1" applyAlignment="1">
      <alignment horizontal="center"/>
    </xf>
    <xf numFmtId="0" fontId="0" fillId="3" borderId="26" xfId="0" applyFill="1" applyBorder="1" applyAlignment="1">
      <alignment horizontal="center"/>
    </xf>
    <xf numFmtId="0" fontId="29" fillId="6" borderId="2" xfId="0" applyFont="1" applyFill="1" applyBorder="1" applyAlignment="1">
      <alignment horizontal="center"/>
    </xf>
    <xf numFmtId="0" fontId="29" fillId="6" borderId="0" xfId="0" applyFont="1" applyFill="1" applyBorder="1" applyAlignment="1">
      <alignment horizontal="center"/>
    </xf>
    <xf numFmtId="0" fontId="29" fillId="6" borderId="4" xfId="0" applyFont="1" applyFill="1" applyBorder="1" applyAlignment="1">
      <alignment horizontal="center"/>
    </xf>
    <xf numFmtId="0" fontId="0" fillId="9" borderId="0" xfId="0" applyFill="1" applyAlignment="1">
      <alignment horizontal="center" vertical="center" wrapText="1"/>
    </xf>
    <xf numFmtId="0" fontId="31" fillId="6" borderId="9" xfId="0" applyFont="1" applyFill="1" applyBorder="1" applyAlignment="1">
      <alignment horizontal="center" vertical="center" wrapText="1"/>
    </xf>
    <xf numFmtId="0" fontId="31" fillId="6" borderId="0" xfId="0" applyFont="1" applyFill="1" applyBorder="1" applyAlignment="1">
      <alignment horizontal="center" vertical="center" wrapText="1"/>
    </xf>
    <xf numFmtId="0" fontId="31" fillId="6" borderId="11" xfId="0" applyFont="1" applyFill="1" applyBorder="1" applyAlignment="1">
      <alignment horizontal="center" vertical="center" wrapText="1"/>
    </xf>
    <xf numFmtId="0" fontId="31" fillId="6" borderId="12" xfId="0" applyFont="1" applyFill="1" applyBorder="1" applyAlignment="1">
      <alignment horizontal="center" vertical="center" wrapText="1"/>
    </xf>
    <xf numFmtId="0" fontId="30" fillId="6" borderId="0" xfId="0" applyFont="1" applyFill="1" applyBorder="1" applyAlignment="1">
      <alignment horizontal="center" vertical="center"/>
    </xf>
    <xf numFmtId="0" fontId="30" fillId="6" borderId="12" xfId="0" applyFont="1" applyFill="1" applyBorder="1" applyAlignment="1">
      <alignment horizontal="center" vertical="center"/>
    </xf>
    <xf numFmtId="0" fontId="30" fillId="6" borderId="15" xfId="0" applyFont="1" applyFill="1" applyBorder="1" applyAlignment="1">
      <alignment horizontal="center" vertical="center"/>
    </xf>
    <xf numFmtId="0" fontId="30" fillId="6" borderId="32" xfId="0" applyFont="1" applyFill="1" applyBorder="1" applyAlignment="1">
      <alignment horizontal="center" vertical="center"/>
    </xf>
    <xf numFmtId="0" fontId="30" fillId="6" borderId="10" xfId="0" applyFont="1" applyFill="1" applyBorder="1" applyAlignment="1">
      <alignment horizontal="center" vertical="center"/>
    </xf>
    <xf numFmtId="0" fontId="30" fillId="6" borderId="13" xfId="0" applyFont="1" applyFill="1" applyBorder="1" applyAlignment="1">
      <alignment horizontal="center" vertical="center"/>
    </xf>
    <xf numFmtId="0" fontId="0" fillId="3" borderId="1" xfId="0" applyFill="1" applyBorder="1" applyAlignment="1">
      <alignment horizontal="center"/>
    </xf>
    <xf numFmtId="0" fontId="0" fillId="3" borderId="3" xfId="0" applyFill="1" applyBorder="1" applyAlignment="1">
      <alignment horizontal="center"/>
    </xf>
    <xf numFmtId="0" fontId="0" fillId="9"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6" xfId="0" applyFill="1" applyBorder="1" applyAlignment="1">
      <alignment horizontal="center" vertical="center" wrapText="1"/>
    </xf>
    <xf numFmtId="0" fontId="0" fillId="9" borderId="2" xfId="0" applyFill="1" applyBorder="1" applyAlignment="1">
      <alignment horizontal="center" vertical="center" wrapText="1"/>
    </xf>
    <xf numFmtId="0" fontId="0" fillId="9" borderId="0" xfId="0" applyFill="1" applyBorder="1" applyAlignment="1">
      <alignment horizontal="center" vertical="center" wrapText="1"/>
    </xf>
    <xf numFmtId="0" fontId="0" fillId="9" borderId="4" xfId="0" applyFill="1" applyBorder="1" applyAlignment="1">
      <alignment horizontal="center" vertical="center" wrapText="1"/>
    </xf>
    <xf numFmtId="0" fontId="0" fillId="9" borderId="1" xfId="0" applyFill="1" applyBorder="1" applyAlignment="1">
      <alignment horizontal="center" vertical="center" wrapText="1"/>
    </xf>
    <xf numFmtId="0" fontId="0" fillId="9" borderId="5" xfId="0" applyFill="1" applyBorder="1" applyAlignment="1">
      <alignment horizontal="center" vertical="center" wrapText="1"/>
    </xf>
    <xf numFmtId="0" fontId="0" fillId="9" borderId="3" xfId="0" applyFill="1" applyBorder="1" applyAlignment="1">
      <alignment horizontal="center" vertical="center" wrapText="1"/>
    </xf>
    <xf numFmtId="0" fontId="0" fillId="3" borderId="1" xfId="0" applyFill="1" applyBorder="1" applyAlignment="1">
      <alignment horizontal="center" vertical="center"/>
    </xf>
    <xf numFmtId="0" fontId="0" fillId="3" borderId="3" xfId="0" applyFill="1" applyBorder="1" applyAlignment="1">
      <alignment horizontal="center" vertical="center"/>
    </xf>
    <xf numFmtId="0" fontId="1" fillId="4" borderId="21" xfId="0" applyFont="1" applyFill="1" applyBorder="1" applyAlignment="1">
      <alignment horizontal="center"/>
    </xf>
    <xf numFmtId="0" fontId="1" fillId="4" borderId="22" xfId="0" applyFont="1" applyFill="1" applyBorder="1" applyAlignment="1">
      <alignment horizontal="center"/>
    </xf>
    <xf numFmtId="0" fontId="1" fillId="4" borderId="23" xfId="0" applyFont="1" applyFill="1" applyBorder="1" applyAlignment="1">
      <alignment horizontal="center"/>
    </xf>
    <xf numFmtId="0" fontId="0" fillId="0" borderId="52" xfId="0" applyFill="1" applyBorder="1" applyAlignment="1">
      <alignment horizontal="center" vertical="center"/>
    </xf>
    <xf numFmtId="0" fontId="0" fillId="0" borderId="9" xfId="0" applyFill="1" applyBorder="1" applyAlignment="1">
      <alignment horizontal="center" vertical="center"/>
    </xf>
    <xf numFmtId="0" fontId="0" fillId="0" borderId="55" xfId="0" applyFill="1" applyBorder="1" applyAlignment="1">
      <alignment horizontal="center" vertical="center"/>
    </xf>
    <xf numFmtId="0" fontId="1" fillId="0" borderId="57" xfId="0" applyFont="1" applyFill="1" applyBorder="1" applyAlignment="1">
      <alignment horizontal="center" vertical="center" textRotation="90" wrapText="1"/>
    </xf>
    <xf numFmtId="0" fontId="1" fillId="0" borderId="58" xfId="0" applyFont="1" applyFill="1" applyBorder="1" applyAlignment="1">
      <alignment horizontal="center" vertical="center" textRotation="90" wrapText="1"/>
    </xf>
    <xf numFmtId="0" fontId="1" fillId="0" borderId="59" xfId="0" applyFont="1" applyFill="1" applyBorder="1" applyAlignment="1">
      <alignment horizontal="center" vertical="center" textRotation="90" wrapText="1"/>
    </xf>
    <xf numFmtId="0" fontId="1" fillId="2" borderId="0" xfId="0" applyFont="1" applyFill="1" applyBorder="1" applyAlignment="1">
      <alignment horizontal="center"/>
    </xf>
    <xf numFmtId="0" fontId="19" fillId="9" borderId="6" xfId="0" applyFont="1" applyFill="1" applyBorder="1" applyAlignment="1">
      <alignment horizontal="center" vertical="center" wrapText="1"/>
    </xf>
    <xf numFmtId="0" fontId="19" fillId="9" borderId="7" xfId="0" applyFont="1" applyFill="1" applyBorder="1" applyAlignment="1">
      <alignment horizontal="center" vertical="center" wrapText="1"/>
    </xf>
    <xf numFmtId="0" fontId="19" fillId="9" borderId="8" xfId="0" applyFont="1" applyFill="1" applyBorder="1" applyAlignment="1">
      <alignment horizontal="center" vertical="center" wrapText="1"/>
    </xf>
    <xf numFmtId="0" fontId="19" fillId="9" borderId="9" xfId="0" applyFont="1" applyFill="1" applyBorder="1" applyAlignment="1">
      <alignment horizontal="center" vertical="center" wrapText="1"/>
    </xf>
    <xf numFmtId="0" fontId="19" fillId="9" borderId="0" xfId="0" applyFont="1" applyFill="1" applyBorder="1" applyAlignment="1">
      <alignment horizontal="center" vertical="center" wrapText="1"/>
    </xf>
    <xf numFmtId="0" fontId="19" fillId="9" borderId="10" xfId="0" applyFont="1" applyFill="1" applyBorder="1" applyAlignment="1">
      <alignment horizontal="center" vertical="center" wrapText="1"/>
    </xf>
    <xf numFmtId="0" fontId="19" fillId="9" borderId="11"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9" fillId="9" borderId="13" xfId="0" applyFont="1" applyFill="1" applyBorder="1" applyAlignment="1">
      <alignment horizontal="center" vertical="center" wrapText="1"/>
    </xf>
    <xf numFmtId="0" fontId="24" fillId="0" borderId="0" xfId="0" applyFont="1" applyAlignment="1">
      <alignment horizontal="center" textRotation="90"/>
    </xf>
    <xf numFmtId="0" fontId="0" fillId="0" borderId="6" xfId="0" applyFill="1" applyBorder="1" applyAlignment="1">
      <alignment horizontal="center"/>
    </xf>
    <xf numFmtId="0" fontId="0" fillId="0" borderId="7" xfId="0" applyFill="1" applyBorder="1" applyAlignment="1">
      <alignment horizontal="center"/>
    </xf>
    <xf numFmtId="0" fontId="0" fillId="0" borderId="8" xfId="0" applyFill="1" applyBorder="1" applyAlignment="1">
      <alignment horizontal="center"/>
    </xf>
    <xf numFmtId="0" fontId="0" fillId="0" borderId="57" xfId="0" applyFill="1" applyBorder="1" applyAlignment="1">
      <alignment horizontal="center" vertical="center" textRotation="90"/>
    </xf>
    <xf numFmtId="0" fontId="0" fillId="0" borderId="58" xfId="0" applyFill="1" applyBorder="1" applyAlignment="1">
      <alignment horizontal="center" vertical="center" textRotation="90"/>
    </xf>
    <xf numFmtId="0" fontId="0" fillId="0" borderId="59" xfId="0" applyFill="1" applyBorder="1" applyAlignment="1">
      <alignment horizontal="center" vertical="center" textRotation="90"/>
    </xf>
    <xf numFmtId="0" fontId="0" fillId="0" borderId="50" xfId="0" applyFill="1" applyBorder="1" applyAlignment="1">
      <alignment horizontal="center"/>
    </xf>
    <xf numFmtId="0" fontId="1" fillId="0" borderId="6" xfId="0" applyFont="1" applyFill="1" applyBorder="1" applyAlignment="1">
      <alignment horizontal="center"/>
    </xf>
    <xf numFmtId="0" fontId="1" fillId="0" borderId="7" xfId="0" applyFont="1" applyFill="1" applyBorder="1" applyAlignment="1">
      <alignment horizontal="center"/>
    </xf>
    <xf numFmtId="0" fontId="1" fillId="0" borderId="8" xfId="0" applyFont="1" applyFill="1" applyBorder="1" applyAlignment="1">
      <alignment horizontal="center"/>
    </xf>
    <xf numFmtId="0" fontId="0" fillId="0" borderId="24" xfId="0" applyFill="1" applyBorder="1" applyAlignment="1">
      <alignment horizontal="center"/>
    </xf>
    <xf numFmtId="0" fontId="0" fillId="0" borderId="25" xfId="0" applyFill="1" applyBorder="1" applyAlignment="1">
      <alignment horizontal="center"/>
    </xf>
    <xf numFmtId="0" fontId="0" fillId="0" borderId="26" xfId="0" applyFill="1" applyBorder="1" applyAlignment="1">
      <alignment horizontal="center"/>
    </xf>
    <xf numFmtId="0" fontId="1" fillId="0" borderId="24" xfId="0" applyFont="1" applyFill="1" applyBorder="1" applyAlignment="1">
      <alignment horizontal="center"/>
    </xf>
    <xf numFmtId="0" fontId="1" fillId="0" borderId="25" xfId="0" applyFont="1" applyFill="1" applyBorder="1" applyAlignment="1">
      <alignment horizontal="center"/>
    </xf>
    <xf numFmtId="0" fontId="1" fillId="0" borderId="26" xfId="0" applyFont="1" applyFill="1" applyBorder="1" applyAlignment="1">
      <alignment horizontal="center"/>
    </xf>
    <xf numFmtId="0" fontId="0" fillId="0" borderId="0" xfId="0" applyBorder="1" applyAlignment="1">
      <alignment horizontal="center"/>
    </xf>
    <xf numFmtId="0" fontId="1" fillId="0" borderId="0" xfId="0" applyFont="1" applyBorder="1" applyAlignment="1">
      <alignment horizontal="center"/>
    </xf>
    <xf numFmtId="0" fontId="0" fillId="0" borderId="0" xfId="0" applyFill="1" applyBorder="1" applyAlignment="1">
      <alignment horizontal="center" textRotation="90"/>
    </xf>
    <xf numFmtId="0" fontId="0" fillId="0" borderId="0" xfId="0" applyFill="1" applyBorder="1" applyAlignment="1">
      <alignment horizontal="center"/>
    </xf>
    <xf numFmtId="0" fontId="0" fillId="6" borderId="18" xfId="0" applyFill="1" applyBorder="1" applyAlignment="1">
      <alignment horizontal="center" vertical="center"/>
    </xf>
    <xf numFmtId="0" fontId="0" fillId="6" borderId="14" xfId="0" applyFill="1" applyBorder="1" applyAlignment="1">
      <alignment horizontal="center" vertical="center"/>
    </xf>
    <xf numFmtId="0" fontId="0" fillId="6" borderId="2" xfId="0" applyFill="1" applyBorder="1" applyAlignment="1">
      <alignment horizontal="center" vertical="center"/>
    </xf>
    <xf numFmtId="0" fontId="19" fillId="2" borderId="27" xfId="0" applyFont="1" applyFill="1" applyBorder="1" applyAlignment="1">
      <alignment horizontal="center" vertical="center"/>
    </xf>
    <xf numFmtId="0" fontId="19" fillId="2" borderId="7" xfId="0" applyFont="1" applyFill="1" applyBorder="1" applyAlignment="1">
      <alignment horizontal="center" vertical="center"/>
    </xf>
    <xf numFmtId="0" fontId="19" fillId="2" borderId="28" xfId="0" applyFont="1" applyFill="1" applyBorder="1" applyAlignment="1">
      <alignment horizontal="center" vertical="center"/>
    </xf>
    <xf numFmtId="0" fontId="19" fillId="2" borderId="2" xfId="0" applyFont="1" applyFill="1" applyBorder="1" applyAlignment="1">
      <alignment horizontal="center" vertical="center"/>
    </xf>
    <xf numFmtId="0" fontId="19" fillId="2" borderId="0" xfId="0" applyFont="1" applyFill="1" applyBorder="1" applyAlignment="1">
      <alignment horizontal="center" vertical="center"/>
    </xf>
    <xf numFmtId="0" fontId="19" fillId="2" borderId="4" xfId="0" applyFont="1" applyFill="1" applyBorder="1" applyAlignment="1">
      <alignment horizontal="center" vertical="center"/>
    </xf>
    <xf numFmtId="0" fontId="0" fillId="0" borderId="25" xfId="0" applyFont="1" applyFill="1" applyBorder="1" applyAlignment="1">
      <alignment horizontal="center" vertical="center"/>
    </xf>
    <xf numFmtId="0" fontId="0" fillId="0" borderId="24" xfId="0" applyFont="1" applyFill="1" applyBorder="1" applyAlignment="1">
      <alignment horizontal="center" vertical="center"/>
    </xf>
    <xf numFmtId="0" fontId="0" fillId="0" borderId="26" xfId="0" applyFont="1" applyFill="1" applyBorder="1" applyAlignment="1">
      <alignment horizontal="center" vertical="center"/>
    </xf>
    <xf numFmtId="0" fontId="0" fillId="10" borderId="43" xfId="0" applyFont="1" applyFill="1" applyBorder="1" applyAlignment="1">
      <alignment horizontal="center"/>
    </xf>
    <xf numFmtId="0" fontId="0" fillId="10" borderId="44" xfId="0" applyFont="1" applyFill="1" applyBorder="1" applyAlignment="1">
      <alignment horizontal="center"/>
    </xf>
    <xf numFmtId="0" fontId="0" fillId="10" borderId="39" xfId="0" applyFill="1" applyBorder="1" applyAlignment="1">
      <alignment horizontal="center" vertical="center" wrapText="1"/>
    </xf>
    <xf numFmtId="0" fontId="0" fillId="10" borderId="40" xfId="0" applyFill="1" applyBorder="1" applyAlignment="1">
      <alignment horizontal="center" vertical="center" wrapText="1"/>
    </xf>
    <xf numFmtId="0" fontId="0" fillId="10" borderId="33" xfId="0" applyFill="1" applyBorder="1" applyAlignment="1">
      <alignment horizontal="center" vertical="center" wrapText="1"/>
    </xf>
    <xf numFmtId="0" fontId="0" fillId="10" borderId="20" xfId="0" applyFill="1" applyBorder="1" applyAlignment="1">
      <alignment horizontal="center" vertical="center" wrapText="1"/>
    </xf>
    <xf numFmtId="0" fontId="0" fillId="10" borderId="34" xfId="0" applyFill="1" applyBorder="1" applyAlignment="1">
      <alignment horizontal="center" vertical="center" wrapText="1"/>
    </xf>
    <xf numFmtId="0" fontId="0" fillId="10" borderId="35" xfId="0" applyFill="1" applyBorder="1" applyAlignment="1">
      <alignment horizontal="center" vertical="center" wrapText="1"/>
    </xf>
    <xf numFmtId="0" fontId="0" fillId="10" borderId="31" xfId="0" applyFill="1" applyBorder="1" applyAlignment="1">
      <alignment horizontal="center" vertical="center" wrapText="1"/>
    </xf>
    <xf numFmtId="0" fontId="0" fillId="10" borderId="15" xfId="0" applyFill="1" applyBorder="1" applyAlignment="1">
      <alignment horizontal="center" vertical="center" wrapText="1"/>
    </xf>
    <xf numFmtId="0" fontId="0" fillId="10" borderId="32" xfId="0" applyFill="1" applyBorder="1" applyAlignment="1">
      <alignment horizontal="center" vertical="center" wrapText="1"/>
    </xf>
    <xf numFmtId="0" fontId="0" fillId="10" borderId="27" xfId="0" applyFill="1" applyBorder="1" applyAlignment="1">
      <alignment horizontal="center" vertical="center" wrapText="1"/>
    </xf>
    <xf numFmtId="0" fontId="0" fillId="10" borderId="7" xfId="0" applyFill="1" applyBorder="1" applyAlignment="1">
      <alignment horizontal="center" vertical="center" wrapText="1"/>
    </xf>
    <xf numFmtId="0" fontId="0" fillId="10" borderId="2" xfId="0" applyFill="1" applyBorder="1" applyAlignment="1">
      <alignment horizontal="center" vertical="center" wrapText="1"/>
    </xf>
    <xf numFmtId="0" fontId="0" fillId="10" borderId="0" xfId="0" applyFill="1" applyBorder="1" applyAlignment="1">
      <alignment horizontal="center" vertical="center" wrapText="1"/>
    </xf>
    <xf numFmtId="0" fontId="0" fillId="10" borderId="29"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42" xfId="0" applyFill="1" applyBorder="1" applyAlignment="1">
      <alignment horizontal="center" vertical="center"/>
    </xf>
    <xf numFmtId="0" fontId="0" fillId="10" borderId="45" xfId="0" applyFill="1" applyBorder="1" applyAlignment="1">
      <alignment horizontal="center" vertical="center"/>
    </xf>
    <xf numFmtId="0" fontId="0" fillId="10" borderId="44" xfId="0" applyFill="1" applyBorder="1" applyAlignment="1">
      <alignment horizontal="center" vertical="center"/>
    </xf>
    <xf numFmtId="0" fontId="1" fillId="9" borderId="21" xfId="0" applyFont="1" applyFill="1" applyBorder="1" applyAlignment="1">
      <alignment horizontal="center"/>
    </xf>
    <xf numFmtId="0" fontId="1" fillId="9" borderId="22" xfId="0" applyFont="1" applyFill="1" applyBorder="1" applyAlignment="1">
      <alignment horizontal="center"/>
    </xf>
    <xf numFmtId="0" fontId="1" fillId="9" borderId="23" xfId="0" applyFont="1" applyFill="1" applyBorder="1" applyAlignment="1">
      <alignment horizontal="center"/>
    </xf>
    <xf numFmtId="0" fontId="0" fillId="0" borderId="0" xfId="0" applyFont="1" applyBorder="1" applyAlignment="1">
      <alignment horizontal="center"/>
    </xf>
    <xf numFmtId="0" fontId="0" fillId="0" borderId="5" xfId="0" applyFont="1" applyBorder="1" applyAlignment="1">
      <alignment horizontal="center"/>
    </xf>
    <xf numFmtId="0" fontId="1" fillId="0" borderId="46" xfId="0" applyFont="1" applyBorder="1" applyAlignment="1">
      <alignment horizontal="center"/>
    </xf>
    <xf numFmtId="0" fontId="1" fillId="0" borderId="47" xfId="0" applyFont="1" applyBorder="1" applyAlignment="1">
      <alignment horizontal="center"/>
    </xf>
    <xf numFmtId="0" fontId="1" fillId="0" borderId="48" xfId="0" applyFont="1" applyBorder="1" applyAlignment="1">
      <alignment horizontal="center"/>
    </xf>
    <xf numFmtId="0" fontId="24" fillId="0" borderId="0" xfId="0" applyFont="1" applyFill="1" applyAlignment="1">
      <alignment horizontal="center" textRotation="90"/>
    </xf>
    <xf numFmtId="0" fontId="0" fillId="0" borderId="10" xfId="0" applyFont="1" applyBorder="1" applyAlignment="1">
      <alignment horizontal="center"/>
    </xf>
    <xf numFmtId="0" fontId="0" fillId="0" borderId="1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10" borderId="39" xfId="0" applyFont="1" applyFill="1" applyBorder="1" applyAlignment="1">
      <alignment horizontal="center" vertical="center" wrapText="1"/>
    </xf>
    <xf numFmtId="0" fontId="0" fillId="10" borderId="40" xfId="0" applyFont="1" applyFill="1" applyBorder="1" applyAlignment="1">
      <alignment horizontal="center" vertical="center" wrapText="1"/>
    </xf>
    <xf numFmtId="0" fontId="0" fillId="10" borderId="33" xfId="0" applyFont="1" applyFill="1" applyBorder="1" applyAlignment="1">
      <alignment horizontal="center" vertical="center" wrapText="1"/>
    </xf>
    <xf numFmtId="0" fontId="0" fillId="10" borderId="20" xfId="0" applyFont="1" applyFill="1" applyBorder="1" applyAlignment="1">
      <alignment horizontal="center" vertical="center" wrapText="1"/>
    </xf>
    <xf numFmtId="0" fontId="0" fillId="10" borderId="34" xfId="0" applyFont="1" applyFill="1" applyBorder="1" applyAlignment="1">
      <alignment horizontal="center" vertical="center" wrapText="1"/>
    </xf>
    <xf numFmtId="0" fontId="0" fillId="10" borderId="35" xfId="0" applyFont="1" applyFill="1" applyBorder="1" applyAlignment="1">
      <alignment horizontal="center" vertical="center" wrapText="1"/>
    </xf>
    <xf numFmtId="0" fontId="0" fillId="10" borderId="40" xfId="0" applyFont="1" applyFill="1" applyBorder="1" applyAlignment="1">
      <alignment horizontal="center"/>
    </xf>
    <xf numFmtId="0" fontId="0" fillId="10" borderId="20" xfId="0" applyFont="1" applyFill="1" applyBorder="1" applyAlignment="1">
      <alignment horizontal="center"/>
    </xf>
    <xf numFmtId="0" fontId="0" fillId="10" borderId="35" xfId="0" applyFont="1" applyFill="1" applyBorder="1" applyAlignment="1">
      <alignment horizontal="center"/>
    </xf>
    <xf numFmtId="0" fontId="0" fillId="10" borderId="41" xfId="0" applyFont="1" applyFill="1" applyBorder="1" applyAlignment="1">
      <alignment horizontal="center" wrapText="1"/>
    </xf>
    <xf numFmtId="0" fontId="0" fillId="10" borderId="40" xfId="0" applyFont="1" applyFill="1" applyBorder="1" applyAlignment="1">
      <alignment horizontal="center" wrapText="1"/>
    </xf>
    <xf numFmtId="0" fontId="0" fillId="10" borderId="23" xfId="0" applyFont="1" applyFill="1" applyBorder="1" applyAlignment="1">
      <alignment horizontal="center" wrapText="1"/>
    </xf>
    <xf numFmtId="0" fontId="0" fillId="10" borderId="20" xfId="0" applyFont="1" applyFill="1" applyBorder="1" applyAlignment="1">
      <alignment horizontal="center" wrapText="1"/>
    </xf>
    <xf numFmtId="0" fontId="0" fillId="10" borderId="23" xfId="0" applyFont="1" applyFill="1" applyBorder="1" applyAlignment="1">
      <alignment horizontal="center" vertical="center" wrapText="1"/>
    </xf>
    <xf numFmtId="0" fontId="0" fillId="10" borderId="36" xfId="0" applyFont="1" applyFill="1" applyBorder="1" applyAlignment="1">
      <alignment horizontal="center" vertical="center" wrapText="1"/>
    </xf>
    <xf numFmtId="0" fontId="0" fillId="10" borderId="42" xfId="0" applyFont="1" applyFill="1" applyBorder="1" applyAlignment="1">
      <alignment horizontal="center"/>
    </xf>
    <xf numFmtId="0" fontId="0" fillId="10" borderId="37" xfId="0" applyFont="1" applyFill="1" applyBorder="1" applyAlignment="1">
      <alignment horizontal="center"/>
    </xf>
    <xf numFmtId="0" fontId="0" fillId="10" borderId="40" xfId="0" applyFont="1" applyFill="1" applyBorder="1" applyAlignment="1">
      <alignment horizontal="center" vertical="center"/>
    </xf>
    <xf numFmtId="0" fontId="0" fillId="10" borderId="20" xfId="0" applyFont="1" applyFill="1" applyBorder="1" applyAlignment="1">
      <alignment horizontal="center" vertical="center"/>
    </xf>
    <xf numFmtId="0" fontId="0" fillId="10" borderId="40" xfId="0" applyFill="1" applyBorder="1" applyAlignment="1">
      <alignment horizontal="center" vertical="center"/>
    </xf>
    <xf numFmtId="0" fontId="0" fillId="10" borderId="20" xfId="0" applyFill="1" applyBorder="1" applyAlignment="1">
      <alignment horizontal="center" vertical="center"/>
    </xf>
    <xf numFmtId="0" fontId="0" fillId="10" borderId="35" xfId="0" applyFill="1" applyBorder="1" applyAlignment="1">
      <alignment horizontal="center" vertical="center"/>
    </xf>
    <xf numFmtId="0" fontId="28" fillId="6" borderId="0" xfId="0" applyFont="1" applyFill="1" applyBorder="1" applyAlignment="1">
      <alignment horizontal="center" vertical="center"/>
    </xf>
    <xf numFmtId="0" fontId="0" fillId="6" borderId="0" xfId="0" applyFill="1" applyBorder="1" applyAlignment="1">
      <alignment horizontal="center" vertical="center" wrapText="1"/>
    </xf>
    <xf numFmtId="0" fontId="13" fillId="6" borderId="0" xfId="0" applyFont="1" applyFill="1" applyBorder="1" applyAlignment="1">
      <alignment horizontal="center" vertical="center" wrapText="1"/>
    </xf>
    <xf numFmtId="0" fontId="29" fillId="6" borderId="0" xfId="0" applyFont="1" applyFill="1" applyBorder="1" applyAlignment="1">
      <alignment horizontal="center" vertical="center"/>
    </xf>
    <xf numFmtId="0" fontId="31" fillId="6" borderId="0" xfId="0" applyFont="1" applyFill="1" applyAlignment="1">
      <alignment horizontal="center" vertical="center"/>
    </xf>
    <xf numFmtId="0" fontId="1" fillId="4" borderId="21" xfId="0" applyFont="1" applyFill="1" applyBorder="1" applyAlignment="1">
      <alignment horizontal="center" vertical="top"/>
    </xf>
    <xf numFmtId="0" fontId="1" fillId="4" borderId="22" xfId="0" applyFont="1" applyFill="1" applyBorder="1" applyAlignment="1">
      <alignment horizontal="center" vertical="top"/>
    </xf>
    <xf numFmtId="0" fontId="1" fillId="4" borderId="23" xfId="0" applyFont="1" applyFill="1" applyBorder="1" applyAlignment="1">
      <alignment horizontal="center" vertical="top"/>
    </xf>
    <xf numFmtId="0" fontId="0" fillId="3" borderId="24" xfId="0" applyFill="1" applyBorder="1" applyAlignment="1">
      <alignment horizontal="center" vertical="center"/>
    </xf>
    <xf numFmtId="0" fontId="0" fillId="3" borderId="26" xfId="0"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4" borderId="9" xfId="0" applyFont="1" applyFill="1" applyBorder="1" applyAlignment="1">
      <alignment horizontal="center" vertical="center"/>
    </xf>
    <xf numFmtId="0" fontId="25" fillId="4" borderId="0" xfId="0" applyFont="1" applyFill="1" applyBorder="1" applyAlignment="1">
      <alignment horizontal="center" vertical="center"/>
    </xf>
    <xf numFmtId="0" fontId="25" fillId="4" borderId="10" xfId="0" applyFont="1" applyFill="1" applyBorder="1" applyAlignment="1">
      <alignment horizontal="center" vertical="center"/>
    </xf>
    <xf numFmtId="0" fontId="25" fillId="4" borderId="11" xfId="0" applyFont="1" applyFill="1" applyBorder="1" applyAlignment="1">
      <alignment horizontal="center" vertical="center"/>
    </xf>
    <xf numFmtId="0" fontId="25" fillId="4" borderId="12" xfId="0" applyFont="1" applyFill="1" applyBorder="1" applyAlignment="1">
      <alignment horizontal="center" vertical="center"/>
    </xf>
    <xf numFmtId="0" fontId="25" fillId="4" borderId="13" xfId="0" applyFont="1" applyFill="1" applyBorder="1" applyAlignment="1">
      <alignment horizontal="center" vertical="center"/>
    </xf>
    <xf numFmtId="0" fontId="9" fillId="5" borderId="6" xfId="0" applyFont="1" applyFill="1" applyBorder="1" applyAlignment="1">
      <alignment horizontal="center"/>
    </xf>
    <xf numFmtId="0" fontId="9" fillId="5" borderId="7" xfId="0" applyFont="1" applyFill="1" applyBorder="1" applyAlignment="1">
      <alignment horizontal="center"/>
    </xf>
    <xf numFmtId="0" fontId="9" fillId="5" borderId="8" xfId="0" applyFont="1" applyFill="1" applyBorder="1" applyAlignment="1">
      <alignment horizontal="center"/>
    </xf>
    <xf numFmtId="0" fontId="9" fillId="5" borderId="9" xfId="0" applyFont="1" applyFill="1" applyBorder="1" applyAlignment="1">
      <alignment horizontal="center"/>
    </xf>
    <xf numFmtId="0" fontId="9" fillId="5" borderId="0" xfId="0" applyFont="1" applyFill="1" applyBorder="1" applyAlignment="1">
      <alignment horizontal="center"/>
    </xf>
    <xf numFmtId="0" fontId="9" fillId="5" borderId="10" xfId="0" applyFont="1" applyFill="1" applyBorder="1" applyAlignment="1">
      <alignment horizontal="center"/>
    </xf>
    <xf numFmtId="0" fontId="15" fillId="2" borderId="10"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9"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24" fillId="6" borderId="10" xfId="0" applyFont="1" applyFill="1" applyBorder="1" applyAlignment="1">
      <alignment horizontal="center" textRotation="90"/>
    </xf>
    <xf numFmtId="0" fontId="11" fillId="6" borderId="21" xfId="0" applyFont="1" applyFill="1" applyBorder="1" applyAlignment="1">
      <alignment horizontal="center"/>
    </xf>
    <xf numFmtId="0" fontId="11" fillId="6" borderId="22" xfId="0" applyFont="1" applyFill="1" applyBorder="1" applyAlignment="1">
      <alignment horizontal="center"/>
    </xf>
    <xf numFmtId="0" fontId="11" fillId="6" borderId="23" xfId="0" applyFont="1" applyFill="1" applyBorder="1" applyAlignment="1">
      <alignment horizontal="center"/>
    </xf>
    <xf numFmtId="0" fontId="26" fillId="11" borderId="6" xfId="0" applyFont="1" applyFill="1" applyBorder="1" applyAlignment="1">
      <alignment horizontal="center"/>
    </xf>
    <xf numFmtId="0" fontId="26" fillId="11" borderId="7" xfId="0" applyFont="1" applyFill="1" applyBorder="1" applyAlignment="1">
      <alignment horizontal="center"/>
    </xf>
    <xf numFmtId="0" fontId="26" fillId="11" borderId="8" xfId="0" applyFont="1" applyFill="1" applyBorder="1" applyAlignment="1">
      <alignment horizontal="center"/>
    </xf>
    <xf numFmtId="0" fontId="26" fillId="11" borderId="9" xfId="0" applyFont="1" applyFill="1" applyBorder="1" applyAlignment="1">
      <alignment horizontal="center"/>
    </xf>
    <xf numFmtId="0" fontId="26" fillId="11" borderId="0" xfId="0" applyFont="1" applyFill="1" applyBorder="1" applyAlignment="1">
      <alignment horizontal="center"/>
    </xf>
    <xf numFmtId="0" fontId="26" fillId="11" borderId="10" xfId="0" applyFont="1" applyFill="1" applyBorder="1" applyAlignment="1">
      <alignment horizontal="center"/>
    </xf>
    <xf numFmtId="0" fontId="0" fillId="0" borderId="21" xfId="0" applyFill="1" applyBorder="1" applyAlignment="1">
      <alignment horizontal="center"/>
    </xf>
    <xf numFmtId="0" fontId="0" fillId="0" borderId="22" xfId="0" applyFill="1" applyBorder="1" applyAlignment="1">
      <alignment horizontal="center"/>
    </xf>
    <xf numFmtId="0" fontId="0" fillId="0" borderId="23" xfId="0" applyFill="1" applyBorder="1" applyAlignment="1">
      <alignment horizontal="center"/>
    </xf>
  </cellXfs>
  <cellStyles count="36">
    <cellStyle name="Comma 2" xfId="1"/>
    <cellStyle name="Normal" xfId="0" builtinId="0"/>
    <cellStyle name="Normal 2" xfId="2"/>
    <cellStyle name="Normal 3" xfId="3"/>
    <cellStyle name="Normal 3 10" xfId="4"/>
    <cellStyle name="Normal 3 11" xfId="5"/>
    <cellStyle name="Normal 3 12" xfId="6"/>
    <cellStyle name="Normal 3 13" xfId="7"/>
    <cellStyle name="Normal 3 14" xfId="8"/>
    <cellStyle name="Normal 3 15" xfId="9"/>
    <cellStyle name="Normal 3 16" xfId="10"/>
    <cellStyle name="Normal 3 2" xfId="11"/>
    <cellStyle name="Normal 3 3" xfId="12"/>
    <cellStyle name="Normal 3 4" xfId="13"/>
    <cellStyle name="Normal 3 5" xfId="14"/>
    <cellStyle name="Normal 3 6" xfId="15"/>
    <cellStyle name="Normal 3 7" xfId="16"/>
    <cellStyle name="Normal 3 8" xfId="17"/>
    <cellStyle name="Normal 3 9" xfId="18"/>
    <cellStyle name="Normal 4" xfId="19"/>
    <cellStyle name="Normal 4 10" xfId="20"/>
    <cellStyle name="Normal 4 11" xfId="21"/>
    <cellStyle name="Normal 4 12" xfId="22"/>
    <cellStyle name="Normal 4 13" xfId="23"/>
    <cellStyle name="Normal 4 14" xfId="24"/>
    <cellStyle name="Normal 4 15" xfId="25"/>
    <cellStyle name="Normal 4 16" xfId="26"/>
    <cellStyle name="Normal 4 2" xfId="27"/>
    <cellStyle name="Normal 4 3" xfId="28"/>
    <cellStyle name="Normal 4 4" xfId="29"/>
    <cellStyle name="Normal 4 5" xfId="30"/>
    <cellStyle name="Normal 4 6" xfId="31"/>
    <cellStyle name="Normal 4 7" xfId="32"/>
    <cellStyle name="Normal 4 8" xfId="33"/>
    <cellStyle name="Normal 4 9" xfId="34"/>
    <cellStyle name="Normal 5" xfId="35"/>
  </cellStyles>
  <dxfs count="51">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theme="8" tint="0.59996337778862885"/>
        </patternFill>
      </fill>
    </dxf>
    <dxf>
      <font>
        <color theme="0" tint="-0.14996795556505021"/>
      </font>
      <fill>
        <patternFill>
          <bgColor theme="0" tint="-0.14996795556505021"/>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CCCC"/>
        </patternFill>
      </fill>
    </dxf>
    <dxf>
      <fill>
        <patternFill>
          <bgColor rgb="FFCCFFCC"/>
        </patternFill>
      </fill>
    </dxf>
    <dxf>
      <fill>
        <patternFill>
          <bgColor rgb="FFFFCCCC"/>
        </patternFill>
      </fill>
    </dxf>
    <dxf>
      <fill>
        <patternFill>
          <bgColor rgb="FFCCFFCC"/>
        </patternFill>
      </fill>
    </dxf>
    <dxf>
      <fill>
        <patternFill>
          <bgColor rgb="FFFFCCCC"/>
        </patternFill>
      </fill>
    </dxf>
    <dxf>
      <fill>
        <patternFill>
          <bgColor rgb="FFCCFFCC"/>
        </patternFill>
      </fill>
    </dxf>
    <dxf>
      <fill>
        <patternFill>
          <bgColor rgb="FFFFCCCC"/>
        </patternFill>
      </fill>
    </dxf>
    <dxf>
      <fill>
        <patternFill>
          <bgColor rgb="FFCCFFCC"/>
        </patternFill>
      </fill>
    </dxf>
    <dxf>
      <fill>
        <patternFill>
          <bgColor rgb="FFCCFFCC"/>
        </patternFill>
      </fill>
    </dxf>
    <dxf>
      <fill>
        <patternFill>
          <bgColor rgb="FFCCFFCC"/>
        </patternFill>
      </fill>
    </dxf>
    <dxf>
      <fill>
        <patternFill>
          <bgColor rgb="FFFFFF99"/>
        </patternFill>
      </fill>
    </dxf>
    <dxf>
      <fill>
        <patternFill>
          <bgColor rgb="FFCCFFCC"/>
        </patternFill>
      </fill>
    </dxf>
    <dxf>
      <fill>
        <patternFill>
          <bgColor rgb="FFCCFFCC"/>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rgb="FFCCFFCC"/>
        </patternFill>
      </fill>
    </dxf>
  </dxfs>
  <tableStyles count="0" defaultTableStyle="TableStyleMedium2" defaultPivotStyle="PivotStyleLight16"/>
  <colors>
    <mruColors>
      <color rgb="FFFFEFEF"/>
      <color rgb="FFFFCCCC"/>
      <color rgb="FFFFFFCC"/>
      <color rgb="FFCCFFCC"/>
      <color rgb="FFFFFF99"/>
      <color rgb="FF99FF99"/>
      <color rgb="FFF9B47B"/>
      <color rgb="FF33CC33"/>
      <color rgb="FFE4E4E4"/>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ube%20Experime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1x90"/>
      <sheetName val="1x84"/>
      <sheetName val="1x72"/>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M1023"/>
  <sheetViews>
    <sheetView tabSelected="1" topLeftCell="AV1" zoomScale="70" zoomScaleNormal="70" workbookViewId="0">
      <selection activeCell="GN12" sqref="GN12"/>
    </sheetView>
  </sheetViews>
  <sheetFormatPr defaultRowHeight="14.4" x14ac:dyDescent="0.3"/>
  <cols>
    <col min="1" max="1" width="2.33203125" style="1" customWidth="1"/>
    <col min="2" max="2" width="3.5546875" customWidth="1"/>
    <col min="3" max="3" width="21.6640625" customWidth="1"/>
    <col min="4" max="4" width="18" customWidth="1"/>
    <col min="5" max="5" width="3" customWidth="1"/>
    <col min="6" max="6" width="16" customWidth="1"/>
    <col min="8" max="8" width="3" customWidth="1"/>
    <col min="9" max="9" width="28.109375" customWidth="1"/>
    <col min="10" max="10" width="16.6640625" customWidth="1"/>
    <col min="11" max="11" width="3.44140625" customWidth="1"/>
    <col min="12" max="12" width="9.109375" style="1" customWidth="1"/>
    <col min="13" max="13" width="10" customWidth="1"/>
    <col min="14" max="14" width="9.88671875" customWidth="1"/>
    <col min="15" max="15" width="3.33203125" style="1" customWidth="1"/>
    <col min="16" max="16" width="3.5546875" style="1" customWidth="1"/>
    <col min="17" max="21" width="3.6640625" style="1" customWidth="1"/>
    <col min="22" max="22" width="3.6640625" customWidth="1"/>
    <col min="23" max="23" width="11.33203125" customWidth="1"/>
    <col min="24" max="24" width="11.109375" customWidth="1"/>
    <col min="25" max="25" width="10.44140625" style="1" customWidth="1"/>
    <col min="26" max="26" width="8.33203125" style="1" customWidth="1"/>
    <col min="27" max="27" width="37.109375" style="1" customWidth="1"/>
    <col min="28" max="28" width="9.88671875" customWidth="1"/>
    <col min="29" max="29" width="10.5546875" style="1" customWidth="1"/>
    <col min="30" max="30" width="5.88671875" style="1" customWidth="1"/>
    <col min="31" max="31" width="17.33203125" style="1" customWidth="1"/>
    <col min="32" max="32" width="12.6640625" style="1" customWidth="1"/>
    <col min="33" max="34" width="10" style="1" customWidth="1"/>
    <col min="35" max="35" width="10.6640625" style="1" customWidth="1"/>
    <col min="36" max="38" width="10" style="1" customWidth="1"/>
    <col min="39" max="39" width="12.6640625" style="1" customWidth="1"/>
    <col min="40" max="40" width="12" style="1" customWidth="1"/>
    <col min="41" max="41" width="4.33203125" style="1" customWidth="1"/>
    <col min="42" max="42" width="10.33203125" style="1" customWidth="1"/>
    <col min="43" max="43" width="4" style="1" customWidth="1"/>
    <col min="44" max="44" width="0.6640625" style="145" customWidth="1"/>
    <col min="45" max="45" width="9.109375" customWidth="1"/>
    <col min="46" max="46" width="2.33203125" customWidth="1"/>
    <col min="48" max="51" width="2.5546875" style="1" customWidth="1"/>
    <col min="52" max="54" width="2.6640625" style="1" customWidth="1"/>
    <col min="55" max="55" width="2.6640625" customWidth="1"/>
    <col min="56" max="56" width="7.6640625" customWidth="1"/>
    <col min="57" max="57" width="7.5546875" customWidth="1"/>
    <col min="58" max="58" width="7.6640625" customWidth="1"/>
    <col min="59" max="59" width="7.88671875" style="1" customWidth="1"/>
    <col min="60" max="60" width="10" style="1" customWidth="1"/>
    <col min="61" max="61" width="7.5546875" style="1" customWidth="1"/>
    <col min="62" max="68" width="6.33203125" style="1" customWidth="1"/>
    <col min="69" max="69" width="4.44140625" style="1" customWidth="1"/>
    <col min="70" max="70" width="5.44140625" style="1" customWidth="1"/>
    <col min="71" max="71" width="6" style="1" customWidth="1"/>
    <col min="72" max="72" width="14.33203125" customWidth="1"/>
    <col min="73" max="73" width="4.33203125" customWidth="1"/>
    <col min="118" max="118" width="9.6640625" customWidth="1"/>
    <col min="119" max="119" width="10" customWidth="1"/>
    <col min="120" max="120" width="3.33203125" customWidth="1"/>
    <col min="121" max="121" width="3.6640625" customWidth="1"/>
    <col min="122" max="122" width="3.5546875" customWidth="1"/>
    <col min="124" max="124" width="4.33203125" style="1" customWidth="1"/>
    <col min="125" max="125" width="1.109375" style="145" customWidth="1"/>
    <col min="126" max="126" width="8.5546875" style="12" customWidth="1"/>
    <col min="127" max="127" width="9.109375" style="47" customWidth="1"/>
    <col min="128" max="128" width="2.6640625" style="24" customWidth="1"/>
    <col min="129" max="129" width="7.33203125" customWidth="1"/>
    <col min="130" max="133" width="2.88671875" style="1" customWidth="1"/>
    <col min="134" max="136" width="2.6640625" style="1" customWidth="1"/>
    <col min="137" max="137" width="2.6640625" customWidth="1"/>
    <col min="138" max="139" width="5.6640625" customWidth="1"/>
    <col min="140" max="140" width="6.109375" customWidth="1"/>
    <col min="141" max="141" width="7.5546875" style="1" customWidth="1"/>
    <col min="142" max="142" width="3.44140625" style="1" customWidth="1"/>
    <col min="143" max="145" width="2.6640625" style="1" customWidth="1"/>
    <col min="146" max="146" width="7.33203125" style="1" customWidth="1"/>
    <col min="147" max="150" width="2.6640625" style="1" customWidth="1"/>
    <col min="151" max="151" width="3.88671875" style="1" customWidth="1"/>
    <col min="152" max="152" width="12.109375" style="47" customWidth="1"/>
    <col min="153" max="153" width="2.44140625" style="20" customWidth="1"/>
    <col min="154" max="154" width="7.6640625" customWidth="1"/>
    <col min="155" max="158" width="3" style="1" customWidth="1"/>
    <col min="159" max="161" width="2.6640625" style="1" customWidth="1"/>
    <col min="162" max="162" width="2.6640625" customWidth="1"/>
    <col min="163" max="163" width="5.44140625" customWidth="1"/>
    <col min="164" max="164" width="6.6640625" customWidth="1"/>
    <col min="165" max="165" width="5.88671875" customWidth="1"/>
    <col min="166" max="166" width="7.5546875" style="1" customWidth="1"/>
    <col min="167" max="167" width="5.6640625" style="1" customWidth="1"/>
    <col min="168" max="175" width="2.6640625" style="1" customWidth="1"/>
    <col min="176" max="176" width="5.44140625" style="1" customWidth="1"/>
    <col min="177" max="177" width="12.44140625" style="47" customWidth="1"/>
    <col min="178" max="178" width="2" style="20" customWidth="1"/>
    <col min="179" max="179" width="6.88671875" customWidth="1"/>
    <col min="180" max="186" width="2.6640625" style="1" customWidth="1"/>
    <col min="187" max="187" width="2.6640625" customWidth="1"/>
    <col min="188" max="189" width="6.33203125" customWidth="1"/>
    <col min="190" max="190" width="7.109375" customWidth="1"/>
    <col min="191" max="191" width="8.33203125" style="1" customWidth="1"/>
    <col min="192" max="192" width="4.109375" style="1" customWidth="1"/>
    <col min="193" max="194" width="3.6640625" style="1" customWidth="1"/>
    <col min="195" max="195" width="6.21875" style="1" customWidth="1"/>
    <col min="196" max="196" width="6.88671875" style="1" customWidth="1"/>
    <col min="197" max="197" width="12.88671875" style="1" customWidth="1"/>
    <col min="198" max="198" width="3.44140625" style="149" customWidth="1"/>
    <col min="199" max="199" width="0.6640625" style="145" customWidth="1"/>
    <col min="200" max="200" width="12.88671875" style="1" customWidth="1"/>
    <col min="201" max="201" width="8.44140625" style="1" customWidth="1"/>
    <col min="202" max="205" width="3.109375" style="1" customWidth="1"/>
    <col min="206" max="209" width="2.6640625" style="1" customWidth="1"/>
    <col min="210" max="210" width="9.5546875" customWidth="1"/>
    <col min="211" max="211" width="9.109375" customWidth="1"/>
    <col min="212" max="212" width="8.6640625" customWidth="1"/>
    <col min="214" max="214" width="5.6640625" style="1" customWidth="1"/>
    <col min="217" max="217" width="8.33203125" customWidth="1"/>
    <col min="218" max="218" width="4.88671875" style="1" customWidth="1"/>
    <col min="219" max="219" width="3.6640625" customWidth="1"/>
    <col min="220" max="220" width="8" customWidth="1"/>
    <col min="221" max="221" width="8.33203125" customWidth="1"/>
    <col min="222" max="222" width="6" customWidth="1"/>
    <col min="223" max="223" width="5.6640625" customWidth="1"/>
    <col min="224" max="224" width="6.109375" customWidth="1"/>
    <col min="225" max="271" width="5.6640625" customWidth="1"/>
  </cols>
  <sheetData>
    <row r="1" spans="1:273" s="1" customFormat="1" ht="15" thickBot="1" x14ac:dyDescent="0.35">
      <c r="A1" s="100"/>
      <c r="B1" s="100"/>
      <c r="C1" s="100"/>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0"/>
      <c r="AQ1" s="100"/>
      <c r="AR1" s="145"/>
      <c r="BL1" s="244" t="s">
        <v>238</v>
      </c>
      <c r="BR1" s="324" t="s">
        <v>218</v>
      </c>
      <c r="BS1" s="324" t="s">
        <v>220</v>
      </c>
      <c r="BT1" s="128" t="s">
        <v>95</v>
      </c>
      <c r="BU1" s="129"/>
      <c r="BV1" s="129">
        <v>1</v>
      </c>
      <c r="BW1" s="129">
        <v>2</v>
      </c>
      <c r="BX1" s="129">
        <v>3</v>
      </c>
      <c r="BY1" s="129">
        <v>4</v>
      </c>
      <c r="BZ1" s="129">
        <v>5</v>
      </c>
      <c r="CA1" s="129">
        <v>6</v>
      </c>
      <c r="CB1" s="129">
        <v>7</v>
      </c>
      <c r="CC1" s="129">
        <v>8</v>
      </c>
      <c r="CD1" s="129">
        <v>9</v>
      </c>
      <c r="CE1" s="129">
        <v>10</v>
      </c>
      <c r="CF1" s="129">
        <v>11</v>
      </c>
      <c r="CG1" s="129">
        <v>12</v>
      </c>
      <c r="CH1" s="129">
        <v>13</v>
      </c>
      <c r="CI1" s="129">
        <v>14</v>
      </c>
      <c r="CJ1" s="129">
        <v>15</v>
      </c>
      <c r="CK1" s="129">
        <v>16</v>
      </c>
      <c r="CL1" s="129">
        <v>17</v>
      </c>
      <c r="CM1" s="129">
        <v>18</v>
      </c>
      <c r="CN1" s="129">
        <v>19</v>
      </c>
      <c r="CO1" s="129">
        <v>20</v>
      </c>
      <c r="CP1" s="129">
        <v>21</v>
      </c>
      <c r="CQ1" s="129">
        <v>22</v>
      </c>
      <c r="CR1" s="129">
        <v>23</v>
      </c>
      <c r="CS1" s="129">
        <v>24</v>
      </c>
      <c r="CT1" s="129">
        <v>25</v>
      </c>
      <c r="CU1" s="129">
        <v>26</v>
      </c>
      <c r="CV1" s="129">
        <v>27</v>
      </c>
      <c r="CW1" s="129">
        <v>28</v>
      </c>
      <c r="CX1" s="129">
        <v>29</v>
      </c>
      <c r="CY1" s="129">
        <v>30</v>
      </c>
      <c r="CZ1" s="129">
        <v>31</v>
      </c>
      <c r="DA1" s="129">
        <v>32</v>
      </c>
      <c r="DB1" s="129">
        <v>33</v>
      </c>
      <c r="DC1" s="129">
        <v>34</v>
      </c>
      <c r="DD1" s="129">
        <v>35</v>
      </c>
      <c r="DE1" s="129">
        <v>36</v>
      </c>
      <c r="DF1" s="129">
        <v>37</v>
      </c>
      <c r="DG1" s="129">
        <v>38</v>
      </c>
      <c r="DH1" s="129">
        <v>39</v>
      </c>
      <c r="DI1" s="129">
        <v>40</v>
      </c>
      <c r="DJ1" s="129">
        <v>41</v>
      </c>
      <c r="DK1" s="129">
        <v>42</v>
      </c>
      <c r="DL1" s="129">
        <v>43</v>
      </c>
      <c r="DM1" s="129">
        <v>44</v>
      </c>
      <c r="DN1" s="129">
        <v>45</v>
      </c>
      <c r="DO1" s="130">
        <v>46</v>
      </c>
      <c r="DU1" s="145"/>
      <c r="DV1" s="12"/>
      <c r="DW1" s="47"/>
      <c r="DX1" s="24"/>
      <c r="EV1" s="47"/>
      <c r="EW1" s="20"/>
      <c r="FU1" s="47"/>
      <c r="FV1" s="20"/>
      <c r="GP1" s="149"/>
      <c r="GQ1" s="145"/>
    </row>
    <row r="2" spans="1:273" s="1" customFormat="1" ht="18" x14ac:dyDescent="0.35">
      <c r="A2" s="100"/>
      <c r="B2" s="254" t="s">
        <v>172</v>
      </c>
      <c r="C2" s="255"/>
      <c r="D2" s="255"/>
      <c r="E2" s="255"/>
      <c r="F2" s="255"/>
      <c r="G2" s="255"/>
      <c r="H2" s="255"/>
      <c r="I2" s="255"/>
      <c r="J2" s="255"/>
      <c r="K2" s="256"/>
      <c r="L2" s="100"/>
      <c r="M2" s="427" t="s">
        <v>239</v>
      </c>
      <c r="N2" s="428"/>
      <c r="O2" s="428"/>
      <c r="P2" s="428"/>
      <c r="Q2" s="428"/>
      <c r="R2" s="428"/>
      <c r="S2" s="428"/>
      <c r="T2" s="428"/>
      <c r="U2" s="428"/>
      <c r="V2" s="428"/>
      <c r="W2" s="428"/>
      <c r="X2" s="428"/>
      <c r="Y2" s="429"/>
      <c r="Z2" s="100"/>
      <c r="AA2" s="100"/>
      <c r="AB2" s="100"/>
      <c r="AC2" s="100"/>
      <c r="AD2" s="100"/>
      <c r="AE2" s="100"/>
      <c r="AF2" s="100"/>
      <c r="AG2" s="100"/>
      <c r="AH2" s="100"/>
      <c r="AI2" s="100"/>
      <c r="AJ2" s="100"/>
      <c r="AK2" s="100"/>
      <c r="AL2" s="100"/>
      <c r="AM2" s="100"/>
      <c r="AN2" s="100"/>
      <c r="AO2" s="100"/>
      <c r="AP2" s="100"/>
      <c r="AQ2" s="100"/>
      <c r="AR2" s="145"/>
      <c r="AU2" s="296" t="s">
        <v>195</v>
      </c>
      <c r="AV2" s="297"/>
      <c r="AW2" s="297"/>
      <c r="AX2" s="297"/>
      <c r="AY2" s="297"/>
      <c r="AZ2" s="297"/>
      <c r="BA2" s="297"/>
      <c r="BB2" s="297"/>
      <c r="BC2" s="297"/>
      <c r="BD2" s="297"/>
      <c r="BE2" s="297"/>
      <c r="BF2" s="297"/>
      <c r="BG2" s="297"/>
      <c r="BH2" s="297"/>
      <c r="BI2" s="297"/>
      <c r="BJ2" s="297"/>
      <c r="BK2" s="297"/>
      <c r="BL2" s="297"/>
      <c r="BM2" s="297"/>
      <c r="BN2" s="297"/>
      <c r="BO2" s="298"/>
      <c r="BR2" s="324"/>
      <c r="BS2" s="324"/>
      <c r="BT2" s="4" t="s">
        <v>96</v>
      </c>
      <c r="BU2" s="26"/>
      <c r="BV2" s="35" t="s">
        <v>49</v>
      </c>
      <c r="BW2" s="35" t="s">
        <v>50</v>
      </c>
      <c r="BX2" s="35" t="s">
        <v>51</v>
      </c>
      <c r="BY2" s="35" t="s">
        <v>52</v>
      </c>
      <c r="BZ2" s="35" t="s">
        <v>53</v>
      </c>
      <c r="CA2" s="35" t="s">
        <v>54</v>
      </c>
      <c r="CB2" s="35" t="s">
        <v>55</v>
      </c>
      <c r="CC2" s="35" t="s">
        <v>56</v>
      </c>
      <c r="CD2" s="35" t="s">
        <v>57</v>
      </c>
      <c r="CE2" s="35" t="s">
        <v>58</v>
      </c>
      <c r="CF2" s="35" t="s">
        <v>59</v>
      </c>
      <c r="CG2" s="35" t="s">
        <v>60</v>
      </c>
      <c r="CH2" s="35" t="s">
        <v>61</v>
      </c>
      <c r="CI2" s="35" t="s">
        <v>62</v>
      </c>
      <c r="CJ2" s="35" t="s">
        <v>63</v>
      </c>
      <c r="CK2" s="35" t="s">
        <v>64</v>
      </c>
      <c r="CL2" s="35" t="s">
        <v>65</v>
      </c>
      <c r="CM2" s="35" t="s">
        <v>66</v>
      </c>
      <c r="CN2" s="35" t="s">
        <v>67</v>
      </c>
      <c r="CO2" s="35" t="s">
        <v>68</v>
      </c>
      <c r="CP2" s="35" t="s">
        <v>69</v>
      </c>
      <c r="CQ2" s="35" t="s">
        <v>70</v>
      </c>
      <c r="CR2" s="35" t="s">
        <v>71</v>
      </c>
      <c r="CS2" s="35" t="s">
        <v>72</v>
      </c>
      <c r="CT2" s="35" t="s">
        <v>73</v>
      </c>
      <c r="CU2" s="35" t="s">
        <v>74</v>
      </c>
      <c r="CV2" s="35" t="s">
        <v>75</v>
      </c>
      <c r="CW2" s="35" t="s">
        <v>76</v>
      </c>
      <c r="CX2" s="35" t="s">
        <v>77</v>
      </c>
      <c r="CY2" s="35" t="s">
        <v>78</v>
      </c>
      <c r="CZ2" s="35" t="s">
        <v>79</v>
      </c>
      <c r="DA2" s="35" t="s">
        <v>80</v>
      </c>
      <c r="DB2" s="35" t="s">
        <v>81</v>
      </c>
      <c r="DC2" s="35" t="s">
        <v>82</v>
      </c>
      <c r="DD2" s="35" t="s">
        <v>83</v>
      </c>
      <c r="DE2" s="35" t="s">
        <v>84</v>
      </c>
      <c r="DF2" s="35" t="s">
        <v>85</v>
      </c>
      <c r="DG2" s="35" t="s">
        <v>86</v>
      </c>
      <c r="DH2" s="35" t="s">
        <v>87</v>
      </c>
      <c r="DI2" s="35" t="s">
        <v>88</v>
      </c>
      <c r="DJ2" s="35" t="s">
        <v>89</v>
      </c>
      <c r="DK2" s="35" t="s">
        <v>90</v>
      </c>
      <c r="DL2" s="35" t="s">
        <v>91</v>
      </c>
      <c r="DM2" s="35" t="s">
        <v>92</v>
      </c>
      <c r="DN2" s="35" t="s">
        <v>93</v>
      </c>
      <c r="DO2" s="37" t="s">
        <v>94</v>
      </c>
      <c r="DU2" s="145"/>
      <c r="DV2" s="12"/>
      <c r="DW2" s="47"/>
      <c r="DX2" s="24"/>
      <c r="EH2" s="296" t="s">
        <v>184</v>
      </c>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8"/>
      <c r="GP2" s="149"/>
      <c r="GQ2" s="145"/>
      <c r="GS2" s="296" t="s">
        <v>185</v>
      </c>
      <c r="GT2" s="297"/>
      <c r="GU2" s="297"/>
      <c r="GV2" s="297"/>
      <c r="GW2" s="297"/>
      <c r="GX2" s="297"/>
      <c r="GY2" s="297"/>
      <c r="GZ2" s="297"/>
      <c r="HA2" s="297"/>
      <c r="HB2" s="297"/>
      <c r="HC2" s="297"/>
      <c r="HD2" s="297"/>
      <c r="HE2" s="298"/>
      <c r="HG2" s="295" t="s">
        <v>168</v>
      </c>
      <c r="HH2" s="295"/>
      <c r="HI2" s="295"/>
      <c r="HJ2" s="215"/>
      <c r="HL2" s="292" t="s">
        <v>180</v>
      </c>
      <c r="HM2" s="186" t="s">
        <v>107</v>
      </c>
      <c r="HN2" s="187" t="str">
        <f t="array" ref="HN2:JK23">TRANSPOSE(PostsToFinal)</f>
        <v>PASS</v>
      </c>
      <c r="HO2" s="188" t="str">
        <v>PASS</v>
      </c>
      <c r="HP2" s="188" t="str">
        <v>PASS</v>
      </c>
      <c r="HQ2" s="188" t="str">
        <v>PASS</v>
      </c>
      <c r="HR2" s="188" t="str">
        <v>PASS</v>
      </c>
      <c r="HS2" s="188" t="str">
        <v>PASS</v>
      </c>
      <c r="HT2" s="188" t="str">
        <v>PASS</v>
      </c>
      <c r="HU2" s="188" t="str">
        <v/>
      </c>
      <c r="HV2" s="188" t="str">
        <v/>
      </c>
      <c r="HW2" s="188" t="str">
        <v/>
      </c>
      <c r="HX2" s="188" t="str">
        <v/>
      </c>
      <c r="HY2" s="188" t="str">
        <v/>
      </c>
      <c r="HZ2" s="188" t="str">
        <v/>
      </c>
      <c r="IA2" s="188" t="str">
        <v/>
      </c>
      <c r="IB2" s="188" t="str">
        <v/>
      </c>
      <c r="IC2" s="188" t="str">
        <v/>
      </c>
      <c r="ID2" s="188" t="str">
        <v/>
      </c>
      <c r="IE2" s="188" t="str">
        <v/>
      </c>
      <c r="IF2" s="188" t="str">
        <v/>
      </c>
      <c r="IG2" s="188" t="str">
        <v/>
      </c>
      <c r="IH2" s="188" t="str">
        <v/>
      </c>
      <c r="II2" s="188" t="str">
        <v/>
      </c>
      <c r="IJ2" s="188" t="str">
        <v/>
      </c>
      <c r="IK2" s="188" t="str">
        <v/>
      </c>
      <c r="IL2" s="188" t="str">
        <v/>
      </c>
      <c r="IM2" s="188" t="str">
        <v/>
      </c>
      <c r="IN2" s="188" t="str">
        <v/>
      </c>
      <c r="IO2" s="188" t="str">
        <v/>
      </c>
      <c r="IP2" s="188" t="str">
        <v/>
      </c>
      <c r="IQ2" s="188" t="str">
        <v/>
      </c>
      <c r="IR2" s="188" t="str">
        <v/>
      </c>
      <c r="IS2" s="188" t="str">
        <v/>
      </c>
      <c r="IT2" s="188" t="str">
        <v/>
      </c>
      <c r="IU2" s="188" t="str">
        <v/>
      </c>
      <c r="IV2" s="188" t="str">
        <v/>
      </c>
      <c r="IW2" s="188" t="str">
        <v/>
      </c>
      <c r="IX2" s="188" t="str">
        <v/>
      </c>
      <c r="IY2" s="188" t="str">
        <v/>
      </c>
      <c r="IZ2" s="188" t="str">
        <v/>
      </c>
      <c r="JA2" s="188" t="str">
        <v/>
      </c>
      <c r="JB2" s="188" t="str">
        <v/>
      </c>
      <c r="JC2" s="188" t="str">
        <v/>
      </c>
      <c r="JD2" s="188" t="str">
        <v/>
      </c>
      <c r="JE2" s="188" t="str">
        <v/>
      </c>
      <c r="JF2" s="188" t="str">
        <v/>
      </c>
      <c r="JG2" s="188" t="str">
        <v/>
      </c>
      <c r="JH2" s="188" t="str">
        <v/>
      </c>
      <c r="JI2" s="188" t="str">
        <v/>
      </c>
      <c r="JJ2" s="188" t="str">
        <v/>
      </c>
      <c r="JK2" s="189" t="str">
        <v/>
      </c>
    </row>
    <row r="3" spans="1:273" s="1" customFormat="1" ht="15" thickBot="1" x14ac:dyDescent="0.35">
      <c r="A3" s="100"/>
      <c r="B3" s="80"/>
      <c r="C3" s="81" t="s">
        <v>143</v>
      </c>
      <c r="D3" s="81">
        <v>2</v>
      </c>
      <c r="E3" s="81"/>
      <c r="F3" s="81"/>
      <c r="G3" s="81"/>
      <c r="H3" s="81"/>
      <c r="I3" s="82"/>
      <c r="J3" s="83" t="s">
        <v>11</v>
      </c>
      <c r="K3" s="84"/>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45"/>
      <c r="AU3" s="299"/>
      <c r="AV3" s="300"/>
      <c r="AW3" s="300"/>
      <c r="AX3" s="300"/>
      <c r="AY3" s="300"/>
      <c r="AZ3" s="300"/>
      <c r="BA3" s="300"/>
      <c r="BB3" s="300"/>
      <c r="BC3" s="300"/>
      <c r="BD3" s="300"/>
      <c r="BE3" s="300"/>
      <c r="BF3" s="300"/>
      <c r="BG3" s="300"/>
      <c r="BH3" s="300"/>
      <c r="BI3" s="300"/>
      <c r="BJ3" s="300"/>
      <c r="BK3" s="300"/>
      <c r="BL3" s="300"/>
      <c r="BM3" s="300"/>
      <c r="BN3" s="300"/>
      <c r="BO3" s="301"/>
      <c r="BR3" s="324"/>
      <c r="BS3" s="324"/>
      <c r="BT3" s="64" t="s">
        <v>97</v>
      </c>
      <c r="BU3" s="33"/>
      <c r="BV3" s="38">
        <f>IF(AND($D$4="Portrait",$D$3=2),VertStart,IF($D$4="Landscape",$D$38,IF(AND($D$3=1,$D$4="Portrait"),$D$39)))</f>
        <v>12.124499999999999</v>
      </c>
      <c r="BW3" s="38">
        <f>IF($D$4="Portrait",BV3+ExtVertS,IF($D$4="Landscape",BV3+MML))</f>
        <v>49.526499999999999</v>
      </c>
      <c r="BX3" s="69">
        <f t="shared" ref="BX3:DO3" si="0">IF(AND($D$4="Portrait",VertN-BX1&lt;VertN,VertN-BX1&gt;0),BW$3+IntVertS,IF(AND($D$4="Portrait",BX1=VertN),BW$3+ExtVertS,IF(AND($D$4="Landscape",BX1&lt;=VertN,MOD(BX1,2)=1),BW$3+0.75+ML-MML,IF(AND($D$4="Landscape",BX1&lt;=VertN,MOD(BX1,2)=0),BW$3+MML,0))))</f>
        <v>89.3185</v>
      </c>
      <c r="BY3" s="69">
        <f t="shared" si="0"/>
        <v>129.1105</v>
      </c>
      <c r="BZ3" s="69">
        <f t="shared" si="0"/>
        <v>168.9025</v>
      </c>
      <c r="CA3" s="69">
        <f t="shared" si="0"/>
        <v>208.69450000000001</v>
      </c>
      <c r="CB3" s="69">
        <f t="shared" si="0"/>
        <v>248.48650000000001</v>
      </c>
      <c r="CC3" s="69">
        <f t="shared" si="0"/>
        <v>288.27850000000001</v>
      </c>
      <c r="CD3" s="69">
        <f t="shared" si="0"/>
        <v>328.07050000000004</v>
      </c>
      <c r="CE3" s="69">
        <f t="shared" si="0"/>
        <v>367.86250000000007</v>
      </c>
      <c r="CF3" s="69">
        <f t="shared" si="0"/>
        <v>407.6545000000001</v>
      </c>
      <c r="CG3" s="69">
        <f t="shared" si="0"/>
        <v>447.44650000000013</v>
      </c>
      <c r="CH3" s="69">
        <f t="shared" si="0"/>
        <v>487.23850000000016</v>
      </c>
      <c r="CI3" s="69">
        <f t="shared" si="0"/>
        <v>527.03050000000019</v>
      </c>
      <c r="CJ3" s="69">
        <f t="shared" si="0"/>
        <v>566.82250000000022</v>
      </c>
      <c r="CK3" s="69">
        <f t="shared" si="0"/>
        <v>606.61450000000025</v>
      </c>
      <c r="CL3" s="69">
        <f t="shared" si="0"/>
        <v>646.40650000000028</v>
      </c>
      <c r="CM3" s="69">
        <f t="shared" si="0"/>
        <v>686.19850000000031</v>
      </c>
      <c r="CN3" s="69">
        <f t="shared" si="0"/>
        <v>725.99050000000034</v>
      </c>
      <c r="CO3" s="69">
        <f t="shared" si="0"/>
        <v>765.78250000000037</v>
      </c>
      <c r="CP3" s="69">
        <f t="shared" si="0"/>
        <v>805.5745000000004</v>
      </c>
      <c r="CQ3" s="69">
        <f t="shared" si="0"/>
        <v>845.36650000000043</v>
      </c>
      <c r="CR3" s="69">
        <f t="shared" si="0"/>
        <v>885.15850000000046</v>
      </c>
      <c r="CS3" s="69">
        <f t="shared" si="0"/>
        <v>924.95050000000049</v>
      </c>
      <c r="CT3" s="69">
        <f t="shared" si="0"/>
        <v>964.74250000000052</v>
      </c>
      <c r="CU3" s="69">
        <f t="shared" si="0"/>
        <v>1004.5345000000005</v>
      </c>
      <c r="CV3" s="69">
        <f t="shared" si="0"/>
        <v>1044.3265000000006</v>
      </c>
      <c r="CW3" s="69">
        <f t="shared" si="0"/>
        <v>1084.1185000000005</v>
      </c>
      <c r="CX3" s="69">
        <f t="shared" si="0"/>
        <v>1123.9105000000004</v>
      </c>
      <c r="CY3" s="69">
        <f t="shared" si="0"/>
        <v>1163.7025000000003</v>
      </c>
      <c r="CZ3" s="69">
        <f t="shared" si="0"/>
        <v>1203.4945000000002</v>
      </c>
      <c r="DA3" s="69">
        <f t="shared" si="0"/>
        <v>1243.2865000000002</v>
      </c>
      <c r="DB3" s="69">
        <f t="shared" si="0"/>
        <v>1283.0785000000001</v>
      </c>
      <c r="DC3" s="69">
        <f t="shared" si="0"/>
        <v>1322.8705</v>
      </c>
      <c r="DD3" s="69">
        <f t="shared" si="0"/>
        <v>1362.6624999999999</v>
      </c>
      <c r="DE3" s="69">
        <f t="shared" si="0"/>
        <v>1402.4544999999998</v>
      </c>
      <c r="DF3" s="69">
        <f t="shared" si="0"/>
        <v>1442.2464999999997</v>
      </c>
      <c r="DG3" s="69">
        <f t="shared" si="0"/>
        <v>1482.0384999999997</v>
      </c>
      <c r="DH3" s="69">
        <f t="shared" si="0"/>
        <v>1521.8304999999996</v>
      </c>
      <c r="DI3" s="69">
        <f t="shared" si="0"/>
        <v>1561.6224999999995</v>
      </c>
      <c r="DJ3" s="69">
        <f t="shared" si="0"/>
        <v>1601.4144999999994</v>
      </c>
      <c r="DK3" s="69">
        <f t="shared" si="0"/>
        <v>1641.2064999999993</v>
      </c>
      <c r="DL3" s="69">
        <f t="shared" si="0"/>
        <v>1680.9984999999992</v>
      </c>
      <c r="DM3" s="69">
        <f t="shared" si="0"/>
        <v>1720.7904999999992</v>
      </c>
      <c r="DN3" s="69">
        <f t="shared" si="0"/>
        <v>1760.5824999999991</v>
      </c>
      <c r="DO3" s="70">
        <f t="shared" si="0"/>
        <v>1797.9844999999991</v>
      </c>
      <c r="DU3" s="145"/>
      <c r="DV3" s="12"/>
      <c r="DW3" s="47"/>
      <c r="DX3" s="24"/>
      <c r="EH3" s="299"/>
      <c r="EI3" s="300"/>
      <c r="EJ3" s="300"/>
      <c r="EK3" s="300"/>
      <c r="EL3" s="300"/>
      <c r="EM3" s="300"/>
      <c r="EN3" s="300"/>
      <c r="EO3" s="300"/>
      <c r="EP3" s="300"/>
      <c r="EQ3" s="300"/>
      <c r="ER3" s="300"/>
      <c r="ES3" s="300"/>
      <c r="ET3" s="300"/>
      <c r="EU3" s="300"/>
      <c r="EV3" s="300"/>
      <c r="EW3" s="300"/>
      <c r="EX3" s="300"/>
      <c r="EY3" s="300"/>
      <c r="EZ3" s="300"/>
      <c r="FA3" s="300"/>
      <c r="FB3" s="300"/>
      <c r="FC3" s="300"/>
      <c r="FD3" s="300"/>
      <c r="FE3" s="300"/>
      <c r="FF3" s="300"/>
      <c r="FG3" s="300"/>
      <c r="FH3" s="300"/>
      <c r="FI3" s="300"/>
      <c r="FJ3" s="300"/>
      <c r="FK3" s="300"/>
      <c r="FL3" s="300"/>
      <c r="FM3" s="300"/>
      <c r="FN3" s="300"/>
      <c r="FO3" s="300"/>
      <c r="FP3" s="300"/>
      <c r="FQ3" s="300"/>
      <c r="FR3" s="300"/>
      <c r="FS3" s="300"/>
      <c r="FT3" s="300"/>
      <c r="FU3" s="300"/>
      <c r="FV3" s="300"/>
      <c r="FW3" s="300"/>
      <c r="FX3" s="300"/>
      <c r="FY3" s="300"/>
      <c r="FZ3" s="300"/>
      <c r="GA3" s="300"/>
      <c r="GB3" s="300"/>
      <c r="GC3" s="300"/>
      <c r="GD3" s="300"/>
      <c r="GE3" s="300"/>
      <c r="GF3" s="300"/>
      <c r="GG3" s="300"/>
      <c r="GH3" s="300"/>
      <c r="GI3" s="301"/>
      <c r="GP3" s="149"/>
      <c r="GQ3" s="145"/>
      <c r="GS3" s="299"/>
      <c r="GT3" s="300"/>
      <c r="GU3" s="300"/>
      <c r="GV3" s="300"/>
      <c r="GW3" s="300"/>
      <c r="GX3" s="300"/>
      <c r="GY3" s="300"/>
      <c r="GZ3" s="300"/>
      <c r="HA3" s="300"/>
      <c r="HB3" s="300"/>
      <c r="HC3" s="300"/>
      <c r="HD3" s="300"/>
      <c r="HE3" s="301"/>
      <c r="HH3" s="41">
        <f t="shared" ref="HH3:HH6" si="1">INDEX(HN3:JK3,$HM$25)</f>
        <v>3</v>
      </c>
      <c r="HL3" s="293"/>
      <c r="HM3" s="289" t="s">
        <v>108</v>
      </c>
      <c r="HN3" s="28">
        <v>3</v>
      </c>
      <c r="HO3" s="25">
        <v>3</v>
      </c>
      <c r="HP3" s="25">
        <v>1</v>
      </c>
      <c r="HQ3" s="25">
        <v>1</v>
      </c>
      <c r="HR3" s="25">
        <v>1</v>
      </c>
      <c r="HS3" s="25">
        <v>1</v>
      </c>
      <c r="HT3" s="25">
        <v>1</v>
      </c>
      <c r="HU3" s="25" t="str">
        <v/>
      </c>
      <c r="HV3" s="25" t="str">
        <v/>
      </c>
      <c r="HW3" s="25" t="str">
        <v/>
      </c>
      <c r="HX3" s="25" t="str">
        <v/>
      </c>
      <c r="HY3" s="25" t="str">
        <v/>
      </c>
      <c r="HZ3" s="25" t="str">
        <v/>
      </c>
      <c r="IA3" s="25" t="str">
        <v/>
      </c>
      <c r="IB3" s="25" t="str">
        <v/>
      </c>
      <c r="IC3" s="25" t="str">
        <v/>
      </c>
      <c r="ID3" s="25" t="str">
        <v/>
      </c>
      <c r="IE3" s="25" t="str">
        <v/>
      </c>
      <c r="IF3" s="25" t="str">
        <v/>
      </c>
      <c r="IG3" s="25" t="str">
        <v/>
      </c>
      <c r="IH3" s="25" t="str">
        <v/>
      </c>
      <c r="II3" s="25" t="str">
        <v/>
      </c>
      <c r="IJ3" s="25" t="str">
        <v/>
      </c>
      <c r="IK3" s="25" t="str">
        <v/>
      </c>
      <c r="IL3" s="25" t="str">
        <v/>
      </c>
      <c r="IM3" s="25" t="str">
        <v/>
      </c>
      <c r="IN3" s="25" t="str">
        <v/>
      </c>
      <c r="IO3" s="25" t="str">
        <v/>
      </c>
      <c r="IP3" s="25" t="str">
        <v/>
      </c>
      <c r="IQ3" s="25" t="str">
        <v/>
      </c>
      <c r="IR3" s="25" t="str">
        <v/>
      </c>
      <c r="IS3" s="25" t="str">
        <v/>
      </c>
      <c r="IT3" s="25" t="str">
        <v/>
      </c>
      <c r="IU3" s="25" t="str">
        <v/>
      </c>
      <c r="IV3" s="25" t="str">
        <v/>
      </c>
      <c r="IW3" s="25" t="str">
        <v/>
      </c>
      <c r="IX3" s="25" t="str">
        <v/>
      </c>
      <c r="IY3" s="25" t="str">
        <v/>
      </c>
      <c r="IZ3" s="25" t="str">
        <v/>
      </c>
      <c r="JA3" s="25" t="str">
        <v/>
      </c>
      <c r="JB3" s="25" t="str">
        <v/>
      </c>
      <c r="JC3" s="25" t="str">
        <v/>
      </c>
      <c r="JD3" s="25" t="str">
        <v/>
      </c>
      <c r="JE3" s="25" t="str">
        <v/>
      </c>
      <c r="JF3" s="25" t="str">
        <v/>
      </c>
      <c r="JG3" s="25" t="str">
        <v/>
      </c>
      <c r="JH3" s="25" t="str">
        <v/>
      </c>
      <c r="JI3" s="25" t="str">
        <v/>
      </c>
      <c r="JJ3" s="25" t="str">
        <v/>
      </c>
      <c r="JK3" s="165" t="str">
        <v/>
      </c>
    </row>
    <row r="4" spans="1:273" s="1" customFormat="1" ht="15.75" customHeight="1" x14ac:dyDescent="0.3">
      <c r="A4" s="100"/>
      <c r="B4" s="80"/>
      <c r="C4" s="85" t="s">
        <v>0</v>
      </c>
      <c r="D4" s="114" t="s">
        <v>151</v>
      </c>
      <c r="E4" s="85"/>
      <c r="F4" s="86"/>
      <c r="G4" s="86"/>
      <c r="H4" s="81"/>
      <c r="I4" s="85" t="s">
        <v>13</v>
      </c>
      <c r="J4" s="116">
        <v>15</v>
      </c>
      <c r="K4" s="84"/>
      <c r="L4" s="100"/>
      <c r="M4" s="413" t="s">
        <v>127</v>
      </c>
      <c r="N4" s="414"/>
      <c r="O4" s="414"/>
      <c r="P4" s="414"/>
      <c r="Q4" s="414"/>
      <c r="R4" s="414"/>
      <c r="S4" s="414"/>
      <c r="T4" s="414"/>
      <c r="U4" s="414"/>
      <c r="V4" s="414"/>
      <c r="W4" s="414"/>
      <c r="X4" s="414"/>
      <c r="Y4" s="415"/>
      <c r="Z4" s="100"/>
      <c r="AA4" s="248" t="s">
        <v>226</v>
      </c>
      <c r="AB4" s="326" t="s">
        <v>225</v>
      </c>
      <c r="AC4" s="328"/>
      <c r="AD4" s="100"/>
      <c r="AE4" s="100"/>
      <c r="AF4" s="430" t="s">
        <v>196</v>
      </c>
      <c r="AG4" s="431"/>
      <c r="AH4" s="431"/>
      <c r="AI4" s="431"/>
      <c r="AJ4" s="431"/>
      <c r="AK4" s="431"/>
      <c r="AL4" s="431"/>
      <c r="AM4" s="431"/>
      <c r="AN4" s="432"/>
      <c r="AO4" s="100"/>
      <c r="AP4" s="100"/>
      <c r="AQ4" s="100"/>
      <c r="AR4" s="145"/>
      <c r="AU4" s="299"/>
      <c r="AV4" s="300"/>
      <c r="AW4" s="300"/>
      <c r="AX4" s="300"/>
      <c r="AY4" s="300"/>
      <c r="AZ4" s="300"/>
      <c r="BA4" s="300"/>
      <c r="BB4" s="300"/>
      <c r="BC4" s="300"/>
      <c r="BD4" s="300"/>
      <c r="BE4" s="300"/>
      <c r="BF4" s="300"/>
      <c r="BG4" s="300"/>
      <c r="BH4" s="300"/>
      <c r="BI4" s="300"/>
      <c r="BJ4" s="300"/>
      <c r="BK4" s="300"/>
      <c r="BL4" s="300"/>
      <c r="BM4" s="300"/>
      <c r="BN4" s="300"/>
      <c r="BO4" s="301"/>
      <c r="BR4" s="324"/>
      <c r="BS4" s="324"/>
      <c r="DU4" s="145"/>
      <c r="DV4" s="12"/>
      <c r="DW4" s="47"/>
      <c r="DX4" s="24"/>
      <c r="EH4" s="299"/>
      <c r="EI4" s="300"/>
      <c r="EJ4" s="300"/>
      <c r="EK4" s="300"/>
      <c r="EL4" s="300"/>
      <c r="EM4" s="300"/>
      <c r="EN4" s="300"/>
      <c r="EO4" s="300"/>
      <c r="EP4" s="300"/>
      <c r="EQ4" s="300"/>
      <c r="ER4" s="300"/>
      <c r="ES4" s="300"/>
      <c r="ET4" s="300"/>
      <c r="EU4" s="300"/>
      <c r="EV4" s="300"/>
      <c r="EW4" s="300"/>
      <c r="EX4" s="300"/>
      <c r="EY4" s="300"/>
      <c r="EZ4" s="300"/>
      <c r="FA4" s="300"/>
      <c r="FB4" s="300"/>
      <c r="FC4" s="300"/>
      <c r="FD4" s="300"/>
      <c r="FE4" s="300"/>
      <c r="FF4" s="300"/>
      <c r="FG4" s="300"/>
      <c r="FH4" s="300"/>
      <c r="FI4" s="300"/>
      <c r="FJ4" s="300"/>
      <c r="FK4" s="300"/>
      <c r="FL4" s="300"/>
      <c r="FM4" s="300"/>
      <c r="FN4" s="300"/>
      <c r="FO4" s="300"/>
      <c r="FP4" s="300"/>
      <c r="FQ4" s="300"/>
      <c r="FR4" s="300"/>
      <c r="FS4" s="300"/>
      <c r="FT4" s="300"/>
      <c r="FU4" s="300"/>
      <c r="FV4" s="300"/>
      <c r="FW4" s="300"/>
      <c r="FX4" s="300"/>
      <c r="FY4" s="300"/>
      <c r="FZ4" s="300"/>
      <c r="GA4" s="300"/>
      <c r="GB4" s="300"/>
      <c r="GC4" s="300"/>
      <c r="GD4" s="300"/>
      <c r="GE4" s="300"/>
      <c r="GF4" s="300"/>
      <c r="GG4" s="300"/>
      <c r="GH4" s="300"/>
      <c r="GI4" s="301"/>
      <c r="GP4" s="149"/>
      <c r="GQ4" s="145"/>
      <c r="GS4" s="299"/>
      <c r="GT4" s="300"/>
      <c r="GU4" s="300"/>
      <c r="GV4" s="300"/>
      <c r="GW4" s="300"/>
      <c r="GX4" s="300"/>
      <c r="GY4" s="300"/>
      <c r="GZ4" s="300"/>
      <c r="HA4" s="300"/>
      <c r="HB4" s="300"/>
      <c r="HC4" s="300"/>
      <c r="HD4" s="300"/>
      <c r="HE4" s="301"/>
      <c r="HH4" s="41">
        <f t="shared" si="1"/>
        <v>2</v>
      </c>
      <c r="HL4" s="293"/>
      <c r="HM4" s="290"/>
      <c r="HN4" s="28">
        <v>2</v>
      </c>
      <c r="HO4" s="25">
        <v>2</v>
      </c>
      <c r="HP4" s="25">
        <v>1</v>
      </c>
      <c r="HQ4" s="25">
        <v>1</v>
      </c>
      <c r="HR4" s="25">
        <v>1</v>
      </c>
      <c r="HS4" s="25">
        <v>1</v>
      </c>
      <c r="HT4" s="25">
        <v>1</v>
      </c>
      <c r="HU4" s="25" t="str">
        <v/>
      </c>
      <c r="HV4" s="25" t="str">
        <v/>
      </c>
      <c r="HW4" s="25" t="str">
        <v/>
      </c>
      <c r="HX4" s="25" t="str">
        <v/>
      </c>
      <c r="HY4" s="25" t="str">
        <v/>
      </c>
      <c r="HZ4" s="25" t="str">
        <v/>
      </c>
      <c r="IA4" s="25" t="str">
        <v/>
      </c>
      <c r="IB4" s="25" t="str">
        <v/>
      </c>
      <c r="IC4" s="25" t="str">
        <v/>
      </c>
      <c r="ID4" s="25" t="str">
        <v/>
      </c>
      <c r="IE4" s="25" t="str">
        <v/>
      </c>
      <c r="IF4" s="25" t="str">
        <v/>
      </c>
      <c r="IG4" s="25" t="str">
        <v/>
      </c>
      <c r="IH4" s="25" t="str">
        <v/>
      </c>
      <c r="II4" s="25" t="str">
        <v/>
      </c>
      <c r="IJ4" s="25" t="str">
        <v/>
      </c>
      <c r="IK4" s="25" t="str">
        <v/>
      </c>
      <c r="IL4" s="25" t="str">
        <v/>
      </c>
      <c r="IM4" s="25" t="str">
        <v/>
      </c>
      <c r="IN4" s="25" t="str">
        <v/>
      </c>
      <c r="IO4" s="25" t="str">
        <v/>
      </c>
      <c r="IP4" s="25" t="str">
        <v/>
      </c>
      <c r="IQ4" s="25" t="str">
        <v/>
      </c>
      <c r="IR4" s="25" t="str">
        <v/>
      </c>
      <c r="IS4" s="25" t="str">
        <v/>
      </c>
      <c r="IT4" s="25" t="str">
        <v/>
      </c>
      <c r="IU4" s="25" t="str">
        <v/>
      </c>
      <c r="IV4" s="25" t="str">
        <v/>
      </c>
      <c r="IW4" s="25" t="str">
        <v/>
      </c>
      <c r="IX4" s="25" t="str">
        <v/>
      </c>
      <c r="IY4" s="25" t="str">
        <v/>
      </c>
      <c r="IZ4" s="25" t="str">
        <v/>
      </c>
      <c r="JA4" s="25" t="str">
        <v/>
      </c>
      <c r="JB4" s="25" t="str">
        <v/>
      </c>
      <c r="JC4" s="25" t="str">
        <v/>
      </c>
      <c r="JD4" s="25" t="str">
        <v/>
      </c>
      <c r="JE4" s="25" t="str">
        <v/>
      </c>
      <c r="JF4" s="25" t="str">
        <v/>
      </c>
      <c r="JG4" s="25" t="str">
        <v/>
      </c>
      <c r="JH4" s="25" t="str">
        <v/>
      </c>
      <c r="JI4" s="25" t="str">
        <v/>
      </c>
      <c r="JJ4" s="25" t="str">
        <v/>
      </c>
      <c r="JK4" s="165" t="str">
        <v/>
      </c>
    </row>
    <row r="5" spans="1:273" ht="15" customHeight="1" thickBot="1" x14ac:dyDescent="0.35">
      <c r="A5" s="100"/>
      <c r="B5" s="80"/>
      <c r="C5" s="87" t="s">
        <v>1</v>
      </c>
      <c r="D5" s="114">
        <v>77.007999999999996</v>
      </c>
      <c r="E5" s="88" t="s">
        <v>2</v>
      </c>
      <c r="F5" s="115">
        <v>2000</v>
      </c>
      <c r="G5" s="88" t="s">
        <v>3</v>
      </c>
      <c r="H5" s="81"/>
      <c r="I5" s="85" t="s">
        <v>14</v>
      </c>
      <c r="J5" s="116">
        <v>8</v>
      </c>
      <c r="K5" s="84"/>
      <c r="L5" s="100"/>
      <c r="M5" s="416"/>
      <c r="N5" s="417"/>
      <c r="O5" s="417"/>
      <c r="P5" s="417"/>
      <c r="Q5" s="417"/>
      <c r="R5" s="417"/>
      <c r="S5" s="417"/>
      <c r="T5" s="417"/>
      <c r="U5" s="417"/>
      <c r="V5" s="417"/>
      <c r="W5" s="417"/>
      <c r="X5" s="417"/>
      <c r="Y5" s="418"/>
      <c r="Z5" s="81"/>
      <c r="AA5" s="249"/>
      <c r="AB5" s="327"/>
      <c r="AC5" s="328"/>
      <c r="AD5" s="81"/>
      <c r="AE5" s="81"/>
      <c r="AF5" s="433"/>
      <c r="AG5" s="434"/>
      <c r="AH5" s="434"/>
      <c r="AI5" s="434"/>
      <c r="AJ5" s="434"/>
      <c r="AK5" s="434"/>
      <c r="AL5" s="434"/>
      <c r="AM5" s="434"/>
      <c r="AN5" s="435"/>
      <c r="AO5" s="81"/>
      <c r="AP5" s="81"/>
      <c r="AQ5" s="426" t="s">
        <v>181</v>
      </c>
      <c r="AR5" s="141"/>
      <c r="AS5" s="26"/>
      <c r="AT5" s="26"/>
      <c r="AU5" s="299"/>
      <c r="AV5" s="300"/>
      <c r="AW5" s="300"/>
      <c r="AX5" s="300"/>
      <c r="AY5" s="300"/>
      <c r="AZ5" s="300"/>
      <c r="BA5" s="300"/>
      <c r="BB5" s="300"/>
      <c r="BC5" s="300"/>
      <c r="BD5" s="300"/>
      <c r="BE5" s="300"/>
      <c r="BF5" s="300"/>
      <c r="BG5" s="300"/>
      <c r="BH5" s="300"/>
      <c r="BI5" s="300"/>
      <c r="BJ5" s="300"/>
      <c r="BK5" s="300"/>
      <c r="BL5" s="300"/>
      <c r="BM5" s="300"/>
      <c r="BN5" s="300"/>
      <c r="BO5" s="301"/>
      <c r="BP5" s="26"/>
      <c r="BQ5" s="26"/>
      <c r="BR5" s="324"/>
      <c r="BS5" s="324"/>
      <c r="DP5" s="26"/>
      <c r="DQ5" s="26"/>
      <c r="DR5" s="26"/>
      <c r="DS5" s="12"/>
      <c r="DT5" s="366" t="s">
        <v>182</v>
      </c>
      <c r="DW5" s="131"/>
      <c r="DX5" s="132"/>
      <c r="DY5" s="12"/>
      <c r="DZ5" s="12"/>
      <c r="EA5" s="12"/>
      <c r="EB5" s="12"/>
      <c r="EC5" s="12"/>
      <c r="ED5" s="12"/>
      <c r="EE5" s="12"/>
      <c r="EF5" s="12"/>
      <c r="EG5" s="12"/>
      <c r="EH5" s="299"/>
      <c r="EI5" s="300"/>
      <c r="EJ5" s="300"/>
      <c r="EK5" s="300"/>
      <c r="EL5" s="300"/>
      <c r="EM5" s="300"/>
      <c r="EN5" s="300"/>
      <c r="EO5" s="300"/>
      <c r="EP5" s="300"/>
      <c r="EQ5" s="300"/>
      <c r="ER5" s="300"/>
      <c r="ES5" s="300"/>
      <c r="ET5" s="300"/>
      <c r="EU5" s="300"/>
      <c r="EV5" s="300"/>
      <c r="EW5" s="300"/>
      <c r="EX5" s="300"/>
      <c r="EY5" s="300"/>
      <c r="EZ5" s="300"/>
      <c r="FA5" s="300"/>
      <c r="FB5" s="300"/>
      <c r="FC5" s="300"/>
      <c r="FD5" s="300"/>
      <c r="FE5" s="300"/>
      <c r="FF5" s="300"/>
      <c r="FG5" s="300"/>
      <c r="FH5" s="300"/>
      <c r="FI5" s="300"/>
      <c r="FJ5" s="300"/>
      <c r="FK5" s="300"/>
      <c r="FL5" s="300"/>
      <c r="FM5" s="300"/>
      <c r="FN5" s="300"/>
      <c r="FO5" s="300"/>
      <c r="FP5" s="300"/>
      <c r="FQ5" s="300"/>
      <c r="FR5" s="300"/>
      <c r="FS5" s="300"/>
      <c r="FT5" s="300"/>
      <c r="FU5" s="300"/>
      <c r="FV5" s="300"/>
      <c r="FW5" s="300"/>
      <c r="FX5" s="300"/>
      <c r="FY5" s="300"/>
      <c r="FZ5" s="300"/>
      <c r="GA5" s="300"/>
      <c r="GB5" s="300"/>
      <c r="GC5" s="300"/>
      <c r="GD5" s="300"/>
      <c r="GE5" s="300"/>
      <c r="GF5" s="300"/>
      <c r="GG5" s="300"/>
      <c r="GH5" s="300"/>
      <c r="GI5" s="301"/>
      <c r="GP5" s="305" t="s">
        <v>183</v>
      </c>
      <c r="GS5" s="299"/>
      <c r="GT5" s="300"/>
      <c r="GU5" s="300"/>
      <c r="GV5" s="300"/>
      <c r="GW5" s="300"/>
      <c r="GX5" s="300"/>
      <c r="GY5" s="300"/>
      <c r="GZ5" s="300"/>
      <c r="HA5" s="300"/>
      <c r="HB5" s="300"/>
      <c r="HC5" s="300"/>
      <c r="HD5" s="300"/>
      <c r="HE5" s="301"/>
      <c r="HF5" s="25"/>
      <c r="HH5" s="41">
        <f t="shared" si="1"/>
        <v>2</v>
      </c>
      <c r="HL5" s="293"/>
      <c r="HM5" s="290"/>
      <c r="HN5" s="4">
        <v>2</v>
      </c>
      <c r="HO5" s="26">
        <v>2</v>
      </c>
      <c r="HP5" s="26">
        <v>3</v>
      </c>
      <c r="HQ5" s="26">
        <v>3</v>
      </c>
      <c r="HR5" s="26">
        <v>3</v>
      </c>
      <c r="HS5" s="26">
        <v>3</v>
      </c>
      <c r="HT5" s="26">
        <v>3</v>
      </c>
      <c r="HU5" s="26" t="str">
        <v/>
      </c>
      <c r="HV5" s="26" t="str">
        <v/>
      </c>
      <c r="HW5" s="26" t="str">
        <v/>
      </c>
      <c r="HX5" s="26" t="str">
        <v/>
      </c>
      <c r="HY5" s="26" t="str">
        <v/>
      </c>
      <c r="HZ5" s="26" t="str">
        <v/>
      </c>
      <c r="IA5" s="26" t="str">
        <v/>
      </c>
      <c r="IB5" s="26" t="str">
        <v/>
      </c>
      <c r="IC5" s="26" t="str">
        <v/>
      </c>
      <c r="ID5" s="26" t="str">
        <v/>
      </c>
      <c r="IE5" s="26" t="str">
        <v/>
      </c>
      <c r="IF5" s="26" t="str">
        <v/>
      </c>
      <c r="IG5" s="26" t="str">
        <v/>
      </c>
      <c r="IH5" s="26" t="str">
        <v/>
      </c>
      <c r="II5" s="26" t="str">
        <v/>
      </c>
      <c r="IJ5" s="26" t="str">
        <v/>
      </c>
      <c r="IK5" s="26" t="str">
        <v/>
      </c>
      <c r="IL5" s="26" t="str">
        <v/>
      </c>
      <c r="IM5" s="26" t="str">
        <v/>
      </c>
      <c r="IN5" s="26" t="str">
        <v/>
      </c>
      <c r="IO5" s="26" t="str">
        <v/>
      </c>
      <c r="IP5" s="26" t="str">
        <v/>
      </c>
      <c r="IQ5" s="26" t="str">
        <v/>
      </c>
      <c r="IR5" s="26" t="str">
        <v/>
      </c>
      <c r="IS5" s="26" t="str">
        <v/>
      </c>
      <c r="IT5" s="26" t="str">
        <v/>
      </c>
      <c r="IU5" s="26" t="str">
        <v/>
      </c>
      <c r="IV5" s="26" t="str">
        <v/>
      </c>
      <c r="IW5" s="26" t="str">
        <v/>
      </c>
      <c r="IX5" s="26" t="str">
        <v/>
      </c>
      <c r="IY5" s="26" t="str">
        <v/>
      </c>
      <c r="IZ5" s="26" t="str">
        <v/>
      </c>
      <c r="JA5" s="26" t="str">
        <v/>
      </c>
      <c r="JB5" s="26" t="str">
        <v/>
      </c>
      <c r="JC5" s="26" t="str">
        <v/>
      </c>
      <c r="JD5" s="26" t="str">
        <v/>
      </c>
      <c r="JE5" s="26" t="str">
        <v/>
      </c>
      <c r="JF5" s="26" t="str">
        <v/>
      </c>
      <c r="JG5" s="26" t="str">
        <v/>
      </c>
      <c r="JH5" s="26" t="str">
        <v/>
      </c>
      <c r="JI5" s="26" t="str">
        <v/>
      </c>
      <c r="JJ5" s="26" t="str">
        <v/>
      </c>
      <c r="JK5" s="7" t="str">
        <v/>
      </c>
      <c r="JL5" s="12"/>
      <c r="JM5" s="12"/>
    </row>
    <row r="6" spans="1:273" ht="15" customHeight="1" x14ac:dyDescent="0.35">
      <c r="A6" s="100"/>
      <c r="B6" s="80"/>
      <c r="C6" s="85" t="s">
        <v>4</v>
      </c>
      <c r="D6" s="114">
        <v>39.055</v>
      </c>
      <c r="E6" s="89" t="s">
        <v>2</v>
      </c>
      <c r="F6" s="116">
        <v>1000</v>
      </c>
      <c r="G6" s="89" t="s">
        <v>3</v>
      </c>
      <c r="H6" s="81"/>
      <c r="I6" s="90" t="s">
        <v>15</v>
      </c>
      <c r="J6" s="119" t="s">
        <v>16</v>
      </c>
      <c r="K6" s="84"/>
      <c r="L6" s="100"/>
      <c r="M6" s="420" t="s">
        <v>128</v>
      </c>
      <c r="N6" s="421"/>
      <c r="O6" s="329" t="s">
        <v>108</v>
      </c>
      <c r="P6" s="330"/>
      <c r="Q6" s="330"/>
      <c r="R6" s="330"/>
      <c r="S6" s="330"/>
      <c r="T6" s="330"/>
      <c r="U6" s="330"/>
      <c r="V6" s="331"/>
      <c r="W6" s="234">
        <v>1</v>
      </c>
      <c r="X6" s="71">
        <v>2</v>
      </c>
      <c r="Y6" s="72">
        <v>3</v>
      </c>
      <c r="Z6" s="106"/>
      <c r="AA6" s="106"/>
      <c r="AB6" s="81"/>
      <c r="AC6" s="81"/>
      <c r="AD6" s="81"/>
      <c r="AE6" s="81"/>
      <c r="AF6" s="372" t="s">
        <v>204</v>
      </c>
      <c r="AG6" s="373"/>
      <c r="AH6" s="378">
        <f>COUNTIF(AT10:AT572,"P")</f>
        <v>484</v>
      </c>
      <c r="AI6" s="373" t="s">
        <v>197</v>
      </c>
      <c r="AJ6" s="373"/>
      <c r="AK6" s="389">
        <f>COUNTIF(DX11:DX541,"p")</f>
        <v>7</v>
      </c>
      <c r="AL6" s="381" t="s">
        <v>206</v>
      </c>
      <c r="AM6" s="382"/>
      <c r="AN6" s="387" t="str">
        <f>ROUND(AK6/AH6*100,3) &amp;"%"</f>
        <v>1.446%</v>
      </c>
      <c r="AO6" s="81"/>
      <c r="AP6" s="81"/>
      <c r="AQ6" s="426"/>
      <c r="AR6" s="141"/>
      <c r="AS6" s="26"/>
      <c r="AT6" s="26"/>
      <c r="AU6" s="299"/>
      <c r="AV6" s="300"/>
      <c r="AW6" s="300"/>
      <c r="AX6" s="300"/>
      <c r="AY6" s="300"/>
      <c r="AZ6" s="300"/>
      <c r="BA6" s="300"/>
      <c r="BB6" s="300"/>
      <c r="BC6" s="300"/>
      <c r="BD6" s="300"/>
      <c r="BE6" s="300"/>
      <c r="BF6" s="300"/>
      <c r="BG6" s="300"/>
      <c r="BH6" s="300"/>
      <c r="BI6" s="300"/>
      <c r="BJ6" s="300"/>
      <c r="BK6" s="300"/>
      <c r="BL6" s="300"/>
      <c r="BM6" s="300"/>
      <c r="BN6" s="300"/>
      <c r="BO6" s="301"/>
      <c r="BP6" s="26"/>
      <c r="BQ6" s="26"/>
      <c r="BR6" s="324"/>
      <c r="BS6" s="324"/>
      <c r="DP6" s="26"/>
      <c r="DQ6" s="26"/>
      <c r="DR6" s="26"/>
      <c r="DS6" s="12"/>
      <c r="DT6" s="366"/>
      <c r="DW6" s="131"/>
      <c r="DX6" s="132"/>
      <c r="DY6" s="12"/>
      <c r="DZ6" s="12"/>
      <c r="EA6" s="12"/>
      <c r="EB6" s="12"/>
      <c r="EC6" s="12"/>
      <c r="ED6" s="12"/>
      <c r="EE6" s="12"/>
      <c r="EF6" s="12"/>
      <c r="EG6" s="12"/>
      <c r="EH6" s="299"/>
      <c r="EI6" s="300"/>
      <c r="EJ6" s="300"/>
      <c r="EK6" s="300"/>
      <c r="EL6" s="300"/>
      <c r="EM6" s="300"/>
      <c r="EN6" s="300"/>
      <c r="EO6" s="300"/>
      <c r="EP6" s="300"/>
      <c r="EQ6" s="300"/>
      <c r="ER6" s="300"/>
      <c r="ES6" s="300"/>
      <c r="ET6" s="300"/>
      <c r="EU6" s="300"/>
      <c r="EV6" s="300"/>
      <c r="EW6" s="300"/>
      <c r="EX6" s="300"/>
      <c r="EY6" s="300"/>
      <c r="EZ6" s="300"/>
      <c r="FA6" s="300"/>
      <c r="FB6" s="300"/>
      <c r="FC6" s="300"/>
      <c r="FD6" s="300"/>
      <c r="FE6" s="300"/>
      <c r="FF6" s="300"/>
      <c r="FG6" s="300"/>
      <c r="FH6" s="300"/>
      <c r="FI6" s="300"/>
      <c r="FJ6" s="300"/>
      <c r="FK6" s="300"/>
      <c r="FL6" s="300"/>
      <c r="FM6" s="300"/>
      <c r="FN6" s="300"/>
      <c r="FO6" s="300"/>
      <c r="FP6" s="300"/>
      <c r="FQ6" s="300"/>
      <c r="FR6" s="300"/>
      <c r="FS6" s="300"/>
      <c r="FT6" s="300"/>
      <c r="FU6" s="300"/>
      <c r="FV6" s="300"/>
      <c r="FW6" s="300"/>
      <c r="FX6" s="300"/>
      <c r="FY6" s="300"/>
      <c r="FZ6" s="300"/>
      <c r="GA6" s="300"/>
      <c r="GB6" s="300"/>
      <c r="GC6" s="300"/>
      <c r="GD6" s="300"/>
      <c r="GE6" s="300"/>
      <c r="GF6" s="300"/>
      <c r="GG6" s="300"/>
      <c r="GH6" s="300"/>
      <c r="GI6" s="301"/>
      <c r="GP6" s="305"/>
      <c r="GS6" s="299"/>
      <c r="GT6" s="300"/>
      <c r="GU6" s="300"/>
      <c r="GV6" s="300"/>
      <c r="GW6" s="300"/>
      <c r="GX6" s="300"/>
      <c r="GY6" s="300"/>
      <c r="GZ6" s="300"/>
      <c r="HA6" s="300"/>
      <c r="HB6" s="300"/>
      <c r="HC6" s="300"/>
      <c r="HD6" s="300"/>
      <c r="HE6" s="301"/>
      <c r="HF6" s="25"/>
      <c r="HH6" s="41">
        <f t="shared" si="1"/>
        <v>2</v>
      </c>
      <c r="HL6" s="293"/>
      <c r="HM6" s="290"/>
      <c r="HN6" s="4">
        <v>2</v>
      </c>
      <c r="HO6" s="26">
        <v>2</v>
      </c>
      <c r="HP6" s="26">
        <v>3</v>
      </c>
      <c r="HQ6" s="26">
        <v>3</v>
      </c>
      <c r="HR6" s="26">
        <v>3</v>
      </c>
      <c r="HS6" s="26">
        <v>3</v>
      </c>
      <c r="HT6" s="26">
        <v>3</v>
      </c>
      <c r="HU6" s="26" t="str">
        <v/>
      </c>
      <c r="HV6" s="26" t="str">
        <v/>
      </c>
      <c r="HW6" s="26" t="str">
        <v/>
      </c>
      <c r="HX6" s="26" t="str">
        <v/>
      </c>
      <c r="HY6" s="26" t="str">
        <v/>
      </c>
      <c r="HZ6" s="26" t="str">
        <v/>
      </c>
      <c r="IA6" s="26" t="str">
        <v/>
      </c>
      <c r="IB6" s="26" t="str">
        <v/>
      </c>
      <c r="IC6" s="26" t="str">
        <v/>
      </c>
      <c r="ID6" s="26" t="str">
        <v/>
      </c>
      <c r="IE6" s="26" t="str">
        <v/>
      </c>
      <c r="IF6" s="26" t="str">
        <v/>
      </c>
      <c r="IG6" s="26" t="str">
        <v/>
      </c>
      <c r="IH6" s="26" t="str">
        <v/>
      </c>
      <c r="II6" s="26" t="str">
        <v/>
      </c>
      <c r="IJ6" s="26" t="str">
        <v/>
      </c>
      <c r="IK6" s="26" t="str">
        <v/>
      </c>
      <c r="IL6" s="26" t="str">
        <v/>
      </c>
      <c r="IM6" s="26" t="str">
        <v/>
      </c>
      <c r="IN6" s="26" t="str">
        <v/>
      </c>
      <c r="IO6" s="26" t="str">
        <v/>
      </c>
      <c r="IP6" s="26" t="str">
        <v/>
      </c>
      <c r="IQ6" s="26" t="str">
        <v/>
      </c>
      <c r="IR6" s="26" t="str">
        <v/>
      </c>
      <c r="IS6" s="26" t="str">
        <v/>
      </c>
      <c r="IT6" s="26" t="str">
        <v/>
      </c>
      <c r="IU6" s="26" t="str">
        <v/>
      </c>
      <c r="IV6" s="26" t="str">
        <v/>
      </c>
      <c r="IW6" s="26" t="str">
        <v/>
      </c>
      <c r="IX6" s="26" t="str">
        <v/>
      </c>
      <c r="IY6" s="26" t="str">
        <v/>
      </c>
      <c r="IZ6" s="26" t="str">
        <v/>
      </c>
      <c r="JA6" s="26" t="str">
        <v/>
      </c>
      <c r="JB6" s="26" t="str">
        <v/>
      </c>
      <c r="JC6" s="26" t="str">
        <v/>
      </c>
      <c r="JD6" s="26" t="str">
        <v/>
      </c>
      <c r="JE6" s="26" t="str">
        <v/>
      </c>
      <c r="JF6" s="26" t="str">
        <v/>
      </c>
      <c r="JG6" s="26" t="str">
        <v/>
      </c>
      <c r="JH6" s="26" t="str">
        <v/>
      </c>
      <c r="JI6" s="26" t="str">
        <v/>
      </c>
      <c r="JJ6" s="26" t="str">
        <v/>
      </c>
      <c r="JK6" s="7" t="str">
        <v/>
      </c>
      <c r="JL6" s="12"/>
      <c r="JM6" s="12"/>
    </row>
    <row r="7" spans="1:273" ht="15" customHeight="1" thickBot="1" x14ac:dyDescent="0.35">
      <c r="A7" s="100"/>
      <c r="B7" s="80"/>
      <c r="C7" s="87" t="s">
        <v>5</v>
      </c>
      <c r="D7" s="114">
        <v>1.575</v>
      </c>
      <c r="E7" s="88" t="s">
        <v>2</v>
      </c>
      <c r="F7" s="115">
        <v>35</v>
      </c>
      <c r="G7" s="88" t="s">
        <v>3</v>
      </c>
      <c r="H7" s="81"/>
      <c r="I7" s="85" t="s">
        <v>17</v>
      </c>
      <c r="J7" s="120" t="s">
        <v>16</v>
      </c>
      <c r="K7" s="84"/>
      <c r="L7" s="100"/>
      <c r="M7" s="422"/>
      <c r="N7" s="423"/>
      <c r="O7" s="159">
        <f>HH3</f>
        <v>3</v>
      </c>
      <c r="P7" s="160">
        <f>HH4</f>
        <v>2</v>
      </c>
      <c r="Q7" s="160">
        <f>HH5</f>
        <v>2</v>
      </c>
      <c r="R7" s="160">
        <f>HH6</f>
        <v>2</v>
      </c>
      <c r="S7" s="73">
        <f>HH7</f>
        <v>2</v>
      </c>
      <c r="T7" s="73">
        <f>HH8</f>
        <v>2</v>
      </c>
      <c r="U7" s="73">
        <f>HH9</f>
        <v>2</v>
      </c>
      <c r="V7" s="74">
        <f>HH10</f>
        <v>2</v>
      </c>
      <c r="W7" s="251">
        <f>HH11</f>
        <v>237</v>
      </c>
      <c r="X7" s="250">
        <f>HH12</f>
        <v>243</v>
      </c>
      <c r="Y7" s="419">
        <f>HH13</f>
        <v>255</v>
      </c>
      <c r="Z7" s="81"/>
      <c r="AA7" s="108"/>
      <c r="AB7" s="81"/>
      <c r="AC7" s="81"/>
      <c r="AD7" s="81"/>
      <c r="AE7" s="81"/>
      <c r="AF7" s="374"/>
      <c r="AG7" s="375"/>
      <c r="AH7" s="379"/>
      <c r="AI7" s="375"/>
      <c r="AJ7" s="375"/>
      <c r="AK7" s="390"/>
      <c r="AL7" s="383"/>
      <c r="AM7" s="384"/>
      <c r="AN7" s="388"/>
      <c r="AO7" s="81"/>
      <c r="AP7" s="81"/>
      <c r="AQ7" s="426"/>
      <c r="AR7" s="141"/>
      <c r="AS7" s="26"/>
      <c r="AT7" s="26"/>
      <c r="AU7" s="302"/>
      <c r="AV7" s="303"/>
      <c r="AW7" s="303"/>
      <c r="AX7" s="303"/>
      <c r="AY7" s="303"/>
      <c r="AZ7" s="303"/>
      <c r="BA7" s="303"/>
      <c r="BB7" s="303"/>
      <c r="BC7" s="303"/>
      <c r="BD7" s="303"/>
      <c r="BE7" s="303"/>
      <c r="BF7" s="303"/>
      <c r="BG7" s="303"/>
      <c r="BH7" s="303"/>
      <c r="BI7" s="303"/>
      <c r="BJ7" s="303"/>
      <c r="BK7" s="303"/>
      <c r="BL7" s="303"/>
      <c r="BM7" s="303"/>
      <c r="BN7" s="303"/>
      <c r="BO7" s="304"/>
      <c r="BP7" s="61"/>
      <c r="BQ7" s="61"/>
      <c r="BR7" s="324"/>
      <c r="BS7" s="324"/>
      <c r="DP7" s="26"/>
      <c r="DQ7" s="26"/>
      <c r="DR7" s="26"/>
      <c r="DS7" s="12"/>
      <c r="DT7" s="366"/>
      <c r="DW7" s="131"/>
      <c r="DX7" s="132"/>
      <c r="DY7" s="12" t="s">
        <v>224</v>
      </c>
      <c r="DZ7" s="12"/>
      <c r="EA7" s="12"/>
      <c r="EB7" s="12"/>
      <c r="EC7" s="12"/>
      <c r="ED7" s="12"/>
      <c r="EE7" s="12"/>
      <c r="EF7" s="12"/>
      <c r="EG7" s="12"/>
      <c r="EH7" s="302"/>
      <c r="EI7" s="303"/>
      <c r="EJ7" s="303"/>
      <c r="EK7" s="303"/>
      <c r="EL7" s="303"/>
      <c r="EM7" s="303"/>
      <c r="EN7" s="303"/>
      <c r="EO7" s="303"/>
      <c r="EP7" s="303"/>
      <c r="EQ7" s="303"/>
      <c r="ER7" s="303"/>
      <c r="ES7" s="303"/>
      <c r="ET7" s="303"/>
      <c r="EU7" s="303"/>
      <c r="EV7" s="303"/>
      <c r="EW7" s="303"/>
      <c r="EX7" s="303"/>
      <c r="EY7" s="303"/>
      <c r="EZ7" s="303"/>
      <c r="FA7" s="303"/>
      <c r="FB7" s="303"/>
      <c r="FC7" s="303"/>
      <c r="FD7" s="303"/>
      <c r="FE7" s="303"/>
      <c r="FF7" s="303"/>
      <c r="FG7" s="303"/>
      <c r="FH7" s="303"/>
      <c r="FI7" s="303"/>
      <c r="FJ7" s="303"/>
      <c r="FK7" s="303"/>
      <c r="FL7" s="303"/>
      <c r="FM7" s="303"/>
      <c r="FN7" s="303"/>
      <c r="FO7" s="303"/>
      <c r="FP7" s="303"/>
      <c r="FQ7" s="303"/>
      <c r="FR7" s="303"/>
      <c r="FS7" s="303"/>
      <c r="FT7" s="303"/>
      <c r="FU7" s="303"/>
      <c r="FV7" s="303"/>
      <c r="FW7" s="303"/>
      <c r="FX7" s="303"/>
      <c r="FY7" s="303"/>
      <c r="FZ7" s="303"/>
      <c r="GA7" s="303"/>
      <c r="GB7" s="303"/>
      <c r="GC7" s="303"/>
      <c r="GD7" s="303"/>
      <c r="GE7" s="303"/>
      <c r="GF7" s="303"/>
      <c r="GG7" s="303"/>
      <c r="GH7" s="303"/>
      <c r="GI7" s="304"/>
      <c r="GP7" s="305"/>
      <c r="GS7" s="299"/>
      <c r="GT7" s="300"/>
      <c r="GU7" s="300"/>
      <c r="GV7" s="300"/>
      <c r="GW7" s="300"/>
      <c r="GX7" s="300"/>
      <c r="GY7" s="300"/>
      <c r="GZ7" s="300"/>
      <c r="HA7" s="300"/>
      <c r="HB7" s="300"/>
      <c r="HC7" s="300"/>
      <c r="HD7" s="300"/>
      <c r="HE7" s="301"/>
      <c r="HF7" s="25"/>
      <c r="HG7" s="51"/>
      <c r="HH7" s="41">
        <f t="shared" ref="HH7:HH14" si="2">INDEX(HN7:JK7,$HM$25)</f>
        <v>2</v>
      </c>
      <c r="HI7" s="51"/>
      <c r="HJ7" s="51"/>
      <c r="HL7" s="293"/>
      <c r="HM7" s="290"/>
      <c r="HN7" s="4">
        <v>2</v>
      </c>
      <c r="HO7" s="26">
        <v>2</v>
      </c>
      <c r="HP7" s="26">
        <v>3</v>
      </c>
      <c r="HQ7" s="26">
        <v>3</v>
      </c>
      <c r="HR7" s="26">
        <v>3</v>
      </c>
      <c r="HS7" s="26">
        <v>3</v>
      </c>
      <c r="HT7" s="26">
        <v>3</v>
      </c>
      <c r="HU7" s="26" t="str">
        <v/>
      </c>
      <c r="HV7" s="26" t="str">
        <v/>
      </c>
      <c r="HW7" s="26" t="str">
        <v/>
      </c>
      <c r="HX7" s="26" t="str">
        <v/>
      </c>
      <c r="HY7" s="26" t="str">
        <v/>
      </c>
      <c r="HZ7" s="26" t="str">
        <v/>
      </c>
      <c r="IA7" s="26" t="str">
        <v/>
      </c>
      <c r="IB7" s="26" t="str">
        <v/>
      </c>
      <c r="IC7" s="26" t="str">
        <v/>
      </c>
      <c r="ID7" s="26" t="str">
        <v/>
      </c>
      <c r="IE7" s="26" t="str">
        <v/>
      </c>
      <c r="IF7" s="26" t="str">
        <v/>
      </c>
      <c r="IG7" s="26" t="str">
        <v/>
      </c>
      <c r="IH7" s="26" t="str">
        <v/>
      </c>
      <c r="II7" s="26" t="str">
        <v/>
      </c>
      <c r="IJ7" s="26" t="str">
        <v/>
      </c>
      <c r="IK7" s="26" t="str">
        <v/>
      </c>
      <c r="IL7" s="26" t="str">
        <v/>
      </c>
      <c r="IM7" s="26" t="str">
        <v/>
      </c>
      <c r="IN7" s="26" t="str">
        <v/>
      </c>
      <c r="IO7" s="26" t="str">
        <v/>
      </c>
      <c r="IP7" s="26" t="str">
        <v/>
      </c>
      <c r="IQ7" s="26" t="str">
        <v/>
      </c>
      <c r="IR7" s="26" t="str">
        <v/>
      </c>
      <c r="IS7" s="26" t="str">
        <v/>
      </c>
      <c r="IT7" s="26" t="str">
        <v/>
      </c>
      <c r="IU7" s="26" t="str">
        <v/>
      </c>
      <c r="IV7" s="26" t="str">
        <v/>
      </c>
      <c r="IW7" s="26" t="str">
        <v/>
      </c>
      <c r="IX7" s="26" t="str">
        <v/>
      </c>
      <c r="IY7" s="26" t="str">
        <v/>
      </c>
      <c r="IZ7" s="26" t="str">
        <v/>
      </c>
      <c r="JA7" s="26" t="str">
        <v/>
      </c>
      <c r="JB7" s="26" t="str">
        <v/>
      </c>
      <c r="JC7" s="26" t="str">
        <v/>
      </c>
      <c r="JD7" s="26" t="str">
        <v/>
      </c>
      <c r="JE7" s="26" t="str">
        <v/>
      </c>
      <c r="JF7" s="26" t="str">
        <v/>
      </c>
      <c r="JG7" s="26" t="str">
        <v/>
      </c>
      <c r="JH7" s="26" t="str">
        <v/>
      </c>
      <c r="JI7" s="26" t="str">
        <v/>
      </c>
      <c r="JJ7" s="26" t="str">
        <v/>
      </c>
      <c r="JK7" s="7" t="str">
        <v/>
      </c>
      <c r="JL7" s="12"/>
      <c r="JM7" s="12"/>
    </row>
    <row r="8" spans="1:273" ht="15" customHeight="1" x14ac:dyDescent="0.3">
      <c r="A8" s="100"/>
      <c r="B8" s="80"/>
      <c r="C8" s="87" t="s">
        <v>6</v>
      </c>
      <c r="D8" s="114">
        <v>15.747999999999999</v>
      </c>
      <c r="E8" s="88" t="s">
        <v>2</v>
      </c>
      <c r="F8" s="115"/>
      <c r="G8" s="89" t="s">
        <v>3</v>
      </c>
      <c r="H8" s="81"/>
      <c r="I8" s="87" t="s">
        <v>18</v>
      </c>
      <c r="J8" s="121" t="s">
        <v>19</v>
      </c>
      <c r="K8" s="84"/>
      <c r="L8" s="100"/>
      <c r="M8" s="422"/>
      <c r="N8" s="423"/>
      <c r="O8" s="158"/>
      <c r="P8" s="219"/>
      <c r="Q8" s="219"/>
      <c r="R8" s="219"/>
      <c r="S8" s="73"/>
      <c r="T8" s="73"/>
      <c r="U8" s="73"/>
      <c r="V8" s="74"/>
      <c r="W8" s="251"/>
      <c r="X8" s="250"/>
      <c r="Y8" s="419"/>
      <c r="Z8" s="107"/>
      <c r="AA8" s="226" t="str">
        <f>IF(OR(Y10&gt;470,W10&gt;470),"More tubes are needed to avoid a tube length greater than 470","")</f>
        <v/>
      </c>
      <c r="AB8" s="81"/>
      <c r="AC8" s="81"/>
      <c r="AD8" s="81"/>
      <c r="AE8" s="81"/>
      <c r="AF8" s="374" t="s">
        <v>205</v>
      </c>
      <c r="AG8" s="375"/>
      <c r="AH8" s="379">
        <f>COUNTIF(AT8:AT1223,"T")</f>
        <v>329</v>
      </c>
      <c r="AI8" s="375" t="s">
        <v>198</v>
      </c>
      <c r="AJ8" s="375"/>
      <c r="AK8" s="379">
        <f>COUNTIF(DX11:DX541,"t")</f>
        <v>89</v>
      </c>
      <c r="AL8" s="385" t="s">
        <v>207</v>
      </c>
      <c r="AM8" s="375"/>
      <c r="AN8" s="338" t="str">
        <f>ROUND(AK8/AH8*100,3)&amp;"%"</f>
        <v>27.052%</v>
      </c>
      <c r="AO8" s="81"/>
      <c r="AP8" s="81"/>
      <c r="AQ8" s="426"/>
      <c r="AR8" s="141"/>
      <c r="AS8" s="18"/>
      <c r="AT8" s="26"/>
      <c r="AU8" s="150"/>
      <c r="AV8" s="150"/>
      <c r="AW8" s="150"/>
      <c r="AX8" s="150"/>
      <c r="AY8" s="150"/>
      <c r="AZ8" s="150"/>
      <c r="BA8" s="150"/>
      <c r="BB8" s="150"/>
      <c r="BC8" s="150"/>
      <c r="BD8" s="150"/>
      <c r="BE8" s="150"/>
      <c r="BF8" s="150"/>
      <c r="BG8" s="61"/>
      <c r="BH8" s="61"/>
      <c r="BI8" s="325" t="s">
        <v>169</v>
      </c>
      <c r="BJ8" s="325"/>
      <c r="BK8" s="325"/>
      <c r="BL8" s="325"/>
      <c r="BM8" s="325"/>
      <c r="BN8" s="325"/>
      <c r="BO8" s="325"/>
      <c r="BP8" s="325"/>
      <c r="BQ8" s="61"/>
      <c r="BR8" s="324"/>
      <c r="BS8" s="324"/>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366"/>
      <c r="DW8" s="48"/>
      <c r="DX8" s="46"/>
      <c r="DY8" s="26" t="str">
        <f>IF($AB$4="NO","PASS","PASS2")</f>
        <v>PASS</v>
      </c>
      <c r="DZ8" s="26"/>
      <c r="EA8" s="26"/>
      <c r="EB8" s="26"/>
      <c r="EC8" s="26"/>
      <c r="ED8" s="26"/>
      <c r="EE8" s="26"/>
      <c r="EF8" s="26"/>
      <c r="EG8" s="26"/>
      <c r="EH8" s="26"/>
      <c r="EI8" s="26"/>
      <c r="EJ8" s="26"/>
      <c r="EK8" s="26"/>
      <c r="EL8" s="26"/>
      <c r="EM8" s="26"/>
      <c r="EN8" s="26"/>
      <c r="EO8" s="26"/>
      <c r="EP8" s="26"/>
      <c r="EQ8" s="26"/>
      <c r="ER8" s="26"/>
      <c r="ES8" s="26"/>
      <c r="ET8" s="26"/>
      <c r="GP8" s="305"/>
      <c r="GS8" s="299"/>
      <c r="GT8" s="300"/>
      <c r="GU8" s="300"/>
      <c r="GV8" s="300"/>
      <c r="GW8" s="300"/>
      <c r="GX8" s="300"/>
      <c r="GY8" s="300"/>
      <c r="GZ8" s="300"/>
      <c r="HA8" s="300"/>
      <c r="HB8" s="300"/>
      <c r="HC8" s="300"/>
      <c r="HD8" s="300"/>
      <c r="HE8" s="301"/>
      <c r="HF8" s="25"/>
      <c r="HG8" s="25"/>
      <c r="HH8" s="41">
        <f t="shared" si="2"/>
        <v>2</v>
      </c>
      <c r="HI8" s="25"/>
      <c r="HJ8" s="25"/>
      <c r="HK8" s="2"/>
      <c r="HL8" s="293"/>
      <c r="HM8" s="290"/>
      <c r="HN8" s="4">
        <v>2</v>
      </c>
      <c r="HO8" s="26">
        <v>2</v>
      </c>
      <c r="HP8" s="26">
        <v>1</v>
      </c>
      <c r="HQ8" s="26">
        <v>1</v>
      </c>
      <c r="HR8" s="26">
        <v>1</v>
      </c>
      <c r="HS8" s="26">
        <v>1</v>
      </c>
      <c r="HT8" s="26">
        <v>1</v>
      </c>
      <c r="HU8" s="26" t="str">
        <v/>
      </c>
      <c r="HV8" s="26" t="str">
        <v/>
      </c>
      <c r="HW8" s="26" t="str">
        <v/>
      </c>
      <c r="HX8" s="26" t="str">
        <v/>
      </c>
      <c r="HY8" s="26" t="str">
        <v/>
      </c>
      <c r="HZ8" s="26" t="str">
        <v/>
      </c>
      <c r="IA8" s="26" t="str">
        <v/>
      </c>
      <c r="IB8" s="26" t="str">
        <v/>
      </c>
      <c r="IC8" s="26" t="str">
        <v/>
      </c>
      <c r="ID8" s="26" t="str">
        <v/>
      </c>
      <c r="IE8" s="26" t="str">
        <v/>
      </c>
      <c r="IF8" s="26" t="str">
        <v/>
      </c>
      <c r="IG8" s="26" t="str">
        <v/>
      </c>
      <c r="IH8" s="26" t="str">
        <v/>
      </c>
      <c r="II8" s="26" t="str">
        <v/>
      </c>
      <c r="IJ8" s="26" t="str">
        <v/>
      </c>
      <c r="IK8" s="26" t="str">
        <v/>
      </c>
      <c r="IL8" s="26" t="str">
        <v/>
      </c>
      <c r="IM8" s="26" t="str">
        <v/>
      </c>
      <c r="IN8" s="26" t="str">
        <v/>
      </c>
      <c r="IO8" s="26" t="str">
        <v/>
      </c>
      <c r="IP8" s="26" t="str">
        <v/>
      </c>
      <c r="IQ8" s="26" t="str">
        <v/>
      </c>
      <c r="IR8" s="26" t="str">
        <v/>
      </c>
      <c r="IS8" s="26" t="str">
        <v/>
      </c>
      <c r="IT8" s="26" t="str">
        <v/>
      </c>
      <c r="IU8" s="26" t="str">
        <v/>
      </c>
      <c r="IV8" s="26" t="str">
        <v/>
      </c>
      <c r="IW8" s="26" t="str">
        <v/>
      </c>
      <c r="IX8" s="26" t="str">
        <v/>
      </c>
      <c r="IY8" s="26" t="str">
        <v/>
      </c>
      <c r="IZ8" s="26" t="str">
        <v/>
      </c>
      <c r="JA8" s="26" t="str">
        <v/>
      </c>
      <c r="JB8" s="26" t="str">
        <v/>
      </c>
      <c r="JC8" s="26" t="str">
        <v/>
      </c>
      <c r="JD8" s="26" t="str">
        <v/>
      </c>
      <c r="JE8" s="26" t="str">
        <v/>
      </c>
      <c r="JF8" s="26" t="str">
        <v/>
      </c>
      <c r="JG8" s="26" t="str">
        <v/>
      </c>
      <c r="JH8" s="26" t="str">
        <v/>
      </c>
      <c r="JI8" s="26" t="str">
        <v/>
      </c>
      <c r="JJ8" s="26" t="str">
        <v/>
      </c>
      <c r="JK8" s="7" t="str">
        <v/>
      </c>
      <c r="JL8" s="12"/>
      <c r="JM8" s="12"/>
    </row>
    <row r="9" spans="1:273" ht="15" customHeight="1" thickBot="1" x14ac:dyDescent="0.35">
      <c r="A9" s="100"/>
      <c r="B9" s="80"/>
      <c r="C9" s="85" t="s">
        <v>7</v>
      </c>
      <c r="D9" s="114">
        <v>37.402000000000001</v>
      </c>
      <c r="E9" s="89" t="s">
        <v>2</v>
      </c>
      <c r="F9" s="116">
        <v>920</v>
      </c>
      <c r="G9" s="89" t="s">
        <v>3</v>
      </c>
      <c r="H9" s="81"/>
      <c r="I9" s="87" t="s">
        <v>20</v>
      </c>
      <c r="J9" s="122" t="s">
        <v>16</v>
      </c>
      <c r="K9" s="84"/>
      <c r="L9" s="100"/>
      <c r="M9" s="424" t="s">
        <v>241</v>
      </c>
      <c r="N9" s="425"/>
      <c r="O9" s="332" t="s">
        <v>108</v>
      </c>
      <c r="P9" s="333"/>
      <c r="Q9" s="333"/>
      <c r="R9" s="333"/>
      <c r="S9" s="333"/>
      <c r="T9" s="333"/>
      <c r="U9" s="333"/>
      <c r="V9" s="334"/>
      <c r="W9" s="232">
        <v>1</v>
      </c>
      <c r="X9" s="75">
        <v>2</v>
      </c>
      <c r="Y9" s="76">
        <v>3</v>
      </c>
      <c r="Z9" s="394">
        <f>HF18-MAX(BV3:DO3)</f>
        <v>7.4141000000008717</v>
      </c>
      <c r="AA9" s="396" t="s">
        <v>236</v>
      </c>
      <c r="AB9" s="105"/>
      <c r="AC9" s="105"/>
      <c r="AD9" s="105"/>
      <c r="AE9" s="105"/>
      <c r="AF9" s="376"/>
      <c r="AG9" s="377"/>
      <c r="AH9" s="380"/>
      <c r="AI9" s="377"/>
      <c r="AJ9" s="377"/>
      <c r="AK9" s="380"/>
      <c r="AL9" s="386"/>
      <c r="AM9" s="377"/>
      <c r="AN9" s="339"/>
      <c r="AO9" s="105"/>
      <c r="AP9" s="105"/>
      <c r="AQ9" s="426"/>
      <c r="AR9" s="141"/>
      <c r="AS9" s="18"/>
      <c r="AT9" s="26"/>
      <c r="AU9" s="316" t="s">
        <v>152</v>
      </c>
      <c r="AV9" s="317"/>
      <c r="AW9" s="317"/>
      <c r="AX9" s="317"/>
      <c r="AY9" s="317"/>
      <c r="AZ9" s="317"/>
      <c r="BA9" s="317"/>
      <c r="BB9" s="317"/>
      <c r="BC9" s="317"/>
      <c r="BD9" s="317"/>
      <c r="BE9" s="317"/>
      <c r="BF9" s="317"/>
      <c r="BG9" s="318"/>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366"/>
      <c r="DW9" s="48"/>
      <c r="DX9" s="46"/>
      <c r="DY9" s="319" t="s">
        <v>187</v>
      </c>
      <c r="DZ9" s="320"/>
      <c r="EA9" s="320"/>
      <c r="EB9" s="320"/>
      <c r="EC9" s="320"/>
      <c r="ED9" s="320"/>
      <c r="EE9" s="320"/>
      <c r="EF9" s="320"/>
      <c r="EG9" s="320"/>
      <c r="EH9" s="320"/>
      <c r="EI9" s="320"/>
      <c r="EJ9" s="320"/>
      <c r="EK9" s="320"/>
      <c r="EL9" s="320"/>
      <c r="EM9" s="320"/>
      <c r="EN9" s="320"/>
      <c r="EO9" s="320"/>
      <c r="EP9" s="320"/>
      <c r="EQ9" s="320"/>
      <c r="ER9" s="320"/>
      <c r="ES9" s="320"/>
      <c r="ET9" s="321"/>
      <c r="EU9" s="44"/>
      <c r="EX9" s="323" t="s">
        <v>188</v>
      </c>
      <c r="EY9" s="323"/>
      <c r="EZ9" s="323"/>
      <c r="FA9" s="323"/>
      <c r="FB9" s="323"/>
      <c r="FC9" s="323"/>
      <c r="FD9" s="323"/>
      <c r="FE9" s="323"/>
      <c r="FF9" s="323"/>
      <c r="FG9" s="323"/>
      <c r="FH9" s="323"/>
      <c r="FI9" s="323"/>
      <c r="FJ9" s="323"/>
      <c r="FK9" s="323"/>
      <c r="FL9" s="323"/>
      <c r="FM9" s="323"/>
      <c r="FN9" s="323"/>
      <c r="FO9" s="323"/>
      <c r="FP9" s="323"/>
      <c r="FQ9" s="323"/>
      <c r="FR9" s="323"/>
      <c r="FS9" s="323"/>
      <c r="FT9" s="44"/>
      <c r="FU9" s="49"/>
      <c r="FV9" s="21"/>
      <c r="FW9" s="323" t="s">
        <v>189</v>
      </c>
      <c r="FX9" s="323"/>
      <c r="FY9" s="323"/>
      <c r="FZ9" s="323"/>
      <c r="GA9" s="323"/>
      <c r="GB9" s="323"/>
      <c r="GC9" s="323"/>
      <c r="GD9" s="323"/>
      <c r="GE9" s="323"/>
      <c r="GF9" s="323"/>
      <c r="GG9" s="323"/>
      <c r="GH9" s="323"/>
      <c r="GI9" s="323"/>
      <c r="GJ9" s="323"/>
      <c r="GK9" s="323"/>
      <c r="GL9" s="323"/>
      <c r="GM9" s="323"/>
      <c r="GN9" s="44"/>
      <c r="GO9" s="44"/>
      <c r="GP9" s="305"/>
      <c r="GQ9" s="144"/>
      <c r="GR9" s="53"/>
      <c r="GS9" s="299"/>
      <c r="GT9" s="300"/>
      <c r="GU9" s="300"/>
      <c r="GV9" s="300"/>
      <c r="GW9" s="300"/>
      <c r="GX9" s="300"/>
      <c r="GY9" s="300"/>
      <c r="GZ9" s="300"/>
      <c r="HA9" s="300"/>
      <c r="HB9" s="300"/>
      <c r="HC9" s="300"/>
      <c r="HD9" s="300"/>
      <c r="HE9" s="301"/>
      <c r="HF9" s="5"/>
      <c r="HG9" s="5"/>
      <c r="HH9" s="41">
        <f t="shared" si="2"/>
        <v>2</v>
      </c>
      <c r="HI9" s="5"/>
      <c r="HJ9" s="5"/>
      <c r="HK9" s="5"/>
      <c r="HL9" s="293"/>
      <c r="HM9" s="290"/>
      <c r="HN9" s="157">
        <v>2</v>
      </c>
      <c r="HO9" s="6">
        <v>2</v>
      </c>
      <c r="HP9" s="6">
        <v>1</v>
      </c>
      <c r="HQ9" s="6">
        <v>1</v>
      </c>
      <c r="HR9" s="6">
        <v>1</v>
      </c>
      <c r="HS9" s="6">
        <v>1</v>
      </c>
      <c r="HT9" s="26">
        <v>1</v>
      </c>
      <c r="HU9" s="26" t="str">
        <v/>
      </c>
      <c r="HV9" s="26" t="str">
        <v/>
      </c>
      <c r="HW9" s="26" t="str">
        <v/>
      </c>
      <c r="HX9" s="26" t="str">
        <v/>
      </c>
      <c r="HY9" s="26" t="str">
        <v/>
      </c>
      <c r="HZ9" s="26" t="str">
        <v/>
      </c>
      <c r="IA9" s="26" t="str">
        <v/>
      </c>
      <c r="IB9" s="26" t="str">
        <v/>
      </c>
      <c r="IC9" s="26" t="str">
        <v/>
      </c>
      <c r="ID9" s="26" t="str">
        <v/>
      </c>
      <c r="IE9" s="26" t="str">
        <v/>
      </c>
      <c r="IF9" s="26" t="str">
        <v/>
      </c>
      <c r="IG9" s="26" t="str">
        <v/>
      </c>
      <c r="IH9" s="26" t="str">
        <v/>
      </c>
      <c r="II9" s="26" t="str">
        <v/>
      </c>
      <c r="IJ9" s="26" t="str">
        <v/>
      </c>
      <c r="IK9" s="26" t="str">
        <v/>
      </c>
      <c r="IL9" s="26" t="str">
        <v/>
      </c>
      <c r="IM9" s="26" t="str">
        <v/>
      </c>
      <c r="IN9" s="26" t="str">
        <v/>
      </c>
      <c r="IO9" s="26" t="str">
        <v/>
      </c>
      <c r="IP9" s="26" t="str">
        <v/>
      </c>
      <c r="IQ9" s="26" t="str">
        <v/>
      </c>
      <c r="IR9" s="26" t="str">
        <v/>
      </c>
      <c r="IS9" s="26" t="str">
        <v/>
      </c>
      <c r="IT9" s="26" t="str">
        <v/>
      </c>
      <c r="IU9" s="26" t="str">
        <v/>
      </c>
      <c r="IV9" s="26" t="str">
        <v/>
      </c>
      <c r="IW9" s="26" t="str">
        <v/>
      </c>
      <c r="IX9" s="26" t="str">
        <v/>
      </c>
      <c r="IY9" s="26" t="str">
        <v/>
      </c>
      <c r="IZ9" s="26" t="str">
        <v/>
      </c>
      <c r="JA9" s="26" t="str">
        <v/>
      </c>
      <c r="JB9" s="26" t="str">
        <v/>
      </c>
      <c r="JC9" s="26" t="str">
        <v/>
      </c>
      <c r="JD9" s="26" t="str">
        <v/>
      </c>
      <c r="JE9" s="26" t="str">
        <v/>
      </c>
      <c r="JF9" s="26" t="str">
        <v/>
      </c>
      <c r="JG9" s="26" t="str">
        <v/>
      </c>
      <c r="JH9" s="26" t="str">
        <v/>
      </c>
      <c r="JI9" s="26" t="str">
        <v/>
      </c>
      <c r="JJ9" s="26" t="str">
        <v/>
      </c>
      <c r="JK9" s="7" t="str">
        <v/>
      </c>
      <c r="JL9" s="12"/>
      <c r="JM9" s="12"/>
    </row>
    <row r="10" spans="1:273" ht="15" customHeight="1" x14ac:dyDescent="0.3">
      <c r="A10" s="100"/>
      <c r="B10" s="80"/>
      <c r="C10" s="87" t="s">
        <v>8</v>
      </c>
      <c r="D10" s="114">
        <v>21.5</v>
      </c>
      <c r="E10" s="91" t="s">
        <v>9</v>
      </c>
      <c r="F10" s="115" t="s">
        <v>10</v>
      </c>
      <c r="G10" s="86"/>
      <c r="H10" s="81"/>
      <c r="I10" s="87" t="s">
        <v>21</v>
      </c>
      <c r="J10" s="122">
        <v>0</v>
      </c>
      <c r="K10" s="84"/>
      <c r="L10" s="100"/>
      <c r="M10" s="424"/>
      <c r="N10" s="425"/>
      <c r="O10" s="77">
        <f t="shared" ref="O10:R10" si="3">GT18</f>
        <v>3</v>
      </c>
      <c r="P10" s="156">
        <f t="shared" si="3"/>
        <v>1</v>
      </c>
      <c r="Q10" s="156">
        <f t="shared" si="3"/>
        <v>1</v>
      </c>
      <c r="R10" s="156">
        <f t="shared" si="3"/>
        <v>3</v>
      </c>
      <c r="S10" s="156">
        <f>GX18</f>
        <v>1</v>
      </c>
      <c r="T10" s="215">
        <f>GY28</f>
        <v>1</v>
      </c>
      <c r="U10" s="215">
        <f>GZ28</f>
        <v>3</v>
      </c>
      <c r="V10" s="78">
        <f>HA18</f>
        <v>1</v>
      </c>
      <c r="W10" s="251">
        <f>HB18</f>
        <v>448.5</v>
      </c>
      <c r="X10" s="250">
        <f>HC18</f>
        <v>0</v>
      </c>
      <c r="Y10" s="419">
        <f>HD18</f>
        <v>451.5</v>
      </c>
      <c r="Z10" s="394"/>
      <c r="AA10" s="396"/>
      <c r="AB10" s="81"/>
      <c r="AC10" s="81"/>
      <c r="AD10" s="81"/>
      <c r="AE10" s="81"/>
      <c r="AF10" s="340" t="s">
        <v>208</v>
      </c>
      <c r="AG10" s="341"/>
      <c r="AH10" s="346">
        <f>COUNTIF(HN28:JK77,0)+COUNTIF(HN28:JK77,1)</f>
        <v>350</v>
      </c>
      <c r="AI10" s="341" t="s">
        <v>210</v>
      </c>
      <c r="AJ10" s="341"/>
      <c r="AK10" s="391">
        <f>COUNTIF(HN28:JK77,0)</f>
        <v>290</v>
      </c>
      <c r="AL10" s="349" t="s">
        <v>209</v>
      </c>
      <c r="AM10" s="350"/>
      <c r="AN10" s="355" t="str">
        <f>ROUND(AK10/AH10*100,3)&amp;"%"</f>
        <v>82.857%</v>
      </c>
      <c r="AO10" s="81"/>
      <c r="AP10" s="81"/>
      <c r="AQ10" s="426"/>
      <c r="AR10" s="141"/>
      <c r="AS10" s="18"/>
      <c r="AT10" s="26"/>
      <c r="AU10" s="62" t="s">
        <v>107</v>
      </c>
      <c r="AV10" s="317" t="s">
        <v>108</v>
      </c>
      <c r="AW10" s="317"/>
      <c r="AX10" s="317"/>
      <c r="AY10" s="317"/>
      <c r="AZ10" s="317"/>
      <c r="BA10" s="317"/>
      <c r="BB10" s="317"/>
      <c r="BC10" s="317"/>
      <c r="BD10" s="23">
        <v>1</v>
      </c>
      <c r="BE10" s="23">
        <v>2</v>
      </c>
      <c r="BF10" s="23">
        <v>3</v>
      </c>
      <c r="BG10" s="22" t="s">
        <v>242</v>
      </c>
      <c r="BH10" s="26"/>
      <c r="BI10" s="61">
        <v>1</v>
      </c>
      <c r="BJ10" s="61">
        <v>2</v>
      </c>
      <c r="BK10" s="61">
        <v>3</v>
      </c>
      <c r="BL10" s="61">
        <v>4</v>
      </c>
      <c r="BM10" s="61">
        <v>5</v>
      </c>
      <c r="BN10" s="61">
        <v>6</v>
      </c>
      <c r="BO10" s="61">
        <v>7</v>
      </c>
      <c r="BP10" s="61">
        <v>8</v>
      </c>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366"/>
      <c r="DW10" s="48"/>
      <c r="DX10" s="46"/>
      <c r="DY10" s="62" t="str">
        <f>AU24</f>
        <v>Status</v>
      </c>
      <c r="DZ10" s="317" t="s">
        <v>108</v>
      </c>
      <c r="EA10" s="317"/>
      <c r="EB10" s="317"/>
      <c r="EC10" s="317"/>
      <c r="ED10" s="317"/>
      <c r="EE10" s="317"/>
      <c r="EF10" s="317"/>
      <c r="EG10" s="317"/>
      <c r="EH10" s="23">
        <f>BD24</f>
        <v>1</v>
      </c>
      <c r="EI10" s="23">
        <f>BE24</f>
        <v>2</v>
      </c>
      <c r="EJ10" s="23">
        <f>BF24</f>
        <v>3</v>
      </c>
      <c r="EK10" s="23" t="s">
        <v>242</v>
      </c>
      <c r="EL10" s="23"/>
      <c r="EM10" s="317" t="s">
        <v>163</v>
      </c>
      <c r="EN10" s="317"/>
      <c r="EO10" s="317"/>
      <c r="EP10" s="317"/>
      <c r="EQ10" s="317"/>
      <c r="ER10" s="317"/>
      <c r="ES10" s="317"/>
      <c r="ET10" s="318"/>
      <c r="EU10" s="25"/>
      <c r="EX10" s="25" t="str">
        <f>DY10</f>
        <v>Status</v>
      </c>
      <c r="EY10" s="322" t="str">
        <f>DZ10</f>
        <v>Order</v>
      </c>
      <c r="EZ10" s="322"/>
      <c r="FA10" s="322"/>
      <c r="FB10" s="322"/>
      <c r="FC10" s="322"/>
      <c r="FD10" s="322"/>
      <c r="FE10" s="322"/>
      <c r="FF10" s="322"/>
      <c r="FG10" s="25">
        <f>EH10</f>
        <v>1</v>
      </c>
      <c r="FH10" s="25">
        <f>EI10</f>
        <v>2</v>
      </c>
      <c r="FI10" s="25">
        <f>EJ10</f>
        <v>3</v>
      </c>
      <c r="FJ10" s="23" t="s">
        <v>242</v>
      </c>
      <c r="FK10" s="25"/>
      <c r="FL10" s="322" t="s">
        <v>163</v>
      </c>
      <c r="FM10" s="322"/>
      <c r="FN10" s="322"/>
      <c r="FO10" s="322"/>
      <c r="FP10" s="322"/>
      <c r="FQ10" s="322"/>
      <c r="FR10" s="322"/>
      <c r="FS10" s="322"/>
      <c r="FT10" s="25"/>
      <c r="FU10" s="49"/>
      <c r="FV10" s="21"/>
      <c r="FW10" s="25" t="str">
        <f>EX10</f>
        <v>Status</v>
      </c>
      <c r="FX10" s="322" t="str">
        <f>EY10</f>
        <v>Order</v>
      </c>
      <c r="FY10" s="322"/>
      <c r="FZ10" s="322"/>
      <c r="GA10" s="322"/>
      <c r="GB10" s="322"/>
      <c r="GC10" s="322"/>
      <c r="GD10" s="322"/>
      <c r="GE10" s="322"/>
      <c r="GF10" s="25">
        <f>FG10</f>
        <v>1</v>
      </c>
      <c r="GG10" s="25">
        <f>FH10</f>
        <v>2</v>
      </c>
      <c r="GH10" s="25">
        <f>FI10</f>
        <v>3</v>
      </c>
      <c r="GI10" s="23" t="s">
        <v>242</v>
      </c>
      <c r="GJ10" s="25"/>
      <c r="GK10" s="322" t="s">
        <v>163</v>
      </c>
      <c r="GL10" s="322"/>
      <c r="GM10" s="322"/>
      <c r="GN10" s="25" t="s">
        <v>231</v>
      </c>
      <c r="GO10" s="25"/>
      <c r="GP10" s="305"/>
      <c r="GQ10" s="142"/>
      <c r="GR10" s="25"/>
      <c r="GS10" s="299"/>
      <c r="GT10" s="300"/>
      <c r="GU10" s="300"/>
      <c r="GV10" s="300"/>
      <c r="GW10" s="300"/>
      <c r="GX10" s="300"/>
      <c r="GY10" s="300"/>
      <c r="GZ10" s="300"/>
      <c r="HA10" s="300"/>
      <c r="HB10" s="300"/>
      <c r="HC10" s="300"/>
      <c r="HD10" s="300"/>
      <c r="HE10" s="301"/>
      <c r="HF10" s="40"/>
      <c r="HG10" s="40"/>
      <c r="HH10" s="41">
        <f t="shared" si="2"/>
        <v>2</v>
      </c>
      <c r="HI10" s="40"/>
      <c r="HJ10" s="40"/>
      <c r="HK10" s="40"/>
      <c r="HL10" s="293"/>
      <c r="HM10" s="291"/>
      <c r="HN10" s="4">
        <v>2</v>
      </c>
      <c r="HO10" s="26">
        <v>2</v>
      </c>
      <c r="HP10" s="26">
        <v>1</v>
      </c>
      <c r="HQ10" s="26">
        <v>1</v>
      </c>
      <c r="HR10" s="26">
        <v>1</v>
      </c>
      <c r="HS10" s="26">
        <v>1</v>
      </c>
      <c r="HT10" s="26">
        <v>1</v>
      </c>
      <c r="HU10" s="26" t="str">
        <v/>
      </c>
      <c r="HV10" s="26" t="str">
        <v/>
      </c>
      <c r="HW10" s="26" t="str">
        <v/>
      </c>
      <c r="HX10" s="26" t="str">
        <v/>
      </c>
      <c r="HY10" s="26" t="str">
        <v/>
      </c>
      <c r="HZ10" s="26" t="str">
        <v/>
      </c>
      <c r="IA10" s="26" t="str">
        <v/>
      </c>
      <c r="IB10" s="26" t="str">
        <v/>
      </c>
      <c r="IC10" s="26" t="str">
        <v/>
      </c>
      <c r="ID10" s="26" t="str">
        <v/>
      </c>
      <c r="IE10" s="26" t="str">
        <v/>
      </c>
      <c r="IF10" s="26" t="str">
        <v/>
      </c>
      <c r="IG10" s="26" t="str">
        <v/>
      </c>
      <c r="IH10" s="26" t="str">
        <v/>
      </c>
      <c r="II10" s="26" t="str">
        <v/>
      </c>
      <c r="IJ10" s="26" t="str">
        <v/>
      </c>
      <c r="IK10" s="26" t="str">
        <v/>
      </c>
      <c r="IL10" s="26" t="str">
        <v/>
      </c>
      <c r="IM10" s="26" t="str">
        <v/>
      </c>
      <c r="IN10" s="26" t="str">
        <v/>
      </c>
      <c r="IO10" s="26" t="str">
        <v/>
      </c>
      <c r="IP10" s="26" t="str">
        <v/>
      </c>
      <c r="IQ10" s="26" t="str">
        <v/>
      </c>
      <c r="IR10" s="26" t="str">
        <v/>
      </c>
      <c r="IS10" s="26" t="str">
        <v/>
      </c>
      <c r="IT10" s="26" t="str">
        <v/>
      </c>
      <c r="IU10" s="26" t="str">
        <v/>
      </c>
      <c r="IV10" s="26" t="str">
        <v/>
      </c>
      <c r="IW10" s="26" t="str">
        <v/>
      </c>
      <c r="IX10" s="26" t="str">
        <v/>
      </c>
      <c r="IY10" s="26" t="str">
        <v/>
      </c>
      <c r="IZ10" s="26" t="str">
        <v/>
      </c>
      <c r="JA10" s="26" t="str">
        <v/>
      </c>
      <c r="JB10" s="26" t="str">
        <v/>
      </c>
      <c r="JC10" s="26" t="str">
        <v/>
      </c>
      <c r="JD10" s="26" t="str">
        <v/>
      </c>
      <c r="JE10" s="26" t="str">
        <v/>
      </c>
      <c r="JF10" s="26" t="str">
        <v/>
      </c>
      <c r="JG10" s="26" t="str">
        <v/>
      </c>
      <c r="JH10" s="26" t="str">
        <v/>
      </c>
      <c r="JI10" s="26" t="str">
        <v/>
      </c>
      <c r="JJ10" s="26" t="str">
        <v/>
      </c>
      <c r="JK10" s="7" t="str">
        <v/>
      </c>
      <c r="JL10" s="12"/>
      <c r="JM10" s="12"/>
    </row>
    <row r="11" spans="1:273" ht="15" customHeight="1" x14ac:dyDescent="0.3">
      <c r="A11" s="100"/>
      <c r="B11" s="80"/>
      <c r="C11" s="81"/>
      <c r="D11" s="81"/>
      <c r="E11" s="81"/>
      <c r="F11" s="81"/>
      <c r="G11" s="81"/>
      <c r="H11" s="81"/>
      <c r="I11" s="85"/>
      <c r="J11" s="117"/>
      <c r="K11" s="84"/>
      <c r="L11" s="100"/>
      <c r="M11" s="424"/>
      <c r="N11" s="425"/>
      <c r="O11" s="158"/>
      <c r="P11" s="219"/>
      <c r="Q11" s="219"/>
      <c r="R11" s="219"/>
      <c r="S11" s="156"/>
      <c r="T11" s="215"/>
      <c r="U11" s="215"/>
      <c r="V11" s="235"/>
      <c r="W11" s="251"/>
      <c r="X11" s="250"/>
      <c r="Y11" s="419"/>
      <c r="Z11" s="394"/>
      <c r="AA11" s="396"/>
      <c r="AB11" s="100"/>
      <c r="AC11" s="100"/>
      <c r="AD11" s="100"/>
      <c r="AE11" s="100"/>
      <c r="AF11" s="342"/>
      <c r="AG11" s="343"/>
      <c r="AH11" s="347"/>
      <c r="AI11" s="343"/>
      <c r="AJ11" s="343"/>
      <c r="AK11" s="392"/>
      <c r="AL11" s="351"/>
      <c r="AM11" s="352"/>
      <c r="AN11" s="356"/>
      <c r="AO11" s="100"/>
      <c r="AP11" s="100"/>
      <c r="AQ11" s="426"/>
      <c r="AR11" s="141"/>
      <c r="AS11" s="18">
        <v>1</v>
      </c>
      <c r="AT11" s="26" t="s">
        <v>122</v>
      </c>
      <c r="AU11" s="4" t="str">
        <f>IF(OR(BR11="no",BS11="int",BI11=0),"FAIL",IF(BR11="yes2",PASS2,IF(BR11="yes3","PASS",fail?)))</f>
        <v>FAIL</v>
      </c>
      <c r="AV11" s="26" t="s">
        <v>146</v>
      </c>
      <c r="AW11" s="26" t="s">
        <v>199</v>
      </c>
      <c r="AX11" s="26" t="s">
        <v>200</v>
      </c>
      <c r="AY11" s="26" t="s">
        <v>201</v>
      </c>
      <c r="AZ11" s="26" t="s">
        <v>202</v>
      </c>
      <c r="BA11" s="26" t="s">
        <v>203</v>
      </c>
      <c r="BB11" s="26"/>
      <c r="BC11" s="26">
        <v>1</v>
      </c>
      <c r="BD11" s="26"/>
      <c r="BE11" s="26"/>
      <c r="BF11" s="26"/>
      <c r="BG11" s="63">
        <v>0</v>
      </c>
      <c r="BH11" s="26"/>
      <c r="BI11" s="26">
        <f>O20</f>
        <v>0</v>
      </c>
      <c r="BJ11" s="26">
        <f>BI11+Q20</f>
        <v>0</v>
      </c>
      <c r="BK11" s="26">
        <f>BJ11+S20</f>
        <v>0</v>
      </c>
      <c r="BL11" s="26">
        <f>IF($J$44&gt;=BL10,BK11+U20,0)</f>
        <v>0</v>
      </c>
      <c r="BM11" s="26">
        <f>IF($J$44&gt;=BM10,BL11+W20,0)</f>
        <v>0</v>
      </c>
      <c r="BN11" s="26">
        <f>IF($J$44&gt;=BN10,BM11+X20,0)</f>
        <v>0</v>
      </c>
      <c r="BO11" s="26">
        <f>IF($J$44&gt;=BO10,BN11+Y20,0)</f>
        <v>0</v>
      </c>
      <c r="BP11" s="26">
        <f>IF($J$44&gt;=BP10,BO11+Z20,0)</f>
        <v>0</v>
      </c>
      <c r="BQ11" s="26"/>
      <c r="BR11" s="26" t="str">
        <f>IF(AND(MAX(BI11:BP11)&gt;$J$24,MAX(BI11:BP11)&lt;$J$25),"yes3",IF(AND(MAX(BI11:BP11)&gt;$J$24,MAX(BI11:BP11)&lt;$J$26),"yes2","no"))</f>
        <v>no</v>
      </c>
      <c r="BS11" s="26" t="str">
        <f>IF(COUNTIF(BV11:DO11,1)&gt;0,"Int","good")</f>
        <v>good</v>
      </c>
      <c r="BT11" s="26"/>
      <c r="BU11" s="26"/>
      <c r="BV11" s="1">
        <f t="shared" ref="BV11:CE14" si="4">IF(BV$3=0,0,IF(AND(ABS($BI11-BV$3)&gt;PostVertTotTol,ABS($BJ11-BV$3)&gt;PostVertTotTol,ABS($BK11-BV$3)&gt;PostVertTotTol,ABS($BL11-BV$3)&gt;PostVertTotTol,ABS($BM11-BV$3)&gt;PostVertTotTol,ABS($BN11-BV$3)&gt;PostVertTotTol,ABS($BO11-BV$3)&gt;PostVertTotTol,ABS($BP11-BV$3)&gt;PostVertTotTol),0,1))</f>
        <v>0</v>
      </c>
      <c r="BW11" s="1">
        <f t="shared" si="4"/>
        <v>0</v>
      </c>
      <c r="BX11" s="1">
        <f t="shared" si="4"/>
        <v>0</v>
      </c>
      <c r="BY11" s="1">
        <f t="shared" si="4"/>
        <v>0</v>
      </c>
      <c r="BZ11" s="1">
        <f t="shared" si="4"/>
        <v>0</v>
      </c>
      <c r="CA11" s="1">
        <f t="shared" si="4"/>
        <v>0</v>
      </c>
      <c r="CB11" s="1">
        <f t="shared" si="4"/>
        <v>0</v>
      </c>
      <c r="CC11" s="1">
        <f t="shared" si="4"/>
        <v>0</v>
      </c>
      <c r="CD11" s="1">
        <f t="shared" si="4"/>
        <v>0</v>
      </c>
      <c r="CE11" s="1">
        <f t="shared" si="4"/>
        <v>0</v>
      </c>
      <c r="CF11" s="1">
        <f t="shared" ref="CF11:CO14" si="5">IF(CF$3=0,0,IF(AND(ABS($BI11-CF$3)&gt;PostVertTotTol,ABS($BJ11-CF$3)&gt;PostVertTotTol,ABS($BK11-CF$3)&gt;PostVertTotTol,ABS($BL11-CF$3)&gt;PostVertTotTol,ABS($BM11-CF$3)&gt;PostVertTotTol,ABS($BN11-CF$3)&gt;PostVertTotTol,ABS($BO11-CF$3)&gt;PostVertTotTol,ABS($BP11-CF$3)&gt;PostVertTotTol),0,1))</f>
        <v>0</v>
      </c>
      <c r="CG11" s="1">
        <f t="shared" si="5"/>
        <v>0</v>
      </c>
      <c r="CH11" s="1">
        <f t="shared" si="5"/>
        <v>0</v>
      </c>
      <c r="CI11" s="1">
        <f t="shared" si="5"/>
        <v>0</v>
      </c>
      <c r="CJ11" s="1">
        <f t="shared" si="5"/>
        <v>0</v>
      </c>
      <c r="CK11" s="1">
        <f t="shared" si="5"/>
        <v>0</v>
      </c>
      <c r="CL11" s="1">
        <f t="shared" si="5"/>
        <v>0</v>
      </c>
      <c r="CM11" s="1">
        <f t="shared" si="5"/>
        <v>0</v>
      </c>
      <c r="CN11" s="1">
        <f t="shared" si="5"/>
        <v>0</v>
      </c>
      <c r="CO11" s="1">
        <f t="shared" si="5"/>
        <v>0</v>
      </c>
      <c r="CP11" s="1">
        <f t="shared" ref="CP11:CY14" si="6">IF(CP$3=0,0,IF(AND(ABS($BI11-CP$3)&gt;PostVertTotTol,ABS($BJ11-CP$3)&gt;PostVertTotTol,ABS($BK11-CP$3)&gt;PostVertTotTol,ABS($BL11-CP$3)&gt;PostVertTotTol,ABS($BM11-CP$3)&gt;PostVertTotTol,ABS($BN11-CP$3)&gt;PostVertTotTol,ABS($BO11-CP$3)&gt;PostVertTotTol,ABS($BP11-CP$3)&gt;PostVertTotTol),0,1))</f>
        <v>0</v>
      </c>
      <c r="CQ11" s="1">
        <f t="shared" si="6"/>
        <v>0</v>
      </c>
      <c r="CR11" s="1">
        <f t="shared" si="6"/>
        <v>0</v>
      </c>
      <c r="CS11" s="1">
        <f t="shared" si="6"/>
        <v>0</v>
      </c>
      <c r="CT11" s="1">
        <f t="shared" si="6"/>
        <v>0</v>
      </c>
      <c r="CU11" s="1">
        <f t="shared" si="6"/>
        <v>0</v>
      </c>
      <c r="CV11" s="1">
        <f t="shared" si="6"/>
        <v>0</v>
      </c>
      <c r="CW11" s="1">
        <f t="shared" si="6"/>
        <v>0</v>
      </c>
      <c r="CX11" s="1">
        <f t="shared" si="6"/>
        <v>0</v>
      </c>
      <c r="CY11" s="1">
        <f t="shared" si="6"/>
        <v>0</v>
      </c>
      <c r="CZ11" s="1">
        <f t="shared" ref="CZ11:DI14" si="7">IF(CZ$3=0,0,IF(AND(ABS($BI11-CZ$3)&gt;PostVertTotTol,ABS($BJ11-CZ$3)&gt;PostVertTotTol,ABS($BK11-CZ$3)&gt;PostVertTotTol,ABS($BL11-CZ$3)&gt;PostVertTotTol,ABS($BM11-CZ$3)&gt;PostVertTotTol,ABS($BN11-CZ$3)&gt;PostVertTotTol,ABS($BO11-CZ$3)&gt;PostVertTotTol,ABS($BP11-CZ$3)&gt;PostVertTotTol),0,1))</f>
        <v>0</v>
      </c>
      <c r="DA11" s="1">
        <f t="shared" si="7"/>
        <v>0</v>
      </c>
      <c r="DB11" s="1">
        <f t="shared" si="7"/>
        <v>0</v>
      </c>
      <c r="DC11" s="1">
        <f t="shared" si="7"/>
        <v>0</v>
      </c>
      <c r="DD11" s="1">
        <f t="shared" si="7"/>
        <v>0</v>
      </c>
      <c r="DE11" s="1">
        <f t="shared" si="7"/>
        <v>0</v>
      </c>
      <c r="DF11" s="1">
        <f t="shared" si="7"/>
        <v>0</v>
      </c>
      <c r="DG11" s="1">
        <f t="shared" si="7"/>
        <v>0</v>
      </c>
      <c r="DH11" s="1">
        <f t="shared" si="7"/>
        <v>0</v>
      </c>
      <c r="DI11" s="1">
        <f t="shared" si="7"/>
        <v>0</v>
      </c>
      <c r="DJ11" s="1">
        <f t="shared" ref="DJ11:DO14" si="8">IF(DJ$3=0,0,IF(AND(ABS($BI11-DJ$3)&gt;PostVertTotTol,ABS($BJ11-DJ$3)&gt;PostVertTotTol,ABS($BK11-DJ$3)&gt;PostVertTotTol,ABS($BL11-DJ$3)&gt;PostVertTotTol,ABS($BM11-DJ$3)&gt;PostVertTotTol,ABS($BN11-DJ$3)&gt;PostVertTotTol,ABS($BO11-DJ$3)&gt;PostVertTotTol,ABS($BP11-DJ$3)&gt;PostVertTotTol),0,1))</f>
        <v>0</v>
      </c>
      <c r="DK11" s="1">
        <f t="shared" si="8"/>
        <v>0</v>
      </c>
      <c r="DL11" s="1">
        <f t="shared" si="8"/>
        <v>0</v>
      </c>
      <c r="DM11" s="1">
        <f t="shared" si="8"/>
        <v>0</v>
      </c>
      <c r="DN11" s="1">
        <f t="shared" si="8"/>
        <v>0</v>
      </c>
      <c r="DO11" s="1">
        <f t="shared" si="8"/>
        <v>0</v>
      </c>
      <c r="DP11" s="26"/>
      <c r="DQ11" s="26"/>
      <c r="DR11" s="26"/>
      <c r="DS11" s="26"/>
      <c r="DT11" s="366"/>
      <c r="DW11" s="48">
        <v>1</v>
      </c>
      <c r="DX11" s="26" t="str">
        <f>IFERROR(INDEX(AT$11:AT$2000,_xlfn.AGGREGATE(15,6,(ROW(AT$11:AT$2000)-ROW(AT$11)+1)/($AU$11:$AU$2000=$DY$8),ROWS(DX$11:DX11))),"")</f>
        <v>p</v>
      </c>
      <c r="DY11" s="4" t="str">
        <f>IFERROR(INDEX(AU$11:AU$2000,_xlfn.AGGREGATE(15,6,(ROW(AU$11:AU$2000)-ROW(AU$11)+1)/($AU$11:$AU$2000=$DY$8),ROWS(DY$11:DY11))),"")</f>
        <v>PASS</v>
      </c>
      <c r="DZ11" s="26">
        <f>IFERROR(INDEX(AV$11:AV$2000,_xlfn.AGGREGATE(15,6,(ROW(AV$11:AV$2000)-ROW(AV$11)+1)/($AU$11:$AU$2000=$DY$8),ROWS(DZ$11:DZ11))),"")</f>
        <v>1</v>
      </c>
      <c r="EA11" s="26">
        <f>IFERROR(INDEX(AW$11:AW$2000,_xlfn.AGGREGATE(15,6,(ROW(AW$11:AW$2000)-ROW(AW$11)+1)/($AU$11:$AU$2000=$DY$8),ROWS(EA$11:EA11))),"")</f>
        <v>1</v>
      </c>
      <c r="EB11" s="26">
        <f>IFERROR(INDEX(AX$11:AX$2000,_xlfn.AGGREGATE(15,6,(ROW(AX$11:AX$2000)-ROW(AX$11)+1)/($AU$11:$AU$2000=$DY$8),ROWS(EB$11:EB11))),"")</f>
        <v>3</v>
      </c>
      <c r="EC11" s="26">
        <f>IFERROR(INDEX(AY$11:AY$2000,_xlfn.AGGREGATE(15,6,(ROW(AY$11:AY$2000)-ROW(AY$11)+1)/($AU$11:$AU$2000=$DY$8),ROWS(EC$11:EC11))),"")</f>
        <v>3</v>
      </c>
      <c r="ED11" s="26">
        <f>IFERROR(INDEX(AZ$11:AZ$2000,_xlfn.AGGREGATE(15,6,(ROW(AZ$11:AZ$2000)-ROW(AZ$11)+1)/($AU$11:$AU$2000=$DY$8),ROWS(ED$11:ED11))),"")</f>
        <v>3</v>
      </c>
      <c r="EE11" s="26">
        <f>IFERROR(INDEX(BA$11:BA$2000,_xlfn.AGGREGATE(15,6,(ROW(BA$11:BA$2000)-ROW(BA$11)+1)/($AU$11:$AU$2000=$DY$8),ROWS(EE$11:EE11))),"")</f>
        <v>1</v>
      </c>
      <c r="EF11" s="26">
        <f>IFERROR(INDEX(BB$11:BB$2000,_xlfn.AGGREGATE(15,6,(ROW(BB$11:BB$2000)-ROW(BB$11)+1)/($AU$11:$AU$2000=$DY$8),ROWS(EF$11:EF11))),"")</f>
        <v>1</v>
      </c>
      <c r="EG11" s="26">
        <f>IFERROR(INDEX(BC$11:BC$2000,_xlfn.AGGREGATE(15,6,(ROW(BC$11:BC$2000)-ROW(BC$11)+1)/($AU$11:$AU$2000=$DY$8),ROWS(EG$11:EG11))),"")</f>
        <v>1</v>
      </c>
      <c r="EH11" s="26">
        <f>IFERROR(INDEX(BD$11:BD$2000,_xlfn.AGGREGATE(15,6,(ROW(BD$11:BD$2000)-ROW(BD$11)+1)/($AU$11:$AU$2000=$DY$8),ROWS(EH$11:EH11))),"")</f>
        <v>220</v>
      </c>
      <c r="EI11" s="26">
        <f>IFERROR(INDEX(BE$11:BE$2000,_xlfn.AGGREGATE(15,6,(ROW(BE$11:BE$2000)-ROW(BE$11)+1)/($AU$11:$AU$2000=$DY$8),ROWS(EI$11:EI11))),"")</f>
        <v>246</v>
      </c>
      <c r="EJ11" s="26">
        <f>IFERROR(INDEX(BF$11:BF$2000,_xlfn.AGGREGATE(15,6,(ROW(BF$11:BF$2000)-ROW(BF$11)+1)/($AU$11:$AU$2000=$DY$8),ROWS(EJ$11:EJ11))),"")</f>
        <v>272</v>
      </c>
      <c r="EK11" s="26">
        <f>IFERROR(INDEX(BG$11:BG$2000,_xlfn.AGGREGATE(15,6,(ROW(BG$11:BG$2000)-ROW(BG$11)+1)/($AU$11:$AU$2000=$DY$8),ROWS(EK$11:EK11))),"")</f>
        <v>26</v>
      </c>
      <c r="EL11" s="26">
        <f>IFERROR(INDEX(BH$11:BH$2000,_xlfn.AGGREGATE(15,6,(ROW(BH$11:BH$2000)-ROW(BH$11)+1)/($AU$11:$AU$2000=$DY$8),ROWS(EL$11:EL11))),"")</f>
        <v>0</v>
      </c>
      <c r="EM11" s="26">
        <f>IFERROR(INDEX(BI$11:BI$2000,_xlfn.AGGREGATE(15,6,(ROW(BI$11:BI$2000)-ROW(BI$11)+1)/($AU$11:$AU$2000=$DY$8),ROWS(EM$11:EM11))),"")</f>
        <v>220</v>
      </c>
      <c r="EN11" s="26">
        <f>IFERROR(INDEX(BJ$11:BJ$2000,_xlfn.AGGREGATE(15,6,(ROW(BJ$11:BJ$2000)-ROW(BJ$11)+1)/($AU$11:$AU$2000=$DY$8),ROWS(EN$11:EN11))),"")</f>
        <v>440</v>
      </c>
      <c r="EO11" s="26">
        <f>IFERROR(INDEX(BK$11:BK$2000,_xlfn.AGGREGATE(15,6,(ROW(BK$11:BK$2000)-ROW(BK$11)+1)/($AU$11:$AU$2000=$DY$8),ROWS(EO$11:EO11))),"")</f>
        <v>712</v>
      </c>
      <c r="EP11" s="26">
        <f>IFERROR(INDEX(BL$11:BL$2000,_xlfn.AGGREGATE(15,6,(ROW(BL$11:BL$2000)-ROW(BL$11)+1)/($AU$11:$AU$2000=$DY$8),ROWS(EP$11:EP11))),"")</f>
        <v>984</v>
      </c>
      <c r="EQ11" s="26">
        <f>IFERROR(INDEX(BM$11:BM$2000,_xlfn.AGGREGATE(15,6,(ROW(BM$11:BM$2000)-ROW(BM$11)+1)/($AU$11:$AU$2000=$DY$8),ROWS(EQ$11:EQ11))),"")</f>
        <v>1256</v>
      </c>
      <c r="ER11" s="26">
        <f>IFERROR(INDEX(BN$11:BN$2000,_xlfn.AGGREGATE(15,6,(ROW(BN$11:BN$2000)-ROW(BN$11)+1)/($AU$11:$AU$2000=$DY$8),ROWS(ER$11:ER11))),"")</f>
        <v>1476</v>
      </c>
      <c r="ES11" s="26">
        <f>IFERROR(INDEX(BO$11:BO$2000,_xlfn.AGGREGATE(15,6,(ROW(BO$11:BO$2000)-ROW(BO$11)+1)/($AU$11:$AU$2000=$DY$8),ROWS(ES$11:ES11))),"")</f>
        <v>1696</v>
      </c>
      <c r="ET11" s="63">
        <f>IFERROR(INDEX(BP$11:BP$2000,_xlfn.AGGREGATE(15,6,(ROW(BP$11:BP$2000)-ROW(BP$11)+1)/($AU$11:$AU$2000=$DY$8),ROWS(ET$11:ET11))),"")</f>
        <v>0</v>
      </c>
      <c r="EU11" s="25"/>
      <c r="EV11" s="48">
        <f>_xlfn.RANK.EQ(FJ11,$FJ$11:$FJ$64,1)+COUNTIF(FJ$11:$FJ11,FJ11)-1</f>
        <v>3</v>
      </c>
      <c r="EW11" s="25" t="str">
        <f>IFERROR(INDEX(DX$11:DX$541,_xlfn.AGGREGATE(15,6,(ROW(DX$11:DX$541)-ROW(DX$11)+1)/($DX$11:$DX$541="p"),ROWS(EW$11:EW11))),"")</f>
        <v>p</v>
      </c>
      <c r="EX11" s="25" t="str">
        <f>IFERROR(INDEX(DY$11:DY$541,_xlfn.AGGREGATE(15,6,(ROW(DY$11:DY$541)-ROW(DY$11)+1)/($DX$11:$DX$541="p"),ROWS(EX$11:EX11))),"")</f>
        <v>PASS</v>
      </c>
      <c r="EY11" s="25">
        <f>IFERROR(INDEX(DZ$11:DZ$541,_xlfn.AGGREGATE(15,6,(ROW(DZ$11:DZ$541)-ROW(DZ$11)+1)/($DX$11:$DX$541="p"),ROWS(EY$11:EY11))),"")</f>
        <v>1</v>
      </c>
      <c r="EZ11" s="25">
        <f>IFERROR(INDEX(EA$11:EA$541,_xlfn.AGGREGATE(15,6,(ROW(EA$11:EA$541)-ROW(EA$11)+1)/($DX$11:$DX$541="p"),ROWS(EZ$11:EZ11))),"")</f>
        <v>1</v>
      </c>
      <c r="FA11" s="25">
        <f>IFERROR(INDEX(EB$11:EB$541,_xlfn.AGGREGATE(15,6,(ROW(EB$11:EB$541)-ROW(EB$11)+1)/($DX$11:$DX$541="p"),ROWS(FA$11:FA11))),"")</f>
        <v>3</v>
      </c>
      <c r="FB11" s="25">
        <f>IFERROR(INDEX(EC$11:EC$541,_xlfn.AGGREGATE(15,6,(ROW(EC$11:EC$541)-ROW(EC$11)+1)/($DX$11:$DX$541="p"),ROWS(FB$11:FB11))),"")</f>
        <v>3</v>
      </c>
      <c r="FC11" s="25">
        <f>IFERROR(INDEX(ED$11:ED$541,_xlfn.AGGREGATE(15,6,(ROW(ED$11:ED$541)-ROW(ED$11)+1)/($DX$11:$DX$541="p"),ROWS(FC$11:FC11))),"")</f>
        <v>3</v>
      </c>
      <c r="FD11" s="25">
        <f>IFERROR(INDEX(EE$11:EE$541,_xlfn.AGGREGATE(15,6,(ROW(EE$11:EE$541)-ROW(EE$11)+1)/($DX$11:$DX$541="p"),ROWS(FD$11:FD11))),"")</f>
        <v>1</v>
      </c>
      <c r="FE11" s="25">
        <f>IFERROR(INDEX(EF$11:EF$541,_xlfn.AGGREGATE(15,6,(ROW(EF$11:EF$541)-ROW(EF$11)+1)/($DX$11:$DX$541="p"),ROWS(FE$11:FE11))),"")</f>
        <v>1</v>
      </c>
      <c r="FF11" s="25">
        <f>IFERROR(INDEX(EG$11:EG$541,_xlfn.AGGREGATE(15,6,(ROW(EG$11:EG$541)-ROW(EG$11)+1)/($DX$11:$DX$541="p"),ROWS(FF$11:FF11))),"")</f>
        <v>1</v>
      </c>
      <c r="FG11" s="25">
        <f>IFERROR(INDEX(EH$11:EH$541,_xlfn.AGGREGATE(15,6,(ROW(EH$11:EH$541)-ROW(EH$11)+1)/($DX$11:$DX$541="p"),ROWS(FG$11:FG11))),"")</f>
        <v>220</v>
      </c>
      <c r="FH11" s="25">
        <f>IFERROR(INDEX(EI$11:EI$541,_xlfn.AGGREGATE(15,6,(ROW(EI$11:EI$541)-ROW(EI$11)+1)/($DX$11:$DX$541="p"),ROWS(FH$11:FH11))),"")</f>
        <v>246</v>
      </c>
      <c r="FI11" s="25">
        <f>IFERROR(INDEX(EJ$11:EJ$541,_xlfn.AGGREGATE(15,6,(ROW(EJ$11:EJ$541)-ROW(EJ$11)+1)/($DX$11:$DX$541="p"),ROWS(FI$11:FI11))),"")</f>
        <v>272</v>
      </c>
      <c r="FJ11" s="25">
        <f>IFERROR(INDEX(EK$11:EK$541,_xlfn.AGGREGATE(15,6,(ROW(EK$11:EK$541)-ROW(EK$11)+1)/($DX$11:$DX$541="p"),ROWS(FJ$11:FJ11))),"")</f>
        <v>26</v>
      </c>
      <c r="FK11" s="25"/>
      <c r="FL11" s="25">
        <f>IFERROR(INDEX(EM$11:EM$541,_xlfn.AGGREGATE(15,6,(ROW(EM$11:EM$541)-ROW(EM$11)+1)/($DX$11:$DX$541="p"),ROWS(FL$11:FL11))),"")</f>
        <v>220</v>
      </c>
      <c r="FM11" s="25">
        <f>IFERROR(INDEX(EN$11:EN$541,_xlfn.AGGREGATE(15,6,(ROW(EN$11:EN$541)-ROW(EN$11)+1)/($DX$11:$DX$541="p"),ROWS(FM$11:FM11))),"")</f>
        <v>440</v>
      </c>
      <c r="FN11" s="25">
        <f>IFERROR(INDEX(EO$11:EO$541,_xlfn.AGGREGATE(15,6,(ROW(EO$11:EO$541)-ROW(EO$11)+1)/($DX$11:$DX$541="p"),ROWS(FN$11:FN11))),"")</f>
        <v>712</v>
      </c>
      <c r="FO11" s="25">
        <f>IFERROR(INDEX(EP$11:EP$541,_xlfn.AGGREGATE(15,6,(ROW(EP$11:EP$541)-ROW(EP$11)+1)/($DX$11:$DX$541="p"),ROWS(FO$11:FO11))),"")</f>
        <v>984</v>
      </c>
      <c r="FP11" s="25">
        <f>IFERROR(INDEX(EQ$11:EQ$541,_xlfn.AGGREGATE(15,6,(ROW(EQ$11:EQ$541)-ROW(EQ$11)+1)/($DX$11:$DX$541="p"),ROWS(FP$11:FP11))),"")</f>
        <v>1256</v>
      </c>
      <c r="FQ11" s="25">
        <f>IFERROR(INDEX(ER$11:ER$541,_xlfn.AGGREGATE(15,6,(ROW(ER$11:ER$541)-ROW(ER$11)+1)/($DX$11:$DX$541="p"),ROWS(FQ$11:FQ11))),"")</f>
        <v>1476</v>
      </c>
      <c r="FR11" s="25">
        <f>IFERROR(INDEX(ES$11:ES$541,_xlfn.AGGREGATE(15,6,(ROW(ES$11:ES$541)-ROW(ES$11)+1)/($DX$11:$DX$541="p"),ROWS(FR$11:FR11))),"")</f>
        <v>1696</v>
      </c>
      <c r="FS11" s="25">
        <f>IFERROR(INDEX(ET$11:ET$541,_xlfn.AGGREGATE(15,6,(ROW(ET$11:ET$541)-ROW(ET$11)+1)/($DX$11:$DX$541="p"),ROWS(FS$11:FS11))),"")</f>
        <v>0</v>
      </c>
      <c r="FT11" s="25"/>
      <c r="FU11" s="48">
        <f>_xlfn.RANK.EQ(GI11,$GI$11:$GI$96,1)+COUNTIF($GI$11:GI11,GI11)-1</f>
        <v>54</v>
      </c>
      <c r="FV11" s="25" t="str">
        <f>IFERROR(INDEX(DX$11:DX$541,_xlfn.AGGREGATE(15,6,(ROW(DX$11:DX$541)-ROW(DX$11)+1)/($DX$11:$DX$541="t"),ROWS(FV$11:FV11))),"")</f>
        <v>t</v>
      </c>
      <c r="FW11" s="25" t="str">
        <f>IFERROR(INDEX(DY$11:DY$541,_xlfn.AGGREGATE(15,6,(ROW(DY$11:DY$541)-ROW(DY$11)+1)/($DX$11:$DX$541="t"),ROWS(FW$11:FW11))),"")</f>
        <v>PASS</v>
      </c>
      <c r="FX11" s="25">
        <f>IFERROR(INDEX(DZ$11:DZ$541,_xlfn.AGGREGATE(15,6,(ROW(DZ$11:DZ$541)-ROW(DZ$11)+1)/($DX$11:$DX$541="t"),ROWS(FX$11:FX11))),"")</f>
        <v>3</v>
      </c>
      <c r="FY11" s="25">
        <f>IFERROR(INDEX(EA$11:EA$541,_xlfn.AGGREGATE(15,6,(ROW(EA$11:EA$541)-ROW(EA$11)+1)/($DX$11:$DX$541="t"),ROWS(FY$11:FY11))),"")</f>
        <v>1</v>
      </c>
      <c r="FZ11" s="25">
        <f>IFERROR(INDEX(EB$11:EB$541,_xlfn.AGGREGATE(15,6,(ROW(EB$11:EB$541)-ROW(EB$11)+1)/($DX$11:$DX$541="t"),ROWS(FZ$11:FZ11))),"")</f>
        <v>3</v>
      </c>
      <c r="GA11" s="25">
        <f>IFERROR(INDEX(EC$11:EC$541,_xlfn.AGGREGATE(15,6,(ROW(EC$11:EC$541)-ROW(EC$11)+1)/($DX$11:$DX$541="t"),ROWS(GA$11:GA11))),"")</f>
        <v>3</v>
      </c>
      <c r="GB11" s="25">
        <f>IFERROR(INDEX(ED$11:ED$541,_xlfn.AGGREGATE(15,6,(ROW(ED$11:ED$541)-ROW(ED$11)+1)/($DX$11:$DX$541="t"),ROWS(GB$11:GB11))),"")</f>
        <v>0</v>
      </c>
      <c r="GC11" s="25">
        <f>IFERROR(INDEX(EE$11:EE$541,_xlfn.AGGREGATE(15,6,(ROW(EE$11:EE$541)-ROW(EE$11)+1)/($DX$11:$DX$541="t"),ROWS(GC$11:GC11))),"")</f>
        <v>0</v>
      </c>
      <c r="GD11" s="25">
        <f>IFERROR(INDEX(EF$11:EF$541,_xlfn.AGGREGATE(15,6,(ROW(EF$11:EF$541)-ROW(EF$11)+1)/($DX$11:$DX$541="t"),ROWS(GD$11:GD11))),"")</f>
        <v>0</v>
      </c>
      <c r="GE11" s="25">
        <f>IFERROR(INDEX(EG$11:EG$541,_xlfn.AGGREGATE(15,6,(ROW(EG$11:EG$541)-ROW(EG$11)+1)/($DX$11:$DX$541="t"),ROWS(GE$11:GE11))),"")</f>
        <v>0</v>
      </c>
      <c r="GF11" s="25">
        <f>IFERROR(INDEX(EH$11:EH$541,_xlfn.AGGREGATE(15,6,(ROW(EH$11:EH$541)-ROW(EH$11)+1)/($DX$11:$DX$541="t"),ROWS(GF$11:GF11))),"")</f>
        <v>438</v>
      </c>
      <c r="GG11" s="25">
        <f>IFERROR(INDEX(EI$11:EI$541,_xlfn.AGGREGATE(15,6,(ROW(EI$11:EI$541)-ROW(EI$11)+1)/($DX$11:$DX$541="t"),ROWS(GG$11:GG11))),"")</f>
        <v>0</v>
      </c>
      <c r="GH11" s="25">
        <f>IFERROR(INDEX(EJ$11:EJ$541,_xlfn.AGGREGATE(15,6,(ROW(EJ$11:EJ$541)-ROW(EJ$11)+1)/($DX$11:$DX$541="t"),ROWS(GH$11:GH11))),"")</f>
        <v>453.5</v>
      </c>
      <c r="GI11" s="25">
        <f>IFERROR(INDEX(EK$11:EK$541,_xlfn.AGGREGATE(15,6,(ROW(EK$11:EK$541)-ROW(EK$11)+1)/($DX$11:$DX$541="t"),ROWS(GI$11:GI11))),"")</f>
        <v>20</v>
      </c>
      <c r="GJ11" s="25"/>
      <c r="GK11" s="25">
        <f>IFERROR(INDEX(EM$11:EM$541,_xlfn.AGGREGATE(15,6,(ROW(EM$11:EM$541)-ROW(EM$11)+1)/($DX$11:$DX$541="t"),ROWS(GK$11:GK11))),"")</f>
        <v>458.64859999999999</v>
      </c>
      <c r="GL11" s="25">
        <f>IFERROR(INDEX(EN$11:EN$541,_xlfn.AGGREGATE(15,6,(ROW(EN$11:EN$541)-ROW(EN$11)+1)/($DX$11:$DX$541="t"),ROWS(GL$11:GL11))),"")</f>
        <v>896.77359999999999</v>
      </c>
      <c r="GM11" s="25">
        <f>IFERROR(INDEX(EO$11:EO$541,_xlfn.AGGREGATE(15,6,(ROW(EO$11:EO$541)-ROW(EO$11)+1)/($DX$11:$DX$541="t"),ROWS(GM$11:GM11))),"")</f>
        <v>1350.3986</v>
      </c>
      <c r="GN11" s="25">
        <f>IFERROR(INDEX(EP$11:EP$541,_xlfn.AGGREGATE(15,6,(ROW(EP$11:EP$541)-ROW(EP$11)+1)/($DX$11:$DX$541="t"),ROWS(GN$11:GN11))),"")</f>
        <v>1803.8986</v>
      </c>
      <c r="GO11" s="25"/>
      <c r="GP11" s="305"/>
      <c r="GQ11" s="142"/>
      <c r="GR11" s="25"/>
      <c r="GS11" s="299"/>
      <c r="GT11" s="300"/>
      <c r="GU11" s="300"/>
      <c r="GV11" s="300"/>
      <c r="GW11" s="300"/>
      <c r="GX11" s="300"/>
      <c r="GY11" s="300"/>
      <c r="GZ11" s="300"/>
      <c r="HA11" s="300"/>
      <c r="HB11" s="300"/>
      <c r="HC11" s="300"/>
      <c r="HD11" s="300"/>
      <c r="HE11" s="301"/>
      <c r="HF11" s="26"/>
      <c r="HG11" s="26"/>
      <c r="HH11" s="41">
        <f t="shared" si="2"/>
        <v>237</v>
      </c>
      <c r="HI11" s="25"/>
      <c r="HJ11" s="25"/>
      <c r="HK11" s="2"/>
      <c r="HL11" s="293"/>
      <c r="HM11" s="18">
        <v>1</v>
      </c>
      <c r="HN11" s="4">
        <v>237</v>
      </c>
      <c r="HO11" s="26">
        <v>236</v>
      </c>
      <c r="HP11" s="26">
        <v>220</v>
      </c>
      <c r="HQ11" s="26">
        <v>219</v>
      </c>
      <c r="HR11" s="26">
        <v>218</v>
      </c>
      <c r="HS11" s="26">
        <v>217</v>
      </c>
      <c r="HT11" s="26">
        <v>216</v>
      </c>
      <c r="HU11" s="26" t="str">
        <v/>
      </c>
      <c r="HV11" s="26" t="str">
        <v/>
      </c>
      <c r="HW11" s="26" t="str">
        <v/>
      </c>
      <c r="HX11" s="26" t="str">
        <v/>
      </c>
      <c r="HY11" s="26" t="str">
        <v/>
      </c>
      <c r="HZ11" s="26" t="str">
        <v/>
      </c>
      <c r="IA11" s="26" t="str">
        <v/>
      </c>
      <c r="IB11" s="26" t="str">
        <v/>
      </c>
      <c r="IC11" s="26" t="str">
        <v/>
      </c>
      <c r="ID11" s="26" t="str">
        <v/>
      </c>
      <c r="IE11" s="26" t="str">
        <v/>
      </c>
      <c r="IF11" s="26" t="str">
        <v/>
      </c>
      <c r="IG11" s="26" t="str">
        <v/>
      </c>
      <c r="IH11" s="26" t="str">
        <v/>
      </c>
      <c r="II11" s="26" t="str">
        <v/>
      </c>
      <c r="IJ11" s="26" t="str">
        <v/>
      </c>
      <c r="IK11" s="26" t="str">
        <v/>
      </c>
      <c r="IL11" s="26" t="str">
        <v/>
      </c>
      <c r="IM11" s="26" t="str">
        <v/>
      </c>
      <c r="IN11" s="26" t="str">
        <v/>
      </c>
      <c r="IO11" s="26" t="str">
        <v/>
      </c>
      <c r="IP11" s="26" t="str">
        <v/>
      </c>
      <c r="IQ11" s="26" t="str">
        <v/>
      </c>
      <c r="IR11" s="26" t="str">
        <v/>
      </c>
      <c r="IS11" s="26" t="str">
        <v/>
      </c>
      <c r="IT11" s="26" t="str">
        <v/>
      </c>
      <c r="IU11" s="26" t="str">
        <v/>
      </c>
      <c r="IV11" s="26" t="str">
        <v/>
      </c>
      <c r="IW11" s="26" t="str">
        <v/>
      </c>
      <c r="IX11" s="26" t="str">
        <v/>
      </c>
      <c r="IY11" s="26" t="str">
        <v/>
      </c>
      <c r="IZ11" s="26" t="str">
        <v/>
      </c>
      <c r="JA11" s="26" t="str">
        <v/>
      </c>
      <c r="JB11" s="26" t="str">
        <v/>
      </c>
      <c r="JC11" s="26" t="str">
        <v/>
      </c>
      <c r="JD11" s="26" t="str">
        <v/>
      </c>
      <c r="JE11" s="26" t="str">
        <v/>
      </c>
      <c r="JF11" s="26" t="str">
        <v/>
      </c>
      <c r="JG11" s="26" t="str">
        <v/>
      </c>
      <c r="JH11" s="26" t="str">
        <v/>
      </c>
      <c r="JI11" s="26" t="str">
        <v/>
      </c>
      <c r="JJ11" s="26" t="str">
        <v/>
      </c>
      <c r="JK11" s="7" t="str">
        <v/>
      </c>
      <c r="JL11" s="12"/>
      <c r="JM11" s="12"/>
    </row>
    <row r="12" spans="1:273" ht="15" customHeight="1" x14ac:dyDescent="0.35">
      <c r="A12" s="100"/>
      <c r="B12" s="80"/>
      <c r="C12" s="85" t="s">
        <v>11</v>
      </c>
      <c r="D12" s="117">
        <v>1</v>
      </c>
      <c r="E12" s="117" t="s">
        <v>12</v>
      </c>
      <c r="F12" s="118">
        <v>90</v>
      </c>
      <c r="G12" s="81"/>
      <c r="H12" s="81"/>
      <c r="I12" s="85" t="s">
        <v>22</v>
      </c>
      <c r="J12" s="123" t="s">
        <v>16</v>
      </c>
      <c r="K12" s="84"/>
      <c r="L12" s="100"/>
      <c r="M12" s="263" t="str">
        <f>IF(COUNTIF(AU606:BG656,"PASS")&gt;0,"OPTIMAL TUBE (based on research)","")</f>
        <v>OPTIMAL TUBE (based on research)</v>
      </c>
      <c r="N12" s="264"/>
      <c r="O12" s="259" t="str">
        <f>IF(COUNTIF(AU606:BG656,"PASS")&gt;0,"Order","")</f>
        <v>Order</v>
      </c>
      <c r="P12" s="260"/>
      <c r="Q12" s="260"/>
      <c r="R12" s="260"/>
      <c r="S12" s="260"/>
      <c r="T12" s="260"/>
      <c r="U12" s="260"/>
      <c r="V12" s="261"/>
      <c r="W12" s="267">
        <f>VLOOKUP("PASS",$AU$606:$BG$656,10,FALSE)</f>
        <v>438</v>
      </c>
      <c r="X12" s="269">
        <f>VLOOKUP("PASS",$AU$606:$BG$656,11,FALSE)</f>
        <v>0</v>
      </c>
      <c r="Y12" s="271">
        <f>VLOOKUP("PASS",$AU$606:$BG$656,12,FALSE)</f>
        <v>453.5</v>
      </c>
      <c r="Z12" s="397">
        <f>VLOOKUP("PASS",$AU$606:$BL$656,18,FALSE)-MAX(BV3:DO3)</f>
        <v>5.9141000000008717</v>
      </c>
      <c r="AA12" s="398" t="str">
        <f>IF(COUNTIF(AU606:BG656,"PASS")&gt;0,"&lt; Tube Overhang for Optimal Tube ","")</f>
        <v xml:space="preserve">&lt; Tube Overhang for Optimal Tube </v>
      </c>
      <c r="AB12" s="100"/>
      <c r="AC12" s="100"/>
      <c r="AD12" s="100"/>
      <c r="AE12" s="100"/>
      <c r="AF12" s="342"/>
      <c r="AG12" s="343"/>
      <c r="AH12" s="347"/>
      <c r="AI12" s="343"/>
      <c r="AJ12" s="343"/>
      <c r="AK12" s="392"/>
      <c r="AL12" s="351"/>
      <c r="AM12" s="352"/>
      <c r="AN12" s="356"/>
      <c r="AO12" s="100"/>
      <c r="AP12" s="100"/>
      <c r="AQ12" s="426"/>
      <c r="AR12" s="141"/>
      <c r="AS12" s="18">
        <v>2</v>
      </c>
      <c r="AT12" s="26" t="s">
        <v>122</v>
      </c>
      <c r="AU12" s="4" t="str">
        <f>IF(OR(BR12="no",BS12="int",BI12=0),"FAIL",IF(BR12="yes2",PASS2,IF(BR12="yes3","PASS",fail?)))</f>
        <v>FAIL</v>
      </c>
      <c r="AV12" s="26" t="s">
        <v>146</v>
      </c>
      <c r="AW12" s="26" t="s">
        <v>199</v>
      </c>
      <c r="AX12" s="26" t="s">
        <v>200</v>
      </c>
      <c r="AY12" s="26" t="s">
        <v>201</v>
      </c>
      <c r="AZ12" s="26" t="s">
        <v>202</v>
      </c>
      <c r="BA12" s="26" t="s">
        <v>203</v>
      </c>
      <c r="BB12" s="26"/>
      <c r="BC12" s="26">
        <v>2</v>
      </c>
      <c r="BD12" s="26"/>
      <c r="BE12" s="26"/>
      <c r="BF12" s="26"/>
      <c r="BG12" s="63">
        <v>0</v>
      </c>
      <c r="BH12" s="26"/>
      <c r="BI12" s="26">
        <f>O22</f>
        <v>0</v>
      </c>
      <c r="BJ12" s="26">
        <f>BI12+Q22</f>
        <v>0</v>
      </c>
      <c r="BK12" s="26">
        <f>BJ12+S22</f>
        <v>0</v>
      </c>
      <c r="BL12" s="26">
        <f>IF($J$44&gt;=BL10,BK12+U22,0)</f>
        <v>0</v>
      </c>
      <c r="BM12" s="26">
        <f>IF($J$44&gt;=BM10,BL12+W22,0)</f>
        <v>0</v>
      </c>
      <c r="BN12" s="26">
        <f>IF($J$44&gt;=BN10,BM12+X22,0)</f>
        <v>0</v>
      </c>
      <c r="BO12" s="26">
        <f>IF($J$44&gt;=BO10,BN12+Y22,0)</f>
        <v>0</v>
      </c>
      <c r="BP12" s="26">
        <f>IF($J$44&gt;=BP10,BO12+Z22,0)</f>
        <v>0</v>
      </c>
      <c r="BQ12" s="26"/>
      <c r="BR12" s="26" t="str">
        <f t="shared" ref="BR12:BR75" si="9">IF(AND(MAX(BI12:BP12)&gt;$J$24,MAX(BI12:BP12)&lt;$J$25),"yes3",IF(AND(MAX(BI12:BP12)&gt;$J$24,MAX(BI12:BP12)&lt;$J$26),"yes2","no"))</f>
        <v>no</v>
      </c>
      <c r="BS12" s="26" t="str">
        <f t="shared" ref="BS12:BS75" si="10">IF(COUNTIF(BV12:DO12,1)&gt;0,"Int","good")</f>
        <v>good</v>
      </c>
      <c r="BT12" s="26"/>
      <c r="BU12" s="26"/>
      <c r="BV12" s="1">
        <f t="shared" si="4"/>
        <v>0</v>
      </c>
      <c r="BW12" s="1">
        <f t="shared" si="4"/>
        <v>0</v>
      </c>
      <c r="BX12" s="1">
        <f t="shared" si="4"/>
        <v>0</v>
      </c>
      <c r="BY12" s="1">
        <f t="shared" si="4"/>
        <v>0</v>
      </c>
      <c r="BZ12" s="1">
        <f t="shared" si="4"/>
        <v>0</v>
      </c>
      <c r="CA12" s="1">
        <f t="shared" si="4"/>
        <v>0</v>
      </c>
      <c r="CB12" s="1">
        <f t="shared" si="4"/>
        <v>0</v>
      </c>
      <c r="CC12" s="1">
        <f t="shared" si="4"/>
        <v>0</v>
      </c>
      <c r="CD12" s="1">
        <f t="shared" si="4"/>
        <v>0</v>
      </c>
      <c r="CE12" s="1">
        <f t="shared" si="4"/>
        <v>0</v>
      </c>
      <c r="CF12" s="1">
        <f t="shared" si="5"/>
        <v>0</v>
      </c>
      <c r="CG12" s="1">
        <f t="shared" si="5"/>
        <v>0</v>
      </c>
      <c r="CH12" s="1">
        <f t="shared" si="5"/>
        <v>0</v>
      </c>
      <c r="CI12" s="1">
        <f t="shared" si="5"/>
        <v>0</v>
      </c>
      <c r="CJ12" s="1">
        <f t="shared" si="5"/>
        <v>0</v>
      </c>
      <c r="CK12" s="1">
        <f t="shared" si="5"/>
        <v>0</v>
      </c>
      <c r="CL12" s="1">
        <f t="shared" si="5"/>
        <v>0</v>
      </c>
      <c r="CM12" s="1">
        <f t="shared" si="5"/>
        <v>0</v>
      </c>
      <c r="CN12" s="1">
        <f t="shared" si="5"/>
        <v>0</v>
      </c>
      <c r="CO12" s="1">
        <f t="shared" si="5"/>
        <v>0</v>
      </c>
      <c r="CP12" s="1">
        <f t="shared" si="6"/>
        <v>0</v>
      </c>
      <c r="CQ12" s="1">
        <f t="shared" si="6"/>
        <v>0</v>
      </c>
      <c r="CR12" s="1">
        <f t="shared" si="6"/>
        <v>0</v>
      </c>
      <c r="CS12" s="1">
        <f t="shared" si="6"/>
        <v>0</v>
      </c>
      <c r="CT12" s="1">
        <f t="shared" si="6"/>
        <v>0</v>
      </c>
      <c r="CU12" s="1">
        <f t="shared" si="6"/>
        <v>0</v>
      </c>
      <c r="CV12" s="1">
        <f t="shared" si="6"/>
        <v>0</v>
      </c>
      <c r="CW12" s="1">
        <f t="shared" si="6"/>
        <v>0</v>
      </c>
      <c r="CX12" s="1">
        <f t="shared" si="6"/>
        <v>0</v>
      </c>
      <c r="CY12" s="1">
        <f t="shared" si="6"/>
        <v>0</v>
      </c>
      <c r="CZ12" s="1">
        <f t="shared" si="7"/>
        <v>0</v>
      </c>
      <c r="DA12" s="1">
        <f t="shared" si="7"/>
        <v>0</v>
      </c>
      <c r="DB12" s="1">
        <f t="shared" si="7"/>
        <v>0</v>
      </c>
      <c r="DC12" s="1">
        <f t="shared" si="7"/>
        <v>0</v>
      </c>
      <c r="DD12" s="1">
        <f t="shared" si="7"/>
        <v>0</v>
      </c>
      <c r="DE12" s="1">
        <f t="shared" si="7"/>
        <v>0</v>
      </c>
      <c r="DF12" s="1">
        <f t="shared" si="7"/>
        <v>0</v>
      </c>
      <c r="DG12" s="1">
        <f t="shared" si="7"/>
        <v>0</v>
      </c>
      <c r="DH12" s="1">
        <f t="shared" si="7"/>
        <v>0</v>
      </c>
      <c r="DI12" s="1">
        <f t="shared" si="7"/>
        <v>0</v>
      </c>
      <c r="DJ12" s="1">
        <f t="shared" si="8"/>
        <v>0</v>
      </c>
      <c r="DK12" s="1">
        <f t="shared" si="8"/>
        <v>0</v>
      </c>
      <c r="DL12" s="1">
        <f t="shared" si="8"/>
        <v>0</v>
      </c>
      <c r="DM12" s="1">
        <f t="shared" si="8"/>
        <v>0</v>
      </c>
      <c r="DN12" s="1">
        <f t="shared" si="8"/>
        <v>0</v>
      </c>
      <c r="DO12" s="1">
        <f t="shared" si="8"/>
        <v>0</v>
      </c>
      <c r="DP12" s="26"/>
      <c r="DQ12" s="26"/>
      <c r="DR12" s="26"/>
      <c r="DS12" s="26"/>
      <c r="DT12" s="366"/>
      <c r="DW12" s="48">
        <v>2</v>
      </c>
      <c r="DX12" s="26" t="str">
        <f>IFERROR(INDEX(AT$11:AT$2000,_xlfn.AGGREGATE(15,6,(ROW(AT$11:AT$2000)-ROW(AT$11)+1)/($AU$11:$AU$2000=$DY$8),ROWS(DX$11:DX12))),"")</f>
        <v>p</v>
      </c>
      <c r="DY12" s="4" t="str">
        <f>IFERROR(INDEX(AU$11:AU$2000,_xlfn.AGGREGATE(15,6,(ROW(AU$11:AU$2000)-ROW(AU$11)+1)/($AU$11:$AU$2000=$DY$8),ROWS(DY$11:DY12))),"")</f>
        <v>PASS</v>
      </c>
      <c r="DZ12" s="26">
        <f>IFERROR(INDEX(AV$11:AV$2000,_xlfn.AGGREGATE(15,6,(ROW(AV$11:AV$2000)-ROW(AV$11)+1)/($AU$11:$AU$2000=$DY$8),ROWS(DZ$11:DZ12))),"")</f>
        <v>1</v>
      </c>
      <c r="EA12" s="26">
        <f>IFERROR(INDEX(AW$11:AW$2000,_xlfn.AGGREGATE(15,6,(ROW(AW$11:AW$2000)-ROW(AW$11)+1)/($AU$11:$AU$2000=$DY$8),ROWS(EA$11:EA12))),"")</f>
        <v>1</v>
      </c>
      <c r="EB12" s="26">
        <f>IFERROR(INDEX(AX$11:AX$2000,_xlfn.AGGREGATE(15,6,(ROW(AX$11:AX$2000)-ROW(AX$11)+1)/($AU$11:$AU$2000=$DY$8),ROWS(EB$11:EB12))),"")</f>
        <v>3</v>
      </c>
      <c r="EC12" s="26">
        <f>IFERROR(INDEX(AY$11:AY$2000,_xlfn.AGGREGATE(15,6,(ROW(AY$11:AY$2000)-ROW(AY$11)+1)/($AU$11:$AU$2000=$DY$8),ROWS(EC$11:EC12))),"")</f>
        <v>3</v>
      </c>
      <c r="ED12" s="26">
        <f>IFERROR(INDEX(AZ$11:AZ$2000,_xlfn.AGGREGATE(15,6,(ROW(AZ$11:AZ$2000)-ROW(AZ$11)+1)/($AU$11:$AU$2000=$DY$8),ROWS(ED$11:ED12))),"")</f>
        <v>3</v>
      </c>
      <c r="EE12" s="26">
        <f>IFERROR(INDEX(BA$11:BA$2000,_xlfn.AGGREGATE(15,6,(ROW(BA$11:BA$2000)-ROW(BA$11)+1)/($AU$11:$AU$2000=$DY$8),ROWS(EE$11:EE12))),"")</f>
        <v>1</v>
      </c>
      <c r="EF12" s="26">
        <f>IFERROR(INDEX(BB$11:BB$2000,_xlfn.AGGREGATE(15,6,(ROW(BB$11:BB$2000)-ROW(BB$11)+1)/($AU$11:$AU$2000=$DY$8),ROWS(EF$11:EF12))),"")</f>
        <v>1</v>
      </c>
      <c r="EG12" s="26">
        <f>IFERROR(INDEX(BC$11:BC$2000,_xlfn.AGGREGATE(15,6,(ROW(BC$11:BC$2000)-ROW(BC$11)+1)/($AU$11:$AU$2000=$DY$8),ROWS(EG$11:EG12))),"")</f>
        <v>1</v>
      </c>
      <c r="EH12" s="26">
        <f>IFERROR(INDEX(BD$11:BD$2000,_xlfn.AGGREGATE(15,6,(ROW(BD$11:BD$2000)-ROW(BD$11)+1)/($AU$11:$AU$2000=$DY$8),ROWS(EH$11:EH12))),"")</f>
        <v>219</v>
      </c>
      <c r="EI12" s="26">
        <f>IFERROR(INDEX(BE$11:BE$2000,_xlfn.AGGREGATE(15,6,(ROW(BE$11:BE$2000)-ROW(BE$11)+1)/($AU$11:$AU$2000=$DY$8),ROWS(EI$11:EI12))),"")</f>
        <v>246</v>
      </c>
      <c r="EJ12" s="26">
        <f>IFERROR(INDEX(BF$11:BF$2000,_xlfn.AGGREGATE(15,6,(ROW(BF$11:BF$2000)-ROW(BF$11)+1)/($AU$11:$AU$2000=$DY$8),ROWS(EJ$11:EJ12))),"")</f>
        <v>273</v>
      </c>
      <c r="EK12" s="26">
        <f>IFERROR(INDEX(BG$11:BG$2000,_xlfn.AGGREGATE(15,6,(ROW(BG$11:BG$2000)-ROW(BG$11)+1)/($AU$11:$AU$2000=$DY$8),ROWS(EK$11:EK12))),"")</f>
        <v>27</v>
      </c>
      <c r="EL12" s="26">
        <f>IFERROR(INDEX(BH$11:BH$2000,_xlfn.AGGREGATE(15,6,(ROW(BH$11:BH$2000)-ROW(BH$11)+1)/($AU$11:$AU$2000=$DY$8),ROWS(EL$11:EL12))),"")</f>
        <v>0</v>
      </c>
      <c r="EM12" s="26">
        <f>IFERROR(INDEX(BI$11:BI$2000,_xlfn.AGGREGATE(15,6,(ROW(BI$11:BI$2000)-ROW(BI$11)+1)/($AU$11:$AU$2000=$DY$8),ROWS(EM$11:EM12))),"")</f>
        <v>219</v>
      </c>
      <c r="EN12" s="26">
        <f>IFERROR(INDEX(BJ$11:BJ$2000,_xlfn.AGGREGATE(15,6,(ROW(BJ$11:BJ$2000)-ROW(BJ$11)+1)/($AU$11:$AU$2000=$DY$8),ROWS(EN$11:EN12))),"")</f>
        <v>438</v>
      </c>
      <c r="EO12" s="26">
        <f>IFERROR(INDEX(BK$11:BK$2000,_xlfn.AGGREGATE(15,6,(ROW(BK$11:BK$2000)-ROW(BK$11)+1)/($AU$11:$AU$2000=$DY$8),ROWS(EO$11:EO12))),"")</f>
        <v>711</v>
      </c>
      <c r="EP12" s="26">
        <f>IFERROR(INDEX(BL$11:BL$2000,_xlfn.AGGREGATE(15,6,(ROW(BL$11:BL$2000)-ROW(BL$11)+1)/($AU$11:$AU$2000=$DY$8),ROWS(EP$11:EP12))),"")</f>
        <v>984</v>
      </c>
      <c r="EQ12" s="26">
        <f>IFERROR(INDEX(BM$11:BM$2000,_xlfn.AGGREGATE(15,6,(ROW(BM$11:BM$2000)-ROW(BM$11)+1)/($AU$11:$AU$2000=$DY$8),ROWS(EQ$11:EQ12))),"")</f>
        <v>1257</v>
      </c>
      <c r="ER12" s="26">
        <f>IFERROR(INDEX(BN$11:BN$2000,_xlfn.AGGREGATE(15,6,(ROW(BN$11:BN$2000)-ROW(BN$11)+1)/($AU$11:$AU$2000=$DY$8),ROWS(ER$11:ER12))),"")</f>
        <v>1476</v>
      </c>
      <c r="ES12" s="26">
        <f>IFERROR(INDEX(BO$11:BO$2000,_xlfn.AGGREGATE(15,6,(ROW(BO$11:BO$2000)-ROW(BO$11)+1)/($AU$11:$AU$2000=$DY$8),ROWS(ES$11:ES12))),"")</f>
        <v>1695</v>
      </c>
      <c r="ET12" s="63">
        <f>IFERROR(INDEX(BP$11:BP$2000,_xlfn.AGGREGATE(15,6,(ROW(BP$11:BP$2000)-ROW(BP$11)+1)/($AU$11:$AU$2000=$DY$8),ROWS(ET$11:ET12))),"")</f>
        <v>0</v>
      </c>
      <c r="EU12" s="25"/>
      <c r="EV12" s="48">
        <f>_xlfn.RANK.EQ(FJ12,$FJ$11:$FJ$64,1)+COUNTIF(FJ$11:$FJ12,FJ12)-1</f>
        <v>4</v>
      </c>
      <c r="EW12" s="25" t="str">
        <f>IFERROR(INDEX(DX$11:DX$541,_xlfn.AGGREGATE(15,6,(ROW(DX$11:DX$541)-ROW(DX$11)+1)/($DX$11:$DX$541="p"),ROWS(EW$11:EW12))),"")</f>
        <v>p</v>
      </c>
      <c r="EX12" s="25" t="str">
        <f>IFERROR(INDEX(DY$11:DY$541,_xlfn.AGGREGATE(15,6,(ROW(DY$11:DY$541)-ROW(DY$11)+1)/($DX$11:$DX$541="p"),ROWS(EX$11:EX12))),"")</f>
        <v>PASS</v>
      </c>
      <c r="EY12" s="25">
        <f>IFERROR(INDEX(DZ$11:DZ$541,_xlfn.AGGREGATE(15,6,(ROW(DZ$11:DZ$541)-ROW(DZ$11)+1)/($DX$11:$DX$541="p"),ROWS(EY$11:EY12))),"")</f>
        <v>1</v>
      </c>
      <c r="EZ12" s="25">
        <f>IFERROR(INDEX(EA$11:EA$541,_xlfn.AGGREGATE(15,6,(ROW(EA$11:EA$541)-ROW(EA$11)+1)/($DX$11:$DX$541="p"),ROWS(EZ$11:EZ12))),"")</f>
        <v>1</v>
      </c>
      <c r="FA12" s="25">
        <f>IFERROR(INDEX(EB$11:EB$541,_xlfn.AGGREGATE(15,6,(ROW(EB$11:EB$541)-ROW(EB$11)+1)/($DX$11:$DX$541="p"),ROWS(FA$11:FA12))),"")</f>
        <v>3</v>
      </c>
      <c r="FB12" s="25">
        <f>IFERROR(INDEX(EC$11:EC$541,_xlfn.AGGREGATE(15,6,(ROW(EC$11:EC$541)-ROW(EC$11)+1)/($DX$11:$DX$541="p"),ROWS(FB$11:FB12))),"")</f>
        <v>3</v>
      </c>
      <c r="FC12" s="25">
        <f>IFERROR(INDEX(ED$11:ED$541,_xlfn.AGGREGATE(15,6,(ROW(ED$11:ED$541)-ROW(ED$11)+1)/($DX$11:$DX$541="p"),ROWS(FC$11:FC12))),"")</f>
        <v>3</v>
      </c>
      <c r="FD12" s="25">
        <f>IFERROR(INDEX(EE$11:EE$541,_xlfn.AGGREGATE(15,6,(ROW(EE$11:EE$541)-ROW(EE$11)+1)/($DX$11:$DX$541="p"),ROWS(FD$11:FD12))),"")</f>
        <v>1</v>
      </c>
      <c r="FE12" s="25">
        <f>IFERROR(INDEX(EF$11:EF$541,_xlfn.AGGREGATE(15,6,(ROW(EF$11:EF$541)-ROW(EF$11)+1)/($DX$11:$DX$541="p"),ROWS(FE$11:FE12))),"")</f>
        <v>1</v>
      </c>
      <c r="FF12" s="25">
        <f>IFERROR(INDEX(EG$11:EG$541,_xlfn.AGGREGATE(15,6,(ROW(EG$11:EG$541)-ROW(EG$11)+1)/($DX$11:$DX$541="p"),ROWS(FF$11:FF12))),"")</f>
        <v>1</v>
      </c>
      <c r="FG12" s="25">
        <f>IFERROR(INDEX(EH$11:EH$541,_xlfn.AGGREGATE(15,6,(ROW(EH$11:EH$541)-ROW(EH$11)+1)/($DX$11:$DX$541="p"),ROWS(FG$11:FG12))),"")</f>
        <v>219</v>
      </c>
      <c r="FH12" s="25">
        <f>IFERROR(INDEX(EI$11:EI$541,_xlfn.AGGREGATE(15,6,(ROW(EI$11:EI$541)-ROW(EI$11)+1)/($DX$11:$DX$541="p"),ROWS(FH$11:FH12))),"")</f>
        <v>246</v>
      </c>
      <c r="FI12" s="25">
        <f>IFERROR(INDEX(EJ$11:EJ$541,_xlfn.AGGREGATE(15,6,(ROW(EJ$11:EJ$541)-ROW(EJ$11)+1)/($DX$11:$DX$541="p"),ROWS(FI$11:FI12))),"")</f>
        <v>273</v>
      </c>
      <c r="FJ12" s="25">
        <f>IFERROR(INDEX(EK$11:EK$541,_xlfn.AGGREGATE(15,6,(ROW(EK$11:EK$541)-ROW(EK$11)+1)/($DX$11:$DX$541="p"),ROWS(FJ$11:FJ12))),"")</f>
        <v>27</v>
      </c>
      <c r="FK12" s="25"/>
      <c r="FL12" s="25">
        <f>IFERROR(INDEX(EM$11:EM$541,_xlfn.AGGREGATE(15,6,(ROW(EM$11:EM$541)-ROW(EM$11)+1)/($DX$11:$DX$541="p"),ROWS(FL$11:FL12))),"")</f>
        <v>219</v>
      </c>
      <c r="FM12" s="25">
        <f>IFERROR(INDEX(EN$11:EN$541,_xlfn.AGGREGATE(15,6,(ROW(EN$11:EN$541)-ROW(EN$11)+1)/($DX$11:$DX$541="p"),ROWS(FM$11:FM12))),"")</f>
        <v>438</v>
      </c>
      <c r="FN12" s="25">
        <f>IFERROR(INDEX(EO$11:EO$541,_xlfn.AGGREGATE(15,6,(ROW(EO$11:EO$541)-ROW(EO$11)+1)/($DX$11:$DX$541="p"),ROWS(FN$11:FN12))),"")</f>
        <v>711</v>
      </c>
      <c r="FO12" s="25">
        <f>IFERROR(INDEX(EP$11:EP$541,_xlfn.AGGREGATE(15,6,(ROW(EP$11:EP$541)-ROW(EP$11)+1)/($DX$11:$DX$541="p"),ROWS(FO$11:FO12))),"")</f>
        <v>984</v>
      </c>
      <c r="FP12" s="25">
        <f>IFERROR(INDEX(EQ$11:EQ$541,_xlfn.AGGREGATE(15,6,(ROW(EQ$11:EQ$541)-ROW(EQ$11)+1)/($DX$11:$DX$541="p"),ROWS(FP$11:FP12))),"")</f>
        <v>1257</v>
      </c>
      <c r="FQ12" s="25">
        <f>IFERROR(INDEX(ER$11:ER$541,_xlfn.AGGREGATE(15,6,(ROW(ER$11:ER$541)-ROW(ER$11)+1)/($DX$11:$DX$541="p"),ROWS(FQ$11:FQ12))),"")</f>
        <v>1476</v>
      </c>
      <c r="FR12" s="25">
        <f>IFERROR(INDEX(ES$11:ES$541,_xlfn.AGGREGATE(15,6,(ROW(ES$11:ES$541)-ROW(ES$11)+1)/($DX$11:$DX$541="p"),ROWS(FR$11:FR12))),"")</f>
        <v>1695</v>
      </c>
      <c r="FS12" s="25">
        <f>IFERROR(INDEX(ET$11:ET$541,_xlfn.AGGREGATE(15,6,(ROW(ET$11:ET$541)-ROW(ET$11)+1)/($DX$11:$DX$541="p"),ROWS(FS$11:FS12))),"")</f>
        <v>0</v>
      </c>
      <c r="FT12" s="25"/>
      <c r="FU12" s="48">
        <f>_xlfn.RANK.EQ(GI12,$GI$11:$GI$96,1)+COUNTIF($GI$11:GI12,GI12)-1</f>
        <v>55</v>
      </c>
      <c r="FV12" s="25" t="str">
        <f>IFERROR(INDEX(DX$11:DX$541,_xlfn.AGGREGATE(15,6,(ROW(DX$11:DX$541)-ROW(DX$11)+1)/($DX$11:$DX$541="t"),ROWS(FV$11:FV12))),"")</f>
        <v>t</v>
      </c>
      <c r="FW12" s="25" t="str">
        <f>IFERROR(INDEX(DY$11:DY$541,_xlfn.AGGREGATE(15,6,(ROW(DY$11:DY$541)-ROW(DY$11)+1)/($DX$11:$DX$541="t"),ROWS(FW$11:FW12))),"")</f>
        <v>PASS</v>
      </c>
      <c r="FX12" s="25">
        <f>IFERROR(INDEX(DZ$11:DZ$541,_xlfn.AGGREGATE(15,6,(ROW(DZ$11:DZ$541)-ROW(DZ$11)+1)/($DX$11:$DX$541="t"),ROWS(FX$11:FX12))),"")</f>
        <v>3</v>
      </c>
      <c r="FY12" s="25">
        <f>IFERROR(INDEX(EA$11:EA$541,_xlfn.AGGREGATE(15,6,(ROW(EA$11:EA$541)-ROW(EA$11)+1)/($DX$11:$DX$541="t"),ROWS(FY$11:FY12))),"")</f>
        <v>1</v>
      </c>
      <c r="FZ12" s="25">
        <f>IFERROR(INDEX(EB$11:EB$541,_xlfn.AGGREGATE(15,6,(ROW(EB$11:EB$541)-ROW(EB$11)+1)/($DX$11:$DX$541="t"),ROWS(FZ$11:FZ12))),"")</f>
        <v>3</v>
      </c>
      <c r="GA12" s="25">
        <f>IFERROR(INDEX(EC$11:EC$541,_xlfn.AGGREGATE(15,6,(ROW(EC$11:EC$541)-ROW(EC$11)+1)/($DX$11:$DX$541="t"),ROWS(GA$11:GA12))),"")</f>
        <v>3</v>
      </c>
      <c r="GB12" s="25">
        <f>IFERROR(INDEX(ED$11:ED$541,_xlfn.AGGREGATE(15,6,(ROW(ED$11:ED$541)-ROW(ED$11)+1)/($DX$11:$DX$541="t"),ROWS(GB$11:GB12))),"")</f>
        <v>0</v>
      </c>
      <c r="GC12" s="25">
        <f>IFERROR(INDEX(EE$11:EE$541,_xlfn.AGGREGATE(15,6,(ROW(EE$11:EE$541)-ROW(EE$11)+1)/($DX$11:$DX$541="t"),ROWS(GC$11:GC12))),"")</f>
        <v>0</v>
      </c>
      <c r="GD12" s="25">
        <f>IFERROR(INDEX(EF$11:EF$541,_xlfn.AGGREGATE(15,6,(ROW(EF$11:EF$541)-ROW(EF$11)+1)/($DX$11:$DX$541="t"),ROWS(GD$11:GD12))),"")</f>
        <v>0</v>
      </c>
      <c r="GE12" s="25">
        <f>IFERROR(INDEX(EG$11:EG$541,_xlfn.AGGREGATE(15,6,(ROW(EG$11:EG$541)-ROW(EG$11)+1)/($DX$11:$DX$541="t"),ROWS(GE$11:GE12))),"")</f>
        <v>0</v>
      </c>
      <c r="GF12" s="25">
        <f>IFERROR(INDEX(EH$11:EH$541,_xlfn.AGGREGATE(15,6,(ROW(EH$11:EH$541)-ROW(EH$11)+1)/($DX$11:$DX$541="t"),ROWS(GF$11:GF12))),"")</f>
        <v>438</v>
      </c>
      <c r="GG12" s="25">
        <f>IFERROR(INDEX(EI$11:EI$541,_xlfn.AGGREGATE(15,6,(ROW(EI$11:EI$541)-ROW(EI$11)+1)/($DX$11:$DX$541="t"),ROWS(GG$11:GG12))),"")</f>
        <v>0</v>
      </c>
      <c r="GH12" s="25">
        <f>IFERROR(INDEX(EJ$11:EJ$541,_xlfn.AGGREGATE(15,6,(ROW(EJ$11:EJ$541)-ROW(EJ$11)+1)/($DX$11:$DX$541="t"),ROWS(GH$11:GH12))),"")</f>
        <v>453.5</v>
      </c>
      <c r="GI12" s="25">
        <f>IFERROR(INDEX(EK$11:EK$541,_xlfn.AGGREGATE(15,6,(ROW(EK$11:EK$541)-ROW(EK$11)+1)/($DX$11:$DX$541="t"),ROWS(GI$11:GI12))),"")</f>
        <v>20</v>
      </c>
      <c r="GJ12" s="25"/>
      <c r="GK12" s="25">
        <f>IFERROR(INDEX(EM$11:EM$541,_xlfn.AGGREGATE(15,6,(ROW(EM$11:EM$541)-ROW(EM$11)+1)/($DX$11:$DX$541="t"),ROWS(GK$11:GK12))),"")</f>
        <v>458.64859999999999</v>
      </c>
      <c r="GL12" s="25">
        <f>IFERROR(INDEX(EN$11:EN$541,_xlfn.AGGREGATE(15,6,(ROW(EN$11:EN$541)-ROW(EN$11)+1)/($DX$11:$DX$541="t"),ROWS(GL$11:GL12))),"")</f>
        <v>896.77359999999999</v>
      </c>
      <c r="GM12" s="25">
        <f>IFERROR(INDEX(EO$11:EO$541,_xlfn.AGGREGATE(15,6,(ROW(EO$11:EO$541)-ROW(EO$11)+1)/($DX$11:$DX$541="t"),ROWS(GM$11:GM12))),"")</f>
        <v>1350.3986</v>
      </c>
      <c r="GN12" s="25">
        <f>IFERROR(INDEX(EP$11:EP$541,_xlfn.AGGREGATE(15,6,(ROW(EP$11:EP$541)-ROW(EP$11)+1)/($DX$11:$DX$541="t"),ROWS(GN$11:GN12))),"")</f>
        <v>1803.8986</v>
      </c>
      <c r="GO12" s="25"/>
      <c r="GP12" s="305"/>
      <c r="GQ12" s="142"/>
      <c r="GR12" s="25"/>
      <c r="GS12" s="299"/>
      <c r="GT12" s="300"/>
      <c r="GU12" s="300"/>
      <c r="GV12" s="300"/>
      <c r="GW12" s="300"/>
      <c r="GX12" s="300"/>
      <c r="GY12" s="300"/>
      <c r="GZ12" s="300"/>
      <c r="HA12" s="300"/>
      <c r="HB12" s="300"/>
      <c r="HC12" s="300"/>
      <c r="HD12" s="300"/>
      <c r="HE12" s="301"/>
      <c r="HF12" s="26"/>
      <c r="HG12" s="26"/>
      <c r="HH12" s="41">
        <f t="shared" si="2"/>
        <v>243</v>
      </c>
      <c r="HI12" s="25"/>
      <c r="HJ12" s="25"/>
      <c r="HK12" s="2"/>
      <c r="HL12" s="293"/>
      <c r="HM12" s="18">
        <v>2</v>
      </c>
      <c r="HN12" s="4">
        <v>243</v>
      </c>
      <c r="HO12" s="26">
        <v>243</v>
      </c>
      <c r="HP12" s="26">
        <v>246</v>
      </c>
      <c r="HQ12" s="26">
        <v>246</v>
      </c>
      <c r="HR12" s="26">
        <v>246</v>
      </c>
      <c r="HS12" s="26">
        <v>246</v>
      </c>
      <c r="HT12" s="26">
        <v>246</v>
      </c>
      <c r="HU12" s="26" t="str">
        <v/>
      </c>
      <c r="HV12" s="26" t="str">
        <v/>
      </c>
      <c r="HW12" s="26" t="str">
        <v/>
      </c>
      <c r="HX12" s="26" t="str">
        <v/>
      </c>
      <c r="HY12" s="26" t="str">
        <v/>
      </c>
      <c r="HZ12" s="26" t="str">
        <v/>
      </c>
      <c r="IA12" s="26" t="str">
        <v/>
      </c>
      <c r="IB12" s="26" t="str">
        <v/>
      </c>
      <c r="IC12" s="26" t="str">
        <v/>
      </c>
      <c r="ID12" s="26" t="str">
        <v/>
      </c>
      <c r="IE12" s="26" t="str">
        <v/>
      </c>
      <c r="IF12" s="26" t="str">
        <v/>
      </c>
      <c r="IG12" s="26" t="str">
        <v/>
      </c>
      <c r="IH12" s="26" t="str">
        <v/>
      </c>
      <c r="II12" s="26" t="str">
        <v/>
      </c>
      <c r="IJ12" s="26" t="str">
        <v/>
      </c>
      <c r="IK12" s="26" t="str">
        <v/>
      </c>
      <c r="IL12" s="26" t="str">
        <v/>
      </c>
      <c r="IM12" s="26" t="str">
        <v/>
      </c>
      <c r="IN12" s="26" t="str">
        <v/>
      </c>
      <c r="IO12" s="26" t="str">
        <v/>
      </c>
      <c r="IP12" s="26" t="str">
        <v/>
      </c>
      <c r="IQ12" s="26" t="str">
        <v/>
      </c>
      <c r="IR12" s="26" t="str">
        <v/>
      </c>
      <c r="IS12" s="26" t="str">
        <v/>
      </c>
      <c r="IT12" s="26" t="str">
        <v/>
      </c>
      <c r="IU12" s="26" t="str">
        <v/>
      </c>
      <c r="IV12" s="26" t="str">
        <v/>
      </c>
      <c r="IW12" s="26" t="str">
        <v/>
      </c>
      <c r="IX12" s="26" t="str">
        <v/>
      </c>
      <c r="IY12" s="26" t="str">
        <v/>
      </c>
      <c r="IZ12" s="26" t="str">
        <v/>
      </c>
      <c r="JA12" s="26" t="str">
        <v/>
      </c>
      <c r="JB12" s="26" t="str">
        <v/>
      </c>
      <c r="JC12" s="26" t="str">
        <v/>
      </c>
      <c r="JD12" s="26" t="str">
        <v/>
      </c>
      <c r="JE12" s="26" t="str">
        <v/>
      </c>
      <c r="JF12" s="26" t="str">
        <v/>
      </c>
      <c r="JG12" s="26" t="str">
        <v/>
      </c>
      <c r="JH12" s="26" t="str">
        <v/>
      </c>
      <c r="JI12" s="26" t="str">
        <v/>
      </c>
      <c r="JJ12" s="26" t="str">
        <v/>
      </c>
      <c r="JK12" s="7" t="str">
        <v/>
      </c>
      <c r="JL12" s="12"/>
      <c r="JM12" s="12"/>
    </row>
    <row r="13" spans="1:273" ht="15" customHeight="1" thickBot="1" x14ac:dyDescent="0.4">
      <c r="A13" s="100"/>
      <c r="B13" s="80"/>
      <c r="C13" s="81"/>
      <c r="D13" s="81"/>
      <c r="E13" s="81"/>
      <c r="F13" s="81"/>
      <c r="G13" s="81"/>
      <c r="H13" s="81"/>
      <c r="I13" s="85" t="s">
        <v>23</v>
      </c>
      <c r="J13" s="123" t="s">
        <v>16</v>
      </c>
      <c r="K13" s="84"/>
      <c r="L13" s="100"/>
      <c r="M13" s="263"/>
      <c r="N13" s="264"/>
      <c r="O13" s="236">
        <f>VLOOKUP("PASS",$AU$606:$BG$656,2,FALSE)</f>
        <v>3</v>
      </c>
      <c r="P13" s="233">
        <f>VLOOKUP("PASS",$AU$606:$BG$656,3,FALSE)</f>
        <v>1</v>
      </c>
      <c r="Q13" s="233">
        <f>VLOOKUP("PASS",$AU$606:$BG$656,4,FALSE)</f>
        <v>3</v>
      </c>
      <c r="R13" s="233">
        <f>VLOOKUP("PASS",$AU$606:$BG$656,5,FALSE)</f>
        <v>3</v>
      </c>
      <c r="S13" s="233">
        <f>VLOOKUP("PASS",$AU$606:$BG$656,6,FALSE)</f>
        <v>0</v>
      </c>
      <c r="T13" s="233">
        <f>VLOOKUP("PASS",$AU$606:$BG$656,7,FALSE)</f>
        <v>0</v>
      </c>
      <c r="U13" s="233">
        <f>VLOOKUP("PASS",$AU$606:$BG$656,8,FALSE)</f>
        <v>0</v>
      </c>
      <c r="V13" s="237">
        <f>VLOOKUP("PASS",$AU$606:$BG$656,9,FALSE)</f>
        <v>0</v>
      </c>
      <c r="W13" s="267"/>
      <c r="X13" s="269"/>
      <c r="Y13" s="271"/>
      <c r="Z13" s="397"/>
      <c r="AA13" s="398"/>
      <c r="AB13" s="229"/>
      <c r="AC13" s="229"/>
      <c r="AD13" s="100"/>
      <c r="AE13" s="100"/>
      <c r="AF13" s="344"/>
      <c r="AG13" s="345"/>
      <c r="AH13" s="348"/>
      <c r="AI13" s="345"/>
      <c r="AJ13" s="345"/>
      <c r="AK13" s="393"/>
      <c r="AL13" s="353"/>
      <c r="AM13" s="354"/>
      <c r="AN13" s="357"/>
      <c r="AO13" s="100"/>
      <c r="AP13" s="100"/>
      <c r="AQ13" s="426"/>
      <c r="AR13" s="141"/>
      <c r="AS13" s="18">
        <v>3</v>
      </c>
      <c r="AT13" s="26" t="s">
        <v>122</v>
      </c>
      <c r="AU13" s="4" t="str">
        <f>IF(OR(BR13="no",BS13="int",BI13=0),"FAIL",IF(BR13="yes2",PASS2,IF(BR13="yes3","PASS",fail?)))</f>
        <v>FAIL</v>
      </c>
      <c r="AV13" s="26" t="s">
        <v>146</v>
      </c>
      <c r="AW13" s="26" t="s">
        <v>199</v>
      </c>
      <c r="AX13" s="26" t="s">
        <v>200</v>
      </c>
      <c r="AY13" s="26" t="s">
        <v>201</v>
      </c>
      <c r="AZ13" s="26" t="s">
        <v>202</v>
      </c>
      <c r="BA13" s="26" t="s">
        <v>203</v>
      </c>
      <c r="BB13" s="26"/>
      <c r="BC13" s="26">
        <v>3</v>
      </c>
      <c r="BD13" s="26"/>
      <c r="BE13" s="26"/>
      <c r="BF13" s="26"/>
      <c r="BG13" s="63">
        <v>0</v>
      </c>
      <c r="BH13" s="26"/>
      <c r="BQ13" s="26"/>
      <c r="BR13" s="26"/>
      <c r="BS13" s="26" t="str">
        <f t="shared" si="10"/>
        <v>good</v>
      </c>
      <c r="BT13" s="26"/>
      <c r="BU13" s="26"/>
      <c r="BV13" s="1">
        <f t="shared" si="4"/>
        <v>0</v>
      </c>
      <c r="BW13" s="1">
        <f t="shared" si="4"/>
        <v>0</v>
      </c>
      <c r="BX13" s="1">
        <f t="shared" si="4"/>
        <v>0</v>
      </c>
      <c r="BY13" s="1">
        <f t="shared" si="4"/>
        <v>0</v>
      </c>
      <c r="BZ13" s="1">
        <f t="shared" si="4"/>
        <v>0</v>
      </c>
      <c r="CA13" s="1">
        <f t="shared" si="4"/>
        <v>0</v>
      </c>
      <c r="CB13" s="1">
        <f t="shared" si="4"/>
        <v>0</v>
      </c>
      <c r="CC13" s="1">
        <f t="shared" si="4"/>
        <v>0</v>
      </c>
      <c r="CD13" s="1">
        <f t="shared" si="4"/>
        <v>0</v>
      </c>
      <c r="CE13" s="1">
        <f t="shared" si="4"/>
        <v>0</v>
      </c>
      <c r="CF13" s="1">
        <f t="shared" si="5"/>
        <v>0</v>
      </c>
      <c r="CG13" s="1">
        <f t="shared" si="5"/>
        <v>0</v>
      </c>
      <c r="CH13" s="1">
        <f t="shared" si="5"/>
        <v>0</v>
      </c>
      <c r="CI13" s="1">
        <f t="shared" si="5"/>
        <v>0</v>
      </c>
      <c r="CJ13" s="1">
        <f t="shared" si="5"/>
        <v>0</v>
      </c>
      <c r="CK13" s="1">
        <f t="shared" si="5"/>
        <v>0</v>
      </c>
      <c r="CL13" s="1">
        <f t="shared" si="5"/>
        <v>0</v>
      </c>
      <c r="CM13" s="1">
        <f t="shared" si="5"/>
        <v>0</v>
      </c>
      <c r="CN13" s="1">
        <f t="shared" si="5"/>
        <v>0</v>
      </c>
      <c r="CO13" s="1">
        <f t="shared" si="5"/>
        <v>0</v>
      </c>
      <c r="CP13" s="1">
        <f t="shared" si="6"/>
        <v>0</v>
      </c>
      <c r="CQ13" s="1">
        <f t="shared" si="6"/>
        <v>0</v>
      </c>
      <c r="CR13" s="1">
        <f t="shared" si="6"/>
        <v>0</v>
      </c>
      <c r="CS13" s="1">
        <f t="shared" si="6"/>
        <v>0</v>
      </c>
      <c r="CT13" s="1">
        <f t="shared" si="6"/>
        <v>0</v>
      </c>
      <c r="CU13" s="1">
        <f t="shared" si="6"/>
        <v>0</v>
      </c>
      <c r="CV13" s="1">
        <f t="shared" si="6"/>
        <v>0</v>
      </c>
      <c r="CW13" s="1">
        <f t="shared" si="6"/>
        <v>0</v>
      </c>
      <c r="CX13" s="1">
        <f t="shared" si="6"/>
        <v>0</v>
      </c>
      <c r="CY13" s="1">
        <f t="shared" si="6"/>
        <v>0</v>
      </c>
      <c r="CZ13" s="1">
        <f t="shared" si="7"/>
        <v>0</v>
      </c>
      <c r="DA13" s="1">
        <f t="shared" si="7"/>
        <v>0</v>
      </c>
      <c r="DB13" s="1">
        <f t="shared" si="7"/>
        <v>0</v>
      </c>
      <c r="DC13" s="1">
        <f t="shared" si="7"/>
        <v>0</v>
      </c>
      <c r="DD13" s="1">
        <f t="shared" si="7"/>
        <v>0</v>
      </c>
      <c r="DE13" s="1">
        <f t="shared" si="7"/>
        <v>0</v>
      </c>
      <c r="DF13" s="1">
        <f t="shared" si="7"/>
        <v>0</v>
      </c>
      <c r="DG13" s="1">
        <f t="shared" si="7"/>
        <v>0</v>
      </c>
      <c r="DH13" s="1">
        <f t="shared" si="7"/>
        <v>0</v>
      </c>
      <c r="DI13" s="1">
        <f t="shared" si="7"/>
        <v>0</v>
      </c>
      <c r="DJ13" s="1">
        <f t="shared" si="8"/>
        <v>0</v>
      </c>
      <c r="DK13" s="1">
        <f t="shared" si="8"/>
        <v>0</v>
      </c>
      <c r="DL13" s="1">
        <f t="shared" si="8"/>
        <v>0</v>
      </c>
      <c r="DM13" s="1">
        <f t="shared" si="8"/>
        <v>0</v>
      </c>
      <c r="DN13" s="1">
        <f t="shared" si="8"/>
        <v>0</v>
      </c>
      <c r="DO13" s="1">
        <f t="shared" si="8"/>
        <v>0</v>
      </c>
      <c r="DP13" s="26"/>
      <c r="DQ13" s="26"/>
      <c r="DR13" s="26"/>
      <c r="DS13" s="26"/>
      <c r="DT13" s="366"/>
      <c r="DW13" s="48">
        <v>3</v>
      </c>
      <c r="DX13" s="26" t="str">
        <f>IFERROR(INDEX(AT$11:AT$2000,_xlfn.AGGREGATE(15,6,(ROW(AT$11:AT$2000)-ROW(AT$11)+1)/($AU$11:$AU$2000=$DY$8),ROWS(DX$11:DX13))),"")</f>
        <v>p</v>
      </c>
      <c r="DY13" s="4" t="str">
        <f>IFERROR(INDEX(AU$11:AU$2000,_xlfn.AGGREGATE(15,6,(ROW(AU$11:AU$2000)-ROW(AU$11)+1)/($AU$11:$AU$2000=$DY$8),ROWS(DY$11:DY13))),"")</f>
        <v>PASS</v>
      </c>
      <c r="DZ13" s="26">
        <f>IFERROR(INDEX(AV$11:AV$2000,_xlfn.AGGREGATE(15,6,(ROW(AV$11:AV$2000)-ROW(AV$11)+1)/($AU$11:$AU$2000=$DY$8),ROWS(DZ$11:DZ13))),"")</f>
        <v>1</v>
      </c>
      <c r="EA13" s="26">
        <f>IFERROR(INDEX(AW$11:AW$2000,_xlfn.AGGREGATE(15,6,(ROW(AW$11:AW$2000)-ROW(AW$11)+1)/($AU$11:$AU$2000=$DY$8),ROWS(EA$11:EA13))),"")</f>
        <v>1</v>
      </c>
      <c r="EB13" s="26">
        <f>IFERROR(INDEX(AX$11:AX$2000,_xlfn.AGGREGATE(15,6,(ROW(AX$11:AX$2000)-ROW(AX$11)+1)/($AU$11:$AU$2000=$DY$8),ROWS(EB$11:EB13))),"")</f>
        <v>3</v>
      </c>
      <c r="EC13" s="26">
        <f>IFERROR(INDEX(AY$11:AY$2000,_xlfn.AGGREGATE(15,6,(ROW(AY$11:AY$2000)-ROW(AY$11)+1)/($AU$11:$AU$2000=$DY$8),ROWS(EC$11:EC13))),"")</f>
        <v>3</v>
      </c>
      <c r="ED13" s="26">
        <f>IFERROR(INDEX(AZ$11:AZ$2000,_xlfn.AGGREGATE(15,6,(ROW(AZ$11:AZ$2000)-ROW(AZ$11)+1)/($AU$11:$AU$2000=$DY$8),ROWS(ED$11:ED13))),"")</f>
        <v>3</v>
      </c>
      <c r="EE13" s="26">
        <f>IFERROR(INDEX(BA$11:BA$2000,_xlfn.AGGREGATE(15,6,(ROW(BA$11:BA$2000)-ROW(BA$11)+1)/($AU$11:$AU$2000=$DY$8),ROWS(EE$11:EE13))),"")</f>
        <v>1</v>
      </c>
      <c r="EF13" s="26">
        <f>IFERROR(INDEX(BB$11:BB$2000,_xlfn.AGGREGATE(15,6,(ROW(BB$11:BB$2000)-ROW(BB$11)+1)/($AU$11:$AU$2000=$DY$8),ROWS(EF$11:EF13))),"")</f>
        <v>1</v>
      </c>
      <c r="EG13" s="26">
        <f>IFERROR(INDEX(BC$11:BC$2000,_xlfn.AGGREGATE(15,6,(ROW(BC$11:BC$2000)-ROW(BC$11)+1)/($AU$11:$AU$2000=$DY$8),ROWS(EG$11:EG13))),"")</f>
        <v>1</v>
      </c>
      <c r="EH13" s="26">
        <f>IFERROR(INDEX(BD$11:BD$2000,_xlfn.AGGREGATE(15,6,(ROW(BD$11:BD$2000)-ROW(BD$11)+1)/($AU$11:$AU$2000=$DY$8),ROWS(EH$11:EH13))),"")</f>
        <v>218</v>
      </c>
      <c r="EI13" s="26">
        <f>IFERROR(INDEX(BE$11:BE$2000,_xlfn.AGGREGATE(15,6,(ROW(BE$11:BE$2000)-ROW(BE$11)+1)/($AU$11:$AU$2000=$DY$8),ROWS(EI$11:EI13))),"")</f>
        <v>246</v>
      </c>
      <c r="EJ13" s="26">
        <f>IFERROR(INDEX(BF$11:BF$2000,_xlfn.AGGREGATE(15,6,(ROW(BF$11:BF$2000)-ROW(BF$11)+1)/($AU$11:$AU$2000=$DY$8),ROWS(EJ$11:EJ13))),"")</f>
        <v>274</v>
      </c>
      <c r="EK13" s="26">
        <f>IFERROR(INDEX(BG$11:BG$2000,_xlfn.AGGREGATE(15,6,(ROW(BG$11:BG$2000)-ROW(BG$11)+1)/($AU$11:$AU$2000=$DY$8),ROWS(EK$11:EK13))),"")</f>
        <v>28</v>
      </c>
      <c r="EL13" s="26">
        <f>IFERROR(INDEX(BH$11:BH$2000,_xlfn.AGGREGATE(15,6,(ROW(BH$11:BH$2000)-ROW(BH$11)+1)/($AU$11:$AU$2000=$DY$8),ROWS(EL$11:EL13))),"")</f>
        <v>0</v>
      </c>
      <c r="EM13" s="26">
        <f>IFERROR(INDEX(BI$11:BI$2000,_xlfn.AGGREGATE(15,6,(ROW(BI$11:BI$2000)-ROW(BI$11)+1)/($AU$11:$AU$2000=$DY$8),ROWS(EM$11:EM13))),"")</f>
        <v>218</v>
      </c>
      <c r="EN13" s="26">
        <f>IFERROR(INDEX(BJ$11:BJ$2000,_xlfn.AGGREGATE(15,6,(ROW(BJ$11:BJ$2000)-ROW(BJ$11)+1)/($AU$11:$AU$2000=$DY$8),ROWS(EN$11:EN13))),"")</f>
        <v>436</v>
      </c>
      <c r="EO13" s="26">
        <f>IFERROR(INDEX(BK$11:BK$2000,_xlfn.AGGREGATE(15,6,(ROW(BK$11:BK$2000)-ROW(BK$11)+1)/($AU$11:$AU$2000=$DY$8),ROWS(EO$11:EO13))),"")</f>
        <v>710</v>
      </c>
      <c r="EP13" s="26">
        <f>IFERROR(INDEX(BL$11:BL$2000,_xlfn.AGGREGATE(15,6,(ROW(BL$11:BL$2000)-ROW(BL$11)+1)/($AU$11:$AU$2000=$DY$8),ROWS(EP$11:EP13))),"")</f>
        <v>984</v>
      </c>
      <c r="EQ13" s="26">
        <f>IFERROR(INDEX(BM$11:BM$2000,_xlfn.AGGREGATE(15,6,(ROW(BM$11:BM$2000)-ROW(BM$11)+1)/($AU$11:$AU$2000=$DY$8),ROWS(EQ$11:EQ13))),"")</f>
        <v>1258</v>
      </c>
      <c r="ER13" s="26">
        <f>IFERROR(INDEX(BN$11:BN$2000,_xlfn.AGGREGATE(15,6,(ROW(BN$11:BN$2000)-ROW(BN$11)+1)/($AU$11:$AU$2000=$DY$8),ROWS(ER$11:ER13))),"")</f>
        <v>1476</v>
      </c>
      <c r="ES13" s="26">
        <f>IFERROR(INDEX(BO$11:BO$2000,_xlfn.AGGREGATE(15,6,(ROW(BO$11:BO$2000)-ROW(BO$11)+1)/($AU$11:$AU$2000=$DY$8),ROWS(ES$11:ES13))),"")</f>
        <v>1694</v>
      </c>
      <c r="ET13" s="63">
        <f>IFERROR(INDEX(BP$11:BP$2000,_xlfn.AGGREGATE(15,6,(ROW(BP$11:BP$2000)-ROW(BP$11)+1)/($AU$11:$AU$2000=$DY$8),ROWS(ET$11:ET13))),"")</f>
        <v>0</v>
      </c>
      <c r="EU13" s="25"/>
      <c r="EV13" s="48">
        <f>_xlfn.RANK.EQ(FJ13,$FJ$11:$FJ$64,1)+COUNTIF(FJ$11:$FJ13,FJ13)-1</f>
        <v>5</v>
      </c>
      <c r="EW13" s="25" t="str">
        <f>IFERROR(INDEX(DX$11:DX$541,_xlfn.AGGREGATE(15,6,(ROW(DX$11:DX$541)-ROW(DX$11)+1)/($DX$11:$DX$541="p"),ROWS(EW$11:EW13))),"")</f>
        <v>p</v>
      </c>
      <c r="EX13" s="25" t="str">
        <f>IFERROR(INDEX(DY$11:DY$541,_xlfn.AGGREGATE(15,6,(ROW(DY$11:DY$541)-ROW(DY$11)+1)/($DX$11:$DX$541="p"),ROWS(EX$11:EX13))),"")</f>
        <v>PASS</v>
      </c>
      <c r="EY13" s="25">
        <f>IFERROR(INDEX(DZ$11:DZ$541,_xlfn.AGGREGATE(15,6,(ROW(DZ$11:DZ$541)-ROW(DZ$11)+1)/($DX$11:$DX$541="p"),ROWS(EY$11:EY13))),"")</f>
        <v>1</v>
      </c>
      <c r="EZ13" s="25">
        <f>IFERROR(INDEX(EA$11:EA$541,_xlfn.AGGREGATE(15,6,(ROW(EA$11:EA$541)-ROW(EA$11)+1)/($DX$11:$DX$541="p"),ROWS(EZ$11:EZ13))),"")</f>
        <v>1</v>
      </c>
      <c r="FA13" s="25">
        <f>IFERROR(INDEX(EB$11:EB$541,_xlfn.AGGREGATE(15,6,(ROW(EB$11:EB$541)-ROW(EB$11)+1)/($DX$11:$DX$541="p"),ROWS(FA$11:FA13))),"")</f>
        <v>3</v>
      </c>
      <c r="FB13" s="25">
        <f>IFERROR(INDEX(EC$11:EC$541,_xlfn.AGGREGATE(15,6,(ROW(EC$11:EC$541)-ROW(EC$11)+1)/($DX$11:$DX$541="p"),ROWS(FB$11:FB13))),"")</f>
        <v>3</v>
      </c>
      <c r="FC13" s="25">
        <f>IFERROR(INDEX(ED$11:ED$541,_xlfn.AGGREGATE(15,6,(ROW(ED$11:ED$541)-ROW(ED$11)+1)/($DX$11:$DX$541="p"),ROWS(FC$11:FC13))),"")</f>
        <v>3</v>
      </c>
      <c r="FD13" s="25">
        <f>IFERROR(INDEX(EE$11:EE$541,_xlfn.AGGREGATE(15,6,(ROW(EE$11:EE$541)-ROW(EE$11)+1)/($DX$11:$DX$541="p"),ROWS(FD$11:FD13))),"")</f>
        <v>1</v>
      </c>
      <c r="FE13" s="25">
        <f>IFERROR(INDEX(EF$11:EF$541,_xlfn.AGGREGATE(15,6,(ROW(EF$11:EF$541)-ROW(EF$11)+1)/($DX$11:$DX$541="p"),ROWS(FE$11:FE13))),"")</f>
        <v>1</v>
      </c>
      <c r="FF13" s="25">
        <f>IFERROR(INDEX(EG$11:EG$541,_xlfn.AGGREGATE(15,6,(ROW(EG$11:EG$541)-ROW(EG$11)+1)/($DX$11:$DX$541="p"),ROWS(FF$11:FF13))),"")</f>
        <v>1</v>
      </c>
      <c r="FG13" s="25">
        <f>IFERROR(INDEX(EH$11:EH$541,_xlfn.AGGREGATE(15,6,(ROW(EH$11:EH$541)-ROW(EH$11)+1)/($DX$11:$DX$541="p"),ROWS(FG$11:FG13))),"")</f>
        <v>218</v>
      </c>
      <c r="FH13" s="25">
        <f>IFERROR(INDEX(EI$11:EI$541,_xlfn.AGGREGATE(15,6,(ROW(EI$11:EI$541)-ROW(EI$11)+1)/($DX$11:$DX$541="p"),ROWS(FH$11:FH13))),"")</f>
        <v>246</v>
      </c>
      <c r="FI13" s="25">
        <f>IFERROR(INDEX(EJ$11:EJ$541,_xlfn.AGGREGATE(15,6,(ROW(EJ$11:EJ$541)-ROW(EJ$11)+1)/($DX$11:$DX$541="p"),ROWS(FI$11:FI13))),"")</f>
        <v>274</v>
      </c>
      <c r="FJ13" s="25">
        <f>IFERROR(INDEX(EK$11:EK$541,_xlfn.AGGREGATE(15,6,(ROW(EK$11:EK$541)-ROW(EK$11)+1)/($DX$11:$DX$541="p"),ROWS(FJ$11:FJ13))),"")</f>
        <v>28</v>
      </c>
      <c r="FK13" s="25"/>
      <c r="FL13" s="25">
        <f>IFERROR(INDEX(EM$11:EM$541,_xlfn.AGGREGATE(15,6,(ROW(EM$11:EM$541)-ROW(EM$11)+1)/($DX$11:$DX$541="p"),ROWS(FL$11:FL13))),"")</f>
        <v>218</v>
      </c>
      <c r="FM13" s="25">
        <f>IFERROR(INDEX(EN$11:EN$541,_xlfn.AGGREGATE(15,6,(ROW(EN$11:EN$541)-ROW(EN$11)+1)/($DX$11:$DX$541="p"),ROWS(FM$11:FM13))),"")</f>
        <v>436</v>
      </c>
      <c r="FN13" s="25">
        <f>IFERROR(INDEX(EO$11:EO$541,_xlfn.AGGREGATE(15,6,(ROW(EO$11:EO$541)-ROW(EO$11)+1)/($DX$11:$DX$541="p"),ROWS(FN$11:FN13))),"")</f>
        <v>710</v>
      </c>
      <c r="FO13" s="25">
        <f>IFERROR(INDEX(EP$11:EP$541,_xlfn.AGGREGATE(15,6,(ROW(EP$11:EP$541)-ROW(EP$11)+1)/($DX$11:$DX$541="p"),ROWS(FO$11:FO13))),"")</f>
        <v>984</v>
      </c>
      <c r="FP13" s="25">
        <f>IFERROR(INDEX(EQ$11:EQ$541,_xlfn.AGGREGATE(15,6,(ROW(EQ$11:EQ$541)-ROW(EQ$11)+1)/($DX$11:$DX$541="p"),ROWS(FP$11:FP13))),"")</f>
        <v>1258</v>
      </c>
      <c r="FQ13" s="25">
        <f>IFERROR(INDEX(ER$11:ER$541,_xlfn.AGGREGATE(15,6,(ROW(ER$11:ER$541)-ROW(ER$11)+1)/($DX$11:$DX$541="p"),ROWS(FQ$11:FQ13))),"")</f>
        <v>1476</v>
      </c>
      <c r="FR13" s="25">
        <f>IFERROR(INDEX(ES$11:ES$541,_xlfn.AGGREGATE(15,6,(ROW(ES$11:ES$541)-ROW(ES$11)+1)/($DX$11:$DX$541="p"),ROWS(FR$11:FR13))),"")</f>
        <v>1694</v>
      </c>
      <c r="FS13" s="25">
        <f>IFERROR(INDEX(ET$11:ET$541,_xlfn.AGGREGATE(15,6,(ROW(ET$11:ET$541)-ROW(ET$11)+1)/($DX$11:$DX$541="p"),ROWS(FS$11:FS13))),"")</f>
        <v>0</v>
      </c>
      <c r="FT13" s="25"/>
      <c r="FU13" s="48">
        <f>_xlfn.RANK.EQ(GI13,$GI$11:$GI$96,1)+COUNTIF($GI$11:GI13,GI13)-1</f>
        <v>56</v>
      </c>
      <c r="FV13" s="25" t="str">
        <f>IFERROR(INDEX(DX$11:DX$541,_xlfn.AGGREGATE(15,6,(ROW(DX$11:DX$541)-ROW(DX$11)+1)/($DX$11:$DX$541="t"),ROWS(FV$11:FV13))),"")</f>
        <v>t</v>
      </c>
      <c r="FW13" s="25" t="str">
        <f>IFERROR(INDEX(DY$11:DY$541,_xlfn.AGGREGATE(15,6,(ROW(DY$11:DY$541)-ROW(DY$11)+1)/($DX$11:$DX$541="t"),ROWS(FW$11:FW13))),"")</f>
        <v>PASS</v>
      </c>
      <c r="FX13" s="25">
        <f>IFERROR(INDEX(DZ$11:DZ$541,_xlfn.AGGREGATE(15,6,(ROW(DZ$11:DZ$541)-ROW(DZ$11)+1)/($DX$11:$DX$541="t"),ROWS(FX$11:FX13))),"")</f>
        <v>3</v>
      </c>
      <c r="FY13" s="25">
        <f>IFERROR(INDEX(EA$11:EA$541,_xlfn.AGGREGATE(15,6,(ROW(EA$11:EA$541)-ROW(EA$11)+1)/($DX$11:$DX$541="t"),ROWS(FY$11:FY13))),"")</f>
        <v>1</v>
      </c>
      <c r="FZ13" s="25">
        <f>IFERROR(INDEX(EB$11:EB$541,_xlfn.AGGREGATE(15,6,(ROW(EB$11:EB$541)-ROW(EB$11)+1)/($DX$11:$DX$541="t"),ROWS(FZ$11:FZ13))),"")</f>
        <v>3</v>
      </c>
      <c r="GA13" s="25">
        <f>IFERROR(INDEX(EC$11:EC$541,_xlfn.AGGREGATE(15,6,(ROW(EC$11:EC$541)-ROW(EC$11)+1)/($DX$11:$DX$541="t"),ROWS(GA$11:GA13))),"")</f>
        <v>3</v>
      </c>
      <c r="GB13" s="25">
        <f>IFERROR(INDEX(ED$11:ED$541,_xlfn.AGGREGATE(15,6,(ROW(ED$11:ED$541)-ROW(ED$11)+1)/($DX$11:$DX$541="t"),ROWS(GB$11:GB13))),"")</f>
        <v>0</v>
      </c>
      <c r="GC13" s="25">
        <f>IFERROR(INDEX(EE$11:EE$541,_xlfn.AGGREGATE(15,6,(ROW(EE$11:EE$541)-ROW(EE$11)+1)/($DX$11:$DX$541="t"),ROWS(GC$11:GC13))),"")</f>
        <v>0</v>
      </c>
      <c r="GD13" s="25">
        <f>IFERROR(INDEX(EF$11:EF$541,_xlfn.AGGREGATE(15,6,(ROW(EF$11:EF$541)-ROW(EF$11)+1)/($DX$11:$DX$541="t"),ROWS(GD$11:GD13))),"")</f>
        <v>0</v>
      </c>
      <c r="GE13" s="25">
        <f>IFERROR(INDEX(EG$11:EG$541,_xlfn.AGGREGATE(15,6,(ROW(EG$11:EG$541)-ROW(EG$11)+1)/($DX$11:$DX$541="t"),ROWS(GE$11:GE13))),"")</f>
        <v>0</v>
      </c>
      <c r="GF13" s="25">
        <f>IFERROR(INDEX(EH$11:EH$541,_xlfn.AGGREGATE(15,6,(ROW(EH$11:EH$541)-ROW(EH$11)+1)/($DX$11:$DX$541="t"),ROWS(GF$11:GF13))),"")</f>
        <v>438</v>
      </c>
      <c r="GG13" s="25">
        <f>IFERROR(INDEX(EI$11:EI$541,_xlfn.AGGREGATE(15,6,(ROW(EI$11:EI$541)-ROW(EI$11)+1)/($DX$11:$DX$541="t"),ROWS(GG$11:GG13))),"")</f>
        <v>0</v>
      </c>
      <c r="GH13" s="25">
        <f>IFERROR(INDEX(EJ$11:EJ$541,_xlfn.AGGREGATE(15,6,(ROW(EJ$11:EJ$541)-ROW(EJ$11)+1)/($DX$11:$DX$541="t"),ROWS(GH$11:GH13))),"")</f>
        <v>453.5</v>
      </c>
      <c r="GI13" s="25">
        <f>IFERROR(INDEX(EK$11:EK$541,_xlfn.AGGREGATE(15,6,(ROW(EK$11:EK$541)-ROW(EK$11)+1)/($DX$11:$DX$541="t"),ROWS(GI$11:GI13))),"")</f>
        <v>20</v>
      </c>
      <c r="GJ13" s="25"/>
      <c r="GK13" s="25">
        <f>IFERROR(INDEX(EM$11:EM$541,_xlfn.AGGREGATE(15,6,(ROW(EM$11:EM$541)-ROW(EM$11)+1)/($DX$11:$DX$541="t"),ROWS(GK$11:GK13))),"")</f>
        <v>458.64859999999999</v>
      </c>
      <c r="GL13" s="25">
        <f>IFERROR(INDEX(EN$11:EN$541,_xlfn.AGGREGATE(15,6,(ROW(EN$11:EN$541)-ROW(EN$11)+1)/($DX$11:$DX$541="t"),ROWS(GL$11:GL13))),"")</f>
        <v>896.77359999999999</v>
      </c>
      <c r="GM13" s="25">
        <f>IFERROR(INDEX(EO$11:EO$541,_xlfn.AGGREGATE(15,6,(ROW(EO$11:EO$541)-ROW(EO$11)+1)/($DX$11:$DX$541="t"),ROWS(GM$11:GM13))),"")</f>
        <v>1350.3986</v>
      </c>
      <c r="GN13" s="25">
        <f>IFERROR(INDEX(EP$11:EP$541,_xlfn.AGGREGATE(15,6,(ROW(EP$11:EP$541)-ROW(EP$11)+1)/($DX$11:$DX$541="t"),ROWS(GN$11:GN13))),"")</f>
        <v>1803.8986</v>
      </c>
      <c r="GO13" s="25"/>
      <c r="GP13" s="305"/>
      <c r="GQ13" s="142"/>
      <c r="GR13" s="25"/>
      <c r="GS13" s="299"/>
      <c r="GT13" s="300"/>
      <c r="GU13" s="300"/>
      <c r="GV13" s="300"/>
      <c r="GW13" s="300"/>
      <c r="GX13" s="300"/>
      <c r="GY13" s="300"/>
      <c r="GZ13" s="300"/>
      <c r="HA13" s="300"/>
      <c r="HB13" s="300"/>
      <c r="HC13" s="300"/>
      <c r="HD13" s="300"/>
      <c r="HE13" s="301"/>
      <c r="HF13" s="26"/>
      <c r="HG13" s="26"/>
      <c r="HH13" s="41">
        <f t="shared" si="2"/>
        <v>255</v>
      </c>
      <c r="HI13" s="25"/>
      <c r="HJ13" s="25"/>
      <c r="HL13" s="293"/>
      <c r="HM13" s="18">
        <v>3</v>
      </c>
      <c r="HN13" s="4">
        <v>255</v>
      </c>
      <c r="HO13" s="26">
        <v>256</v>
      </c>
      <c r="HP13" s="26">
        <v>272</v>
      </c>
      <c r="HQ13" s="26">
        <v>273</v>
      </c>
      <c r="HR13" s="26">
        <v>274</v>
      </c>
      <c r="HS13" s="26">
        <v>275</v>
      </c>
      <c r="HT13" s="26">
        <v>276</v>
      </c>
      <c r="HU13" s="26" t="str">
        <v/>
      </c>
      <c r="HV13" s="26" t="str">
        <v/>
      </c>
      <c r="HW13" s="26" t="str">
        <v/>
      </c>
      <c r="HX13" s="26" t="str">
        <v/>
      </c>
      <c r="HY13" s="26" t="str">
        <v/>
      </c>
      <c r="HZ13" s="26" t="str">
        <v/>
      </c>
      <c r="IA13" s="26" t="str">
        <v/>
      </c>
      <c r="IB13" s="26" t="str">
        <v/>
      </c>
      <c r="IC13" s="26" t="str">
        <v/>
      </c>
      <c r="ID13" s="26" t="str">
        <v/>
      </c>
      <c r="IE13" s="26" t="str">
        <v/>
      </c>
      <c r="IF13" s="26" t="str">
        <v/>
      </c>
      <c r="IG13" s="26" t="str">
        <v/>
      </c>
      <c r="IH13" s="26" t="str">
        <v/>
      </c>
      <c r="II13" s="26" t="str">
        <v/>
      </c>
      <c r="IJ13" s="26" t="str">
        <v/>
      </c>
      <c r="IK13" s="26" t="str">
        <v/>
      </c>
      <c r="IL13" s="26" t="str">
        <v/>
      </c>
      <c r="IM13" s="26" t="str">
        <v/>
      </c>
      <c r="IN13" s="26" t="str">
        <v/>
      </c>
      <c r="IO13" s="26" t="str">
        <v/>
      </c>
      <c r="IP13" s="26" t="str">
        <v/>
      </c>
      <c r="IQ13" s="26" t="str">
        <v/>
      </c>
      <c r="IR13" s="26" t="str">
        <v/>
      </c>
      <c r="IS13" s="26" t="str">
        <v/>
      </c>
      <c r="IT13" s="26" t="str">
        <v/>
      </c>
      <c r="IU13" s="26" t="str">
        <v/>
      </c>
      <c r="IV13" s="26" t="str">
        <v/>
      </c>
      <c r="IW13" s="26" t="str">
        <v/>
      </c>
      <c r="IX13" s="26" t="str">
        <v/>
      </c>
      <c r="IY13" s="26" t="str">
        <v/>
      </c>
      <c r="IZ13" s="26" t="str">
        <v/>
      </c>
      <c r="JA13" s="26" t="str">
        <v/>
      </c>
      <c r="JB13" s="26" t="str">
        <v/>
      </c>
      <c r="JC13" s="26" t="str">
        <v/>
      </c>
      <c r="JD13" s="26" t="str">
        <v/>
      </c>
      <c r="JE13" s="26" t="str">
        <v/>
      </c>
      <c r="JF13" s="26" t="str">
        <v/>
      </c>
      <c r="JG13" s="26" t="str">
        <v/>
      </c>
      <c r="JH13" s="26" t="str">
        <v/>
      </c>
      <c r="JI13" s="26" t="str">
        <v/>
      </c>
      <c r="JJ13" s="26" t="str">
        <v/>
      </c>
      <c r="JK13" s="7" t="str">
        <v/>
      </c>
      <c r="JL13" s="12"/>
      <c r="JM13" s="12"/>
    </row>
    <row r="14" spans="1:273" ht="15" customHeight="1" thickBot="1" x14ac:dyDescent="0.35">
      <c r="A14" s="100"/>
      <c r="B14" s="80"/>
      <c r="C14" s="81"/>
      <c r="D14" s="81"/>
      <c r="E14" s="81"/>
      <c r="F14" s="81"/>
      <c r="G14" s="81"/>
      <c r="H14" s="81"/>
      <c r="I14" s="87" t="s">
        <v>24</v>
      </c>
      <c r="J14" s="115" t="s">
        <v>25</v>
      </c>
      <c r="K14" s="84"/>
      <c r="L14" s="100"/>
      <c r="M14" s="265"/>
      <c r="N14" s="266"/>
      <c r="O14" s="239"/>
      <c r="P14" s="238"/>
      <c r="Q14" s="238"/>
      <c r="R14" s="238"/>
      <c r="S14" s="238"/>
      <c r="T14" s="238"/>
      <c r="U14" s="238"/>
      <c r="V14" s="240"/>
      <c r="W14" s="268"/>
      <c r="X14" s="270"/>
      <c r="Y14" s="272"/>
      <c r="Z14" s="397"/>
      <c r="AA14" s="398"/>
      <c r="AB14" s="229"/>
      <c r="AC14" s="229"/>
      <c r="AD14" s="100"/>
      <c r="AE14" s="100"/>
      <c r="AF14" s="100"/>
      <c r="AG14" s="100"/>
      <c r="AH14" s="100"/>
      <c r="AI14" s="100"/>
      <c r="AJ14" s="100"/>
      <c r="AK14" s="100"/>
      <c r="AL14" s="100"/>
      <c r="AM14" s="100"/>
      <c r="AN14" s="100"/>
      <c r="AO14" s="100"/>
      <c r="AP14" s="100"/>
      <c r="AQ14" s="426"/>
      <c r="AR14" s="141"/>
      <c r="AS14" s="18">
        <v>4</v>
      </c>
      <c r="AT14" s="26" t="s">
        <v>122</v>
      </c>
      <c r="AU14" s="64" t="str">
        <f>IF(OR(BR14="no",BS14="int",BI14=0),"FAIL",IF(BR14="yes2",PASS2,IF(BR14="yes3","PASS",fail?)))</f>
        <v>FAIL</v>
      </c>
      <c r="AV14" s="33" t="s">
        <v>146</v>
      </c>
      <c r="AW14" s="33" t="s">
        <v>199</v>
      </c>
      <c r="AX14" s="33" t="s">
        <v>200</v>
      </c>
      <c r="AY14" s="33" t="s">
        <v>201</v>
      </c>
      <c r="AZ14" s="33" t="s">
        <v>202</v>
      </c>
      <c r="BA14" s="33" t="s">
        <v>203</v>
      </c>
      <c r="BB14" s="33"/>
      <c r="BC14" s="33">
        <v>4</v>
      </c>
      <c r="BD14" s="33"/>
      <c r="BE14" s="33"/>
      <c r="BF14" s="33"/>
      <c r="BG14" s="65">
        <v>0</v>
      </c>
      <c r="BH14" s="26"/>
      <c r="BI14" s="26"/>
      <c r="BJ14" s="26"/>
      <c r="BK14" s="26"/>
      <c r="BL14" s="26"/>
      <c r="BM14" s="26"/>
      <c r="BN14" s="26"/>
      <c r="BO14" s="26"/>
      <c r="BP14" s="26"/>
      <c r="BQ14" s="26"/>
      <c r="BR14" s="26"/>
      <c r="BS14" s="26" t="str">
        <f t="shared" si="10"/>
        <v>good</v>
      </c>
      <c r="BT14" s="26"/>
      <c r="BU14" s="26"/>
      <c r="BV14" s="1">
        <f t="shared" si="4"/>
        <v>0</v>
      </c>
      <c r="BW14" s="1">
        <f t="shared" si="4"/>
        <v>0</v>
      </c>
      <c r="BX14" s="1">
        <f t="shared" si="4"/>
        <v>0</v>
      </c>
      <c r="BY14" s="1">
        <f t="shared" si="4"/>
        <v>0</v>
      </c>
      <c r="BZ14" s="1">
        <f t="shared" si="4"/>
        <v>0</v>
      </c>
      <c r="CA14" s="1">
        <f t="shared" si="4"/>
        <v>0</v>
      </c>
      <c r="CB14" s="1">
        <f t="shared" si="4"/>
        <v>0</v>
      </c>
      <c r="CC14" s="1">
        <f t="shared" si="4"/>
        <v>0</v>
      </c>
      <c r="CD14" s="1">
        <f t="shared" si="4"/>
        <v>0</v>
      </c>
      <c r="CE14" s="1">
        <f t="shared" si="4"/>
        <v>0</v>
      </c>
      <c r="CF14" s="1">
        <f t="shared" si="5"/>
        <v>0</v>
      </c>
      <c r="CG14" s="1">
        <f t="shared" si="5"/>
        <v>0</v>
      </c>
      <c r="CH14" s="1">
        <f t="shared" si="5"/>
        <v>0</v>
      </c>
      <c r="CI14" s="1">
        <f t="shared" si="5"/>
        <v>0</v>
      </c>
      <c r="CJ14" s="1">
        <f t="shared" si="5"/>
        <v>0</v>
      </c>
      <c r="CK14" s="1">
        <f t="shared" si="5"/>
        <v>0</v>
      </c>
      <c r="CL14" s="1">
        <f t="shared" si="5"/>
        <v>0</v>
      </c>
      <c r="CM14" s="1">
        <f t="shared" si="5"/>
        <v>0</v>
      </c>
      <c r="CN14" s="1">
        <f t="shared" si="5"/>
        <v>0</v>
      </c>
      <c r="CO14" s="1">
        <f t="shared" si="5"/>
        <v>0</v>
      </c>
      <c r="CP14" s="1">
        <f t="shared" si="6"/>
        <v>0</v>
      </c>
      <c r="CQ14" s="1">
        <f t="shared" si="6"/>
        <v>0</v>
      </c>
      <c r="CR14" s="1">
        <f t="shared" si="6"/>
        <v>0</v>
      </c>
      <c r="CS14" s="1">
        <f t="shared" si="6"/>
        <v>0</v>
      </c>
      <c r="CT14" s="1">
        <f t="shared" si="6"/>
        <v>0</v>
      </c>
      <c r="CU14" s="1">
        <f t="shared" si="6"/>
        <v>0</v>
      </c>
      <c r="CV14" s="1">
        <f t="shared" si="6"/>
        <v>0</v>
      </c>
      <c r="CW14" s="1">
        <f t="shared" si="6"/>
        <v>0</v>
      </c>
      <c r="CX14" s="1">
        <f t="shared" si="6"/>
        <v>0</v>
      </c>
      <c r="CY14" s="1">
        <f t="shared" si="6"/>
        <v>0</v>
      </c>
      <c r="CZ14" s="1">
        <f t="shared" si="7"/>
        <v>0</v>
      </c>
      <c r="DA14" s="1">
        <f t="shared" si="7"/>
        <v>0</v>
      </c>
      <c r="DB14" s="1">
        <f t="shared" si="7"/>
        <v>0</v>
      </c>
      <c r="DC14" s="1">
        <f t="shared" si="7"/>
        <v>0</v>
      </c>
      <c r="DD14" s="1">
        <f t="shared" si="7"/>
        <v>0</v>
      </c>
      <c r="DE14" s="1">
        <f t="shared" si="7"/>
        <v>0</v>
      </c>
      <c r="DF14" s="1">
        <f t="shared" si="7"/>
        <v>0</v>
      </c>
      <c r="DG14" s="1">
        <f t="shared" si="7"/>
        <v>0</v>
      </c>
      <c r="DH14" s="1">
        <f t="shared" si="7"/>
        <v>0</v>
      </c>
      <c r="DI14" s="1">
        <f t="shared" si="7"/>
        <v>0</v>
      </c>
      <c r="DJ14" s="1">
        <f t="shared" si="8"/>
        <v>0</v>
      </c>
      <c r="DK14" s="1">
        <f t="shared" si="8"/>
        <v>0</v>
      </c>
      <c r="DL14" s="1">
        <f t="shared" si="8"/>
        <v>0</v>
      </c>
      <c r="DM14" s="1">
        <f t="shared" si="8"/>
        <v>0</v>
      </c>
      <c r="DN14" s="1">
        <f t="shared" si="8"/>
        <v>0</v>
      </c>
      <c r="DO14" s="1">
        <f t="shared" si="8"/>
        <v>0</v>
      </c>
      <c r="DP14" s="26"/>
      <c r="DQ14" s="26"/>
      <c r="DR14" s="26"/>
      <c r="DS14" s="26"/>
      <c r="DT14" s="366"/>
      <c r="DW14" s="48">
        <v>4</v>
      </c>
      <c r="DX14" s="26" t="str">
        <f>IFERROR(INDEX(AT$11:AT$2000,_xlfn.AGGREGATE(15,6,(ROW(AT$11:AT$2000)-ROW(AT$11)+1)/($AU$11:$AU$2000=$DY$8),ROWS(DX$11:DX14))),"")</f>
        <v>p</v>
      </c>
      <c r="DY14" s="4" t="str">
        <f>IFERROR(INDEX(AU$11:AU$2000,_xlfn.AGGREGATE(15,6,(ROW(AU$11:AU$2000)-ROW(AU$11)+1)/($AU$11:$AU$2000=$DY$8),ROWS(DY$11:DY14))),"")</f>
        <v>PASS</v>
      </c>
      <c r="DZ14" s="26">
        <f>IFERROR(INDEX(AV$11:AV$2000,_xlfn.AGGREGATE(15,6,(ROW(AV$11:AV$2000)-ROW(AV$11)+1)/($AU$11:$AU$2000=$DY$8),ROWS(DZ$11:DZ14))),"")</f>
        <v>1</v>
      </c>
      <c r="EA14" s="26">
        <f>IFERROR(INDEX(AW$11:AW$2000,_xlfn.AGGREGATE(15,6,(ROW(AW$11:AW$2000)-ROW(AW$11)+1)/($AU$11:$AU$2000=$DY$8),ROWS(EA$11:EA14))),"")</f>
        <v>1</v>
      </c>
      <c r="EB14" s="26">
        <f>IFERROR(INDEX(AX$11:AX$2000,_xlfn.AGGREGATE(15,6,(ROW(AX$11:AX$2000)-ROW(AX$11)+1)/($AU$11:$AU$2000=$DY$8),ROWS(EB$11:EB14))),"")</f>
        <v>3</v>
      </c>
      <c r="EC14" s="26">
        <f>IFERROR(INDEX(AY$11:AY$2000,_xlfn.AGGREGATE(15,6,(ROW(AY$11:AY$2000)-ROW(AY$11)+1)/($AU$11:$AU$2000=$DY$8),ROWS(EC$11:EC14))),"")</f>
        <v>3</v>
      </c>
      <c r="ED14" s="26">
        <f>IFERROR(INDEX(AZ$11:AZ$2000,_xlfn.AGGREGATE(15,6,(ROW(AZ$11:AZ$2000)-ROW(AZ$11)+1)/($AU$11:$AU$2000=$DY$8),ROWS(ED$11:ED14))),"")</f>
        <v>3</v>
      </c>
      <c r="EE14" s="26">
        <f>IFERROR(INDEX(BA$11:BA$2000,_xlfn.AGGREGATE(15,6,(ROW(BA$11:BA$2000)-ROW(BA$11)+1)/($AU$11:$AU$2000=$DY$8),ROWS(EE$11:EE14))),"")</f>
        <v>1</v>
      </c>
      <c r="EF14" s="26">
        <f>IFERROR(INDEX(BB$11:BB$2000,_xlfn.AGGREGATE(15,6,(ROW(BB$11:BB$2000)-ROW(BB$11)+1)/($AU$11:$AU$2000=$DY$8),ROWS(EF$11:EF14))),"")</f>
        <v>1</v>
      </c>
      <c r="EG14" s="26">
        <f>IFERROR(INDEX(BC$11:BC$2000,_xlfn.AGGREGATE(15,6,(ROW(BC$11:BC$2000)-ROW(BC$11)+1)/($AU$11:$AU$2000=$DY$8),ROWS(EG$11:EG14))),"")</f>
        <v>1</v>
      </c>
      <c r="EH14" s="26">
        <f>IFERROR(INDEX(BD$11:BD$2000,_xlfn.AGGREGATE(15,6,(ROW(BD$11:BD$2000)-ROW(BD$11)+1)/($AU$11:$AU$2000=$DY$8),ROWS(EH$11:EH14))),"")</f>
        <v>217</v>
      </c>
      <c r="EI14" s="26">
        <f>IFERROR(INDEX(BE$11:BE$2000,_xlfn.AGGREGATE(15,6,(ROW(BE$11:BE$2000)-ROW(BE$11)+1)/($AU$11:$AU$2000=$DY$8),ROWS(EI$11:EI14))),"")</f>
        <v>246</v>
      </c>
      <c r="EJ14" s="26">
        <f>IFERROR(INDEX(BF$11:BF$2000,_xlfn.AGGREGATE(15,6,(ROW(BF$11:BF$2000)-ROW(BF$11)+1)/($AU$11:$AU$2000=$DY$8),ROWS(EJ$11:EJ14))),"")</f>
        <v>275</v>
      </c>
      <c r="EK14" s="26">
        <f>IFERROR(INDEX(BG$11:BG$2000,_xlfn.AGGREGATE(15,6,(ROW(BG$11:BG$2000)-ROW(BG$11)+1)/($AU$11:$AU$2000=$DY$8),ROWS(EK$11:EK14))),"")</f>
        <v>29</v>
      </c>
      <c r="EL14" s="26">
        <f>IFERROR(INDEX(BH$11:BH$2000,_xlfn.AGGREGATE(15,6,(ROW(BH$11:BH$2000)-ROW(BH$11)+1)/($AU$11:$AU$2000=$DY$8),ROWS(EL$11:EL14))),"")</f>
        <v>0</v>
      </c>
      <c r="EM14" s="26">
        <f>IFERROR(INDEX(BI$11:BI$2000,_xlfn.AGGREGATE(15,6,(ROW(BI$11:BI$2000)-ROW(BI$11)+1)/($AU$11:$AU$2000=$DY$8),ROWS(EM$11:EM14))),"")</f>
        <v>217</v>
      </c>
      <c r="EN14" s="26">
        <f>IFERROR(INDEX(BJ$11:BJ$2000,_xlfn.AGGREGATE(15,6,(ROW(BJ$11:BJ$2000)-ROW(BJ$11)+1)/($AU$11:$AU$2000=$DY$8),ROWS(EN$11:EN14))),"")</f>
        <v>434</v>
      </c>
      <c r="EO14" s="26">
        <f>IFERROR(INDEX(BK$11:BK$2000,_xlfn.AGGREGATE(15,6,(ROW(BK$11:BK$2000)-ROW(BK$11)+1)/($AU$11:$AU$2000=$DY$8),ROWS(EO$11:EO14))),"")</f>
        <v>709</v>
      </c>
      <c r="EP14" s="26">
        <f>IFERROR(INDEX(BL$11:BL$2000,_xlfn.AGGREGATE(15,6,(ROW(BL$11:BL$2000)-ROW(BL$11)+1)/($AU$11:$AU$2000=$DY$8),ROWS(EP$11:EP14))),"")</f>
        <v>984</v>
      </c>
      <c r="EQ14" s="26">
        <f>IFERROR(INDEX(BM$11:BM$2000,_xlfn.AGGREGATE(15,6,(ROW(BM$11:BM$2000)-ROW(BM$11)+1)/($AU$11:$AU$2000=$DY$8),ROWS(EQ$11:EQ14))),"")</f>
        <v>1259</v>
      </c>
      <c r="ER14" s="26">
        <f>IFERROR(INDEX(BN$11:BN$2000,_xlfn.AGGREGATE(15,6,(ROW(BN$11:BN$2000)-ROW(BN$11)+1)/($AU$11:$AU$2000=$DY$8),ROWS(ER$11:ER14))),"")</f>
        <v>1476</v>
      </c>
      <c r="ES14" s="26">
        <f>IFERROR(INDEX(BO$11:BO$2000,_xlfn.AGGREGATE(15,6,(ROW(BO$11:BO$2000)-ROW(BO$11)+1)/($AU$11:$AU$2000=$DY$8),ROWS(ES$11:ES14))),"")</f>
        <v>1693</v>
      </c>
      <c r="ET14" s="63">
        <f>IFERROR(INDEX(BP$11:BP$2000,_xlfn.AGGREGATE(15,6,(ROW(BP$11:BP$2000)-ROW(BP$11)+1)/($AU$11:$AU$2000=$DY$8),ROWS(ET$11:ET14))),"")</f>
        <v>0</v>
      </c>
      <c r="EU14" s="25"/>
      <c r="EV14" s="48">
        <f>_xlfn.RANK.EQ(FJ14,$FJ$11:$FJ$64,1)+COUNTIF(FJ$11:$FJ14,FJ14)-1</f>
        <v>6</v>
      </c>
      <c r="EW14" s="25" t="str">
        <f>IFERROR(INDEX(DX$11:DX$541,_xlfn.AGGREGATE(15,6,(ROW(DX$11:DX$541)-ROW(DX$11)+1)/($DX$11:$DX$541="p"),ROWS(EW$11:EW14))),"")</f>
        <v>p</v>
      </c>
      <c r="EX14" s="25" t="str">
        <f>IFERROR(INDEX(DY$11:DY$541,_xlfn.AGGREGATE(15,6,(ROW(DY$11:DY$541)-ROW(DY$11)+1)/($DX$11:$DX$541="p"),ROWS(EX$11:EX14))),"")</f>
        <v>PASS</v>
      </c>
      <c r="EY14" s="25">
        <f>IFERROR(INDEX(DZ$11:DZ$541,_xlfn.AGGREGATE(15,6,(ROW(DZ$11:DZ$541)-ROW(DZ$11)+1)/($DX$11:$DX$541="p"),ROWS(EY$11:EY14))),"")</f>
        <v>1</v>
      </c>
      <c r="EZ14" s="25">
        <f>IFERROR(INDEX(EA$11:EA$541,_xlfn.AGGREGATE(15,6,(ROW(EA$11:EA$541)-ROW(EA$11)+1)/($DX$11:$DX$541="p"),ROWS(EZ$11:EZ14))),"")</f>
        <v>1</v>
      </c>
      <c r="FA14" s="25">
        <f>IFERROR(INDEX(EB$11:EB$541,_xlfn.AGGREGATE(15,6,(ROW(EB$11:EB$541)-ROW(EB$11)+1)/($DX$11:$DX$541="p"),ROWS(FA$11:FA14))),"")</f>
        <v>3</v>
      </c>
      <c r="FB14" s="25">
        <f>IFERROR(INDEX(EC$11:EC$541,_xlfn.AGGREGATE(15,6,(ROW(EC$11:EC$541)-ROW(EC$11)+1)/($DX$11:$DX$541="p"),ROWS(FB$11:FB14))),"")</f>
        <v>3</v>
      </c>
      <c r="FC14" s="25">
        <f>IFERROR(INDEX(ED$11:ED$541,_xlfn.AGGREGATE(15,6,(ROW(ED$11:ED$541)-ROW(ED$11)+1)/($DX$11:$DX$541="p"),ROWS(FC$11:FC14))),"")</f>
        <v>3</v>
      </c>
      <c r="FD14" s="25">
        <f>IFERROR(INDEX(EE$11:EE$541,_xlfn.AGGREGATE(15,6,(ROW(EE$11:EE$541)-ROW(EE$11)+1)/($DX$11:$DX$541="p"),ROWS(FD$11:FD14))),"")</f>
        <v>1</v>
      </c>
      <c r="FE14" s="25">
        <f>IFERROR(INDEX(EF$11:EF$541,_xlfn.AGGREGATE(15,6,(ROW(EF$11:EF$541)-ROW(EF$11)+1)/($DX$11:$DX$541="p"),ROWS(FE$11:FE14))),"")</f>
        <v>1</v>
      </c>
      <c r="FF14" s="25">
        <f>IFERROR(INDEX(EG$11:EG$541,_xlfn.AGGREGATE(15,6,(ROW(EG$11:EG$541)-ROW(EG$11)+1)/($DX$11:$DX$541="p"),ROWS(FF$11:FF14))),"")</f>
        <v>1</v>
      </c>
      <c r="FG14" s="25">
        <f>IFERROR(INDEX(EH$11:EH$541,_xlfn.AGGREGATE(15,6,(ROW(EH$11:EH$541)-ROW(EH$11)+1)/($DX$11:$DX$541="p"),ROWS(FG$11:FG14))),"")</f>
        <v>217</v>
      </c>
      <c r="FH14" s="25">
        <f>IFERROR(INDEX(EI$11:EI$541,_xlfn.AGGREGATE(15,6,(ROW(EI$11:EI$541)-ROW(EI$11)+1)/($DX$11:$DX$541="p"),ROWS(FH$11:FH14))),"")</f>
        <v>246</v>
      </c>
      <c r="FI14" s="25">
        <f>IFERROR(INDEX(EJ$11:EJ$541,_xlfn.AGGREGATE(15,6,(ROW(EJ$11:EJ$541)-ROW(EJ$11)+1)/($DX$11:$DX$541="p"),ROWS(FI$11:FI14))),"")</f>
        <v>275</v>
      </c>
      <c r="FJ14" s="25">
        <f>IFERROR(INDEX(EK$11:EK$541,_xlfn.AGGREGATE(15,6,(ROW(EK$11:EK$541)-ROW(EK$11)+1)/($DX$11:$DX$541="p"),ROWS(FJ$11:FJ14))),"")</f>
        <v>29</v>
      </c>
      <c r="FK14" s="25"/>
      <c r="FL14" s="25">
        <f>IFERROR(INDEX(EM$11:EM$541,_xlfn.AGGREGATE(15,6,(ROW(EM$11:EM$541)-ROW(EM$11)+1)/($DX$11:$DX$541="p"),ROWS(FL$11:FL14))),"")</f>
        <v>217</v>
      </c>
      <c r="FM14" s="25">
        <f>IFERROR(INDEX(EN$11:EN$541,_xlfn.AGGREGATE(15,6,(ROW(EN$11:EN$541)-ROW(EN$11)+1)/($DX$11:$DX$541="p"),ROWS(FM$11:FM14))),"")</f>
        <v>434</v>
      </c>
      <c r="FN14" s="25">
        <f>IFERROR(INDEX(EO$11:EO$541,_xlfn.AGGREGATE(15,6,(ROW(EO$11:EO$541)-ROW(EO$11)+1)/($DX$11:$DX$541="p"),ROWS(FN$11:FN14))),"")</f>
        <v>709</v>
      </c>
      <c r="FO14" s="25">
        <f>IFERROR(INDEX(EP$11:EP$541,_xlfn.AGGREGATE(15,6,(ROW(EP$11:EP$541)-ROW(EP$11)+1)/($DX$11:$DX$541="p"),ROWS(FO$11:FO14))),"")</f>
        <v>984</v>
      </c>
      <c r="FP14" s="25">
        <f>IFERROR(INDEX(EQ$11:EQ$541,_xlfn.AGGREGATE(15,6,(ROW(EQ$11:EQ$541)-ROW(EQ$11)+1)/($DX$11:$DX$541="p"),ROWS(FP$11:FP14))),"")</f>
        <v>1259</v>
      </c>
      <c r="FQ14" s="25">
        <f>IFERROR(INDEX(ER$11:ER$541,_xlfn.AGGREGATE(15,6,(ROW(ER$11:ER$541)-ROW(ER$11)+1)/($DX$11:$DX$541="p"),ROWS(FQ$11:FQ14))),"")</f>
        <v>1476</v>
      </c>
      <c r="FR14" s="25">
        <f>IFERROR(INDEX(ES$11:ES$541,_xlfn.AGGREGATE(15,6,(ROW(ES$11:ES$541)-ROW(ES$11)+1)/($DX$11:$DX$541="p"),ROWS(FR$11:FR14))),"")</f>
        <v>1693</v>
      </c>
      <c r="FS14" s="25">
        <f>IFERROR(INDEX(ET$11:ET$541,_xlfn.AGGREGATE(15,6,(ROW(ET$11:ET$541)-ROW(ET$11)+1)/($DX$11:$DX$541="p"),ROWS(FS$11:FS14))),"")</f>
        <v>0</v>
      </c>
      <c r="FT14" s="25"/>
      <c r="FU14" s="48">
        <f>_xlfn.RANK.EQ(GI14,$GI$11:$GI$96,1)+COUNTIF($GI$11:GI14,GI14)-1</f>
        <v>26</v>
      </c>
      <c r="FV14" s="25" t="str">
        <f>IFERROR(INDEX(DX$11:DX$541,_xlfn.AGGREGATE(15,6,(ROW(DX$11:DX$541)-ROW(DX$11)+1)/($DX$11:$DX$541="t"),ROWS(FV$11:FV14))),"")</f>
        <v>t</v>
      </c>
      <c r="FW14" s="25" t="str">
        <f>IFERROR(INDEX(DY$11:DY$541,_xlfn.AGGREGATE(15,6,(ROW(DY$11:DY$541)-ROW(DY$11)+1)/($DX$11:$DX$541="t"),ROWS(FW$11:FW14))),"")</f>
        <v>PASS</v>
      </c>
      <c r="FX14" s="25">
        <f>IFERROR(INDEX(DZ$11:DZ$541,_xlfn.AGGREGATE(15,6,(ROW(DZ$11:DZ$541)-ROW(DZ$11)+1)/($DX$11:$DX$541="t"),ROWS(FX$11:FX14))),"")</f>
        <v>3</v>
      </c>
      <c r="FY14" s="25">
        <f>IFERROR(INDEX(EA$11:EA$541,_xlfn.AGGREGATE(15,6,(ROW(EA$11:EA$541)-ROW(EA$11)+1)/($DX$11:$DX$541="t"),ROWS(FY$11:FY14))),"")</f>
        <v>1</v>
      </c>
      <c r="FZ14" s="25">
        <f>IFERROR(INDEX(EB$11:EB$541,_xlfn.AGGREGATE(15,6,(ROW(EB$11:EB$541)-ROW(EB$11)+1)/($DX$11:$DX$541="t"),ROWS(FZ$11:FZ14))),"")</f>
        <v>3</v>
      </c>
      <c r="GA14" s="25">
        <f>IFERROR(INDEX(EC$11:EC$541,_xlfn.AGGREGATE(15,6,(ROW(EC$11:EC$541)-ROW(EC$11)+1)/($DX$11:$DX$541="t"),ROWS(GA$11:GA14))),"")</f>
        <v>1</v>
      </c>
      <c r="GB14" s="25">
        <f>IFERROR(INDEX(ED$11:ED$541,_xlfn.AGGREGATE(15,6,(ROW(ED$11:ED$541)-ROW(ED$11)+1)/($DX$11:$DX$541="t"),ROWS(GB$11:GB14))),"")</f>
        <v>3</v>
      </c>
      <c r="GC14" s="25">
        <f>IFERROR(INDEX(EE$11:EE$541,_xlfn.AGGREGATE(15,6,(ROW(EE$11:EE$541)-ROW(EE$11)+1)/($DX$11:$DX$541="t"),ROWS(GC$11:GC14))),"")</f>
        <v>1</v>
      </c>
      <c r="GD14" s="25">
        <f>IFERROR(INDEX(EF$11:EF$541,_xlfn.AGGREGATE(15,6,(ROW(EF$11:EF$541)-ROW(EF$11)+1)/($DX$11:$DX$541="t"),ROWS(GD$11:GD14))),"")</f>
        <v>3</v>
      </c>
      <c r="GE14" s="25">
        <f>IFERROR(INDEX(EG$11:EG$541,_xlfn.AGGREGATE(15,6,(ROW(EG$11:EG$541)-ROW(EG$11)+1)/($DX$11:$DX$541="t"),ROWS(GE$11:GE14))),"")</f>
        <v>1</v>
      </c>
      <c r="GF14" s="25">
        <f>IFERROR(INDEX(EH$11:EH$541,_xlfn.AGGREGATE(15,6,(ROW(EH$11:EH$541)-ROW(EH$11)+1)/($DX$11:$DX$541="t"),ROWS(GF$11:GF14))),"")</f>
        <v>433.5</v>
      </c>
      <c r="GG14" s="25">
        <f>IFERROR(INDEX(EI$11:EI$541,_xlfn.AGGREGATE(15,6,(ROW(EI$11:EI$541)-ROW(EI$11)+1)/($DX$11:$DX$541="t"),ROWS(GG$11:GG14))),"")</f>
        <v>0</v>
      </c>
      <c r="GH14" s="25">
        <f>IFERROR(INDEX(EJ$11:EJ$541,_xlfn.AGGREGATE(15,6,(ROW(EJ$11:EJ$541)-ROW(EJ$11)+1)/($DX$11:$DX$541="t"),ROWS(GH$11:GH14))),"")</f>
        <v>466.5</v>
      </c>
      <c r="GI14" s="25">
        <f>IFERROR(INDEX(EK$11:EK$541,_xlfn.AGGREGATE(15,6,(ROW(EK$11:EK$541)-ROW(EK$11)+1)/($DX$11:$DX$541="t"),ROWS(GI$11:GI14))),"")</f>
        <v>16.5</v>
      </c>
      <c r="GJ14" s="26"/>
      <c r="GK14" s="25">
        <f>IFERROR(INDEX(EM$11:EM$541,_xlfn.AGGREGATE(15,6,(ROW(EM$11:EM$541)-ROW(EM$11)+1)/($DX$11:$DX$541="t"),ROWS(GK$11:GK14))),"")</f>
        <v>471.64859999999999</v>
      </c>
      <c r="GL14" s="25">
        <f>IFERROR(INDEX(EN$11:EN$541,_xlfn.AGGREGATE(15,6,(ROW(EN$11:EN$541)-ROW(EN$11)+1)/($DX$11:$DX$541="t"),ROWS(GL$11:GL14))),"")</f>
        <v>905.27359999999999</v>
      </c>
      <c r="GM14" s="25">
        <f>IFERROR(INDEX(EO$11:EO$541,_xlfn.AGGREGATE(15,6,(ROW(EO$11:EO$541)-ROW(EO$11)+1)/($DX$11:$DX$541="t"),ROWS(GM$11:GM14))),"")</f>
        <v>1371.8986</v>
      </c>
      <c r="GN14" s="25">
        <f>IFERROR(INDEX(EP$11:EP$541,_xlfn.AGGREGATE(15,6,(ROW(EP$11:EP$541)-ROW(EP$11)+1)/($DX$11:$DX$541="t"),ROWS(GN$11:GN14))),"")</f>
        <v>1805.3986</v>
      </c>
      <c r="GO14" s="26"/>
      <c r="GP14" s="305"/>
      <c r="GQ14" s="142"/>
      <c r="GR14" s="25"/>
      <c r="GS14" s="302"/>
      <c r="GT14" s="303"/>
      <c r="GU14" s="303"/>
      <c r="GV14" s="303"/>
      <c r="GW14" s="303"/>
      <c r="GX14" s="303"/>
      <c r="GY14" s="303"/>
      <c r="GZ14" s="303"/>
      <c r="HA14" s="303"/>
      <c r="HB14" s="303"/>
      <c r="HC14" s="303"/>
      <c r="HD14" s="303"/>
      <c r="HE14" s="304"/>
      <c r="HF14" s="26"/>
      <c r="HG14" s="26"/>
      <c r="HH14" s="41">
        <f t="shared" si="2"/>
        <v>6</v>
      </c>
      <c r="HI14" s="25"/>
      <c r="HJ14" s="25"/>
      <c r="HL14" s="293"/>
      <c r="HM14" s="23" t="s">
        <v>242</v>
      </c>
      <c r="HN14" s="64">
        <v>6</v>
      </c>
      <c r="HO14" s="33">
        <v>6.5</v>
      </c>
      <c r="HP14" s="33">
        <v>26</v>
      </c>
      <c r="HQ14" s="33">
        <v>27</v>
      </c>
      <c r="HR14" s="33">
        <v>28</v>
      </c>
      <c r="HS14" s="33">
        <v>29</v>
      </c>
      <c r="HT14" s="33">
        <v>30</v>
      </c>
      <c r="HU14" s="33" t="str">
        <v/>
      </c>
      <c r="HV14" s="33" t="str">
        <v/>
      </c>
      <c r="HW14" s="33" t="str">
        <v/>
      </c>
      <c r="HX14" s="33" t="str">
        <v/>
      </c>
      <c r="HY14" s="33" t="str">
        <v/>
      </c>
      <c r="HZ14" s="33" t="str">
        <v/>
      </c>
      <c r="IA14" s="33" t="str">
        <v/>
      </c>
      <c r="IB14" s="33" t="str">
        <v/>
      </c>
      <c r="IC14" s="33" t="str">
        <v/>
      </c>
      <c r="ID14" s="33" t="str">
        <v/>
      </c>
      <c r="IE14" s="33" t="str">
        <v/>
      </c>
      <c r="IF14" s="33" t="str">
        <v/>
      </c>
      <c r="IG14" s="33" t="str">
        <v/>
      </c>
      <c r="IH14" s="33" t="str">
        <v/>
      </c>
      <c r="II14" s="33" t="str">
        <v/>
      </c>
      <c r="IJ14" s="33" t="str">
        <v/>
      </c>
      <c r="IK14" s="33" t="str">
        <v/>
      </c>
      <c r="IL14" s="33" t="str">
        <v/>
      </c>
      <c r="IM14" s="33" t="str">
        <v/>
      </c>
      <c r="IN14" s="33" t="str">
        <v/>
      </c>
      <c r="IO14" s="33" t="str">
        <v/>
      </c>
      <c r="IP14" s="33" t="str">
        <v/>
      </c>
      <c r="IQ14" s="33" t="str">
        <v/>
      </c>
      <c r="IR14" s="33" t="str">
        <v/>
      </c>
      <c r="IS14" s="33" t="str">
        <v/>
      </c>
      <c r="IT14" s="33" t="str">
        <v/>
      </c>
      <c r="IU14" s="33" t="str">
        <v/>
      </c>
      <c r="IV14" s="33" t="str">
        <v/>
      </c>
      <c r="IW14" s="33" t="str">
        <v/>
      </c>
      <c r="IX14" s="33" t="str">
        <v/>
      </c>
      <c r="IY14" s="33" t="str">
        <v/>
      </c>
      <c r="IZ14" s="33" t="str">
        <v/>
      </c>
      <c r="JA14" s="33" t="str">
        <v/>
      </c>
      <c r="JB14" s="33" t="str">
        <v/>
      </c>
      <c r="JC14" s="33" t="str">
        <v/>
      </c>
      <c r="JD14" s="33" t="str">
        <v/>
      </c>
      <c r="JE14" s="33" t="str">
        <v/>
      </c>
      <c r="JF14" s="33" t="str">
        <v/>
      </c>
      <c r="JG14" s="33" t="str">
        <v/>
      </c>
      <c r="JH14" s="33" t="str">
        <v/>
      </c>
      <c r="JI14" s="33" t="str">
        <v/>
      </c>
      <c r="JJ14" s="33" t="str">
        <v/>
      </c>
      <c r="JK14" s="190" t="str">
        <v/>
      </c>
      <c r="JL14" s="12"/>
      <c r="JM14" s="12"/>
    </row>
    <row r="15" spans="1:273" ht="15" customHeight="1" thickBot="1" x14ac:dyDescent="0.35">
      <c r="A15" s="100"/>
      <c r="B15" s="92"/>
      <c r="C15" s="93"/>
      <c r="D15" s="93"/>
      <c r="E15" s="93"/>
      <c r="F15" s="93"/>
      <c r="G15" s="93"/>
      <c r="H15" s="93"/>
      <c r="I15" s="93"/>
      <c r="J15" s="93"/>
      <c r="K15" s="94"/>
      <c r="L15" s="100"/>
      <c r="M15" s="100"/>
      <c r="N15" s="100"/>
      <c r="O15" s="100"/>
      <c r="P15" s="100"/>
      <c r="Q15" s="100"/>
      <c r="R15" s="100"/>
      <c r="S15" s="100"/>
      <c r="T15" s="100"/>
      <c r="U15" s="100"/>
      <c r="V15" s="100"/>
      <c r="W15" s="100"/>
      <c r="X15" s="100"/>
      <c r="Y15" s="100"/>
      <c r="Z15" s="108"/>
      <c r="AA15" s="229"/>
      <c r="AB15" s="229"/>
      <c r="AC15" s="229"/>
      <c r="AD15" s="100"/>
      <c r="AE15" s="100"/>
      <c r="AF15" s="100"/>
      <c r="AG15" s="100"/>
      <c r="AH15" s="100"/>
      <c r="AI15" s="100"/>
      <c r="AJ15" s="100"/>
      <c r="AK15" s="100"/>
      <c r="AL15" s="100"/>
      <c r="AM15" s="100"/>
      <c r="AN15" s="100"/>
      <c r="AO15" s="100"/>
      <c r="AP15" s="100"/>
      <c r="AQ15" s="426"/>
      <c r="AR15" s="141"/>
      <c r="AS15" s="18"/>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366"/>
      <c r="DW15" s="48">
        <v>5</v>
      </c>
      <c r="DX15" s="26" t="str">
        <f>IFERROR(INDEX(AT$11:AT$2000,_xlfn.AGGREGATE(15,6,(ROW(AT$11:AT$2000)-ROW(AT$11)+1)/($AU$11:$AU$2000=$DY$8),ROWS(DX$11:DX15))),"")</f>
        <v>p</v>
      </c>
      <c r="DY15" s="4" t="str">
        <f>IFERROR(INDEX(AU$11:AU$2000,_xlfn.AGGREGATE(15,6,(ROW(AU$11:AU$2000)-ROW(AU$11)+1)/($AU$11:$AU$2000=$DY$8),ROWS(DY$11:DY15))),"")</f>
        <v>PASS</v>
      </c>
      <c r="DZ15" s="26">
        <f>IFERROR(INDEX(AV$11:AV$2000,_xlfn.AGGREGATE(15,6,(ROW(AV$11:AV$2000)-ROW(AV$11)+1)/($AU$11:$AU$2000=$DY$8),ROWS(DZ$11:DZ15))),"")</f>
        <v>1</v>
      </c>
      <c r="EA15" s="26">
        <f>IFERROR(INDEX(AW$11:AW$2000,_xlfn.AGGREGATE(15,6,(ROW(AW$11:AW$2000)-ROW(AW$11)+1)/($AU$11:$AU$2000=$DY$8),ROWS(EA$11:EA15))),"")</f>
        <v>1</v>
      </c>
      <c r="EB15" s="26">
        <f>IFERROR(INDEX(AX$11:AX$2000,_xlfn.AGGREGATE(15,6,(ROW(AX$11:AX$2000)-ROW(AX$11)+1)/($AU$11:$AU$2000=$DY$8),ROWS(EB$11:EB15))),"")</f>
        <v>3</v>
      </c>
      <c r="EC15" s="26">
        <f>IFERROR(INDEX(AY$11:AY$2000,_xlfn.AGGREGATE(15,6,(ROW(AY$11:AY$2000)-ROW(AY$11)+1)/($AU$11:$AU$2000=$DY$8),ROWS(EC$11:EC15))),"")</f>
        <v>3</v>
      </c>
      <c r="ED15" s="26">
        <f>IFERROR(INDEX(AZ$11:AZ$2000,_xlfn.AGGREGATE(15,6,(ROW(AZ$11:AZ$2000)-ROW(AZ$11)+1)/($AU$11:$AU$2000=$DY$8),ROWS(ED$11:ED15))),"")</f>
        <v>3</v>
      </c>
      <c r="EE15" s="26">
        <f>IFERROR(INDEX(BA$11:BA$2000,_xlfn.AGGREGATE(15,6,(ROW(BA$11:BA$2000)-ROW(BA$11)+1)/($AU$11:$AU$2000=$DY$8),ROWS(EE$11:EE15))),"")</f>
        <v>1</v>
      </c>
      <c r="EF15" s="26">
        <f>IFERROR(INDEX(BB$11:BB$2000,_xlfn.AGGREGATE(15,6,(ROW(BB$11:BB$2000)-ROW(BB$11)+1)/($AU$11:$AU$2000=$DY$8),ROWS(EF$11:EF15))),"")</f>
        <v>1</v>
      </c>
      <c r="EG15" s="26">
        <f>IFERROR(INDEX(BC$11:BC$2000,_xlfn.AGGREGATE(15,6,(ROW(BC$11:BC$2000)-ROW(BC$11)+1)/($AU$11:$AU$2000=$DY$8),ROWS(EG$11:EG15))),"")</f>
        <v>1</v>
      </c>
      <c r="EH15" s="26">
        <f>IFERROR(INDEX(BD$11:BD$2000,_xlfn.AGGREGATE(15,6,(ROW(BD$11:BD$2000)-ROW(BD$11)+1)/($AU$11:$AU$2000=$DY$8),ROWS(EH$11:EH15))),"")</f>
        <v>216</v>
      </c>
      <c r="EI15" s="26">
        <f>IFERROR(INDEX(BE$11:BE$2000,_xlfn.AGGREGATE(15,6,(ROW(BE$11:BE$2000)-ROW(BE$11)+1)/($AU$11:$AU$2000=$DY$8),ROWS(EI$11:EI15))),"")</f>
        <v>246</v>
      </c>
      <c r="EJ15" s="26">
        <f>IFERROR(INDEX(BF$11:BF$2000,_xlfn.AGGREGATE(15,6,(ROW(BF$11:BF$2000)-ROW(BF$11)+1)/($AU$11:$AU$2000=$DY$8),ROWS(EJ$11:EJ15))),"")</f>
        <v>276</v>
      </c>
      <c r="EK15" s="26">
        <f>IFERROR(INDEX(BG$11:BG$2000,_xlfn.AGGREGATE(15,6,(ROW(BG$11:BG$2000)-ROW(BG$11)+1)/($AU$11:$AU$2000=$DY$8),ROWS(EK$11:EK15))),"")</f>
        <v>30</v>
      </c>
      <c r="EL15" s="26">
        <f>IFERROR(INDEX(BH$11:BH$2000,_xlfn.AGGREGATE(15,6,(ROW(BH$11:BH$2000)-ROW(BH$11)+1)/($AU$11:$AU$2000=$DY$8),ROWS(EL$11:EL15))),"")</f>
        <v>0</v>
      </c>
      <c r="EM15" s="26">
        <f>IFERROR(INDEX(BI$11:BI$2000,_xlfn.AGGREGATE(15,6,(ROW(BI$11:BI$2000)-ROW(BI$11)+1)/($AU$11:$AU$2000=$DY$8),ROWS(EM$11:EM15))),"")</f>
        <v>216</v>
      </c>
      <c r="EN15" s="26">
        <f>IFERROR(INDEX(BJ$11:BJ$2000,_xlfn.AGGREGATE(15,6,(ROW(BJ$11:BJ$2000)-ROW(BJ$11)+1)/($AU$11:$AU$2000=$DY$8),ROWS(EN$11:EN15))),"")</f>
        <v>432</v>
      </c>
      <c r="EO15" s="26">
        <f>IFERROR(INDEX(BK$11:BK$2000,_xlfn.AGGREGATE(15,6,(ROW(BK$11:BK$2000)-ROW(BK$11)+1)/($AU$11:$AU$2000=$DY$8),ROWS(EO$11:EO15))),"")</f>
        <v>708</v>
      </c>
      <c r="EP15" s="26">
        <f>IFERROR(INDEX(BL$11:BL$2000,_xlfn.AGGREGATE(15,6,(ROW(BL$11:BL$2000)-ROW(BL$11)+1)/($AU$11:$AU$2000=$DY$8),ROWS(EP$11:EP15))),"")</f>
        <v>984</v>
      </c>
      <c r="EQ15" s="26">
        <f>IFERROR(INDEX(BM$11:BM$2000,_xlfn.AGGREGATE(15,6,(ROW(BM$11:BM$2000)-ROW(BM$11)+1)/($AU$11:$AU$2000=$DY$8),ROWS(EQ$11:EQ15))),"")</f>
        <v>1260</v>
      </c>
      <c r="ER15" s="26">
        <f>IFERROR(INDEX(BN$11:BN$2000,_xlfn.AGGREGATE(15,6,(ROW(BN$11:BN$2000)-ROW(BN$11)+1)/($AU$11:$AU$2000=$DY$8),ROWS(ER$11:ER15))),"")</f>
        <v>1476</v>
      </c>
      <c r="ES15" s="26">
        <f>IFERROR(INDEX(BO$11:BO$2000,_xlfn.AGGREGATE(15,6,(ROW(BO$11:BO$2000)-ROW(BO$11)+1)/($AU$11:$AU$2000=$DY$8),ROWS(ES$11:ES15))),"")</f>
        <v>1692</v>
      </c>
      <c r="ET15" s="63">
        <f>IFERROR(INDEX(BP$11:BP$2000,_xlfn.AGGREGATE(15,6,(ROW(BP$11:BP$2000)-ROW(BP$11)+1)/($AU$11:$AU$2000=$DY$8),ROWS(ET$11:ET15))),"")</f>
        <v>0</v>
      </c>
      <c r="EU15" s="25"/>
      <c r="EV15" s="48">
        <f>_xlfn.RANK.EQ(FJ15,$FJ$11:$FJ$64,1)+COUNTIF(FJ$11:$FJ15,FJ15)-1</f>
        <v>7</v>
      </c>
      <c r="EW15" s="25" t="str">
        <f>IFERROR(INDEX(DX$11:DX$541,_xlfn.AGGREGATE(15,6,(ROW(DX$11:DX$541)-ROW(DX$11)+1)/($DX$11:$DX$541="p"),ROWS(EW$11:EW15))),"")</f>
        <v>p</v>
      </c>
      <c r="EX15" s="25" t="str">
        <f>IFERROR(INDEX(DY$11:DY$541,_xlfn.AGGREGATE(15,6,(ROW(DY$11:DY$541)-ROW(DY$11)+1)/($DX$11:$DX$541="p"),ROWS(EX$11:EX15))),"")</f>
        <v>PASS</v>
      </c>
      <c r="EY15" s="25">
        <f>IFERROR(INDEX(DZ$11:DZ$541,_xlfn.AGGREGATE(15,6,(ROW(DZ$11:DZ$541)-ROW(DZ$11)+1)/($DX$11:$DX$541="p"),ROWS(EY$11:EY15))),"")</f>
        <v>1</v>
      </c>
      <c r="EZ15" s="25">
        <f>IFERROR(INDEX(EA$11:EA$541,_xlfn.AGGREGATE(15,6,(ROW(EA$11:EA$541)-ROW(EA$11)+1)/($DX$11:$DX$541="p"),ROWS(EZ$11:EZ15))),"")</f>
        <v>1</v>
      </c>
      <c r="FA15" s="25">
        <f>IFERROR(INDEX(EB$11:EB$541,_xlfn.AGGREGATE(15,6,(ROW(EB$11:EB$541)-ROW(EB$11)+1)/($DX$11:$DX$541="p"),ROWS(FA$11:FA15))),"")</f>
        <v>3</v>
      </c>
      <c r="FB15" s="25">
        <f>IFERROR(INDEX(EC$11:EC$541,_xlfn.AGGREGATE(15,6,(ROW(EC$11:EC$541)-ROW(EC$11)+1)/($DX$11:$DX$541="p"),ROWS(FB$11:FB15))),"")</f>
        <v>3</v>
      </c>
      <c r="FC15" s="25">
        <f>IFERROR(INDEX(ED$11:ED$541,_xlfn.AGGREGATE(15,6,(ROW(ED$11:ED$541)-ROW(ED$11)+1)/($DX$11:$DX$541="p"),ROWS(FC$11:FC15))),"")</f>
        <v>3</v>
      </c>
      <c r="FD15" s="25">
        <f>IFERROR(INDEX(EE$11:EE$541,_xlfn.AGGREGATE(15,6,(ROW(EE$11:EE$541)-ROW(EE$11)+1)/($DX$11:$DX$541="p"),ROWS(FD$11:FD15))),"")</f>
        <v>1</v>
      </c>
      <c r="FE15" s="25">
        <f>IFERROR(INDEX(EF$11:EF$541,_xlfn.AGGREGATE(15,6,(ROW(EF$11:EF$541)-ROW(EF$11)+1)/($DX$11:$DX$541="p"),ROWS(FE$11:FE15))),"")</f>
        <v>1</v>
      </c>
      <c r="FF15" s="25">
        <f>IFERROR(INDEX(EG$11:EG$541,_xlfn.AGGREGATE(15,6,(ROW(EG$11:EG$541)-ROW(EG$11)+1)/($DX$11:$DX$541="p"),ROWS(FF$11:FF15))),"")</f>
        <v>1</v>
      </c>
      <c r="FG15" s="25">
        <f>IFERROR(INDEX(EH$11:EH$541,_xlfn.AGGREGATE(15,6,(ROW(EH$11:EH$541)-ROW(EH$11)+1)/($DX$11:$DX$541="p"),ROWS(FG$11:FG15))),"")</f>
        <v>216</v>
      </c>
      <c r="FH15" s="25">
        <f>IFERROR(INDEX(EI$11:EI$541,_xlfn.AGGREGATE(15,6,(ROW(EI$11:EI$541)-ROW(EI$11)+1)/($DX$11:$DX$541="p"),ROWS(FH$11:FH15))),"")</f>
        <v>246</v>
      </c>
      <c r="FI15" s="25">
        <f>IFERROR(INDEX(EJ$11:EJ$541,_xlfn.AGGREGATE(15,6,(ROW(EJ$11:EJ$541)-ROW(EJ$11)+1)/($DX$11:$DX$541="p"),ROWS(FI$11:FI15))),"")</f>
        <v>276</v>
      </c>
      <c r="FJ15" s="25">
        <f>IFERROR(INDEX(EK$11:EK$541,_xlfn.AGGREGATE(15,6,(ROW(EK$11:EK$541)-ROW(EK$11)+1)/($DX$11:$DX$541="p"),ROWS(FJ$11:FJ15))),"")</f>
        <v>30</v>
      </c>
      <c r="FK15" s="25"/>
      <c r="FL15" s="25">
        <f>IFERROR(INDEX(EM$11:EM$541,_xlfn.AGGREGATE(15,6,(ROW(EM$11:EM$541)-ROW(EM$11)+1)/($DX$11:$DX$541="p"),ROWS(FL$11:FL15))),"")</f>
        <v>216</v>
      </c>
      <c r="FM15" s="25">
        <f>IFERROR(INDEX(EN$11:EN$541,_xlfn.AGGREGATE(15,6,(ROW(EN$11:EN$541)-ROW(EN$11)+1)/($DX$11:$DX$541="p"),ROWS(FM$11:FM15))),"")</f>
        <v>432</v>
      </c>
      <c r="FN15" s="25">
        <f>IFERROR(INDEX(EO$11:EO$541,_xlfn.AGGREGATE(15,6,(ROW(EO$11:EO$541)-ROW(EO$11)+1)/($DX$11:$DX$541="p"),ROWS(FN$11:FN15))),"")</f>
        <v>708</v>
      </c>
      <c r="FO15" s="25">
        <f>IFERROR(INDEX(EP$11:EP$541,_xlfn.AGGREGATE(15,6,(ROW(EP$11:EP$541)-ROW(EP$11)+1)/($DX$11:$DX$541="p"),ROWS(FO$11:FO15))),"")</f>
        <v>984</v>
      </c>
      <c r="FP15" s="25">
        <f>IFERROR(INDEX(EQ$11:EQ$541,_xlfn.AGGREGATE(15,6,(ROW(EQ$11:EQ$541)-ROW(EQ$11)+1)/($DX$11:$DX$541="p"),ROWS(FP$11:FP15))),"")</f>
        <v>1260</v>
      </c>
      <c r="FQ15" s="25">
        <f>IFERROR(INDEX(ER$11:ER$541,_xlfn.AGGREGATE(15,6,(ROW(ER$11:ER$541)-ROW(ER$11)+1)/($DX$11:$DX$541="p"),ROWS(FQ$11:FQ15))),"")</f>
        <v>1476</v>
      </c>
      <c r="FR15" s="25">
        <f>IFERROR(INDEX(ES$11:ES$541,_xlfn.AGGREGATE(15,6,(ROW(ES$11:ES$541)-ROW(ES$11)+1)/($DX$11:$DX$541="p"),ROWS(FR$11:FR15))),"")</f>
        <v>1692</v>
      </c>
      <c r="FS15" s="25">
        <f>IFERROR(INDEX(ET$11:ET$541,_xlfn.AGGREGATE(15,6,(ROW(ET$11:ET$541)-ROW(ET$11)+1)/($DX$11:$DX$541="p"),ROWS(FS$11:FS15))),"")</f>
        <v>0</v>
      </c>
      <c r="FT15" s="25"/>
      <c r="FU15" s="48">
        <f>_xlfn.RANK.EQ(GI15,$GI$11:$GI$96,1)+COUNTIF($GI$11:GI15,GI15)-1</f>
        <v>30</v>
      </c>
      <c r="FV15" s="25" t="str">
        <f>IFERROR(INDEX(DX$11:DX$541,_xlfn.AGGREGATE(15,6,(ROW(DX$11:DX$541)-ROW(DX$11)+1)/($DX$11:$DX$541="t"),ROWS(FV$11:FV15))),"")</f>
        <v>t</v>
      </c>
      <c r="FW15" s="25" t="str">
        <f>IFERROR(INDEX(DY$11:DY$541,_xlfn.AGGREGATE(15,6,(ROW(DY$11:DY$541)-ROW(DY$11)+1)/($DX$11:$DX$541="t"),ROWS(FW$11:FW15))),"")</f>
        <v>PASS</v>
      </c>
      <c r="FX15" s="25">
        <f>IFERROR(INDEX(DZ$11:DZ$541,_xlfn.AGGREGATE(15,6,(ROW(DZ$11:DZ$541)-ROW(DZ$11)+1)/($DX$11:$DX$541="t"),ROWS(FX$11:FX15))),"")</f>
        <v>3</v>
      </c>
      <c r="FY15" s="25">
        <f>IFERROR(INDEX(EA$11:EA$541,_xlfn.AGGREGATE(15,6,(ROW(EA$11:EA$541)-ROW(EA$11)+1)/($DX$11:$DX$541="t"),ROWS(FY$11:FY15))),"")</f>
        <v>1</v>
      </c>
      <c r="FZ15" s="25">
        <f>IFERROR(INDEX(EB$11:EB$541,_xlfn.AGGREGATE(15,6,(ROW(EB$11:EB$541)-ROW(EB$11)+1)/($DX$11:$DX$541="t"),ROWS(FZ$11:FZ15))),"")</f>
        <v>3</v>
      </c>
      <c r="GA15" s="25">
        <f>IFERROR(INDEX(EC$11:EC$541,_xlfn.AGGREGATE(15,6,(ROW(EC$11:EC$541)-ROW(EC$11)+1)/($DX$11:$DX$541="t"),ROWS(GA$11:GA15))),"")</f>
        <v>1</v>
      </c>
      <c r="GB15" s="25">
        <f>IFERROR(INDEX(ED$11:ED$541,_xlfn.AGGREGATE(15,6,(ROW(ED$11:ED$541)-ROW(ED$11)+1)/($DX$11:$DX$541="t"),ROWS(GB$11:GB15))),"")</f>
        <v>3</v>
      </c>
      <c r="GC15" s="25">
        <f>IFERROR(INDEX(EE$11:EE$541,_xlfn.AGGREGATE(15,6,(ROW(EE$11:EE$541)-ROW(EE$11)+1)/($DX$11:$DX$541="t"),ROWS(GC$11:GC15))),"")</f>
        <v>1</v>
      </c>
      <c r="GD15" s="25">
        <f>IFERROR(INDEX(EF$11:EF$541,_xlfn.AGGREGATE(15,6,(ROW(EF$11:EF$541)-ROW(EF$11)+1)/($DX$11:$DX$541="t"),ROWS(GD$11:GD15))),"")</f>
        <v>3</v>
      </c>
      <c r="GE15" s="25">
        <f>IFERROR(INDEX(EG$11:EG$541,_xlfn.AGGREGATE(15,6,(ROW(EG$11:EG$541)-ROW(EG$11)+1)/($DX$11:$DX$541="t"),ROWS(GE$11:GE15))),"")</f>
        <v>1</v>
      </c>
      <c r="GF15" s="25">
        <f>IFERROR(INDEX(EH$11:EH$541,_xlfn.AGGREGATE(15,6,(ROW(EH$11:EH$541)-ROW(EH$11)+1)/($DX$11:$DX$541="t"),ROWS(GF$11:GF15))),"")</f>
        <v>433</v>
      </c>
      <c r="GG15" s="25">
        <f>IFERROR(INDEX(EI$11:EI$541,_xlfn.AGGREGATE(15,6,(ROW(EI$11:EI$541)-ROW(EI$11)+1)/($DX$11:$DX$541="t"),ROWS(GG$11:GG15))),"")</f>
        <v>0</v>
      </c>
      <c r="GH15" s="25">
        <f>IFERROR(INDEX(EJ$11:EJ$541,_xlfn.AGGREGATE(15,6,(ROW(EJ$11:EJ$541)-ROW(EJ$11)+1)/($DX$11:$DX$541="t"),ROWS(GH$11:GH15))),"")</f>
        <v>467</v>
      </c>
      <c r="GI15" s="25">
        <f>IFERROR(INDEX(EK$11:EK$541,_xlfn.AGGREGATE(15,6,(ROW(EK$11:EK$541)-ROW(EK$11)+1)/($DX$11:$DX$541="t"),ROWS(GI$11:GI15))),"")</f>
        <v>17</v>
      </c>
      <c r="GJ15" s="25"/>
      <c r="GK15" s="25">
        <f>IFERROR(INDEX(EM$11:EM$541,_xlfn.AGGREGATE(15,6,(ROW(EM$11:EM$541)-ROW(EM$11)+1)/($DX$11:$DX$541="t"),ROWS(GK$11:GK15))),"")</f>
        <v>472.14859999999999</v>
      </c>
      <c r="GL15" s="25">
        <f>IFERROR(INDEX(EN$11:EN$541,_xlfn.AGGREGATE(15,6,(ROW(EN$11:EN$541)-ROW(EN$11)+1)/($DX$11:$DX$541="t"),ROWS(GL$11:GL15))),"")</f>
        <v>905.27359999999999</v>
      </c>
      <c r="GM15" s="25">
        <f>IFERROR(INDEX(EO$11:EO$541,_xlfn.AGGREGATE(15,6,(ROW(EO$11:EO$541)-ROW(EO$11)+1)/($DX$11:$DX$541="t"),ROWS(GM$11:GM15))),"")</f>
        <v>1372.3986</v>
      </c>
      <c r="GN15" s="25">
        <f>IFERROR(INDEX(EP$11:EP$541,_xlfn.AGGREGATE(15,6,(ROW(EP$11:EP$541)-ROW(EP$11)+1)/($DX$11:$DX$541="t"),ROWS(GN$11:GN15))),"")</f>
        <v>1805.3986</v>
      </c>
      <c r="GO15" s="25"/>
      <c r="GP15" s="305"/>
      <c r="GQ15" s="142"/>
      <c r="GR15" s="25"/>
      <c r="GS15" s="2"/>
      <c r="GT15" s="25"/>
      <c r="GU15" s="25"/>
      <c r="GV15" s="25"/>
      <c r="GW15" s="25"/>
      <c r="GX15" s="25"/>
      <c r="GY15" s="25"/>
      <c r="GZ15" s="25"/>
      <c r="HA15" s="2"/>
      <c r="HB15" s="2"/>
      <c r="HC15" s="3"/>
      <c r="HD15" s="3"/>
      <c r="HE15" s="3"/>
      <c r="HF15" s="26"/>
      <c r="HG15" s="26"/>
      <c r="HH15" s="26"/>
      <c r="HI15" s="25"/>
      <c r="HJ15" s="25"/>
      <c r="HK15" s="2"/>
      <c r="HL15" s="294"/>
      <c r="HM15" s="191"/>
      <c r="HN15" s="52">
        <v>0</v>
      </c>
      <c r="HO15" s="52">
        <v>0</v>
      </c>
      <c r="HP15" s="52">
        <v>0</v>
      </c>
      <c r="HQ15" s="52">
        <v>0</v>
      </c>
      <c r="HR15" s="52">
        <v>0</v>
      </c>
      <c r="HS15" s="52">
        <v>0</v>
      </c>
      <c r="HT15" s="52">
        <v>0</v>
      </c>
      <c r="HU15" s="52">
        <v>0</v>
      </c>
      <c r="HV15" s="52">
        <v>0</v>
      </c>
      <c r="HW15" s="52">
        <v>0</v>
      </c>
      <c r="HX15" s="52">
        <v>0</v>
      </c>
      <c r="HY15" s="52">
        <v>0</v>
      </c>
      <c r="HZ15" s="52">
        <v>0</v>
      </c>
      <c r="IA15" s="52">
        <v>0</v>
      </c>
      <c r="IB15" s="52">
        <v>0</v>
      </c>
      <c r="IC15" s="52">
        <v>0</v>
      </c>
      <c r="ID15" s="52">
        <v>0</v>
      </c>
      <c r="IE15" s="52">
        <v>0</v>
      </c>
      <c r="IF15" s="52">
        <v>0</v>
      </c>
      <c r="IG15" s="52">
        <v>0</v>
      </c>
      <c r="IH15" s="52">
        <v>0</v>
      </c>
      <c r="II15" s="52">
        <v>0</v>
      </c>
      <c r="IJ15" s="52">
        <v>0</v>
      </c>
      <c r="IK15" s="52">
        <v>0</v>
      </c>
      <c r="IL15" s="52">
        <v>0</v>
      </c>
      <c r="IM15" s="52">
        <v>0</v>
      </c>
      <c r="IN15" s="52">
        <v>0</v>
      </c>
      <c r="IO15" s="52">
        <v>0</v>
      </c>
      <c r="IP15" s="52">
        <v>0</v>
      </c>
      <c r="IQ15" s="52">
        <v>0</v>
      </c>
      <c r="IR15" s="52">
        <v>0</v>
      </c>
      <c r="IS15" s="52">
        <v>0</v>
      </c>
      <c r="IT15" s="52">
        <v>0</v>
      </c>
      <c r="IU15" s="52">
        <v>0</v>
      </c>
      <c r="IV15" s="52">
        <v>0</v>
      </c>
      <c r="IW15" s="52">
        <v>0</v>
      </c>
      <c r="IX15" s="52">
        <v>0</v>
      </c>
      <c r="IY15" s="52">
        <v>0</v>
      </c>
      <c r="IZ15" s="52">
        <v>0</v>
      </c>
      <c r="JA15" s="52">
        <v>0</v>
      </c>
      <c r="JB15" s="52">
        <v>0</v>
      </c>
      <c r="JC15" s="52">
        <v>0</v>
      </c>
      <c r="JD15" s="52">
        <v>0</v>
      </c>
      <c r="JE15" s="52">
        <v>0</v>
      </c>
      <c r="JF15" s="52">
        <v>0</v>
      </c>
      <c r="JG15" s="52">
        <v>0</v>
      </c>
      <c r="JH15" s="52">
        <v>0</v>
      </c>
      <c r="JI15" s="52">
        <v>0</v>
      </c>
      <c r="JJ15" s="52">
        <v>0</v>
      </c>
      <c r="JK15" s="192">
        <v>0</v>
      </c>
      <c r="JL15" s="12"/>
      <c r="JM15" s="12"/>
    </row>
    <row r="16" spans="1:273" ht="15" customHeight="1" x14ac:dyDescent="0.3">
      <c r="A16" s="100"/>
      <c r="B16" s="100"/>
      <c r="C16" s="100"/>
      <c r="D16" s="100"/>
      <c r="E16" s="100"/>
      <c r="F16" s="100"/>
      <c r="G16" s="100"/>
      <c r="H16" s="100"/>
      <c r="I16" s="100"/>
      <c r="J16" s="100"/>
      <c r="K16" s="100"/>
      <c r="L16" s="100"/>
      <c r="M16" s="100"/>
      <c r="N16" s="262" t="s">
        <v>237</v>
      </c>
      <c r="O16" s="262"/>
      <c r="P16" s="262"/>
      <c r="Q16" s="262"/>
      <c r="R16" s="262"/>
      <c r="S16" s="262"/>
      <c r="T16" s="262"/>
      <c r="U16" s="262"/>
      <c r="V16" s="262"/>
      <c r="W16" s="262"/>
      <c r="X16" s="262"/>
      <c r="Y16" s="100"/>
      <c r="Z16" s="108"/>
      <c r="AA16" s="229"/>
      <c r="AB16" s="229"/>
      <c r="AC16" s="229"/>
      <c r="AD16" s="81"/>
      <c r="AE16" s="81"/>
      <c r="AF16" s="81"/>
      <c r="AG16" s="81"/>
      <c r="AH16" s="81"/>
      <c r="AI16" s="81"/>
      <c r="AJ16" s="81"/>
      <c r="AK16" s="81"/>
      <c r="AL16" s="81"/>
      <c r="AM16" s="81"/>
      <c r="AN16" s="81"/>
      <c r="AO16" s="81"/>
      <c r="AP16" s="81"/>
      <c r="AQ16" s="426"/>
      <c r="AR16" s="141"/>
      <c r="AS16" s="18"/>
      <c r="AT16" s="26"/>
      <c r="AU16" s="316" t="s">
        <v>153</v>
      </c>
      <c r="AV16" s="317"/>
      <c r="AW16" s="317"/>
      <c r="AX16" s="317"/>
      <c r="AY16" s="317"/>
      <c r="AZ16" s="317"/>
      <c r="BA16" s="317"/>
      <c r="BB16" s="317"/>
      <c r="BC16" s="317"/>
      <c r="BD16" s="317"/>
      <c r="BE16" s="317"/>
      <c r="BF16" s="317"/>
      <c r="BG16" s="318"/>
      <c r="BH16" s="26"/>
      <c r="BI16" s="325" t="s">
        <v>171</v>
      </c>
      <c r="BJ16" s="325"/>
      <c r="BK16" s="325"/>
      <c r="BL16" s="325"/>
      <c r="BM16" s="325"/>
      <c r="BN16" s="325"/>
      <c r="BO16" s="325"/>
      <c r="BP16" s="325"/>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366"/>
      <c r="DW16" s="48">
        <v>6</v>
      </c>
      <c r="DX16" s="26" t="str">
        <f>IFERROR(INDEX(AT$11:AT$2000,_xlfn.AGGREGATE(15,6,(ROW(AT$11:AT$2000)-ROW(AT$11)+1)/($AU$11:$AU$2000=$DY$8),ROWS(DX$11:DX16))),"")</f>
        <v>p</v>
      </c>
      <c r="DY16" s="4" t="str">
        <f>IFERROR(INDEX(AU$11:AU$2000,_xlfn.AGGREGATE(15,6,(ROW(AU$11:AU$2000)-ROW(AU$11)+1)/($AU$11:$AU$2000=$DY$8),ROWS(DY$11:DY16))),"")</f>
        <v>PASS</v>
      </c>
      <c r="DZ16" s="26">
        <f>IFERROR(INDEX(AV$11:AV$2000,_xlfn.AGGREGATE(15,6,(ROW(AV$11:AV$2000)-ROW(AV$11)+1)/($AU$11:$AU$2000=$DY$8),ROWS(DZ$11:DZ16))),"")</f>
        <v>3</v>
      </c>
      <c r="EA16" s="26">
        <f>IFERROR(INDEX(AW$11:AW$2000,_xlfn.AGGREGATE(15,6,(ROW(AW$11:AW$2000)-ROW(AW$11)+1)/($AU$11:$AU$2000=$DY$8),ROWS(EA$11:EA16))),"")</f>
        <v>2</v>
      </c>
      <c r="EB16" s="26">
        <f>IFERROR(INDEX(AX$11:AX$2000,_xlfn.AGGREGATE(15,6,(ROW(AX$11:AX$2000)-ROW(AX$11)+1)/($AU$11:$AU$2000=$DY$8),ROWS(EB$11:EB16))),"")</f>
        <v>2</v>
      </c>
      <c r="EC16" s="26">
        <f>IFERROR(INDEX(AY$11:AY$2000,_xlfn.AGGREGATE(15,6,(ROW(AY$11:AY$2000)-ROW(AY$11)+1)/($AU$11:$AU$2000=$DY$8),ROWS(EC$11:EC16))),"")</f>
        <v>2</v>
      </c>
      <c r="ED16" s="26">
        <f>IFERROR(INDEX(AZ$11:AZ$2000,_xlfn.AGGREGATE(15,6,(ROW(AZ$11:AZ$2000)-ROW(AZ$11)+1)/($AU$11:$AU$2000=$DY$8),ROWS(ED$11:ED16))),"")</f>
        <v>2</v>
      </c>
      <c r="EE16" s="26">
        <f>IFERROR(INDEX(BA$11:BA$2000,_xlfn.AGGREGATE(15,6,(ROW(BA$11:BA$2000)-ROW(BA$11)+1)/($AU$11:$AU$2000=$DY$8),ROWS(EE$11:EE16))),"")</f>
        <v>2</v>
      </c>
      <c r="EF16" s="26">
        <f>IFERROR(INDEX(BB$11:BB$2000,_xlfn.AGGREGATE(15,6,(ROW(BB$11:BB$2000)-ROW(BB$11)+1)/($AU$11:$AU$2000=$DY$8),ROWS(EF$11:EF16))),"")</f>
        <v>2</v>
      </c>
      <c r="EG16" s="26">
        <f>IFERROR(INDEX(BC$11:BC$2000,_xlfn.AGGREGATE(15,6,(ROW(BC$11:BC$2000)-ROW(BC$11)+1)/($AU$11:$AU$2000=$DY$8),ROWS(EG$11:EG16))),"")</f>
        <v>2</v>
      </c>
      <c r="EH16" s="26">
        <f>IFERROR(INDEX(BD$11:BD$2000,_xlfn.AGGREGATE(15,6,(ROW(BD$11:BD$2000)-ROW(BD$11)+1)/($AU$11:$AU$2000=$DY$8),ROWS(EH$11:EH16))),"")</f>
        <v>237</v>
      </c>
      <c r="EI16" s="26">
        <f>IFERROR(INDEX(BE$11:BE$2000,_xlfn.AGGREGATE(15,6,(ROW(BE$11:BE$2000)-ROW(BE$11)+1)/($AU$11:$AU$2000=$DY$8),ROWS(EI$11:EI16))),"")</f>
        <v>243</v>
      </c>
      <c r="EJ16" s="26">
        <f>IFERROR(INDEX(BF$11:BF$2000,_xlfn.AGGREGATE(15,6,(ROW(BF$11:BF$2000)-ROW(BF$11)+1)/($AU$11:$AU$2000=$DY$8),ROWS(EJ$11:EJ16))),"")</f>
        <v>255</v>
      </c>
      <c r="EK16" s="26">
        <f>IFERROR(INDEX(BG$11:BG$2000,_xlfn.AGGREGATE(15,6,(ROW(BG$11:BG$2000)-ROW(BG$11)+1)/($AU$11:$AU$2000=$DY$8),ROWS(EK$11:EK16))),"")</f>
        <v>6</v>
      </c>
      <c r="EL16" s="26">
        <f>IFERROR(INDEX(BH$11:BH$2000,_xlfn.AGGREGATE(15,6,(ROW(BH$11:BH$2000)-ROW(BH$11)+1)/($AU$11:$AU$2000=$DY$8),ROWS(EL$11:EL16))),"")</f>
        <v>0</v>
      </c>
      <c r="EM16" s="26">
        <f>IFERROR(INDEX(BI$11:BI$2000,_xlfn.AGGREGATE(15,6,(ROW(BI$11:BI$2000)-ROW(BI$11)+1)/($AU$11:$AU$2000=$DY$8),ROWS(EM$11:EM16))),"")</f>
        <v>255</v>
      </c>
      <c r="EN16" s="26">
        <f>IFERROR(INDEX(BJ$11:BJ$2000,_xlfn.AGGREGATE(15,6,(ROW(BJ$11:BJ$2000)-ROW(BJ$11)+1)/($AU$11:$AU$2000=$DY$8),ROWS(EN$11:EN16))),"")</f>
        <v>498</v>
      </c>
      <c r="EO16" s="26">
        <f>IFERROR(INDEX(BK$11:BK$2000,_xlfn.AGGREGATE(15,6,(ROW(BK$11:BK$2000)-ROW(BK$11)+1)/($AU$11:$AU$2000=$DY$8),ROWS(EO$11:EO16))),"")</f>
        <v>741</v>
      </c>
      <c r="EP16" s="26">
        <f>IFERROR(INDEX(BL$11:BL$2000,_xlfn.AGGREGATE(15,6,(ROW(BL$11:BL$2000)-ROW(BL$11)+1)/($AU$11:$AU$2000=$DY$8),ROWS(EP$11:EP16))),"")</f>
        <v>984</v>
      </c>
      <c r="EQ16" s="26">
        <f>IFERROR(INDEX(BM$11:BM$2000,_xlfn.AGGREGATE(15,6,(ROW(BM$11:BM$2000)-ROW(BM$11)+1)/($AU$11:$AU$2000=$DY$8),ROWS(EQ$11:EQ16))),"")</f>
        <v>1227</v>
      </c>
      <c r="ER16" s="26">
        <f>IFERROR(INDEX(BN$11:BN$2000,_xlfn.AGGREGATE(15,6,(ROW(BN$11:BN$2000)-ROW(BN$11)+1)/($AU$11:$AU$2000=$DY$8),ROWS(ER$11:ER16))),"")</f>
        <v>1470</v>
      </c>
      <c r="ES16" s="26">
        <f>IFERROR(INDEX(BO$11:BO$2000,_xlfn.AGGREGATE(15,6,(ROW(BO$11:BO$2000)-ROW(BO$11)+1)/($AU$11:$AU$2000=$DY$8),ROWS(ES$11:ES16))),"")</f>
        <v>1713</v>
      </c>
      <c r="ET16" s="63">
        <f>IFERROR(INDEX(BP$11:BP$2000,_xlfn.AGGREGATE(15,6,(ROW(BP$11:BP$2000)-ROW(BP$11)+1)/($AU$11:$AU$2000=$DY$8),ROWS(ET$11:ET16))),"")</f>
        <v>0</v>
      </c>
      <c r="EU16" s="25"/>
      <c r="EV16" s="48">
        <f>_xlfn.RANK.EQ(FJ16,$FJ$11:$FJ$64,1)+COUNTIF(FJ$11:$FJ16,FJ16)-1</f>
        <v>1</v>
      </c>
      <c r="EW16" s="25" t="str">
        <f>IFERROR(INDEX(DX$11:DX$541,_xlfn.AGGREGATE(15,6,(ROW(DX$11:DX$541)-ROW(DX$11)+1)/($DX$11:$DX$541="p"),ROWS(EW$11:EW16))),"")</f>
        <v>p</v>
      </c>
      <c r="EX16" s="25" t="str">
        <f>IFERROR(INDEX(DY$11:DY$541,_xlfn.AGGREGATE(15,6,(ROW(DY$11:DY$541)-ROW(DY$11)+1)/($DX$11:$DX$541="p"),ROWS(EX$11:EX16))),"")</f>
        <v>PASS</v>
      </c>
      <c r="EY16" s="25">
        <f>IFERROR(INDEX(DZ$11:DZ$541,_xlfn.AGGREGATE(15,6,(ROW(DZ$11:DZ$541)-ROW(DZ$11)+1)/($DX$11:$DX$541="p"),ROWS(EY$11:EY16))),"")</f>
        <v>3</v>
      </c>
      <c r="EZ16" s="25">
        <f>IFERROR(INDEX(EA$11:EA$541,_xlfn.AGGREGATE(15,6,(ROW(EA$11:EA$541)-ROW(EA$11)+1)/($DX$11:$DX$541="p"),ROWS(EZ$11:EZ16))),"")</f>
        <v>2</v>
      </c>
      <c r="FA16" s="25">
        <f>IFERROR(INDEX(EB$11:EB$541,_xlfn.AGGREGATE(15,6,(ROW(EB$11:EB$541)-ROW(EB$11)+1)/($DX$11:$DX$541="p"),ROWS(FA$11:FA16))),"")</f>
        <v>2</v>
      </c>
      <c r="FB16" s="25">
        <f>IFERROR(INDEX(EC$11:EC$541,_xlfn.AGGREGATE(15,6,(ROW(EC$11:EC$541)-ROW(EC$11)+1)/($DX$11:$DX$541="p"),ROWS(FB$11:FB16))),"")</f>
        <v>2</v>
      </c>
      <c r="FC16" s="25">
        <f>IFERROR(INDEX(ED$11:ED$541,_xlfn.AGGREGATE(15,6,(ROW(ED$11:ED$541)-ROW(ED$11)+1)/($DX$11:$DX$541="p"),ROWS(FC$11:FC16))),"")</f>
        <v>2</v>
      </c>
      <c r="FD16" s="25">
        <f>IFERROR(INDEX(EE$11:EE$541,_xlfn.AGGREGATE(15,6,(ROW(EE$11:EE$541)-ROW(EE$11)+1)/($DX$11:$DX$541="p"),ROWS(FD$11:FD16))),"")</f>
        <v>2</v>
      </c>
      <c r="FE16" s="25">
        <f>IFERROR(INDEX(EF$11:EF$541,_xlfn.AGGREGATE(15,6,(ROW(EF$11:EF$541)-ROW(EF$11)+1)/($DX$11:$DX$541="p"),ROWS(FE$11:FE16))),"")</f>
        <v>2</v>
      </c>
      <c r="FF16" s="25">
        <f>IFERROR(INDEX(EG$11:EG$541,_xlfn.AGGREGATE(15,6,(ROW(EG$11:EG$541)-ROW(EG$11)+1)/($DX$11:$DX$541="p"),ROWS(FF$11:FF16))),"")</f>
        <v>2</v>
      </c>
      <c r="FG16" s="25">
        <f>IFERROR(INDEX(EH$11:EH$541,_xlfn.AGGREGATE(15,6,(ROW(EH$11:EH$541)-ROW(EH$11)+1)/($DX$11:$DX$541="p"),ROWS(FG$11:FG16))),"")</f>
        <v>237</v>
      </c>
      <c r="FH16" s="25">
        <f>IFERROR(INDEX(EI$11:EI$541,_xlfn.AGGREGATE(15,6,(ROW(EI$11:EI$541)-ROW(EI$11)+1)/($DX$11:$DX$541="p"),ROWS(FH$11:FH16))),"")</f>
        <v>243</v>
      </c>
      <c r="FI16" s="25">
        <f>IFERROR(INDEX(EJ$11:EJ$541,_xlfn.AGGREGATE(15,6,(ROW(EJ$11:EJ$541)-ROW(EJ$11)+1)/($DX$11:$DX$541="p"),ROWS(FI$11:FI16))),"")</f>
        <v>255</v>
      </c>
      <c r="FJ16" s="25">
        <f>IFERROR(INDEX(EK$11:EK$541,_xlfn.AGGREGATE(15,6,(ROW(EK$11:EK$541)-ROW(EK$11)+1)/($DX$11:$DX$541="p"),ROWS(FJ$11:FJ16))),"")</f>
        <v>6</v>
      </c>
      <c r="FK16" s="25"/>
      <c r="FL16" s="25">
        <f>IFERROR(INDEX(EM$11:EM$541,_xlfn.AGGREGATE(15,6,(ROW(EM$11:EM$541)-ROW(EM$11)+1)/($DX$11:$DX$541="p"),ROWS(FL$11:FL16))),"")</f>
        <v>255</v>
      </c>
      <c r="FM16" s="25">
        <f>IFERROR(INDEX(EN$11:EN$541,_xlfn.AGGREGATE(15,6,(ROW(EN$11:EN$541)-ROW(EN$11)+1)/($DX$11:$DX$541="p"),ROWS(FM$11:FM16))),"")</f>
        <v>498</v>
      </c>
      <c r="FN16" s="25">
        <f>IFERROR(INDEX(EO$11:EO$541,_xlfn.AGGREGATE(15,6,(ROW(EO$11:EO$541)-ROW(EO$11)+1)/($DX$11:$DX$541="p"),ROWS(FN$11:FN16))),"")</f>
        <v>741</v>
      </c>
      <c r="FO16" s="25">
        <f>IFERROR(INDEX(EP$11:EP$541,_xlfn.AGGREGATE(15,6,(ROW(EP$11:EP$541)-ROW(EP$11)+1)/($DX$11:$DX$541="p"),ROWS(FO$11:FO16))),"")</f>
        <v>984</v>
      </c>
      <c r="FP16" s="25">
        <f>IFERROR(INDEX(EQ$11:EQ$541,_xlfn.AGGREGATE(15,6,(ROW(EQ$11:EQ$541)-ROW(EQ$11)+1)/($DX$11:$DX$541="p"),ROWS(FP$11:FP16))),"")</f>
        <v>1227</v>
      </c>
      <c r="FQ16" s="25">
        <f>IFERROR(INDEX(ER$11:ER$541,_xlfn.AGGREGATE(15,6,(ROW(ER$11:ER$541)-ROW(ER$11)+1)/($DX$11:$DX$541="p"),ROWS(FQ$11:FQ16))),"")</f>
        <v>1470</v>
      </c>
      <c r="FR16" s="25">
        <f>IFERROR(INDEX(ES$11:ES$541,_xlfn.AGGREGATE(15,6,(ROW(ES$11:ES$541)-ROW(ES$11)+1)/($DX$11:$DX$541="p"),ROWS(FR$11:FR16))),"")</f>
        <v>1713</v>
      </c>
      <c r="FS16" s="25">
        <f>IFERROR(INDEX(ET$11:ET$541,_xlfn.AGGREGATE(15,6,(ROW(ET$11:ET$541)-ROW(ET$11)+1)/($DX$11:$DX$541="p"),ROWS(FS$11:FS16))),"")</f>
        <v>0</v>
      </c>
      <c r="FT16" s="25"/>
      <c r="FU16" s="48">
        <f>_xlfn.RANK.EQ(GI16,$GI$11:$GI$96,1)+COUNTIF($GI$11:GI16,GI16)-1</f>
        <v>34</v>
      </c>
      <c r="FV16" s="25" t="str">
        <f>IFERROR(INDEX(DX$11:DX$541,_xlfn.AGGREGATE(15,6,(ROW(DX$11:DX$541)-ROW(DX$11)+1)/($DX$11:$DX$541="t"),ROWS(FV$11:FV16))),"")</f>
        <v>t</v>
      </c>
      <c r="FW16" s="25" t="str">
        <f>IFERROR(INDEX(DY$11:DY$541,_xlfn.AGGREGATE(15,6,(ROW(DY$11:DY$541)-ROW(DY$11)+1)/($DX$11:$DX$541="t"),ROWS(FW$11:FW16))),"")</f>
        <v>PASS</v>
      </c>
      <c r="FX16" s="25">
        <f>IFERROR(INDEX(DZ$11:DZ$541,_xlfn.AGGREGATE(15,6,(ROW(DZ$11:DZ$541)-ROW(DZ$11)+1)/($DX$11:$DX$541="t"),ROWS(FX$11:FX16))),"")</f>
        <v>3</v>
      </c>
      <c r="FY16" s="25">
        <f>IFERROR(INDEX(EA$11:EA$541,_xlfn.AGGREGATE(15,6,(ROW(EA$11:EA$541)-ROW(EA$11)+1)/($DX$11:$DX$541="t"),ROWS(FY$11:FY16))),"")</f>
        <v>1</v>
      </c>
      <c r="FZ16" s="25">
        <f>IFERROR(INDEX(EB$11:EB$541,_xlfn.AGGREGATE(15,6,(ROW(EB$11:EB$541)-ROW(EB$11)+1)/($DX$11:$DX$541="t"),ROWS(FZ$11:FZ16))),"")</f>
        <v>3</v>
      </c>
      <c r="GA16" s="25">
        <f>IFERROR(INDEX(EC$11:EC$541,_xlfn.AGGREGATE(15,6,(ROW(EC$11:EC$541)-ROW(EC$11)+1)/($DX$11:$DX$541="t"),ROWS(GA$11:GA16))),"")</f>
        <v>1</v>
      </c>
      <c r="GB16" s="25">
        <f>IFERROR(INDEX(ED$11:ED$541,_xlfn.AGGREGATE(15,6,(ROW(ED$11:ED$541)-ROW(ED$11)+1)/($DX$11:$DX$541="t"),ROWS(GB$11:GB16))),"")</f>
        <v>3</v>
      </c>
      <c r="GC16" s="25">
        <f>IFERROR(INDEX(EE$11:EE$541,_xlfn.AGGREGATE(15,6,(ROW(EE$11:EE$541)-ROW(EE$11)+1)/($DX$11:$DX$541="t"),ROWS(GC$11:GC16))),"")</f>
        <v>1</v>
      </c>
      <c r="GD16" s="25">
        <f>IFERROR(INDEX(EF$11:EF$541,_xlfn.AGGREGATE(15,6,(ROW(EF$11:EF$541)-ROW(EF$11)+1)/($DX$11:$DX$541="t"),ROWS(GD$11:GD16))),"")</f>
        <v>3</v>
      </c>
      <c r="GE16" s="25">
        <f>IFERROR(INDEX(EG$11:EG$541,_xlfn.AGGREGATE(15,6,(ROW(EG$11:EG$541)-ROW(EG$11)+1)/($DX$11:$DX$541="t"),ROWS(GE$11:GE16))),"")</f>
        <v>1</v>
      </c>
      <c r="GF16" s="25">
        <f>IFERROR(INDEX(EH$11:EH$541,_xlfn.AGGREGATE(15,6,(ROW(EH$11:EH$541)-ROW(EH$11)+1)/($DX$11:$DX$541="t"),ROWS(GF$11:GF16))),"")</f>
        <v>432.5</v>
      </c>
      <c r="GG16" s="25">
        <f>IFERROR(INDEX(EI$11:EI$541,_xlfn.AGGREGATE(15,6,(ROW(EI$11:EI$541)-ROW(EI$11)+1)/($DX$11:$DX$541="t"),ROWS(GG$11:GG16))),"")</f>
        <v>0</v>
      </c>
      <c r="GH16" s="25">
        <f>IFERROR(INDEX(EJ$11:EJ$541,_xlfn.AGGREGATE(15,6,(ROW(EJ$11:EJ$541)-ROW(EJ$11)+1)/($DX$11:$DX$541="t"),ROWS(GH$11:GH16))),"")</f>
        <v>467.5</v>
      </c>
      <c r="GI16" s="25">
        <f>IFERROR(INDEX(EK$11:EK$541,_xlfn.AGGREGATE(15,6,(ROW(EK$11:EK$541)-ROW(EK$11)+1)/($DX$11:$DX$541="t"),ROWS(GI$11:GI16))),"")</f>
        <v>17.5</v>
      </c>
      <c r="GJ16" s="25"/>
      <c r="GK16" s="25">
        <f>IFERROR(INDEX(EM$11:EM$541,_xlfn.AGGREGATE(15,6,(ROW(EM$11:EM$541)-ROW(EM$11)+1)/($DX$11:$DX$541="t"),ROWS(GK$11:GK16))),"")</f>
        <v>472.64859999999999</v>
      </c>
      <c r="GL16" s="25">
        <f>IFERROR(INDEX(EN$11:EN$541,_xlfn.AGGREGATE(15,6,(ROW(EN$11:EN$541)-ROW(EN$11)+1)/($DX$11:$DX$541="t"),ROWS(GL$11:GL16))),"")</f>
        <v>905.27359999999999</v>
      </c>
      <c r="GM16" s="25">
        <f>IFERROR(INDEX(EO$11:EO$541,_xlfn.AGGREGATE(15,6,(ROW(EO$11:EO$541)-ROW(EO$11)+1)/($DX$11:$DX$541="t"),ROWS(GM$11:GM16))),"")</f>
        <v>1372.8986</v>
      </c>
      <c r="GN16" s="25">
        <f>IFERROR(INDEX(EP$11:EP$541,_xlfn.AGGREGATE(15,6,(ROW(EP$11:EP$541)-ROW(EP$11)+1)/($DX$11:$DX$541="t"),ROWS(GN$11:GN16))),"")</f>
        <v>1805.3986</v>
      </c>
      <c r="GO16" s="25"/>
      <c r="GP16" s="305"/>
      <c r="GQ16" s="142"/>
      <c r="GR16" s="25"/>
      <c r="GS16" s="2"/>
      <c r="GT16" s="25"/>
      <c r="GU16" s="25"/>
      <c r="GV16" s="25"/>
      <c r="GW16" s="25"/>
      <c r="GX16" s="25"/>
      <c r="GY16" s="25"/>
      <c r="GZ16" s="25"/>
      <c r="HA16" s="2"/>
      <c r="HB16" s="2"/>
      <c r="HC16" s="3"/>
      <c r="HD16" s="3"/>
      <c r="HE16" s="3"/>
      <c r="HF16" s="26"/>
      <c r="HG16" s="3"/>
      <c r="HH16" s="3"/>
      <c r="HI16" s="2"/>
      <c r="HJ16" s="25"/>
      <c r="HK16" s="2"/>
      <c r="HL16" s="309" t="s">
        <v>212</v>
      </c>
      <c r="HM16" s="193" t="s">
        <v>131</v>
      </c>
      <c r="HN16" s="23">
        <v>255</v>
      </c>
      <c r="HO16" s="23">
        <v>256</v>
      </c>
      <c r="HP16" s="23">
        <v>220</v>
      </c>
      <c r="HQ16" s="23">
        <v>219</v>
      </c>
      <c r="HR16" s="23">
        <v>218</v>
      </c>
      <c r="HS16" s="23">
        <v>217</v>
      </c>
      <c r="HT16" s="23">
        <v>216</v>
      </c>
      <c r="HU16" s="23" t="str">
        <v/>
      </c>
      <c r="HV16" s="23" t="str">
        <v/>
      </c>
      <c r="HW16" s="23" t="str">
        <v/>
      </c>
      <c r="HX16" s="23" t="str">
        <v/>
      </c>
      <c r="HY16" s="23" t="str">
        <v/>
      </c>
      <c r="HZ16" s="23" t="str">
        <v/>
      </c>
      <c r="IA16" s="23" t="str">
        <v/>
      </c>
      <c r="IB16" s="23" t="str">
        <v/>
      </c>
      <c r="IC16" s="23" t="str">
        <v/>
      </c>
      <c r="ID16" s="23" t="str">
        <v/>
      </c>
      <c r="IE16" s="23" t="str">
        <v/>
      </c>
      <c r="IF16" s="23" t="str">
        <v/>
      </c>
      <c r="IG16" s="23" t="str">
        <v/>
      </c>
      <c r="IH16" s="23" t="str">
        <v/>
      </c>
      <c r="II16" s="23" t="str">
        <v/>
      </c>
      <c r="IJ16" s="23" t="str">
        <v/>
      </c>
      <c r="IK16" s="23" t="str">
        <v/>
      </c>
      <c r="IL16" s="23" t="str">
        <v/>
      </c>
      <c r="IM16" s="23" t="str">
        <v/>
      </c>
      <c r="IN16" s="23" t="str">
        <v/>
      </c>
      <c r="IO16" s="23" t="str">
        <v/>
      </c>
      <c r="IP16" s="23" t="str">
        <v/>
      </c>
      <c r="IQ16" s="23" t="str">
        <v/>
      </c>
      <c r="IR16" s="23" t="str">
        <v/>
      </c>
      <c r="IS16" s="23" t="str">
        <v/>
      </c>
      <c r="IT16" s="23" t="str">
        <v/>
      </c>
      <c r="IU16" s="23" t="str">
        <v/>
      </c>
      <c r="IV16" s="23" t="str">
        <v/>
      </c>
      <c r="IW16" s="23" t="str">
        <v/>
      </c>
      <c r="IX16" s="23" t="str">
        <v/>
      </c>
      <c r="IY16" s="23" t="str">
        <v/>
      </c>
      <c r="IZ16" s="23" t="str">
        <v/>
      </c>
      <c r="JA16" s="23" t="str">
        <v/>
      </c>
      <c r="JB16" s="23" t="str">
        <v/>
      </c>
      <c r="JC16" s="23" t="str">
        <v/>
      </c>
      <c r="JD16" s="23" t="str">
        <v/>
      </c>
      <c r="JE16" s="23" t="str">
        <v/>
      </c>
      <c r="JF16" s="23" t="str">
        <v/>
      </c>
      <c r="JG16" s="23" t="str">
        <v/>
      </c>
      <c r="JH16" s="23" t="str">
        <v/>
      </c>
      <c r="JI16" s="23" t="str">
        <v/>
      </c>
      <c r="JJ16" s="23" t="str">
        <v/>
      </c>
      <c r="JK16" s="162" t="str">
        <v/>
      </c>
      <c r="JL16" s="12"/>
      <c r="JM16" s="12"/>
    </row>
    <row r="17" spans="1:273" ht="17.25" customHeight="1" x14ac:dyDescent="0.35">
      <c r="A17" s="100"/>
      <c r="B17" s="254" t="s">
        <v>44</v>
      </c>
      <c r="C17" s="255"/>
      <c r="D17" s="255"/>
      <c r="E17" s="255"/>
      <c r="F17" s="255"/>
      <c r="G17" s="255"/>
      <c r="H17" s="255"/>
      <c r="I17" s="255"/>
      <c r="J17" s="255"/>
      <c r="K17" s="256"/>
      <c r="L17" s="100"/>
      <c r="M17" s="81"/>
      <c r="N17" s="262"/>
      <c r="O17" s="262"/>
      <c r="P17" s="262"/>
      <c r="Q17" s="262"/>
      <c r="R17" s="262"/>
      <c r="S17" s="262"/>
      <c r="T17" s="262"/>
      <c r="U17" s="262"/>
      <c r="V17" s="262"/>
      <c r="W17" s="262"/>
      <c r="X17" s="262"/>
      <c r="Y17" s="81"/>
      <c r="Z17" s="81"/>
      <c r="AA17" s="229"/>
      <c r="AB17" s="81"/>
      <c r="AC17" s="81"/>
      <c r="AD17" s="81"/>
      <c r="AE17" s="81"/>
      <c r="AF17" s="81"/>
      <c r="AG17" s="81"/>
      <c r="AH17" s="81"/>
      <c r="AI17" s="81"/>
      <c r="AJ17" s="81"/>
      <c r="AK17" s="81"/>
      <c r="AL17" s="81"/>
      <c r="AM17" s="81"/>
      <c r="AN17" s="81"/>
      <c r="AO17" s="81"/>
      <c r="AP17" s="81"/>
      <c r="AQ17" s="426"/>
      <c r="AR17" s="141"/>
      <c r="AS17" s="18"/>
      <c r="AT17" s="26"/>
      <c r="AU17" s="62" t="str">
        <f t="shared" ref="AU17:BF17" si="11">AU10</f>
        <v>Status</v>
      </c>
      <c r="AV17" s="317" t="str">
        <f t="shared" ref="AV17" si="12">$AV$10</f>
        <v>Order</v>
      </c>
      <c r="AW17" s="317"/>
      <c r="AX17" s="317"/>
      <c r="AY17" s="317"/>
      <c r="AZ17" s="317"/>
      <c r="BA17" s="317"/>
      <c r="BB17" s="317"/>
      <c r="BC17" s="317"/>
      <c r="BD17" s="23">
        <f t="shared" si="11"/>
        <v>1</v>
      </c>
      <c r="BE17" s="23">
        <f t="shared" si="11"/>
        <v>2</v>
      </c>
      <c r="BF17" s="23">
        <f t="shared" si="11"/>
        <v>3</v>
      </c>
      <c r="BG17" s="22" t="s">
        <v>242</v>
      </c>
      <c r="BH17" s="26"/>
      <c r="BI17" s="26">
        <v>1</v>
      </c>
      <c r="BJ17" s="26">
        <v>2</v>
      </c>
      <c r="BK17" s="26">
        <v>3</v>
      </c>
      <c r="BL17" s="26" t="s">
        <v>231</v>
      </c>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366"/>
      <c r="DW17" s="48">
        <v>7</v>
      </c>
      <c r="DX17" s="26" t="str">
        <f>IFERROR(INDEX(AT$11:AT$2000,_xlfn.AGGREGATE(15,6,(ROW(AT$11:AT$2000)-ROW(AT$11)+1)/($AU$11:$AU$2000=$DY$8),ROWS(DX$11:DX17))),"")</f>
        <v>p</v>
      </c>
      <c r="DY17" s="4" t="str">
        <f>IFERROR(INDEX(AU$11:AU$2000,_xlfn.AGGREGATE(15,6,(ROW(AU$11:AU$2000)-ROW(AU$11)+1)/($AU$11:$AU$2000=$DY$8),ROWS(DY$11:DY17))),"")</f>
        <v>PASS</v>
      </c>
      <c r="DZ17" s="26">
        <f>IFERROR(INDEX(AV$11:AV$2000,_xlfn.AGGREGATE(15,6,(ROW(AV$11:AV$2000)-ROW(AV$11)+1)/($AU$11:$AU$2000=$DY$8),ROWS(DZ$11:DZ17))),"")</f>
        <v>3</v>
      </c>
      <c r="EA17" s="26">
        <f>IFERROR(INDEX(AW$11:AW$2000,_xlfn.AGGREGATE(15,6,(ROW(AW$11:AW$2000)-ROW(AW$11)+1)/($AU$11:$AU$2000=$DY$8),ROWS(EA$11:EA17))),"")</f>
        <v>2</v>
      </c>
      <c r="EB17" s="26">
        <f>IFERROR(INDEX(AX$11:AX$2000,_xlfn.AGGREGATE(15,6,(ROW(AX$11:AX$2000)-ROW(AX$11)+1)/($AU$11:$AU$2000=$DY$8),ROWS(EB$11:EB17))),"")</f>
        <v>2</v>
      </c>
      <c r="EC17" s="26">
        <f>IFERROR(INDEX(AY$11:AY$2000,_xlfn.AGGREGATE(15,6,(ROW(AY$11:AY$2000)-ROW(AY$11)+1)/($AU$11:$AU$2000=$DY$8),ROWS(EC$11:EC17))),"")</f>
        <v>2</v>
      </c>
      <c r="ED17" s="26">
        <f>IFERROR(INDEX(AZ$11:AZ$2000,_xlfn.AGGREGATE(15,6,(ROW(AZ$11:AZ$2000)-ROW(AZ$11)+1)/($AU$11:$AU$2000=$DY$8),ROWS(ED$11:ED17))),"")</f>
        <v>2</v>
      </c>
      <c r="EE17" s="26">
        <f>IFERROR(INDEX(BA$11:BA$2000,_xlfn.AGGREGATE(15,6,(ROW(BA$11:BA$2000)-ROW(BA$11)+1)/($AU$11:$AU$2000=$DY$8),ROWS(EE$11:EE17))),"")</f>
        <v>2</v>
      </c>
      <c r="EF17" s="26">
        <f>IFERROR(INDEX(BB$11:BB$2000,_xlfn.AGGREGATE(15,6,(ROW(BB$11:BB$2000)-ROW(BB$11)+1)/($AU$11:$AU$2000=$DY$8),ROWS(EF$11:EF17))),"")</f>
        <v>2</v>
      </c>
      <c r="EG17" s="26">
        <f>IFERROR(INDEX(BC$11:BC$2000,_xlfn.AGGREGATE(15,6,(ROW(BC$11:BC$2000)-ROW(BC$11)+1)/($AU$11:$AU$2000=$DY$8),ROWS(EG$11:EG17))),"")</f>
        <v>2</v>
      </c>
      <c r="EH17" s="26">
        <f>IFERROR(INDEX(BD$11:BD$2000,_xlfn.AGGREGATE(15,6,(ROW(BD$11:BD$2000)-ROW(BD$11)+1)/($AU$11:$AU$2000=$DY$8),ROWS(EH$11:EH17))),"")</f>
        <v>236</v>
      </c>
      <c r="EI17" s="26">
        <f>IFERROR(INDEX(BE$11:BE$2000,_xlfn.AGGREGATE(15,6,(ROW(BE$11:BE$2000)-ROW(BE$11)+1)/($AU$11:$AU$2000=$DY$8),ROWS(EI$11:EI17))),"")</f>
        <v>243</v>
      </c>
      <c r="EJ17" s="26">
        <f>IFERROR(INDEX(BF$11:BF$2000,_xlfn.AGGREGATE(15,6,(ROW(BF$11:BF$2000)-ROW(BF$11)+1)/($AU$11:$AU$2000=$DY$8),ROWS(EJ$11:EJ17))),"")</f>
        <v>256</v>
      </c>
      <c r="EK17" s="26">
        <f>IFERROR(INDEX(BG$11:BG$2000,_xlfn.AGGREGATE(15,6,(ROW(BG$11:BG$2000)-ROW(BG$11)+1)/($AU$11:$AU$2000=$DY$8),ROWS(EK$11:EK17))),"")</f>
        <v>6.5</v>
      </c>
      <c r="EL17" s="26">
        <f>IFERROR(INDEX(BH$11:BH$2000,_xlfn.AGGREGATE(15,6,(ROW(BH$11:BH$2000)-ROW(BH$11)+1)/($AU$11:$AU$2000=$DY$8),ROWS(EL$11:EL17))),"")</f>
        <v>0</v>
      </c>
      <c r="EM17" s="26">
        <f>IFERROR(INDEX(BI$11:BI$2000,_xlfn.AGGREGATE(15,6,(ROW(BI$11:BI$2000)-ROW(BI$11)+1)/($AU$11:$AU$2000=$DY$8),ROWS(EM$11:EM17))),"")</f>
        <v>256</v>
      </c>
      <c r="EN17" s="26">
        <f>IFERROR(INDEX(BJ$11:BJ$2000,_xlfn.AGGREGATE(15,6,(ROW(BJ$11:BJ$2000)-ROW(BJ$11)+1)/($AU$11:$AU$2000=$DY$8),ROWS(EN$11:EN17))),"")</f>
        <v>499</v>
      </c>
      <c r="EO17" s="26">
        <f>IFERROR(INDEX(BK$11:BK$2000,_xlfn.AGGREGATE(15,6,(ROW(BK$11:BK$2000)-ROW(BK$11)+1)/($AU$11:$AU$2000=$DY$8),ROWS(EO$11:EO17))),"")</f>
        <v>742</v>
      </c>
      <c r="EP17" s="26">
        <f>IFERROR(INDEX(BL$11:BL$2000,_xlfn.AGGREGATE(15,6,(ROW(BL$11:BL$2000)-ROW(BL$11)+1)/($AU$11:$AU$2000=$DY$8),ROWS(EP$11:EP17))),"")</f>
        <v>985</v>
      </c>
      <c r="EQ17" s="26">
        <f>IFERROR(INDEX(BM$11:BM$2000,_xlfn.AGGREGATE(15,6,(ROW(BM$11:BM$2000)-ROW(BM$11)+1)/($AU$11:$AU$2000=$DY$8),ROWS(EQ$11:EQ17))),"")</f>
        <v>1228</v>
      </c>
      <c r="ER17" s="26">
        <f>IFERROR(INDEX(BN$11:BN$2000,_xlfn.AGGREGATE(15,6,(ROW(BN$11:BN$2000)-ROW(BN$11)+1)/($AU$11:$AU$2000=$DY$8),ROWS(ER$11:ER17))),"")</f>
        <v>1471</v>
      </c>
      <c r="ES17" s="26">
        <f>IFERROR(INDEX(BO$11:BO$2000,_xlfn.AGGREGATE(15,6,(ROW(BO$11:BO$2000)-ROW(BO$11)+1)/($AU$11:$AU$2000=$DY$8),ROWS(ES$11:ES17))),"")</f>
        <v>1714</v>
      </c>
      <c r="ET17" s="63">
        <f>IFERROR(INDEX(BP$11:BP$2000,_xlfn.AGGREGATE(15,6,(ROW(BP$11:BP$2000)-ROW(BP$11)+1)/($AU$11:$AU$2000=$DY$8),ROWS(ET$11:ET17))),"")</f>
        <v>0</v>
      </c>
      <c r="EU17" s="25"/>
      <c r="EV17" s="48">
        <f>_xlfn.RANK.EQ(FJ17,$FJ$11:$FJ$64,1)+COUNTIF(FJ$11:$FJ17,FJ17)-1</f>
        <v>2</v>
      </c>
      <c r="EW17" s="25" t="str">
        <f>IFERROR(INDEX(DX$11:DX$541,_xlfn.AGGREGATE(15,6,(ROW(DX$11:DX$541)-ROW(DX$11)+1)/($DX$11:$DX$541="p"),ROWS(EW$11:EW17))),"")</f>
        <v>p</v>
      </c>
      <c r="EX17" s="25" t="str">
        <f>IFERROR(INDEX(DY$11:DY$541,_xlfn.AGGREGATE(15,6,(ROW(DY$11:DY$541)-ROW(DY$11)+1)/($DX$11:$DX$541="p"),ROWS(EX$11:EX17))),"")</f>
        <v>PASS</v>
      </c>
      <c r="EY17" s="25">
        <f>IFERROR(INDEX(DZ$11:DZ$541,_xlfn.AGGREGATE(15,6,(ROW(DZ$11:DZ$541)-ROW(DZ$11)+1)/($DX$11:$DX$541="p"),ROWS(EY$11:EY17))),"")</f>
        <v>3</v>
      </c>
      <c r="EZ17" s="25">
        <f>IFERROR(INDEX(EA$11:EA$541,_xlfn.AGGREGATE(15,6,(ROW(EA$11:EA$541)-ROW(EA$11)+1)/($DX$11:$DX$541="p"),ROWS(EZ$11:EZ17))),"")</f>
        <v>2</v>
      </c>
      <c r="FA17" s="25">
        <f>IFERROR(INDEX(EB$11:EB$541,_xlfn.AGGREGATE(15,6,(ROW(EB$11:EB$541)-ROW(EB$11)+1)/($DX$11:$DX$541="p"),ROWS(FA$11:FA17))),"")</f>
        <v>2</v>
      </c>
      <c r="FB17" s="25">
        <f>IFERROR(INDEX(EC$11:EC$541,_xlfn.AGGREGATE(15,6,(ROW(EC$11:EC$541)-ROW(EC$11)+1)/($DX$11:$DX$541="p"),ROWS(FB$11:FB17))),"")</f>
        <v>2</v>
      </c>
      <c r="FC17" s="25">
        <f>IFERROR(INDEX(ED$11:ED$541,_xlfn.AGGREGATE(15,6,(ROW(ED$11:ED$541)-ROW(ED$11)+1)/($DX$11:$DX$541="p"),ROWS(FC$11:FC17))),"")</f>
        <v>2</v>
      </c>
      <c r="FD17" s="25">
        <f>IFERROR(INDEX(EE$11:EE$541,_xlfn.AGGREGATE(15,6,(ROW(EE$11:EE$541)-ROW(EE$11)+1)/($DX$11:$DX$541="p"),ROWS(FD$11:FD17))),"")</f>
        <v>2</v>
      </c>
      <c r="FE17" s="25">
        <f>IFERROR(INDEX(EF$11:EF$541,_xlfn.AGGREGATE(15,6,(ROW(EF$11:EF$541)-ROW(EF$11)+1)/($DX$11:$DX$541="p"),ROWS(FE$11:FE17))),"")</f>
        <v>2</v>
      </c>
      <c r="FF17" s="25">
        <f>IFERROR(INDEX(EG$11:EG$541,_xlfn.AGGREGATE(15,6,(ROW(EG$11:EG$541)-ROW(EG$11)+1)/($DX$11:$DX$541="p"),ROWS(FF$11:FF17))),"")</f>
        <v>2</v>
      </c>
      <c r="FG17" s="25">
        <f>IFERROR(INDEX(EH$11:EH$541,_xlfn.AGGREGATE(15,6,(ROW(EH$11:EH$541)-ROW(EH$11)+1)/($DX$11:$DX$541="p"),ROWS(FG$11:FG17))),"")</f>
        <v>236</v>
      </c>
      <c r="FH17" s="25">
        <f>IFERROR(INDEX(EI$11:EI$541,_xlfn.AGGREGATE(15,6,(ROW(EI$11:EI$541)-ROW(EI$11)+1)/($DX$11:$DX$541="p"),ROWS(FH$11:FH17))),"")</f>
        <v>243</v>
      </c>
      <c r="FI17" s="25">
        <f>IFERROR(INDEX(EJ$11:EJ$541,_xlfn.AGGREGATE(15,6,(ROW(EJ$11:EJ$541)-ROW(EJ$11)+1)/($DX$11:$DX$541="p"),ROWS(FI$11:FI17))),"")</f>
        <v>256</v>
      </c>
      <c r="FJ17" s="25">
        <f>IFERROR(INDEX(EK$11:EK$541,_xlfn.AGGREGATE(15,6,(ROW(EK$11:EK$541)-ROW(EK$11)+1)/($DX$11:$DX$541="p"),ROWS(FJ$11:FJ17))),"")</f>
        <v>6.5</v>
      </c>
      <c r="FK17" s="25"/>
      <c r="FL17" s="25">
        <f>IFERROR(INDEX(EM$11:EM$541,_xlfn.AGGREGATE(15,6,(ROW(EM$11:EM$541)-ROW(EM$11)+1)/($DX$11:$DX$541="p"),ROWS(FL$11:FL17))),"")</f>
        <v>256</v>
      </c>
      <c r="FM17" s="25">
        <f>IFERROR(INDEX(EN$11:EN$541,_xlfn.AGGREGATE(15,6,(ROW(EN$11:EN$541)-ROW(EN$11)+1)/($DX$11:$DX$541="p"),ROWS(FM$11:FM17))),"")</f>
        <v>499</v>
      </c>
      <c r="FN17" s="25">
        <f>IFERROR(INDEX(EO$11:EO$541,_xlfn.AGGREGATE(15,6,(ROW(EO$11:EO$541)-ROW(EO$11)+1)/($DX$11:$DX$541="p"),ROWS(FN$11:FN17))),"")</f>
        <v>742</v>
      </c>
      <c r="FO17" s="25">
        <f>IFERROR(INDEX(EP$11:EP$541,_xlfn.AGGREGATE(15,6,(ROW(EP$11:EP$541)-ROW(EP$11)+1)/($DX$11:$DX$541="p"),ROWS(FO$11:FO17))),"")</f>
        <v>985</v>
      </c>
      <c r="FP17" s="25">
        <f>IFERROR(INDEX(EQ$11:EQ$541,_xlfn.AGGREGATE(15,6,(ROW(EQ$11:EQ$541)-ROW(EQ$11)+1)/($DX$11:$DX$541="p"),ROWS(FP$11:FP17))),"")</f>
        <v>1228</v>
      </c>
      <c r="FQ17" s="25">
        <f>IFERROR(INDEX(ER$11:ER$541,_xlfn.AGGREGATE(15,6,(ROW(ER$11:ER$541)-ROW(ER$11)+1)/($DX$11:$DX$541="p"),ROWS(FQ$11:FQ17))),"")</f>
        <v>1471</v>
      </c>
      <c r="FR17" s="25">
        <f>IFERROR(INDEX(ES$11:ES$541,_xlfn.AGGREGATE(15,6,(ROW(ES$11:ES$541)-ROW(ES$11)+1)/($DX$11:$DX$541="p"),ROWS(FR$11:FR17))),"")</f>
        <v>1714</v>
      </c>
      <c r="FS17" s="25">
        <f>IFERROR(INDEX(ET$11:ET$541,_xlfn.AGGREGATE(15,6,(ROW(ET$11:ET$541)-ROW(ET$11)+1)/($DX$11:$DX$541="p"),ROWS(FS$11:FS17))),"")</f>
        <v>0</v>
      </c>
      <c r="FT17" s="25"/>
      <c r="FU17" s="48">
        <f>_xlfn.RANK.EQ(GI17,$GI$11:$GI$96,1)+COUNTIF($GI$11:GI17,GI17)-1</f>
        <v>38</v>
      </c>
      <c r="FV17" s="25" t="str">
        <f>IFERROR(INDEX(DX$11:DX$541,_xlfn.AGGREGATE(15,6,(ROW(DX$11:DX$541)-ROW(DX$11)+1)/($DX$11:$DX$541="t"),ROWS(FV$11:FV17))),"")</f>
        <v>t</v>
      </c>
      <c r="FW17" s="25" t="str">
        <f>IFERROR(INDEX(DY$11:DY$541,_xlfn.AGGREGATE(15,6,(ROW(DY$11:DY$541)-ROW(DY$11)+1)/($DX$11:$DX$541="t"),ROWS(FW$11:FW17))),"")</f>
        <v>PASS</v>
      </c>
      <c r="FX17" s="25">
        <f>IFERROR(INDEX(DZ$11:DZ$541,_xlfn.AGGREGATE(15,6,(ROW(DZ$11:DZ$541)-ROW(DZ$11)+1)/($DX$11:$DX$541="t"),ROWS(FX$11:FX17))),"")</f>
        <v>3</v>
      </c>
      <c r="FY17" s="25">
        <f>IFERROR(INDEX(EA$11:EA$541,_xlfn.AGGREGATE(15,6,(ROW(EA$11:EA$541)-ROW(EA$11)+1)/($DX$11:$DX$541="t"),ROWS(FY$11:FY17))),"")</f>
        <v>1</v>
      </c>
      <c r="FZ17" s="25">
        <f>IFERROR(INDEX(EB$11:EB$541,_xlfn.AGGREGATE(15,6,(ROW(EB$11:EB$541)-ROW(EB$11)+1)/($DX$11:$DX$541="t"),ROWS(FZ$11:FZ17))),"")</f>
        <v>3</v>
      </c>
      <c r="GA17" s="25">
        <f>IFERROR(INDEX(EC$11:EC$541,_xlfn.AGGREGATE(15,6,(ROW(EC$11:EC$541)-ROW(EC$11)+1)/($DX$11:$DX$541="t"),ROWS(GA$11:GA17))),"")</f>
        <v>1</v>
      </c>
      <c r="GB17" s="25">
        <f>IFERROR(INDEX(ED$11:ED$541,_xlfn.AGGREGATE(15,6,(ROW(ED$11:ED$541)-ROW(ED$11)+1)/($DX$11:$DX$541="t"),ROWS(GB$11:GB17))),"")</f>
        <v>3</v>
      </c>
      <c r="GC17" s="25">
        <f>IFERROR(INDEX(EE$11:EE$541,_xlfn.AGGREGATE(15,6,(ROW(EE$11:EE$541)-ROW(EE$11)+1)/($DX$11:$DX$541="t"),ROWS(GC$11:GC17))),"")</f>
        <v>1</v>
      </c>
      <c r="GD17" s="25">
        <f>IFERROR(INDEX(EF$11:EF$541,_xlfn.AGGREGATE(15,6,(ROW(EF$11:EF$541)-ROW(EF$11)+1)/($DX$11:$DX$541="t"),ROWS(GD$11:GD17))),"")</f>
        <v>3</v>
      </c>
      <c r="GE17" s="25">
        <f>IFERROR(INDEX(EG$11:EG$541,_xlfn.AGGREGATE(15,6,(ROW(EG$11:EG$541)-ROW(EG$11)+1)/($DX$11:$DX$541="t"),ROWS(GE$11:GE17))),"")</f>
        <v>1</v>
      </c>
      <c r="GF17" s="25">
        <f>IFERROR(INDEX(EH$11:EH$541,_xlfn.AGGREGATE(15,6,(ROW(EH$11:EH$541)-ROW(EH$11)+1)/($DX$11:$DX$541="t"),ROWS(GF$11:GF17))),"")</f>
        <v>432</v>
      </c>
      <c r="GG17" s="25">
        <f>IFERROR(INDEX(EI$11:EI$541,_xlfn.AGGREGATE(15,6,(ROW(EI$11:EI$541)-ROW(EI$11)+1)/($DX$11:$DX$541="t"),ROWS(GG$11:GG17))),"")</f>
        <v>0</v>
      </c>
      <c r="GH17" s="25">
        <f>IFERROR(INDEX(EJ$11:EJ$541,_xlfn.AGGREGATE(15,6,(ROW(EJ$11:EJ$541)-ROW(EJ$11)+1)/($DX$11:$DX$541="t"),ROWS(GH$11:GH17))),"")</f>
        <v>468</v>
      </c>
      <c r="GI17" s="25">
        <f>IFERROR(INDEX(EK$11:EK$541,_xlfn.AGGREGATE(15,6,(ROW(EK$11:EK$541)-ROW(EK$11)+1)/($DX$11:$DX$541="t"),ROWS(GI$11:GI17))),"")</f>
        <v>18</v>
      </c>
      <c r="GJ17" s="25"/>
      <c r="GK17" s="25">
        <f>IFERROR(INDEX(EM$11:EM$541,_xlfn.AGGREGATE(15,6,(ROW(EM$11:EM$541)-ROW(EM$11)+1)/($DX$11:$DX$541="t"),ROWS(GK$11:GK17))),"")</f>
        <v>473.14859999999999</v>
      </c>
      <c r="GL17" s="25">
        <f>IFERROR(INDEX(EN$11:EN$541,_xlfn.AGGREGATE(15,6,(ROW(EN$11:EN$541)-ROW(EN$11)+1)/($DX$11:$DX$541="t"),ROWS(GL$11:GL17))),"")</f>
        <v>905.27359999999999</v>
      </c>
      <c r="GM17" s="25">
        <f>IFERROR(INDEX(EO$11:EO$541,_xlfn.AGGREGATE(15,6,(ROW(EO$11:EO$541)-ROW(EO$11)+1)/($DX$11:$DX$541="t"),ROWS(GM$11:GM17))),"")</f>
        <v>1373.3986</v>
      </c>
      <c r="GN17" s="25">
        <f>IFERROR(INDEX(EP$11:EP$541,_xlfn.AGGREGATE(15,6,(ROW(EP$11:EP$541)-ROW(EP$11)+1)/($DX$11:$DX$541="t"),ROWS(GN$11:GN17))),"")</f>
        <v>1805.3986</v>
      </c>
      <c r="GO17" s="25"/>
      <c r="GP17" s="305"/>
      <c r="GQ17" s="142"/>
      <c r="GR17" s="25"/>
      <c r="GS17" s="9"/>
      <c r="GT17" s="295" t="s">
        <v>148</v>
      </c>
      <c r="GU17" s="295"/>
      <c r="GV17" s="295"/>
      <c r="GW17" s="295"/>
      <c r="GX17" s="295"/>
      <c r="GY17" s="295"/>
      <c r="GZ17" s="295"/>
      <c r="HA17" s="295"/>
      <c r="HB17" s="295"/>
      <c r="HC17" s="295"/>
      <c r="HD17" s="295"/>
      <c r="HE17" s="295"/>
      <c r="HF17" s="26"/>
      <c r="HG17" s="3"/>
      <c r="HH17" s="3"/>
      <c r="HI17" s="5"/>
      <c r="HJ17" s="5"/>
      <c r="HK17" s="5"/>
      <c r="HL17" s="310"/>
      <c r="HM17" s="191" t="s">
        <v>132</v>
      </c>
      <c r="HN17" s="26">
        <v>498</v>
      </c>
      <c r="HO17" s="26">
        <v>499</v>
      </c>
      <c r="HP17" s="26">
        <v>440</v>
      </c>
      <c r="HQ17" s="26">
        <v>438</v>
      </c>
      <c r="HR17" s="26">
        <v>436</v>
      </c>
      <c r="HS17" s="26">
        <v>434</v>
      </c>
      <c r="HT17" s="26">
        <v>432</v>
      </c>
      <c r="HU17" s="26" t="str">
        <v/>
      </c>
      <c r="HV17" s="26" t="str">
        <v/>
      </c>
      <c r="HW17" s="26" t="str">
        <v/>
      </c>
      <c r="HX17" s="26" t="str">
        <v/>
      </c>
      <c r="HY17" s="26" t="str">
        <v/>
      </c>
      <c r="HZ17" s="26" t="str">
        <v/>
      </c>
      <c r="IA17" s="26" t="str">
        <v/>
      </c>
      <c r="IB17" s="26" t="str">
        <v/>
      </c>
      <c r="IC17" s="26" t="str">
        <v/>
      </c>
      <c r="ID17" s="26" t="str">
        <v/>
      </c>
      <c r="IE17" s="26" t="str">
        <v/>
      </c>
      <c r="IF17" s="26" t="str">
        <v/>
      </c>
      <c r="IG17" s="26" t="str">
        <v/>
      </c>
      <c r="IH17" s="26" t="str">
        <v/>
      </c>
      <c r="II17" s="26" t="str">
        <v/>
      </c>
      <c r="IJ17" s="26" t="str">
        <v/>
      </c>
      <c r="IK17" s="26" t="str">
        <v/>
      </c>
      <c r="IL17" s="26" t="str">
        <v/>
      </c>
      <c r="IM17" s="26" t="str">
        <v/>
      </c>
      <c r="IN17" s="26" t="str">
        <v/>
      </c>
      <c r="IO17" s="26" t="str">
        <v/>
      </c>
      <c r="IP17" s="26" t="str">
        <v/>
      </c>
      <c r="IQ17" s="26" t="str">
        <v/>
      </c>
      <c r="IR17" s="26" t="str">
        <v/>
      </c>
      <c r="IS17" s="26" t="str">
        <v/>
      </c>
      <c r="IT17" s="26" t="str">
        <v/>
      </c>
      <c r="IU17" s="26" t="str">
        <v/>
      </c>
      <c r="IV17" s="26" t="str">
        <v/>
      </c>
      <c r="IW17" s="26" t="str">
        <v/>
      </c>
      <c r="IX17" s="26" t="str">
        <v/>
      </c>
      <c r="IY17" s="26" t="str">
        <v/>
      </c>
      <c r="IZ17" s="26" t="str">
        <v/>
      </c>
      <c r="JA17" s="26" t="str">
        <v/>
      </c>
      <c r="JB17" s="26" t="str">
        <v/>
      </c>
      <c r="JC17" s="26" t="str">
        <v/>
      </c>
      <c r="JD17" s="26" t="str">
        <v/>
      </c>
      <c r="JE17" s="26" t="str">
        <v/>
      </c>
      <c r="JF17" s="26" t="str">
        <v/>
      </c>
      <c r="JG17" s="26" t="str">
        <v/>
      </c>
      <c r="JH17" s="26" t="str">
        <v/>
      </c>
      <c r="JI17" s="26" t="str">
        <v/>
      </c>
      <c r="JJ17" s="26" t="str">
        <v/>
      </c>
      <c r="JK17" s="7" t="str">
        <v/>
      </c>
      <c r="JL17" s="12"/>
      <c r="JM17" s="12"/>
    </row>
    <row r="18" spans="1:273" ht="15" customHeight="1" x14ac:dyDescent="0.3">
      <c r="A18" s="100"/>
      <c r="B18" s="80"/>
      <c r="C18" s="109" t="s">
        <v>26</v>
      </c>
      <c r="D18" s="79"/>
      <c r="E18" s="81"/>
      <c r="F18" s="109" t="s">
        <v>27</v>
      </c>
      <c r="G18" s="79"/>
      <c r="H18" s="81"/>
      <c r="I18" s="109" t="s">
        <v>28</v>
      </c>
      <c r="J18" s="79"/>
      <c r="K18" s="84"/>
      <c r="L18" s="100"/>
      <c r="M18" s="399" t="s">
        <v>173</v>
      </c>
      <c r="N18" s="400"/>
      <c r="O18" s="400"/>
      <c r="P18" s="400"/>
      <c r="Q18" s="400"/>
      <c r="R18" s="400"/>
      <c r="S18" s="400"/>
      <c r="T18" s="400"/>
      <c r="U18" s="400"/>
      <c r="V18" s="400"/>
      <c r="W18" s="400"/>
      <c r="X18" s="400"/>
      <c r="Y18" s="400"/>
      <c r="Z18" s="401"/>
      <c r="AA18" s="104"/>
      <c r="AB18" s="395"/>
      <c r="AC18" s="105"/>
      <c r="AD18" s="105"/>
      <c r="AE18" s="105"/>
      <c r="AF18" s="105"/>
      <c r="AG18" s="105"/>
      <c r="AH18" s="105"/>
      <c r="AI18" s="105"/>
      <c r="AJ18" s="105"/>
      <c r="AK18" s="105"/>
      <c r="AL18" s="105"/>
      <c r="AM18" s="105"/>
      <c r="AN18" s="105"/>
      <c r="AO18" s="105"/>
      <c r="AP18" s="81"/>
      <c r="AQ18" s="426"/>
      <c r="AR18" s="141"/>
      <c r="AS18" s="18">
        <v>1</v>
      </c>
      <c r="AT18" s="26" t="s">
        <v>123</v>
      </c>
      <c r="AU18" s="4" t="str">
        <f t="shared" ref="AU18:AU21" si="13">IF(OR(BR18="no",BS18="int",BI18=0),"FAIL","PASS")</f>
        <v>FAIL</v>
      </c>
      <c r="AV18" s="26" t="s">
        <v>146</v>
      </c>
      <c r="AW18" s="26" t="s">
        <v>199</v>
      </c>
      <c r="AX18" s="26" t="s">
        <v>200</v>
      </c>
      <c r="AY18" s="26" t="s">
        <v>201</v>
      </c>
      <c r="AZ18" s="26" t="s">
        <v>202</v>
      </c>
      <c r="BA18" s="26" t="s">
        <v>203</v>
      </c>
      <c r="BB18" s="26"/>
      <c r="BC18" s="26">
        <v>1</v>
      </c>
      <c r="BD18" s="26"/>
      <c r="BE18" s="26"/>
      <c r="BF18" s="26"/>
      <c r="BG18" s="63">
        <v>0</v>
      </c>
      <c r="BH18" s="26"/>
      <c r="BI18" s="26">
        <f>IF(D3=2,TubeStart+O27+TubeGap/2,IF(D3=1,O27/2+TubeGap/2))</f>
        <v>5.1486000000000001</v>
      </c>
      <c r="BJ18" s="26">
        <f>BI18+Q27+TubeGap/2</f>
        <v>5.2736000000000001</v>
      </c>
      <c r="BK18" s="26">
        <f>IF(AND($D$3=2,$J$43&gt;=$BK$17),BJ18+R28+TubeGap/2,IF(AND($J$43&gt;=$BK$17,$D$3=1),BJ18+TubeGap/2))</f>
        <v>5.3986000000000001</v>
      </c>
      <c r="BL18" s="26"/>
      <c r="BM18" s="26"/>
      <c r="BN18" s="26"/>
      <c r="BO18" s="26"/>
      <c r="BP18" s="26"/>
      <c r="BQ18" s="26"/>
      <c r="BR18" s="26"/>
      <c r="BS18" s="26" t="str">
        <f t="shared" si="10"/>
        <v>Int</v>
      </c>
      <c r="BT18" s="26"/>
      <c r="BU18" s="26"/>
      <c r="BV18" s="26">
        <f t="shared" ref="BV18:CE21" si="14">IF(BV$3=0,0,IF(AND(ABS($BI18-BV$3)&gt;TubeVertTotTol,ABS($BJ18-BV$3)&gt;TubeVertTotTol,ABS($BK18-BV$3)&gt;TubeVertTotTol),0,1))</f>
        <v>1</v>
      </c>
      <c r="BW18" s="26">
        <f t="shared" si="14"/>
        <v>0</v>
      </c>
      <c r="BX18" s="26">
        <f t="shared" si="14"/>
        <v>0</v>
      </c>
      <c r="BY18" s="26">
        <f t="shared" si="14"/>
        <v>0</v>
      </c>
      <c r="BZ18" s="26">
        <f t="shared" si="14"/>
        <v>0</v>
      </c>
      <c r="CA18" s="26">
        <f t="shared" si="14"/>
        <v>0</v>
      </c>
      <c r="CB18" s="26">
        <f t="shared" si="14"/>
        <v>0</v>
      </c>
      <c r="CC18" s="26">
        <f t="shared" si="14"/>
        <v>0</v>
      </c>
      <c r="CD18" s="26">
        <f t="shared" si="14"/>
        <v>0</v>
      </c>
      <c r="CE18" s="26">
        <f t="shared" si="14"/>
        <v>0</v>
      </c>
      <c r="CF18" s="26">
        <f t="shared" ref="CF18:CO21" si="15">IF(CF$3=0,0,IF(AND(ABS($BI18-CF$3)&gt;TubeVertTotTol,ABS($BJ18-CF$3)&gt;TubeVertTotTol,ABS($BK18-CF$3)&gt;TubeVertTotTol),0,1))</f>
        <v>0</v>
      </c>
      <c r="CG18" s="26">
        <f t="shared" si="15"/>
        <v>0</v>
      </c>
      <c r="CH18" s="26">
        <f t="shared" si="15"/>
        <v>0</v>
      </c>
      <c r="CI18" s="26">
        <f t="shared" si="15"/>
        <v>0</v>
      </c>
      <c r="CJ18" s="26">
        <f t="shared" si="15"/>
        <v>0</v>
      </c>
      <c r="CK18" s="26">
        <f t="shared" si="15"/>
        <v>0</v>
      </c>
      <c r="CL18" s="26">
        <f t="shared" si="15"/>
        <v>0</v>
      </c>
      <c r="CM18" s="26">
        <f t="shared" si="15"/>
        <v>0</v>
      </c>
      <c r="CN18" s="26">
        <f t="shared" si="15"/>
        <v>0</v>
      </c>
      <c r="CO18" s="26">
        <f t="shared" si="15"/>
        <v>0</v>
      </c>
      <c r="CP18" s="26">
        <f t="shared" ref="CP18:CY21" si="16">IF(CP$3=0,0,IF(AND(ABS($BI18-CP$3)&gt;TubeVertTotTol,ABS($BJ18-CP$3)&gt;TubeVertTotTol,ABS($BK18-CP$3)&gt;TubeVertTotTol),0,1))</f>
        <v>0</v>
      </c>
      <c r="CQ18" s="26">
        <f t="shared" si="16"/>
        <v>0</v>
      </c>
      <c r="CR18" s="26">
        <f t="shared" si="16"/>
        <v>0</v>
      </c>
      <c r="CS18" s="26">
        <f t="shared" si="16"/>
        <v>0</v>
      </c>
      <c r="CT18" s="26">
        <f t="shared" si="16"/>
        <v>0</v>
      </c>
      <c r="CU18" s="26">
        <f t="shared" si="16"/>
        <v>0</v>
      </c>
      <c r="CV18" s="26">
        <f t="shared" si="16"/>
        <v>0</v>
      </c>
      <c r="CW18" s="26">
        <f t="shared" si="16"/>
        <v>0</v>
      </c>
      <c r="CX18" s="26">
        <f t="shared" si="16"/>
        <v>0</v>
      </c>
      <c r="CY18" s="26">
        <f t="shared" si="16"/>
        <v>0</v>
      </c>
      <c r="CZ18" s="26">
        <f t="shared" ref="CZ18:DI21" si="17">IF(CZ$3=0,0,IF(AND(ABS($BI18-CZ$3)&gt;TubeVertTotTol,ABS($BJ18-CZ$3)&gt;TubeVertTotTol,ABS($BK18-CZ$3)&gt;TubeVertTotTol),0,1))</f>
        <v>0</v>
      </c>
      <c r="DA18" s="26">
        <f t="shared" si="17"/>
        <v>0</v>
      </c>
      <c r="DB18" s="26">
        <f t="shared" si="17"/>
        <v>0</v>
      </c>
      <c r="DC18" s="26">
        <f t="shared" si="17"/>
        <v>0</v>
      </c>
      <c r="DD18" s="26">
        <f t="shared" si="17"/>
        <v>0</v>
      </c>
      <c r="DE18" s="26">
        <f t="shared" si="17"/>
        <v>0</v>
      </c>
      <c r="DF18" s="26">
        <f t="shared" si="17"/>
        <v>0</v>
      </c>
      <c r="DG18" s="26">
        <f t="shared" si="17"/>
        <v>0</v>
      </c>
      <c r="DH18" s="26">
        <f t="shared" si="17"/>
        <v>0</v>
      </c>
      <c r="DI18" s="26">
        <f t="shared" si="17"/>
        <v>0</v>
      </c>
      <c r="DJ18" s="26">
        <f t="shared" ref="DJ18:DO21" si="18">IF(DJ$3=0,0,IF(AND(ABS($BI18-DJ$3)&gt;TubeVertTotTol,ABS($BJ18-DJ$3)&gt;TubeVertTotTol,ABS($BK18-DJ$3)&gt;TubeVertTotTol),0,1))</f>
        <v>0</v>
      </c>
      <c r="DK18" s="26">
        <f t="shared" si="18"/>
        <v>0</v>
      </c>
      <c r="DL18" s="26">
        <f t="shared" si="18"/>
        <v>0</v>
      </c>
      <c r="DM18" s="26">
        <f t="shared" si="18"/>
        <v>0</v>
      </c>
      <c r="DN18" s="26">
        <f t="shared" si="18"/>
        <v>0</v>
      </c>
      <c r="DO18" s="26">
        <f t="shared" si="18"/>
        <v>0</v>
      </c>
      <c r="DP18" s="26"/>
      <c r="DQ18" s="26"/>
      <c r="DR18" s="26"/>
      <c r="DS18" s="26"/>
      <c r="DT18" s="366"/>
      <c r="DW18" s="48">
        <v>8</v>
      </c>
      <c r="DX18" s="26" t="str">
        <f>IFERROR(INDEX(AT$11:AT$2000,_xlfn.AGGREGATE(15,6,(ROW(AT$11:AT$2000)-ROW(AT$11)+1)/($AU$11:$AU$2000=$DY$8),ROWS(DX$11:DX18))),"")</f>
        <v>t</v>
      </c>
      <c r="DY18" s="4" t="str">
        <f>IFERROR(INDEX(AU$11:AU$2000,_xlfn.AGGREGATE(15,6,(ROW(AU$11:AU$2000)-ROW(AU$11)+1)/($AU$11:$AU$2000=$DY$8),ROWS(DY$11:DY18))),"")</f>
        <v>PASS</v>
      </c>
      <c r="DZ18" s="26">
        <f>IFERROR(INDEX(AV$11:AV$2000,_xlfn.AGGREGATE(15,6,(ROW(AV$11:AV$2000)-ROW(AV$11)+1)/($AU$11:$AU$2000=$DY$8),ROWS(DZ$11:DZ18))),"")</f>
        <v>3</v>
      </c>
      <c r="EA18" s="26">
        <f>IFERROR(INDEX(AW$11:AW$2000,_xlfn.AGGREGATE(15,6,(ROW(AW$11:AW$2000)-ROW(AW$11)+1)/($AU$11:$AU$2000=$DY$8),ROWS(EA$11:EA18))),"")</f>
        <v>1</v>
      </c>
      <c r="EB18" s="26">
        <f>IFERROR(INDEX(AX$11:AX$2000,_xlfn.AGGREGATE(15,6,(ROW(AX$11:AX$2000)-ROW(AX$11)+1)/($AU$11:$AU$2000=$DY$8),ROWS(EB$11:EB18))),"")</f>
        <v>3</v>
      </c>
      <c r="EC18" s="26">
        <f>IFERROR(INDEX(AY$11:AY$2000,_xlfn.AGGREGATE(15,6,(ROW(AY$11:AY$2000)-ROW(AY$11)+1)/($AU$11:$AU$2000=$DY$8),ROWS(EC$11:EC18))),"")</f>
        <v>3</v>
      </c>
      <c r="ED18" s="26">
        <f>IFERROR(INDEX(AZ$11:AZ$2000,_xlfn.AGGREGATE(15,6,(ROW(AZ$11:AZ$2000)-ROW(AZ$11)+1)/($AU$11:$AU$2000=$DY$8),ROWS(ED$11:ED18))),"")</f>
        <v>0</v>
      </c>
      <c r="EE18" s="26">
        <f>IFERROR(INDEX(BA$11:BA$2000,_xlfn.AGGREGATE(15,6,(ROW(BA$11:BA$2000)-ROW(BA$11)+1)/($AU$11:$AU$2000=$DY$8),ROWS(EE$11:EE18))),"")</f>
        <v>0</v>
      </c>
      <c r="EF18" s="26">
        <f>IFERROR(INDEX(BB$11:BB$2000,_xlfn.AGGREGATE(15,6,(ROW(BB$11:BB$2000)-ROW(BB$11)+1)/($AU$11:$AU$2000=$DY$8),ROWS(EF$11:EF18))),"")</f>
        <v>0</v>
      </c>
      <c r="EG18" s="26">
        <f>IFERROR(INDEX(BC$11:BC$2000,_xlfn.AGGREGATE(15,6,(ROW(BC$11:BC$2000)-ROW(BC$11)+1)/($AU$11:$AU$2000=$DY$8),ROWS(EG$11:EG18))),"")</f>
        <v>0</v>
      </c>
      <c r="EH18" s="26">
        <f>IFERROR(INDEX(BD$11:BD$2000,_xlfn.AGGREGATE(15,6,(ROW(BD$11:BD$2000)-ROW(BD$11)+1)/($AU$11:$AU$2000=$DY$8),ROWS(EH$11:EH18))),"")</f>
        <v>438</v>
      </c>
      <c r="EI18" s="26">
        <f>IFERROR(INDEX(BE$11:BE$2000,_xlfn.AGGREGATE(15,6,(ROW(BE$11:BE$2000)-ROW(BE$11)+1)/($AU$11:$AU$2000=$DY$8),ROWS(EI$11:EI18))),"")</f>
        <v>0</v>
      </c>
      <c r="EJ18" s="26">
        <f>IFERROR(INDEX(BF$11:BF$2000,_xlfn.AGGREGATE(15,6,(ROW(BF$11:BF$2000)-ROW(BF$11)+1)/($AU$11:$AU$2000=$DY$8),ROWS(EJ$11:EJ18))),"")</f>
        <v>453.5</v>
      </c>
      <c r="EK18" s="26">
        <f>IFERROR(INDEX(BG$11:BG$2000,_xlfn.AGGREGATE(15,6,(ROW(BG$11:BG$2000)-ROW(BG$11)+1)/($AU$11:$AU$2000=$DY$8),ROWS(EK$11:EK18))),"")</f>
        <v>20</v>
      </c>
      <c r="EL18" s="26">
        <f>IFERROR(INDEX(BH$11:BH$2000,_xlfn.AGGREGATE(15,6,(ROW(BH$11:BH$2000)-ROW(BH$11)+1)/($AU$11:$AU$2000=$DY$8),ROWS(EL$11:EL18))),"")</f>
        <v>0</v>
      </c>
      <c r="EM18" s="26">
        <f>IFERROR(INDEX(BI$11:BI$2000,_xlfn.AGGREGATE(15,6,(ROW(BI$11:BI$2000)-ROW(BI$11)+1)/($AU$11:$AU$2000=$DY$8),ROWS(EM$11:EM18))),"")</f>
        <v>458.64859999999999</v>
      </c>
      <c r="EN18" s="26">
        <f>IFERROR(INDEX(BJ$11:BJ$2000,_xlfn.AGGREGATE(15,6,(ROW(BJ$11:BJ$2000)-ROW(BJ$11)+1)/($AU$11:$AU$2000=$DY$8),ROWS(EN$11:EN18))),"")</f>
        <v>896.77359999999999</v>
      </c>
      <c r="EO18" s="26">
        <f>IFERROR(INDEX(BK$11:BK$2000,_xlfn.AGGREGATE(15,6,(ROW(BK$11:BK$2000)-ROW(BK$11)+1)/($AU$11:$AU$2000=$DY$8),ROWS(EO$11:EO18))),"")</f>
        <v>1350.3986</v>
      </c>
      <c r="EP18" s="26">
        <f>IFERROR(INDEX(BL$11:BL$2000,_xlfn.AGGREGATE(15,6,(ROW(BL$11:BL$2000)-ROW(BL$11)+1)/($AU$11:$AU$2000=$DY$8),ROWS(EP$11:EP18))),"")</f>
        <v>1803.8986</v>
      </c>
      <c r="EQ18" s="26">
        <f>IFERROR(INDEX(BM$11:BM$2000,_xlfn.AGGREGATE(15,6,(ROW(BM$11:BM$2000)-ROW(BM$11)+1)/($AU$11:$AU$2000=$DY$8),ROWS(EQ$11:EQ18))),"")</f>
        <v>0</v>
      </c>
      <c r="ER18" s="26">
        <f>IFERROR(INDEX(BN$11:BN$2000,_xlfn.AGGREGATE(15,6,(ROW(BN$11:BN$2000)-ROW(BN$11)+1)/($AU$11:$AU$2000=$DY$8),ROWS(ER$11:ER18))),"")</f>
        <v>0</v>
      </c>
      <c r="ES18" s="26">
        <f>IFERROR(INDEX(BO$11:BO$2000,_xlfn.AGGREGATE(15,6,(ROW(BO$11:BO$2000)-ROW(BO$11)+1)/($AU$11:$AU$2000=$DY$8),ROWS(ES$11:ES18))),"")</f>
        <v>0</v>
      </c>
      <c r="ET18" s="63">
        <f>IFERROR(INDEX(BP$11:BP$2000,_xlfn.AGGREGATE(15,6,(ROW(BP$11:BP$2000)-ROW(BP$11)+1)/($AU$11:$AU$2000=$DY$8),ROWS(ET$11:ET18))),"")</f>
        <v>0</v>
      </c>
      <c r="EU18" s="25"/>
      <c r="EV18" s="48" t="e">
        <f>_xlfn.RANK.EQ(FJ18,$FJ$11:$FJ$64,1)+COUNTIF(FJ$11:$FJ18,FJ18)-1</f>
        <v>#VALUE!</v>
      </c>
      <c r="EW18" s="25" t="str">
        <f>IFERROR(INDEX(DX$11:DX$541,_xlfn.AGGREGATE(15,6,(ROW(DX$11:DX$541)-ROW(DX$11)+1)/($DX$11:$DX$541="p"),ROWS(EW$11:EW18))),"")</f>
        <v/>
      </c>
      <c r="EX18" s="25" t="str">
        <f>IFERROR(INDEX(DY$11:DY$541,_xlfn.AGGREGATE(15,6,(ROW(DY$11:DY$541)-ROW(DY$11)+1)/($DX$11:$DX$541="p"),ROWS(EX$11:EX18))),"")</f>
        <v/>
      </c>
      <c r="EY18" s="25" t="str">
        <f>IFERROR(INDEX(DZ$11:DZ$541,_xlfn.AGGREGATE(15,6,(ROW(DZ$11:DZ$541)-ROW(DZ$11)+1)/($DX$11:$DX$541="p"),ROWS(EY$11:EY18))),"")</f>
        <v/>
      </c>
      <c r="EZ18" s="25" t="str">
        <f>IFERROR(INDEX(EA$11:EA$541,_xlfn.AGGREGATE(15,6,(ROW(EA$11:EA$541)-ROW(EA$11)+1)/($DX$11:$DX$541="p"),ROWS(EZ$11:EZ18))),"")</f>
        <v/>
      </c>
      <c r="FA18" s="25" t="str">
        <f>IFERROR(INDEX(EB$11:EB$541,_xlfn.AGGREGATE(15,6,(ROW(EB$11:EB$541)-ROW(EB$11)+1)/($DX$11:$DX$541="p"),ROWS(FA$11:FA18))),"")</f>
        <v/>
      </c>
      <c r="FB18" s="25" t="str">
        <f>IFERROR(INDEX(EC$11:EC$541,_xlfn.AGGREGATE(15,6,(ROW(EC$11:EC$541)-ROW(EC$11)+1)/($DX$11:$DX$541="p"),ROWS(FB$11:FB18))),"")</f>
        <v/>
      </c>
      <c r="FC18" s="25" t="str">
        <f>IFERROR(INDEX(ED$11:ED$541,_xlfn.AGGREGATE(15,6,(ROW(ED$11:ED$541)-ROW(ED$11)+1)/($DX$11:$DX$541="p"),ROWS(FC$11:FC18))),"")</f>
        <v/>
      </c>
      <c r="FD18" s="25" t="str">
        <f>IFERROR(INDEX(EE$11:EE$541,_xlfn.AGGREGATE(15,6,(ROW(EE$11:EE$541)-ROW(EE$11)+1)/($DX$11:$DX$541="p"),ROWS(FD$11:FD18))),"")</f>
        <v/>
      </c>
      <c r="FE18" s="25" t="str">
        <f>IFERROR(INDEX(EF$11:EF$541,_xlfn.AGGREGATE(15,6,(ROW(EF$11:EF$541)-ROW(EF$11)+1)/($DX$11:$DX$541="p"),ROWS(FE$11:FE18))),"")</f>
        <v/>
      </c>
      <c r="FF18" s="25" t="str">
        <f>IFERROR(INDEX(EG$11:EG$541,_xlfn.AGGREGATE(15,6,(ROW(EG$11:EG$541)-ROW(EG$11)+1)/($DX$11:$DX$541="p"),ROWS(FF$11:FF18))),"")</f>
        <v/>
      </c>
      <c r="FG18" s="25" t="str">
        <f>IFERROR(INDEX(EH$11:EH$541,_xlfn.AGGREGATE(15,6,(ROW(EH$11:EH$541)-ROW(EH$11)+1)/($DX$11:$DX$541="p"),ROWS(FG$11:FG18))),"")</f>
        <v/>
      </c>
      <c r="FH18" s="25" t="str">
        <f>IFERROR(INDEX(EI$11:EI$541,_xlfn.AGGREGATE(15,6,(ROW(EI$11:EI$541)-ROW(EI$11)+1)/($DX$11:$DX$541="p"),ROWS(FH$11:FH18))),"")</f>
        <v/>
      </c>
      <c r="FI18" s="25" t="str">
        <f>IFERROR(INDEX(EJ$11:EJ$541,_xlfn.AGGREGATE(15,6,(ROW(EJ$11:EJ$541)-ROW(EJ$11)+1)/($DX$11:$DX$541="p"),ROWS(FI$11:FI18))),"")</f>
        <v/>
      </c>
      <c r="FJ18" s="25" t="str">
        <f>IFERROR(INDEX(EK$11:EK$541,_xlfn.AGGREGATE(15,6,(ROW(EK$11:EK$541)-ROW(EK$11)+1)/($DX$11:$DX$541="p"),ROWS(FJ$11:FJ18))),"")</f>
        <v/>
      </c>
      <c r="FK18" s="25"/>
      <c r="FL18" s="25" t="str">
        <f>IFERROR(INDEX(EM$11:EM$541,_xlfn.AGGREGATE(15,6,(ROW(EM$11:EM$541)-ROW(EM$11)+1)/($DX$11:$DX$541="p"),ROWS(FL$11:FL18))),"")</f>
        <v/>
      </c>
      <c r="FM18" s="25" t="str">
        <f>IFERROR(INDEX(EN$11:EN$541,_xlfn.AGGREGATE(15,6,(ROW(EN$11:EN$541)-ROW(EN$11)+1)/($DX$11:$DX$541="p"),ROWS(FM$11:FM18))),"")</f>
        <v/>
      </c>
      <c r="FN18" s="25" t="str">
        <f>IFERROR(INDEX(EO$11:EO$541,_xlfn.AGGREGATE(15,6,(ROW(EO$11:EO$541)-ROW(EO$11)+1)/($DX$11:$DX$541="p"),ROWS(FN$11:FN18))),"")</f>
        <v/>
      </c>
      <c r="FO18" s="25" t="str">
        <f>IFERROR(INDEX(EP$11:EP$541,_xlfn.AGGREGATE(15,6,(ROW(EP$11:EP$541)-ROW(EP$11)+1)/($DX$11:$DX$541="p"),ROWS(FO$11:FO18))),"")</f>
        <v/>
      </c>
      <c r="FP18" s="25" t="str">
        <f>IFERROR(INDEX(EQ$11:EQ$541,_xlfn.AGGREGATE(15,6,(ROW(EQ$11:EQ$541)-ROW(EQ$11)+1)/($DX$11:$DX$541="p"),ROWS(FP$11:FP18))),"")</f>
        <v/>
      </c>
      <c r="FQ18" s="25" t="str">
        <f>IFERROR(INDEX(ER$11:ER$541,_xlfn.AGGREGATE(15,6,(ROW(ER$11:ER$541)-ROW(ER$11)+1)/($DX$11:$DX$541="p"),ROWS(FQ$11:FQ18))),"")</f>
        <v/>
      </c>
      <c r="FR18" s="25" t="str">
        <f>IFERROR(INDEX(ES$11:ES$541,_xlfn.AGGREGATE(15,6,(ROW(ES$11:ES$541)-ROW(ES$11)+1)/($DX$11:$DX$541="p"),ROWS(FR$11:FR18))),"")</f>
        <v/>
      </c>
      <c r="FS18" s="25" t="str">
        <f>IFERROR(INDEX(ET$11:ET$541,_xlfn.AGGREGATE(15,6,(ROW(ET$11:ET$541)-ROW(ET$11)+1)/($DX$11:$DX$541="p"),ROWS(FS$11:FS18))),"")</f>
        <v/>
      </c>
      <c r="FT18" s="25"/>
      <c r="FU18" s="48">
        <f>_xlfn.RANK.EQ(GI18,$GI$11:$GI$96,1)+COUNTIF($GI$11:GI18,GI18)-1</f>
        <v>42</v>
      </c>
      <c r="FV18" s="25" t="str">
        <f>IFERROR(INDEX(DX$11:DX$541,_xlfn.AGGREGATE(15,6,(ROW(DX$11:DX$541)-ROW(DX$11)+1)/($DX$11:$DX$541="t"),ROWS(FV$11:FV18))),"")</f>
        <v>t</v>
      </c>
      <c r="FW18" s="25" t="str">
        <f>IFERROR(INDEX(DY$11:DY$541,_xlfn.AGGREGATE(15,6,(ROW(DY$11:DY$541)-ROW(DY$11)+1)/($DX$11:$DX$541="t"),ROWS(FW$11:FW18))),"")</f>
        <v>PASS</v>
      </c>
      <c r="FX18" s="25">
        <f>IFERROR(INDEX(DZ$11:DZ$541,_xlfn.AGGREGATE(15,6,(ROW(DZ$11:DZ$541)-ROW(DZ$11)+1)/($DX$11:$DX$541="t"),ROWS(FX$11:FX18))),"")</f>
        <v>3</v>
      </c>
      <c r="FY18" s="25">
        <f>IFERROR(INDEX(EA$11:EA$541,_xlfn.AGGREGATE(15,6,(ROW(EA$11:EA$541)-ROW(EA$11)+1)/($DX$11:$DX$541="t"),ROWS(FY$11:FY18))),"")</f>
        <v>1</v>
      </c>
      <c r="FZ18" s="25">
        <f>IFERROR(INDEX(EB$11:EB$541,_xlfn.AGGREGATE(15,6,(ROW(EB$11:EB$541)-ROW(EB$11)+1)/($DX$11:$DX$541="t"),ROWS(FZ$11:FZ18))),"")</f>
        <v>3</v>
      </c>
      <c r="GA18" s="25">
        <f>IFERROR(INDEX(EC$11:EC$541,_xlfn.AGGREGATE(15,6,(ROW(EC$11:EC$541)-ROW(EC$11)+1)/($DX$11:$DX$541="t"),ROWS(GA$11:GA18))),"")</f>
        <v>1</v>
      </c>
      <c r="GB18" s="25">
        <f>IFERROR(INDEX(ED$11:ED$541,_xlfn.AGGREGATE(15,6,(ROW(ED$11:ED$541)-ROW(ED$11)+1)/($DX$11:$DX$541="t"),ROWS(GB$11:GB18))),"")</f>
        <v>3</v>
      </c>
      <c r="GC18" s="25">
        <f>IFERROR(INDEX(EE$11:EE$541,_xlfn.AGGREGATE(15,6,(ROW(EE$11:EE$541)-ROW(EE$11)+1)/($DX$11:$DX$541="t"),ROWS(GC$11:GC18))),"")</f>
        <v>1</v>
      </c>
      <c r="GD18" s="25">
        <f>IFERROR(INDEX(EF$11:EF$541,_xlfn.AGGREGATE(15,6,(ROW(EF$11:EF$541)-ROW(EF$11)+1)/($DX$11:$DX$541="t"),ROWS(GD$11:GD18))),"")</f>
        <v>3</v>
      </c>
      <c r="GE18" s="25">
        <f>IFERROR(INDEX(EG$11:EG$541,_xlfn.AGGREGATE(15,6,(ROW(EG$11:EG$541)-ROW(EG$11)+1)/($DX$11:$DX$541="t"),ROWS(GE$11:GE18))),"")</f>
        <v>1</v>
      </c>
      <c r="GF18" s="25">
        <f>IFERROR(INDEX(EH$11:EH$541,_xlfn.AGGREGATE(15,6,(ROW(EH$11:EH$541)-ROW(EH$11)+1)/($DX$11:$DX$541="t"),ROWS(GF$11:GF18))),"")</f>
        <v>431.5</v>
      </c>
      <c r="GG18" s="25">
        <f>IFERROR(INDEX(EI$11:EI$541,_xlfn.AGGREGATE(15,6,(ROW(EI$11:EI$541)-ROW(EI$11)+1)/($DX$11:$DX$541="t"),ROWS(GG$11:GG18))),"")</f>
        <v>0</v>
      </c>
      <c r="GH18" s="25">
        <f>IFERROR(INDEX(EJ$11:EJ$541,_xlfn.AGGREGATE(15,6,(ROW(EJ$11:EJ$541)-ROW(EJ$11)+1)/($DX$11:$DX$541="t"),ROWS(GH$11:GH18))),"")</f>
        <v>468.5</v>
      </c>
      <c r="GI18" s="25">
        <f>IFERROR(INDEX(EK$11:EK$541,_xlfn.AGGREGATE(15,6,(ROW(EK$11:EK$541)-ROW(EK$11)+1)/($DX$11:$DX$541="t"),ROWS(GI$11:GI18))),"")</f>
        <v>18.5</v>
      </c>
      <c r="GJ18" s="26"/>
      <c r="GK18" s="25">
        <f>IFERROR(INDEX(EM$11:EM$541,_xlfn.AGGREGATE(15,6,(ROW(EM$11:EM$541)-ROW(EM$11)+1)/($DX$11:$DX$541="t"),ROWS(GK$11:GK18))),"")</f>
        <v>473.64859999999999</v>
      </c>
      <c r="GL18" s="25">
        <f>IFERROR(INDEX(EN$11:EN$541,_xlfn.AGGREGATE(15,6,(ROW(EN$11:EN$541)-ROW(EN$11)+1)/($DX$11:$DX$541="t"),ROWS(GL$11:GL18))),"")</f>
        <v>905.27359999999999</v>
      </c>
      <c r="GM18" s="25">
        <f>IFERROR(INDEX(EO$11:EO$541,_xlfn.AGGREGATE(15,6,(ROW(EO$11:EO$541)-ROW(EO$11)+1)/($DX$11:$DX$541="t"),ROWS(GM$11:GM18))),"")</f>
        <v>1373.8986</v>
      </c>
      <c r="GN18" s="25">
        <f>IFERROR(INDEX(EP$11:EP$541,_xlfn.AGGREGATE(15,6,(ROW(EP$11:EP$541)-ROW(EP$11)+1)/($DX$11:$DX$541="t"),ROWS(GN$11:GN18))),"")</f>
        <v>1805.3986</v>
      </c>
      <c r="GO18" s="26"/>
      <c r="GP18" s="305"/>
      <c r="GQ18" s="142"/>
      <c r="GR18" s="25"/>
      <c r="GS18" s="9"/>
      <c r="GT18" s="41">
        <f t="shared" ref="GT18:HE18" si="19">INDEX(GT28:GT77,$HM$27)</f>
        <v>3</v>
      </c>
      <c r="GU18" s="41">
        <f t="shared" si="19"/>
        <v>1</v>
      </c>
      <c r="GV18" s="41">
        <f t="shared" si="19"/>
        <v>1</v>
      </c>
      <c r="GW18" s="41">
        <f t="shared" si="19"/>
        <v>3</v>
      </c>
      <c r="GX18" s="41">
        <f t="shared" si="19"/>
        <v>1</v>
      </c>
      <c r="GY18" s="41">
        <f t="shared" si="19"/>
        <v>1</v>
      </c>
      <c r="GZ18" s="41">
        <f t="shared" si="19"/>
        <v>3</v>
      </c>
      <c r="HA18" s="41">
        <f t="shared" si="19"/>
        <v>1</v>
      </c>
      <c r="HB18" s="41">
        <f t="shared" si="19"/>
        <v>448.5</v>
      </c>
      <c r="HC18" s="41">
        <f t="shared" si="19"/>
        <v>0</v>
      </c>
      <c r="HD18" s="41">
        <f t="shared" si="19"/>
        <v>451.5</v>
      </c>
      <c r="HE18" s="41">
        <f t="shared" si="19"/>
        <v>1.5</v>
      </c>
      <c r="HF18" s="41">
        <f>INDEX(HJ28:HJ77,$HM$27)</f>
        <v>1805.3986</v>
      </c>
      <c r="HG18" s="225"/>
      <c r="HH18" s="225"/>
      <c r="HI18" s="225"/>
      <c r="HJ18" s="225"/>
      <c r="HK18" s="2"/>
      <c r="HL18" s="310"/>
      <c r="HM18" s="191" t="s">
        <v>133</v>
      </c>
      <c r="HN18" s="26">
        <v>741</v>
      </c>
      <c r="HO18" s="26">
        <v>742</v>
      </c>
      <c r="HP18" s="26">
        <v>712</v>
      </c>
      <c r="HQ18" s="26">
        <v>711</v>
      </c>
      <c r="HR18" s="26">
        <v>710</v>
      </c>
      <c r="HS18" s="26">
        <v>709</v>
      </c>
      <c r="HT18" s="26">
        <v>708</v>
      </c>
      <c r="HU18" s="26" t="str">
        <v/>
      </c>
      <c r="HV18" s="26" t="str">
        <v/>
      </c>
      <c r="HW18" s="26" t="str">
        <v/>
      </c>
      <c r="HX18" s="26" t="str">
        <v/>
      </c>
      <c r="HY18" s="26" t="str">
        <v/>
      </c>
      <c r="HZ18" s="26" t="str">
        <v/>
      </c>
      <c r="IA18" s="26" t="str">
        <v/>
      </c>
      <c r="IB18" s="26" t="str">
        <v/>
      </c>
      <c r="IC18" s="26" t="str">
        <v/>
      </c>
      <c r="ID18" s="26" t="str">
        <v/>
      </c>
      <c r="IE18" s="26" t="str">
        <v/>
      </c>
      <c r="IF18" s="26" t="str">
        <v/>
      </c>
      <c r="IG18" s="26" t="str">
        <v/>
      </c>
      <c r="IH18" s="26" t="str">
        <v/>
      </c>
      <c r="II18" s="26" t="str">
        <v/>
      </c>
      <c r="IJ18" s="26" t="str">
        <v/>
      </c>
      <c r="IK18" s="26" t="str">
        <v/>
      </c>
      <c r="IL18" s="26" t="str">
        <v/>
      </c>
      <c r="IM18" s="26" t="str">
        <v/>
      </c>
      <c r="IN18" s="26" t="str">
        <v/>
      </c>
      <c r="IO18" s="26" t="str">
        <v/>
      </c>
      <c r="IP18" s="26" t="str">
        <v/>
      </c>
      <c r="IQ18" s="26" t="str">
        <v/>
      </c>
      <c r="IR18" s="26" t="str">
        <v/>
      </c>
      <c r="IS18" s="26" t="str">
        <v/>
      </c>
      <c r="IT18" s="26" t="str">
        <v/>
      </c>
      <c r="IU18" s="26" t="str">
        <v/>
      </c>
      <c r="IV18" s="26" t="str">
        <v/>
      </c>
      <c r="IW18" s="26" t="str">
        <v/>
      </c>
      <c r="IX18" s="26" t="str">
        <v/>
      </c>
      <c r="IY18" s="26" t="str">
        <v/>
      </c>
      <c r="IZ18" s="26" t="str">
        <v/>
      </c>
      <c r="JA18" s="26" t="str">
        <v/>
      </c>
      <c r="JB18" s="26" t="str">
        <v/>
      </c>
      <c r="JC18" s="26" t="str">
        <v/>
      </c>
      <c r="JD18" s="26" t="str">
        <v/>
      </c>
      <c r="JE18" s="26" t="str">
        <v/>
      </c>
      <c r="JF18" s="26" t="str">
        <v/>
      </c>
      <c r="JG18" s="26" t="str">
        <v/>
      </c>
      <c r="JH18" s="26" t="str">
        <v/>
      </c>
      <c r="JI18" s="26" t="str">
        <v/>
      </c>
      <c r="JJ18" s="26" t="str">
        <v/>
      </c>
      <c r="JK18" s="7" t="str">
        <v/>
      </c>
      <c r="JL18" s="12"/>
      <c r="JM18" s="12"/>
    </row>
    <row r="19" spans="1:273" ht="15" customHeight="1" x14ac:dyDescent="0.3">
      <c r="A19" s="100"/>
      <c r="B19" s="80"/>
      <c r="C19" s="80" t="s">
        <v>30</v>
      </c>
      <c r="D19" s="84">
        <v>3.64</v>
      </c>
      <c r="E19" s="81"/>
      <c r="F19" s="80" t="s">
        <v>40</v>
      </c>
      <c r="G19" s="84">
        <f>Module_Spacing_Width</f>
        <v>37.402000000000001</v>
      </c>
      <c r="H19" s="81"/>
      <c r="I19" s="80" t="s">
        <v>45</v>
      </c>
      <c r="J19" s="84">
        <f>G19+D20</f>
        <v>39.792000000000002</v>
      </c>
      <c r="K19" s="84"/>
      <c r="L19" s="252">
        <v>1</v>
      </c>
      <c r="M19" s="402" t="s">
        <v>174</v>
      </c>
      <c r="N19" s="403"/>
      <c r="O19" s="257" t="s">
        <v>154</v>
      </c>
      <c r="P19" s="258"/>
      <c r="Q19" s="257" t="s">
        <v>155</v>
      </c>
      <c r="R19" s="258"/>
      <c r="S19" s="257" t="s">
        <v>156</v>
      </c>
      <c r="T19" s="258"/>
      <c r="U19" s="257" t="s">
        <v>157</v>
      </c>
      <c r="V19" s="258"/>
      <c r="W19" s="125" t="s">
        <v>158</v>
      </c>
      <c r="X19" s="125" t="s">
        <v>159</v>
      </c>
      <c r="Y19" s="155" t="s">
        <v>160</v>
      </c>
      <c r="Z19" s="152" t="s">
        <v>161</v>
      </c>
      <c r="AA19" s="218" t="str">
        <f>IF(AND(AU11="FAIL",O20&lt;&gt;"",Q20&lt;&gt;""),"A Post Intersects with a Vertical",IF(O20="",""))</f>
        <v/>
      </c>
      <c r="AB19" s="395"/>
      <c r="AC19" s="105"/>
      <c r="AD19" s="105"/>
      <c r="AE19" s="105"/>
      <c r="AF19" s="100"/>
      <c r="AG19" s="100"/>
      <c r="AH19" s="100"/>
      <c r="AI19" s="105"/>
      <c r="AJ19" s="105"/>
      <c r="AK19" s="105"/>
      <c r="AL19" s="105"/>
      <c r="AM19" s="105"/>
      <c r="AN19" s="105"/>
      <c r="AO19" s="105"/>
      <c r="AP19" s="81"/>
      <c r="AQ19" s="426"/>
      <c r="AR19" s="141"/>
      <c r="AS19" s="18">
        <v>2</v>
      </c>
      <c r="AT19" s="26" t="s">
        <v>123</v>
      </c>
      <c r="AU19" s="4" t="str">
        <f t="shared" si="13"/>
        <v>FAIL</v>
      </c>
      <c r="AV19" s="26" t="s">
        <v>146</v>
      </c>
      <c r="AW19" s="26" t="s">
        <v>199</v>
      </c>
      <c r="AX19" s="26" t="s">
        <v>200</v>
      </c>
      <c r="AY19" s="26" t="s">
        <v>201</v>
      </c>
      <c r="AZ19" s="26" t="s">
        <v>202</v>
      </c>
      <c r="BA19" s="26" t="s">
        <v>203</v>
      </c>
      <c r="BB19" s="26"/>
      <c r="BC19" s="26">
        <v>2</v>
      </c>
      <c r="BD19" s="26"/>
      <c r="BE19" s="26"/>
      <c r="BF19" s="26"/>
      <c r="BG19" s="63">
        <v>0</v>
      </c>
      <c r="BH19" s="26"/>
      <c r="BI19" s="26">
        <f>IF(D3=2,TubeStart+O29+TubeGap/2,IF(D3=1,O29/2+TubeGap/2))</f>
        <v>5.1486000000000001</v>
      </c>
      <c r="BJ19" s="26">
        <f>IF($D$3=2,BI19+Q29+TubeGap/2,IF($D$3=1,BI19+TubeGap/2))</f>
        <v>5.2736000000000001</v>
      </c>
      <c r="BK19" s="26">
        <f>IF(AND($D$3=2,$J$43&gt;=$BK$17),BJ19+R29+TubeGap/2,IF(AND($J$43&gt;=$BK$17,$D$3=1),BJ19+TubeGap/2))</f>
        <v>5.3986000000000001</v>
      </c>
      <c r="BL19" s="26"/>
      <c r="BM19" s="26"/>
      <c r="BN19" s="26"/>
      <c r="BO19" s="26"/>
      <c r="BP19" s="26"/>
      <c r="BQ19" s="26"/>
      <c r="BR19" s="26"/>
      <c r="BS19" s="26" t="str">
        <f t="shared" si="10"/>
        <v>Int</v>
      </c>
      <c r="BT19" s="26"/>
      <c r="BU19" s="26"/>
      <c r="BV19" s="26">
        <f t="shared" si="14"/>
        <v>1</v>
      </c>
      <c r="BW19" s="26">
        <f t="shared" si="14"/>
        <v>0</v>
      </c>
      <c r="BX19" s="26">
        <f t="shared" si="14"/>
        <v>0</v>
      </c>
      <c r="BY19" s="26">
        <f t="shared" si="14"/>
        <v>0</v>
      </c>
      <c r="BZ19" s="26">
        <f t="shared" si="14"/>
        <v>0</v>
      </c>
      <c r="CA19" s="26">
        <f t="shared" si="14"/>
        <v>0</v>
      </c>
      <c r="CB19" s="26">
        <f t="shared" si="14"/>
        <v>0</v>
      </c>
      <c r="CC19" s="26">
        <f t="shared" si="14"/>
        <v>0</v>
      </c>
      <c r="CD19" s="26">
        <f t="shared" si="14"/>
        <v>0</v>
      </c>
      <c r="CE19" s="26">
        <f t="shared" si="14"/>
        <v>0</v>
      </c>
      <c r="CF19" s="26">
        <f t="shared" si="15"/>
        <v>0</v>
      </c>
      <c r="CG19" s="26">
        <f t="shared" si="15"/>
        <v>0</v>
      </c>
      <c r="CH19" s="26">
        <f t="shared" si="15"/>
        <v>0</v>
      </c>
      <c r="CI19" s="26">
        <f t="shared" si="15"/>
        <v>0</v>
      </c>
      <c r="CJ19" s="26">
        <f t="shared" si="15"/>
        <v>0</v>
      </c>
      <c r="CK19" s="26">
        <f t="shared" si="15"/>
        <v>0</v>
      </c>
      <c r="CL19" s="26">
        <f t="shared" si="15"/>
        <v>0</v>
      </c>
      <c r="CM19" s="26">
        <f t="shared" si="15"/>
        <v>0</v>
      </c>
      <c r="CN19" s="26">
        <f t="shared" si="15"/>
        <v>0</v>
      </c>
      <c r="CO19" s="26">
        <f t="shared" si="15"/>
        <v>0</v>
      </c>
      <c r="CP19" s="26">
        <f t="shared" si="16"/>
        <v>0</v>
      </c>
      <c r="CQ19" s="26">
        <f t="shared" si="16"/>
        <v>0</v>
      </c>
      <c r="CR19" s="26">
        <f t="shared" si="16"/>
        <v>0</v>
      </c>
      <c r="CS19" s="26">
        <f t="shared" si="16"/>
        <v>0</v>
      </c>
      <c r="CT19" s="26">
        <f t="shared" si="16"/>
        <v>0</v>
      </c>
      <c r="CU19" s="26">
        <f t="shared" si="16"/>
        <v>0</v>
      </c>
      <c r="CV19" s="26">
        <f t="shared" si="16"/>
        <v>0</v>
      </c>
      <c r="CW19" s="26">
        <f t="shared" si="16"/>
        <v>0</v>
      </c>
      <c r="CX19" s="26">
        <f t="shared" si="16"/>
        <v>0</v>
      </c>
      <c r="CY19" s="26">
        <f t="shared" si="16"/>
        <v>0</v>
      </c>
      <c r="CZ19" s="26">
        <f t="shared" si="17"/>
        <v>0</v>
      </c>
      <c r="DA19" s="26">
        <f t="shared" si="17"/>
        <v>0</v>
      </c>
      <c r="DB19" s="26">
        <f t="shared" si="17"/>
        <v>0</v>
      </c>
      <c r="DC19" s="26">
        <f t="shared" si="17"/>
        <v>0</v>
      </c>
      <c r="DD19" s="26">
        <f t="shared" si="17"/>
        <v>0</v>
      </c>
      <c r="DE19" s="26">
        <f t="shared" si="17"/>
        <v>0</v>
      </c>
      <c r="DF19" s="26">
        <f t="shared" si="17"/>
        <v>0</v>
      </c>
      <c r="DG19" s="26">
        <f t="shared" si="17"/>
        <v>0</v>
      </c>
      <c r="DH19" s="26">
        <f t="shared" si="17"/>
        <v>0</v>
      </c>
      <c r="DI19" s="26">
        <f t="shared" si="17"/>
        <v>0</v>
      </c>
      <c r="DJ19" s="26">
        <f t="shared" si="18"/>
        <v>0</v>
      </c>
      <c r="DK19" s="26">
        <f t="shared" si="18"/>
        <v>0</v>
      </c>
      <c r="DL19" s="26">
        <f t="shared" si="18"/>
        <v>0</v>
      </c>
      <c r="DM19" s="26">
        <f t="shared" si="18"/>
        <v>0</v>
      </c>
      <c r="DN19" s="26">
        <f t="shared" si="18"/>
        <v>0</v>
      </c>
      <c r="DO19" s="26">
        <f t="shared" si="18"/>
        <v>0</v>
      </c>
      <c r="DP19" s="26"/>
      <c r="DQ19" s="26"/>
      <c r="DR19" s="26"/>
      <c r="DS19" s="26"/>
      <c r="DT19" s="366"/>
      <c r="DW19" s="48">
        <v>9</v>
      </c>
      <c r="DX19" s="26" t="str">
        <f>IFERROR(INDEX(AT$11:AT$2000,_xlfn.AGGREGATE(15,6,(ROW(AT$11:AT$2000)-ROW(AT$11)+1)/($AU$11:$AU$2000=$DY$8),ROWS(DX$11:DX19))),"")</f>
        <v>t</v>
      </c>
      <c r="DY19" s="4" t="str">
        <f>IFERROR(INDEX(AU$11:AU$2000,_xlfn.AGGREGATE(15,6,(ROW(AU$11:AU$2000)-ROW(AU$11)+1)/($AU$11:$AU$2000=$DY$8),ROWS(DY$11:DY19))),"")</f>
        <v>PASS</v>
      </c>
      <c r="DZ19" s="26">
        <f>IFERROR(INDEX(AV$11:AV$2000,_xlfn.AGGREGATE(15,6,(ROW(AV$11:AV$2000)-ROW(AV$11)+1)/($AU$11:$AU$2000=$DY$8),ROWS(DZ$11:DZ19))),"")</f>
        <v>3</v>
      </c>
      <c r="EA19" s="26">
        <f>IFERROR(INDEX(AW$11:AW$2000,_xlfn.AGGREGATE(15,6,(ROW(AW$11:AW$2000)-ROW(AW$11)+1)/($AU$11:$AU$2000=$DY$8),ROWS(EA$11:EA19))),"")</f>
        <v>1</v>
      </c>
      <c r="EB19" s="26">
        <f>IFERROR(INDEX(AX$11:AX$2000,_xlfn.AGGREGATE(15,6,(ROW(AX$11:AX$2000)-ROW(AX$11)+1)/($AU$11:$AU$2000=$DY$8),ROWS(EB$11:EB19))),"")</f>
        <v>3</v>
      </c>
      <c r="EC19" s="26">
        <f>IFERROR(INDEX(AY$11:AY$2000,_xlfn.AGGREGATE(15,6,(ROW(AY$11:AY$2000)-ROW(AY$11)+1)/($AU$11:$AU$2000=$DY$8),ROWS(EC$11:EC19))),"")</f>
        <v>3</v>
      </c>
      <c r="ED19" s="26">
        <f>IFERROR(INDEX(AZ$11:AZ$2000,_xlfn.AGGREGATE(15,6,(ROW(AZ$11:AZ$2000)-ROW(AZ$11)+1)/($AU$11:$AU$2000=$DY$8),ROWS(ED$11:ED19))),"")</f>
        <v>0</v>
      </c>
      <c r="EE19" s="26">
        <f>IFERROR(INDEX(BA$11:BA$2000,_xlfn.AGGREGATE(15,6,(ROW(BA$11:BA$2000)-ROW(BA$11)+1)/($AU$11:$AU$2000=$DY$8),ROWS(EE$11:EE19))),"")</f>
        <v>0</v>
      </c>
      <c r="EF19" s="26">
        <f>IFERROR(INDEX(BB$11:BB$2000,_xlfn.AGGREGATE(15,6,(ROW(BB$11:BB$2000)-ROW(BB$11)+1)/($AU$11:$AU$2000=$DY$8),ROWS(EF$11:EF19))),"")</f>
        <v>0</v>
      </c>
      <c r="EG19" s="26">
        <f>IFERROR(INDEX(BC$11:BC$2000,_xlfn.AGGREGATE(15,6,(ROW(BC$11:BC$2000)-ROW(BC$11)+1)/($AU$11:$AU$2000=$DY$8),ROWS(EG$11:EG19))),"")</f>
        <v>0</v>
      </c>
      <c r="EH19" s="26">
        <f>IFERROR(INDEX(BD$11:BD$2000,_xlfn.AGGREGATE(15,6,(ROW(BD$11:BD$2000)-ROW(BD$11)+1)/($AU$11:$AU$2000=$DY$8),ROWS(EH$11:EH19))),"")</f>
        <v>438</v>
      </c>
      <c r="EI19" s="26">
        <f>IFERROR(INDEX(BE$11:BE$2000,_xlfn.AGGREGATE(15,6,(ROW(BE$11:BE$2000)-ROW(BE$11)+1)/($AU$11:$AU$2000=$DY$8),ROWS(EI$11:EI19))),"")</f>
        <v>0</v>
      </c>
      <c r="EJ19" s="26">
        <f>IFERROR(INDEX(BF$11:BF$2000,_xlfn.AGGREGATE(15,6,(ROW(BF$11:BF$2000)-ROW(BF$11)+1)/($AU$11:$AU$2000=$DY$8),ROWS(EJ$11:EJ19))),"")</f>
        <v>453.5</v>
      </c>
      <c r="EK19" s="26">
        <f>IFERROR(INDEX(BG$11:BG$2000,_xlfn.AGGREGATE(15,6,(ROW(BG$11:BG$2000)-ROW(BG$11)+1)/($AU$11:$AU$2000=$DY$8),ROWS(EK$11:EK19))),"")</f>
        <v>20</v>
      </c>
      <c r="EL19" s="26">
        <f>IFERROR(INDEX(BH$11:BH$2000,_xlfn.AGGREGATE(15,6,(ROW(BH$11:BH$2000)-ROW(BH$11)+1)/($AU$11:$AU$2000=$DY$8),ROWS(EL$11:EL19))),"")</f>
        <v>0</v>
      </c>
      <c r="EM19" s="26">
        <f>IFERROR(INDEX(BI$11:BI$2000,_xlfn.AGGREGATE(15,6,(ROW(BI$11:BI$2000)-ROW(BI$11)+1)/($AU$11:$AU$2000=$DY$8),ROWS(EM$11:EM19))),"")</f>
        <v>458.64859999999999</v>
      </c>
      <c r="EN19" s="26">
        <f>IFERROR(INDEX(BJ$11:BJ$2000,_xlfn.AGGREGATE(15,6,(ROW(BJ$11:BJ$2000)-ROW(BJ$11)+1)/($AU$11:$AU$2000=$DY$8),ROWS(EN$11:EN19))),"")</f>
        <v>896.77359999999999</v>
      </c>
      <c r="EO19" s="26">
        <f>IFERROR(INDEX(BK$11:BK$2000,_xlfn.AGGREGATE(15,6,(ROW(BK$11:BK$2000)-ROW(BK$11)+1)/($AU$11:$AU$2000=$DY$8),ROWS(EO$11:EO19))),"")</f>
        <v>1350.3986</v>
      </c>
      <c r="EP19" s="26">
        <f>IFERROR(INDEX(BL$11:BL$2000,_xlfn.AGGREGATE(15,6,(ROW(BL$11:BL$2000)-ROW(BL$11)+1)/($AU$11:$AU$2000=$DY$8),ROWS(EP$11:EP19))),"")</f>
        <v>1803.8986</v>
      </c>
      <c r="EQ19" s="26">
        <f>IFERROR(INDEX(BM$11:BM$2000,_xlfn.AGGREGATE(15,6,(ROW(BM$11:BM$2000)-ROW(BM$11)+1)/($AU$11:$AU$2000=$DY$8),ROWS(EQ$11:EQ19))),"")</f>
        <v>0</v>
      </c>
      <c r="ER19" s="26">
        <f>IFERROR(INDEX(BN$11:BN$2000,_xlfn.AGGREGATE(15,6,(ROW(BN$11:BN$2000)-ROW(BN$11)+1)/($AU$11:$AU$2000=$DY$8),ROWS(ER$11:ER19))),"")</f>
        <v>0</v>
      </c>
      <c r="ES19" s="26">
        <f>IFERROR(INDEX(BO$11:BO$2000,_xlfn.AGGREGATE(15,6,(ROW(BO$11:BO$2000)-ROW(BO$11)+1)/($AU$11:$AU$2000=$DY$8),ROWS(ES$11:ES19))),"")</f>
        <v>0</v>
      </c>
      <c r="ET19" s="63">
        <f>IFERROR(INDEX(BP$11:BP$2000,_xlfn.AGGREGATE(15,6,(ROW(BP$11:BP$2000)-ROW(BP$11)+1)/($AU$11:$AU$2000=$DY$8),ROWS(ET$11:ET19))),"")</f>
        <v>0</v>
      </c>
      <c r="EU19" s="25"/>
      <c r="EV19" s="48" t="e">
        <f>_xlfn.RANK.EQ(FJ19,$FJ$11:$FJ$64,1)+COUNTIF(FJ$11:$FJ19,FJ19)-1</f>
        <v>#VALUE!</v>
      </c>
      <c r="EW19" s="25" t="str">
        <f>IFERROR(INDEX(DX$11:DX$541,_xlfn.AGGREGATE(15,6,(ROW(DX$11:DX$541)-ROW(DX$11)+1)/($DX$11:$DX$541="p"),ROWS(EW$11:EW19))),"")</f>
        <v/>
      </c>
      <c r="EX19" s="25" t="str">
        <f>IFERROR(INDEX(DY$11:DY$541,_xlfn.AGGREGATE(15,6,(ROW(DY$11:DY$541)-ROW(DY$11)+1)/($DX$11:$DX$541="p"),ROWS(EX$11:EX19))),"")</f>
        <v/>
      </c>
      <c r="EY19" s="25" t="str">
        <f>IFERROR(INDEX(DZ$11:DZ$541,_xlfn.AGGREGATE(15,6,(ROW(DZ$11:DZ$541)-ROW(DZ$11)+1)/($DX$11:$DX$541="p"),ROWS(EY$11:EY19))),"")</f>
        <v/>
      </c>
      <c r="EZ19" s="25" t="str">
        <f>IFERROR(INDEX(EA$11:EA$541,_xlfn.AGGREGATE(15,6,(ROW(EA$11:EA$541)-ROW(EA$11)+1)/($DX$11:$DX$541="p"),ROWS(EZ$11:EZ19))),"")</f>
        <v/>
      </c>
      <c r="FA19" s="25" t="str">
        <f>IFERROR(INDEX(EB$11:EB$541,_xlfn.AGGREGATE(15,6,(ROW(EB$11:EB$541)-ROW(EB$11)+1)/($DX$11:$DX$541="p"),ROWS(FA$11:FA19))),"")</f>
        <v/>
      </c>
      <c r="FB19" s="25" t="str">
        <f>IFERROR(INDEX(EC$11:EC$541,_xlfn.AGGREGATE(15,6,(ROW(EC$11:EC$541)-ROW(EC$11)+1)/($DX$11:$DX$541="p"),ROWS(FB$11:FB19))),"")</f>
        <v/>
      </c>
      <c r="FC19" s="25" t="str">
        <f>IFERROR(INDEX(ED$11:ED$541,_xlfn.AGGREGATE(15,6,(ROW(ED$11:ED$541)-ROW(ED$11)+1)/($DX$11:$DX$541="p"),ROWS(FC$11:FC19))),"")</f>
        <v/>
      </c>
      <c r="FD19" s="25" t="str">
        <f>IFERROR(INDEX(EE$11:EE$541,_xlfn.AGGREGATE(15,6,(ROW(EE$11:EE$541)-ROW(EE$11)+1)/($DX$11:$DX$541="p"),ROWS(FD$11:FD19))),"")</f>
        <v/>
      </c>
      <c r="FE19" s="25" t="str">
        <f>IFERROR(INDEX(EF$11:EF$541,_xlfn.AGGREGATE(15,6,(ROW(EF$11:EF$541)-ROW(EF$11)+1)/($DX$11:$DX$541="p"),ROWS(FE$11:FE19))),"")</f>
        <v/>
      </c>
      <c r="FF19" s="25" t="str">
        <f>IFERROR(INDEX(EG$11:EG$541,_xlfn.AGGREGATE(15,6,(ROW(EG$11:EG$541)-ROW(EG$11)+1)/($DX$11:$DX$541="p"),ROWS(FF$11:FF19))),"")</f>
        <v/>
      </c>
      <c r="FG19" s="25" t="str">
        <f>IFERROR(INDEX(EH$11:EH$541,_xlfn.AGGREGATE(15,6,(ROW(EH$11:EH$541)-ROW(EH$11)+1)/($DX$11:$DX$541="p"),ROWS(FG$11:FG19))),"")</f>
        <v/>
      </c>
      <c r="FH19" s="25" t="str">
        <f>IFERROR(INDEX(EI$11:EI$541,_xlfn.AGGREGATE(15,6,(ROW(EI$11:EI$541)-ROW(EI$11)+1)/($DX$11:$DX$541="p"),ROWS(FH$11:FH19))),"")</f>
        <v/>
      </c>
      <c r="FI19" s="25" t="str">
        <f>IFERROR(INDEX(EJ$11:EJ$541,_xlfn.AGGREGATE(15,6,(ROW(EJ$11:EJ$541)-ROW(EJ$11)+1)/($DX$11:$DX$541="p"),ROWS(FI$11:FI19))),"")</f>
        <v/>
      </c>
      <c r="FJ19" s="25" t="str">
        <f>IFERROR(INDEX(EK$11:EK$541,_xlfn.AGGREGATE(15,6,(ROW(EK$11:EK$541)-ROW(EK$11)+1)/($DX$11:$DX$541="p"),ROWS(FJ$11:FJ19))),"")</f>
        <v/>
      </c>
      <c r="FK19" s="25"/>
      <c r="FL19" s="25" t="str">
        <f>IFERROR(INDEX(EM$11:EM$541,_xlfn.AGGREGATE(15,6,(ROW(EM$11:EM$541)-ROW(EM$11)+1)/($DX$11:$DX$541="p"),ROWS(FL$11:FL19))),"")</f>
        <v/>
      </c>
      <c r="FM19" s="25" t="str">
        <f>IFERROR(INDEX(EN$11:EN$541,_xlfn.AGGREGATE(15,6,(ROW(EN$11:EN$541)-ROW(EN$11)+1)/($DX$11:$DX$541="p"),ROWS(FM$11:FM19))),"")</f>
        <v/>
      </c>
      <c r="FN19" s="25" t="str">
        <f>IFERROR(INDEX(EO$11:EO$541,_xlfn.AGGREGATE(15,6,(ROW(EO$11:EO$541)-ROW(EO$11)+1)/($DX$11:$DX$541="p"),ROWS(FN$11:FN19))),"")</f>
        <v/>
      </c>
      <c r="FO19" s="25" t="str">
        <f>IFERROR(INDEX(EP$11:EP$541,_xlfn.AGGREGATE(15,6,(ROW(EP$11:EP$541)-ROW(EP$11)+1)/($DX$11:$DX$541="p"),ROWS(FO$11:FO19))),"")</f>
        <v/>
      </c>
      <c r="FP19" s="25" t="str">
        <f>IFERROR(INDEX(EQ$11:EQ$541,_xlfn.AGGREGATE(15,6,(ROW(EQ$11:EQ$541)-ROW(EQ$11)+1)/($DX$11:$DX$541="p"),ROWS(FP$11:FP19))),"")</f>
        <v/>
      </c>
      <c r="FQ19" s="25" t="str">
        <f>IFERROR(INDEX(ER$11:ER$541,_xlfn.AGGREGATE(15,6,(ROW(ER$11:ER$541)-ROW(ER$11)+1)/($DX$11:$DX$541="p"),ROWS(FQ$11:FQ19))),"")</f>
        <v/>
      </c>
      <c r="FR19" s="25" t="str">
        <f>IFERROR(INDEX(ES$11:ES$541,_xlfn.AGGREGATE(15,6,(ROW(ES$11:ES$541)-ROW(ES$11)+1)/($DX$11:$DX$541="p"),ROWS(FR$11:FR19))),"")</f>
        <v/>
      </c>
      <c r="FS19" s="25" t="str">
        <f>IFERROR(INDEX(ET$11:ET$541,_xlfn.AGGREGATE(15,6,(ROW(ET$11:ET$541)-ROW(ET$11)+1)/($DX$11:$DX$541="p"),ROWS(FS$11:FS19))),"")</f>
        <v/>
      </c>
      <c r="FT19" s="25"/>
      <c r="FU19" s="48">
        <f>_xlfn.RANK.EQ(GI19,$GI$11:$GI$96,1)+COUNTIF($GI$11:GI19,GI19)-1</f>
        <v>46</v>
      </c>
      <c r="FV19" s="25" t="str">
        <f>IFERROR(INDEX(DX$11:DX$541,_xlfn.AGGREGATE(15,6,(ROW(DX$11:DX$541)-ROW(DX$11)+1)/($DX$11:$DX$541="t"),ROWS(FV$11:FV19))),"")</f>
        <v>t</v>
      </c>
      <c r="FW19" s="25" t="str">
        <f>IFERROR(INDEX(DY$11:DY$541,_xlfn.AGGREGATE(15,6,(ROW(DY$11:DY$541)-ROW(DY$11)+1)/($DX$11:$DX$541="t"),ROWS(FW$11:FW19))),"")</f>
        <v>PASS</v>
      </c>
      <c r="FX19" s="25">
        <f>IFERROR(INDEX(DZ$11:DZ$541,_xlfn.AGGREGATE(15,6,(ROW(DZ$11:DZ$541)-ROW(DZ$11)+1)/($DX$11:$DX$541="t"),ROWS(FX$11:FX19))),"")</f>
        <v>3</v>
      </c>
      <c r="FY19" s="25">
        <f>IFERROR(INDEX(EA$11:EA$541,_xlfn.AGGREGATE(15,6,(ROW(EA$11:EA$541)-ROW(EA$11)+1)/($DX$11:$DX$541="t"),ROWS(FY$11:FY19))),"")</f>
        <v>1</v>
      </c>
      <c r="FZ19" s="25">
        <f>IFERROR(INDEX(EB$11:EB$541,_xlfn.AGGREGATE(15,6,(ROW(EB$11:EB$541)-ROW(EB$11)+1)/($DX$11:$DX$541="t"),ROWS(FZ$11:FZ19))),"")</f>
        <v>3</v>
      </c>
      <c r="GA19" s="25">
        <f>IFERROR(INDEX(EC$11:EC$541,_xlfn.AGGREGATE(15,6,(ROW(EC$11:EC$541)-ROW(EC$11)+1)/($DX$11:$DX$541="t"),ROWS(GA$11:GA19))),"")</f>
        <v>1</v>
      </c>
      <c r="GB19" s="25">
        <f>IFERROR(INDEX(ED$11:ED$541,_xlfn.AGGREGATE(15,6,(ROW(ED$11:ED$541)-ROW(ED$11)+1)/($DX$11:$DX$541="t"),ROWS(GB$11:GB19))),"")</f>
        <v>3</v>
      </c>
      <c r="GC19" s="25">
        <f>IFERROR(INDEX(EE$11:EE$541,_xlfn.AGGREGATE(15,6,(ROW(EE$11:EE$541)-ROW(EE$11)+1)/($DX$11:$DX$541="t"),ROWS(GC$11:GC19))),"")</f>
        <v>1</v>
      </c>
      <c r="GD19" s="25">
        <f>IFERROR(INDEX(EF$11:EF$541,_xlfn.AGGREGATE(15,6,(ROW(EF$11:EF$541)-ROW(EF$11)+1)/($DX$11:$DX$541="t"),ROWS(GD$11:GD19))),"")</f>
        <v>3</v>
      </c>
      <c r="GE19" s="25">
        <f>IFERROR(INDEX(EG$11:EG$541,_xlfn.AGGREGATE(15,6,(ROW(EG$11:EG$541)-ROW(EG$11)+1)/($DX$11:$DX$541="t"),ROWS(GE$11:GE19))),"")</f>
        <v>1</v>
      </c>
      <c r="GF19" s="25">
        <f>IFERROR(INDEX(EH$11:EH$541,_xlfn.AGGREGATE(15,6,(ROW(EH$11:EH$541)-ROW(EH$11)+1)/($DX$11:$DX$541="t"),ROWS(GF$11:GF19))),"")</f>
        <v>431</v>
      </c>
      <c r="GG19" s="25">
        <f>IFERROR(INDEX(EI$11:EI$541,_xlfn.AGGREGATE(15,6,(ROW(EI$11:EI$541)-ROW(EI$11)+1)/($DX$11:$DX$541="t"),ROWS(GG$11:GG19))),"")</f>
        <v>0</v>
      </c>
      <c r="GH19" s="25">
        <f>IFERROR(INDEX(EJ$11:EJ$541,_xlfn.AGGREGATE(15,6,(ROW(EJ$11:EJ$541)-ROW(EJ$11)+1)/($DX$11:$DX$541="t"),ROWS(GH$11:GH19))),"")</f>
        <v>469</v>
      </c>
      <c r="GI19" s="25">
        <f>IFERROR(INDEX(EK$11:EK$541,_xlfn.AGGREGATE(15,6,(ROW(EK$11:EK$541)-ROW(EK$11)+1)/($DX$11:$DX$541="t"),ROWS(GI$11:GI19))),"")</f>
        <v>19</v>
      </c>
      <c r="GJ19" s="25"/>
      <c r="GK19" s="25">
        <f>IFERROR(INDEX(EM$11:EM$541,_xlfn.AGGREGATE(15,6,(ROW(EM$11:EM$541)-ROW(EM$11)+1)/($DX$11:$DX$541="t"),ROWS(GK$11:GK19))),"")</f>
        <v>474.14859999999999</v>
      </c>
      <c r="GL19" s="25">
        <f>IFERROR(INDEX(EN$11:EN$541,_xlfn.AGGREGATE(15,6,(ROW(EN$11:EN$541)-ROW(EN$11)+1)/($DX$11:$DX$541="t"),ROWS(GL$11:GL19))),"")</f>
        <v>905.27359999999999</v>
      </c>
      <c r="GM19" s="25">
        <f>IFERROR(INDEX(EO$11:EO$541,_xlfn.AGGREGATE(15,6,(ROW(EO$11:EO$541)-ROW(EO$11)+1)/($DX$11:$DX$541="t"),ROWS(GM$11:GM19))),"")</f>
        <v>1374.3986</v>
      </c>
      <c r="GN19" s="25">
        <f>IFERROR(INDEX(EP$11:EP$541,_xlfn.AGGREGATE(15,6,(ROW(EP$11:EP$541)-ROW(EP$11)+1)/($DX$11:$DX$541="t"),ROWS(GN$11:GN19))),"")</f>
        <v>1805.3986</v>
      </c>
      <c r="GO19" s="25"/>
      <c r="GP19" s="305"/>
      <c r="GQ19" s="142"/>
      <c r="GR19" s="25"/>
      <c r="GS19" s="2"/>
      <c r="GT19" s="25"/>
      <c r="GU19" s="25"/>
      <c r="GV19" s="25"/>
      <c r="GW19" s="25"/>
      <c r="GX19" s="25"/>
      <c r="GY19" s="25"/>
      <c r="GZ19" s="25"/>
      <c r="HA19" s="25"/>
      <c r="HB19" s="25"/>
      <c r="HC19" s="26"/>
      <c r="HD19" s="26"/>
      <c r="HE19" s="26"/>
      <c r="HF19" s="26"/>
      <c r="HG19" s="3"/>
      <c r="HH19" s="3"/>
      <c r="HI19" s="2"/>
      <c r="HJ19" s="25"/>
      <c r="HK19" s="2"/>
      <c r="HL19" s="310"/>
      <c r="HM19" s="191" t="s">
        <v>134</v>
      </c>
      <c r="HN19" s="26">
        <v>984</v>
      </c>
      <c r="HO19" s="26">
        <v>985</v>
      </c>
      <c r="HP19" s="26">
        <v>984</v>
      </c>
      <c r="HQ19" s="26">
        <v>984</v>
      </c>
      <c r="HR19" s="26">
        <v>984</v>
      </c>
      <c r="HS19" s="26">
        <v>984</v>
      </c>
      <c r="HT19" s="26">
        <v>984</v>
      </c>
      <c r="HU19" s="26" t="str">
        <v/>
      </c>
      <c r="HV19" s="26" t="str">
        <v/>
      </c>
      <c r="HW19" s="26" t="str">
        <v/>
      </c>
      <c r="HX19" s="26" t="str">
        <v/>
      </c>
      <c r="HY19" s="26" t="str">
        <v/>
      </c>
      <c r="HZ19" s="26" t="str">
        <v/>
      </c>
      <c r="IA19" s="26" t="str">
        <v/>
      </c>
      <c r="IB19" s="26" t="str">
        <v/>
      </c>
      <c r="IC19" s="26" t="str">
        <v/>
      </c>
      <c r="ID19" s="26" t="str">
        <v/>
      </c>
      <c r="IE19" s="26" t="str">
        <v/>
      </c>
      <c r="IF19" s="26" t="str">
        <v/>
      </c>
      <c r="IG19" s="26" t="str">
        <v/>
      </c>
      <c r="IH19" s="26" t="str">
        <v/>
      </c>
      <c r="II19" s="26" t="str">
        <v/>
      </c>
      <c r="IJ19" s="26" t="str">
        <v/>
      </c>
      <c r="IK19" s="26" t="str">
        <v/>
      </c>
      <c r="IL19" s="26" t="str">
        <v/>
      </c>
      <c r="IM19" s="26" t="str">
        <v/>
      </c>
      <c r="IN19" s="26" t="str">
        <v/>
      </c>
      <c r="IO19" s="26" t="str">
        <v/>
      </c>
      <c r="IP19" s="26" t="str">
        <v/>
      </c>
      <c r="IQ19" s="26" t="str">
        <v/>
      </c>
      <c r="IR19" s="26" t="str">
        <v/>
      </c>
      <c r="IS19" s="26" t="str">
        <v/>
      </c>
      <c r="IT19" s="26" t="str">
        <v/>
      </c>
      <c r="IU19" s="26" t="str">
        <v/>
      </c>
      <c r="IV19" s="26" t="str">
        <v/>
      </c>
      <c r="IW19" s="26" t="str">
        <v/>
      </c>
      <c r="IX19" s="26" t="str">
        <v/>
      </c>
      <c r="IY19" s="26" t="str">
        <v/>
      </c>
      <c r="IZ19" s="26" t="str">
        <v/>
      </c>
      <c r="JA19" s="26" t="str">
        <v/>
      </c>
      <c r="JB19" s="26" t="str">
        <v/>
      </c>
      <c r="JC19" s="26" t="str">
        <v/>
      </c>
      <c r="JD19" s="26" t="str">
        <v/>
      </c>
      <c r="JE19" s="26" t="str">
        <v/>
      </c>
      <c r="JF19" s="26" t="str">
        <v/>
      </c>
      <c r="JG19" s="26" t="str">
        <v/>
      </c>
      <c r="JH19" s="26" t="str">
        <v/>
      </c>
      <c r="JI19" s="26" t="str">
        <v/>
      </c>
      <c r="JJ19" s="26" t="str">
        <v/>
      </c>
      <c r="JK19" s="7" t="str">
        <v/>
      </c>
      <c r="JL19" s="12"/>
      <c r="JM19" s="12"/>
    </row>
    <row r="20" spans="1:273" s="1" customFormat="1" ht="15" customHeight="1" x14ac:dyDescent="0.3">
      <c r="A20" s="100"/>
      <c r="B20" s="80"/>
      <c r="C20" s="80" t="s">
        <v>29</v>
      </c>
      <c r="D20" s="84">
        <v>2.39</v>
      </c>
      <c r="E20" s="81"/>
      <c r="F20" s="80" t="s">
        <v>41</v>
      </c>
      <c r="G20" s="84">
        <f>Module_Width</f>
        <v>39.055</v>
      </c>
      <c r="H20" s="81"/>
      <c r="I20" s="80" t="s">
        <v>46</v>
      </c>
      <c r="J20" s="84">
        <f>G19</f>
        <v>37.402000000000001</v>
      </c>
      <c r="K20" s="84"/>
      <c r="L20" s="252"/>
      <c r="M20" s="284" t="s">
        <v>175</v>
      </c>
      <c r="N20" s="285"/>
      <c r="O20" s="273"/>
      <c r="P20" s="274"/>
      <c r="Q20" s="273"/>
      <c r="R20" s="274"/>
      <c r="S20" s="273"/>
      <c r="T20" s="274"/>
      <c r="U20" s="273"/>
      <c r="V20" s="274"/>
      <c r="W20" s="127"/>
      <c r="X20" s="127"/>
      <c r="Y20" s="127"/>
      <c r="Z20" s="154"/>
      <c r="AA20" s="218"/>
      <c r="AB20" s="105"/>
      <c r="AC20" s="105"/>
      <c r="AD20" s="105"/>
      <c r="AE20" s="105"/>
      <c r="AF20" s="100"/>
      <c r="AG20" s="100"/>
      <c r="AH20" s="100"/>
      <c r="AI20" s="105"/>
      <c r="AJ20" s="105"/>
      <c r="AK20" s="105"/>
      <c r="AL20" s="105"/>
      <c r="AM20" s="105"/>
      <c r="AN20" s="105"/>
      <c r="AO20" s="105"/>
      <c r="AP20" s="81"/>
      <c r="AQ20" s="426"/>
      <c r="AR20" s="141"/>
      <c r="AS20" s="18">
        <v>3</v>
      </c>
      <c r="AT20" s="26" t="s">
        <v>123</v>
      </c>
      <c r="AU20" s="4" t="str">
        <f t="shared" si="13"/>
        <v>FAIL</v>
      </c>
      <c r="AV20" s="26" t="s">
        <v>146</v>
      </c>
      <c r="AW20" s="26" t="s">
        <v>199</v>
      </c>
      <c r="AX20" s="26" t="s">
        <v>200</v>
      </c>
      <c r="AY20" s="26" t="s">
        <v>201</v>
      </c>
      <c r="AZ20" s="26" t="s">
        <v>202</v>
      </c>
      <c r="BA20" s="26" t="s">
        <v>203</v>
      </c>
      <c r="BB20" s="26"/>
      <c r="BC20" s="26">
        <v>3</v>
      </c>
      <c r="BD20" s="26"/>
      <c r="BE20" s="26"/>
      <c r="BF20" s="26"/>
      <c r="BG20" s="63">
        <v>0</v>
      </c>
      <c r="BH20" s="26"/>
      <c r="BI20" s="26"/>
      <c r="BJ20" s="26"/>
      <c r="BK20" s="26"/>
      <c r="BL20" s="26"/>
      <c r="BM20" s="26"/>
      <c r="BN20" s="26"/>
      <c r="BO20" s="26"/>
      <c r="BP20" s="26"/>
      <c r="BQ20" s="26"/>
      <c r="BR20" s="26"/>
      <c r="BS20" s="26" t="str">
        <f t="shared" si="10"/>
        <v>good</v>
      </c>
      <c r="BT20" s="26"/>
      <c r="BU20" s="26"/>
      <c r="BV20" s="26">
        <f t="shared" si="14"/>
        <v>0</v>
      </c>
      <c r="BW20" s="26">
        <f t="shared" si="14"/>
        <v>0</v>
      </c>
      <c r="BX20" s="26">
        <f t="shared" si="14"/>
        <v>0</v>
      </c>
      <c r="BY20" s="26">
        <f t="shared" si="14"/>
        <v>0</v>
      </c>
      <c r="BZ20" s="26">
        <f t="shared" si="14"/>
        <v>0</v>
      </c>
      <c r="CA20" s="26">
        <f t="shared" si="14"/>
        <v>0</v>
      </c>
      <c r="CB20" s="26">
        <f t="shared" si="14"/>
        <v>0</v>
      </c>
      <c r="CC20" s="26">
        <f t="shared" si="14"/>
        <v>0</v>
      </c>
      <c r="CD20" s="26">
        <f t="shared" si="14"/>
        <v>0</v>
      </c>
      <c r="CE20" s="26">
        <f t="shared" si="14"/>
        <v>0</v>
      </c>
      <c r="CF20" s="26">
        <f t="shared" si="15"/>
        <v>0</v>
      </c>
      <c r="CG20" s="26">
        <f t="shared" si="15"/>
        <v>0</v>
      </c>
      <c r="CH20" s="26">
        <f t="shared" si="15"/>
        <v>0</v>
      </c>
      <c r="CI20" s="26">
        <f t="shared" si="15"/>
        <v>0</v>
      </c>
      <c r="CJ20" s="26">
        <f t="shared" si="15"/>
        <v>0</v>
      </c>
      <c r="CK20" s="26">
        <f t="shared" si="15"/>
        <v>0</v>
      </c>
      <c r="CL20" s="26">
        <f t="shared" si="15"/>
        <v>0</v>
      </c>
      <c r="CM20" s="26">
        <f t="shared" si="15"/>
        <v>0</v>
      </c>
      <c r="CN20" s="26">
        <f t="shared" si="15"/>
        <v>0</v>
      </c>
      <c r="CO20" s="26">
        <f t="shared" si="15"/>
        <v>0</v>
      </c>
      <c r="CP20" s="26">
        <f t="shared" si="16"/>
        <v>0</v>
      </c>
      <c r="CQ20" s="26">
        <f t="shared" si="16"/>
        <v>0</v>
      </c>
      <c r="CR20" s="26">
        <f t="shared" si="16"/>
        <v>0</v>
      </c>
      <c r="CS20" s="26">
        <f t="shared" si="16"/>
        <v>0</v>
      </c>
      <c r="CT20" s="26">
        <f t="shared" si="16"/>
        <v>0</v>
      </c>
      <c r="CU20" s="26">
        <f t="shared" si="16"/>
        <v>0</v>
      </c>
      <c r="CV20" s="26">
        <f t="shared" si="16"/>
        <v>0</v>
      </c>
      <c r="CW20" s="26">
        <f t="shared" si="16"/>
        <v>0</v>
      </c>
      <c r="CX20" s="26">
        <f t="shared" si="16"/>
        <v>0</v>
      </c>
      <c r="CY20" s="26">
        <f t="shared" si="16"/>
        <v>0</v>
      </c>
      <c r="CZ20" s="26">
        <f t="shared" si="17"/>
        <v>0</v>
      </c>
      <c r="DA20" s="26">
        <f t="shared" si="17"/>
        <v>0</v>
      </c>
      <c r="DB20" s="26">
        <f t="shared" si="17"/>
        <v>0</v>
      </c>
      <c r="DC20" s="26">
        <f t="shared" si="17"/>
        <v>0</v>
      </c>
      <c r="DD20" s="26">
        <f t="shared" si="17"/>
        <v>0</v>
      </c>
      <c r="DE20" s="26">
        <f t="shared" si="17"/>
        <v>0</v>
      </c>
      <c r="DF20" s="26">
        <f t="shared" si="17"/>
        <v>0</v>
      </c>
      <c r="DG20" s="26">
        <f t="shared" si="17"/>
        <v>0</v>
      </c>
      <c r="DH20" s="26">
        <f t="shared" si="17"/>
        <v>0</v>
      </c>
      <c r="DI20" s="26">
        <f t="shared" si="17"/>
        <v>0</v>
      </c>
      <c r="DJ20" s="26">
        <f t="shared" si="18"/>
        <v>0</v>
      </c>
      <c r="DK20" s="26">
        <f t="shared" si="18"/>
        <v>0</v>
      </c>
      <c r="DL20" s="26">
        <f t="shared" si="18"/>
        <v>0</v>
      </c>
      <c r="DM20" s="26">
        <f t="shared" si="18"/>
        <v>0</v>
      </c>
      <c r="DN20" s="26">
        <f t="shared" si="18"/>
        <v>0</v>
      </c>
      <c r="DO20" s="26">
        <f t="shared" si="18"/>
        <v>0</v>
      </c>
      <c r="DP20" s="26"/>
      <c r="DQ20" s="26"/>
      <c r="DR20" s="26"/>
      <c r="DS20" s="26"/>
      <c r="DT20" s="366"/>
      <c r="DU20" s="145"/>
      <c r="DV20" s="12"/>
      <c r="DW20" s="48">
        <v>10</v>
      </c>
      <c r="DX20" s="26" t="str">
        <f>IFERROR(INDEX(AT$11:AT$2000,_xlfn.AGGREGATE(15,6,(ROW(AT$11:AT$2000)-ROW(AT$11)+1)/($AU$11:$AU$2000=$DY$8),ROWS(DX$11:DX20))),"")</f>
        <v>t</v>
      </c>
      <c r="DY20" s="4" t="str">
        <f>IFERROR(INDEX(AU$11:AU$2000,_xlfn.AGGREGATE(15,6,(ROW(AU$11:AU$2000)-ROW(AU$11)+1)/($AU$11:$AU$2000=$DY$8),ROWS(DY$11:DY20))),"")</f>
        <v>PASS</v>
      </c>
      <c r="DZ20" s="26">
        <f>IFERROR(INDEX(AV$11:AV$2000,_xlfn.AGGREGATE(15,6,(ROW(AV$11:AV$2000)-ROW(AV$11)+1)/($AU$11:$AU$2000=$DY$8),ROWS(DZ$11:DZ20))),"")</f>
        <v>3</v>
      </c>
      <c r="EA20" s="26">
        <f>IFERROR(INDEX(AW$11:AW$2000,_xlfn.AGGREGATE(15,6,(ROW(AW$11:AW$2000)-ROW(AW$11)+1)/($AU$11:$AU$2000=$DY$8),ROWS(EA$11:EA20))),"")</f>
        <v>1</v>
      </c>
      <c r="EB20" s="26">
        <f>IFERROR(INDEX(AX$11:AX$2000,_xlfn.AGGREGATE(15,6,(ROW(AX$11:AX$2000)-ROW(AX$11)+1)/($AU$11:$AU$2000=$DY$8),ROWS(EB$11:EB20))),"")</f>
        <v>3</v>
      </c>
      <c r="EC20" s="26">
        <f>IFERROR(INDEX(AY$11:AY$2000,_xlfn.AGGREGATE(15,6,(ROW(AY$11:AY$2000)-ROW(AY$11)+1)/($AU$11:$AU$2000=$DY$8),ROWS(EC$11:EC20))),"")</f>
        <v>3</v>
      </c>
      <c r="ED20" s="26">
        <f>IFERROR(INDEX(AZ$11:AZ$2000,_xlfn.AGGREGATE(15,6,(ROW(AZ$11:AZ$2000)-ROW(AZ$11)+1)/($AU$11:$AU$2000=$DY$8),ROWS(ED$11:ED20))),"")</f>
        <v>0</v>
      </c>
      <c r="EE20" s="26">
        <f>IFERROR(INDEX(BA$11:BA$2000,_xlfn.AGGREGATE(15,6,(ROW(BA$11:BA$2000)-ROW(BA$11)+1)/($AU$11:$AU$2000=$DY$8),ROWS(EE$11:EE20))),"")</f>
        <v>0</v>
      </c>
      <c r="EF20" s="26">
        <f>IFERROR(INDEX(BB$11:BB$2000,_xlfn.AGGREGATE(15,6,(ROW(BB$11:BB$2000)-ROW(BB$11)+1)/($AU$11:$AU$2000=$DY$8),ROWS(EF$11:EF20))),"")</f>
        <v>0</v>
      </c>
      <c r="EG20" s="26">
        <f>IFERROR(INDEX(BC$11:BC$2000,_xlfn.AGGREGATE(15,6,(ROW(BC$11:BC$2000)-ROW(BC$11)+1)/($AU$11:$AU$2000=$DY$8),ROWS(EG$11:EG20))),"")</f>
        <v>0</v>
      </c>
      <c r="EH20" s="26">
        <f>IFERROR(INDEX(BD$11:BD$2000,_xlfn.AGGREGATE(15,6,(ROW(BD$11:BD$2000)-ROW(BD$11)+1)/($AU$11:$AU$2000=$DY$8),ROWS(EH$11:EH20))),"")</f>
        <v>438</v>
      </c>
      <c r="EI20" s="26">
        <f>IFERROR(INDEX(BE$11:BE$2000,_xlfn.AGGREGATE(15,6,(ROW(BE$11:BE$2000)-ROW(BE$11)+1)/($AU$11:$AU$2000=$DY$8),ROWS(EI$11:EI20))),"")</f>
        <v>0</v>
      </c>
      <c r="EJ20" s="26">
        <f>IFERROR(INDEX(BF$11:BF$2000,_xlfn.AGGREGATE(15,6,(ROW(BF$11:BF$2000)-ROW(BF$11)+1)/($AU$11:$AU$2000=$DY$8),ROWS(EJ$11:EJ20))),"")</f>
        <v>453.5</v>
      </c>
      <c r="EK20" s="26">
        <f>IFERROR(INDEX(BG$11:BG$2000,_xlfn.AGGREGATE(15,6,(ROW(BG$11:BG$2000)-ROW(BG$11)+1)/($AU$11:$AU$2000=$DY$8),ROWS(EK$11:EK20))),"")</f>
        <v>20</v>
      </c>
      <c r="EL20" s="26">
        <f>IFERROR(INDEX(BH$11:BH$2000,_xlfn.AGGREGATE(15,6,(ROW(BH$11:BH$2000)-ROW(BH$11)+1)/($AU$11:$AU$2000=$DY$8),ROWS(EL$11:EL20))),"")</f>
        <v>0</v>
      </c>
      <c r="EM20" s="26">
        <f>IFERROR(INDEX(BI$11:BI$2000,_xlfn.AGGREGATE(15,6,(ROW(BI$11:BI$2000)-ROW(BI$11)+1)/($AU$11:$AU$2000=$DY$8),ROWS(EM$11:EM20))),"")</f>
        <v>458.64859999999999</v>
      </c>
      <c r="EN20" s="26">
        <f>IFERROR(INDEX(BJ$11:BJ$2000,_xlfn.AGGREGATE(15,6,(ROW(BJ$11:BJ$2000)-ROW(BJ$11)+1)/($AU$11:$AU$2000=$DY$8),ROWS(EN$11:EN20))),"")</f>
        <v>896.77359999999999</v>
      </c>
      <c r="EO20" s="26">
        <f>IFERROR(INDEX(BK$11:BK$2000,_xlfn.AGGREGATE(15,6,(ROW(BK$11:BK$2000)-ROW(BK$11)+1)/($AU$11:$AU$2000=$DY$8),ROWS(EO$11:EO20))),"")</f>
        <v>1350.3986</v>
      </c>
      <c r="EP20" s="26">
        <f>IFERROR(INDEX(BL$11:BL$2000,_xlfn.AGGREGATE(15,6,(ROW(BL$11:BL$2000)-ROW(BL$11)+1)/($AU$11:$AU$2000=$DY$8),ROWS(EP$11:EP20))),"")</f>
        <v>1803.8986</v>
      </c>
      <c r="EQ20" s="26">
        <f>IFERROR(INDEX(BM$11:BM$2000,_xlfn.AGGREGATE(15,6,(ROW(BM$11:BM$2000)-ROW(BM$11)+1)/($AU$11:$AU$2000=$DY$8),ROWS(EQ$11:EQ20))),"")</f>
        <v>0</v>
      </c>
      <c r="ER20" s="26">
        <f>IFERROR(INDEX(BN$11:BN$2000,_xlfn.AGGREGATE(15,6,(ROW(BN$11:BN$2000)-ROW(BN$11)+1)/($AU$11:$AU$2000=$DY$8),ROWS(ER$11:ER20))),"")</f>
        <v>0</v>
      </c>
      <c r="ES20" s="26">
        <f>IFERROR(INDEX(BO$11:BO$2000,_xlfn.AGGREGATE(15,6,(ROW(BO$11:BO$2000)-ROW(BO$11)+1)/($AU$11:$AU$2000=$DY$8),ROWS(ES$11:ES20))),"")</f>
        <v>0</v>
      </c>
      <c r="ET20" s="63">
        <f>IFERROR(INDEX(BP$11:BP$2000,_xlfn.AGGREGATE(15,6,(ROW(BP$11:BP$2000)-ROW(BP$11)+1)/($AU$11:$AU$2000=$DY$8),ROWS(ET$11:ET20))),"")</f>
        <v>0</v>
      </c>
      <c r="EU20" s="25"/>
      <c r="EV20" s="48" t="e">
        <f>_xlfn.RANK.EQ(FJ20,$FJ$11:$FJ$64,1)+COUNTIF(FJ$11:$FJ20,FJ20)-1</f>
        <v>#VALUE!</v>
      </c>
      <c r="EW20" s="25" t="str">
        <f>IFERROR(INDEX(DX$11:DX$541,_xlfn.AGGREGATE(15,6,(ROW(DX$11:DX$541)-ROW(DX$11)+1)/($DX$11:$DX$541="p"),ROWS(EW$11:EW20))),"")</f>
        <v/>
      </c>
      <c r="EX20" s="25" t="str">
        <f>IFERROR(INDEX(DY$11:DY$541,_xlfn.AGGREGATE(15,6,(ROW(DY$11:DY$541)-ROW(DY$11)+1)/($DX$11:$DX$541="p"),ROWS(EX$11:EX20))),"")</f>
        <v/>
      </c>
      <c r="EY20" s="25" t="str">
        <f>IFERROR(INDEX(DZ$11:DZ$541,_xlfn.AGGREGATE(15,6,(ROW(DZ$11:DZ$541)-ROW(DZ$11)+1)/($DX$11:$DX$541="p"),ROWS(EY$11:EY20))),"")</f>
        <v/>
      </c>
      <c r="EZ20" s="25" t="str">
        <f>IFERROR(INDEX(EA$11:EA$541,_xlfn.AGGREGATE(15,6,(ROW(EA$11:EA$541)-ROW(EA$11)+1)/($DX$11:$DX$541="p"),ROWS(EZ$11:EZ20))),"")</f>
        <v/>
      </c>
      <c r="FA20" s="25" t="str">
        <f>IFERROR(INDEX(EB$11:EB$541,_xlfn.AGGREGATE(15,6,(ROW(EB$11:EB$541)-ROW(EB$11)+1)/($DX$11:$DX$541="p"),ROWS(FA$11:FA20))),"")</f>
        <v/>
      </c>
      <c r="FB20" s="25" t="str">
        <f>IFERROR(INDEX(EC$11:EC$541,_xlfn.AGGREGATE(15,6,(ROW(EC$11:EC$541)-ROW(EC$11)+1)/($DX$11:$DX$541="p"),ROWS(FB$11:FB20))),"")</f>
        <v/>
      </c>
      <c r="FC20" s="25" t="str">
        <f>IFERROR(INDEX(ED$11:ED$541,_xlfn.AGGREGATE(15,6,(ROW(ED$11:ED$541)-ROW(ED$11)+1)/($DX$11:$DX$541="p"),ROWS(FC$11:FC20))),"")</f>
        <v/>
      </c>
      <c r="FD20" s="25" t="str">
        <f>IFERROR(INDEX(EE$11:EE$541,_xlfn.AGGREGATE(15,6,(ROW(EE$11:EE$541)-ROW(EE$11)+1)/($DX$11:$DX$541="p"),ROWS(FD$11:FD20))),"")</f>
        <v/>
      </c>
      <c r="FE20" s="25" t="str">
        <f>IFERROR(INDEX(EF$11:EF$541,_xlfn.AGGREGATE(15,6,(ROW(EF$11:EF$541)-ROW(EF$11)+1)/($DX$11:$DX$541="p"),ROWS(FE$11:FE20))),"")</f>
        <v/>
      </c>
      <c r="FF20" s="25" t="str">
        <f>IFERROR(INDEX(EG$11:EG$541,_xlfn.AGGREGATE(15,6,(ROW(EG$11:EG$541)-ROW(EG$11)+1)/($DX$11:$DX$541="p"),ROWS(FF$11:FF20))),"")</f>
        <v/>
      </c>
      <c r="FG20" s="25" t="str">
        <f>IFERROR(INDEX(EH$11:EH$541,_xlfn.AGGREGATE(15,6,(ROW(EH$11:EH$541)-ROW(EH$11)+1)/($DX$11:$DX$541="p"),ROWS(FG$11:FG20))),"")</f>
        <v/>
      </c>
      <c r="FH20" s="25" t="str">
        <f>IFERROR(INDEX(EI$11:EI$541,_xlfn.AGGREGATE(15,6,(ROW(EI$11:EI$541)-ROW(EI$11)+1)/($DX$11:$DX$541="p"),ROWS(FH$11:FH20))),"")</f>
        <v/>
      </c>
      <c r="FI20" s="25" t="str">
        <f>IFERROR(INDEX(EJ$11:EJ$541,_xlfn.AGGREGATE(15,6,(ROW(EJ$11:EJ$541)-ROW(EJ$11)+1)/($DX$11:$DX$541="p"),ROWS(FI$11:FI20))),"")</f>
        <v/>
      </c>
      <c r="FJ20" s="25" t="str">
        <f>IFERROR(INDEX(EK$11:EK$541,_xlfn.AGGREGATE(15,6,(ROW(EK$11:EK$541)-ROW(EK$11)+1)/($DX$11:$DX$541="p"),ROWS(FJ$11:FJ20))),"")</f>
        <v/>
      </c>
      <c r="FK20" s="25"/>
      <c r="FL20" s="25" t="str">
        <f>IFERROR(INDEX(EM$11:EM$541,_xlfn.AGGREGATE(15,6,(ROW(EM$11:EM$541)-ROW(EM$11)+1)/($DX$11:$DX$541="p"),ROWS(FL$11:FL20))),"")</f>
        <v/>
      </c>
      <c r="FM20" s="25" t="str">
        <f>IFERROR(INDEX(EN$11:EN$541,_xlfn.AGGREGATE(15,6,(ROW(EN$11:EN$541)-ROW(EN$11)+1)/($DX$11:$DX$541="p"),ROWS(FM$11:FM20))),"")</f>
        <v/>
      </c>
      <c r="FN20" s="25" t="str">
        <f>IFERROR(INDEX(EO$11:EO$541,_xlfn.AGGREGATE(15,6,(ROW(EO$11:EO$541)-ROW(EO$11)+1)/($DX$11:$DX$541="p"),ROWS(FN$11:FN20))),"")</f>
        <v/>
      </c>
      <c r="FO20" s="25" t="str">
        <f>IFERROR(INDEX(EP$11:EP$541,_xlfn.AGGREGATE(15,6,(ROW(EP$11:EP$541)-ROW(EP$11)+1)/($DX$11:$DX$541="p"),ROWS(FO$11:FO20))),"")</f>
        <v/>
      </c>
      <c r="FP20" s="25" t="str">
        <f>IFERROR(INDEX(EQ$11:EQ$541,_xlfn.AGGREGATE(15,6,(ROW(EQ$11:EQ$541)-ROW(EQ$11)+1)/($DX$11:$DX$541="p"),ROWS(FP$11:FP20))),"")</f>
        <v/>
      </c>
      <c r="FQ20" s="25" t="str">
        <f>IFERROR(INDEX(ER$11:ER$541,_xlfn.AGGREGATE(15,6,(ROW(ER$11:ER$541)-ROW(ER$11)+1)/($DX$11:$DX$541="p"),ROWS(FQ$11:FQ20))),"")</f>
        <v/>
      </c>
      <c r="FR20" s="25" t="str">
        <f>IFERROR(INDEX(ES$11:ES$541,_xlfn.AGGREGATE(15,6,(ROW(ES$11:ES$541)-ROW(ES$11)+1)/($DX$11:$DX$541="p"),ROWS(FR$11:FR20))),"")</f>
        <v/>
      </c>
      <c r="FS20" s="25" t="str">
        <f>IFERROR(INDEX(ET$11:ET$541,_xlfn.AGGREGATE(15,6,(ROW(ET$11:ET$541)-ROW(ET$11)+1)/($DX$11:$DX$541="p"),ROWS(FS$11:FS20))),"")</f>
        <v/>
      </c>
      <c r="FT20" s="25"/>
      <c r="FU20" s="48">
        <f>_xlfn.RANK.EQ(GI20,$GI$11:$GI$96,1)+COUNTIF($GI$11:GI20,GI20)-1</f>
        <v>50</v>
      </c>
      <c r="FV20" s="25" t="str">
        <f>IFERROR(INDEX(DX$11:DX$541,_xlfn.AGGREGATE(15,6,(ROW(DX$11:DX$541)-ROW(DX$11)+1)/($DX$11:$DX$541="t"),ROWS(FV$11:FV20))),"")</f>
        <v>t</v>
      </c>
      <c r="FW20" s="25" t="str">
        <f>IFERROR(INDEX(DY$11:DY$541,_xlfn.AGGREGATE(15,6,(ROW(DY$11:DY$541)-ROW(DY$11)+1)/($DX$11:$DX$541="t"),ROWS(FW$11:FW20))),"")</f>
        <v>PASS</v>
      </c>
      <c r="FX20" s="25">
        <f>IFERROR(INDEX(DZ$11:DZ$541,_xlfn.AGGREGATE(15,6,(ROW(DZ$11:DZ$541)-ROW(DZ$11)+1)/($DX$11:$DX$541="t"),ROWS(FX$11:FX20))),"")</f>
        <v>3</v>
      </c>
      <c r="FY20" s="25">
        <f>IFERROR(INDEX(EA$11:EA$541,_xlfn.AGGREGATE(15,6,(ROW(EA$11:EA$541)-ROW(EA$11)+1)/($DX$11:$DX$541="t"),ROWS(FY$11:FY20))),"")</f>
        <v>1</v>
      </c>
      <c r="FZ20" s="25">
        <f>IFERROR(INDEX(EB$11:EB$541,_xlfn.AGGREGATE(15,6,(ROW(EB$11:EB$541)-ROW(EB$11)+1)/($DX$11:$DX$541="t"),ROWS(FZ$11:FZ20))),"")</f>
        <v>3</v>
      </c>
      <c r="GA20" s="25">
        <f>IFERROR(INDEX(EC$11:EC$541,_xlfn.AGGREGATE(15,6,(ROW(EC$11:EC$541)-ROW(EC$11)+1)/($DX$11:$DX$541="t"),ROWS(GA$11:GA20))),"")</f>
        <v>1</v>
      </c>
      <c r="GB20" s="25">
        <f>IFERROR(INDEX(ED$11:ED$541,_xlfn.AGGREGATE(15,6,(ROW(ED$11:ED$541)-ROW(ED$11)+1)/($DX$11:$DX$541="t"),ROWS(GB$11:GB20))),"")</f>
        <v>3</v>
      </c>
      <c r="GC20" s="25">
        <f>IFERROR(INDEX(EE$11:EE$541,_xlfn.AGGREGATE(15,6,(ROW(EE$11:EE$541)-ROW(EE$11)+1)/($DX$11:$DX$541="t"),ROWS(GC$11:GC20))),"")</f>
        <v>1</v>
      </c>
      <c r="GD20" s="25">
        <f>IFERROR(INDEX(EF$11:EF$541,_xlfn.AGGREGATE(15,6,(ROW(EF$11:EF$541)-ROW(EF$11)+1)/($DX$11:$DX$541="t"),ROWS(GD$11:GD20))),"")</f>
        <v>3</v>
      </c>
      <c r="GE20" s="25">
        <f>IFERROR(INDEX(EG$11:EG$541,_xlfn.AGGREGATE(15,6,(ROW(EG$11:EG$541)-ROW(EG$11)+1)/($DX$11:$DX$541="t"),ROWS(GE$11:GE20))),"")</f>
        <v>1</v>
      </c>
      <c r="GF20" s="25">
        <f>IFERROR(INDEX(EH$11:EH$541,_xlfn.AGGREGATE(15,6,(ROW(EH$11:EH$541)-ROW(EH$11)+1)/($DX$11:$DX$541="t"),ROWS(GF$11:GF20))),"")</f>
        <v>430.5</v>
      </c>
      <c r="GG20" s="25">
        <f>IFERROR(INDEX(EI$11:EI$541,_xlfn.AGGREGATE(15,6,(ROW(EI$11:EI$541)-ROW(EI$11)+1)/($DX$11:$DX$541="t"),ROWS(GG$11:GG20))),"")</f>
        <v>0</v>
      </c>
      <c r="GH20" s="25">
        <f>IFERROR(INDEX(EJ$11:EJ$541,_xlfn.AGGREGATE(15,6,(ROW(EJ$11:EJ$541)-ROW(EJ$11)+1)/($DX$11:$DX$541="t"),ROWS(GH$11:GH20))),"")</f>
        <v>469.5</v>
      </c>
      <c r="GI20" s="25">
        <f>IFERROR(INDEX(EK$11:EK$541,_xlfn.AGGREGATE(15,6,(ROW(EK$11:EK$541)-ROW(EK$11)+1)/($DX$11:$DX$541="t"),ROWS(GI$11:GI20))),"")</f>
        <v>19.5</v>
      </c>
      <c r="GJ20" s="25"/>
      <c r="GK20" s="25">
        <f>IFERROR(INDEX(EM$11:EM$541,_xlfn.AGGREGATE(15,6,(ROW(EM$11:EM$541)-ROW(EM$11)+1)/($DX$11:$DX$541="t"),ROWS(GK$11:GK20))),"")</f>
        <v>474.64859999999999</v>
      </c>
      <c r="GL20" s="25">
        <f>IFERROR(INDEX(EN$11:EN$541,_xlfn.AGGREGATE(15,6,(ROW(EN$11:EN$541)-ROW(EN$11)+1)/($DX$11:$DX$541="t"),ROWS(GL$11:GL20))),"")</f>
        <v>905.27359999999999</v>
      </c>
      <c r="GM20" s="25">
        <f>IFERROR(INDEX(EO$11:EO$541,_xlfn.AGGREGATE(15,6,(ROW(EO$11:EO$541)-ROW(EO$11)+1)/($DX$11:$DX$541="t"),ROWS(GM$11:GM20))),"")</f>
        <v>1374.8986</v>
      </c>
      <c r="GN20" s="25">
        <f>IFERROR(INDEX(EP$11:EP$541,_xlfn.AGGREGATE(15,6,(ROW(EP$11:EP$541)-ROW(EP$11)+1)/($DX$11:$DX$541="t"),ROWS(GN$11:GN20))),"")</f>
        <v>1805.3986</v>
      </c>
      <c r="GO20" s="25"/>
      <c r="GP20" s="305"/>
      <c r="GQ20" s="142"/>
      <c r="GR20" s="25"/>
      <c r="GS20" s="25"/>
      <c r="GT20" s="25"/>
      <c r="GU20" s="25"/>
      <c r="GV20" s="25"/>
      <c r="GW20" s="25"/>
      <c r="GX20" s="25"/>
      <c r="GY20" s="25"/>
      <c r="GZ20" s="25"/>
      <c r="HA20" s="25"/>
      <c r="HB20" s="25"/>
      <c r="HC20" s="26"/>
      <c r="HD20" s="26"/>
      <c r="HE20" s="26"/>
      <c r="HF20" s="26"/>
      <c r="HG20" s="26"/>
      <c r="HH20" s="26"/>
      <c r="HI20" s="25"/>
      <c r="HJ20" s="25"/>
      <c r="HK20" s="25"/>
      <c r="HL20" s="310"/>
      <c r="HM20" s="191" t="s">
        <v>139</v>
      </c>
      <c r="HN20" s="26">
        <v>1227</v>
      </c>
      <c r="HO20" s="26">
        <v>1228</v>
      </c>
      <c r="HP20" s="26">
        <v>1256</v>
      </c>
      <c r="HQ20" s="26">
        <v>1257</v>
      </c>
      <c r="HR20" s="26">
        <v>1258</v>
      </c>
      <c r="HS20" s="26">
        <v>1259</v>
      </c>
      <c r="HT20" s="26">
        <v>1260</v>
      </c>
      <c r="HU20" s="26" t="str">
        <v/>
      </c>
      <c r="HV20" s="26" t="str">
        <v/>
      </c>
      <c r="HW20" s="26" t="str">
        <v/>
      </c>
      <c r="HX20" s="26" t="str">
        <v/>
      </c>
      <c r="HY20" s="26" t="str">
        <v/>
      </c>
      <c r="HZ20" s="26" t="str">
        <v/>
      </c>
      <c r="IA20" s="26" t="str">
        <v/>
      </c>
      <c r="IB20" s="26" t="str">
        <v/>
      </c>
      <c r="IC20" s="26" t="str">
        <v/>
      </c>
      <c r="ID20" s="26" t="str">
        <v/>
      </c>
      <c r="IE20" s="26" t="str">
        <v/>
      </c>
      <c r="IF20" s="26" t="str">
        <v/>
      </c>
      <c r="IG20" s="26" t="str">
        <v/>
      </c>
      <c r="IH20" s="26" t="str">
        <v/>
      </c>
      <c r="II20" s="26" t="str">
        <v/>
      </c>
      <c r="IJ20" s="26" t="str">
        <v/>
      </c>
      <c r="IK20" s="26" t="str">
        <v/>
      </c>
      <c r="IL20" s="26" t="str">
        <v/>
      </c>
      <c r="IM20" s="26" t="str">
        <v/>
      </c>
      <c r="IN20" s="26" t="str">
        <v/>
      </c>
      <c r="IO20" s="26" t="str">
        <v/>
      </c>
      <c r="IP20" s="26" t="str">
        <v/>
      </c>
      <c r="IQ20" s="26" t="str">
        <v/>
      </c>
      <c r="IR20" s="26" t="str">
        <v/>
      </c>
      <c r="IS20" s="26" t="str">
        <v/>
      </c>
      <c r="IT20" s="26" t="str">
        <v/>
      </c>
      <c r="IU20" s="26" t="str">
        <v/>
      </c>
      <c r="IV20" s="26" t="str">
        <v/>
      </c>
      <c r="IW20" s="26" t="str">
        <v/>
      </c>
      <c r="IX20" s="26" t="str">
        <v/>
      </c>
      <c r="IY20" s="26" t="str">
        <v/>
      </c>
      <c r="IZ20" s="26" t="str">
        <v/>
      </c>
      <c r="JA20" s="26" t="str">
        <v/>
      </c>
      <c r="JB20" s="26" t="str">
        <v/>
      </c>
      <c r="JC20" s="26" t="str">
        <v/>
      </c>
      <c r="JD20" s="26" t="str">
        <v/>
      </c>
      <c r="JE20" s="26" t="str">
        <v/>
      </c>
      <c r="JF20" s="26" t="str">
        <v/>
      </c>
      <c r="JG20" s="26" t="str">
        <v/>
      </c>
      <c r="JH20" s="26" t="str">
        <v/>
      </c>
      <c r="JI20" s="26" t="str">
        <v/>
      </c>
      <c r="JJ20" s="26" t="str">
        <v/>
      </c>
      <c r="JK20" s="7" t="str">
        <v/>
      </c>
      <c r="JL20" s="12"/>
      <c r="JM20" s="12"/>
    </row>
    <row r="21" spans="1:273" s="1" customFormat="1" ht="15" customHeight="1" x14ac:dyDescent="0.3">
      <c r="A21" s="100"/>
      <c r="B21" s="80"/>
      <c r="C21" s="80" t="s">
        <v>31</v>
      </c>
      <c r="D21" s="84">
        <v>1.5</v>
      </c>
      <c r="E21" s="81"/>
      <c r="F21" s="80" t="s">
        <v>141</v>
      </c>
      <c r="G21" s="110">
        <f>D8</f>
        <v>15.747999999999999</v>
      </c>
      <c r="H21" s="81"/>
      <c r="I21" s="80" t="s">
        <v>47</v>
      </c>
      <c r="J21" s="84">
        <f>(North_South_Config+2)/2</f>
        <v>46</v>
      </c>
      <c r="K21" s="84"/>
      <c r="L21" s="253">
        <v>2</v>
      </c>
      <c r="M21" s="402" t="s">
        <v>174</v>
      </c>
      <c r="N21" s="403"/>
      <c r="O21" s="257" t="s">
        <v>154</v>
      </c>
      <c r="P21" s="258"/>
      <c r="Q21" s="257" t="s">
        <v>155</v>
      </c>
      <c r="R21" s="258"/>
      <c r="S21" s="257" t="s">
        <v>156</v>
      </c>
      <c r="T21" s="258"/>
      <c r="U21" s="257" t="s">
        <v>157</v>
      </c>
      <c r="V21" s="258"/>
      <c r="W21" s="125" t="s">
        <v>158</v>
      </c>
      <c r="X21" s="125" t="s">
        <v>159</v>
      </c>
      <c r="Y21" s="153" t="s">
        <v>160</v>
      </c>
      <c r="Z21" s="155" t="s">
        <v>161</v>
      </c>
      <c r="AA21" s="218"/>
      <c r="AB21" s="105"/>
      <c r="AC21" s="105"/>
      <c r="AD21" s="105"/>
      <c r="AE21" s="105"/>
      <c r="AF21" s="100"/>
      <c r="AG21" s="100"/>
      <c r="AH21" s="100"/>
      <c r="AI21" s="105"/>
      <c r="AJ21" s="105"/>
      <c r="AK21" s="105"/>
      <c r="AL21" s="105"/>
      <c r="AM21" s="105"/>
      <c r="AN21" s="105"/>
      <c r="AO21" s="105"/>
      <c r="AP21" s="81"/>
      <c r="AQ21" s="426"/>
      <c r="AR21" s="141"/>
      <c r="AS21" s="18">
        <v>4</v>
      </c>
      <c r="AT21" s="26" t="s">
        <v>123</v>
      </c>
      <c r="AU21" s="64" t="str">
        <f t="shared" si="13"/>
        <v>FAIL</v>
      </c>
      <c r="AV21" s="33" t="s">
        <v>146</v>
      </c>
      <c r="AW21" s="33" t="s">
        <v>199</v>
      </c>
      <c r="AX21" s="33" t="s">
        <v>200</v>
      </c>
      <c r="AY21" s="33" t="s">
        <v>201</v>
      </c>
      <c r="AZ21" s="33" t="s">
        <v>202</v>
      </c>
      <c r="BA21" s="33" t="s">
        <v>203</v>
      </c>
      <c r="BB21" s="33"/>
      <c r="BC21" s="33">
        <v>4</v>
      </c>
      <c r="BD21" s="33"/>
      <c r="BE21" s="33"/>
      <c r="BF21" s="33"/>
      <c r="BG21" s="65">
        <v>0</v>
      </c>
      <c r="BH21" s="26"/>
      <c r="BI21" s="26"/>
      <c r="BJ21" s="26"/>
      <c r="BK21" s="26"/>
      <c r="BL21" s="26"/>
      <c r="BM21" s="26"/>
      <c r="BN21" s="26"/>
      <c r="BO21" s="26"/>
      <c r="BP21" s="26"/>
      <c r="BQ21" s="26"/>
      <c r="BR21" s="26"/>
      <c r="BS21" s="26" t="str">
        <f t="shared" si="10"/>
        <v>good</v>
      </c>
      <c r="BT21" s="26"/>
      <c r="BU21" s="26"/>
      <c r="BV21" s="26">
        <f t="shared" si="14"/>
        <v>0</v>
      </c>
      <c r="BW21" s="26">
        <f t="shared" si="14"/>
        <v>0</v>
      </c>
      <c r="BX21" s="26">
        <f t="shared" si="14"/>
        <v>0</v>
      </c>
      <c r="BY21" s="26">
        <f t="shared" si="14"/>
        <v>0</v>
      </c>
      <c r="BZ21" s="26">
        <f t="shared" si="14"/>
        <v>0</v>
      </c>
      <c r="CA21" s="26">
        <f t="shared" si="14"/>
        <v>0</v>
      </c>
      <c r="CB21" s="26">
        <f t="shared" si="14"/>
        <v>0</v>
      </c>
      <c r="CC21" s="26">
        <f t="shared" si="14"/>
        <v>0</v>
      </c>
      <c r="CD21" s="26">
        <f t="shared" si="14"/>
        <v>0</v>
      </c>
      <c r="CE21" s="26">
        <f t="shared" si="14"/>
        <v>0</v>
      </c>
      <c r="CF21" s="26">
        <f t="shared" si="15"/>
        <v>0</v>
      </c>
      <c r="CG21" s="26">
        <f t="shared" si="15"/>
        <v>0</v>
      </c>
      <c r="CH21" s="26">
        <f t="shared" si="15"/>
        <v>0</v>
      </c>
      <c r="CI21" s="26">
        <f t="shared" si="15"/>
        <v>0</v>
      </c>
      <c r="CJ21" s="26">
        <f t="shared" si="15"/>
        <v>0</v>
      </c>
      <c r="CK21" s="26">
        <f t="shared" si="15"/>
        <v>0</v>
      </c>
      <c r="CL21" s="26">
        <f t="shared" si="15"/>
        <v>0</v>
      </c>
      <c r="CM21" s="26">
        <f t="shared" si="15"/>
        <v>0</v>
      </c>
      <c r="CN21" s="26">
        <f t="shared" si="15"/>
        <v>0</v>
      </c>
      <c r="CO21" s="26">
        <f t="shared" si="15"/>
        <v>0</v>
      </c>
      <c r="CP21" s="26">
        <f t="shared" si="16"/>
        <v>0</v>
      </c>
      <c r="CQ21" s="26">
        <f t="shared" si="16"/>
        <v>0</v>
      </c>
      <c r="CR21" s="26">
        <f t="shared" si="16"/>
        <v>0</v>
      </c>
      <c r="CS21" s="26">
        <f t="shared" si="16"/>
        <v>0</v>
      </c>
      <c r="CT21" s="26">
        <f t="shared" si="16"/>
        <v>0</v>
      </c>
      <c r="CU21" s="26">
        <f t="shared" si="16"/>
        <v>0</v>
      </c>
      <c r="CV21" s="26">
        <f t="shared" si="16"/>
        <v>0</v>
      </c>
      <c r="CW21" s="26">
        <f t="shared" si="16"/>
        <v>0</v>
      </c>
      <c r="CX21" s="26">
        <f t="shared" si="16"/>
        <v>0</v>
      </c>
      <c r="CY21" s="26">
        <f t="shared" si="16"/>
        <v>0</v>
      </c>
      <c r="CZ21" s="26">
        <f t="shared" si="17"/>
        <v>0</v>
      </c>
      <c r="DA21" s="26">
        <f t="shared" si="17"/>
        <v>0</v>
      </c>
      <c r="DB21" s="26">
        <f t="shared" si="17"/>
        <v>0</v>
      </c>
      <c r="DC21" s="26">
        <f t="shared" si="17"/>
        <v>0</v>
      </c>
      <c r="DD21" s="26">
        <f t="shared" si="17"/>
        <v>0</v>
      </c>
      <c r="DE21" s="26">
        <f t="shared" si="17"/>
        <v>0</v>
      </c>
      <c r="DF21" s="26">
        <f t="shared" si="17"/>
        <v>0</v>
      </c>
      <c r="DG21" s="26">
        <f t="shared" si="17"/>
        <v>0</v>
      </c>
      <c r="DH21" s="26">
        <f t="shared" si="17"/>
        <v>0</v>
      </c>
      <c r="DI21" s="26">
        <f t="shared" si="17"/>
        <v>0</v>
      </c>
      <c r="DJ21" s="26">
        <f t="shared" si="18"/>
        <v>0</v>
      </c>
      <c r="DK21" s="26">
        <f t="shared" si="18"/>
        <v>0</v>
      </c>
      <c r="DL21" s="26">
        <f t="shared" si="18"/>
        <v>0</v>
      </c>
      <c r="DM21" s="26">
        <f t="shared" si="18"/>
        <v>0</v>
      </c>
      <c r="DN21" s="26">
        <f t="shared" si="18"/>
        <v>0</v>
      </c>
      <c r="DO21" s="26">
        <f t="shared" si="18"/>
        <v>0</v>
      </c>
      <c r="DP21" s="26"/>
      <c r="DQ21" s="26"/>
      <c r="DR21" s="26"/>
      <c r="DS21" s="26"/>
      <c r="DT21" s="366"/>
      <c r="DU21" s="145"/>
      <c r="DV21" s="12"/>
      <c r="DW21" s="48">
        <v>11</v>
      </c>
      <c r="DX21" s="26" t="str">
        <f>IFERROR(INDEX(AT$11:AT$2000,_xlfn.AGGREGATE(15,6,(ROW(AT$11:AT$2000)-ROW(AT$11)+1)/($AU$11:$AU$2000=$DY$8),ROWS(DX$11:DX21))),"")</f>
        <v>t</v>
      </c>
      <c r="DY21" s="4" t="str">
        <f>IFERROR(INDEX(AU$11:AU$2000,_xlfn.AGGREGATE(15,6,(ROW(AU$11:AU$2000)-ROW(AU$11)+1)/($AU$11:$AU$2000=$DY$8),ROWS(DY$11:DY21))),"")</f>
        <v>PASS</v>
      </c>
      <c r="DZ21" s="26">
        <f>IFERROR(INDEX(AV$11:AV$2000,_xlfn.AGGREGATE(15,6,(ROW(AV$11:AV$2000)-ROW(AV$11)+1)/($AU$11:$AU$2000=$DY$8),ROWS(DZ$11:DZ21))),"")</f>
        <v>3</v>
      </c>
      <c r="EA21" s="26">
        <f>IFERROR(INDEX(AW$11:AW$2000,_xlfn.AGGREGATE(15,6,(ROW(AW$11:AW$2000)-ROW(AW$11)+1)/($AU$11:$AU$2000=$DY$8),ROWS(EA$11:EA21))),"")</f>
        <v>1</v>
      </c>
      <c r="EB21" s="26">
        <f>IFERROR(INDEX(AX$11:AX$2000,_xlfn.AGGREGATE(15,6,(ROW(AX$11:AX$2000)-ROW(AX$11)+1)/($AU$11:$AU$2000=$DY$8),ROWS(EB$11:EB21))),"")</f>
        <v>3</v>
      </c>
      <c r="EC21" s="26">
        <f>IFERROR(INDEX(AY$11:AY$2000,_xlfn.AGGREGATE(15,6,(ROW(AY$11:AY$2000)-ROW(AY$11)+1)/($AU$11:$AU$2000=$DY$8),ROWS(EC$11:EC21))),"")</f>
        <v>1</v>
      </c>
      <c r="ED21" s="26">
        <f>IFERROR(INDEX(AZ$11:AZ$2000,_xlfn.AGGREGATE(15,6,(ROW(AZ$11:AZ$2000)-ROW(AZ$11)+1)/($AU$11:$AU$2000=$DY$8),ROWS(ED$11:ED21))),"")</f>
        <v>3</v>
      </c>
      <c r="EE21" s="26">
        <f>IFERROR(INDEX(BA$11:BA$2000,_xlfn.AGGREGATE(15,6,(ROW(BA$11:BA$2000)-ROW(BA$11)+1)/($AU$11:$AU$2000=$DY$8),ROWS(EE$11:EE21))),"")</f>
        <v>1</v>
      </c>
      <c r="EF21" s="26">
        <f>IFERROR(INDEX(BB$11:BB$2000,_xlfn.AGGREGATE(15,6,(ROW(BB$11:BB$2000)-ROW(BB$11)+1)/($AU$11:$AU$2000=$DY$8),ROWS(EF$11:EF21))),"")</f>
        <v>3</v>
      </c>
      <c r="EG21" s="26">
        <f>IFERROR(INDEX(BC$11:BC$2000,_xlfn.AGGREGATE(15,6,(ROW(BC$11:BC$2000)-ROW(BC$11)+1)/($AU$11:$AU$2000=$DY$8),ROWS(EG$11:EG21))),"")</f>
        <v>1</v>
      </c>
      <c r="EH21" s="26">
        <f>IFERROR(INDEX(BD$11:BD$2000,_xlfn.AGGREGATE(15,6,(ROW(BD$11:BD$2000)-ROW(BD$11)+1)/($AU$11:$AU$2000=$DY$8),ROWS(EH$11:EH21))),"")</f>
        <v>433.5</v>
      </c>
      <c r="EI21" s="26">
        <f>IFERROR(INDEX(BE$11:BE$2000,_xlfn.AGGREGATE(15,6,(ROW(BE$11:BE$2000)-ROW(BE$11)+1)/($AU$11:$AU$2000=$DY$8),ROWS(EI$11:EI21))),"")</f>
        <v>0</v>
      </c>
      <c r="EJ21" s="26">
        <f>IFERROR(INDEX(BF$11:BF$2000,_xlfn.AGGREGATE(15,6,(ROW(BF$11:BF$2000)-ROW(BF$11)+1)/($AU$11:$AU$2000=$DY$8),ROWS(EJ$11:EJ21))),"")</f>
        <v>466.5</v>
      </c>
      <c r="EK21" s="26">
        <f>IFERROR(INDEX(BG$11:BG$2000,_xlfn.AGGREGATE(15,6,(ROW(BG$11:BG$2000)-ROW(BG$11)+1)/($AU$11:$AU$2000=$DY$8),ROWS(EK$11:EK21))),"")</f>
        <v>16.5</v>
      </c>
      <c r="EL21" s="26">
        <f>IFERROR(INDEX(BH$11:BH$2000,_xlfn.AGGREGATE(15,6,(ROW(BH$11:BH$2000)-ROW(BH$11)+1)/($AU$11:$AU$2000=$DY$8),ROWS(EL$11:EL21))),"")</f>
        <v>0</v>
      </c>
      <c r="EM21" s="26">
        <f>IFERROR(INDEX(BI$11:BI$2000,_xlfn.AGGREGATE(15,6,(ROW(BI$11:BI$2000)-ROW(BI$11)+1)/($AU$11:$AU$2000=$DY$8),ROWS(EM$11:EM21))),"")</f>
        <v>471.64859999999999</v>
      </c>
      <c r="EN21" s="26">
        <f>IFERROR(INDEX(BJ$11:BJ$2000,_xlfn.AGGREGATE(15,6,(ROW(BJ$11:BJ$2000)-ROW(BJ$11)+1)/($AU$11:$AU$2000=$DY$8),ROWS(EN$11:EN21))),"")</f>
        <v>905.27359999999999</v>
      </c>
      <c r="EO21" s="26">
        <f>IFERROR(INDEX(BK$11:BK$2000,_xlfn.AGGREGATE(15,6,(ROW(BK$11:BK$2000)-ROW(BK$11)+1)/($AU$11:$AU$2000=$DY$8),ROWS(EO$11:EO21))),"")</f>
        <v>1371.8986</v>
      </c>
      <c r="EP21" s="26">
        <f>IFERROR(INDEX(BL$11:BL$2000,_xlfn.AGGREGATE(15,6,(ROW(BL$11:BL$2000)-ROW(BL$11)+1)/($AU$11:$AU$2000=$DY$8),ROWS(EP$11:EP21))),"")</f>
        <v>1805.3986</v>
      </c>
      <c r="EQ21" s="26">
        <f>IFERROR(INDEX(BM$11:BM$2000,_xlfn.AGGREGATE(15,6,(ROW(BM$11:BM$2000)-ROW(BM$11)+1)/($AU$11:$AU$2000=$DY$8),ROWS(EQ$11:EQ21))),"")</f>
        <v>0</v>
      </c>
      <c r="ER21" s="26">
        <f>IFERROR(INDEX(BN$11:BN$2000,_xlfn.AGGREGATE(15,6,(ROW(BN$11:BN$2000)-ROW(BN$11)+1)/($AU$11:$AU$2000=$DY$8),ROWS(ER$11:ER21))),"")</f>
        <v>0</v>
      </c>
      <c r="ES21" s="26">
        <f>IFERROR(INDEX(BO$11:BO$2000,_xlfn.AGGREGATE(15,6,(ROW(BO$11:BO$2000)-ROW(BO$11)+1)/($AU$11:$AU$2000=$DY$8),ROWS(ES$11:ES21))),"")</f>
        <v>0</v>
      </c>
      <c r="ET21" s="63">
        <f>IFERROR(INDEX(BP$11:BP$2000,_xlfn.AGGREGATE(15,6,(ROW(BP$11:BP$2000)-ROW(BP$11)+1)/($AU$11:$AU$2000=$DY$8),ROWS(ET$11:ET21))),"")</f>
        <v>0</v>
      </c>
      <c r="EU21" s="25"/>
      <c r="EV21" s="48" t="e">
        <f>_xlfn.RANK.EQ(FJ21,$FJ$11:$FJ$64,1)+COUNTIF(FJ$11:$FJ21,FJ21)-1</f>
        <v>#VALUE!</v>
      </c>
      <c r="EW21" s="25" t="str">
        <f>IFERROR(INDEX(DX$11:DX$541,_xlfn.AGGREGATE(15,6,(ROW(DX$11:DX$541)-ROW(DX$11)+1)/($DX$11:$DX$541="p"),ROWS(EW$11:EW21))),"")</f>
        <v/>
      </c>
      <c r="EX21" s="25" t="str">
        <f>IFERROR(INDEX(DY$11:DY$541,_xlfn.AGGREGATE(15,6,(ROW(DY$11:DY$541)-ROW(DY$11)+1)/($DX$11:$DX$541="p"),ROWS(EX$11:EX21))),"")</f>
        <v/>
      </c>
      <c r="EY21" s="25" t="str">
        <f>IFERROR(INDEX(DZ$11:DZ$541,_xlfn.AGGREGATE(15,6,(ROW(DZ$11:DZ$541)-ROW(DZ$11)+1)/($DX$11:$DX$541="p"),ROWS(EY$11:EY21))),"")</f>
        <v/>
      </c>
      <c r="EZ21" s="25" t="str">
        <f>IFERROR(INDEX(EA$11:EA$541,_xlfn.AGGREGATE(15,6,(ROW(EA$11:EA$541)-ROW(EA$11)+1)/($DX$11:$DX$541="p"),ROWS(EZ$11:EZ21))),"")</f>
        <v/>
      </c>
      <c r="FA21" s="25" t="str">
        <f>IFERROR(INDEX(EB$11:EB$541,_xlfn.AGGREGATE(15,6,(ROW(EB$11:EB$541)-ROW(EB$11)+1)/($DX$11:$DX$541="p"),ROWS(FA$11:FA21))),"")</f>
        <v/>
      </c>
      <c r="FB21" s="25" t="str">
        <f>IFERROR(INDEX(EC$11:EC$541,_xlfn.AGGREGATE(15,6,(ROW(EC$11:EC$541)-ROW(EC$11)+1)/($DX$11:$DX$541="p"),ROWS(FB$11:FB21))),"")</f>
        <v/>
      </c>
      <c r="FC21" s="25" t="str">
        <f>IFERROR(INDEX(ED$11:ED$541,_xlfn.AGGREGATE(15,6,(ROW(ED$11:ED$541)-ROW(ED$11)+1)/($DX$11:$DX$541="p"),ROWS(FC$11:FC21))),"")</f>
        <v/>
      </c>
      <c r="FD21" s="25" t="str">
        <f>IFERROR(INDEX(EE$11:EE$541,_xlfn.AGGREGATE(15,6,(ROW(EE$11:EE$541)-ROW(EE$11)+1)/($DX$11:$DX$541="p"),ROWS(FD$11:FD21))),"")</f>
        <v/>
      </c>
      <c r="FE21" s="25" t="str">
        <f>IFERROR(INDEX(EF$11:EF$541,_xlfn.AGGREGATE(15,6,(ROW(EF$11:EF$541)-ROW(EF$11)+1)/($DX$11:$DX$541="p"),ROWS(FE$11:FE21))),"")</f>
        <v/>
      </c>
      <c r="FF21" s="25" t="str">
        <f>IFERROR(INDEX(EG$11:EG$541,_xlfn.AGGREGATE(15,6,(ROW(EG$11:EG$541)-ROW(EG$11)+1)/($DX$11:$DX$541="p"),ROWS(FF$11:FF21))),"")</f>
        <v/>
      </c>
      <c r="FG21" s="25" t="str">
        <f>IFERROR(INDEX(EH$11:EH$541,_xlfn.AGGREGATE(15,6,(ROW(EH$11:EH$541)-ROW(EH$11)+1)/($DX$11:$DX$541="p"),ROWS(FG$11:FG21))),"")</f>
        <v/>
      </c>
      <c r="FH21" s="25" t="str">
        <f>IFERROR(INDEX(EI$11:EI$541,_xlfn.AGGREGATE(15,6,(ROW(EI$11:EI$541)-ROW(EI$11)+1)/($DX$11:$DX$541="p"),ROWS(FH$11:FH21))),"")</f>
        <v/>
      </c>
      <c r="FI21" s="25" t="str">
        <f>IFERROR(INDEX(EJ$11:EJ$541,_xlfn.AGGREGATE(15,6,(ROW(EJ$11:EJ$541)-ROW(EJ$11)+1)/($DX$11:$DX$541="p"),ROWS(FI$11:FI21))),"")</f>
        <v/>
      </c>
      <c r="FJ21" s="25" t="str">
        <f>IFERROR(INDEX(EK$11:EK$541,_xlfn.AGGREGATE(15,6,(ROW(EK$11:EK$541)-ROW(EK$11)+1)/($DX$11:$DX$541="p"),ROWS(FJ$11:FJ21))),"")</f>
        <v/>
      </c>
      <c r="FK21" s="25"/>
      <c r="FL21" s="25" t="str">
        <f>IFERROR(INDEX(EM$11:EM$541,_xlfn.AGGREGATE(15,6,(ROW(EM$11:EM$541)-ROW(EM$11)+1)/($DX$11:$DX$541="p"),ROWS(FL$11:FL21))),"")</f>
        <v/>
      </c>
      <c r="FM21" s="25" t="str">
        <f>IFERROR(INDEX(EN$11:EN$541,_xlfn.AGGREGATE(15,6,(ROW(EN$11:EN$541)-ROW(EN$11)+1)/($DX$11:$DX$541="p"),ROWS(FM$11:FM21))),"")</f>
        <v/>
      </c>
      <c r="FN21" s="25" t="str">
        <f>IFERROR(INDEX(EO$11:EO$541,_xlfn.AGGREGATE(15,6,(ROW(EO$11:EO$541)-ROW(EO$11)+1)/($DX$11:$DX$541="p"),ROWS(FN$11:FN21))),"")</f>
        <v/>
      </c>
      <c r="FO21" s="25" t="str">
        <f>IFERROR(INDEX(EP$11:EP$541,_xlfn.AGGREGATE(15,6,(ROW(EP$11:EP$541)-ROW(EP$11)+1)/($DX$11:$DX$541="p"),ROWS(FO$11:FO21))),"")</f>
        <v/>
      </c>
      <c r="FP21" s="25" t="str">
        <f>IFERROR(INDEX(EQ$11:EQ$541,_xlfn.AGGREGATE(15,6,(ROW(EQ$11:EQ$541)-ROW(EQ$11)+1)/($DX$11:$DX$541="p"),ROWS(FP$11:FP21))),"")</f>
        <v/>
      </c>
      <c r="FQ21" s="25" t="str">
        <f>IFERROR(INDEX(ER$11:ER$541,_xlfn.AGGREGATE(15,6,(ROW(ER$11:ER$541)-ROW(ER$11)+1)/($DX$11:$DX$541="p"),ROWS(FQ$11:FQ21))),"")</f>
        <v/>
      </c>
      <c r="FR21" s="25" t="str">
        <f>IFERROR(INDEX(ES$11:ES$541,_xlfn.AGGREGATE(15,6,(ROW(ES$11:ES$541)-ROW(ES$11)+1)/($DX$11:$DX$541="p"),ROWS(FR$11:FR21))),"")</f>
        <v/>
      </c>
      <c r="FS21" s="25" t="str">
        <f>IFERROR(INDEX(ET$11:ET$541,_xlfn.AGGREGATE(15,6,(ROW(ET$11:ET$541)-ROW(ET$11)+1)/($DX$11:$DX$541="p"),ROWS(FS$11:FS21))),"")</f>
        <v/>
      </c>
      <c r="FT21" s="25"/>
      <c r="FU21" s="48">
        <f>_xlfn.RANK.EQ(GI21,$GI$11:$GI$96,1)+COUNTIF($GI$11:GI21,GI21)-1</f>
        <v>57</v>
      </c>
      <c r="FV21" s="25" t="str">
        <f>IFERROR(INDEX(DX$11:DX$541,_xlfn.AGGREGATE(15,6,(ROW(DX$11:DX$541)-ROW(DX$11)+1)/($DX$11:$DX$541="t"),ROWS(FV$11:FV21))),"")</f>
        <v>t</v>
      </c>
      <c r="FW21" s="25" t="str">
        <f>IFERROR(INDEX(DY$11:DY$541,_xlfn.AGGREGATE(15,6,(ROW(DY$11:DY$541)-ROW(DY$11)+1)/($DX$11:$DX$541="t"),ROWS(FW$11:FW21))),"")</f>
        <v>PASS</v>
      </c>
      <c r="FX21" s="25">
        <f>IFERROR(INDEX(DZ$11:DZ$541,_xlfn.AGGREGATE(15,6,(ROW(DZ$11:DZ$541)-ROW(DZ$11)+1)/($DX$11:$DX$541="t"),ROWS(FX$11:FX21))),"")</f>
        <v>3</v>
      </c>
      <c r="FY21" s="25">
        <f>IFERROR(INDEX(EA$11:EA$541,_xlfn.AGGREGATE(15,6,(ROW(EA$11:EA$541)-ROW(EA$11)+1)/($DX$11:$DX$541="t"),ROWS(FY$11:FY21))),"")</f>
        <v>1</v>
      </c>
      <c r="FZ21" s="25">
        <f>IFERROR(INDEX(EB$11:EB$541,_xlfn.AGGREGATE(15,6,(ROW(EB$11:EB$541)-ROW(EB$11)+1)/($DX$11:$DX$541="t"),ROWS(FZ$11:FZ21))),"")</f>
        <v>3</v>
      </c>
      <c r="GA21" s="25">
        <f>IFERROR(INDEX(EC$11:EC$541,_xlfn.AGGREGATE(15,6,(ROW(EC$11:EC$541)-ROW(EC$11)+1)/($DX$11:$DX$541="t"),ROWS(GA$11:GA21))),"")</f>
        <v>1</v>
      </c>
      <c r="GB21" s="25">
        <f>IFERROR(INDEX(ED$11:ED$541,_xlfn.AGGREGATE(15,6,(ROW(ED$11:ED$541)-ROW(ED$11)+1)/($DX$11:$DX$541="t"),ROWS(GB$11:GB21))),"")</f>
        <v>3</v>
      </c>
      <c r="GC21" s="25">
        <f>IFERROR(INDEX(EE$11:EE$541,_xlfn.AGGREGATE(15,6,(ROW(EE$11:EE$541)-ROW(EE$11)+1)/($DX$11:$DX$541="t"),ROWS(GC$11:GC21))),"")</f>
        <v>1</v>
      </c>
      <c r="GD21" s="25">
        <f>IFERROR(INDEX(EF$11:EF$541,_xlfn.AGGREGATE(15,6,(ROW(EF$11:EF$541)-ROW(EF$11)+1)/($DX$11:$DX$541="t"),ROWS(GD$11:GD21))),"")</f>
        <v>3</v>
      </c>
      <c r="GE21" s="25">
        <f>IFERROR(INDEX(EG$11:EG$541,_xlfn.AGGREGATE(15,6,(ROW(EG$11:EG$541)-ROW(EG$11)+1)/($DX$11:$DX$541="t"),ROWS(GE$11:GE21))),"")</f>
        <v>1</v>
      </c>
      <c r="GF21" s="25">
        <f>IFERROR(INDEX(EH$11:EH$541,_xlfn.AGGREGATE(15,6,(ROW(EH$11:EH$541)-ROW(EH$11)+1)/($DX$11:$DX$541="t"),ROWS(GF$11:GF21))),"")</f>
        <v>430</v>
      </c>
      <c r="GG21" s="25">
        <f>IFERROR(INDEX(EI$11:EI$541,_xlfn.AGGREGATE(15,6,(ROW(EI$11:EI$541)-ROW(EI$11)+1)/($DX$11:$DX$541="t"),ROWS(GG$11:GG21))),"")</f>
        <v>0</v>
      </c>
      <c r="GH21" s="25">
        <f>IFERROR(INDEX(EJ$11:EJ$541,_xlfn.AGGREGATE(15,6,(ROW(EJ$11:EJ$541)-ROW(EJ$11)+1)/($DX$11:$DX$541="t"),ROWS(GH$11:GH21))),"")</f>
        <v>470</v>
      </c>
      <c r="GI21" s="25">
        <f>IFERROR(INDEX(EK$11:EK$541,_xlfn.AGGREGATE(15,6,(ROW(EK$11:EK$541)-ROW(EK$11)+1)/($DX$11:$DX$541="t"),ROWS(GI$11:GI21))),"")</f>
        <v>20</v>
      </c>
      <c r="GJ21" s="25"/>
      <c r="GK21" s="25">
        <f>IFERROR(INDEX(EM$11:EM$541,_xlfn.AGGREGATE(15,6,(ROW(EM$11:EM$541)-ROW(EM$11)+1)/($DX$11:$DX$541="t"),ROWS(GK$11:GK21))),"")</f>
        <v>475.14859999999999</v>
      </c>
      <c r="GL21" s="25">
        <f>IFERROR(INDEX(EN$11:EN$541,_xlfn.AGGREGATE(15,6,(ROW(EN$11:EN$541)-ROW(EN$11)+1)/($DX$11:$DX$541="t"),ROWS(GL$11:GL21))),"")</f>
        <v>905.27359999999999</v>
      </c>
      <c r="GM21" s="25">
        <f>IFERROR(INDEX(EO$11:EO$541,_xlfn.AGGREGATE(15,6,(ROW(EO$11:EO$541)-ROW(EO$11)+1)/($DX$11:$DX$541="t"),ROWS(GM$11:GM21))),"")</f>
        <v>1375.3986</v>
      </c>
      <c r="GN21" s="25">
        <f>IFERROR(INDEX(EP$11:EP$541,_xlfn.AGGREGATE(15,6,(ROW(EP$11:EP$541)-ROW(EP$11)+1)/($DX$11:$DX$541="t"),ROWS(GN$11:GN21))),"")</f>
        <v>1805.3986</v>
      </c>
      <c r="GO21" s="25"/>
      <c r="GP21" s="305"/>
      <c r="GQ21" s="142"/>
      <c r="GR21" s="25"/>
      <c r="GS21" s="25"/>
      <c r="GT21" s="25"/>
      <c r="GU21" s="25"/>
      <c r="GV21" s="25"/>
      <c r="GW21" s="25"/>
      <c r="GX21" s="25"/>
      <c r="GY21" s="25"/>
      <c r="GZ21" s="25"/>
      <c r="HA21" s="25"/>
      <c r="HB21" s="25"/>
      <c r="HC21" s="26"/>
      <c r="HD21" s="26"/>
      <c r="HE21" s="26"/>
      <c r="HF21" s="26"/>
      <c r="HG21" s="26"/>
      <c r="HH21" s="26"/>
      <c r="HI21" s="25"/>
      <c r="HJ21" s="25"/>
      <c r="HK21" s="25"/>
      <c r="HL21" s="310"/>
      <c r="HM21" s="191" t="s">
        <v>165</v>
      </c>
      <c r="HN21" s="26">
        <v>1470</v>
      </c>
      <c r="HO21" s="26">
        <v>1471</v>
      </c>
      <c r="HP21" s="26">
        <v>1476</v>
      </c>
      <c r="HQ21" s="26">
        <v>1476</v>
      </c>
      <c r="HR21" s="26">
        <v>1476</v>
      </c>
      <c r="HS21" s="26">
        <v>1476</v>
      </c>
      <c r="HT21" s="26">
        <v>1476</v>
      </c>
      <c r="HU21" s="26" t="str">
        <v/>
      </c>
      <c r="HV21" s="26" t="str">
        <v/>
      </c>
      <c r="HW21" s="26" t="str">
        <v/>
      </c>
      <c r="HX21" s="26" t="str">
        <v/>
      </c>
      <c r="HY21" s="26" t="str">
        <v/>
      </c>
      <c r="HZ21" s="26" t="str">
        <v/>
      </c>
      <c r="IA21" s="26" t="str">
        <v/>
      </c>
      <c r="IB21" s="26" t="str">
        <v/>
      </c>
      <c r="IC21" s="26" t="str">
        <v/>
      </c>
      <c r="ID21" s="26" t="str">
        <v/>
      </c>
      <c r="IE21" s="26" t="str">
        <v/>
      </c>
      <c r="IF21" s="26" t="str">
        <v/>
      </c>
      <c r="IG21" s="26" t="str">
        <v/>
      </c>
      <c r="IH21" s="26" t="str">
        <v/>
      </c>
      <c r="II21" s="26" t="str">
        <v/>
      </c>
      <c r="IJ21" s="26" t="str">
        <v/>
      </c>
      <c r="IK21" s="26" t="str">
        <v/>
      </c>
      <c r="IL21" s="26" t="str">
        <v/>
      </c>
      <c r="IM21" s="26" t="str">
        <v/>
      </c>
      <c r="IN21" s="26" t="str">
        <v/>
      </c>
      <c r="IO21" s="26" t="str">
        <v/>
      </c>
      <c r="IP21" s="26" t="str">
        <v/>
      </c>
      <c r="IQ21" s="26" t="str">
        <v/>
      </c>
      <c r="IR21" s="26" t="str">
        <v/>
      </c>
      <c r="IS21" s="26" t="str">
        <v/>
      </c>
      <c r="IT21" s="26" t="str">
        <v/>
      </c>
      <c r="IU21" s="26" t="str">
        <v/>
      </c>
      <c r="IV21" s="26" t="str">
        <v/>
      </c>
      <c r="IW21" s="26" t="str">
        <v/>
      </c>
      <c r="IX21" s="26" t="str">
        <v/>
      </c>
      <c r="IY21" s="26" t="str">
        <v/>
      </c>
      <c r="IZ21" s="26" t="str">
        <v/>
      </c>
      <c r="JA21" s="26" t="str">
        <v/>
      </c>
      <c r="JB21" s="26" t="str">
        <v/>
      </c>
      <c r="JC21" s="26" t="str">
        <v/>
      </c>
      <c r="JD21" s="26" t="str">
        <v/>
      </c>
      <c r="JE21" s="26" t="str">
        <v/>
      </c>
      <c r="JF21" s="26" t="str">
        <v/>
      </c>
      <c r="JG21" s="26" t="str">
        <v/>
      </c>
      <c r="JH21" s="26" t="str">
        <v/>
      </c>
      <c r="JI21" s="26" t="str">
        <v/>
      </c>
      <c r="JJ21" s="26" t="str">
        <v/>
      </c>
      <c r="JK21" s="7" t="str">
        <v/>
      </c>
      <c r="JL21" s="12"/>
      <c r="JM21" s="12"/>
    </row>
    <row r="22" spans="1:273" s="1" customFormat="1" ht="15" customHeight="1" x14ac:dyDescent="0.3">
      <c r="A22" s="100"/>
      <c r="B22" s="80"/>
      <c r="C22" s="80" t="s">
        <v>145</v>
      </c>
      <c r="D22" s="84">
        <v>12.124499999999999</v>
      </c>
      <c r="E22" s="81"/>
      <c r="F22" s="80" t="s">
        <v>42</v>
      </c>
      <c r="G22" s="84">
        <f>Number_of_Torque_Tubes_A</f>
        <v>8</v>
      </c>
      <c r="H22" s="81"/>
      <c r="I22" s="80"/>
      <c r="J22" s="84"/>
      <c r="K22" s="84"/>
      <c r="L22" s="253"/>
      <c r="M22" s="284" t="s">
        <v>175</v>
      </c>
      <c r="N22" s="285"/>
      <c r="O22" s="273"/>
      <c r="P22" s="274"/>
      <c r="Q22" s="273"/>
      <c r="R22" s="274"/>
      <c r="S22" s="273"/>
      <c r="T22" s="274"/>
      <c r="U22" s="273"/>
      <c r="V22" s="274"/>
      <c r="W22" s="126"/>
      <c r="X22" s="127"/>
      <c r="Y22" s="126"/>
      <c r="Z22" s="127"/>
      <c r="AA22" s="218"/>
      <c r="AB22" s="81"/>
      <c r="AC22" s="81"/>
      <c r="AD22" s="81"/>
      <c r="AE22" s="81"/>
      <c r="AF22" s="100"/>
      <c r="AG22" s="100"/>
      <c r="AH22" s="100"/>
      <c r="AI22" s="81"/>
      <c r="AJ22" s="81"/>
      <c r="AK22" s="81"/>
      <c r="AL22" s="81"/>
      <c r="AM22" s="81"/>
      <c r="AN22" s="81"/>
      <c r="AO22" s="81"/>
      <c r="AP22" s="81"/>
      <c r="AQ22" s="426"/>
      <c r="AR22" s="141"/>
      <c r="AS22" s="18"/>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366"/>
      <c r="DU22" s="145"/>
      <c r="DV22" s="12"/>
      <c r="DW22" s="48">
        <v>12</v>
      </c>
      <c r="DX22" s="26" t="str">
        <f>IFERROR(INDEX(AT$11:AT$2000,_xlfn.AGGREGATE(15,6,(ROW(AT$11:AT$2000)-ROW(AT$11)+1)/($AU$11:$AU$2000=$DY$8),ROWS(DX$11:DX22))),"")</f>
        <v>t</v>
      </c>
      <c r="DY22" s="4" t="str">
        <f>IFERROR(INDEX(AU$11:AU$2000,_xlfn.AGGREGATE(15,6,(ROW(AU$11:AU$2000)-ROW(AU$11)+1)/($AU$11:$AU$2000=$DY$8),ROWS(DY$11:DY22))),"")</f>
        <v>PASS</v>
      </c>
      <c r="DZ22" s="26">
        <f>IFERROR(INDEX(AV$11:AV$2000,_xlfn.AGGREGATE(15,6,(ROW(AV$11:AV$2000)-ROW(AV$11)+1)/($AU$11:$AU$2000=$DY$8),ROWS(DZ$11:DZ22))),"")</f>
        <v>3</v>
      </c>
      <c r="EA22" s="26">
        <f>IFERROR(INDEX(AW$11:AW$2000,_xlfn.AGGREGATE(15,6,(ROW(AW$11:AW$2000)-ROW(AW$11)+1)/($AU$11:$AU$2000=$DY$8),ROWS(EA$11:EA22))),"")</f>
        <v>1</v>
      </c>
      <c r="EB22" s="26">
        <f>IFERROR(INDEX(AX$11:AX$2000,_xlfn.AGGREGATE(15,6,(ROW(AX$11:AX$2000)-ROW(AX$11)+1)/($AU$11:$AU$2000=$DY$8),ROWS(EB$11:EB22))),"")</f>
        <v>3</v>
      </c>
      <c r="EC22" s="26">
        <f>IFERROR(INDEX(AY$11:AY$2000,_xlfn.AGGREGATE(15,6,(ROW(AY$11:AY$2000)-ROW(AY$11)+1)/($AU$11:$AU$2000=$DY$8),ROWS(EC$11:EC22))),"")</f>
        <v>1</v>
      </c>
      <c r="ED22" s="26">
        <f>IFERROR(INDEX(AZ$11:AZ$2000,_xlfn.AGGREGATE(15,6,(ROW(AZ$11:AZ$2000)-ROW(AZ$11)+1)/($AU$11:$AU$2000=$DY$8),ROWS(ED$11:ED22))),"")</f>
        <v>3</v>
      </c>
      <c r="EE22" s="26">
        <f>IFERROR(INDEX(BA$11:BA$2000,_xlfn.AGGREGATE(15,6,(ROW(BA$11:BA$2000)-ROW(BA$11)+1)/($AU$11:$AU$2000=$DY$8),ROWS(EE$11:EE22))),"")</f>
        <v>1</v>
      </c>
      <c r="EF22" s="26">
        <f>IFERROR(INDEX(BB$11:BB$2000,_xlfn.AGGREGATE(15,6,(ROW(BB$11:BB$2000)-ROW(BB$11)+1)/($AU$11:$AU$2000=$DY$8),ROWS(EF$11:EF22))),"")</f>
        <v>3</v>
      </c>
      <c r="EG22" s="26">
        <f>IFERROR(INDEX(BC$11:BC$2000,_xlfn.AGGREGATE(15,6,(ROW(BC$11:BC$2000)-ROW(BC$11)+1)/($AU$11:$AU$2000=$DY$8),ROWS(EG$11:EG22))),"")</f>
        <v>1</v>
      </c>
      <c r="EH22" s="26">
        <f>IFERROR(INDEX(BD$11:BD$2000,_xlfn.AGGREGATE(15,6,(ROW(BD$11:BD$2000)-ROW(BD$11)+1)/($AU$11:$AU$2000=$DY$8),ROWS(EH$11:EH22))),"")</f>
        <v>433</v>
      </c>
      <c r="EI22" s="26">
        <f>IFERROR(INDEX(BE$11:BE$2000,_xlfn.AGGREGATE(15,6,(ROW(BE$11:BE$2000)-ROW(BE$11)+1)/($AU$11:$AU$2000=$DY$8),ROWS(EI$11:EI22))),"")</f>
        <v>0</v>
      </c>
      <c r="EJ22" s="26">
        <f>IFERROR(INDEX(BF$11:BF$2000,_xlfn.AGGREGATE(15,6,(ROW(BF$11:BF$2000)-ROW(BF$11)+1)/($AU$11:$AU$2000=$DY$8),ROWS(EJ$11:EJ22))),"")</f>
        <v>467</v>
      </c>
      <c r="EK22" s="26">
        <f>IFERROR(INDEX(BG$11:BG$2000,_xlfn.AGGREGATE(15,6,(ROW(BG$11:BG$2000)-ROW(BG$11)+1)/($AU$11:$AU$2000=$DY$8),ROWS(EK$11:EK22))),"")</f>
        <v>17</v>
      </c>
      <c r="EL22" s="26">
        <f>IFERROR(INDEX(BH$11:BH$2000,_xlfn.AGGREGATE(15,6,(ROW(BH$11:BH$2000)-ROW(BH$11)+1)/($AU$11:$AU$2000=$DY$8),ROWS(EL$11:EL22))),"")</f>
        <v>0</v>
      </c>
      <c r="EM22" s="26">
        <f>IFERROR(INDEX(BI$11:BI$2000,_xlfn.AGGREGATE(15,6,(ROW(BI$11:BI$2000)-ROW(BI$11)+1)/($AU$11:$AU$2000=$DY$8),ROWS(EM$11:EM22))),"")</f>
        <v>472.14859999999999</v>
      </c>
      <c r="EN22" s="26">
        <f>IFERROR(INDEX(BJ$11:BJ$2000,_xlfn.AGGREGATE(15,6,(ROW(BJ$11:BJ$2000)-ROW(BJ$11)+1)/($AU$11:$AU$2000=$DY$8),ROWS(EN$11:EN22))),"")</f>
        <v>905.27359999999999</v>
      </c>
      <c r="EO22" s="26">
        <f>IFERROR(INDEX(BK$11:BK$2000,_xlfn.AGGREGATE(15,6,(ROW(BK$11:BK$2000)-ROW(BK$11)+1)/($AU$11:$AU$2000=$DY$8),ROWS(EO$11:EO22))),"")</f>
        <v>1372.3986</v>
      </c>
      <c r="EP22" s="26">
        <f>IFERROR(INDEX(BL$11:BL$2000,_xlfn.AGGREGATE(15,6,(ROW(BL$11:BL$2000)-ROW(BL$11)+1)/($AU$11:$AU$2000=$DY$8),ROWS(EP$11:EP22))),"")</f>
        <v>1805.3986</v>
      </c>
      <c r="EQ22" s="26">
        <f>IFERROR(INDEX(BM$11:BM$2000,_xlfn.AGGREGATE(15,6,(ROW(BM$11:BM$2000)-ROW(BM$11)+1)/($AU$11:$AU$2000=$DY$8),ROWS(EQ$11:EQ22))),"")</f>
        <v>0</v>
      </c>
      <c r="ER22" s="26">
        <f>IFERROR(INDEX(BN$11:BN$2000,_xlfn.AGGREGATE(15,6,(ROW(BN$11:BN$2000)-ROW(BN$11)+1)/($AU$11:$AU$2000=$DY$8),ROWS(ER$11:ER22))),"")</f>
        <v>0</v>
      </c>
      <c r="ES22" s="26">
        <f>IFERROR(INDEX(BO$11:BO$2000,_xlfn.AGGREGATE(15,6,(ROW(BO$11:BO$2000)-ROW(BO$11)+1)/($AU$11:$AU$2000=$DY$8),ROWS(ES$11:ES22))),"")</f>
        <v>0</v>
      </c>
      <c r="ET22" s="63">
        <f>IFERROR(INDEX(BP$11:BP$2000,_xlfn.AGGREGATE(15,6,(ROW(BP$11:BP$2000)-ROW(BP$11)+1)/($AU$11:$AU$2000=$DY$8),ROWS(ET$11:ET22))),"")</f>
        <v>0</v>
      </c>
      <c r="EU22" s="25"/>
      <c r="EV22" s="48" t="e">
        <f>_xlfn.RANK.EQ(FJ22,$FJ$11:$FJ$64,1)+COUNTIF(FJ$11:$FJ22,FJ22)-1</f>
        <v>#VALUE!</v>
      </c>
      <c r="EW22" s="25" t="str">
        <f>IFERROR(INDEX(DX$11:DX$541,_xlfn.AGGREGATE(15,6,(ROW(DX$11:DX$541)-ROW(DX$11)+1)/($DX$11:$DX$541="p"),ROWS(EW$11:EW22))),"")</f>
        <v/>
      </c>
      <c r="EX22" s="25" t="str">
        <f>IFERROR(INDEX(DY$11:DY$541,_xlfn.AGGREGATE(15,6,(ROW(DY$11:DY$541)-ROW(DY$11)+1)/($DX$11:$DX$541="p"),ROWS(EX$11:EX22))),"")</f>
        <v/>
      </c>
      <c r="EY22" s="25" t="str">
        <f>IFERROR(INDEX(DZ$11:DZ$541,_xlfn.AGGREGATE(15,6,(ROW(DZ$11:DZ$541)-ROW(DZ$11)+1)/($DX$11:$DX$541="p"),ROWS(EY$11:EY22))),"")</f>
        <v/>
      </c>
      <c r="EZ22" s="25" t="str">
        <f>IFERROR(INDEX(EA$11:EA$541,_xlfn.AGGREGATE(15,6,(ROW(EA$11:EA$541)-ROW(EA$11)+1)/($DX$11:$DX$541="p"),ROWS(EZ$11:EZ22))),"")</f>
        <v/>
      </c>
      <c r="FA22" s="25" t="str">
        <f>IFERROR(INDEX(EB$11:EB$541,_xlfn.AGGREGATE(15,6,(ROW(EB$11:EB$541)-ROW(EB$11)+1)/($DX$11:$DX$541="p"),ROWS(FA$11:FA22))),"")</f>
        <v/>
      </c>
      <c r="FB22" s="25" t="str">
        <f>IFERROR(INDEX(EC$11:EC$541,_xlfn.AGGREGATE(15,6,(ROW(EC$11:EC$541)-ROW(EC$11)+1)/($DX$11:$DX$541="p"),ROWS(FB$11:FB22))),"")</f>
        <v/>
      </c>
      <c r="FC22" s="25" t="str">
        <f>IFERROR(INDEX(ED$11:ED$541,_xlfn.AGGREGATE(15,6,(ROW(ED$11:ED$541)-ROW(ED$11)+1)/($DX$11:$DX$541="p"),ROWS(FC$11:FC22))),"")</f>
        <v/>
      </c>
      <c r="FD22" s="25" t="str">
        <f>IFERROR(INDEX(EE$11:EE$541,_xlfn.AGGREGATE(15,6,(ROW(EE$11:EE$541)-ROW(EE$11)+1)/($DX$11:$DX$541="p"),ROWS(FD$11:FD22))),"")</f>
        <v/>
      </c>
      <c r="FE22" s="25" t="str">
        <f>IFERROR(INDEX(EF$11:EF$541,_xlfn.AGGREGATE(15,6,(ROW(EF$11:EF$541)-ROW(EF$11)+1)/($DX$11:$DX$541="p"),ROWS(FE$11:FE22))),"")</f>
        <v/>
      </c>
      <c r="FF22" s="25" t="str">
        <f>IFERROR(INDEX(EG$11:EG$541,_xlfn.AGGREGATE(15,6,(ROW(EG$11:EG$541)-ROW(EG$11)+1)/($DX$11:$DX$541="p"),ROWS(FF$11:FF22))),"")</f>
        <v/>
      </c>
      <c r="FG22" s="25" t="str">
        <f>IFERROR(INDEX(EH$11:EH$541,_xlfn.AGGREGATE(15,6,(ROW(EH$11:EH$541)-ROW(EH$11)+1)/($DX$11:$DX$541="p"),ROWS(FG$11:FG22))),"")</f>
        <v/>
      </c>
      <c r="FH22" s="25" t="str">
        <f>IFERROR(INDEX(EI$11:EI$541,_xlfn.AGGREGATE(15,6,(ROW(EI$11:EI$541)-ROW(EI$11)+1)/($DX$11:$DX$541="p"),ROWS(FH$11:FH22))),"")</f>
        <v/>
      </c>
      <c r="FI22" s="25" t="str">
        <f>IFERROR(INDEX(EJ$11:EJ$541,_xlfn.AGGREGATE(15,6,(ROW(EJ$11:EJ$541)-ROW(EJ$11)+1)/($DX$11:$DX$541="p"),ROWS(FI$11:FI22))),"")</f>
        <v/>
      </c>
      <c r="FJ22" s="25" t="str">
        <f>IFERROR(INDEX(EK$11:EK$541,_xlfn.AGGREGATE(15,6,(ROW(EK$11:EK$541)-ROW(EK$11)+1)/($DX$11:$DX$541="p"),ROWS(FJ$11:FJ22))),"")</f>
        <v/>
      </c>
      <c r="FK22" s="25"/>
      <c r="FL22" s="25" t="str">
        <f>IFERROR(INDEX(EM$11:EM$541,_xlfn.AGGREGATE(15,6,(ROW(EM$11:EM$541)-ROW(EM$11)+1)/($DX$11:$DX$541="p"),ROWS(FL$11:FL22))),"")</f>
        <v/>
      </c>
      <c r="FM22" s="25" t="str">
        <f>IFERROR(INDEX(EN$11:EN$541,_xlfn.AGGREGATE(15,6,(ROW(EN$11:EN$541)-ROW(EN$11)+1)/($DX$11:$DX$541="p"),ROWS(FM$11:FM22))),"")</f>
        <v/>
      </c>
      <c r="FN22" s="25" t="str">
        <f>IFERROR(INDEX(EO$11:EO$541,_xlfn.AGGREGATE(15,6,(ROW(EO$11:EO$541)-ROW(EO$11)+1)/($DX$11:$DX$541="p"),ROWS(FN$11:FN22))),"")</f>
        <v/>
      </c>
      <c r="FO22" s="25" t="str">
        <f>IFERROR(INDEX(EP$11:EP$541,_xlfn.AGGREGATE(15,6,(ROW(EP$11:EP$541)-ROW(EP$11)+1)/($DX$11:$DX$541="p"),ROWS(FO$11:FO22))),"")</f>
        <v/>
      </c>
      <c r="FP22" s="25" t="str">
        <f>IFERROR(INDEX(EQ$11:EQ$541,_xlfn.AGGREGATE(15,6,(ROW(EQ$11:EQ$541)-ROW(EQ$11)+1)/($DX$11:$DX$541="p"),ROWS(FP$11:FP22))),"")</f>
        <v/>
      </c>
      <c r="FQ22" s="25" t="str">
        <f>IFERROR(INDEX(ER$11:ER$541,_xlfn.AGGREGATE(15,6,(ROW(ER$11:ER$541)-ROW(ER$11)+1)/($DX$11:$DX$541="p"),ROWS(FQ$11:FQ22))),"")</f>
        <v/>
      </c>
      <c r="FR22" s="25" t="str">
        <f>IFERROR(INDEX(ES$11:ES$541,_xlfn.AGGREGATE(15,6,(ROW(ES$11:ES$541)-ROW(ES$11)+1)/($DX$11:$DX$541="p"),ROWS(FR$11:FR22))),"")</f>
        <v/>
      </c>
      <c r="FS22" s="25" t="str">
        <f>IFERROR(INDEX(ET$11:ET$541,_xlfn.AGGREGATE(15,6,(ROW(ET$11:ET$541)-ROW(ET$11)+1)/($DX$11:$DX$541="p"),ROWS(FS$11:FS22))),"")</f>
        <v/>
      </c>
      <c r="FT22" s="25"/>
      <c r="FU22" s="48">
        <f>_xlfn.RANK.EQ(GI22,$GI$11:$GI$96,1)+COUNTIF($GI$11:GI22,GI22)-1</f>
        <v>61</v>
      </c>
      <c r="FV22" s="25" t="str">
        <f>IFERROR(INDEX(DX$11:DX$541,_xlfn.AGGREGATE(15,6,(ROW(DX$11:DX$541)-ROW(DX$11)+1)/($DX$11:$DX$541="t"),ROWS(FV$11:FV22))),"")</f>
        <v>t</v>
      </c>
      <c r="FW22" s="25" t="str">
        <f>IFERROR(INDEX(DY$11:DY$541,_xlfn.AGGREGATE(15,6,(ROW(DY$11:DY$541)-ROW(DY$11)+1)/($DX$11:$DX$541="t"),ROWS(FW$11:FW22))),"")</f>
        <v>PASS</v>
      </c>
      <c r="FX22" s="25">
        <f>IFERROR(INDEX(DZ$11:DZ$541,_xlfn.AGGREGATE(15,6,(ROW(DZ$11:DZ$541)-ROW(DZ$11)+1)/($DX$11:$DX$541="t"),ROWS(FX$11:FX22))),"")</f>
        <v>3</v>
      </c>
      <c r="FY22" s="25">
        <f>IFERROR(INDEX(EA$11:EA$541,_xlfn.AGGREGATE(15,6,(ROW(EA$11:EA$541)-ROW(EA$11)+1)/($DX$11:$DX$541="t"),ROWS(FY$11:FY22))),"")</f>
        <v>1</v>
      </c>
      <c r="FZ22" s="25">
        <f>IFERROR(INDEX(EB$11:EB$541,_xlfn.AGGREGATE(15,6,(ROW(EB$11:EB$541)-ROW(EB$11)+1)/($DX$11:$DX$541="t"),ROWS(FZ$11:FZ22))),"")</f>
        <v>3</v>
      </c>
      <c r="GA22" s="25">
        <f>IFERROR(INDEX(EC$11:EC$541,_xlfn.AGGREGATE(15,6,(ROW(EC$11:EC$541)-ROW(EC$11)+1)/($DX$11:$DX$541="t"),ROWS(GA$11:GA22))),"")</f>
        <v>1</v>
      </c>
      <c r="GB22" s="25">
        <f>IFERROR(INDEX(ED$11:ED$541,_xlfn.AGGREGATE(15,6,(ROW(ED$11:ED$541)-ROW(ED$11)+1)/($DX$11:$DX$541="t"),ROWS(GB$11:GB22))),"")</f>
        <v>3</v>
      </c>
      <c r="GC22" s="25">
        <f>IFERROR(INDEX(EE$11:EE$541,_xlfn.AGGREGATE(15,6,(ROW(EE$11:EE$541)-ROW(EE$11)+1)/($DX$11:$DX$541="t"),ROWS(GC$11:GC22))),"")</f>
        <v>1</v>
      </c>
      <c r="GD22" s="25">
        <f>IFERROR(INDEX(EF$11:EF$541,_xlfn.AGGREGATE(15,6,(ROW(EF$11:EF$541)-ROW(EF$11)+1)/($DX$11:$DX$541="t"),ROWS(GD$11:GD22))),"")</f>
        <v>3</v>
      </c>
      <c r="GE22" s="25">
        <f>IFERROR(INDEX(EG$11:EG$541,_xlfn.AGGREGATE(15,6,(ROW(EG$11:EG$541)-ROW(EG$11)+1)/($DX$11:$DX$541="t"),ROWS(GE$11:GE22))),"")</f>
        <v>1</v>
      </c>
      <c r="GF22" s="25">
        <f>IFERROR(INDEX(EH$11:EH$541,_xlfn.AGGREGATE(15,6,(ROW(EH$11:EH$541)-ROW(EH$11)+1)/($DX$11:$DX$541="t"),ROWS(GF$11:GF22))),"")</f>
        <v>429.5</v>
      </c>
      <c r="GG22" s="25">
        <f>IFERROR(INDEX(EI$11:EI$541,_xlfn.AGGREGATE(15,6,(ROW(EI$11:EI$541)-ROW(EI$11)+1)/($DX$11:$DX$541="t"),ROWS(GG$11:GG22))),"")</f>
        <v>0</v>
      </c>
      <c r="GH22" s="25">
        <f>IFERROR(INDEX(EJ$11:EJ$541,_xlfn.AGGREGATE(15,6,(ROW(EJ$11:EJ$541)-ROW(EJ$11)+1)/($DX$11:$DX$541="t"),ROWS(GH$11:GH22))),"")</f>
        <v>470.5</v>
      </c>
      <c r="GI22" s="25">
        <f>IFERROR(INDEX(EK$11:EK$541,_xlfn.AGGREGATE(15,6,(ROW(EK$11:EK$541)-ROW(EK$11)+1)/($DX$11:$DX$541="t"),ROWS(GI$11:GI22))),"")</f>
        <v>20.5</v>
      </c>
      <c r="GJ22" s="25"/>
      <c r="GK22" s="25">
        <f>IFERROR(INDEX(EM$11:EM$541,_xlfn.AGGREGATE(15,6,(ROW(EM$11:EM$541)-ROW(EM$11)+1)/($DX$11:$DX$541="t"),ROWS(GK$11:GK22))),"")</f>
        <v>475.64859999999999</v>
      </c>
      <c r="GL22" s="25">
        <f>IFERROR(INDEX(EN$11:EN$541,_xlfn.AGGREGATE(15,6,(ROW(EN$11:EN$541)-ROW(EN$11)+1)/($DX$11:$DX$541="t"),ROWS(GL$11:GL22))),"")</f>
        <v>905.27359999999999</v>
      </c>
      <c r="GM22" s="25">
        <f>IFERROR(INDEX(EO$11:EO$541,_xlfn.AGGREGATE(15,6,(ROW(EO$11:EO$541)-ROW(EO$11)+1)/($DX$11:$DX$541="t"),ROWS(GM$11:GM22))),"")</f>
        <v>1375.8986</v>
      </c>
      <c r="GN22" s="25">
        <f>IFERROR(INDEX(EP$11:EP$541,_xlfn.AGGREGATE(15,6,(ROW(EP$11:EP$541)-ROW(EP$11)+1)/($DX$11:$DX$541="t"),ROWS(GN$11:GN22))),"")</f>
        <v>1805.3986</v>
      </c>
      <c r="GO22" s="25"/>
      <c r="GP22" s="305"/>
      <c r="GQ22" s="142"/>
      <c r="GR22" s="25"/>
      <c r="GS22" s="25"/>
      <c r="GT22" s="25"/>
      <c r="GU22" s="25"/>
      <c r="GV22" s="25"/>
      <c r="GW22" s="25"/>
      <c r="GX22" s="25"/>
      <c r="GY22" s="25"/>
      <c r="GZ22" s="25"/>
      <c r="HA22" s="25"/>
      <c r="HB22" s="25"/>
      <c r="HC22" s="26"/>
      <c r="HD22" s="26"/>
      <c r="HE22" s="26"/>
      <c r="HF22" s="26"/>
      <c r="HG22" s="26"/>
      <c r="HH22" s="26"/>
      <c r="HI22" s="25"/>
      <c r="HJ22" s="25"/>
      <c r="HK22" s="25"/>
      <c r="HL22" s="310"/>
      <c r="HM22" s="191" t="s">
        <v>166</v>
      </c>
      <c r="HN22" s="26">
        <v>1713</v>
      </c>
      <c r="HO22" s="26">
        <v>1714</v>
      </c>
      <c r="HP22" s="26">
        <v>1696</v>
      </c>
      <c r="HQ22" s="26">
        <v>1695</v>
      </c>
      <c r="HR22" s="26">
        <v>1694</v>
      </c>
      <c r="HS22" s="26">
        <v>1693</v>
      </c>
      <c r="HT22" s="26">
        <v>1692</v>
      </c>
      <c r="HU22" s="26" t="str">
        <v/>
      </c>
      <c r="HV22" s="26" t="str">
        <v/>
      </c>
      <c r="HW22" s="26" t="str">
        <v/>
      </c>
      <c r="HX22" s="26" t="str">
        <v/>
      </c>
      <c r="HY22" s="26" t="str">
        <v/>
      </c>
      <c r="HZ22" s="26" t="str">
        <v/>
      </c>
      <c r="IA22" s="26" t="str">
        <v/>
      </c>
      <c r="IB22" s="26" t="str">
        <v/>
      </c>
      <c r="IC22" s="26" t="str">
        <v/>
      </c>
      <c r="ID22" s="26" t="str">
        <v/>
      </c>
      <c r="IE22" s="26" t="str">
        <v/>
      </c>
      <c r="IF22" s="26" t="str">
        <v/>
      </c>
      <c r="IG22" s="26" t="str">
        <v/>
      </c>
      <c r="IH22" s="26" t="str">
        <v/>
      </c>
      <c r="II22" s="26" t="str">
        <v/>
      </c>
      <c r="IJ22" s="26" t="str">
        <v/>
      </c>
      <c r="IK22" s="26" t="str">
        <v/>
      </c>
      <c r="IL22" s="26" t="str">
        <v/>
      </c>
      <c r="IM22" s="26" t="str">
        <v/>
      </c>
      <c r="IN22" s="26" t="str">
        <v/>
      </c>
      <c r="IO22" s="26" t="str">
        <v/>
      </c>
      <c r="IP22" s="26" t="str">
        <v/>
      </c>
      <c r="IQ22" s="26" t="str">
        <v/>
      </c>
      <c r="IR22" s="26" t="str">
        <v/>
      </c>
      <c r="IS22" s="26" t="str">
        <v/>
      </c>
      <c r="IT22" s="26" t="str">
        <v/>
      </c>
      <c r="IU22" s="26" t="str">
        <v/>
      </c>
      <c r="IV22" s="26" t="str">
        <v/>
      </c>
      <c r="IW22" s="26" t="str">
        <v/>
      </c>
      <c r="IX22" s="26" t="str">
        <v/>
      </c>
      <c r="IY22" s="26" t="str">
        <v/>
      </c>
      <c r="IZ22" s="26" t="str">
        <v/>
      </c>
      <c r="JA22" s="26" t="str">
        <v/>
      </c>
      <c r="JB22" s="26" t="str">
        <v/>
      </c>
      <c r="JC22" s="26" t="str">
        <v/>
      </c>
      <c r="JD22" s="26" t="str">
        <v/>
      </c>
      <c r="JE22" s="26" t="str">
        <v/>
      </c>
      <c r="JF22" s="26" t="str">
        <v/>
      </c>
      <c r="JG22" s="26" t="str">
        <v/>
      </c>
      <c r="JH22" s="26" t="str">
        <v/>
      </c>
      <c r="JI22" s="26" t="str">
        <v/>
      </c>
      <c r="JJ22" s="26" t="str">
        <v/>
      </c>
      <c r="JK22" s="7" t="str">
        <v/>
      </c>
      <c r="JL22" s="12"/>
      <c r="JM22" s="12"/>
    </row>
    <row r="23" spans="1:273" s="1" customFormat="1" ht="15" customHeight="1" thickBot="1" x14ac:dyDescent="0.35">
      <c r="A23" s="100"/>
      <c r="B23" s="80"/>
      <c r="C23" s="80"/>
      <c r="D23" s="84"/>
      <c r="E23" s="81"/>
      <c r="F23" s="80" t="s">
        <v>43</v>
      </c>
      <c r="G23" s="84">
        <f>Number_of_Post_A</f>
        <v>15</v>
      </c>
      <c r="H23" s="81"/>
      <c r="I23" s="80" t="s">
        <v>98</v>
      </c>
      <c r="J23" s="84">
        <f>(Number_of_Post_A-1)/2</f>
        <v>7</v>
      </c>
      <c r="K23" s="84"/>
      <c r="L23" s="100"/>
      <c r="M23" s="100"/>
      <c r="N23" s="100"/>
      <c r="O23" s="100"/>
      <c r="P23" s="100"/>
      <c r="Q23" s="100"/>
      <c r="R23" s="100"/>
      <c r="S23" s="100"/>
      <c r="T23" s="100"/>
      <c r="U23" s="100"/>
      <c r="V23" s="100"/>
      <c r="W23" s="100"/>
      <c r="X23" s="100"/>
      <c r="Y23" s="100"/>
      <c r="Z23" s="104"/>
      <c r="AA23" s="104"/>
      <c r="AB23" s="81"/>
      <c r="AC23" s="81"/>
      <c r="AD23" s="81"/>
      <c r="AE23" s="81"/>
      <c r="AF23" s="81"/>
      <c r="AG23" s="81"/>
      <c r="AH23" s="81"/>
      <c r="AI23" s="81"/>
      <c r="AJ23" s="81"/>
      <c r="AK23" s="81"/>
      <c r="AL23" s="81"/>
      <c r="AM23" s="81"/>
      <c r="AN23" s="81"/>
      <c r="AO23" s="81"/>
      <c r="AP23" s="81"/>
      <c r="AQ23" s="426"/>
      <c r="AR23" s="141"/>
      <c r="AS23" s="18"/>
      <c r="AT23" s="26"/>
      <c r="AU23" s="316" t="s">
        <v>104</v>
      </c>
      <c r="AV23" s="317"/>
      <c r="AW23" s="317"/>
      <c r="AX23" s="317"/>
      <c r="AY23" s="317"/>
      <c r="AZ23" s="317"/>
      <c r="BA23" s="317"/>
      <c r="BB23" s="317"/>
      <c r="BC23" s="317"/>
      <c r="BD23" s="317"/>
      <c r="BE23" s="317"/>
      <c r="BF23" s="317"/>
      <c r="BG23" s="318"/>
      <c r="BH23" s="61"/>
      <c r="BI23" s="26"/>
      <c r="BJ23" s="26"/>
      <c r="BK23" s="26"/>
      <c r="BL23" s="26"/>
      <c r="BM23" s="26"/>
      <c r="BN23" s="26"/>
      <c r="BO23" s="26"/>
      <c r="BP23" s="26"/>
      <c r="BQ23" s="61"/>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366"/>
      <c r="DU23" s="145"/>
      <c r="DV23" s="12"/>
      <c r="DW23" s="48">
        <v>13</v>
      </c>
      <c r="DX23" s="26" t="str">
        <f>IFERROR(INDEX(AT$11:AT$2000,_xlfn.AGGREGATE(15,6,(ROW(AT$11:AT$2000)-ROW(AT$11)+1)/($AU$11:$AU$2000=$DY$8),ROWS(DX$11:DX23))),"")</f>
        <v>t</v>
      </c>
      <c r="DY23" s="4" t="str">
        <f>IFERROR(INDEX(AU$11:AU$2000,_xlfn.AGGREGATE(15,6,(ROW(AU$11:AU$2000)-ROW(AU$11)+1)/($AU$11:$AU$2000=$DY$8),ROWS(DY$11:DY23))),"")</f>
        <v>PASS</v>
      </c>
      <c r="DZ23" s="26">
        <f>IFERROR(INDEX(AV$11:AV$2000,_xlfn.AGGREGATE(15,6,(ROW(AV$11:AV$2000)-ROW(AV$11)+1)/($AU$11:$AU$2000=$DY$8),ROWS(DZ$11:DZ23))),"")</f>
        <v>3</v>
      </c>
      <c r="EA23" s="26">
        <f>IFERROR(INDEX(AW$11:AW$2000,_xlfn.AGGREGATE(15,6,(ROW(AW$11:AW$2000)-ROW(AW$11)+1)/($AU$11:$AU$2000=$DY$8),ROWS(EA$11:EA23))),"")</f>
        <v>1</v>
      </c>
      <c r="EB23" s="26">
        <f>IFERROR(INDEX(AX$11:AX$2000,_xlfn.AGGREGATE(15,6,(ROW(AX$11:AX$2000)-ROW(AX$11)+1)/($AU$11:$AU$2000=$DY$8),ROWS(EB$11:EB23))),"")</f>
        <v>3</v>
      </c>
      <c r="EC23" s="26">
        <f>IFERROR(INDEX(AY$11:AY$2000,_xlfn.AGGREGATE(15,6,(ROW(AY$11:AY$2000)-ROW(AY$11)+1)/($AU$11:$AU$2000=$DY$8),ROWS(EC$11:EC23))),"")</f>
        <v>1</v>
      </c>
      <c r="ED23" s="26">
        <f>IFERROR(INDEX(AZ$11:AZ$2000,_xlfn.AGGREGATE(15,6,(ROW(AZ$11:AZ$2000)-ROW(AZ$11)+1)/($AU$11:$AU$2000=$DY$8),ROWS(ED$11:ED23))),"")</f>
        <v>3</v>
      </c>
      <c r="EE23" s="26">
        <f>IFERROR(INDEX(BA$11:BA$2000,_xlfn.AGGREGATE(15,6,(ROW(BA$11:BA$2000)-ROW(BA$11)+1)/($AU$11:$AU$2000=$DY$8),ROWS(EE$11:EE23))),"")</f>
        <v>1</v>
      </c>
      <c r="EF23" s="26">
        <f>IFERROR(INDEX(BB$11:BB$2000,_xlfn.AGGREGATE(15,6,(ROW(BB$11:BB$2000)-ROW(BB$11)+1)/($AU$11:$AU$2000=$DY$8),ROWS(EF$11:EF23))),"")</f>
        <v>3</v>
      </c>
      <c r="EG23" s="26">
        <f>IFERROR(INDEX(BC$11:BC$2000,_xlfn.AGGREGATE(15,6,(ROW(BC$11:BC$2000)-ROW(BC$11)+1)/($AU$11:$AU$2000=$DY$8),ROWS(EG$11:EG23))),"")</f>
        <v>1</v>
      </c>
      <c r="EH23" s="26">
        <f>IFERROR(INDEX(BD$11:BD$2000,_xlfn.AGGREGATE(15,6,(ROW(BD$11:BD$2000)-ROW(BD$11)+1)/($AU$11:$AU$2000=$DY$8),ROWS(EH$11:EH23))),"")</f>
        <v>432.5</v>
      </c>
      <c r="EI23" s="26">
        <f>IFERROR(INDEX(BE$11:BE$2000,_xlfn.AGGREGATE(15,6,(ROW(BE$11:BE$2000)-ROW(BE$11)+1)/($AU$11:$AU$2000=$DY$8),ROWS(EI$11:EI23))),"")</f>
        <v>0</v>
      </c>
      <c r="EJ23" s="26">
        <f>IFERROR(INDEX(BF$11:BF$2000,_xlfn.AGGREGATE(15,6,(ROW(BF$11:BF$2000)-ROW(BF$11)+1)/($AU$11:$AU$2000=$DY$8),ROWS(EJ$11:EJ23))),"")</f>
        <v>467.5</v>
      </c>
      <c r="EK23" s="26">
        <f>IFERROR(INDEX(BG$11:BG$2000,_xlfn.AGGREGATE(15,6,(ROW(BG$11:BG$2000)-ROW(BG$11)+1)/($AU$11:$AU$2000=$DY$8),ROWS(EK$11:EK23))),"")</f>
        <v>17.5</v>
      </c>
      <c r="EL23" s="26">
        <f>IFERROR(INDEX(BH$11:BH$2000,_xlfn.AGGREGATE(15,6,(ROW(BH$11:BH$2000)-ROW(BH$11)+1)/($AU$11:$AU$2000=$DY$8),ROWS(EL$11:EL23))),"")</f>
        <v>0</v>
      </c>
      <c r="EM23" s="26">
        <f>IFERROR(INDEX(BI$11:BI$2000,_xlfn.AGGREGATE(15,6,(ROW(BI$11:BI$2000)-ROW(BI$11)+1)/($AU$11:$AU$2000=$DY$8),ROWS(EM$11:EM23))),"")</f>
        <v>472.64859999999999</v>
      </c>
      <c r="EN23" s="26">
        <f>IFERROR(INDEX(BJ$11:BJ$2000,_xlfn.AGGREGATE(15,6,(ROW(BJ$11:BJ$2000)-ROW(BJ$11)+1)/($AU$11:$AU$2000=$DY$8),ROWS(EN$11:EN23))),"")</f>
        <v>905.27359999999999</v>
      </c>
      <c r="EO23" s="26">
        <f>IFERROR(INDEX(BK$11:BK$2000,_xlfn.AGGREGATE(15,6,(ROW(BK$11:BK$2000)-ROW(BK$11)+1)/($AU$11:$AU$2000=$DY$8),ROWS(EO$11:EO23))),"")</f>
        <v>1372.8986</v>
      </c>
      <c r="EP23" s="26">
        <f>IFERROR(INDEX(BL$11:BL$2000,_xlfn.AGGREGATE(15,6,(ROW(BL$11:BL$2000)-ROW(BL$11)+1)/($AU$11:$AU$2000=$DY$8),ROWS(EP$11:EP23))),"")</f>
        <v>1805.3986</v>
      </c>
      <c r="EQ23" s="26">
        <f>IFERROR(INDEX(BM$11:BM$2000,_xlfn.AGGREGATE(15,6,(ROW(BM$11:BM$2000)-ROW(BM$11)+1)/($AU$11:$AU$2000=$DY$8),ROWS(EQ$11:EQ23))),"")</f>
        <v>0</v>
      </c>
      <c r="ER23" s="26">
        <f>IFERROR(INDEX(BN$11:BN$2000,_xlfn.AGGREGATE(15,6,(ROW(BN$11:BN$2000)-ROW(BN$11)+1)/($AU$11:$AU$2000=$DY$8),ROWS(ER$11:ER23))),"")</f>
        <v>0</v>
      </c>
      <c r="ES23" s="26">
        <f>IFERROR(INDEX(BO$11:BO$2000,_xlfn.AGGREGATE(15,6,(ROW(BO$11:BO$2000)-ROW(BO$11)+1)/($AU$11:$AU$2000=$DY$8),ROWS(ES$11:ES23))),"")</f>
        <v>0</v>
      </c>
      <c r="ET23" s="63">
        <f>IFERROR(INDEX(BP$11:BP$2000,_xlfn.AGGREGATE(15,6,(ROW(BP$11:BP$2000)-ROW(BP$11)+1)/($AU$11:$AU$2000=$DY$8),ROWS(ET$11:ET23))),"")</f>
        <v>0</v>
      </c>
      <c r="EU23" s="25"/>
      <c r="EV23" s="48" t="e">
        <f>_xlfn.RANK.EQ(FJ23,$FJ$11:$FJ$64,1)+COUNTIF(FJ$11:$FJ23,FJ23)-1</f>
        <v>#VALUE!</v>
      </c>
      <c r="EW23" s="25" t="str">
        <f>IFERROR(INDEX(DX$11:DX$541,_xlfn.AGGREGATE(15,6,(ROW(DX$11:DX$541)-ROW(DX$11)+1)/($DX$11:$DX$541="p"),ROWS(EW$11:EW23))),"")</f>
        <v/>
      </c>
      <c r="EX23" s="25" t="str">
        <f>IFERROR(INDEX(DY$11:DY$541,_xlfn.AGGREGATE(15,6,(ROW(DY$11:DY$541)-ROW(DY$11)+1)/($DX$11:$DX$541="p"),ROWS(EX$11:EX23))),"")</f>
        <v/>
      </c>
      <c r="EY23" s="25" t="str">
        <f>IFERROR(INDEX(DZ$11:DZ$541,_xlfn.AGGREGATE(15,6,(ROW(DZ$11:DZ$541)-ROW(DZ$11)+1)/($DX$11:$DX$541="p"),ROWS(EY$11:EY23))),"")</f>
        <v/>
      </c>
      <c r="EZ23" s="25" t="str">
        <f>IFERROR(INDEX(EA$11:EA$541,_xlfn.AGGREGATE(15,6,(ROW(EA$11:EA$541)-ROW(EA$11)+1)/($DX$11:$DX$541="p"),ROWS(EZ$11:EZ23))),"")</f>
        <v/>
      </c>
      <c r="FA23" s="25" t="str">
        <f>IFERROR(INDEX(EB$11:EB$541,_xlfn.AGGREGATE(15,6,(ROW(EB$11:EB$541)-ROW(EB$11)+1)/($DX$11:$DX$541="p"),ROWS(FA$11:FA23))),"")</f>
        <v/>
      </c>
      <c r="FB23" s="25" t="str">
        <f>IFERROR(INDEX(EC$11:EC$541,_xlfn.AGGREGATE(15,6,(ROW(EC$11:EC$541)-ROW(EC$11)+1)/($DX$11:$DX$541="p"),ROWS(FB$11:FB23))),"")</f>
        <v/>
      </c>
      <c r="FC23" s="25" t="str">
        <f>IFERROR(INDEX(ED$11:ED$541,_xlfn.AGGREGATE(15,6,(ROW(ED$11:ED$541)-ROW(ED$11)+1)/($DX$11:$DX$541="p"),ROWS(FC$11:FC23))),"")</f>
        <v/>
      </c>
      <c r="FD23" s="25" t="str">
        <f>IFERROR(INDEX(EE$11:EE$541,_xlfn.AGGREGATE(15,6,(ROW(EE$11:EE$541)-ROW(EE$11)+1)/($DX$11:$DX$541="p"),ROWS(FD$11:FD23))),"")</f>
        <v/>
      </c>
      <c r="FE23" s="25" t="str">
        <f>IFERROR(INDEX(EF$11:EF$541,_xlfn.AGGREGATE(15,6,(ROW(EF$11:EF$541)-ROW(EF$11)+1)/($DX$11:$DX$541="p"),ROWS(FE$11:FE23))),"")</f>
        <v/>
      </c>
      <c r="FF23" s="25" t="str">
        <f>IFERROR(INDEX(EG$11:EG$541,_xlfn.AGGREGATE(15,6,(ROW(EG$11:EG$541)-ROW(EG$11)+1)/($DX$11:$DX$541="p"),ROWS(FF$11:FF23))),"")</f>
        <v/>
      </c>
      <c r="FG23" s="25" t="str">
        <f>IFERROR(INDEX(EH$11:EH$541,_xlfn.AGGREGATE(15,6,(ROW(EH$11:EH$541)-ROW(EH$11)+1)/($DX$11:$DX$541="p"),ROWS(FG$11:FG23))),"")</f>
        <v/>
      </c>
      <c r="FH23" s="25" t="str">
        <f>IFERROR(INDEX(EI$11:EI$541,_xlfn.AGGREGATE(15,6,(ROW(EI$11:EI$541)-ROW(EI$11)+1)/($DX$11:$DX$541="p"),ROWS(FH$11:FH23))),"")</f>
        <v/>
      </c>
      <c r="FI23" s="25" t="str">
        <f>IFERROR(INDEX(EJ$11:EJ$541,_xlfn.AGGREGATE(15,6,(ROW(EJ$11:EJ$541)-ROW(EJ$11)+1)/($DX$11:$DX$541="p"),ROWS(FI$11:FI23))),"")</f>
        <v/>
      </c>
      <c r="FJ23" s="25" t="str">
        <f>IFERROR(INDEX(EK$11:EK$541,_xlfn.AGGREGATE(15,6,(ROW(EK$11:EK$541)-ROW(EK$11)+1)/($DX$11:$DX$541="p"),ROWS(FJ$11:FJ23))),"")</f>
        <v/>
      </c>
      <c r="FK23" s="25"/>
      <c r="FL23" s="25" t="str">
        <f>IFERROR(INDEX(EM$11:EM$541,_xlfn.AGGREGATE(15,6,(ROW(EM$11:EM$541)-ROW(EM$11)+1)/($DX$11:$DX$541="p"),ROWS(FL$11:FL23))),"")</f>
        <v/>
      </c>
      <c r="FM23" s="25" t="str">
        <f>IFERROR(INDEX(EN$11:EN$541,_xlfn.AGGREGATE(15,6,(ROW(EN$11:EN$541)-ROW(EN$11)+1)/($DX$11:$DX$541="p"),ROWS(FM$11:FM23))),"")</f>
        <v/>
      </c>
      <c r="FN23" s="25" t="str">
        <f>IFERROR(INDEX(EO$11:EO$541,_xlfn.AGGREGATE(15,6,(ROW(EO$11:EO$541)-ROW(EO$11)+1)/($DX$11:$DX$541="p"),ROWS(FN$11:FN23))),"")</f>
        <v/>
      </c>
      <c r="FO23" s="25" t="str">
        <f>IFERROR(INDEX(EP$11:EP$541,_xlfn.AGGREGATE(15,6,(ROW(EP$11:EP$541)-ROW(EP$11)+1)/($DX$11:$DX$541="p"),ROWS(FO$11:FO23))),"")</f>
        <v/>
      </c>
      <c r="FP23" s="25" t="str">
        <f>IFERROR(INDEX(EQ$11:EQ$541,_xlfn.AGGREGATE(15,6,(ROW(EQ$11:EQ$541)-ROW(EQ$11)+1)/($DX$11:$DX$541="p"),ROWS(FP$11:FP23))),"")</f>
        <v/>
      </c>
      <c r="FQ23" s="25" t="str">
        <f>IFERROR(INDEX(ER$11:ER$541,_xlfn.AGGREGATE(15,6,(ROW(ER$11:ER$541)-ROW(ER$11)+1)/($DX$11:$DX$541="p"),ROWS(FQ$11:FQ23))),"")</f>
        <v/>
      </c>
      <c r="FR23" s="25" t="str">
        <f>IFERROR(INDEX(ES$11:ES$541,_xlfn.AGGREGATE(15,6,(ROW(ES$11:ES$541)-ROW(ES$11)+1)/($DX$11:$DX$541="p"),ROWS(FR$11:FR23))),"")</f>
        <v/>
      </c>
      <c r="FS23" s="25" t="str">
        <f>IFERROR(INDEX(ET$11:ET$541,_xlfn.AGGREGATE(15,6,(ROW(ET$11:ET$541)-ROW(ET$11)+1)/($DX$11:$DX$541="p"),ROWS(FS$11:FS23))),"")</f>
        <v/>
      </c>
      <c r="FT23" s="25"/>
      <c r="FU23" s="48">
        <f>_xlfn.RANK.EQ(GI23,$GI$11:$GI$96,1)+COUNTIF($GI$11:GI23,GI23)-1</f>
        <v>65</v>
      </c>
      <c r="FV23" s="25" t="str">
        <f>IFERROR(INDEX(DX$11:DX$541,_xlfn.AGGREGATE(15,6,(ROW(DX$11:DX$541)-ROW(DX$11)+1)/($DX$11:$DX$541="t"),ROWS(FV$11:FV23))),"")</f>
        <v>t</v>
      </c>
      <c r="FW23" s="25" t="str">
        <f>IFERROR(INDEX(DY$11:DY$541,_xlfn.AGGREGATE(15,6,(ROW(DY$11:DY$541)-ROW(DY$11)+1)/($DX$11:$DX$541="t"),ROWS(FW$11:FW23))),"")</f>
        <v>PASS</v>
      </c>
      <c r="FX23" s="25">
        <f>IFERROR(INDEX(DZ$11:DZ$541,_xlfn.AGGREGATE(15,6,(ROW(DZ$11:DZ$541)-ROW(DZ$11)+1)/($DX$11:$DX$541="t"),ROWS(FX$11:FX23))),"")</f>
        <v>3</v>
      </c>
      <c r="FY23" s="25">
        <f>IFERROR(INDEX(EA$11:EA$541,_xlfn.AGGREGATE(15,6,(ROW(EA$11:EA$541)-ROW(EA$11)+1)/($DX$11:$DX$541="t"),ROWS(FY$11:FY23))),"")</f>
        <v>1</v>
      </c>
      <c r="FZ23" s="25">
        <f>IFERROR(INDEX(EB$11:EB$541,_xlfn.AGGREGATE(15,6,(ROW(EB$11:EB$541)-ROW(EB$11)+1)/($DX$11:$DX$541="t"),ROWS(FZ$11:FZ23))),"")</f>
        <v>3</v>
      </c>
      <c r="GA23" s="25">
        <f>IFERROR(INDEX(EC$11:EC$541,_xlfn.AGGREGATE(15,6,(ROW(EC$11:EC$541)-ROW(EC$11)+1)/($DX$11:$DX$541="t"),ROWS(GA$11:GA23))),"")</f>
        <v>1</v>
      </c>
      <c r="GB23" s="25">
        <f>IFERROR(INDEX(ED$11:ED$541,_xlfn.AGGREGATE(15,6,(ROW(ED$11:ED$541)-ROW(ED$11)+1)/($DX$11:$DX$541="t"),ROWS(GB$11:GB23))),"")</f>
        <v>3</v>
      </c>
      <c r="GC23" s="25">
        <f>IFERROR(INDEX(EE$11:EE$541,_xlfn.AGGREGATE(15,6,(ROW(EE$11:EE$541)-ROW(EE$11)+1)/($DX$11:$DX$541="t"),ROWS(GC$11:GC23))),"")</f>
        <v>1</v>
      </c>
      <c r="GD23" s="25">
        <f>IFERROR(INDEX(EF$11:EF$541,_xlfn.AGGREGATE(15,6,(ROW(EF$11:EF$541)-ROW(EF$11)+1)/($DX$11:$DX$541="t"),ROWS(GD$11:GD23))),"")</f>
        <v>3</v>
      </c>
      <c r="GE23" s="25">
        <f>IFERROR(INDEX(EG$11:EG$541,_xlfn.AGGREGATE(15,6,(ROW(EG$11:EG$541)-ROW(EG$11)+1)/($DX$11:$DX$541="t"),ROWS(GE$11:GE23))),"")</f>
        <v>1</v>
      </c>
      <c r="GF23" s="25">
        <f>IFERROR(INDEX(EH$11:EH$541,_xlfn.AGGREGATE(15,6,(ROW(EH$11:EH$541)-ROW(EH$11)+1)/($DX$11:$DX$541="t"),ROWS(GF$11:GF23))),"")</f>
        <v>429</v>
      </c>
      <c r="GG23" s="25">
        <f>IFERROR(INDEX(EI$11:EI$541,_xlfn.AGGREGATE(15,6,(ROW(EI$11:EI$541)-ROW(EI$11)+1)/($DX$11:$DX$541="t"),ROWS(GG$11:GG23))),"")</f>
        <v>0</v>
      </c>
      <c r="GH23" s="25">
        <f>IFERROR(INDEX(EJ$11:EJ$541,_xlfn.AGGREGATE(15,6,(ROW(EJ$11:EJ$541)-ROW(EJ$11)+1)/($DX$11:$DX$541="t"),ROWS(GH$11:GH23))),"")</f>
        <v>471</v>
      </c>
      <c r="GI23" s="25">
        <f>IFERROR(INDEX(EK$11:EK$541,_xlfn.AGGREGATE(15,6,(ROW(EK$11:EK$541)-ROW(EK$11)+1)/($DX$11:$DX$541="t"),ROWS(GI$11:GI23))),"")</f>
        <v>21</v>
      </c>
      <c r="GJ23" s="25"/>
      <c r="GK23" s="25">
        <f>IFERROR(INDEX(EM$11:EM$541,_xlfn.AGGREGATE(15,6,(ROW(EM$11:EM$541)-ROW(EM$11)+1)/($DX$11:$DX$541="t"),ROWS(GK$11:GK23))),"")</f>
        <v>476.14859999999999</v>
      </c>
      <c r="GL23" s="25">
        <f>IFERROR(INDEX(EN$11:EN$541,_xlfn.AGGREGATE(15,6,(ROW(EN$11:EN$541)-ROW(EN$11)+1)/($DX$11:$DX$541="t"),ROWS(GL$11:GL23))),"")</f>
        <v>905.27359999999999</v>
      </c>
      <c r="GM23" s="25">
        <f>IFERROR(INDEX(EO$11:EO$541,_xlfn.AGGREGATE(15,6,(ROW(EO$11:EO$541)-ROW(EO$11)+1)/($DX$11:$DX$541="t"),ROWS(GM$11:GM23))),"")</f>
        <v>1376.3986</v>
      </c>
      <c r="GN23" s="25">
        <f>IFERROR(INDEX(EP$11:EP$541,_xlfn.AGGREGATE(15,6,(ROW(EP$11:EP$541)-ROW(EP$11)+1)/($DX$11:$DX$541="t"),ROWS(GN$11:GN23))),"")</f>
        <v>1805.3986</v>
      </c>
      <c r="GO23" s="25"/>
      <c r="GP23" s="305"/>
      <c r="GQ23" s="142"/>
      <c r="GR23" s="25"/>
      <c r="GS23" s="25"/>
      <c r="GT23" s="25"/>
      <c r="GU23" s="25"/>
      <c r="GV23" s="25"/>
      <c r="GW23" s="25"/>
      <c r="GX23" s="25"/>
      <c r="GY23" s="25"/>
      <c r="GZ23" s="25"/>
      <c r="HA23" s="25"/>
      <c r="HB23" s="25"/>
      <c r="HC23" s="26"/>
      <c r="HD23" s="26"/>
      <c r="HE23" s="26"/>
      <c r="HF23" s="26"/>
      <c r="HG23" s="26"/>
      <c r="HH23" s="26"/>
      <c r="HI23" s="25"/>
      <c r="HJ23" s="25"/>
      <c r="HK23" s="25"/>
      <c r="HL23" s="311"/>
      <c r="HM23" s="194" t="s">
        <v>167</v>
      </c>
      <c r="HN23" s="16">
        <v>0</v>
      </c>
      <c r="HO23" s="16">
        <v>0</v>
      </c>
      <c r="HP23" s="16">
        <v>0</v>
      </c>
      <c r="HQ23" s="16">
        <v>0</v>
      </c>
      <c r="HR23" s="16">
        <v>0</v>
      </c>
      <c r="HS23" s="16">
        <v>0</v>
      </c>
      <c r="HT23" s="16">
        <v>0</v>
      </c>
      <c r="HU23" s="16" t="str">
        <v/>
      </c>
      <c r="HV23" s="16" t="str">
        <v/>
      </c>
      <c r="HW23" s="16" t="str">
        <v/>
      </c>
      <c r="HX23" s="16" t="str">
        <v/>
      </c>
      <c r="HY23" s="16" t="str">
        <v/>
      </c>
      <c r="HZ23" s="16" t="str">
        <v/>
      </c>
      <c r="IA23" s="16" t="str">
        <v/>
      </c>
      <c r="IB23" s="16" t="str">
        <v/>
      </c>
      <c r="IC23" s="16" t="str">
        <v/>
      </c>
      <c r="ID23" s="16" t="str">
        <v/>
      </c>
      <c r="IE23" s="16" t="str">
        <v/>
      </c>
      <c r="IF23" s="16" t="str">
        <v/>
      </c>
      <c r="IG23" s="16" t="str">
        <v/>
      </c>
      <c r="IH23" s="16" t="str">
        <v/>
      </c>
      <c r="II23" s="16" t="str">
        <v/>
      </c>
      <c r="IJ23" s="16" t="str">
        <v/>
      </c>
      <c r="IK23" s="16" t="str">
        <v/>
      </c>
      <c r="IL23" s="16" t="str">
        <v/>
      </c>
      <c r="IM23" s="16" t="str">
        <v/>
      </c>
      <c r="IN23" s="16" t="str">
        <v/>
      </c>
      <c r="IO23" s="16" t="str">
        <v/>
      </c>
      <c r="IP23" s="16" t="str">
        <v/>
      </c>
      <c r="IQ23" s="16" t="str">
        <v/>
      </c>
      <c r="IR23" s="16" t="str">
        <v/>
      </c>
      <c r="IS23" s="16" t="str">
        <v/>
      </c>
      <c r="IT23" s="16" t="str">
        <v/>
      </c>
      <c r="IU23" s="16" t="str">
        <v/>
      </c>
      <c r="IV23" s="16" t="str">
        <v/>
      </c>
      <c r="IW23" s="16" t="str">
        <v/>
      </c>
      <c r="IX23" s="16" t="str">
        <v/>
      </c>
      <c r="IY23" s="16" t="str">
        <v/>
      </c>
      <c r="IZ23" s="16" t="str">
        <v/>
      </c>
      <c r="JA23" s="16" t="str">
        <v/>
      </c>
      <c r="JB23" s="16" t="str">
        <v/>
      </c>
      <c r="JC23" s="16" t="str">
        <v/>
      </c>
      <c r="JD23" s="16" t="str">
        <v/>
      </c>
      <c r="JE23" s="16" t="str">
        <v/>
      </c>
      <c r="JF23" s="16" t="str">
        <v/>
      </c>
      <c r="JG23" s="16" t="str">
        <v/>
      </c>
      <c r="JH23" s="16" t="str">
        <v/>
      </c>
      <c r="JI23" s="16" t="str">
        <v/>
      </c>
      <c r="JJ23" s="16" t="str">
        <v/>
      </c>
      <c r="JK23" s="17" t="str">
        <v/>
      </c>
      <c r="JL23" s="12"/>
      <c r="JM23" s="12"/>
    </row>
    <row r="24" spans="1:273" ht="15" customHeight="1" x14ac:dyDescent="0.3">
      <c r="A24" s="100"/>
      <c r="B24" s="80"/>
      <c r="C24" s="80" t="s">
        <v>233</v>
      </c>
      <c r="D24" s="84">
        <v>1</v>
      </c>
      <c r="E24" s="81"/>
      <c r="F24" s="80" t="s">
        <v>142</v>
      </c>
      <c r="G24" s="110">
        <f>D5</f>
        <v>77.007999999999996</v>
      </c>
      <c r="H24" s="81"/>
      <c r="I24" s="80" t="s">
        <v>99</v>
      </c>
      <c r="J24" s="84">
        <f>ROUNDUP(VertStart+ExtVertS+(VertN-5)*IntVertS,0)</f>
        <v>1681</v>
      </c>
      <c r="K24" s="84"/>
      <c r="L24" s="100"/>
      <c r="M24" s="99"/>
      <c r="N24" s="99"/>
      <c r="O24" s="99"/>
      <c r="P24" s="99"/>
      <c r="Q24" s="99"/>
      <c r="R24" s="99"/>
      <c r="S24" s="99"/>
      <c r="T24" s="99"/>
      <c r="U24" s="99"/>
      <c r="V24" s="99"/>
      <c r="W24" s="99"/>
      <c r="X24" s="99"/>
      <c r="Y24" s="104"/>
      <c r="Z24" s="104"/>
      <c r="AA24" s="104"/>
      <c r="AB24" s="81"/>
      <c r="AC24" s="81"/>
      <c r="AD24" s="81"/>
      <c r="AE24" s="81"/>
      <c r="AF24" s="81"/>
      <c r="AG24" s="81"/>
      <c r="AH24" s="81"/>
      <c r="AI24" s="81"/>
      <c r="AJ24" s="81"/>
      <c r="AK24" s="81"/>
      <c r="AL24" s="81"/>
      <c r="AM24" s="81"/>
      <c r="AN24" s="81"/>
      <c r="AO24" s="81"/>
      <c r="AP24" s="81"/>
      <c r="AQ24" s="426"/>
      <c r="AR24" s="141"/>
      <c r="AS24" s="18"/>
      <c r="AT24" s="26"/>
      <c r="AU24" s="62" t="s">
        <v>107</v>
      </c>
      <c r="AV24" s="317" t="str">
        <f>$AV$10</f>
        <v>Order</v>
      </c>
      <c r="AW24" s="317"/>
      <c r="AX24" s="317"/>
      <c r="AY24" s="317"/>
      <c r="AZ24" s="317"/>
      <c r="BA24" s="317"/>
      <c r="BB24" s="317"/>
      <c r="BC24" s="317"/>
      <c r="BD24" s="23">
        <v>1</v>
      </c>
      <c r="BE24" s="23">
        <v>2</v>
      </c>
      <c r="BF24" s="23">
        <v>3</v>
      </c>
      <c r="BG24" s="22" t="s">
        <v>242</v>
      </c>
      <c r="BH24" s="26"/>
      <c r="BI24" s="26">
        <v>1</v>
      </c>
      <c r="BJ24" s="26">
        <v>2</v>
      </c>
      <c r="BK24" s="26">
        <v>3</v>
      </c>
      <c r="BL24" s="26">
        <v>4</v>
      </c>
      <c r="BM24" s="26">
        <v>5</v>
      </c>
      <c r="BN24" s="26">
        <v>6</v>
      </c>
      <c r="BO24" s="26">
        <v>7</v>
      </c>
      <c r="BP24" s="26">
        <v>8</v>
      </c>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366"/>
      <c r="DW24" s="48">
        <v>14</v>
      </c>
      <c r="DX24" s="26" t="str">
        <f>IFERROR(INDEX(AT$11:AT$2000,_xlfn.AGGREGATE(15,6,(ROW(AT$11:AT$2000)-ROW(AT$11)+1)/($AU$11:$AU$2000=$DY$8),ROWS(DX$11:DX24))),"")</f>
        <v>t</v>
      </c>
      <c r="DY24" s="4" t="str">
        <f>IFERROR(INDEX(AU$11:AU$2000,_xlfn.AGGREGATE(15,6,(ROW(AU$11:AU$2000)-ROW(AU$11)+1)/($AU$11:$AU$2000=$DY$8),ROWS(DY$11:DY24))),"")</f>
        <v>PASS</v>
      </c>
      <c r="DZ24" s="26">
        <f>IFERROR(INDEX(AV$11:AV$2000,_xlfn.AGGREGATE(15,6,(ROW(AV$11:AV$2000)-ROW(AV$11)+1)/($AU$11:$AU$2000=$DY$8),ROWS(DZ$11:DZ24))),"")</f>
        <v>3</v>
      </c>
      <c r="EA24" s="26">
        <f>IFERROR(INDEX(AW$11:AW$2000,_xlfn.AGGREGATE(15,6,(ROW(AW$11:AW$2000)-ROW(AW$11)+1)/($AU$11:$AU$2000=$DY$8),ROWS(EA$11:EA24))),"")</f>
        <v>1</v>
      </c>
      <c r="EB24" s="26">
        <f>IFERROR(INDEX(AX$11:AX$2000,_xlfn.AGGREGATE(15,6,(ROW(AX$11:AX$2000)-ROW(AX$11)+1)/($AU$11:$AU$2000=$DY$8),ROWS(EB$11:EB24))),"")</f>
        <v>3</v>
      </c>
      <c r="EC24" s="26">
        <f>IFERROR(INDEX(AY$11:AY$2000,_xlfn.AGGREGATE(15,6,(ROW(AY$11:AY$2000)-ROW(AY$11)+1)/($AU$11:$AU$2000=$DY$8),ROWS(EC$11:EC24))),"")</f>
        <v>1</v>
      </c>
      <c r="ED24" s="26">
        <f>IFERROR(INDEX(AZ$11:AZ$2000,_xlfn.AGGREGATE(15,6,(ROW(AZ$11:AZ$2000)-ROW(AZ$11)+1)/($AU$11:$AU$2000=$DY$8),ROWS(ED$11:ED24))),"")</f>
        <v>3</v>
      </c>
      <c r="EE24" s="26">
        <f>IFERROR(INDEX(BA$11:BA$2000,_xlfn.AGGREGATE(15,6,(ROW(BA$11:BA$2000)-ROW(BA$11)+1)/($AU$11:$AU$2000=$DY$8),ROWS(EE$11:EE24))),"")</f>
        <v>1</v>
      </c>
      <c r="EF24" s="26">
        <f>IFERROR(INDEX(BB$11:BB$2000,_xlfn.AGGREGATE(15,6,(ROW(BB$11:BB$2000)-ROW(BB$11)+1)/($AU$11:$AU$2000=$DY$8),ROWS(EF$11:EF24))),"")</f>
        <v>3</v>
      </c>
      <c r="EG24" s="26">
        <f>IFERROR(INDEX(BC$11:BC$2000,_xlfn.AGGREGATE(15,6,(ROW(BC$11:BC$2000)-ROW(BC$11)+1)/($AU$11:$AU$2000=$DY$8),ROWS(EG$11:EG24))),"")</f>
        <v>1</v>
      </c>
      <c r="EH24" s="26">
        <f>IFERROR(INDEX(BD$11:BD$2000,_xlfn.AGGREGATE(15,6,(ROW(BD$11:BD$2000)-ROW(BD$11)+1)/($AU$11:$AU$2000=$DY$8),ROWS(EH$11:EH24))),"")</f>
        <v>432</v>
      </c>
      <c r="EI24" s="26">
        <f>IFERROR(INDEX(BE$11:BE$2000,_xlfn.AGGREGATE(15,6,(ROW(BE$11:BE$2000)-ROW(BE$11)+1)/($AU$11:$AU$2000=$DY$8),ROWS(EI$11:EI24))),"")</f>
        <v>0</v>
      </c>
      <c r="EJ24" s="26">
        <f>IFERROR(INDEX(BF$11:BF$2000,_xlfn.AGGREGATE(15,6,(ROW(BF$11:BF$2000)-ROW(BF$11)+1)/($AU$11:$AU$2000=$DY$8),ROWS(EJ$11:EJ24))),"")</f>
        <v>468</v>
      </c>
      <c r="EK24" s="26">
        <f>IFERROR(INDEX(BG$11:BG$2000,_xlfn.AGGREGATE(15,6,(ROW(BG$11:BG$2000)-ROW(BG$11)+1)/($AU$11:$AU$2000=$DY$8),ROWS(EK$11:EK24))),"")</f>
        <v>18</v>
      </c>
      <c r="EL24" s="26">
        <f>IFERROR(INDEX(BH$11:BH$2000,_xlfn.AGGREGATE(15,6,(ROW(BH$11:BH$2000)-ROW(BH$11)+1)/($AU$11:$AU$2000=$DY$8),ROWS(EL$11:EL24))),"")</f>
        <v>0</v>
      </c>
      <c r="EM24" s="26">
        <f>IFERROR(INDEX(BI$11:BI$2000,_xlfn.AGGREGATE(15,6,(ROW(BI$11:BI$2000)-ROW(BI$11)+1)/($AU$11:$AU$2000=$DY$8),ROWS(EM$11:EM24))),"")</f>
        <v>473.14859999999999</v>
      </c>
      <c r="EN24" s="26">
        <f>IFERROR(INDEX(BJ$11:BJ$2000,_xlfn.AGGREGATE(15,6,(ROW(BJ$11:BJ$2000)-ROW(BJ$11)+1)/($AU$11:$AU$2000=$DY$8),ROWS(EN$11:EN24))),"")</f>
        <v>905.27359999999999</v>
      </c>
      <c r="EO24" s="26">
        <f>IFERROR(INDEX(BK$11:BK$2000,_xlfn.AGGREGATE(15,6,(ROW(BK$11:BK$2000)-ROW(BK$11)+1)/($AU$11:$AU$2000=$DY$8),ROWS(EO$11:EO24))),"")</f>
        <v>1373.3986</v>
      </c>
      <c r="EP24" s="26">
        <f>IFERROR(INDEX(BL$11:BL$2000,_xlfn.AGGREGATE(15,6,(ROW(BL$11:BL$2000)-ROW(BL$11)+1)/($AU$11:$AU$2000=$DY$8),ROWS(EP$11:EP24))),"")</f>
        <v>1805.3986</v>
      </c>
      <c r="EQ24" s="26">
        <f>IFERROR(INDEX(BM$11:BM$2000,_xlfn.AGGREGATE(15,6,(ROW(BM$11:BM$2000)-ROW(BM$11)+1)/($AU$11:$AU$2000=$DY$8),ROWS(EQ$11:EQ24))),"")</f>
        <v>0</v>
      </c>
      <c r="ER24" s="26">
        <f>IFERROR(INDEX(BN$11:BN$2000,_xlfn.AGGREGATE(15,6,(ROW(BN$11:BN$2000)-ROW(BN$11)+1)/($AU$11:$AU$2000=$DY$8),ROWS(ER$11:ER24))),"")</f>
        <v>0</v>
      </c>
      <c r="ES24" s="26">
        <f>IFERROR(INDEX(BO$11:BO$2000,_xlfn.AGGREGATE(15,6,(ROW(BO$11:BO$2000)-ROW(BO$11)+1)/($AU$11:$AU$2000=$DY$8),ROWS(ES$11:ES24))),"")</f>
        <v>0</v>
      </c>
      <c r="ET24" s="63">
        <f>IFERROR(INDEX(BP$11:BP$2000,_xlfn.AGGREGATE(15,6,(ROW(BP$11:BP$2000)-ROW(BP$11)+1)/($AU$11:$AU$2000=$DY$8),ROWS(ET$11:ET24))),"")</f>
        <v>0</v>
      </c>
      <c r="EU24" s="25"/>
      <c r="EV24" s="48" t="e">
        <f>_xlfn.RANK.EQ(FJ24,$FJ$11:$FJ$64,1)+COUNTIF(FJ$11:$FJ24,FJ24)-1</f>
        <v>#VALUE!</v>
      </c>
      <c r="EW24" s="25" t="str">
        <f>IFERROR(INDEX(DX$11:DX$541,_xlfn.AGGREGATE(15,6,(ROW(DX$11:DX$541)-ROW(DX$11)+1)/($DX$11:$DX$541="p"),ROWS(EW$11:EW24))),"")</f>
        <v/>
      </c>
      <c r="EX24" s="25" t="str">
        <f>IFERROR(INDEX(DY$11:DY$541,_xlfn.AGGREGATE(15,6,(ROW(DY$11:DY$541)-ROW(DY$11)+1)/($DX$11:$DX$541="p"),ROWS(EX$11:EX24))),"")</f>
        <v/>
      </c>
      <c r="EY24" s="25" t="str">
        <f>IFERROR(INDEX(DZ$11:DZ$541,_xlfn.AGGREGATE(15,6,(ROW(DZ$11:DZ$541)-ROW(DZ$11)+1)/($DX$11:$DX$541="p"),ROWS(EY$11:EY24))),"")</f>
        <v/>
      </c>
      <c r="EZ24" s="25" t="str">
        <f>IFERROR(INDEX(EA$11:EA$541,_xlfn.AGGREGATE(15,6,(ROW(EA$11:EA$541)-ROW(EA$11)+1)/($DX$11:$DX$541="p"),ROWS(EZ$11:EZ24))),"")</f>
        <v/>
      </c>
      <c r="FA24" s="25" t="str">
        <f>IFERROR(INDEX(EB$11:EB$541,_xlfn.AGGREGATE(15,6,(ROW(EB$11:EB$541)-ROW(EB$11)+1)/($DX$11:$DX$541="p"),ROWS(FA$11:FA24))),"")</f>
        <v/>
      </c>
      <c r="FB24" s="25" t="str">
        <f>IFERROR(INDEX(EC$11:EC$541,_xlfn.AGGREGATE(15,6,(ROW(EC$11:EC$541)-ROW(EC$11)+1)/($DX$11:$DX$541="p"),ROWS(FB$11:FB24))),"")</f>
        <v/>
      </c>
      <c r="FC24" s="25" t="str">
        <f>IFERROR(INDEX(ED$11:ED$541,_xlfn.AGGREGATE(15,6,(ROW(ED$11:ED$541)-ROW(ED$11)+1)/($DX$11:$DX$541="p"),ROWS(FC$11:FC24))),"")</f>
        <v/>
      </c>
      <c r="FD24" s="25" t="str">
        <f>IFERROR(INDEX(EE$11:EE$541,_xlfn.AGGREGATE(15,6,(ROW(EE$11:EE$541)-ROW(EE$11)+1)/($DX$11:$DX$541="p"),ROWS(FD$11:FD24))),"")</f>
        <v/>
      </c>
      <c r="FE24" s="25" t="str">
        <f>IFERROR(INDEX(EF$11:EF$541,_xlfn.AGGREGATE(15,6,(ROW(EF$11:EF$541)-ROW(EF$11)+1)/($DX$11:$DX$541="p"),ROWS(FE$11:FE24))),"")</f>
        <v/>
      </c>
      <c r="FF24" s="25" t="str">
        <f>IFERROR(INDEX(EG$11:EG$541,_xlfn.AGGREGATE(15,6,(ROW(EG$11:EG$541)-ROW(EG$11)+1)/($DX$11:$DX$541="p"),ROWS(FF$11:FF24))),"")</f>
        <v/>
      </c>
      <c r="FG24" s="25" t="str">
        <f>IFERROR(INDEX(EH$11:EH$541,_xlfn.AGGREGATE(15,6,(ROW(EH$11:EH$541)-ROW(EH$11)+1)/($DX$11:$DX$541="p"),ROWS(FG$11:FG24))),"")</f>
        <v/>
      </c>
      <c r="FH24" s="25" t="str">
        <f>IFERROR(INDEX(EI$11:EI$541,_xlfn.AGGREGATE(15,6,(ROW(EI$11:EI$541)-ROW(EI$11)+1)/($DX$11:$DX$541="p"),ROWS(FH$11:FH24))),"")</f>
        <v/>
      </c>
      <c r="FI24" s="25" t="str">
        <f>IFERROR(INDEX(EJ$11:EJ$541,_xlfn.AGGREGATE(15,6,(ROW(EJ$11:EJ$541)-ROW(EJ$11)+1)/($DX$11:$DX$541="p"),ROWS(FI$11:FI24))),"")</f>
        <v/>
      </c>
      <c r="FJ24" s="25" t="str">
        <f>IFERROR(INDEX(EK$11:EK$541,_xlfn.AGGREGATE(15,6,(ROW(EK$11:EK$541)-ROW(EK$11)+1)/($DX$11:$DX$541="p"),ROWS(FJ$11:FJ24))),"")</f>
        <v/>
      </c>
      <c r="FK24" s="25"/>
      <c r="FL24" s="25" t="str">
        <f>IFERROR(INDEX(EM$11:EM$541,_xlfn.AGGREGATE(15,6,(ROW(EM$11:EM$541)-ROW(EM$11)+1)/($DX$11:$DX$541="p"),ROWS(FL$11:FL24))),"")</f>
        <v/>
      </c>
      <c r="FM24" s="25" t="str">
        <f>IFERROR(INDEX(EN$11:EN$541,_xlfn.AGGREGATE(15,6,(ROW(EN$11:EN$541)-ROW(EN$11)+1)/($DX$11:$DX$541="p"),ROWS(FM$11:FM24))),"")</f>
        <v/>
      </c>
      <c r="FN24" s="25" t="str">
        <f>IFERROR(INDEX(EO$11:EO$541,_xlfn.AGGREGATE(15,6,(ROW(EO$11:EO$541)-ROW(EO$11)+1)/($DX$11:$DX$541="p"),ROWS(FN$11:FN24))),"")</f>
        <v/>
      </c>
      <c r="FO24" s="25" t="str">
        <f>IFERROR(INDEX(EP$11:EP$541,_xlfn.AGGREGATE(15,6,(ROW(EP$11:EP$541)-ROW(EP$11)+1)/($DX$11:$DX$541="p"),ROWS(FO$11:FO24))),"")</f>
        <v/>
      </c>
      <c r="FP24" s="25" t="str">
        <f>IFERROR(INDEX(EQ$11:EQ$541,_xlfn.AGGREGATE(15,6,(ROW(EQ$11:EQ$541)-ROW(EQ$11)+1)/($DX$11:$DX$541="p"),ROWS(FP$11:FP24))),"")</f>
        <v/>
      </c>
      <c r="FQ24" s="25" t="str">
        <f>IFERROR(INDEX(ER$11:ER$541,_xlfn.AGGREGATE(15,6,(ROW(ER$11:ER$541)-ROW(ER$11)+1)/($DX$11:$DX$541="p"),ROWS(FQ$11:FQ24))),"")</f>
        <v/>
      </c>
      <c r="FR24" s="25" t="str">
        <f>IFERROR(INDEX(ES$11:ES$541,_xlfn.AGGREGATE(15,6,(ROW(ES$11:ES$541)-ROW(ES$11)+1)/($DX$11:$DX$541="p"),ROWS(FR$11:FR24))),"")</f>
        <v/>
      </c>
      <c r="FS24" s="25" t="str">
        <f>IFERROR(INDEX(ET$11:ET$541,_xlfn.AGGREGATE(15,6,(ROW(ET$11:ET$541)-ROW(ET$11)+1)/($DX$11:$DX$541="p"),ROWS(FS$11:FS24))),"")</f>
        <v/>
      </c>
      <c r="FT24" s="25"/>
      <c r="FU24" s="48">
        <f>_xlfn.RANK.EQ(GI24,$GI$11:$GI$96,1)+COUNTIF($GI$11:GI24,GI24)-1</f>
        <v>69</v>
      </c>
      <c r="FV24" s="25" t="str">
        <f>IFERROR(INDEX(DX$11:DX$541,_xlfn.AGGREGATE(15,6,(ROW(DX$11:DX$541)-ROW(DX$11)+1)/($DX$11:$DX$541="t"),ROWS(FV$11:FV24))),"")</f>
        <v>t</v>
      </c>
      <c r="FW24" s="25" t="str">
        <f>IFERROR(INDEX(DY$11:DY$541,_xlfn.AGGREGATE(15,6,(ROW(DY$11:DY$541)-ROW(DY$11)+1)/($DX$11:$DX$541="t"),ROWS(FW$11:FW24))),"")</f>
        <v>PASS</v>
      </c>
      <c r="FX24" s="25">
        <f>IFERROR(INDEX(DZ$11:DZ$541,_xlfn.AGGREGATE(15,6,(ROW(DZ$11:DZ$541)-ROW(DZ$11)+1)/($DX$11:$DX$541="t"),ROWS(FX$11:FX24))),"")</f>
        <v>3</v>
      </c>
      <c r="FY24" s="25">
        <f>IFERROR(INDEX(EA$11:EA$541,_xlfn.AGGREGATE(15,6,(ROW(EA$11:EA$541)-ROW(EA$11)+1)/($DX$11:$DX$541="t"),ROWS(FY$11:FY24))),"")</f>
        <v>1</v>
      </c>
      <c r="FZ24" s="25">
        <f>IFERROR(INDEX(EB$11:EB$541,_xlfn.AGGREGATE(15,6,(ROW(EB$11:EB$541)-ROW(EB$11)+1)/($DX$11:$DX$541="t"),ROWS(FZ$11:FZ24))),"")</f>
        <v>3</v>
      </c>
      <c r="GA24" s="25">
        <f>IFERROR(INDEX(EC$11:EC$541,_xlfn.AGGREGATE(15,6,(ROW(EC$11:EC$541)-ROW(EC$11)+1)/($DX$11:$DX$541="t"),ROWS(GA$11:GA24))),"")</f>
        <v>1</v>
      </c>
      <c r="GB24" s="25">
        <f>IFERROR(INDEX(ED$11:ED$541,_xlfn.AGGREGATE(15,6,(ROW(ED$11:ED$541)-ROW(ED$11)+1)/($DX$11:$DX$541="t"),ROWS(GB$11:GB24))),"")</f>
        <v>3</v>
      </c>
      <c r="GC24" s="25">
        <f>IFERROR(INDEX(EE$11:EE$541,_xlfn.AGGREGATE(15,6,(ROW(EE$11:EE$541)-ROW(EE$11)+1)/($DX$11:$DX$541="t"),ROWS(GC$11:GC24))),"")</f>
        <v>1</v>
      </c>
      <c r="GD24" s="25">
        <f>IFERROR(INDEX(EF$11:EF$541,_xlfn.AGGREGATE(15,6,(ROW(EF$11:EF$541)-ROW(EF$11)+1)/($DX$11:$DX$541="t"),ROWS(GD$11:GD24))),"")</f>
        <v>3</v>
      </c>
      <c r="GE24" s="25">
        <f>IFERROR(INDEX(EG$11:EG$541,_xlfn.AGGREGATE(15,6,(ROW(EG$11:EG$541)-ROW(EG$11)+1)/($DX$11:$DX$541="t"),ROWS(GE$11:GE24))),"")</f>
        <v>1</v>
      </c>
      <c r="GF24" s="25">
        <f>IFERROR(INDEX(EH$11:EH$541,_xlfn.AGGREGATE(15,6,(ROW(EH$11:EH$541)-ROW(EH$11)+1)/($DX$11:$DX$541="t"),ROWS(GF$11:GF24))),"")</f>
        <v>428.5</v>
      </c>
      <c r="GG24" s="25">
        <f>IFERROR(INDEX(EI$11:EI$541,_xlfn.AGGREGATE(15,6,(ROW(EI$11:EI$541)-ROW(EI$11)+1)/($DX$11:$DX$541="t"),ROWS(GG$11:GG24))),"")</f>
        <v>0</v>
      </c>
      <c r="GH24" s="25">
        <f>IFERROR(INDEX(EJ$11:EJ$541,_xlfn.AGGREGATE(15,6,(ROW(EJ$11:EJ$541)-ROW(EJ$11)+1)/($DX$11:$DX$541="t"),ROWS(GH$11:GH24))),"")</f>
        <v>471.5</v>
      </c>
      <c r="GI24" s="25">
        <f>IFERROR(INDEX(EK$11:EK$541,_xlfn.AGGREGATE(15,6,(ROW(EK$11:EK$541)-ROW(EK$11)+1)/($DX$11:$DX$541="t"),ROWS(GI$11:GI24))),"")</f>
        <v>21.5</v>
      </c>
      <c r="GJ24" s="25"/>
      <c r="GK24" s="25">
        <f>IFERROR(INDEX(EM$11:EM$541,_xlfn.AGGREGATE(15,6,(ROW(EM$11:EM$541)-ROW(EM$11)+1)/($DX$11:$DX$541="t"),ROWS(GK$11:GK24))),"")</f>
        <v>476.64859999999999</v>
      </c>
      <c r="GL24" s="25">
        <f>IFERROR(INDEX(EN$11:EN$541,_xlfn.AGGREGATE(15,6,(ROW(EN$11:EN$541)-ROW(EN$11)+1)/($DX$11:$DX$541="t"),ROWS(GL$11:GL24))),"")</f>
        <v>905.27359999999999</v>
      </c>
      <c r="GM24" s="25">
        <f>IFERROR(INDEX(EO$11:EO$541,_xlfn.AGGREGATE(15,6,(ROW(EO$11:EO$541)-ROW(EO$11)+1)/($DX$11:$DX$541="t"),ROWS(GM$11:GM24))),"")</f>
        <v>1376.8986</v>
      </c>
      <c r="GN24" s="25">
        <f>IFERROR(INDEX(EP$11:EP$541,_xlfn.AGGREGATE(15,6,(ROW(EP$11:EP$541)-ROW(EP$11)+1)/($DX$11:$DX$541="t"),ROWS(GN$11:GN24))),"")</f>
        <v>1805.3986</v>
      </c>
      <c r="GO24" s="25"/>
      <c r="GP24" s="305"/>
      <c r="GQ24" s="142"/>
      <c r="GR24" s="25"/>
      <c r="GS24" s="2"/>
      <c r="GT24" s="25"/>
      <c r="GU24" s="25"/>
      <c r="GV24" s="25"/>
      <c r="GW24" s="25"/>
      <c r="GX24" s="25"/>
      <c r="GY24" s="25"/>
      <c r="GZ24" s="25"/>
      <c r="HA24" s="2"/>
      <c r="HB24" s="2"/>
      <c r="HC24" s="3"/>
      <c r="HD24" s="3"/>
      <c r="HE24" s="3"/>
      <c r="HF24" s="26"/>
      <c r="HG24" s="3"/>
      <c r="HH24" s="3"/>
      <c r="HI24" s="2"/>
      <c r="HJ24" s="25"/>
      <c r="HK24" s="2"/>
      <c r="HL24" s="26"/>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row>
    <row r="25" spans="1:273" ht="15" customHeight="1" thickBot="1" x14ac:dyDescent="0.35">
      <c r="A25" s="100"/>
      <c r="B25" s="80"/>
      <c r="C25" s="80" t="s">
        <v>232</v>
      </c>
      <c r="D25" s="84">
        <v>6</v>
      </c>
      <c r="E25" s="81"/>
      <c r="F25" s="80"/>
      <c r="G25" s="84"/>
      <c r="H25" s="81"/>
      <c r="I25" s="80" t="s">
        <v>100</v>
      </c>
      <c r="J25" s="84">
        <f>ROUNDDOWN(VertStart+ExtVertS+(VertN-4)*IntVertS,0)</f>
        <v>1720</v>
      </c>
      <c r="K25" s="84"/>
      <c r="L25" s="100"/>
      <c r="M25" s="286" t="s">
        <v>176</v>
      </c>
      <c r="N25" s="287"/>
      <c r="O25" s="287"/>
      <c r="P25" s="287"/>
      <c r="Q25" s="287"/>
      <c r="R25" s="287"/>
      <c r="S25" s="287"/>
      <c r="T25" s="288"/>
      <c r="U25" s="242"/>
      <c r="V25" s="242"/>
      <c r="W25" s="242"/>
      <c r="X25" s="99"/>
      <c r="Y25" s="104"/>
      <c r="Z25" s="104"/>
      <c r="AA25" s="104"/>
      <c r="AB25" s="100"/>
      <c r="AC25" s="100"/>
      <c r="AD25" s="100"/>
      <c r="AE25" s="100"/>
      <c r="AF25" s="100"/>
      <c r="AG25" s="100"/>
      <c r="AH25" s="100"/>
      <c r="AI25" s="100"/>
      <c r="AJ25" s="100"/>
      <c r="AK25" s="100"/>
      <c r="AL25" s="100"/>
      <c r="AM25" s="100"/>
      <c r="AN25" s="100"/>
      <c r="AO25" s="100"/>
      <c r="AP25" s="81"/>
      <c r="AQ25" s="426"/>
      <c r="AR25" s="141"/>
      <c r="AS25" s="18">
        <v>1</v>
      </c>
      <c r="AT25" s="26" t="s">
        <v>122</v>
      </c>
      <c r="AU25" s="4" t="str">
        <f>IF(OR(BR25="no",BS25="int",BI25=0),"FAIL",IF(BR25="yes2","PASS2",IF(BR25="yes3","PASS",fail?)))</f>
        <v>FAIL</v>
      </c>
      <c r="AV25" s="26" t="s">
        <v>146</v>
      </c>
      <c r="AW25" s="26" t="s">
        <v>146</v>
      </c>
      <c r="AX25" s="26" t="s">
        <v>146</v>
      </c>
      <c r="AY25" s="26" t="s">
        <v>146</v>
      </c>
      <c r="AZ25" s="26" t="s">
        <v>146</v>
      </c>
      <c r="BA25" s="26" t="s">
        <v>146</v>
      </c>
      <c r="BB25" s="26" t="s">
        <v>146</v>
      </c>
      <c r="BC25" s="26" t="s">
        <v>146</v>
      </c>
      <c r="BD25" s="26">
        <f t="shared" ref="BD25:BD33" si="20">IF(AND(BD26+1&lt;=$J$28,BD26&lt;&gt;0),BD26+1,0)</f>
        <v>249</v>
      </c>
      <c r="BE25" s="26"/>
      <c r="BF25" s="26">
        <f t="shared" ref="BF25:BF33" si="21">BD25</f>
        <v>249</v>
      </c>
      <c r="BG25" s="63">
        <v>0.01</v>
      </c>
      <c r="BH25" s="26"/>
      <c r="BI25" s="26">
        <f t="shared" ref="BI25:BI34" si="22">BD25</f>
        <v>249</v>
      </c>
      <c r="BJ25" s="26">
        <f t="shared" ref="BJ25:BK25" si="23">IF($J$44&gt;=BJ$50,BI25+$BD25,0)</f>
        <v>498</v>
      </c>
      <c r="BK25" s="26">
        <f t="shared" si="23"/>
        <v>747</v>
      </c>
      <c r="BL25" s="26">
        <f t="shared" ref="BL25" si="24">IF($J$44&gt;=BL$50,BK25+$BD25,0)</f>
        <v>996</v>
      </c>
      <c r="BM25" s="26">
        <f t="shared" ref="BM25" si="25">IF($J$44&gt;=BM$50,BL25+$BD25,0)</f>
        <v>1245</v>
      </c>
      <c r="BN25" s="26">
        <f t="shared" ref="BN25" si="26">IF($J$44&gt;=BN$50,BM25+$BD25,0)</f>
        <v>1494</v>
      </c>
      <c r="BO25" s="26">
        <f t="shared" ref="BO25:BP25" si="27">IF($J$44&gt;=BO$50,BN25+$BD25,0)</f>
        <v>1743</v>
      </c>
      <c r="BP25" s="26">
        <f t="shared" si="27"/>
        <v>0</v>
      </c>
      <c r="BQ25" s="26"/>
      <c r="BR25" s="26" t="str">
        <f t="shared" si="9"/>
        <v>yes2</v>
      </c>
      <c r="BS25" s="26" t="str">
        <f t="shared" si="10"/>
        <v>Int</v>
      </c>
      <c r="BT25" s="26"/>
      <c r="BU25" s="26"/>
      <c r="BV25" s="1">
        <f t="shared" ref="BV25:CE34" si="28">IF(BV$3=0,0,IF(AND(ABS($BI25-BV$3)&gt;PostVertTotTol,ABS($BJ25-BV$3)&gt;PostVertTotTol,ABS($BK25-BV$3)&gt;PostVertTotTol,ABS($BL25-BV$3)&gt;PostVertTotTol,ABS($BM25-BV$3)&gt;PostVertTotTol,ABS($BN25-BV$3)&gt;PostVertTotTol,ABS($BO25-BV$3)&gt;PostVertTotTol,ABS($BP25-BV$3)&gt;PostVertTotTol),0,1))</f>
        <v>0</v>
      </c>
      <c r="BW25" s="1">
        <f t="shared" si="28"/>
        <v>0</v>
      </c>
      <c r="BX25" s="1">
        <f t="shared" si="28"/>
        <v>0</v>
      </c>
      <c r="BY25" s="1">
        <f t="shared" si="28"/>
        <v>0</v>
      </c>
      <c r="BZ25" s="1">
        <f t="shared" si="28"/>
        <v>0</v>
      </c>
      <c r="CA25" s="1">
        <f t="shared" si="28"/>
        <v>0</v>
      </c>
      <c r="CB25" s="1">
        <f t="shared" si="28"/>
        <v>1</v>
      </c>
      <c r="CC25" s="1">
        <f t="shared" si="28"/>
        <v>0</v>
      </c>
      <c r="CD25" s="1">
        <f t="shared" si="28"/>
        <v>0</v>
      </c>
      <c r="CE25" s="1">
        <f t="shared" si="28"/>
        <v>0</v>
      </c>
      <c r="CF25" s="1">
        <f t="shared" ref="CF25:CO34" si="29">IF(CF$3=0,0,IF(AND(ABS($BI25-CF$3)&gt;PostVertTotTol,ABS($BJ25-CF$3)&gt;PostVertTotTol,ABS($BK25-CF$3)&gt;PostVertTotTol,ABS($BL25-CF$3)&gt;PostVertTotTol,ABS($BM25-CF$3)&gt;PostVertTotTol,ABS($BN25-CF$3)&gt;PostVertTotTol,ABS($BO25-CF$3)&gt;PostVertTotTol,ABS($BP25-CF$3)&gt;PostVertTotTol),0,1))</f>
        <v>0</v>
      </c>
      <c r="CG25" s="1">
        <f t="shared" si="29"/>
        <v>0</v>
      </c>
      <c r="CH25" s="1">
        <f t="shared" si="29"/>
        <v>0</v>
      </c>
      <c r="CI25" s="1">
        <f t="shared" si="29"/>
        <v>0</v>
      </c>
      <c r="CJ25" s="1">
        <f t="shared" si="29"/>
        <v>0</v>
      </c>
      <c r="CK25" s="1">
        <f t="shared" si="29"/>
        <v>0</v>
      </c>
      <c r="CL25" s="1">
        <f t="shared" si="29"/>
        <v>0</v>
      </c>
      <c r="CM25" s="1">
        <f t="shared" si="29"/>
        <v>0</v>
      </c>
      <c r="CN25" s="1">
        <f t="shared" si="29"/>
        <v>0</v>
      </c>
      <c r="CO25" s="1">
        <f t="shared" si="29"/>
        <v>0</v>
      </c>
      <c r="CP25" s="1">
        <f t="shared" ref="CP25:CY34" si="30">IF(CP$3=0,0,IF(AND(ABS($BI25-CP$3)&gt;PostVertTotTol,ABS($BJ25-CP$3)&gt;PostVertTotTol,ABS($BK25-CP$3)&gt;PostVertTotTol,ABS($BL25-CP$3)&gt;PostVertTotTol,ABS($BM25-CP$3)&gt;PostVertTotTol,ABS($BN25-CP$3)&gt;PostVertTotTol,ABS($BO25-CP$3)&gt;PostVertTotTol,ABS($BP25-CP$3)&gt;PostVertTotTol),0,1))</f>
        <v>0</v>
      </c>
      <c r="CQ25" s="1">
        <f t="shared" si="30"/>
        <v>0</v>
      </c>
      <c r="CR25" s="1">
        <f t="shared" si="30"/>
        <v>0</v>
      </c>
      <c r="CS25" s="1">
        <f t="shared" si="30"/>
        <v>0</v>
      </c>
      <c r="CT25" s="1">
        <f t="shared" si="30"/>
        <v>0</v>
      </c>
      <c r="CU25" s="1">
        <f t="shared" si="30"/>
        <v>0</v>
      </c>
      <c r="CV25" s="1">
        <f t="shared" si="30"/>
        <v>0</v>
      </c>
      <c r="CW25" s="1">
        <f t="shared" si="30"/>
        <v>0</v>
      </c>
      <c r="CX25" s="1">
        <f t="shared" si="30"/>
        <v>0</v>
      </c>
      <c r="CY25" s="1">
        <f t="shared" si="30"/>
        <v>0</v>
      </c>
      <c r="CZ25" s="1">
        <f t="shared" ref="CZ25:DI34" si="31">IF(CZ$3=0,0,IF(AND(ABS($BI25-CZ$3)&gt;PostVertTotTol,ABS($BJ25-CZ$3)&gt;PostVertTotTol,ABS($BK25-CZ$3)&gt;PostVertTotTol,ABS($BL25-CZ$3)&gt;PostVertTotTol,ABS($BM25-CZ$3)&gt;PostVertTotTol,ABS($BN25-CZ$3)&gt;PostVertTotTol,ABS($BO25-CZ$3)&gt;PostVertTotTol,ABS($BP25-CZ$3)&gt;PostVertTotTol),0,1))</f>
        <v>0</v>
      </c>
      <c r="DA25" s="1">
        <f t="shared" si="31"/>
        <v>1</v>
      </c>
      <c r="DB25" s="1">
        <f t="shared" si="31"/>
        <v>0</v>
      </c>
      <c r="DC25" s="1">
        <f t="shared" si="31"/>
        <v>0</v>
      </c>
      <c r="DD25" s="1">
        <f t="shared" si="31"/>
        <v>0</v>
      </c>
      <c r="DE25" s="1">
        <f t="shared" si="31"/>
        <v>0</v>
      </c>
      <c r="DF25" s="1">
        <f t="shared" si="31"/>
        <v>0</v>
      </c>
      <c r="DG25" s="1">
        <f t="shared" si="31"/>
        <v>0</v>
      </c>
      <c r="DH25" s="1">
        <f t="shared" si="31"/>
        <v>0</v>
      </c>
      <c r="DI25" s="1">
        <f t="shared" si="31"/>
        <v>0</v>
      </c>
      <c r="DJ25" s="1">
        <f t="shared" ref="DJ25:DO34" si="32">IF(DJ$3=0,0,IF(AND(ABS($BI25-DJ$3)&gt;PostVertTotTol,ABS($BJ25-DJ$3)&gt;PostVertTotTol,ABS($BK25-DJ$3)&gt;PostVertTotTol,ABS($BL25-DJ$3)&gt;PostVertTotTol,ABS($BM25-DJ$3)&gt;PostVertTotTol,ABS($BN25-DJ$3)&gt;PostVertTotTol,ABS($BO25-DJ$3)&gt;PostVertTotTol,ABS($BP25-DJ$3)&gt;PostVertTotTol),0,1))</f>
        <v>0</v>
      </c>
      <c r="DK25" s="1">
        <f t="shared" si="32"/>
        <v>0</v>
      </c>
      <c r="DL25" s="1">
        <f t="shared" si="32"/>
        <v>0</v>
      </c>
      <c r="DM25" s="1">
        <f t="shared" si="32"/>
        <v>0</v>
      </c>
      <c r="DN25" s="1">
        <f t="shared" si="32"/>
        <v>0</v>
      </c>
      <c r="DO25" s="1">
        <f t="shared" si="32"/>
        <v>0</v>
      </c>
      <c r="DP25" s="26"/>
      <c r="DQ25" s="26"/>
      <c r="DR25" s="26"/>
      <c r="DS25" s="26"/>
      <c r="DT25" s="366"/>
      <c r="DW25" s="48">
        <v>15</v>
      </c>
      <c r="DX25" s="26" t="str">
        <f>IFERROR(INDEX(AT$11:AT$2000,_xlfn.AGGREGATE(15,6,(ROW(AT$11:AT$2000)-ROW(AT$11)+1)/($AU$11:$AU$2000=$DY$8),ROWS(DX$11:DX25))),"")</f>
        <v>t</v>
      </c>
      <c r="DY25" s="4" t="str">
        <f>IFERROR(INDEX(AU$11:AU$2000,_xlfn.AGGREGATE(15,6,(ROW(AU$11:AU$2000)-ROW(AU$11)+1)/($AU$11:$AU$2000=$DY$8),ROWS(DY$11:DY25))),"")</f>
        <v>PASS</v>
      </c>
      <c r="DZ25" s="26">
        <f>IFERROR(INDEX(AV$11:AV$2000,_xlfn.AGGREGATE(15,6,(ROW(AV$11:AV$2000)-ROW(AV$11)+1)/($AU$11:$AU$2000=$DY$8),ROWS(DZ$11:DZ25))),"")</f>
        <v>3</v>
      </c>
      <c r="EA25" s="26">
        <f>IFERROR(INDEX(AW$11:AW$2000,_xlfn.AGGREGATE(15,6,(ROW(AW$11:AW$2000)-ROW(AW$11)+1)/($AU$11:$AU$2000=$DY$8),ROWS(EA$11:EA25))),"")</f>
        <v>1</v>
      </c>
      <c r="EB25" s="26">
        <f>IFERROR(INDEX(AX$11:AX$2000,_xlfn.AGGREGATE(15,6,(ROW(AX$11:AX$2000)-ROW(AX$11)+1)/($AU$11:$AU$2000=$DY$8),ROWS(EB$11:EB25))),"")</f>
        <v>3</v>
      </c>
      <c r="EC25" s="26">
        <f>IFERROR(INDEX(AY$11:AY$2000,_xlfn.AGGREGATE(15,6,(ROW(AY$11:AY$2000)-ROW(AY$11)+1)/($AU$11:$AU$2000=$DY$8),ROWS(EC$11:EC25))),"")</f>
        <v>1</v>
      </c>
      <c r="ED25" s="26">
        <f>IFERROR(INDEX(AZ$11:AZ$2000,_xlfn.AGGREGATE(15,6,(ROW(AZ$11:AZ$2000)-ROW(AZ$11)+1)/($AU$11:$AU$2000=$DY$8),ROWS(ED$11:ED25))),"")</f>
        <v>3</v>
      </c>
      <c r="EE25" s="26">
        <f>IFERROR(INDEX(BA$11:BA$2000,_xlfn.AGGREGATE(15,6,(ROW(BA$11:BA$2000)-ROW(BA$11)+1)/($AU$11:$AU$2000=$DY$8),ROWS(EE$11:EE25))),"")</f>
        <v>1</v>
      </c>
      <c r="EF25" s="26">
        <f>IFERROR(INDEX(BB$11:BB$2000,_xlfn.AGGREGATE(15,6,(ROW(BB$11:BB$2000)-ROW(BB$11)+1)/($AU$11:$AU$2000=$DY$8),ROWS(EF$11:EF25))),"")</f>
        <v>3</v>
      </c>
      <c r="EG25" s="26">
        <f>IFERROR(INDEX(BC$11:BC$2000,_xlfn.AGGREGATE(15,6,(ROW(BC$11:BC$2000)-ROW(BC$11)+1)/($AU$11:$AU$2000=$DY$8),ROWS(EG$11:EG25))),"")</f>
        <v>1</v>
      </c>
      <c r="EH25" s="26">
        <f>IFERROR(INDEX(BD$11:BD$2000,_xlfn.AGGREGATE(15,6,(ROW(BD$11:BD$2000)-ROW(BD$11)+1)/($AU$11:$AU$2000=$DY$8),ROWS(EH$11:EH25))),"")</f>
        <v>431.5</v>
      </c>
      <c r="EI25" s="26">
        <f>IFERROR(INDEX(BE$11:BE$2000,_xlfn.AGGREGATE(15,6,(ROW(BE$11:BE$2000)-ROW(BE$11)+1)/($AU$11:$AU$2000=$DY$8),ROWS(EI$11:EI25))),"")</f>
        <v>0</v>
      </c>
      <c r="EJ25" s="26">
        <f>IFERROR(INDEX(BF$11:BF$2000,_xlfn.AGGREGATE(15,6,(ROW(BF$11:BF$2000)-ROW(BF$11)+1)/($AU$11:$AU$2000=$DY$8),ROWS(EJ$11:EJ25))),"")</f>
        <v>468.5</v>
      </c>
      <c r="EK25" s="26">
        <f>IFERROR(INDEX(BG$11:BG$2000,_xlfn.AGGREGATE(15,6,(ROW(BG$11:BG$2000)-ROW(BG$11)+1)/($AU$11:$AU$2000=$DY$8),ROWS(EK$11:EK25))),"")</f>
        <v>18.5</v>
      </c>
      <c r="EL25" s="26">
        <f>IFERROR(INDEX(BH$11:BH$2000,_xlfn.AGGREGATE(15,6,(ROW(BH$11:BH$2000)-ROW(BH$11)+1)/($AU$11:$AU$2000=$DY$8),ROWS(EL$11:EL25))),"")</f>
        <v>0</v>
      </c>
      <c r="EM25" s="26">
        <f>IFERROR(INDEX(BI$11:BI$2000,_xlfn.AGGREGATE(15,6,(ROW(BI$11:BI$2000)-ROW(BI$11)+1)/($AU$11:$AU$2000=$DY$8),ROWS(EM$11:EM25))),"")</f>
        <v>473.64859999999999</v>
      </c>
      <c r="EN25" s="26">
        <f>IFERROR(INDEX(BJ$11:BJ$2000,_xlfn.AGGREGATE(15,6,(ROW(BJ$11:BJ$2000)-ROW(BJ$11)+1)/($AU$11:$AU$2000=$DY$8),ROWS(EN$11:EN25))),"")</f>
        <v>905.27359999999999</v>
      </c>
      <c r="EO25" s="26">
        <f>IFERROR(INDEX(BK$11:BK$2000,_xlfn.AGGREGATE(15,6,(ROW(BK$11:BK$2000)-ROW(BK$11)+1)/($AU$11:$AU$2000=$DY$8),ROWS(EO$11:EO25))),"")</f>
        <v>1373.8986</v>
      </c>
      <c r="EP25" s="26">
        <f>IFERROR(INDEX(BL$11:BL$2000,_xlfn.AGGREGATE(15,6,(ROW(BL$11:BL$2000)-ROW(BL$11)+1)/($AU$11:$AU$2000=$DY$8),ROWS(EP$11:EP25))),"")</f>
        <v>1805.3986</v>
      </c>
      <c r="EQ25" s="26">
        <f>IFERROR(INDEX(BM$11:BM$2000,_xlfn.AGGREGATE(15,6,(ROW(BM$11:BM$2000)-ROW(BM$11)+1)/($AU$11:$AU$2000=$DY$8),ROWS(EQ$11:EQ25))),"")</f>
        <v>0</v>
      </c>
      <c r="ER25" s="26">
        <f>IFERROR(INDEX(BN$11:BN$2000,_xlfn.AGGREGATE(15,6,(ROW(BN$11:BN$2000)-ROW(BN$11)+1)/($AU$11:$AU$2000=$DY$8),ROWS(ER$11:ER25))),"")</f>
        <v>0</v>
      </c>
      <c r="ES25" s="26">
        <f>IFERROR(INDEX(BO$11:BO$2000,_xlfn.AGGREGATE(15,6,(ROW(BO$11:BO$2000)-ROW(BO$11)+1)/($AU$11:$AU$2000=$DY$8),ROWS(ES$11:ES25))),"")</f>
        <v>0</v>
      </c>
      <c r="ET25" s="63">
        <f>IFERROR(INDEX(BP$11:BP$2000,_xlfn.AGGREGATE(15,6,(ROW(BP$11:BP$2000)-ROW(BP$11)+1)/($AU$11:$AU$2000=$DY$8),ROWS(ET$11:ET25))),"")</f>
        <v>0</v>
      </c>
      <c r="EU25" s="25"/>
      <c r="EV25" s="48" t="e">
        <f>_xlfn.RANK.EQ(FJ25,$FJ$11:$FJ$64,1)+COUNTIF(FJ$11:$FJ25,FJ25)-1</f>
        <v>#VALUE!</v>
      </c>
      <c r="EW25" s="25" t="str">
        <f>IFERROR(INDEX(DX$11:DX$541,_xlfn.AGGREGATE(15,6,(ROW(DX$11:DX$541)-ROW(DX$11)+1)/($DX$11:$DX$541="p"),ROWS(EW$11:EW25))),"")</f>
        <v/>
      </c>
      <c r="EX25" s="25" t="str">
        <f>IFERROR(INDEX(DY$11:DY$541,_xlfn.AGGREGATE(15,6,(ROW(DY$11:DY$541)-ROW(DY$11)+1)/($DX$11:$DX$541="p"),ROWS(EX$11:EX25))),"")</f>
        <v/>
      </c>
      <c r="EY25" s="25" t="str">
        <f>IFERROR(INDEX(DZ$11:DZ$541,_xlfn.AGGREGATE(15,6,(ROW(DZ$11:DZ$541)-ROW(DZ$11)+1)/($DX$11:$DX$541="p"),ROWS(EY$11:EY25))),"")</f>
        <v/>
      </c>
      <c r="EZ25" s="25" t="str">
        <f>IFERROR(INDEX(EA$11:EA$541,_xlfn.AGGREGATE(15,6,(ROW(EA$11:EA$541)-ROW(EA$11)+1)/($DX$11:$DX$541="p"),ROWS(EZ$11:EZ25))),"")</f>
        <v/>
      </c>
      <c r="FA25" s="25" t="str">
        <f>IFERROR(INDEX(EB$11:EB$541,_xlfn.AGGREGATE(15,6,(ROW(EB$11:EB$541)-ROW(EB$11)+1)/($DX$11:$DX$541="p"),ROWS(FA$11:FA25))),"")</f>
        <v/>
      </c>
      <c r="FB25" s="25" t="str">
        <f>IFERROR(INDEX(EC$11:EC$541,_xlfn.AGGREGATE(15,6,(ROW(EC$11:EC$541)-ROW(EC$11)+1)/($DX$11:$DX$541="p"),ROWS(FB$11:FB25))),"")</f>
        <v/>
      </c>
      <c r="FC25" s="25" t="str">
        <f>IFERROR(INDEX(ED$11:ED$541,_xlfn.AGGREGATE(15,6,(ROW(ED$11:ED$541)-ROW(ED$11)+1)/($DX$11:$DX$541="p"),ROWS(FC$11:FC25))),"")</f>
        <v/>
      </c>
      <c r="FD25" s="25" t="str">
        <f>IFERROR(INDEX(EE$11:EE$541,_xlfn.AGGREGATE(15,6,(ROW(EE$11:EE$541)-ROW(EE$11)+1)/($DX$11:$DX$541="p"),ROWS(FD$11:FD25))),"")</f>
        <v/>
      </c>
      <c r="FE25" s="25" t="str">
        <f>IFERROR(INDEX(EF$11:EF$541,_xlfn.AGGREGATE(15,6,(ROW(EF$11:EF$541)-ROW(EF$11)+1)/($DX$11:$DX$541="p"),ROWS(FE$11:FE25))),"")</f>
        <v/>
      </c>
      <c r="FF25" s="25" t="str">
        <f>IFERROR(INDEX(EG$11:EG$541,_xlfn.AGGREGATE(15,6,(ROW(EG$11:EG$541)-ROW(EG$11)+1)/($DX$11:$DX$541="p"),ROWS(FF$11:FF25))),"")</f>
        <v/>
      </c>
      <c r="FG25" s="25" t="str">
        <f>IFERROR(INDEX(EH$11:EH$541,_xlfn.AGGREGATE(15,6,(ROW(EH$11:EH$541)-ROW(EH$11)+1)/($DX$11:$DX$541="p"),ROWS(FG$11:FG25))),"")</f>
        <v/>
      </c>
      <c r="FH25" s="25" t="str">
        <f>IFERROR(INDEX(EI$11:EI$541,_xlfn.AGGREGATE(15,6,(ROW(EI$11:EI$541)-ROW(EI$11)+1)/($DX$11:$DX$541="p"),ROWS(FH$11:FH25))),"")</f>
        <v/>
      </c>
      <c r="FI25" s="25" t="str">
        <f>IFERROR(INDEX(EJ$11:EJ$541,_xlfn.AGGREGATE(15,6,(ROW(EJ$11:EJ$541)-ROW(EJ$11)+1)/($DX$11:$DX$541="p"),ROWS(FI$11:FI25))),"")</f>
        <v/>
      </c>
      <c r="FJ25" s="25" t="str">
        <f>IFERROR(INDEX(EK$11:EK$541,_xlfn.AGGREGATE(15,6,(ROW(EK$11:EK$541)-ROW(EK$11)+1)/($DX$11:$DX$541="p"),ROWS(FJ$11:FJ25))),"")</f>
        <v/>
      </c>
      <c r="FK25" s="25"/>
      <c r="FL25" s="25" t="str">
        <f>IFERROR(INDEX(EM$11:EM$541,_xlfn.AGGREGATE(15,6,(ROW(EM$11:EM$541)-ROW(EM$11)+1)/($DX$11:$DX$541="p"),ROWS(FL$11:FL25))),"")</f>
        <v/>
      </c>
      <c r="FM25" s="25" t="str">
        <f>IFERROR(INDEX(EN$11:EN$541,_xlfn.AGGREGATE(15,6,(ROW(EN$11:EN$541)-ROW(EN$11)+1)/($DX$11:$DX$541="p"),ROWS(FM$11:FM25))),"")</f>
        <v/>
      </c>
      <c r="FN25" s="25" t="str">
        <f>IFERROR(INDEX(EO$11:EO$541,_xlfn.AGGREGATE(15,6,(ROW(EO$11:EO$541)-ROW(EO$11)+1)/($DX$11:$DX$541="p"),ROWS(FN$11:FN25))),"")</f>
        <v/>
      </c>
      <c r="FO25" s="25" t="str">
        <f>IFERROR(INDEX(EP$11:EP$541,_xlfn.AGGREGATE(15,6,(ROW(EP$11:EP$541)-ROW(EP$11)+1)/($DX$11:$DX$541="p"),ROWS(FO$11:FO25))),"")</f>
        <v/>
      </c>
      <c r="FP25" s="25" t="str">
        <f>IFERROR(INDEX(EQ$11:EQ$541,_xlfn.AGGREGATE(15,6,(ROW(EQ$11:EQ$541)-ROW(EQ$11)+1)/($DX$11:$DX$541="p"),ROWS(FP$11:FP25))),"")</f>
        <v/>
      </c>
      <c r="FQ25" s="25" t="str">
        <f>IFERROR(INDEX(ER$11:ER$541,_xlfn.AGGREGATE(15,6,(ROW(ER$11:ER$541)-ROW(ER$11)+1)/($DX$11:$DX$541="p"),ROWS(FQ$11:FQ25))),"")</f>
        <v/>
      </c>
      <c r="FR25" s="25" t="str">
        <f>IFERROR(INDEX(ES$11:ES$541,_xlfn.AGGREGATE(15,6,(ROW(ES$11:ES$541)-ROW(ES$11)+1)/($DX$11:$DX$541="p"),ROWS(FR$11:FR25))),"")</f>
        <v/>
      </c>
      <c r="FS25" s="25" t="str">
        <f>IFERROR(INDEX(ET$11:ET$541,_xlfn.AGGREGATE(15,6,(ROW(ET$11:ET$541)-ROW(ET$11)+1)/($DX$11:$DX$541="p"),ROWS(FS$11:FS25))),"")</f>
        <v/>
      </c>
      <c r="FT25" s="25"/>
      <c r="FU25" s="48">
        <f>_xlfn.RANK.EQ(GI25,$GI$11:$GI$96,1)+COUNTIF($GI$11:GI25,GI25)-1</f>
        <v>73</v>
      </c>
      <c r="FV25" s="25" t="str">
        <f>IFERROR(INDEX(DX$11:DX$541,_xlfn.AGGREGATE(15,6,(ROW(DX$11:DX$541)-ROW(DX$11)+1)/($DX$11:$DX$541="t"),ROWS(FV$11:FV25))),"")</f>
        <v>t</v>
      </c>
      <c r="FW25" s="25" t="str">
        <f>IFERROR(INDEX(DY$11:DY$541,_xlfn.AGGREGATE(15,6,(ROW(DY$11:DY$541)-ROW(DY$11)+1)/($DX$11:$DX$541="t"),ROWS(FW$11:FW25))),"")</f>
        <v>PASS</v>
      </c>
      <c r="FX25" s="25">
        <f>IFERROR(INDEX(DZ$11:DZ$541,_xlfn.AGGREGATE(15,6,(ROW(DZ$11:DZ$541)-ROW(DZ$11)+1)/($DX$11:$DX$541="t"),ROWS(FX$11:FX25))),"")</f>
        <v>3</v>
      </c>
      <c r="FY25" s="25">
        <f>IFERROR(INDEX(EA$11:EA$541,_xlfn.AGGREGATE(15,6,(ROW(EA$11:EA$541)-ROW(EA$11)+1)/($DX$11:$DX$541="t"),ROWS(FY$11:FY25))),"")</f>
        <v>1</v>
      </c>
      <c r="FZ25" s="25">
        <f>IFERROR(INDEX(EB$11:EB$541,_xlfn.AGGREGATE(15,6,(ROW(EB$11:EB$541)-ROW(EB$11)+1)/($DX$11:$DX$541="t"),ROWS(FZ$11:FZ25))),"")</f>
        <v>3</v>
      </c>
      <c r="GA25" s="25">
        <f>IFERROR(INDEX(EC$11:EC$541,_xlfn.AGGREGATE(15,6,(ROW(EC$11:EC$541)-ROW(EC$11)+1)/($DX$11:$DX$541="t"),ROWS(GA$11:GA25))),"")</f>
        <v>1</v>
      </c>
      <c r="GB25" s="25">
        <f>IFERROR(INDEX(ED$11:ED$541,_xlfn.AGGREGATE(15,6,(ROW(ED$11:ED$541)-ROW(ED$11)+1)/($DX$11:$DX$541="t"),ROWS(GB$11:GB25))),"")</f>
        <v>3</v>
      </c>
      <c r="GC25" s="25">
        <f>IFERROR(INDEX(EE$11:EE$541,_xlfn.AGGREGATE(15,6,(ROW(EE$11:EE$541)-ROW(EE$11)+1)/($DX$11:$DX$541="t"),ROWS(GC$11:GC25))),"")</f>
        <v>1</v>
      </c>
      <c r="GD25" s="25">
        <f>IFERROR(INDEX(EF$11:EF$541,_xlfn.AGGREGATE(15,6,(ROW(EF$11:EF$541)-ROW(EF$11)+1)/($DX$11:$DX$541="t"),ROWS(GD$11:GD25))),"")</f>
        <v>3</v>
      </c>
      <c r="GE25" s="25">
        <f>IFERROR(INDEX(EG$11:EG$541,_xlfn.AGGREGATE(15,6,(ROW(EG$11:EG$541)-ROW(EG$11)+1)/($DX$11:$DX$541="t"),ROWS(GE$11:GE25))),"")</f>
        <v>1</v>
      </c>
      <c r="GF25" s="25">
        <f>IFERROR(INDEX(EH$11:EH$541,_xlfn.AGGREGATE(15,6,(ROW(EH$11:EH$541)-ROW(EH$11)+1)/($DX$11:$DX$541="t"),ROWS(GF$11:GF25))),"")</f>
        <v>428</v>
      </c>
      <c r="GG25" s="25">
        <f>IFERROR(INDEX(EI$11:EI$541,_xlfn.AGGREGATE(15,6,(ROW(EI$11:EI$541)-ROW(EI$11)+1)/($DX$11:$DX$541="t"),ROWS(GG$11:GG25))),"")</f>
        <v>0</v>
      </c>
      <c r="GH25" s="25">
        <f>IFERROR(INDEX(EJ$11:EJ$541,_xlfn.AGGREGATE(15,6,(ROW(EJ$11:EJ$541)-ROW(EJ$11)+1)/($DX$11:$DX$541="t"),ROWS(GH$11:GH25))),"")</f>
        <v>472</v>
      </c>
      <c r="GI25" s="25">
        <f>IFERROR(INDEX(EK$11:EK$541,_xlfn.AGGREGATE(15,6,(ROW(EK$11:EK$541)-ROW(EK$11)+1)/($DX$11:$DX$541="t"),ROWS(GI$11:GI25))),"")</f>
        <v>22</v>
      </c>
      <c r="GJ25" s="26"/>
      <c r="GK25" s="25">
        <f>IFERROR(INDEX(EM$11:EM$541,_xlfn.AGGREGATE(15,6,(ROW(EM$11:EM$541)-ROW(EM$11)+1)/($DX$11:$DX$541="t"),ROWS(GK$11:GK25))),"")</f>
        <v>477.14859999999999</v>
      </c>
      <c r="GL25" s="25">
        <f>IFERROR(INDEX(EN$11:EN$541,_xlfn.AGGREGATE(15,6,(ROW(EN$11:EN$541)-ROW(EN$11)+1)/($DX$11:$DX$541="t"),ROWS(GL$11:GL25))),"")</f>
        <v>905.27359999999999</v>
      </c>
      <c r="GM25" s="25">
        <f>IFERROR(INDEX(EO$11:EO$541,_xlfn.AGGREGATE(15,6,(ROW(EO$11:EO$541)-ROW(EO$11)+1)/($DX$11:$DX$541="t"),ROWS(GM$11:GM25))),"")</f>
        <v>1377.3986</v>
      </c>
      <c r="GN25" s="25">
        <f>IFERROR(INDEX(EP$11:EP$541,_xlfn.AGGREGATE(15,6,(ROW(EP$11:EP$541)-ROW(EP$11)+1)/($DX$11:$DX$541="t"),ROWS(GN$11:GN25))),"")</f>
        <v>1805.3986</v>
      </c>
      <c r="GO25" s="26"/>
      <c r="GP25" s="305"/>
      <c r="GQ25" s="142"/>
      <c r="GR25" s="26"/>
      <c r="GS25" s="6"/>
      <c r="GT25" s="6"/>
      <c r="GU25" s="6"/>
      <c r="GV25" s="6"/>
      <c r="GW25" s="6"/>
      <c r="GX25" s="6"/>
      <c r="GY25" s="6"/>
      <c r="GZ25" s="6"/>
      <c r="HA25" s="6"/>
      <c r="HB25" s="6"/>
      <c r="HC25" s="6"/>
      <c r="HD25" s="6"/>
      <c r="HE25" s="6"/>
      <c r="HF25" s="6"/>
      <c r="HG25" s="6"/>
      <c r="HH25" s="5"/>
      <c r="HI25" s="5"/>
      <c r="HJ25" s="5"/>
      <c r="HK25" s="2"/>
      <c r="HL25" s="42" t="s">
        <v>125</v>
      </c>
      <c r="HM25" s="10">
        <f>MATCH(1,HN25:JK25,0)</f>
        <v>1</v>
      </c>
      <c r="HN25" s="10">
        <f>IF(ISNUMBER(HN26),1,0)</f>
        <v>1</v>
      </c>
      <c r="HO25" s="10">
        <f t="shared" ref="HO25:JK25" si="33">IF(ISNUMBER(HO26),1,0)</f>
        <v>1</v>
      </c>
      <c r="HP25" s="10">
        <f t="shared" si="33"/>
        <v>1</v>
      </c>
      <c r="HQ25" s="10">
        <f t="shared" si="33"/>
        <v>1</v>
      </c>
      <c r="HR25" s="10">
        <f t="shared" si="33"/>
        <v>1</v>
      </c>
      <c r="HS25" s="10">
        <f t="shared" si="33"/>
        <v>1</v>
      </c>
      <c r="HT25" s="10">
        <f t="shared" si="33"/>
        <v>1</v>
      </c>
      <c r="HU25" s="10">
        <f t="shared" si="33"/>
        <v>0</v>
      </c>
      <c r="HV25" s="10">
        <f t="shared" si="33"/>
        <v>0</v>
      </c>
      <c r="HW25" s="10">
        <f t="shared" si="33"/>
        <v>0</v>
      </c>
      <c r="HX25" s="10">
        <f t="shared" si="33"/>
        <v>0</v>
      </c>
      <c r="HY25" s="10">
        <f t="shared" si="33"/>
        <v>0</v>
      </c>
      <c r="HZ25" s="10">
        <f t="shared" si="33"/>
        <v>0</v>
      </c>
      <c r="IA25" s="10">
        <f t="shared" si="33"/>
        <v>0</v>
      </c>
      <c r="IB25" s="10">
        <f t="shared" si="33"/>
        <v>0</v>
      </c>
      <c r="IC25" s="10">
        <f t="shared" si="33"/>
        <v>0</v>
      </c>
      <c r="ID25" s="10">
        <f t="shared" si="33"/>
        <v>0</v>
      </c>
      <c r="IE25" s="10">
        <f t="shared" si="33"/>
        <v>0</v>
      </c>
      <c r="IF25" s="10">
        <f t="shared" si="33"/>
        <v>0</v>
      </c>
      <c r="IG25" s="10">
        <f t="shared" si="33"/>
        <v>0</v>
      </c>
      <c r="IH25" s="10">
        <f t="shared" si="33"/>
        <v>0</v>
      </c>
      <c r="II25" s="10">
        <f t="shared" si="33"/>
        <v>0</v>
      </c>
      <c r="IJ25" s="10">
        <f t="shared" si="33"/>
        <v>0</v>
      </c>
      <c r="IK25" s="10">
        <f t="shared" si="33"/>
        <v>0</v>
      </c>
      <c r="IL25" s="10">
        <f t="shared" si="33"/>
        <v>0</v>
      </c>
      <c r="IM25" s="10">
        <f t="shared" si="33"/>
        <v>0</v>
      </c>
      <c r="IN25" s="10">
        <f t="shared" si="33"/>
        <v>0</v>
      </c>
      <c r="IO25" s="10">
        <f t="shared" si="33"/>
        <v>0</v>
      </c>
      <c r="IP25" s="10">
        <f t="shared" si="33"/>
        <v>0</v>
      </c>
      <c r="IQ25" s="10">
        <f t="shared" si="33"/>
        <v>0</v>
      </c>
      <c r="IR25" s="10">
        <f t="shared" si="33"/>
        <v>0</v>
      </c>
      <c r="IS25" s="10">
        <f t="shared" si="33"/>
        <v>0</v>
      </c>
      <c r="IT25" s="10">
        <f t="shared" si="33"/>
        <v>0</v>
      </c>
      <c r="IU25" s="10">
        <f t="shared" si="33"/>
        <v>0</v>
      </c>
      <c r="IV25" s="10">
        <f t="shared" si="33"/>
        <v>0</v>
      </c>
      <c r="IW25" s="10">
        <f t="shared" si="33"/>
        <v>0</v>
      </c>
      <c r="IX25" s="10">
        <f t="shared" si="33"/>
        <v>0</v>
      </c>
      <c r="IY25" s="10">
        <f t="shared" si="33"/>
        <v>0</v>
      </c>
      <c r="IZ25" s="10">
        <f t="shared" si="33"/>
        <v>0</v>
      </c>
      <c r="JA25" s="10">
        <f t="shared" si="33"/>
        <v>0</v>
      </c>
      <c r="JB25" s="10">
        <f t="shared" si="33"/>
        <v>0</v>
      </c>
      <c r="JC25" s="10">
        <f t="shared" si="33"/>
        <v>0</v>
      </c>
      <c r="JD25" s="10">
        <f t="shared" si="33"/>
        <v>0</v>
      </c>
      <c r="JE25" s="10">
        <f t="shared" si="33"/>
        <v>0</v>
      </c>
      <c r="JF25" s="10">
        <f t="shared" si="33"/>
        <v>0</v>
      </c>
      <c r="JG25" s="10">
        <f t="shared" si="33"/>
        <v>0</v>
      </c>
      <c r="JH25" s="10">
        <f t="shared" si="33"/>
        <v>0</v>
      </c>
      <c r="JI25" s="10">
        <f t="shared" si="33"/>
        <v>0</v>
      </c>
      <c r="JJ25" s="10">
        <f t="shared" si="33"/>
        <v>0</v>
      </c>
      <c r="JK25" s="11">
        <f t="shared" si="33"/>
        <v>0</v>
      </c>
    </row>
    <row r="26" spans="1:273" ht="15" customHeight="1" thickBot="1" x14ac:dyDescent="0.35">
      <c r="A26" s="100"/>
      <c r="B26" s="80"/>
      <c r="C26" s="80" t="s">
        <v>32</v>
      </c>
      <c r="D26" s="84">
        <v>5.0236000000000001</v>
      </c>
      <c r="E26" s="81"/>
      <c r="F26" s="80"/>
      <c r="G26" s="84"/>
      <c r="H26" s="81"/>
      <c r="I26" s="80" t="s">
        <v>219</v>
      </c>
      <c r="J26" s="84">
        <f>ROUNDDOWN(VertStart+ExtVertS+(VertN-3)*IntVertS,0)</f>
        <v>1760</v>
      </c>
      <c r="K26" s="84"/>
      <c r="L26" s="252">
        <v>1</v>
      </c>
      <c r="M26" s="402" t="s">
        <v>177</v>
      </c>
      <c r="N26" s="403"/>
      <c r="O26" s="257" t="s">
        <v>154</v>
      </c>
      <c r="P26" s="258"/>
      <c r="Q26" s="257" t="s">
        <v>155</v>
      </c>
      <c r="R26" s="258"/>
      <c r="S26" s="257" t="s">
        <v>156</v>
      </c>
      <c r="T26" s="258"/>
      <c r="U26" s="217"/>
      <c r="V26" s="217"/>
      <c r="W26" s="217"/>
      <c r="X26" s="201"/>
      <c r="Y26" s="201"/>
      <c r="Z26" s="201"/>
      <c r="AA26" s="201"/>
      <c r="AB26" s="100"/>
      <c r="AC26" s="100"/>
      <c r="AD26" s="100"/>
      <c r="AE26" s="100"/>
      <c r="AF26" s="100"/>
      <c r="AG26" s="100"/>
      <c r="AH26" s="100"/>
      <c r="AI26" s="100"/>
      <c r="AJ26" s="100"/>
      <c r="AK26" s="100"/>
      <c r="AL26" s="100"/>
      <c r="AM26" s="100"/>
      <c r="AN26" s="100"/>
      <c r="AO26" s="100"/>
      <c r="AP26" s="105"/>
      <c r="AQ26" s="426"/>
      <c r="AR26" s="141"/>
      <c r="AS26" s="18">
        <v>2</v>
      </c>
      <c r="AT26" s="26" t="s">
        <v>122</v>
      </c>
      <c r="AU26" s="4" t="str">
        <f>IF(OR(BR26="no",BS26="int",BI26=0),"FAIL",IF(BR26="yes2","PASS2",IF(BR26="yes3","PASS",fail?)))</f>
        <v>FAIL</v>
      </c>
      <c r="AV26" s="26" t="s">
        <v>146</v>
      </c>
      <c r="AW26" s="26" t="s">
        <v>146</v>
      </c>
      <c r="AX26" s="26" t="s">
        <v>146</v>
      </c>
      <c r="AY26" s="26" t="s">
        <v>146</v>
      </c>
      <c r="AZ26" s="26" t="s">
        <v>146</v>
      </c>
      <c r="BA26" s="26" t="s">
        <v>146</v>
      </c>
      <c r="BB26" s="26" t="s">
        <v>146</v>
      </c>
      <c r="BC26" s="26" t="s">
        <v>146</v>
      </c>
      <c r="BD26" s="26">
        <f t="shared" si="20"/>
        <v>248</v>
      </c>
      <c r="BE26" s="26"/>
      <c r="BF26" s="26">
        <f t="shared" si="21"/>
        <v>248</v>
      </c>
      <c r="BG26" s="63">
        <v>0.01</v>
      </c>
      <c r="BH26" s="26"/>
      <c r="BI26" s="26">
        <f t="shared" si="22"/>
        <v>248</v>
      </c>
      <c r="BJ26" s="26">
        <f t="shared" ref="BJ26:BJ34" si="34">IF($J$44&gt;=BJ$50,BI26+$BD26,0)</f>
        <v>496</v>
      </c>
      <c r="BK26" s="26">
        <f t="shared" ref="BK26:BK34" si="35">IF($J$44&gt;=BK$50,BJ26+$BD26,0)</f>
        <v>744</v>
      </c>
      <c r="BL26" s="26">
        <f t="shared" ref="BL26:BL34" si="36">IF($J$44&gt;=BL$50,BK26+$BD26,0)</f>
        <v>992</v>
      </c>
      <c r="BM26" s="26">
        <f t="shared" ref="BM26:BM34" si="37">IF($J$44&gt;=BM$50,BL26+$BD26,0)</f>
        <v>1240</v>
      </c>
      <c r="BN26" s="26">
        <f t="shared" ref="BN26:BN34" si="38">IF($J$44&gt;=BN$50,BM26+$BD26,0)</f>
        <v>1488</v>
      </c>
      <c r="BO26" s="26">
        <f t="shared" ref="BO26:BO34" si="39">IF($J$44&gt;=BO$50,BN26+$BD26,0)</f>
        <v>1736</v>
      </c>
      <c r="BP26" s="26">
        <f t="shared" ref="BP26:BP34" si="40">IF($J$44&gt;=BP$50,BO26+$BD26,0)</f>
        <v>0</v>
      </c>
      <c r="BQ26" s="26"/>
      <c r="BR26" s="26" t="str">
        <f t="shared" si="9"/>
        <v>yes2</v>
      </c>
      <c r="BS26" s="26" t="str">
        <f t="shared" si="10"/>
        <v>Int</v>
      </c>
      <c r="BT26" s="26"/>
      <c r="BU26" s="26"/>
      <c r="BV26" s="1">
        <f t="shared" si="28"/>
        <v>0</v>
      </c>
      <c r="BW26" s="1">
        <f t="shared" si="28"/>
        <v>0</v>
      </c>
      <c r="BX26" s="1">
        <f t="shared" si="28"/>
        <v>0</v>
      </c>
      <c r="BY26" s="1">
        <f t="shared" si="28"/>
        <v>0</v>
      </c>
      <c r="BZ26" s="1">
        <f t="shared" si="28"/>
        <v>0</v>
      </c>
      <c r="CA26" s="1">
        <f t="shared" si="28"/>
        <v>0</v>
      </c>
      <c r="CB26" s="1">
        <f t="shared" si="28"/>
        <v>1</v>
      </c>
      <c r="CC26" s="1">
        <f t="shared" si="28"/>
        <v>0</v>
      </c>
      <c r="CD26" s="1">
        <f t="shared" si="28"/>
        <v>0</v>
      </c>
      <c r="CE26" s="1">
        <f t="shared" si="28"/>
        <v>0</v>
      </c>
      <c r="CF26" s="1">
        <f t="shared" si="29"/>
        <v>0</v>
      </c>
      <c r="CG26" s="1">
        <f t="shared" si="29"/>
        <v>0</v>
      </c>
      <c r="CH26" s="1">
        <f t="shared" si="29"/>
        <v>0</v>
      </c>
      <c r="CI26" s="1">
        <f t="shared" si="29"/>
        <v>0</v>
      </c>
      <c r="CJ26" s="1">
        <f t="shared" si="29"/>
        <v>0</v>
      </c>
      <c r="CK26" s="1">
        <f t="shared" si="29"/>
        <v>0</v>
      </c>
      <c r="CL26" s="1">
        <f t="shared" si="29"/>
        <v>0</v>
      </c>
      <c r="CM26" s="1">
        <f t="shared" si="29"/>
        <v>0</v>
      </c>
      <c r="CN26" s="1">
        <f t="shared" si="29"/>
        <v>0</v>
      </c>
      <c r="CO26" s="1">
        <f t="shared" si="29"/>
        <v>0</v>
      </c>
      <c r="CP26" s="1">
        <f t="shared" si="30"/>
        <v>0</v>
      </c>
      <c r="CQ26" s="1">
        <f t="shared" si="30"/>
        <v>0</v>
      </c>
      <c r="CR26" s="1">
        <f t="shared" si="30"/>
        <v>0</v>
      </c>
      <c r="CS26" s="1">
        <f t="shared" si="30"/>
        <v>0</v>
      </c>
      <c r="CT26" s="1">
        <f t="shared" si="30"/>
        <v>0</v>
      </c>
      <c r="CU26" s="1">
        <f t="shared" si="30"/>
        <v>0</v>
      </c>
      <c r="CV26" s="1">
        <f t="shared" si="30"/>
        <v>0</v>
      </c>
      <c r="CW26" s="1">
        <f t="shared" si="30"/>
        <v>0</v>
      </c>
      <c r="CX26" s="1">
        <f t="shared" si="30"/>
        <v>0</v>
      </c>
      <c r="CY26" s="1">
        <f t="shared" si="30"/>
        <v>0</v>
      </c>
      <c r="CZ26" s="1">
        <f t="shared" si="31"/>
        <v>0</v>
      </c>
      <c r="DA26" s="1">
        <f t="shared" si="31"/>
        <v>1</v>
      </c>
      <c r="DB26" s="1">
        <f t="shared" si="31"/>
        <v>0</v>
      </c>
      <c r="DC26" s="1">
        <f t="shared" si="31"/>
        <v>0</v>
      </c>
      <c r="DD26" s="1">
        <f t="shared" si="31"/>
        <v>0</v>
      </c>
      <c r="DE26" s="1">
        <f t="shared" si="31"/>
        <v>0</v>
      </c>
      <c r="DF26" s="1">
        <f t="shared" si="31"/>
        <v>0</v>
      </c>
      <c r="DG26" s="1">
        <f t="shared" si="31"/>
        <v>0</v>
      </c>
      <c r="DH26" s="1">
        <f t="shared" si="31"/>
        <v>0</v>
      </c>
      <c r="DI26" s="1">
        <f t="shared" si="31"/>
        <v>0</v>
      </c>
      <c r="DJ26" s="1">
        <f t="shared" si="32"/>
        <v>0</v>
      </c>
      <c r="DK26" s="1">
        <f t="shared" si="32"/>
        <v>0</v>
      </c>
      <c r="DL26" s="1">
        <f t="shared" si="32"/>
        <v>0</v>
      </c>
      <c r="DM26" s="1">
        <f t="shared" si="32"/>
        <v>0</v>
      </c>
      <c r="DN26" s="1">
        <f t="shared" si="32"/>
        <v>0</v>
      </c>
      <c r="DO26" s="1">
        <f t="shared" si="32"/>
        <v>0</v>
      </c>
      <c r="DP26" s="26"/>
      <c r="DQ26" s="26"/>
      <c r="DR26" s="26"/>
      <c r="DS26" s="26"/>
      <c r="DT26" s="366"/>
      <c r="DW26" s="48">
        <v>16</v>
      </c>
      <c r="DX26" s="26" t="str">
        <f>IFERROR(INDEX(AT$11:AT$2000,_xlfn.AGGREGATE(15,6,(ROW(AT$11:AT$2000)-ROW(AT$11)+1)/($AU$11:$AU$2000=$DY$8),ROWS(DX$11:DX26))),"")</f>
        <v>t</v>
      </c>
      <c r="DY26" s="4" t="str">
        <f>IFERROR(INDEX(AU$11:AU$2000,_xlfn.AGGREGATE(15,6,(ROW(AU$11:AU$2000)-ROW(AU$11)+1)/($AU$11:$AU$2000=$DY$8),ROWS(DY$11:DY26))),"")</f>
        <v>PASS</v>
      </c>
      <c r="DZ26" s="26">
        <f>IFERROR(INDEX(AV$11:AV$2000,_xlfn.AGGREGATE(15,6,(ROW(AV$11:AV$2000)-ROW(AV$11)+1)/($AU$11:$AU$2000=$DY$8),ROWS(DZ$11:DZ26))),"")</f>
        <v>3</v>
      </c>
      <c r="EA26" s="26">
        <f>IFERROR(INDEX(AW$11:AW$2000,_xlfn.AGGREGATE(15,6,(ROW(AW$11:AW$2000)-ROW(AW$11)+1)/($AU$11:$AU$2000=$DY$8),ROWS(EA$11:EA26))),"")</f>
        <v>1</v>
      </c>
      <c r="EB26" s="26">
        <f>IFERROR(INDEX(AX$11:AX$2000,_xlfn.AGGREGATE(15,6,(ROW(AX$11:AX$2000)-ROW(AX$11)+1)/($AU$11:$AU$2000=$DY$8),ROWS(EB$11:EB26))),"")</f>
        <v>3</v>
      </c>
      <c r="EC26" s="26">
        <f>IFERROR(INDEX(AY$11:AY$2000,_xlfn.AGGREGATE(15,6,(ROW(AY$11:AY$2000)-ROW(AY$11)+1)/($AU$11:$AU$2000=$DY$8),ROWS(EC$11:EC26))),"")</f>
        <v>1</v>
      </c>
      <c r="ED26" s="26">
        <f>IFERROR(INDEX(AZ$11:AZ$2000,_xlfn.AGGREGATE(15,6,(ROW(AZ$11:AZ$2000)-ROW(AZ$11)+1)/($AU$11:$AU$2000=$DY$8),ROWS(ED$11:ED26))),"")</f>
        <v>3</v>
      </c>
      <c r="EE26" s="26">
        <f>IFERROR(INDEX(BA$11:BA$2000,_xlfn.AGGREGATE(15,6,(ROW(BA$11:BA$2000)-ROW(BA$11)+1)/($AU$11:$AU$2000=$DY$8),ROWS(EE$11:EE26))),"")</f>
        <v>1</v>
      </c>
      <c r="EF26" s="26">
        <f>IFERROR(INDEX(BB$11:BB$2000,_xlfn.AGGREGATE(15,6,(ROW(BB$11:BB$2000)-ROW(BB$11)+1)/($AU$11:$AU$2000=$DY$8),ROWS(EF$11:EF26))),"")</f>
        <v>3</v>
      </c>
      <c r="EG26" s="26">
        <f>IFERROR(INDEX(BC$11:BC$2000,_xlfn.AGGREGATE(15,6,(ROW(BC$11:BC$2000)-ROW(BC$11)+1)/($AU$11:$AU$2000=$DY$8),ROWS(EG$11:EG26))),"")</f>
        <v>1</v>
      </c>
      <c r="EH26" s="26">
        <f>IFERROR(INDEX(BD$11:BD$2000,_xlfn.AGGREGATE(15,6,(ROW(BD$11:BD$2000)-ROW(BD$11)+1)/($AU$11:$AU$2000=$DY$8),ROWS(EH$11:EH26))),"")</f>
        <v>431</v>
      </c>
      <c r="EI26" s="26">
        <f>IFERROR(INDEX(BE$11:BE$2000,_xlfn.AGGREGATE(15,6,(ROW(BE$11:BE$2000)-ROW(BE$11)+1)/($AU$11:$AU$2000=$DY$8),ROWS(EI$11:EI26))),"")</f>
        <v>0</v>
      </c>
      <c r="EJ26" s="26">
        <f>IFERROR(INDEX(BF$11:BF$2000,_xlfn.AGGREGATE(15,6,(ROW(BF$11:BF$2000)-ROW(BF$11)+1)/($AU$11:$AU$2000=$DY$8),ROWS(EJ$11:EJ26))),"")</f>
        <v>469</v>
      </c>
      <c r="EK26" s="26">
        <f>IFERROR(INDEX(BG$11:BG$2000,_xlfn.AGGREGATE(15,6,(ROW(BG$11:BG$2000)-ROW(BG$11)+1)/($AU$11:$AU$2000=$DY$8),ROWS(EK$11:EK26))),"")</f>
        <v>19</v>
      </c>
      <c r="EL26" s="26">
        <f>IFERROR(INDEX(BH$11:BH$2000,_xlfn.AGGREGATE(15,6,(ROW(BH$11:BH$2000)-ROW(BH$11)+1)/($AU$11:$AU$2000=$DY$8),ROWS(EL$11:EL26))),"")</f>
        <v>0</v>
      </c>
      <c r="EM26" s="26">
        <f>IFERROR(INDEX(BI$11:BI$2000,_xlfn.AGGREGATE(15,6,(ROW(BI$11:BI$2000)-ROW(BI$11)+1)/($AU$11:$AU$2000=$DY$8),ROWS(EM$11:EM26))),"")</f>
        <v>474.14859999999999</v>
      </c>
      <c r="EN26" s="26">
        <f>IFERROR(INDEX(BJ$11:BJ$2000,_xlfn.AGGREGATE(15,6,(ROW(BJ$11:BJ$2000)-ROW(BJ$11)+1)/($AU$11:$AU$2000=$DY$8),ROWS(EN$11:EN26))),"")</f>
        <v>905.27359999999999</v>
      </c>
      <c r="EO26" s="26">
        <f>IFERROR(INDEX(BK$11:BK$2000,_xlfn.AGGREGATE(15,6,(ROW(BK$11:BK$2000)-ROW(BK$11)+1)/($AU$11:$AU$2000=$DY$8),ROWS(EO$11:EO26))),"")</f>
        <v>1374.3986</v>
      </c>
      <c r="EP26" s="26">
        <f>IFERROR(INDEX(BL$11:BL$2000,_xlfn.AGGREGATE(15,6,(ROW(BL$11:BL$2000)-ROW(BL$11)+1)/($AU$11:$AU$2000=$DY$8),ROWS(EP$11:EP26))),"")</f>
        <v>1805.3986</v>
      </c>
      <c r="EQ26" s="26">
        <f>IFERROR(INDEX(BM$11:BM$2000,_xlfn.AGGREGATE(15,6,(ROW(BM$11:BM$2000)-ROW(BM$11)+1)/($AU$11:$AU$2000=$DY$8),ROWS(EQ$11:EQ26))),"")</f>
        <v>0</v>
      </c>
      <c r="ER26" s="26">
        <f>IFERROR(INDEX(BN$11:BN$2000,_xlfn.AGGREGATE(15,6,(ROW(BN$11:BN$2000)-ROW(BN$11)+1)/($AU$11:$AU$2000=$DY$8),ROWS(ER$11:ER26))),"")</f>
        <v>0</v>
      </c>
      <c r="ES26" s="26">
        <f>IFERROR(INDEX(BO$11:BO$2000,_xlfn.AGGREGATE(15,6,(ROW(BO$11:BO$2000)-ROW(BO$11)+1)/($AU$11:$AU$2000=$DY$8),ROWS(ES$11:ES26))),"")</f>
        <v>0</v>
      </c>
      <c r="ET26" s="63">
        <f>IFERROR(INDEX(BP$11:BP$2000,_xlfn.AGGREGATE(15,6,(ROW(BP$11:BP$2000)-ROW(BP$11)+1)/($AU$11:$AU$2000=$DY$8),ROWS(ET$11:ET26))),"")</f>
        <v>0</v>
      </c>
      <c r="EU26" s="25"/>
      <c r="EV26" s="48" t="e">
        <f>_xlfn.RANK.EQ(FJ26,$FJ$11:$FJ$64,1)+COUNTIF(FJ$11:$FJ26,FJ26)-1</f>
        <v>#VALUE!</v>
      </c>
      <c r="EW26" s="25" t="str">
        <f>IFERROR(INDEX(DX$11:DX$541,_xlfn.AGGREGATE(15,6,(ROW(DX$11:DX$541)-ROW(DX$11)+1)/($DX$11:$DX$541="p"),ROWS(EW$11:EW26))),"")</f>
        <v/>
      </c>
      <c r="EX26" s="25" t="str">
        <f>IFERROR(INDEX(DY$11:DY$541,_xlfn.AGGREGATE(15,6,(ROW(DY$11:DY$541)-ROW(DY$11)+1)/($DX$11:$DX$541="p"),ROWS(EX$11:EX26))),"")</f>
        <v/>
      </c>
      <c r="EY26" s="25" t="str">
        <f>IFERROR(INDEX(DZ$11:DZ$541,_xlfn.AGGREGATE(15,6,(ROW(DZ$11:DZ$541)-ROW(DZ$11)+1)/($DX$11:$DX$541="p"),ROWS(EY$11:EY26))),"")</f>
        <v/>
      </c>
      <c r="EZ26" s="25" t="str">
        <f>IFERROR(INDEX(EA$11:EA$541,_xlfn.AGGREGATE(15,6,(ROW(EA$11:EA$541)-ROW(EA$11)+1)/($DX$11:$DX$541="p"),ROWS(EZ$11:EZ26))),"")</f>
        <v/>
      </c>
      <c r="FA26" s="25" t="str">
        <f>IFERROR(INDEX(EB$11:EB$541,_xlfn.AGGREGATE(15,6,(ROW(EB$11:EB$541)-ROW(EB$11)+1)/($DX$11:$DX$541="p"),ROWS(FA$11:FA26))),"")</f>
        <v/>
      </c>
      <c r="FB26" s="25" t="str">
        <f>IFERROR(INDEX(EC$11:EC$541,_xlfn.AGGREGATE(15,6,(ROW(EC$11:EC$541)-ROW(EC$11)+1)/($DX$11:$DX$541="p"),ROWS(FB$11:FB26))),"")</f>
        <v/>
      </c>
      <c r="FC26" s="25" t="str">
        <f>IFERROR(INDEX(ED$11:ED$541,_xlfn.AGGREGATE(15,6,(ROW(ED$11:ED$541)-ROW(ED$11)+1)/($DX$11:$DX$541="p"),ROWS(FC$11:FC26))),"")</f>
        <v/>
      </c>
      <c r="FD26" s="25" t="str">
        <f>IFERROR(INDEX(EE$11:EE$541,_xlfn.AGGREGATE(15,6,(ROW(EE$11:EE$541)-ROW(EE$11)+1)/($DX$11:$DX$541="p"),ROWS(FD$11:FD26))),"")</f>
        <v/>
      </c>
      <c r="FE26" s="25" t="str">
        <f>IFERROR(INDEX(EF$11:EF$541,_xlfn.AGGREGATE(15,6,(ROW(EF$11:EF$541)-ROW(EF$11)+1)/($DX$11:$DX$541="p"),ROWS(FE$11:FE26))),"")</f>
        <v/>
      </c>
      <c r="FF26" s="25" t="str">
        <f>IFERROR(INDEX(EG$11:EG$541,_xlfn.AGGREGATE(15,6,(ROW(EG$11:EG$541)-ROW(EG$11)+1)/($DX$11:$DX$541="p"),ROWS(FF$11:FF26))),"")</f>
        <v/>
      </c>
      <c r="FG26" s="25" t="str">
        <f>IFERROR(INDEX(EH$11:EH$541,_xlfn.AGGREGATE(15,6,(ROW(EH$11:EH$541)-ROW(EH$11)+1)/($DX$11:$DX$541="p"),ROWS(FG$11:FG26))),"")</f>
        <v/>
      </c>
      <c r="FH26" s="25" t="str">
        <f>IFERROR(INDEX(EI$11:EI$541,_xlfn.AGGREGATE(15,6,(ROW(EI$11:EI$541)-ROW(EI$11)+1)/($DX$11:$DX$541="p"),ROWS(FH$11:FH26))),"")</f>
        <v/>
      </c>
      <c r="FI26" s="25" t="str">
        <f>IFERROR(INDEX(EJ$11:EJ$541,_xlfn.AGGREGATE(15,6,(ROW(EJ$11:EJ$541)-ROW(EJ$11)+1)/($DX$11:$DX$541="p"),ROWS(FI$11:FI26))),"")</f>
        <v/>
      </c>
      <c r="FJ26" s="25" t="str">
        <f>IFERROR(INDEX(EK$11:EK$541,_xlfn.AGGREGATE(15,6,(ROW(EK$11:EK$541)-ROW(EK$11)+1)/($DX$11:$DX$541="p"),ROWS(FJ$11:FJ26))),"")</f>
        <v/>
      </c>
      <c r="FK26" s="25"/>
      <c r="FL26" s="25" t="str">
        <f>IFERROR(INDEX(EM$11:EM$541,_xlfn.AGGREGATE(15,6,(ROW(EM$11:EM$541)-ROW(EM$11)+1)/($DX$11:$DX$541="p"),ROWS(FL$11:FL26))),"")</f>
        <v/>
      </c>
      <c r="FM26" s="25" t="str">
        <f>IFERROR(INDEX(EN$11:EN$541,_xlfn.AGGREGATE(15,6,(ROW(EN$11:EN$541)-ROW(EN$11)+1)/($DX$11:$DX$541="p"),ROWS(FM$11:FM26))),"")</f>
        <v/>
      </c>
      <c r="FN26" s="25" t="str">
        <f>IFERROR(INDEX(EO$11:EO$541,_xlfn.AGGREGATE(15,6,(ROW(EO$11:EO$541)-ROW(EO$11)+1)/($DX$11:$DX$541="p"),ROWS(FN$11:FN26))),"")</f>
        <v/>
      </c>
      <c r="FO26" s="25" t="str">
        <f>IFERROR(INDEX(EP$11:EP$541,_xlfn.AGGREGATE(15,6,(ROW(EP$11:EP$541)-ROW(EP$11)+1)/($DX$11:$DX$541="p"),ROWS(FO$11:FO26))),"")</f>
        <v/>
      </c>
      <c r="FP26" s="25" t="str">
        <f>IFERROR(INDEX(EQ$11:EQ$541,_xlfn.AGGREGATE(15,6,(ROW(EQ$11:EQ$541)-ROW(EQ$11)+1)/($DX$11:$DX$541="p"),ROWS(FP$11:FP26))),"")</f>
        <v/>
      </c>
      <c r="FQ26" s="25" t="str">
        <f>IFERROR(INDEX(ER$11:ER$541,_xlfn.AGGREGATE(15,6,(ROW(ER$11:ER$541)-ROW(ER$11)+1)/($DX$11:$DX$541="p"),ROWS(FQ$11:FQ26))),"")</f>
        <v/>
      </c>
      <c r="FR26" s="25" t="str">
        <f>IFERROR(INDEX(ES$11:ES$541,_xlfn.AGGREGATE(15,6,(ROW(ES$11:ES$541)-ROW(ES$11)+1)/($DX$11:$DX$541="p"),ROWS(FR$11:FR26))),"")</f>
        <v/>
      </c>
      <c r="FS26" s="25" t="str">
        <f>IFERROR(INDEX(ET$11:ET$541,_xlfn.AGGREGATE(15,6,(ROW(ET$11:ET$541)-ROW(ET$11)+1)/($DX$11:$DX$541="p"),ROWS(FS$11:FS26))),"")</f>
        <v/>
      </c>
      <c r="FT26" s="25"/>
      <c r="FU26" s="48">
        <f>_xlfn.RANK.EQ(GI26,$GI$11:$GI$96,1)+COUNTIF($GI$11:GI26,GI26)-1</f>
        <v>77</v>
      </c>
      <c r="FV26" s="25" t="str">
        <f>IFERROR(INDEX(DX$11:DX$541,_xlfn.AGGREGATE(15,6,(ROW(DX$11:DX$541)-ROW(DX$11)+1)/($DX$11:$DX$541="t"),ROWS(FV$11:FV26))),"")</f>
        <v>t</v>
      </c>
      <c r="FW26" s="25" t="str">
        <f>IFERROR(INDEX(DY$11:DY$541,_xlfn.AGGREGATE(15,6,(ROW(DY$11:DY$541)-ROW(DY$11)+1)/($DX$11:$DX$541="t"),ROWS(FW$11:FW26))),"")</f>
        <v>PASS</v>
      </c>
      <c r="FX26" s="25">
        <f>IFERROR(INDEX(DZ$11:DZ$541,_xlfn.AGGREGATE(15,6,(ROW(DZ$11:DZ$541)-ROW(DZ$11)+1)/($DX$11:$DX$541="t"),ROWS(FX$11:FX26))),"")</f>
        <v>3</v>
      </c>
      <c r="FY26" s="25">
        <f>IFERROR(INDEX(EA$11:EA$541,_xlfn.AGGREGATE(15,6,(ROW(EA$11:EA$541)-ROW(EA$11)+1)/($DX$11:$DX$541="t"),ROWS(FY$11:FY26))),"")</f>
        <v>1</v>
      </c>
      <c r="FZ26" s="25">
        <f>IFERROR(INDEX(EB$11:EB$541,_xlfn.AGGREGATE(15,6,(ROW(EB$11:EB$541)-ROW(EB$11)+1)/($DX$11:$DX$541="t"),ROWS(FZ$11:FZ26))),"")</f>
        <v>3</v>
      </c>
      <c r="GA26" s="25">
        <f>IFERROR(INDEX(EC$11:EC$541,_xlfn.AGGREGATE(15,6,(ROW(EC$11:EC$541)-ROW(EC$11)+1)/($DX$11:$DX$541="t"),ROWS(GA$11:GA26))),"")</f>
        <v>1</v>
      </c>
      <c r="GB26" s="25">
        <f>IFERROR(INDEX(ED$11:ED$541,_xlfn.AGGREGATE(15,6,(ROW(ED$11:ED$541)-ROW(ED$11)+1)/($DX$11:$DX$541="t"),ROWS(GB$11:GB26))),"")</f>
        <v>3</v>
      </c>
      <c r="GC26" s="25">
        <f>IFERROR(INDEX(EE$11:EE$541,_xlfn.AGGREGATE(15,6,(ROW(EE$11:EE$541)-ROW(EE$11)+1)/($DX$11:$DX$541="t"),ROWS(GC$11:GC26))),"")</f>
        <v>1</v>
      </c>
      <c r="GD26" s="25">
        <f>IFERROR(INDEX(EF$11:EF$541,_xlfn.AGGREGATE(15,6,(ROW(EF$11:EF$541)-ROW(EF$11)+1)/($DX$11:$DX$541="t"),ROWS(GD$11:GD26))),"")</f>
        <v>3</v>
      </c>
      <c r="GE26" s="25">
        <f>IFERROR(INDEX(EG$11:EG$541,_xlfn.AGGREGATE(15,6,(ROW(EG$11:EG$541)-ROW(EG$11)+1)/($DX$11:$DX$541="t"),ROWS(GE$11:GE26))),"")</f>
        <v>1</v>
      </c>
      <c r="GF26" s="25">
        <f>IFERROR(INDEX(EH$11:EH$541,_xlfn.AGGREGATE(15,6,(ROW(EH$11:EH$541)-ROW(EH$11)+1)/($DX$11:$DX$541="t"),ROWS(GF$11:GF26))),"")</f>
        <v>427.5</v>
      </c>
      <c r="GG26" s="25">
        <f>IFERROR(INDEX(EI$11:EI$541,_xlfn.AGGREGATE(15,6,(ROW(EI$11:EI$541)-ROW(EI$11)+1)/($DX$11:$DX$541="t"),ROWS(GG$11:GG26))),"")</f>
        <v>0</v>
      </c>
      <c r="GH26" s="25">
        <f>IFERROR(INDEX(EJ$11:EJ$541,_xlfn.AGGREGATE(15,6,(ROW(EJ$11:EJ$541)-ROW(EJ$11)+1)/($DX$11:$DX$541="t"),ROWS(GH$11:GH26))),"")</f>
        <v>472.5</v>
      </c>
      <c r="GI26" s="25">
        <f>IFERROR(INDEX(EK$11:EK$541,_xlfn.AGGREGATE(15,6,(ROW(EK$11:EK$541)-ROW(EK$11)+1)/($DX$11:$DX$541="t"),ROWS(GI$11:GI26))),"")</f>
        <v>22.5</v>
      </c>
      <c r="GJ26" s="25"/>
      <c r="GK26" s="25">
        <f>IFERROR(INDEX(EM$11:EM$541,_xlfn.AGGREGATE(15,6,(ROW(EM$11:EM$541)-ROW(EM$11)+1)/($DX$11:$DX$541="t"),ROWS(GK$11:GK26))),"")</f>
        <v>477.64859999999999</v>
      </c>
      <c r="GL26" s="25">
        <f>IFERROR(INDEX(EN$11:EN$541,_xlfn.AGGREGATE(15,6,(ROW(EN$11:EN$541)-ROW(EN$11)+1)/($DX$11:$DX$541="t"),ROWS(GL$11:GL26))),"")</f>
        <v>905.27359999999999</v>
      </c>
      <c r="GM26" s="25">
        <f>IFERROR(INDEX(EO$11:EO$541,_xlfn.AGGREGATE(15,6,(ROW(EO$11:EO$541)-ROW(EO$11)+1)/($DX$11:$DX$541="t"),ROWS(GM$11:GM26))),"")</f>
        <v>1377.8986</v>
      </c>
      <c r="GN26" s="25">
        <f>IFERROR(INDEX(EP$11:EP$541,_xlfn.AGGREGATE(15,6,(ROW(EP$11:EP$541)-ROW(EP$11)+1)/($DX$11:$DX$541="t"),ROWS(GN$11:GN26))),"")</f>
        <v>1805.3986</v>
      </c>
      <c r="GO26" s="25"/>
      <c r="GP26" s="305"/>
      <c r="GQ26" s="142"/>
      <c r="GR26" s="26"/>
      <c r="GS26" s="313" t="s">
        <v>179</v>
      </c>
      <c r="GT26" s="314"/>
      <c r="GU26" s="314"/>
      <c r="GV26" s="314"/>
      <c r="GW26" s="314"/>
      <c r="GX26" s="314"/>
      <c r="GY26" s="314"/>
      <c r="GZ26" s="314"/>
      <c r="HA26" s="314"/>
      <c r="HB26" s="314"/>
      <c r="HC26" s="314"/>
      <c r="HD26" s="314"/>
      <c r="HE26" s="315"/>
      <c r="HF26" s="6"/>
      <c r="HG26" s="306" t="s">
        <v>211</v>
      </c>
      <c r="HH26" s="307"/>
      <c r="HI26" s="308"/>
      <c r="HJ26" s="216"/>
      <c r="HK26" s="2"/>
      <c r="HL26" s="4" t="s">
        <v>126</v>
      </c>
      <c r="HM26" s="9">
        <f>INDEX(HN26:JK26,HM25)</f>
        <v>20</v>
      </c>
      <c r="HN26" s="9">
        <f>HN27+19</f>
        <v>20</v>
      </c>
      <c r="HO26" s="9">
        <f t="shared" ref="HO26:JK26" si="41">HO27+19</f>
        <v>20</v>
      </c>
      <c r="HP26" s="9">
        <f t="shared" si="41"/>
        <v>20</v>
      </c>
      <c r="HQ26" s="9">
        <f t="shared" si="41"/>
        <v>20</v>
      </c>
      <c r="HR26" s="9">
        <f t="shared" si="41"/>
        <v>20</v>
      </c>
      <c r="HS26" s="9">
        <f t="shared" si="41"/>
        <v>20</v>
      </c>
      <c r="HT26" s="9">
        <f t="shared" si="41"/>
        <v>20</v>
      </c>
      <c r="HU26" s="9" t="e">
        <f t="shared" si="41"/>
        <v>#N/A</v>
      </c>
      <c r="HV26" s="9" t="e">
        <f t="shared" si="41"/>
        <v>#N/A</v>
      </c>
      <c r="HW26" s="9" t="e">
        <f t="shared" si="41"/>
        <v>#N/A</v>
      </c>
      <c r="HX26" s="9" t="e">
        <f t="shared" si="41"/>
        <v>#N/A</v>
      </c>
      <c r="HY26" s="9" t="e">
        <f t="shared" si="41"/>
        <v>#N/A</v>
      </c>
      <c r="HZ26" s="9" t="e">
        <f t="shared" si="41"/>
        <v>#N/A</v>
      </c>
      <c r="IA26" s="9" t="e">
        <f t="shared" si="41"/>
        <v>#N/A</v>
      </c>
      <c r="IB26" s="9" t="e">
        <f t="shared" si="41"/>
        <v>#N/A</v>
      </c>
      <c r="IC26" s="9" t="e">
        <f t="shared" si="41"/>
        <v>#N/A</v>
      </c>
      <c r="ID26" s="9" t="e">
        <f t="shared" si="41"/>
        <v>#N/A</v>
      </c>
      <c r="IE26" s="9" t="e">
        <f t="shared" si="41"/>
        <v>#N/A</v>
      </c>
      <c r="IF26" s="9" t="e">
        <f t="shared" si="41"/>
        <v>#N/A</v>
      </c>
      <c r="IG26" s="9" t="e">
        <f t="shared" si="41"/>
        <v>#N/A</v>
      </c>
      <c r="IH26" s="9" t="e">
        <f t="shared" si="41"/>
        <v>#N/A</v>
      </c>
      <c r="II26" s="9" t="e">
        <f t="shared" si="41"/>
        <v>#N/A</v>
      </c>
      <c r="IJ26" s="9" t="e">
        <f t="shared" si="41"/>
        <v>#N/A</v>
      </c>
      <c r="IK26" s="9" t="e">
        <f t="shared" si="41"/>
        <v>#N/A</v>
      </c>
      <c r="IL26" s="9" t="e">
        <f t="shared" si="41"/>
        <v>#N/A</v>
      </c>
      <c r="IM26" s="9" t="e">
        <f t="shared" si="41"/>
        <v>#N/A</v>
      </c>
      <c r="IN26" s="9" t="e">
        <f t="shared" si="41"/>
        <v>#N/A</v>
      </c>
      <c r="IO26" s="9" t="e">
        <f t="shared" si="41"/>
        <v>#N/A</v>
      </c>
      <c r="IP26" s="9" t="e">
        <f t="shared" si="41"/>
        <v>#N/A</v>
      </c>
      <c r="IQ26" s="9" t="e">
        <f t="shared" si="41"/>
        <v>#N/A</v>
      </c>
      <c r="IR26" s="9" t="e">
        <f t="shared" si="41"/>
        <v>#N/A</v>
      </c>
      <c r="IS26" s="9" t="e">
        <f t="shared" si="41"/>
        <v>#N/A</v>
      </c>
      <c r="IT26" s="9" t="e">
        <f t="shared" si="41"/>
        <v>#N/A</v>
      </c>
      <c r="IU26" s="9" t="e">
        <f t="shared" si="41"/>
        <v>#N/A</v>
      </c>
      <c r="IV26" s="9" t="e">
        <f t="shared" si="41"/>
        <v>#N/A</v>
      </c>
      <c r="IW26" s="9" t="e">
        <f t="shared" si="41"/>
        <v>#N/A</v>
      </c>
      <c r="IX26" s="9" t="e">
        <f t="shared" si="41"/>
        <v>#N/A</v>
      </c>
      <c r="IY26" s="9" t="e">
        <f t="shared" si="41"/>
        <v>#N/A</v>
      </c>
      <c r="IZ26" s="9" t="e">
        <f t="shared" si="41"/>
        <v>#N/A</v>
      </c>
      <c r="JA26" s="9" t="e">
        <f t="shared" si="41"/>
        <v>#N/A</v>
      </c>
      <c r="JB26" s="9" t="e">
        <f t="shared" si="41"/>
        <v>#N/A</v>
      </c>
      <c r="JC26" s="9" t="e">
        <f t="shared" si="41"/>
        <v>#N/A</v>
      </c>
      <c r="JD26" s="9" t="e">
        <f t="shared" si="41"/>
        <v>#N/A</v>
      </c>
      <c r="JE26" s="9" t="e">
        <f t="shared" si="41"/>
        <v>#N/A</v>
      </c>
      <c r="JF26" s="9" t="e">
        <f t="shared" si="41"/>
        <v>#N/A</v>
      </c>
      <c r="JG26" s="9" t="e">
        <f t="shared" si="41"/>
        <v>#N/A</v>
      </c>
      <c r="JH26" s="9" t="e">
        <f t="shared" si="41"/>
        <v>#N/A</v>
      </c>
      <c r="JI26" s="9" t="e">
        <f t="shared" si="41"/>
        <v>#N/A</v>
      </c>
      <c r="JJ26" s="9" t="e">
        <f t="shared" si="41"/>
        <v>#N/A</v>
      </c>
      <c r="JK26" s="8" t="e">
        <f t="shared" si="41"/>
        <v>#N/A</v>
      </c>
    </row>
    <row r="27" spans="1:273" ht="15" customHeight="1" thickBot="1" x14ac:dyDescent="0.35">
      <c r="A27" s="100"/>
      <c r="B27" s="80"/>
      <c r="C27" s="80" t="s">
        <v>33</v>
      </c>
      <c r="D27" s="84">
        <v>8</v>
      </c>
      <c r="E27" s="81"/>
      <c r="F27" s="80"/>
      <c r="G27" s="84"/>
      <c r="H27" s="81"/>
      <c r="I27" s="80" t="s">
        <v>101</v>
      </c>
      <c r="J27" s="84">
        <f>J24/J23</f>
        <v>240.14285714285714</v>
      </c>
      <c r="K27" s="84"/>
      <c r="L27" s="252"/>
      <c r="M27" s="284" t="s">
        <v>178</v>
      </c>
      <c r="N27" s="285"/>
      <c r="O27" s="273"/>
      <c r="P27" s="274"/>
      <c r="Q27" s="273"/>
      <c r="R27" s="274"/>
      <c r="S27" s="273"/>
      <c r="T27" s="274"/>
      <c r="U27" s="217"/>
      <c r="V27" s="217"/>
      <c r="W27" s="81"/>
      <c r="X27" s="201"/>
      <c r="Y27" s="201"/>
      <c r="Z27" s="201"/>
      <c r="AA27" s="201"/>
      <c r="AB27" s="100"/>
      <c r="AC27" s="100"/>
      <c r="AD27" s="100"/>
      <c r="AE27" s="100"/>
      <c r="AF27" s="100"/>
      <c r="AG27" s="100"/>
      <c r="AH27" s="100"/>
      <c r="AI27" s="100"/>
      <c r="AJ27" s="100"/>
      <c r="AK27" s="100"/>
      <c r="AL27" s="100"/>
      <c r="AM27" s="100"/>
      <c r="AN27" s="100"/>
      <c r="AO27" s="100"/>
      <c r="AP27" s="81"/>
      <c r="AQ27" s="426"/>
      <c r="AR27" s="141"/>
      <c r="AS27" s="18">
        <v>3</v>
      </c>
      <c r="AT27" s="26" t="s">
        <v>122</v>
      </c>
      <c r="AU27" s="4" t="str">
        <f>IF(OR(BR27="no",BS27="int",BI27=0),"FAIL",IF(BR27="yes2","PASS2",IF(BR27="yes3","PASS",fail?)))</f>
        <v>FAIL</v>
      </c>
      <c r="AV27" s="26" t="s">
        <v>146</v>
      </c>
      <c r="AW27" s="26" t="s">
        <v>146</v>
      </c>
      <c r="AX27" s="26" t="s">
        <v>146</v>
      </c>
      <c r="AY27" s="26" t="s">
        <v>146</v>
      </c>
      <c r="AZ27" s="26" t="s">
        <v>146</v>
      </c>
      <c r="BA27" s="26" t="s">
        <v>146</v>
      </c>
      <c r="BB27" s="26" t="s">
        <v>146</v>
      </c>
      <c r="BC27" s="26" t="s">
        <v>146</v>
      </c>
      <c r="BD27" s="26">
        <f t="shared" si="20"/>
        <v>247</v>
      </c>
      <c r="BE27" s="26"/>
      <c r="BF27" s="26">
        <f t="shared" si="21"/>
        <v>247</v>
      </c>
      <c r="BG27" s="63">
        <v>0.01</v>
      </c>
      <c r="BH27" s="26"/>
      <c r="BI27" s="26">
        <f t="shared" si="22"/>
        <v>247</v>
      </c>
      <c r="BJ27" s="26">
        <f t="shared" si="34"/>
        <v>494</v>
      </c>
      <c r="BK27" s="26">
        <f t="shared" si="35"/>
        <v>741</v>
      </c>
      <c r="BL27" s="26">
        <f t="shared" si="36"/>
        <v>988</v>
      </c>
      <c r="BM27" s="26">
        <f t="shared" si="37"/>
        <v>1235</v>
      </c>
      <c r="BN27" s="26">
        <f t="shared" si="38"/>
        <v>1482</v>
      </c>
      <c r="BO27" s="26">
        <f t="shared" si="39"/>
        <v>1729</v>
      </c>
      <c r="BP27" s="26">
        <f t="shared" si="40"/>
        <v>0</v>
      </c>
      <c r="BQ27" s="26"/>
      <c r="BR27" s="26" t="str">
        <f t="shared" si="9"/>
        <v>yes2</v>
      </c>
      <c r="BS27" s="26" t="str">
        <f t="shared" si="10"/>
        <v>Int</v>
      </c>
      <c r="BT27" s="26"/>
      <c r="BU27" s="26"/>
      <c r="BV27" s="1">
        <f t="shared" si="28"/>
        <v>0</v>
      </c>
      <c r="BW27" s="1">
        <f t="shared" si="28"/>
        <v>0</v>
      </c>
      <c r="BX27" s="1">
        <f t="shared" si="28"/>
        <v>0</v>
      </c>
      <c r="BY27" s="1">
        <f t="shared" si="28"/>
        <v>0</v>
      </c>
      <c r="BZ27" s="1">
        <f t="shared" si="28"/>
        <v>0</v>
      </c>
      <c r="CA27" s="1">
        <f t="shared" si="28"/>
        <v>0</v>
      </c>
      <c r="CB27" s="1">
        <f t="shared" si="28"/>
        <v>1</v>
      </c>
      <c r="CC27" s="1">
        <f t="shared" si="28"/>
        <v>0</v>
      </c>
      <c r="CD27" s="1">
        <f t="shared" si="28"/>
        <v>0</v>
      </c>
      <c r="CE27" s="1">
        <f t="shared" si="28"/>
        <v>0</v>
      </c>
      <c r="CF27" s="1">
        <f t="shared" si="29"/>
        <v>0</v>
      </c>
      <c r="CG27" s="1">
        <f t="shared" si="29"/>
        <v>0</v>
      </c>
      <c r="CH27" s="1">
        <f t="shared" si="29"/>
        <v>0</v>
      </c>
      <c r="CI27" s="1">
        <f t="shared" si="29"/>
        <v>0</v>
      </c>
      <c r="CJ27" s="1">
        <f t="shared" si="29"/>
        <v>0</v>
      </c>
      <c r="CK27" s="1">
        <f t="shared" si="29"/>
        <v>0</v>
      </c>
      <c r="CL27" s="1">
        <f t="shared" si="29"/>
        <v>0</v>
      </c>
      <c r="CM27" s="1">
        <f t="shared" si="29"/>
        <v>0</v>
      </c>
      <c r="CN27" s="1">
        <f t="shared" si="29"/>
        <v>0</v>
      </c>
      <c r="CO27" s="1">
        <f t="shared" si="29"/>
        <v>0</v>
      </c>
      <c r="CP27" s="1">
        <f t="shared" si="30"/>
        <v>0</v>
      </c>
      <c r="CQ27" s="1">
        <f t="shared" si="30"/>
        <v>0</v>
      </c>
      <c r="CR27" s="1">
        <f t="shared" si="30"/>
        <v>0</v>
      </c>
      <c r="CS27" s="1">
        <f t="shared" si="30"/>
        <v>0</v>
      </c>
      <c r="CT27" s="1">
        <f t="shared" si="30"/>
        <v>0</v>
      </c>
      <c r="CU27" s="1">
        <f t="shared" si="30"/>
        <v>0</v>
      </c>
      <c r="CV27" s="1">
        <f t="shared" si="30"/>
        <v>0</v>
      </c>
      <c r="CW27" s="1">
        <f t="shared" si="30"/>
        <v>0</v>
      </c>
      <c r="CX27" s="1">
        <f t="shared" si="30"/>
        <v>0</v>
      </c>
      <c r="CY27" s="1">
        <f t="shared" si="30"/>
        <v>0</v>
      </c>
      <c r="CZ27" s="1">
        <f t="shared" si="31"/>
        <v>0</v>
      </c>
      <c r="DA27" s="1">
        <f t="shared" si="31"/>
        <v>0</v>
      </c>
      <c r="DB27" s="1">
        <f t="shared" si="31"/>
        <v>0</v>
      </c>
      <c r="DC27" s="1">
        <f t="shared" si="31"/>
        <v>0</v>
      </c>
      <c r="DD27" s="1">
        <f t="shared" si="31"/>
        <v>0</v>
      </c>
      <c r="DE27" s="1">
        <f t="shared" si="31"/>
        <v>0</v>
      </c>
      <c r="DF27" s="1">
        <f t="shared" si="31"/>
        <v>0</v>
      </c>
      <c r="DG27" s="1">
        <f t="shared" si="31"/>
        <v>1</v>
      </c>
      <c r="DH27" s="1">
        <f t="shared" si="31"/>
        <v>0</v>
      </c>
      <c r="DI27" s="1">
        <f t="shared" si="31"/>
        <v>0</v>
      </c>
      <c r="DJ27" s="1">
        <f t="shared" si="32"/>
        <v>0</v>
      </c>
      <c r="DK27" s="1">
        <f t="shared" si="32"/>
        <v>0</v>
      </c>
      <c r="DL27" s="1">
        <f t="shared" si="32"/>
        <v>0</v>
      </c>
      <c r="DM27" s="1">
        <f t="shared" si="32"/>
        <v>0</v>
      </c>
      <c r="DN27" s="1">
        <f t="shared" si="32"/>
        <v>0</v>
      </c>
      <c r="DO27" s="1">
        <f t="shared" si="32"/>
        <v>0</v>
      </c>
      <c r="DP27" s="26"/>
      <c r="DQ27" s="26"/>
      <c r="DR27" s="26"/>
      <c r="DS27" s="26"/>
      <c r="DT27" s="366"/>
      <c r="DW27" s="48">
        <v>17</v>
      </c>
      <c r="DX27" s="26" t="str">
        <f>IFERROR(INDEX(AT$11:AT$2000,_xlfn.AGGREGATE(15,6,(ROW(AT$11:AT$2000)-ROW(AT$11)+1)/($AU$11:$AU$2000=$DY$8),ROWS(DX$11:DX27))),"")</f>
        <v>t</v>
      </c>
      <c r="DY27" s="4" t="str">
        <f>IFERROR(INDEX(AU$11:AU$2000,_xlfn.AGGREGATE(15,6,(ROW(AU$11:AU$2000)-ROW(AU$11)+1)/($AU$11:$AU$2000=$DY$8),ROWS(DY$11:DY27))),"")</f>
        <v>PASS</v>
      </c>
      <c r="DZ27" s="26">
        <f>IFERROR(INDEX(AV$11:AV$2000,_xlfn.AGGREGATE(15,6,(ROW(AV$11:AV$2000)-ROW(AV$11)+1)/($AU$11:$AU$2000=$DY$8),ROWS(DZ$11:DZ27))),"")</f>
        <v>3</v>
      </c>
      <c r="EA27" s="26">
        <f>IFERROR(INDEX(AW$11:AW$2000,_xlfn.AGGREGATE(15,6,(ROW(AW$11:AW$2000)-ROW(AW$11)+1)/($AU$11:$AU$2000=$DY$8),ROWS(EA$11:EA27))),"")</f>
        <v>1</v>
      </c>
      <c r="EB27" s="26">
        <f>IFERROR(INDEX(AX$11:AX$2000,_xlfn.AGGREGATE(15,6,(ROW(AX$11:AX$2000)-ROW(AX$11)+1)/($AU$11:$AU$2000=$DY$8),ROWS(EB$11:EB27))),"")</f>
        <v>3</v>
      </c>
      <c r="EC27" s="26">
        <f>IFERROR(INDEX(AY$11:AY$2000,_xlfn.AGGREGATE(15,6,(ROW(AY$11:AY$2000)-ROW(AY$11)+1)/($AU$11:$AU$2000=$DY$8),ROWS(EC$11:EC27))),"")</f>
        <v>1</v>
      </c>
      <c r="ED27" s="26">
        <f>IFERROR(INDEX(AZ$11:AZ$2000,_xlfn.AGGREGATE(15,6,(ROW(AZ$11:AZ$2000)-ROW(AZ$11)+1)/($AU$11:$AU$2000=$DY$8),ROWS(ED$11:ED27))),"")</f>
        <v>3</v>
      </c>
      <c r="EE27" s="26">
        <f>IFERROR(INDEX(BA$11:BA$2000,_xlfn.AGGREGATE(15,6,(ROW(BA$11:BA$2000)-ROW(BA$11)+1)/($AU$11:$AU$2000=$DY$8),ROWS(EE$11:EE27))),"")</f>
        <v>1</v>
      </c>
      <c r="EF27" s="26">
        <f>IFERROR(INDEX(BB$11:BB$2000,_xlfn.AGGREGATE(15,6,(ROW(BB$11:BB$2000)-ROW(BB$11)+1)/($AU$11:$AU$2000=$DY$8),ROWS(EF$11:EF27))),"")</f>
        <v>3</v>
      </c>
      <c r="EG27" s="26">
        <f>IFERROR(INDEX(BC$11:BC$2000,_xlfn.AGGREGATE(15,6,(ROW(BC$11:BC$2000)-ROW(BC$11)+1)/($AU$11:$AU$2000=$DY$8),ROWS(EG$11:EG27))),"")</f>
        <v>1</v>
      </c>
      <c r="EH27" s="26">
        <f>IFERROR(INDEX(BD$11:BD$2000,_xlfn.AGGREGATE(15,6,(ROW(BD$11:BD$2000)-ROW(BD$11)+1)/($AU$11:$AU$2000=$DY$8),ROWS(EH$11:EH27))),"")</f>
        <v>430.5</v>
      </c>
      <c r="EI27" s="26">
        <f>IFERROR(INDEX(BE$11:BE$2000,_xlfn.AGGREGATE(15,6,(ROW(BE$11:BE$2000)-ROW(BE$11)+1)/($AU$11:$AU$2000=$DY$8),ROWS(EI$11:EI27))),"")</f>
        <v>0</v>
      </c>
      <c r="EJ27" s="26">
        <f>IFERROR(INDEX(BF$11:BF$2000,_xlfn.AGGREGATE(15,6,(ROW(BF$11:BF$2000)-ROW(BF$11)+1)/($AU$11:$AU$2000=$DY$8),ROWS(EJ$11:EJ27))),"")</f>
        <v>469.5</v>
      </c>
      <c r="EK27" s="26">
        <f>IFERROR(INDEX(BG$11:BG$2000,_xlfn.AGGREGATE(15,6,(ROW(BG$11:BG$2000)-ROW(BG$11)+1)/($AU$11:$AU$2000=$DY$8),ROWS(EK$11:EK27))),"")</f>
        <v>19.5</v>
      </c>
      <c r="EL27" s="26">
        <f>IFERROR(INDEX(BH$11:BH$2000,_xlfn.AGGREGATE(15,6,(ROW(BH$11:BH$2000)-ROW(BH$11)+1)/($AU$11:$AU$2000=$DY$8),ROWS(EL$11:EL27))),"")</f>
        <v>0</v>
      </c>
      <c r="EM27" s="26">
        <f>IFERROR(INDEX(BI$11:BI$2000,_xlfn.AGGREGATE(15,6,(ROW(BI$11:BI$2000)-ROW(BI$11)+1)/($AU$11:$AU$2000=$DY$8),ROWS(EM$11:EM27))),"")</f>
        <v>474.64859999999999</v>
      </c>
      <c r="EN27" s="26">
        <f>IFERROR(INDEX(BJ$11:BJ$2000,_xlfn.AGGREGATE(15,6,(ROW(BJ$11:BJ$2000)-ROW(BJ$11)+1)/($AU$11:$AU$2000=$DY$8),ROWS(EN$11:EN27))),"")</f>
        <v>905.27359999999999</v>
      </c>
      <c r="EO27" s="26">
        <f>IFERROR(INDEX(BK$11:BK$2000,_xlfn.AGGREGATE(15,6,(ROW(BK$11:BK$2000)-ROW(BK$11)+1)/($AU$11:$AU$2000=$DY$8),ROWS(EO$11:EO27))),"")</f>
        <v>1374.8986</v>
      </c>
      <c r="EP27" s="26">
        <f>IFERROR(INDEX(BL$11:BL$2000,_xlfn.AGGREGATE(15,6,(ROW(BL$11:BL$2000)-ROW(BL$11)+1)/($AU$11:$AU$2000=$DY$8),ROWS(EP$11:EP27))),"")</f>
        <v>1805.3986</v>
      </c>
      <c r="EQ27" s="26">
        <f>IFERROR(INDEX(BM$11:BM$2000,_xlfn.AGGREGATE(15,6,(ROW(BM$11:BM$2000)-ROW(BM$11)+1)/($AU$11:$AU$2000=$DY$8),ROWS(EQ$11:EQ27))),"")</f>
        <v>0</v>
      </c>
      <c r="ER27" s="26">
        <f>IFERROR(INDEX(BN$11:BN$2000,_xlfn.AGGREGATE(15,6,(ROW(BN$11:BN$2000)-ROW(BN$11)+1)/($AU$11:$AU$2000=$DY$8),ROWS(ER$11:ER27))),"")</f>
        <v>0</v>
      </c>
      <c r="ES27" s="26">
        <f>IFERROR(INDEX(BO$11:BO$2000,_xlfn.AGGREGATE(15,6,(ROW(BO$11:BO$2000)-ROW(BO$11)+1)/($AU$11:$AU$2000=$DY$8),ROWS(ES$11:ES27))),"")</f>
        <v>0</v>
      </c>
      <c r="ET27" s="63">
        <f>IFERROR(INDEX(BP$11:BP$2000,_xlfn.AGGREGATE(15,6,(ROW(BP$11:BP$2000)-ROW(BP$11)+1)/($AU$11:$AU$2000=$DY$8),ROWS(ET$11:ET27))),"")</f>
        <v>0</v>
      </c>
      <c r="EU27" s="25"/>
      <c r="EV27" s="48" t="e">
        <f>_xlfn.RANK.EQ(FJ27,$FJ$11:$FJ$64,1)+COUNTIF(FJ$11:$FJ27,FJ27)-1</f>
        <v>#VALUE!</v>
      </c>
      <c r="EW27" s="25" t="str">
        <f>IFERROR(INDEX(DX$11:DX$541,_xlfn.AGGREGATE(15,6,(ROW(DX$11:DX$541)-ROW(DX$11)+1)/($DX$11:$DX$541="p"),ROWS(EW$11:EW27))),"")</f>
        <v/>
      </c>
      <c r="EX27" s="25" t="str">
        <f>IFERROR(INDEX(DY$11:DY$541,_xlfn.AGGREGATE(15,6,(ROW(DY$11:DY$541)-ROW(DY$11)+1)/($DX$11:$DX$541="p"),ROWS(EX$11:EX27))),"")</f>
        <v/>
      </c>
      <c r="EY27" s="25" t="str">
        <f>IFERROR(INDEX(DZ$11:DZ$541,_xlfn.AGGREGATE(15,6,(ROW(DZ$11:DZ$541)-ROW(DZ$11)+1)/($DX$11:$DX$541="p"),ROWS(EY$11:EY27))),"")</f>
        <v/>
      </c>
      <c r="EZ27" s="25" t="str">
        <f>IFERROR(INDEX(EA$11:EA$541,_xlfn.AGGREGATE(15,6,(ROW(EA$11:EA$541)-ROW(EA$11)+1)/($DX$11:$DX$541="p"),ROWS(EZ$11:EZ27))),"")</f>
        <v/>
      </c>
      <c r="FA27" s="25" t="str">
        <f>IFERROR(INDEX(EB$11:EB$541,_xlfn.AGGREGATE(15,6,(ROW(EB$11:EB$541)-ROW(EB$11)+1)/($DX$11:$DX$541="p"),ROWS(FA$11:FA27))),"")</f>
        <v/>
      </c>
      <c r="FB27" s="25" t="str">
        <f>IFERROR(INDEX(EC$11:EC$541,_xlfn.AGGREGATE(15,6,(ROW(EC$11:EC$541)-ROW(EC$11)+1)/($DX$11:$DX$541="p"),ROWS(FB$11:FB27))),"")</f>
        <v/>
      </c>
      <c r="FC27" s="25" t="str">
        <f>IFERROR(INDEX(ED$11:ED$541,_xlfn.AGGREGATE(15,6,(ROW(ED$11:ED$541)-ROW(ED$11)+1)/($DX$11:$DX$541="p"),ROWS(FC$11:FC27))),"")</f>
        <v/>
      </c>
      <c r="FD27" s="25" t="str">
        <f>IFERROR(INDEX(EE$11:EE$541,_xlfn.AGGREGATE(15,6,(ROW(EE$11:EE$541)-ROW(EE$11)+1)/($DX$11:$DX$541="p"),ROWS(FD$11:FD27))),"")</f>
        <v/>
      </c>
      <c r="FE27" s="25" t="str">
        <f>IFERROR(INDEX(EF$11:EF$541,_xlfn.AGGREGATE(15,6,(ROW(EF$11:EF$541)-ROW(EF$11)+1)/($DX$11:$DX$541="p"),ROWS(FE$11:FE27))),"")</f>
        <v/>
      </c>
      <c r="FF27" s="25" t="str">
        <f>IFERROR(INDEX(EG$11:EG$541,_xlfn.AGGREGATE(15,6,(ROW(EG$11:EG$541)-ROW(EG$11)+1)/($DX$11:$DX$541="p"),ROWS(FF$11:FF27))),"")</f>
        <v/>
      </c>
      <c r="FG27" s="25" t="str">
        <f>IFERROR(INDEX(EH$11:EH$541,_xlfn.AGGREGATE(15,6,(ROW(EH$11:EH$541)-ROW(EH$11)+1)/($DX$11:$DX$541="p"),ROWS(FG$11:FG27))),"")</f>
        <v/>
      </c>
      <c r="FH27" s="25" t="str">
        <f>IFERROR(INDEX(EI$11:EI$541,_xlfn.AGGREGATE(15,6,(ROW(EI$11:EI$541)-ROW(EI$11)+1)/($DX$11:$DX$541="p"),ROWS(FH$11:FH27))),"")</f>
        <v/>
      </c>
      <c r="FI27" s="25" t="str">
        <f>IFERROR(INDEX(EJ$11:EJ$541,_xlfn.AGGREGATE(15,6,(ROW(EJ$11:EJ$541)-ROW(EJ$11)+1)/($DX$11:$DX$541="p"),ROWS(FI$11:FI27))),"")</f>
        <v/>
      </c>
      <c r="FJ27" s="25" t="str">
        <f>IFERROR(INDEX(EK$11:EK$541,_xlfn.AGGREGATE(15,6,(ROW(EK$11:EK$541)-ROW(EK$11)+1)/($DX$11:$DX$541="p"),ROWS(FJ$11:FJ27))),"")</f>
        <v/>
      </c>
      <c r="FK27" s="25"/>
      <c r="FL27" s="25" t="str">
        <f>IFERROR(INDEX(EM$11:EM$541,_xlfn.AGGREGATE(15,6,(ROW(EM$11:EM$541)-ROW(EM$11)+1)/($DX$11:$DX$541="p"),ROWS(FL$11:FL27))),"")</f>
        <v/>
      </c>
      <c r="FM27" s="25" t="str">
        <f>IFERROR(INDEX(EN$11:EN$541,_xlfn.AGGREGATE(15,6,(ROW(EN$11:EN$541)-ROW(EN$11)+1)/($DX$11:$DX$541="p"),ROWS(FM$11:FM27))),"")</f>
        <v/>
      </c>
      <c r="FN27" s="25" t="str">
        <f>IFERROR(INDEX(EO$11:EO$541,_xlfn.AGGREGATE(15,6,(ROW(EO$11:EO$541)-ROW(EO$11)+1)/($DX$11:$DX$541="p"),ROWS(FN$11:FN27))),"")</f>
        <v/>
      </c>
      <c r="FO27" s="25" t="str">
        <f>IFERROR(INDEX(EP$11:EP$541,_xlfn.AGGREGATE(15,6,(ROW(EP$11:EP$541)-ROW(EP$11)+1)/($DX$11:$DX$541="p"),ROWS(FO$11:FO27))),"")</f>
        <v/>
      </c>
      <c r="FP27" s="25" t="str">
        <f>IFERROR(INDEX(EQ$11:EQ$541,_xlfn.AGGREGATE(15,6,(ROW(EQ$11:EQ$541)-ROW(EQ$11)+1)/($DX$11:$DX$541="p"),ROWS(FP$11:FP27))),"")</f>
        <v/>
      </c>
      <c r="FQ27" s="25" t="str">
        <f>IFERROR(INDEX(ER$11:ER$541,_xlfn.AGGREGATE(15,6,(ROW(ER$11:ER$541)-ROW(ER$11)+1)/($DX$11:$DX$541="p"),ROWS(FQ$11:FQ27))),"")</f>
        <v/>
      </c>
      <c r="FR27" s="25" t="str">
        <f>IFERROR(INDEX(ES$11:ES$541,_xlfn.AGGREGATE(15,6,(ROW(ES$11:ES$541)-ROW(ES$11)+1)/($DX$11:$DX$541="p"),ROWS(FR$11:FR27))),"")</f>
        <v/>
      </c>
      <c r="FS27" s="25" t="str">
        <f>IFERROR(INDEX(ET$11:ET$541,_xlfn.AGGREGATE(15,6,(ROW(ET$11:ET$541)-ROW(ET$11)+1)/($DX$11:$DX$541="p"),ROWS(FS$11:FS27))),"")</f>
        <v/>
      </c>
      <c r="FT27" s="25"/>
      <c r="FU27" s="48">
        <f>_xlfn.RANK.EQ(GI27,$GI$11:$GI$96,1)+COUNTIF($GI$11:GI27,GI27)-1</f>
        <v>81</v>
      </c>
      <c r="FV27" s="25" t="str">
        <f>IFERROR(INDEX(DX$11:DX$541,_xlfn.AGGREGATE(15,6,(ROW(DX$11:DX$541)-ROW(DX$11)+1)/($DX$11:$DX$541="t"),ROWS(FV$11:FV27))),"")</f>
        <v>t</v>
      </c>
      <c r="FW27" s="25" t="str">
        <f>IFERROR(INDEX(DY$11:DY$541,_xlfn.AGGREGATE(15,6,(ROW(DY$11:DY$541)-ROW(DY$11)+1)/($DX$11:$DX$541="t"),ROWS(FW$11:FW27))),"")</f>
        <v>PASS</v>
      </c>
      <c r="FX27" s="25">
        <f>IFERROR(INDEX(DZ$11:DZ$541,_xlfn.AGGREGATE(15,6,(ROW(DZ$11:DZ$541)-ROW(DZ$11)+1)/($DX$11:$DX$541="t"),ROWS(FX$11:FX27))),"")</f>
        <v>3</v>
      </c>
      <c r="FY27" s="25">
        <f>IFERROR(INDEX(EA$11:EA$541,_xlfn.AGGREGATE(15,6,(ROW(EA$11:EA$541)-ROW(EA$11)+1)/($DX$11:$DX$541="t"),ROWS(FY$11:FY27))),"")</f>
        <v>1</v>
      </c>
      <c r="FZ27" s="25">
        <f>IFERROR(INDEX(EB$11:EB$541,_xlfn.AGGREGATE(15,6,(ROW(EB$11:EB$541)-ROW(EB$11)+1)/($DX$11:$DX$541="t"),ROWS(FZ$11:FZ27))),"")</f>
        <v>3</v>
      </c>
      <c r="GA27" s="25">
        <f>IFERROR(INDEX(EC$11:EC$541,_xlfn.AGGREGATE(15,6,(ROW(EC$11:EC$541)-ROW(EC$11)+1)/($DX$11:$DX$541="t"),ROWS(GA$11:GA27))),"")</f>
        <v>1</v>
      </c>
      <c r="GB27" s="25">
        <f>IFERROR(INDEX(ED$11:ED$541,_xlfn.AGGREGATE(15,6,(ROW(ED$11:ED$541)-ROW(ED$11)+1)/($DX$11:$DX$541="t"),ROWS(GB$11:GB27))),"")</f>
        <v>3</v>
      </c>
      <c r="GC27" s="25">
        <f>IFERROR(INDEX(EE$11:EE$541,_xlfn.AGGREGATE(15,6,(ROW(EE$11:EE$541)-ROW(EE$11)+1)/($DX$11:$DX$541="t"),ROWS(GC$11:GC27))),"")</f>
        <v>1</v>
      </c>
      <c r="GD27" s="25">
        <f>IFERROR(INDEX(EF$11:EF$541,_xlfn.AGGREGATE(15,6,(ROW(EF$11:EF$541)-ROW(EF$11)+1)/($DX$11:$DX$541="t"),ROWS(GD$11:GD27))),"")</f>
        <v>3</v>
      </c>
      <c r="GE27" s="25">
        <f>IFERROR(INDEX(EG$11:EG$541,_xlfn.AGGREGATE(15,6,(ROW(EG$11:EG$541)-ROW(EG$11)+1)/($DX$11:$DX$541="t"),ROWS(GE$11:GE27))),"")</f>
        <v>1</v>
      </c>
      <c r="GF27" s="25">
        <f>IFERROR(INDEX(EH$11:EH$541,_xlfn.AGGREGATE(15,6,(ROW(EH$11:EH$541)-ROW(EH$11)+1)/($DX$11:$DX$541="t"),ROWS(GF$11:GF27))),"")</f>
        <v>427</v>
      </c>
      <c r="GG27" s="25">
        <f>IFERROR(INDEX(EI$11:EI$541,_xlfn.AGGREGATE(15,6,(ROW(EI$11:EI$541)-ROW(EI$11)+1)/($DX$11:$DX$541="t"),ROWS(GG$11:GG27))),"")</f>
        <v>0</v>
      </c>
      <c r="GH27" s="25">
        <f>IFERROR(INDEX(EJ$11:EJ$541,_xlfn.AGGREGATE(15,6,(ROW(EJ$11:EJ$541)-ROW(EJ$11)+1)/($DX$11:$DX$541="t"),ROWS(GH$11:GH27))),"")</f>
        <v>473</v>
      </c>
      <c r="GI27" s="25">
        <f>IFERROR(INDEX(EK$11:EK$541,_xlfn.AGGREGATE(15,6,(ROW(EK$11:EK$541)-ROW(EK$11)+1)/($DX$11:$DX$541="t"),ROWS(GI$11:GI27))),"")</f>
        <v>23</v>
      </c>
      <c r="GJ27" s="25"/>
      <c r="GK27" s="25">
        <f>IFERROR(INDEX(EM$11:EM$541,_xlfn.AGGREGATE(15,6,(ROW(EM$11:EM$541)-ROW(EM$11)+1)/($DX$11:$DX$541="t"),ROWS(GK$11:GK27))),"")</f>
        <v>478.14859999999999</v>
      </c>
      <c r="GL27" s="25">
        <f>IFERROR(INDEX(EN$11:EN$541,_xlfn.AGGREGATE(15,6,(ROW(EN$11:EN$541)-ROW(EN$11)+1)/($DX$11:$DX$541="t"),ROWS(GL$11:GL27))),"")</f>
        <v>905.27359999999999</v>
      </c>
      <c r="GM27" s="25">
        <f>IFERROR(INDEX(EO$11:EO$541,_xlfn.AGGREGATE(15,6,(ROW(EO$11:EO$541)-ROW(EO$11)+1)/($DX$11:$DX$541="t"),ROWS(GM$11:GM27))),"")</f>
        <v>1378.3986</v>
      </c>
      <c r="GN27" s="25">
        <f>IFERROR(INDEX(EP$11:EP$541,_xlfn.AGGREGATE(15,6,(ROW(EP$11:EP$541)-ROW(EP$11)+1)/($DX$11:$DX$541="t"),ROWS(GN$11:GN27))),"")</f>
        <v>1805.3986</v>
      </c>
      <c r="GO27" s="25"/>
      <c r="GP27" s="305"/>
      <c r="GQ27" s="142"/>
      <c r="GR27" s="26"/>
      <c r="GS27" s="195" t="str">
        <f t="shared" ref="GS27:GS58" si="42">FW152</f>
        <v>Status</v>
      </c>
      <c r="GT27" s="196"/>
      <c r="GU27" s="196"/>
      <c r="GV27" s="196"/>
      <c r="GW27" s="196"/>
      <c r="GX27" s="312" t="str">
        <f>FX152</f>
        <v>Order</v>
      </c>
      <c r="GY27" s="312"/>
      <c r="GZ27" s="312"/>
      <c r="HA27" s="312"/>
      <c r="HB27" s="196">
        <f t="shared" ref="HB27:HB58" si="43">GF152</f>
        <v>1</v>
      </c>
      <c r="HC27" s="196">
        <f t="shared" ref="HC27:HC58" si="44">GG152</f>
        <v>2</v>
      </c>
      <c r="HD27" s="196">
        <f t="shared" ref="HD27:HD58" si="45">GH152</f>
        <v>3</v>
      </c>
      <c r="HE27" s="23" t="s">
        <v>242</v>
      </c>
      <c r="HF27" s="15"/>
      <c r="HG27" s="197" t="s">
        <v>129</v>
      </c>
      <c r="HH27" s="196" t="s">
        <v>130</v>
      </c>
      <c r="HI27" s="198" t="s">
        <v>135</v>
      </c>
      <c r="HJ27" s="26" t="s">
        <v>231</v>
      </c>
      <c r="HK27" s="2"/>
      <c r="HL27" s="13"/>
      <c r="HM27" s="14">
        <f>INDEX(HN27:JK27,HM25)</f>
        <v>1</v>
      </c>
      <c r="HN27" s="9">
        <f>MATCH(0,HN28:HN77,0)</f>
        <v>1</v>
      </c>
      <c r="HO27" s="9">
        <f t="shared" ref="HO27:JK27" si="46">MATCH(0,HO28:HO77,0)</f>
        <v>1</v>
      </c>
      <c r="HP27" s="9">
        <f t="shared" si="46"/>
        <v>1</v>
      </c>
      <c r="HQ27" s="9">
        <f t="shared" si="46"/>
        <v>1</v>
      </c>
      <c r="HR27" s="9">
        <f t="shared" si="46"/>
        <v>1</v>
      </c>
      <c r="HS27" s="9">
        <f t="shared" si="46"/>
        <v>1</v>
      </c>
      <c r="HT27" s="9">
        <f t="shared" si="46"/>
        <v>1</v>
      </c>
      <c r="HU27" s="9" t="e">
        <f t="shared" si="46"/>
        <v>#N/A</v>
      </c>
      <c r="HV27" s="9" t="e">
        <f t="shared" si="46"/>
        <v>#N/A</v>
      </c>
      <c r="HW27" s="9" t="e">
        <f t="shared" si="46"/>
        <v>#N/A</v>
      </c>
      <c r="HX27" s="9" t="e">
        <f t="shared" si="46"/>
        <v>#N/A</v>
      </c>
      <c r="HY27" s="9" t="e">
        <f t="shared" si="46"/>
        <v>#N/A</v>
      </c>
      <c r="HZ27" s="9" t="e">
        <f t="shared" si="46"/>
        <v>#N/A</v>
      </c>
      <c r="IA27" s="9" t="e">
        <f t="shared" si="46"/>
        <v>#N/A</v>
      </c>
      <c r="IB27" s="9" t="e">
        <f t="shared" si="46"/>
        <v>#N/A</v>
      </c>
      <c r="IC27" s="9" t="e">
        <f t="shared" si="46"/>
        <v>#N/A</v>
      </c>
      <c r="ID27" s="9" t="e">
        <f t="shared" si="46"/>
        <v>#N/A</v>
      </c>
      <c r="IE27" s="9" t="e">
        <f t="shared" si="46"/>
        <v>#N/A</v>
      </c>
      <c r="IF27" s="9" t="e">
        <f t="shared" si="46"/>
        <v>#N/A</v>
      </c>
      <c r="IG27" s="9" t="e">
        <f t="shared" si="46"/>
        <v>#N/A</v>
      </c>
      <c r="IH27" s="9" t="e">
        <f t="shared" si="46"/>
        <v>#N/A</v>
      </c>
      <c r="II27" s="9" t="e">
        <f t="shared" si="46"/>
        <v>#N/A</v>
      </c>
      <c r="IJ27" s="9" t="e">
        <f t="shared" si="46"/>
        <v>#N/A</v>
      </c>
      <c r="IK27" s="9" t="e">
        <f t="shared" si="46"/>
        <v>#N/A</v>
      </c>
      <c r="IL27" s="9" t="e">
        <f t="shared" si="46"/>
        <v>#N/A</v>
      </c>
      <c r="IM27" s="9" t="e">
        <f t="shared" si="46"/>
        <v>#N/A</v>
      </c>
      <c r="IN27" s="9" t="e">
        <f t="shared" si="46"/>
        <v>#N/A</v>
      </c>
      <c r="IO27" s="9" t="e">
        <f t="shared" si="46"/>
        <v>#N/A</v>
      </c>
      <c r="IP27" s="9" t="e">
        <f t="shared" si="46"/>
        <v>#N/A</v>
      </c>
      <c r="IQ27" s="9" t="e">
        <f t="shared" si="46"/>
        <v>#N/A</v>
      </c>
      <c r="IR27" s="9" t="e">
        <f t="shared" si="46"/>
        <v>#N/A</v>
      </c>
      <c r="IS27" s="9" t="e">
        <f t="shared" si="46"/>
        <v>#N/A</v>
      </c>
      <c r="IT27" s="9" t="e">
        <f t="shared" si="46"/>
        <v>#N/A</v>
      </c>
      <c r="IU27" s="9" t="e">
        <f t="shared" si="46"/>
        <v>#N/A</v>
      </c>
      <c r="IV27" s="9" t="e">
        <f t="shared" si="46"/>
        <v>#N/A</v>
      </c>
      <c r="IW27" s="9" t="e">
        <f t="shared" si="46"/>
        <v>#N/A</v>
      </c>
      <c r="IX27" s="9" t="e">
        <f t="shared" si="46"/>
        <v>#N/A</v>
      </c>
      <c r="IY27" s="9" t="e">
        <f t="shared" si="46"/>
        <v>#N/A</v>
      </c>
      <c r="IZ27" s="9" t="e">
        <f t="shared" si="46"/>
        <v>#N/A</v>
      </c>
      <c r="JA27" s="9" t="e">
        <f t="shared" si="46"/>
        <v>#N/A</v>
      </c>
      <c r="JB27" s="9" t="e">
        <f t="shared" si="46"/>
        <v>#N/A</v>
      </c>
      <c r="JC27" s="9" t="e">
        <f t="shared" si="46"/>
        <v>#N/A</v>
      </c>
      <c r="JD27" s="9" t="e">
        <f t="shared" si="46"/>
        <v>#N/A</v>
      </c>
      <c r="JE27" s="9" t="e">
        <f t="shared" si="46"/>
        <v>#N/A</v>
      </c>
      <c r="JF27" s="9" t="e">
        <f t="shared" si="46"/>
        <v>#N/A</v>
      </c>
      <c r="JG27" s="9" t="e">
        <f t="shared" si="46"/>
        <v>#N/A</v>
      </c>
      <c r="JH27" s="9" t="e">
        <f t="shared" si="46"/>
        <v>#N/A</v>
      </c>
      <c r="JI27" s="9" t="e">
        <f t="shared" si="46"/>
        <v>#N/A</v>
      </c>
      <c r="JJ27" s="9" t="e">
        <f t="shared" si="46"/>
        <v>#N/A</v>
      </c>
      <c r="JK27" s="8" t="e">
        <f t="shared" si="46"/>
        <v>#N/A</v>
      </c>
    </row>
    <row r="28" spans="1:273" ht="15" customHeight="1" x14ac:dyDescent="0.3">
      <c r="A28" s="100"/>
      <c r="B28" s="80"/>
      <c r="C28" s="111" t="s">
        <v>35</v>
      </c>
      <c r="D28" s="112">
        <v>0.5</v>
      </c>
      <c r="E28" s="81"/>
      <c r="F28" s="80"/>
      <c r="G28" s="84"/>
      <c r="H28" s="81"/>
      <c r="I28" s="80" t="s">
        <v>102</v>
      </c>
      <c r="J28" s="84">
        <f>J26/J23</f>
        <v>251.42857142857142</v>
      </c>
      <c r="K28" s="84"/>
      <c r="L28" s="253">
        <v>2</v>
      </c>
      <c r="M28" s="257" t="s">
        <v>177</v>
      </c>
      <c r="N28" s="258"/>
      <c r="O28" s="257" t="s">
        <v>154</v>
      </c>
      <c r="P28" s="258"/>
      <c r="Q28" s="257" t="s">
        <v>155</v>
      </c>
      <c r="R28" s="258"/>
      <c r="S28" s="257" t="s">
        <v>156</v>
      </c>
      <c r="T28" s="258"/>
      <c r="U28" s="217"/>
      <c r="V28" s="217"/>
      <c r="W28" s="217"/>
      <c r="X28" s="201"/>
      <c r="Y28" s="201"/>
      <c r="Z28" s="201"/>
      <c r="AA28" s="201"/>
      <c r="AB28" s="100"/>
      <c r="AC28" s="100"/>
      <c r="AD28" s="100"/>
      <c r="AE28" s="100"/>
      <c r="AF28" s="100"/>
      <c r="AG28" s="100"/>
      <c r="AH28" s="100"/>
      <c r="AI28" s="100"/>
      <c r="AJ28" s="100"/>
      <c r="AK28" s="100"/>
      <c r="AL28" s="100"/>
      <c r="AM28" s="100"/>
      <c r="AN28" s="100"/>
      <c r="AO28" s="100"/>
      <c r="AP28" s="81"/>
      <c r="AQ28" s="426"/>
      <c r="AR28" s="141"/>
      <c r="AS28" s="18">
        <v>4</v>
      </c>
      <c r="AT28" s="26" t="s">
        <v>122</v>
      </c>
      <c r="AU28" s="4" t="str">
        <f>IF(OR(BR28="no",BS28="int",BI28=0),"FAIL",IF(BR28="yes2","PASS2",IF(BR28="yes3","PASS",fail?)))</f>
        <v>FAIL</v>
      </c>
      <c r="AV28" s="26" t="s">
        <v>146</v>
      </c>
      <c r="AW28" s="26" t="s">
        <v>146</v>
      </c>
      <c r="AX28" s="26" t="s">
        <v>146</v>
      </c>
      <c r="AY28" s="26" t="s">
        <v>146</v>
      </c>
      <c r="AZ28" s="26" t="s">
        <v>146</v>
      </c>
      <c r="BA28" s="26" t="s">
        <v>146</v>
      </c>
      <c r="BB28" s="26" t="s">
        <v>146</v>
      </c>
      <c r="BC28" s="26" t="s">
        <v>146</v>
      </c>
      <c r="BD28" s="26">
        <f t="shared" si="20"/>
        <v>246</v>
      </c>
      <c r="BE28" s="26"/>
      <c r="BF28" s="26">
        <f t="shared" si="21"/>
        <v>246</v>
      </c>
      <c r="BG28" s="63">
        <v>0.01</v>
      </c>
      <c r="BH28" s="26"/>
      <c r="BI28" s="26">
        <f t="shared" si="22"/>
        <v>246</v>
      </c>
      <c r="BJ28" s="26">
        <f t="shared" si="34"/>
        <v>492</v>
      </c>
      <c r="BK28" s="26">
        <f t="shared" si="35"/>
        <v>738</v>
      </c>
      <c r="BL28" s="26">
        <f t="shared" si="36"/>
        <v>984</v>
      </c>
      <c r="BM28" s="26">
        <f t="shared" si="37"/>
        <v>1230</v>
      </c>
      <c r="BN28" s="26">
        <f t="shared" si="38"/>
        <v>1476</v>
      </c>
      <c r="BO28" s="26">
        <f t="shared" si="39"/>
        <v>1722</v>
      </c>
      <c r="BP28" s="26">
        <f t="shared" si="40"/>
        <v>0</v>
      </c>
      <c r="BQ28" s="26"/>
      <c r="BR28" s="26" t="str">
        <f t="shared" si="9"/>
        <v>yes2</v>
      </c>
      <c r="BS28" s="26" t="str">
        <f t="shared" si="10"/>
        <v>Int</v>
      </c>
      <c r="BT28" s="26"/>
      <c r="BU28" s="26"/>
      <c r="BV28" s="1">
        <f t="shared" si="28"/>
        <v>0</v>
      </c>
      <c r="BW28" s="1">
        <f t="shared" si="28"/>
        <v>0</v>
      </c>
      <c r="BX28" s="1">
        <f t="shared" si="28"/>
        <v>0</v>
      </c>
      <c r="BY28" s="1">
        <f t="shared" si="28"/>
        <v>0</v>
      </c>
      <c r="BZ28" s="1">
        <f t="shared" si="28"/>
        <v>0</v>
      </c>
      <c r="CA28" s="1">
        <f t="shared" si="28"/>
        <v>0</v>
      </c>
      <c r="CB28" s="1">
        <f t="shared" si="28"/>
        <v>1</v>
      </c>
      <c r="CC28" s="1">
        <f t="shared" si="28"/>
        <v>0</v>
      </c>
      <c r="CD28" s="1">
        <f t="shared" si="28"/>
        <v>0</v>
      </c>
      <c r="CE28" s="1">
        <f t="shared" si="28"/>
        <v>0</v>
      </c>
      <c r="CF28" s="1">
        <f t="shared" si="29"/>
        <v>0</v>
      </c>
      <c r="CG28" s="1">
        <f t="shared" si="29"/>
        <v>0</v>
      </c>
      <c r="CH28" s="1">
        <f t="shared" si="29"/>
        <v>1</v>
      </c>
      <c r="CI28" s="1">
        <f t="shared" si="29"/>
        <v>0</v>
      </c>
      <c r="CJ28" s="1">
        <f t="shared" si="29"/>
        <v>0</v>
      </c>
      <c r="CK28" s="1">
        <f t="shared" si="29"/>
        <v>0</v>
      </c>
      <c r="CL28" s="1">
        <f t="shared" si="29"/>
        <v>0</v>
      </c>
      <c r="CM28" s="1">
        <f t="shared" si="29"/>
        <v>0</v>
      </c>
      <c r="CN28" s="1">
        <f t="shared" si="29"/>
        <v>0</v>
      </c>
      <c r="CO28" s="1">
        <f t="shared" si="29"/>
        <v>0</v>
      </c>
      <c r="CP28" s="1">
        <f t="shared" si="30"/>
        <v>0</v>
      </c>
      <c r="CQ28" s="1">
        <f t="shared" si="30"/>
        <v>0</v>
      </c>
      <c r="CR28" s="1">
        <f t="shared" si="30"/>
        <v>0</v>
      </c>
      <c r="CS28" s="1">
        <f t="shared" si="30"/>
        <v>0</v>
      </c>
      <c r="CT28" s="1">
        <f t="shared" si="30"/>
        <v>0</v>
      </c>
      <c r="CU28" s="1">
        <f t="shared" si="30"/>
        <v>0</v>
      </c>
      <c r="CV28" s="1">
        <f t="shared" si="30"/>
        <v>0</v>
      </c>
      <c r="CW28" s="1">
        <f t="shared" si="30"/>
        <v>0</v>
      </c>
      <c r="CX28" s="1">
        <f t="shared" si="30"/>
        <v>0</v>
      </c>
      <c r="CY28" s="1">
        <f t="shared" si="30"/>
        <v>0</v>
      </c>
      <c r="CZ28" s="1">
        <f t="shared" si="31"/>
        <v>0</v>
      </c>
      <c r="DA28" s="1">
        <f t="shared" si="31"/>
        <v>0</v>
      </c>
      <c r="DB28" s="1">
        <f t="shared" si="31"/>
        <v>0</v>
      </c>
      <c r="DC28" s="1">
        <f t="shared" si="31"/>
        <v>0</v>
      </c>
      <c r="DD28" s="1">
        <f t="shared" si="31"/>
        <v>0</v>
      </c>
      <c r="DE28" s="1">
        <f t="shared" si="31"/>
        <v>0</v>
      </c>
      <c r="DF28" s="1">
        <f t="shared" si="31"/>
        <v>0</v>
      </c>
      <c r="DG28" s="1">
        <f t="shared" si="31"/>
        <v>0</v>
      </c>
      <c r="DH28" s="1">
        <f t="shared" si="31"/>
        <v>0</v>
      </c>
      <c r="DI28" s="1">
        <f t="shared" si="31"/>
        <v>0</v>
      </c>
      <c r="DJ28" s="1">
        <f t="shared" si="32"/>
        <v>0</v>
      </c>
      <c r="DK28" s="1">
        <f t="shared" si="32"/>
        <v>0</v>
      </c>
      <c r="DL28" s="1">
        <f t="shared" si="32"/>
        <v>0</v>
      </c>
      <c r="DM28" s="1">
        <f t="shared" si="32"/>
        <v>1</v>
      </c>
      <c r="DN28" s="1">
        <f t="shared" si="32"/>
        <v>0</v>
      </c>
      <c r="DO28" s="1">
        <f t="shared" si="32"/>
        <v>0</v>
      </c>
      <c r="DP28" s="26"/>
      <c r="DQ28" s="26"/>
      <c r="DR28" s="26"/>
      <c r="DS28" s="26"/>
      <c r="DT28" s="366"/>
      <c r="DW28" s="48">
        <v>18</v>
      </c>
      <c r="DX28" s="26" t="str">
        <f>IFERROR(INDEX(AT$11:AT$2000,_xlfn.AGGREGATE(15,6,(ROW(AT$11:AT$2000)-ROW(AT$11)+1)/($AU$11:$AU$2000=$DY$8),ROWS(DX$11:DX28))),"")</f>
        <v>t</v>
      </c>
      <c r="DY28" s="4" t="str">
        <f>IFERROR(INDEX(AU$11:AU$2000,_xlfn.AGGREGATE(15,6,(ROW(AU$11:AU$2000)-ROW(AU$11)+1)/($AU$11:$AU$2000=$DY$8),ROWS(DY$11:DY28))),"")</f>
        <v>PASS</v>
      </c>
      <c r="DZ28" s="26">
        <f>IFERROR(INDEX(AV$11:AV$2000,_xlfn.AGGREGATE(15,6,(ROW(AV$11:AV$2000)-ROW(AV$11)+1)/($AU$11:$AU$2000=$DY$8),ROWS(DZ$11:DZ28))),"")</f>
        <v>3</v>
      </c>
      <c r="EA28" s="26">
        <f>IFERROR(INDEX(AW$11:AW$2000,_xlfn.AGGREGATE(15,6,(ROW(AW$11:AW$2000)-ROW(AW$11)+1)/($AU$11:$AU$2000=$DY$8),ROWS(EA$11:EA28))),"")</f>
        <v>1</v>
      </c>
      <c r="EB28" s="26">
        <f>IFERROR(INDEX(AX$11:AX$2000,_xlfn.AGGREGATE(15,6,(ROW(AX$11:AX$2000)-ROW(AX$11)+1)/($AU$11:$AU$2000=$DY$8),ROWS(EB$11:EB28))),"")</f>
        <v>3</v>
      </c>
      <c r="EC28" s="26">
        <f>IFERROR(INDEX(AY$11:AY$2000,_xlfn.AGGREGATE(15,6,(ROW(AY$11:AY$2000)-ROW(AY$11)+1)/($AU$11:$AU$2000=$DY$8),ROWS(EC$11:EC28))),"")</f>
        <v>1</v>
      </c>
      <c r="ED28" s="26">
        <f>IFERROR(INDEX(AZ$11:AZ$2000,_xlfn.AGGREGATE(15,6,(ROW(AZ$11:AZ$2000)-ROW(AZ$11)+1)/($AU$11:$AU$2000=$DY$8),ROWS(ED$11:ED28))),"")</f>
        <v>3</v>
      </c>
      <c r="EE28" s="26">
        <f>IFERROR(INDEX(BA$11:BA$2000,_xlfn.AGGREGATE(15,6,(ROW(BA$11:BA$2000)-ROW(BA$11)+1)/($AU$11:$AU$2000=$DY$8),ROWS(EE$11:EE28))),"")</f>
        <v>1</v>
      </c>
      <c r="EF28" s="26">
        <f>IFERROR(INDEX(BB$11:BB$2000,_xlfn.AGGREGATE(15,6,(ROW(BB$11:BB$2000)-ROW(BB$11)+1)/($AU$11:$AU$2000=$DY$8),ROWS(EF$11:EF28))),"")</f>
        <v>3</v>
      </c>
      <c r="EG28" s="26">
        <f>IFERROR(INDEX(BC$11:BC$2000,_xlfn.AGGREGATE(15,6,(ROW(BC$11:BC$2000)-ROW(BC$11)+1)/($AU$11:$AU$2000=$DY$8),ROWS(EG$11:EG28))),"")</f>
        <v>1</v>
      </c>
      <c r="EH28" s="26">
        <f>IFERROR(INDEX(BD$11:BD$2000,_xlfn.AGGREGATE(15,6,(ROW(BD$11:BD$2000)-ROW(BD$11)+1)/($AU$11:$AU$2000=$DY$8),ROWS(EH$11:EH28))),"")</f>
        <v>430</v>
      </c>
      <c r="EI28" s="26">
        <f>IFERROR(INDEX(BE$11:BE$2000,_xlfn.AGGREGATE(15,6,(ROW(BE$11:BE$2000)-ROW(BE$11)+1)/($AU$11:$AU$2000=$DY$8),ROWS(EI$11:EI28))),"")</f>
        <v>0</v>
      </c>
      <c r="EJ28" s="26">
        <f>IFERROR(INDEX(BF$11:BF$2000,_xlfn.AGGREGATE(15,6,(ROW(BF$11:BF$2000)-ROW(BF$11)+1)/($AU$11:$AU$2000=$DY$8),ROWS(EJ$11:EJ28))),"")</f>
        <v>470</v>
      </c>
      <c r="EK28" s="26">
        <f>IFERROR(INDEX(BG$11:BG$2000,_xlfn.AGGREGATE(15,6,(ROW(BG$11:BG$2000)-ROW(BG$11)+1)/($AU$11:$AU$2000=$DY$8),ROWS(EK$11:EK28))),"")</f>
        <v>20</v>
      </c>
      <c r="EL28" s="26">
        <f>IFERROR(INDEX(BH$11:BH$2000,_xlfn.AGGREGATE(15,6,(ROW(BH$11:BH$2000)-ROW(BH$11)+1)/($AU$11:$AU$2000=$DY$8),ROWS(EL$11:EL28))),"")</f>
        <v>0</v>
      </c>
      <c r="EM28" s="26">
        <f>IFERROR(INDEX(BI$11:BI$2000,_xlfn.AGGREGATE(15,6,(ROW(BI$11:BI$2000)-ROW(BI$11)+1)/($AU$11:$AU$2000=$DY$8),ROWS(EM$11:EM28))),"")</f>
        <v>475.14859999999999</v>
      </c>
      <c r="EN28" s="26">
        <f>IFERROR(INDEX(BJ$11:BJ$2000,_xlfn.AGGREGATE(15,6,(ROW(BJ$11:BJ$2000)-ROW(BJ$11)+1)/($AU$11:$AU$2000=$DY$8),ROWS(EN$11:EN28))),"")</f>
        <v>905.27359999999999</v>
      </c>
      <c r="EO28" s="26">
        <f>IFERROR(INDEX(BK$11:BK$2000,_xlfn.AGGREGATE(15,6,(ROW(BK$11:BK$2000)-ROW(BK$11)+1)/($AU$11:$AU$2000=$DY$8),ROWS(EO$11:EO28))),"")</f>
        <v>1375.3986</v>
      </c>
      <c r="EP28" s="26">
        <f>IFERROR(INDEX(BL$11:BL$2000,_xlfn.AGGREGATE(15,6,(ROW(BL$11:BL$2000)-ROW(BL$11)+1)/($AU$11:$AU$2000=$DY$8),ROWS(EP$11:EP28))),"")</f>
        <v>1805.3986</v>
      </c>
      <c r="EQ28" s="26">
        <f>IFERROR(INDEX(BM$11:BM$2000,_xlfn.AGGREGATE(15,6,(ROW(BM$11:BM$2000)-ROW(BM$11)+1)/($AU$11:$AU$2000=$DY$8),ROWS(EQ$11:EQ28))),"")</f>
        <v>0</v>
      </c>
      <c r="ER28" s="26">
        <f>IFERROR(INDEX(BN$11:BN$2000,_xlfn.AGGREGATE(15,6,(ROW(BN$11:BN$2000)-ROW(BN$11)+1)/($AU$11:$AU$2000=$DY$8),ROWS(ER$11:ER28))),"")</f>
        <v>0</v>
      </c>
      <c r="ES28" s="26">
        <f>IFERROR(INDEX(BO$11:BO$2000,_xlfn.AGGREGATE(15,6,(ROW(BO$11:BO$2000)-ROW(BO$11)+1)/($AU$11:$AU$2000=$DY$8),ROWS(ES$11:ES28))),"")</f>
        <v>0</v>
      </c>
      <c r="ET28" s="63">
        <f>IFERROR(INDEX(BP$11:BP$2000,_xlfn.AGGREGATE(15,6,(ROW(BP$11:BP$2000)-ROW(BP$11)+1)/($AU$11:$AU$2000=$DY$8),ROWS(ET$11:ET28))),"")</f>
        <v>0</v>
      </c>
      <c r="EU28" s="25"/>
      <c r="EV28" s="48" t="e">
        <f>_xlfn.RANK.EQ(FJ28,$FJ$11:$FJ$64,1)+COUNTIF(FJ$11:$FJ28,FJ28)-1</f>
        <v>#VALUE!</v>
      </c>
      <c r="EW28" s="25" t="str">
        <f>IFERROR(INDEX(DX$11:DX$541,_xlfn.AGGREGATE(15,6,(ROW(DX$11:DX$541)-ROW(DX$11)+1)/($DX$11:$DX$541="p"),ROWS(EW$11:EW28))),"")</f>
        <v/>
      </c>
      <c r="EX28" s="25" t="str">
        <f>IFERROR(INDEX(DY$11:DY$541,_xlfn.AGGREGATE(15,6,(ROW(DY$11:DY$541)-ROW(DY$11)+1)/($DX$11:$DX$541="p"),ROWS(EX$11:EX28))),"")</f>
        <v/>
      </c>
      <c r="EY28" s="25" t="str">
        <f>IFERROR(INDEX(DZ$11:DZ$541,_xlfn.AGGREGATE(15,6,(ROW(DZ$11:DZ$541)-ROW(DZ$11)+1)/($DX$11:$DX$541="p"),ROWS(EY$11:EY28))),"")</f>
        <v/>
      </c>
      <c r="EZ28" s="25" t="str">
        <f>IFERROR(INDEX(EA$11:EA$541,_xlfn.AGGREGATE(15,6,(ROW(EA$11:EA$541)-ROW(EA$11)+1)/($DX$11:$DX$541="p"),ROWS(EZ$11:EZ28))),"")</f>
        <v/>
      </c>
      <c r="FA28" s="25" t="str">
        <f>IFERROR(INDEX(EB$11:EB$541,_xlfn.AGGREGATE(15,6,(ROW(EB$11:EB$541)-ROW(EB$11)+1)/($DX$11:$DX$541="p"),ROWS(FA$11:FA28))),"")</f>
        <v/>
      </c>
      <c r="FB28" s="25" t="str">
        <f>IFERROR(INDEX(EC$11:EC$541,_xlfn.AGGREGATE(15,6,(ROW(EC$11:EC$541)-ROW(EC$11)+1)/($DX$11:$DX$541="p"),ROWS(FB$11:FB28))),"")</f>
        <v/>
      </c>
      <c r="FC28" s="25" t="str">
        <f>IFERROR(INDEX(ED$11:ED$541,_xlfn.AGGREGATE(15,6,(ROW(ED$11:ED$541)-ROW(ED$11)+1)/($DX$11:$DX$541="p"),ROWS(FC$11:FC28))),"")</f>
        <v/>
      </c>
      <c r="FD28" s="25" t="str">
        <f>IFERROR(INDEX(EE$11:EE$541,_xlfn.AGGREGATE(15,6,(ROW(EE$11:EE$541)-ROW(EE$11)+1)/($DX$11:$DX$541="p"),ROWS(FD$11:FD28))),"")</f>
        <v/>
      </c>
      <c r="FE28" s="25" t="str">
        <f>IFERROR(INDEX(EF$11:EF$541,_xlfn.AGGREGATE(15,6,(ROW(EF$11:EF$541)-ROW(EF$11)+1)/($DX$11:$DX$541="p"),ROWS(FE$11:FE28))),"")</f>
        <v/>
      </c>
      <c r="FF28" s="25" t="str">
        <f>IFERROR(INDEX(EG$11:EG$541,_xlfn.AGGREGATE(15,6,(ROW(EG$11:EG$541)-ROW(EG$11)+1)/($DX$11:$DX$541="p"),ROWS(FF$11:FF28))),"")</f>
        <v/>
      </c>
      <c r="FG28" s="25" t="str">
        <f>IFERROR(INDEX(EH$11:EH$541,_xlfn.AGGREGATE(15,6,(ROW(EH$11:EH$541)-ROW(EH$11)+1)/($DX$11:$DX$541="p"),ROWS(FG$11:FG28))),"")</f>
        <v/>
      </c>
      <c r="FH28" s="25" t="str">
        <f>IFERROR(INDEX(EI$11:EI$541,_xlfn.AGGREGATE(15,6,(ROW(EI$11:EI$541)-ROW(EI$11)+1)/($DX$11:$DX$541="p"),ROWS(FH$11:FH28))),"")</f>
        <v/>
      </c>
      <c r="FI28" s="25" t="str">
        <f>IFERROR(INDEX(EJ$11:EJ$541,_xlfn.AGGREGATE(15,6,(ROW(EJ$11:EJ$541)-ROW(EJ$11)+1)/($DX$11:$DX$541="p"),ROWS(FI$11:FI28))),"")</f>
        <v/>
      </c>
      <c r="FJ28" s="25" t="str">
        <f>IFERROR(INDEX(EK$11:EK$541,_xlfn.AGGREGATE(15,6,(ROW(EK$11:EK$541)-ROW(EK$11)+1)/($DX$11:$DX$541="p"),ROWS(FJ$11:FJ28))),"")</f>
        <v/>
      </c>
      <c r="FK28" s="25"/>
      <c r="FL28" s="25" t="str">
        <f>IFERROR(INDEX(EM$11:EM$541,_xlfn.AGGREGATE(15,6,(ROW(EM$11:EM$541)-ROW(EM$11)+1)/($DX$11:$DX$541="p"),ROWS(FL$11:FL28))),"")</f>
        <v/>
      </c>
      <c r="FM28" s="25" t="str">
        <f>IFERROR(INDEX(EN$11:EN$541,_xlfn.AGGREGATE(15,6,(ROW(EN$11:EN$541)-ROW(EN$11)+1)/($DX$11:$DX$541="p"),ROWS(FM$11:FM28))),"")</f>
        <v/>
      </c>
      <c r="FN28" s="25" t="str">
        <f>IFERROR(INDEX(EO$11:EO$541,_xlfn.AGGREGATE(15,6,(ROW(EO$11:EO$541)-ROW(EO$11)+1)/($DX$11:$DX$541="p"),ROWS(FN$11:FN28))),"")</f>
        <v/>
      </c>
      <c r="FO28" s="25" t="str">
        <f>IFERROR(INDEX(EP$11:EP$541,_xlfn.AGGREGATE(15,6,(ROW(EP$11:EP$541)-ROW(EP$11)+1)/($DX$11:$DX$541="p"),ROWS(FO$11:FO28))),"")</f>
        <v/>
      </c>
      <c r="FP28" s="25" t="str">
        <f>IFERROR(INDEX(EQ$11:EQ$541,_xlfn.AGGREGATE(15,6,(ROW(EQ$11:EQ$541)-ROW(EQ$11)+1)/($DX$11:$DX$541="p"),ROWS(FP$11:FP28))),"")</f>
        <v/>
      </c>
      <c r="FQ28" s="25" t="str">
        <f>IFERROR(INDEX(ER$11:ER$541,_xlfn.AGGREGATE(15,6,(ROW(ER$11:ER$541)-ROW(ER$11)+1)/($DX$11:$DX$541="p"),ROWS(FQ$11:FQ28))),"")</f>
        <v/>
      </c>
      <c r="FR28" s="25" t="str">
        <f>IFERROR(INDEX(ES$11:ES$541,_xlfn.AGGREGATE(15,6,(ROW(ES$11:ES$541)-ROW(ES$11)+1)/($DX$11:$DX$541="p"),ROWS(FR$11:FR28))),"")</f>
        <v/>
      </c>
      <c r="FS28" s="25" t="str">
        <f>IFERROR(INDEX(ET$11:ET$541,_xlfn.AGGREGATE(15,6,(ROW(ET$11:ET$541)-ROW(ET$11)+1)/($DX$11:$DX$541="p"),ROWS(FS$11:FS28))),"")</f>
        <v/>
      </c>
      <c r="FT28" s="25"/>
      <c r="FU28" s="48">
        <f>_xlfn.RANK.EQ(GI28,$GI$11:$GI$96,1)+COUNTIF($GI$11:GI28,GI28)-1</f>
        <v>27</v>
      </c>
      <c r="FV28" s="25" t="str">
        <f>IFERROR(INDEX(DX$11:DX$541,_xlfn.AGGREGATE(15,6,(ROW(DX$11:DX$541)-ROW(DX$11)+1)/($DX$11:$DX$541="t"),ROWS(FV$11:FV28))),"")</f>
        <v>t</v>
      </c>
      <c r="FW28" s="25" t="str">
        <f>IFERROR(INDEX(DY$11:DY$541,_xlfn.AGGREGATE(15,6,(ROW(DY$11:DY$541)-ROW(DY$11)+1)/($DX$11:$DX$541="t"),ROWS(FW$11:FW28))),"")</f>
        <v>PASS</v>
      </c>
      <c r="FX28" s="25">
        <f>IFERROR(INDEX(DZ$11:DZ$541,_xlfn.AGGREGATE(15,6,(ROW(DZ$11:DZ$541)-ROW(DZ$11)+1)/($DX$11:$DX$541="t"),ROWS(FX$11:FX28))),"")</f>
        <v>1</v>
      </c>
      <c r="FY28" s="25">
        <f>IFERROR(INDEX(EA$11:EA$541,_xlfn.AGGREGATE(15,6,(ROW(EA$11:EA$541)-ROW(EA$11)+1)/($DX$11:$DX$541="t"),ROWS(FY$11:FY28))),"")</f>
        <v>3</v>
      </c>
      <c r="FZ28" s="25">
        <f>IFERROR(INDEX(EB$11:EB$541,_xlfn.AGGREGATE(15,6,(ROW(EB$11:EB$541)-ROW(EB$11)+1)/($DX$11:$DX$541="t"),ROWS(FZ$11:FZ28))),"")</f>
        <v>1</v>
      </c>
      <c r="GA28" s="25">
        <f>IFERROR(INDEX(EC$11:EC$541,_xlfn.AGGREGATE(15,6,(ROW(EC$11:EC$541)-ROW(EC$11)+1)/($DX$11:$DX$541="t"),ROWS(GA$11:GA28))),"")</f>
        <v>3</v>
      </c>
      <c r="GB28" s="25">
        <f>IFERROR(INDEX(ED$11:ED$541,_xlfn.AGGREGATE(15,6,(ROW(ED$11:ED$541)-ROW(ED$11)+1)/($DX$11:$DX$541="t"),ROWS(GB$11:GB28))),"")</f>
        <v>1</v>
      </c>
      <c r="GC28" s="25">
        <f>IFERROR(INDEX(EE$11:EE$541,_xlfn.AGGREGATE(15,6,(ROW(EE$11:EE$541)-ROW(EE$11)+1)/($DX$11:$DX$541="t"),ROWS(GC$11:GC28))),"")</f>
        <v>3</v>
      </c>
      <c r="GD28" s="25">
        <f>IFERROR(INDEX(EF$11:EF$541,_xlfn.AGGREGATE(15,6,(ROW(EF$11:EF$541)-ROW(EF$11)+1)/($DX$11:$DX$541="t"),ROWS(GD$11:GD28))),"")</f>
        <v>1</v>
      </c>
      <c r="GE28" s="25">
        <f>IFERROR(INDEX(EG$11:EG$541,_xlfn.AGGREGATE(15,6,(ROW(EG$11:EG$541)-ROW(EG$11)+1)/($DX$11:$DX$541="t"),ROWS(GE$11:GE28))),"")</f>
        <v>3</v>
      </c>
      <c r="GF28" s="25">
        <f>IFERROR(INDEX(EH$11:EH$541,_xlfn.AGGREGATE(15,6,(ROW(EH$11:EH$541)-ROW(EH$11)+1)/($DX$11:$DX$541="t"),ROWS(GF$11:GF28))),"")</f>
        <v>433.5</v>
      </c>
      <c r="GG28" s="25">
        <f>IFERROR(INDEX(EI$11:EI$541,_xlfn.AGGREGATE(15,6,(ROW(EI$11:EI$541)-ROW(EI$11)+1)/($DX$11:$DX$541="t"),ROWS(GG$11:GG28))),"")</f>
        <v>0</v>
      </c>
      <c r="GH28" s="25">
        <f>IFERROR(INDEX(EJ$11:EJ$541,_xlfn.AGGREGATE(15,6,(ROW(EJ$11:EJ$541)-ROW(EJ$11)+1)/($DX$11:$DX$541="t"),ROWS(GH$11:GH28))),"")</f>
        <v>466.5</v>
      </c>
      <c r="GI28" s="25">
        <f>IFERROR(INDEX(EK$11:EK$541,_xlfn.AGGREGATE(15,6,(ROW(EK$11:EK$541)-ROW(EK$11)+1)/($DX$11:$DX$541="t"),ROWS(GI$11:GI28))),"")</f>
        <v>16.5</v>
      </c>
      <c r="GJ28" s="25"/>
      <c r="GK28" s="25">
        <f>IFERROR(INDEX(EM$11:EM$541,_xlfn.AGGREGATE(15,6,(ROW(EM$11:EM$541)-ROW(EM$11)+1)/($DX$11:$DX$541="t"),ROWS(GK$11:GK28))),"")</f>
        <v>438.64859999999999</v>
      </c>
      <c r="GL28" s="25">
        <f>IFERROR(INDEX(EN$11:EN$541,_xlfn.AGGREGATE(15,6,(ROW(EN$11:EN$541)-ROW(EN$11)+1)/($DX$11:$DX$541="t"),ROWS(GL$11:GL28))),"")</f>
        <v>905.27359999999999</v>
      </c>
      <c r="GM28" s="25">
        <f>IFERROR(INDEX(EO$11:EO$541,_xlfn.AGGREGATE(15,6,(ROW(EO$11:EO$541)-ROW(EO$11)+1)/($DX$11:$DX$541="t"),ROWS(GM$11:GM28))),"")</f>
        <v>1338.8986</v>
      </c>
      <c r="GN28" s="25">
        <f>IFERROR(INDEX(EP$11:EP$541,_xlfn.AGGREGATE(15,6,(ROW(EP$11:EP$541)-ROW(EP$11)+1)/($DX$11:$DX$541="t"),ROWS(GN$11:GN28))),"")</f>
        <v>1805.3986</v>
      </c>
      <c r="GO28" s="25"/>
      <c r="GP28" s="305"/>
      <c r="GQ28" s="142"/>
      <c r="GR28" s="26"/>
      <c r="GS28" s="161" t="str">
        <f t="shared" si="42"/>
        <v>PASS</v>
      </c>
      <c r="GT28" s="23">
        <f t="shared" ref="GT28:GT59" si="47">FX153</f>
        <v>3</v>
      </c>
      <c r="GU28" s="23">
        <f t="shared" ref="GU28:GU59" si="48">FY153</f>
        <v>1</v>
      </c>
      <c r="GV28" s="23">
        <f t="shared" ref="GV28:GV59" si="49">FZ153</f>
        <v>1</v>
      </c>
      <c r="GW28" s="23">
        <f t="shared" ref="GW28:GW59" si="50">GA153</f>
        <v>3</v>
      </c>
      <c r="GX28" s="23">
        <f t="shared" ref="GX28:GX59" si="51">GB153</f>
        <v>1</v>
      </c>
      <c r="GY28" s="23">
        <f t="shared" ref="GY28:GY59" si="52">GC153</f>
        <v>1</v>
      </c>
      <c r="GZ28" s="23">
        <f t="shared" ref="GZ28:GZ59" si="53">GD153</f>
        <v>3</v>
      </c>
      <c r="HA28" s="23">
        <f t="shared" ref="HA28:HA59" si="54">GE153</f>
        <v>1</v>
      </c>
      <c r="HB28" s="23">
        <f t="shared" si="43"/>
        <v>448.5</v>
      </c>
      <c r="HC28" s="23">
        <f t="shared" si="44"/>
        <v>0</v>
      </c>
      <c r="HD28" s="23">
        <f t="shared" si="45"/>
        <v>451.5</v>
      </c>
      <c r="HE28" s="22">
        <f t="shared" ref="HE28:HE59" si="55">GI153</f>
        <v>1.5</v>
      </c>
      <c r="HF28" s="52">
        <f t="shared" ref="HF28:HF59" si="56">GJ153</f>
        <v>0</v>
      </c>
      <c r="HG28" s="62">
        <f t="shared" ref="HG28:HG59" si="57">GK153</f>
        <v>456.64859999999999</v>
      </c>
      <c r="HH28" s="23">
        <f t="shared" ref="HH28:HH59" si="58">GL153</f>
        <v>905.27359999999999</v>
      </c>
      <c r="HI28" s="162">
        <f t="shared" ref="HI28:HI59" si="59">GM153</f>
        <v>1353.8986</v>
      </c>
      <c r="HJ28" s="26">
        <f t="shared" ref="HJ28:HJ59" si="60">GN153</f>
        <v>1805.3986</v>
      </c>
      <c r="HK28" s="2"/>
      <c r="HL28" s="2"/>
      <c r="HN28" s="209">
        <f t="shared" ref="HN28:HW37" si="61">IF(AND(ISNUMBER($HI28),ISNUMBER(HN$19),OR(ABS($HG28-HN$16)&gt;PTTT,$HG28=HN$16),OR(ABS($HG28-HN$17)&gt;PTTT,$HG28=HN$17),OR(ABS($HG28-HN$18)&gt;PTTT,$HG28=HN$18),OR(ABS($HG28-HN$19)&gt;PTTT,$HG28=HN$19),OR(ABS($HH28-HN$16)&gt;PTTT,$HH28=HN$16),OR(ABS($HH28-HN$17)&gt;PTTT,$HH28=HN$17),OR(ABS($HH28-HN$18)&gt;PTTT,$HH28=HN$18),OR(ABS($HH28-HN$19)&gt;PTTT,$HH28=HN$19),OR(ABS($HI28-HN$16)&gt;PTTT,$HI28=HN$16),OR(ABS($HI28-HN$17)&gt;PTTT,$HI28=HN$17),OR(ABS($HI28-HN$18)&gt;PTTT,$HI28=HN$18),OR(ABS($HI28-HN$19)&gt;PTTT,$HI28=HN$19),OR(ABS($HG28-HN$20)&gt;PTTT,$HG28=HN$20),OR(ABS($HH28-HN$20)&gt;PTTT,$HH28=HN$20),OR(ABS($HI28-HN$20)&gt;PTTT,$HI28=HN$20)),0,1)</f>
        <v>0</v>
      </c>
      <c r="HO28" s="210">
        <f t="shared" si="61"/>
        <v>0</v>
      </c>
      <c r="HP28" s="210">
        <f t="shared" si="61"/>
        <v>0</v>
      </c>
      <c r="HQ28" s="210">
        <f t="shared" si="61"/>
        <v>0</v>
      </c>
      <c r="HR28" s="210">
        <f t="shared" si="61"/>
        <v>0</v>
      </c>
      <c r="HS28" s="210">
        <f t="shared" si="61"/>
        <v>0</v>
      </c>
      <c r="HT28" s="210">
        <f t="shared" si="61"/>
        <v>0</v>
      </c>
      <c r="HU28" s="210" t="e">
        <f t="shared" si="61"/>
        <v>#VALUE!</v>
      </c>
      <c r="HV28" s="210" t="e">
        <f t="shared" si="61"/>
        <v>#VALUE!</v>
      </c>
      <c r="HW28" s="210" t="e">
        <f t="shared" si="61"/>
        <v>#VALUE!</v>
      </c>
      <c r="HX28" s="210" t="e">
        <f t="shared" ref="HX28:IG37" si="62">IF(AND(ISNUMBER($HI28),ISNUMBER(HX$19),OR(ABS($HG28-HX$16)&gt;PTTT,$HG28=HX$16),OR(ABS($HG28-HX$17)&gt;PTTT,$HG28=HX$17),OR(ABS($HG28-HX$18)&gt;PTTT,$HG28=HX$18),OR(ABS($HG28-HX$19)&gt;PTTT,$HG28=HX$19),OR(ABS($HH28-HX$16)&gt;PTTT,$HH28=HX$16),OR(ABS($HH28-HX$17)&gt;PTTT,$HH28=HX$17),OR(ABS($HH28-HX$18)&gt;PTTT,$HH28=HX$18),OR(ABS($HH28-HX$19)&gt;PTTT,$HH28=HX$19),OR(ABS($HI28-HX$16)&gt;PTTT,$HI28=HX$16),OR(ABS($HI28-HX$17)&gt;PTTT,$HI28=HX$17),OR(ABS($HI28-HX$18)&gt;PTTT,$HI28=HX$18),OR(ABS($HI28-HX$19)&gt;PTTT,$HI28=HX$19),OR(ABS($HG28-HX$20)&gt;PTTT,$HG28=HX$20),OR(ABS($HH28-HX$20)&gt;PTTT,$HH28=HX$20),OR(ABS($HI28-HX$20)&gt;PTTT,$HI28=HX$20)),0,1)</f>
        <v>#VALUE!</v>
      </c>
      <c r="HY28" s="210" t="e">
        <f t="shared" si="62"/>
        <v>#VALUE!</v>
      </c>
      <c r="HZ28" s="210" t="e">
        <f t="shared" si="62"/>
        <v>#VALUE!</v>
      </c>
      <c r="IA28" s="210" t="e">
        <f t="shared" si="62"/>
        <v>#VALUE!</v>
      </c>
      <c r="IB28" s="210" t="e">
        <f t="shared" si="62"/>
        <v>#VALUE!</v>
      </c>
      <c r="IC28" s="210" t="e">
        <f t="shared" si="62"/>
        <v>#VALUE!</v>
      </c>
      <c r="ID28" s="210" t="e">
        <f t="shared" si="62"/>
        <v>#VALUE!</v>
      </c>
      <c r="IE28" s="210" t="e">
        <f t="shared" si="62"/>
        <v>#VALUE!</v>
      </c>
      <c r="IF28" s="210" t="e">
        <f t="shared" si="62"/>
        <v>#VALUE!</v>
      </c>
      <c r="IG28" s="210" t="e">
        <f t="shared" si="62"/>
        <v>#VALUE!</v>
      </c>
      <c r="IH28" s="210" t="e">
        <f t="shared" ref="IH28:IQ37" si="63">IF(AND(ISNUMBER($HI28),ISNUMBER(IH$19),OR(ABS($HG28-IH$16)&gt;PTTT,$HG28=IH$16),OR(ABS($HG28-IH$17)&gt;PTTT,$HG28=IH$17),OR(ABS($HG28-IH$18)&gt;PTTT,$HG28=IH$18),OR(ABS($HG28-IH$19)&gt;PTTT,$HG28=IH$19),OR(ABS($HH28-IH$16)&gt;PTTT,$HH28=IH$16),OR(ABS($HH28-IH$17)&gt;PTTT,$HH28=IH$17),OR(ABS($HH28-IH$18)&gt;PTTT,$HH28=IH$18),OR(ABS($HH28-IH$19)&gt;PTTT,$HH28=IH$19),OR(ABS($HI28-IH$16)&gt;PTTT,$HI28=IH$16),OR(ABS($HI28-IH$17)&gt;PTTT,$HI28=IH$17),OR(ABS($HI28-IH$18)&gt;PTTT,$HI28=IH$18),OR(ABS($HI28-IH$19)&gt;PTTT,$HI28=IH$19),OR(ABS($HG28-IH$20)&gt;PTTT,$HG28=IH$20),OR(ABS($HH28-IH$20)&gt;PTTT,$HH28=IH$20),OR(ABS($HI28-IH$20)&gt;PTTT,$HI28=IH$20)),0,1)</f>
        <v>#VALUE!</v>
      </c>
      <c r="II28" s="210" t="e">
        <f t="shared" si="63"/>
        <v>#VALUE!</v>
      </c>
      <c r="IJ28" s="210" t="e">
        <f t="shared" si="63"/>
        <v>#VALUE!</v>
      </c>
      <c r="IK28" s="210" t="e">
        <f t="shared" si="63"/>
        <v>#VALUE!</v>
      </c>
      <c r="IL28" s="210" t="e">
        <f t="shared" si="63"/>
        <v>#VALUE!</v>
      </c>
      <c r="IM28" s="210" t="e">
        <f t="shared" si="63"/>
        <v>#VALUE!</v>
      </c>
      <c r="IN28" s="210" t="e">
        <f t="shared" si="63"/>
        <v>#VALUE!</v>
      </c>
      <c r="IO28" s="210" t="e">
        <f t="shared" si="63"/>
        <v>#VALUE!</v>
      </c>
      <c r="IP28" s="210" t="e">
        <f t="shared" si="63"/>
        <v>#VALUE!</v>
      </c>
      <c r="IQ28" s="210" t="e">
        <f t="shared" si="63"/>
        <v>#VALUE!</v>
      </c>
      <c r="IR28" s="210" t="e">
        <f t="shared" ref="IR28:JA37" si="64">IF(AND(ISNUMBER($HI28),ISNUMBER(IR$19),OR(ABS($HG28-IR$16)&gt;PTTT,$HG28=IR$16),OR(ABS($HG28-IR$17)&gt;PTTT,$HG28=IR$17),OR(ABS($HG28-IR$18)&gt;PTTT,$HG28=IR$18),OR(ABS($HG28-IR$19)&gt;PTTT,$HG28=IR$19),OR(ABS($HH28-IR$16)&gt;PTTT,$HH28=IR$16),OR(ABS($HH28-IR$17)&gt;PTTT,$HH28=IR$17),OR(ABS($HH28-IR$18)&gt;PTTT,$HH28=IR$18),OR(ABS($HH28-IR$19)&gt;PTTT,$HH28=IR$19),OR(ABS($HI28-IR$16)&gt;PTTT,$HI28=IR$16),OR(ABS($HI28-IR$17)&gt;PTTT,$HI28=IR$17),OR(ABS($HI28-IR$18)&gt;PTTT,$HI28=IR$18),OR(ABS($HI28-IR$19)&gt;PTTT,$HI28=IR$19),OR(ABS($HG28-IR$20)&gt;PTTT,$HG28=IR$20),OR(ABS($HH28-IR$20)&gt;PTTT,$HH28=IR$20),OR(ABS($HI28-IR$20)&gt;PTTT,$HI28=IR$20)),0,1)</f>
        <v>#VALUE!</v>
      </c>
      <c r="IS28" s="210" t="e">
        <f t="shared" si="64"/>
        <v>#VALUE!</v>
      </c>
      <c r="IT28" s="210" t="e">
        <f t="shared" si="64"/>
        <v>#VALUE!</v>
      </c>
      <c r="IU28" s="210" t="e">
        <f t="shared" si="64"/>
        <v>#VALUE!</v>
      </c>
      <c r="IV28" s="210" t="e">
        <f t="shared" si="64"/>
        <v>#VALUE!</v>
      </c>
      <c r="IW28" s="210" t="e">
        <f t="shared" si="64"/>
        <v>#VALUE!</v>
      </c>
      <c r="IX28" s="210" t="e">
        <f t="shared" si="64"/>
        <v>#VALUE!</v>
      </c>
      <c r="IY28" s="210" t="e">
        <f t="shared" si="64"/>
        <v>#VALUE!</v>
      </c>
      <c r="IZ28" s="210" t="e">
        <f t="shared" si="64"/>
        <v>#VALUE!</v>
      </c>
      <c r="JA28" s="210" t="e">
        <f t="shared" si="64"/>
        <v>#VALUE!</v>
      </c>
      <c r="JB28" s="210" t="e">
        <f t="shared" ref="JB28:JK37" si="65">IF(AND(ISNUMBER($HI28),ISNUMBER(JB$19),OR(ABS($HG28-JB$16)&gt;PTTT,$HG28=JB$16),OR(ABS($HG28-JB$17)&gt;PTTT,$HG28=JB$17),OR(ABS($HG28-JB$18)&gt;PTTT,$HG28=JB$18),OR(ABS($HG28-JB$19)&gt;PTTT,$HG28=JB$19),OR(ABS($HH28-JB$16)&gt;PTTT,$HH28=JB$16),OR(ABS($HH28-JB$17)&gt;PTTT,$HH28=JB$17),OR(ABS($HH28-JB$18)&gt;PTTT,$HH28=JB$18),OR(ABS($HH28-JB$19)&gt;PTTT,$HH28=JB$19),OR(ABS($HI28-JB$16)&gt;PTTT,$HI28=JB$16),OR(ABS($HI28-JB$17)&gt;PTTT,$HI28=JB$17),OR(ABS($HI28-JB$18)&gt;PTTT,$HI28=JB$18),OR(ABS($HI28-JB$19)&gt;PTTT,$HI28=JB$19),OR(ABS($HG28-JB$20)&gt;PTTT,$HG28=JB$20),OR(ABS($HH28-JB$20)&gt;PTTT,$HH28=JB$20),OR(ABS($HI28-JB$20)&gt;PTTT,$HI28=JB$20)),0,1)</f>
        <v>#VALUE!</v>
      </c>
      <c r="JC28" s="210" t="e">
        <f t="shared" si="65"/>
        <v>#VALUE!</v>
      </c>
      <c r="JD28" s="210" t="e">
        <f t="shared" si="65"/>
        <v>#VALUE!</v>
      </c>
      <c r="JE28" s="210" t="e">
        <f t="shared" si="65"/>
        <v>#VALUE!</v>
      </c>
      <c r="JF28" s="210" t="e">
        <f t="shared" si="65"/>
        <v>#VALUE!</v>
      </c>
      <c r="JG28" s="210" t="e">
        <f t="shared" si="65"/>
        <v>#VALUE!</v>
      </c>
      <c r="JH28" s="210" t="e">
        <f t="shared" si="65"/>
        <v>#VALUE!</v>
      </c>
      <c r="JI28" s="210" t="e">
        <f t="shared" si="65"/>
        <v>#VALUE!</v>
      </c>
      <c r="JJ28" s="210" t="e">
        <f t="shared" si="65"/>
        <v>#VALUE!</v>
      </c>
      <c r="JK28" s="211" t="e">
        <f t="shared" si="65"/>
        <v>#VALUE!</v>
      </c>
    </row>
    <row r="29" spans="1:273" ht="15" customHeight="1" x14ac:dyDescent="0.3">
      <c r="A29" s="100"/>
      <c r="B29" s="80"/>
      <c r="C29" s="80" t="s">
        <v>111</v>
      </c>
      <c r="D29" s="84">
        <v>0.25</v>
      </c>
      <c r="E29" s="81"/>
      <c r="F29" s="92"/>
      <c r="G29" s="94"/>
      <c r="H29" s="81"/>
      <c r="I29" s="80" t="s">
        <v>103</v>
      </c>
      <c r="J29" s="84">
        <f>ROUND(AVERAGE(J27,J28),0)</f>
        <v>246</v>
      </c>
      <c r="K29" s="84"/>
      <c r="L29" s="253"/>
      <c r="M29" s="273" t="s">
        <v>178</v>
      </c>
      <c r="N29" s="274"/>
      <c r="O29" s="273"/>
      <c r="P29" s="274"/>
      <c r="Q29" s="273"/>
      <c r="R29" s="274"/>
      <c r="S29" s="273"/>
      <c r="T29" s="274"/>
      <c r="U29" s="217"/>
      <c r="V29" s="217"/>
      <c r="W29" s="81"/>
      <c r="X29" s="105"/>
      <c r="Y29" s="105"/>
      <c r="Z29" s="100"/>
      <c r="AA29" s="100"/>
      <c r="AB29" s="100"/>
      <c r="AC29" s="100"/>
      <c r="AD29" s="100"/>
      <c r="AE29" s="100"/>
      <c r="AF29" s="100"/>
      <c r="AG29" s="100"/>
      <c r="AH29" s="100"/>
      <c r="AI29" s="100"/>
      <c r="AJ29" s="100"/>
      <c r="AK29" s="100"/>
      <c r="AL29" s="100"/>
      <c r="AM29" s="100"/>
      <c r="AN29" s="100"/>
      <c r="AO29" s="100"/>
      <c r="AP29" s="81"/>
      <c r="AQ29" s="426"/>
      <c r="AR29" s="141"/>
      <c r="AS29" s="18">
        <v>5</v>
      </c>
      <c r="AT29" s="26" t="s">
        <v>122</v>
      </c>
      <c r="AU29" s="4" t="str">
        <f>IF(OR(BR29="no",BS29="int",BI29=0),"FAIL",IF(BR29="yes2","PASS2",IF(BR29="yes3","PASS",fail?)))</f>
        <v>FAIL</v>
      </c>
      <c r="AV29" s="26" t="s">
        <v>146</v>
      </c>
      <c r="AW29" s="26" t="s">
        <v>146</v>
      </c>
      <c r="AX29" s="26" t="s">
        <v>146</v>
      </c>
      <c r="AY29" s="26" t="s">
        <v>146</v>
      </c>
      <c r="AZ29" s="26" t="s">
        <v>146</v>
      </c>
      <c r="BA29" s="26" t="s">
        <v>146</v>
      </c>
      <c r="BB29" s="26" t="s">
        <v>146</v>
      </c>
      <c r="BC29" s="26" t="s">
        <v>146</v>
      </c>
      <c r="BD29" s="26">
        <f t="shared" si="20"/>
        <v>245</v>
      </c>
      <c r="BE29" s="26"/>
      <c r="BF29" s="26">
        <f t="shared" si="21"/>
        <v>245</v>
      </c>
      <c r="BG29" s="63">
        <v>0.01</v>
      </c>
      <c r="BH29" s="26"/>
      <c r="BI29" s="26">
        <f t="shared" si="22"/>
        <v>245</v>
      </c>
      <c r="BJ29" s="26">
        <f t="shared" si="34"/>
        <v>490</v>
      </c>
      <c r="BK29" s="26">
        <f t="shared" si="35"/>
        <v>735</v>
      </c>
      <c r="BL29" s="26">
        <f t="shared" si="36"/>
        <v>980</v>
      </c>
      <c r="BM29" s="26">
        <f t="shared" si="37"/>
        <v>1225</v>
      </c>
      <c r="BN29" s="26">
        <f t="shared" si="38"/>
        <v>1470</v>
      </c>
      <c r="BO29" s="26">
        <f t="shared" si="39"/>
        <v>1715</v>
      </c>
      <c r="BP29" s="26">
        <f t="shared" si="40"/>
        <v>0</v>
      </c>
      <c r="BQ29" s="26"/>
      <c r="BR29" s="26" t="str">
        <f t="shared" si="9"/>
        <v>yes3</v>
      </c>
      <c r="BS29" s="26" t="str">
        <f t="shared" si="10"/>
        <v>Int</v>
      </c>
      <c r="BT29" s="26"/>
      <c r="BU29" s="26"/>
      <c r="BV29" s="1">
        <f t="shared" si="28"/>
        <v>0</v>
      </c>
      <c r="BW29" s="1">
        <f t="shared" si="28"/>
        <v>0</v>
      </c>
      <c r="BX29" s="1">
        <f t="shared" si="28"/>
        <v>0</v>
      </c>
      <c r="BY29" s="1">
        <f t="shared" si="28"/>
        <v>0</v>
      </c>
      <c r="BZ29" s="1">
        <f t="shared" si="28"/>
        <v>0</v>
      </c>
      <c r="CA29" s="1">
        <f t="shared" si="28"/>
        <v>0</v>
      </c>
      <c r="CB29" s="1">
        <f t="shared" si="28"/>
        <v>1</v>
      </c>
      <c r="CC29" s="1">
        <f t="shared" si="28"/>
        <v>0</v>
      </c>
      <c r="CD29" s="1">
        <f t="shared" si="28"/>
        <v>0</v>
      </c>
      <c r="CE29" s="1">
        <f t="shared" si="28"/>
        <v>0</v>
      </c>
      <c r="CF29" s="1">
        <f t="shared" si="29"/>
        <v>0</v>
      </c>
      <c r="CG29" s="1">
        <f t="shared" si="29"/>
        <v>0</v>
      </c>
      <c r="CH29" s="1">
        <f t="shared" si="29"/>
        <v>1</v>
      </c>
      <c r="CI29" s="1">
        <f t="shared" si="29"/>
        <v>0</v>
      </c>
      <c r="CJ29" s="1">
        <f t="shared" si="29"/>
        <v>0</v>
      </c>
      <c r="CK29" s="1">
        <f t="shared" si="29"/>
        <v>0</v>
      </c>
      <c r="CL29" s="1">
        <f t="shared" si="29"/>
        <v>0</v>
      </c>
      <c r="CM29" s="1">
        <f t="shared" si="29"/>
        <v>0</v>
      </c>
      <c r="CN29" s="1">
        <f t="shared" si="29"/>
        <v>0</v>
      </c>
      <c r="CO29" s="1">
        <f t="shared" si="29"/>
        <v>0</v>
      </c>
      <c r="CP29" s="1">
        <f t="shared" si="30"/>
        <v>0</v>
      </c>
      <c r="CQ29" s="1">
        <f t="shared" si="30"/>
        <v>0</v>
      </c>
      <c r="CR29" s="1">
        <f t="shared" si="30"/>
        <v>0</v>
      </c>
      <c r="CS29" s="1">
        <f t="shared" si="30"/>
        <v>0</v>
      </c>
      <c r="CT29" s="1">
        <f t="shared" si="30"/>
        <v>0</v>
      </c>
      <c r="CU29" s="1">
        <f t="shared" si="30"/>
        <v>0</v>
      </c>
      <c r="CV29" s="1">
        <f t="shared" si="30"/>
        <v>0</v>
      </c>
      <c r="CW29" s="1">
        <f t="shared" si="30"/>
        <v>0</v>
      </c>
      <c r="CX29" s="1">
        <f t="shared" si="30"/>
        <v>0</v>
      </c>
      <c r="CY29" s="1">
        <f t="shared" si="30"/>
        <v>0</v>
      </c>
      <c r="CZ29" s="1">
        <f t="shared" si="31"/>
        <v>0</v>
      </c>
      <c r="DA29" s="1">
        <f t="shared" si="31"/>
        <v>0</v>
      </c>
      <c r="DB29" s="1">
        <f t="shared" si="31"/>
        <v>0</v>
      </c>
      <c r="DC29" s="1">
        <f t="shared" si="31"/>
        <v>0</v>
      </c>
      <c r="DD29" s="1">
        <f t="shared" si="31"/>
        <v>0</v>
      </c>
      <c r="DE29" s="1">
        <f t="shared" si="31"/>
        <v>0</v>
      </c>
      <c r="DF29" s="1">
        <f t="shared" si="31"/>
        <v>0</v>
      </c>
      <c r="DG29" s="1">
        <f t="shared" si="31"/>
        <v>0</v>
      </c>
      <c r="DH29" s="1">
        <f t="shared" si="31"/>
        <v>0</v>
      </c>
      <c r="DI29" s="1">
        <f t="shared" si="31"/>
        <v>0</v>
      </c>
      <c r="DJ29" s="1">
        <f t="shared" si="32"/>
        <v>0</v>
      </c>
      <c r="DK29" s="1">
        <f t="shared" si="32"/>
        <v>0</v>
      </c>
      <c r="DL29" s="1">
        <f t="shared" si="32"/>
        <v>0</v>
      </c>
      <c r="DM29" s="1">
        <f t="shared" si="32"/>
        <v>1</v>
      </c>
      <c r="DN29" s="1">
        <f t="shared" si="32"/>
        <v>0</v>
      </c>
      <c r="DO29" s="1">
        <f t="shared" si="32"/>
        <v>0</v>
      </c>
      <c r="DP29" s="26"/>
      <c r="DQ29" s="26"/>
      <c r="DR29" s="26"/>
      <c r="DS29" s="26"/>
      <c r="DT29" s="366"/>
      <c r="DW29" s="48">
        <v>19</v>
      </c>
      <c r="DX29" s="26" t="str">
        <f>IFERROR(INDEX(AT$11:AT$2000,_xlfn.AGGREGATE(15,6,(ROW(AT$11:AT$2000)-ROW(AT$11)+1)/($AU$11:$AU$2000=$DY$8),ROWS(DX$11:DX29))),"")</f>
        <v>t</v>
      </c>
      <c r="DY29" s="4" t="str">
        <f>IFERROR(INDEX(AU$11:AU$2000,_xlfn.AGGREGATE(15,6,(ROW(AU$11:AU$2000)-ROW(AU$11)+1)/($AU$11:$AU$2000=$DY$8),ROWS(DY$11:DY29))),"")</f>
        <v>PASS</v>
      </c>
      <c r="DZ29" s="26">
        <f>IFERROR(INDEX(AV$11:AV$2000,_xlfn.AGGREGATE(15,6,(ROW(AV$11:AV$2000)-ROW(AV$11)+1)/($AU$11:$AU$2000=$DY$8),ROWS(DZ$11:DZ29))),"")</f>
        <v>3</v>
      </c>
      <c r="EA29" s="26">
        <f>IFERROR(INDEX(AW$11:AW$2000,_xlfn.AGGREGATE(15,6,(ROW(AW$11:AW$2000)-ROW(AW$11)+1)/($AU$11:$AU$2000=$DY$8),ROWS(EA$11:EA29))),"")</f>
        <v>1</v>
      </c>
      <c r="EB29" s="26">
        <f>IFERROR(INDEX(AX$11:AX$2000,_xlfn.AGGREGATE(15,6,(ROW(AX$11:AX$2000)-ROW(AX$11)+1)/($AU$11:$AU$2000=$DY$8),ROWS(EB$11:EB29))),"")</f>
        <v>3</v>
      </c>
      <c r="EC29" s="26">
        <f>IFERROR(INDEX(AY$11:AY$2000,_xlfn.AGGREGATE(15,6,(ROW(AY$11:AY$2000)-ROW(AY$11)+1)/($AU$11:$AU$2000=$DY$8),ROWS(EC$11:EC29))),"")</f>
        <v>1</v>
      </c>
      <c r="ED29" s="26">
        <f>IFERROR(INDEX(AZ$11:AZ$2000,_xlfn.AGGREGATE(15,6,(ROW(AZ$11:AZ$2000)-ROW(AZ$11)+1)/($AU$11:$AU$2000=$DY$8),ROWS(ED$11:ED29))),"")</f>
        <v>3</v>
      </c>
      <c r="EE29" s="26">
        <f>IFERROR(INDEX(BA$11:BA$2000,_xlfn.AGGREGATE(15,6,(ROW(BA$11:BA$2000)-ROW(BA$11)+1)/($AU$11:$AU$2000=$DY$8),ROWS(EE$11:EE29))),"")</f>
        <v>1</v>
      </c>
      <c r="EF29" s="26">
        <f>IFERROR(INDEX(BB$11:BB$2000,_xlfn.AGGREGATE(15,6,(ROW(BB$11:BB$2000)-ROW(BB$11)+1)/($AU$11:$AU$2000=$DY$8),ROWS(EF$11:EF29))),"")</f>
        <v>3</v>
      </c>
      <c r="EG29" s="26">
        <f>IFERROR(INDEX(BC$11:BC$2000,_xlfn.AGGREGATE(15,6,(ROW(BC$11:BC$2000)-ROW(BC$11)+1)/($AU$11:$AU$2000=$DY$8),ROWS(EG$11:EG29))),"")</f>
        <v>1</v>
      </c>
      <c r="EH29" s="26">
        <f>IFERROR(INDEX(BD$11:BD$2000,_xlfn.AGGREGATE(15,6,(ROW(BD$11:BD$2000)-ROW(BD$11)+1)/($AU$11:$AU$2000=$DY$8),ROWS(EH$11:EH29))),"")</f>
        <v>429.5</v>
      </c>
      <c r="EI29" s="26">
        <f>IFERROR(INDEX(BE$11:BE$2000,_xlfn.AGGREGATE(15,6,(ROW(BE$11:BE$2000)-ROW(BE$11)+1)/($AU$11:$AU$2000=$DY$8),ROWS(EI$11:EI29))),"")</f>
        <v>0</v>
      </c>
      <c r="EJ29" s="26">
        <f>IFERROR(INDEX(BF$11:BF$2000,_xlfn.AGGREGATE(15,6,(ROW(BF$11:BF$2000)-ROW(BF$11)+1)/($AU$11:$AU$2000=$DY$8),ROWS(EJ$11:EJ29))),"")</f>
        <v>470.5</v>
      </c>
      <c r="EK29" s="26">
        <f>IFERROR(INDEX(BG$11:BG$2000,_xlfn.AGGREGATE(15,6,(ROW(BG$11:BG$2000)-ROW(BG$11)+1)/($AU$11:$AU$2000=$DY$8),ROWS(EK$11:EK29))),"")</f>
        <v>20.5</v>
      </c>
      <c r="EL29" s="26">
        <f>IFERROR(INDEX(BH$11:BH$2000,_xlfn.AGGREGATE(15,6,(ROW(BH$11:BH$2000)-ROW(BH$11)+1)/($AU$11:$AU$2000=$DY$8),ROWS(EL$11:EL29))),"")</f>
        <v>0</v>
      </c>
      <c r="EM29" s="26">
        <f>IFERROR(INDEX(BI$11:BI$2000,_xlfn.AGGREGATE(15,6,(ROW(BI$11:BI$2000)-ROW(BI$11)+1)/($AU$11:$AU$2000=$DY$8),ROWS(EM$11:EM29))),"")</f>
        <v>475.64859999999999</v>
      </c>
      <c r="EN29" s="26">
        <f>IFERROR(INDEX(BJ$11:BJ$2000,_xlfn.AGGREGATE(15,6,(ROW(BJ$11:BJ$2000)-ROW(BJ$11)+1)/($AU$11:$AU$2000=$DY$8),ROWS(EN$11:EN29))),"")</f>
        <v>905.27359999999999</v>
      </c>
      <c r="EO29" s="26">
        <f>IFERROR(INDEX(BK$11:BK$2000,_xlfn.AGGREGATE(15,6,(ROW(BK$11:BK$2000)-ROW(BK$11)+1)/($AU$11:$AU$2000=$DY$8),ROWS(EO$11:EO29))),"")</f>
        <v>1375.8986</v>
      </c>
      <c r="EP29" s="26">
        <f>IFERROR(INDEX(BL$11:BL$2000,_xlfn.AGGREGATE(15,6,(ROW(BL$11:BL$2000)-ROW(BL$11)+1)/($AU$11:$AU$2000=$DY$8),ROWS(EP$11:EP29))),"")</f>
        <v>1805.3986</v>
      </c>
      <c r="EQ29" s="26">
        <f>IFERROR(INDEX(BM$11:BM$2000,_xlfn.AGGREGATE(15,6,(ROW(BM$11:BM$2000)-ROW(BM$11)+1)/($AU$11:$AU$2000=$DY$8),ROWS(EQ$11:EQ29))),"")</f>
        <v>0</v>
      </c>
      <c r="ER29" s="26">
        <f>IFERROR(INDEX(BN$11:BN$2000,_xlfn.AGGREGATE(15,6,(ROW(BN$11:BN$2000)-ROW(BN$11)+1)/($AU$11:$AU$2000=$DY$8),ROWS(ER$11:ER29))),"")</f>
        <v>0</v>
      </c>
      <c r="ES29" s="26">
        <f>IFERROR(INDEX(BO$11:BO$2000,_xlfn.AGGREGATE(15,6,(ROW(BO$11:BO$2000)-ROW(BO$11)+1)/($AU$11:$AU$2000=$DY$8),ROWS(ES$11:ES29))),"")</f>
        <v>0</v>
      </c>
      <c r="ET29" s="63">
        <f>IFERROR(INDEX(BP$11:BP$2000,_xlfn.AGGREGATE(15,6,(ROW(BP$11:BP$2000)-ROW(BP$11)+1)/($AU$11:$AU$2000=$DY$8),ROWS(ET$11:ET29))),"")</f>
        <v>0</v>
      </c>
      <c r="EU29" s="25"/>
      <c r="EV29" s="48" t="e">
        <f>_xlfn.RANK.EQ(FJ29,$FJ$11:$FJ$64,1)+COUNTIF(FJ$11:$FJ29,FJ29)-1</f>
        <v>#VALUE!</v>
      </c>
      <c r="EW29" s="25" t="str">
        <f>IFERROR(INDEX(DX$11:DX$541,_xlfn.AGGREGATE(15,6,(ROW(DX$11:DX$541)-ROW(DX$11)+1)/($DX$11:$DX$541="p"),ROWS(EW$11:EW29))),"")</f>
        <v/>
      </c>
      <c r="EX29" s="25" t="str">
        <f>IFERROR(INDEX(DY$11:DY$541,_xlfn.AGGREGATE(15,6,(ROW(DY$11:DY$541)-ROW(DY$11)+1)/($DX$11:$DX$541="p"),ROWS(EX$11:EX29))),"")</f>
        <v/>
      </c>
      <c r="EY29" s="25" t="str">
        <f>IFERROR(INDEX(DZ$11:DZ$541,_xlfn.AGGREGATE(15,6,(ROW(DZ$11:DZ$541)-ROW(DZ$11)+1)/($DX$11:$DX$541="p"),ROWS(EY$11:EY29))),"")</f>
        <v/>
      </c>
      <c r="EZ29" s="25" t="str">
        <f>IFERROR(INDEX(EA$11:EA$541,_xlfn.AGGREGATE(15,6,(ROW(EA$11:EA$541)-ROW(EA$11)+1)/($DX$11:$DX$541="p"),ROWS(EZ$11:EZ29))),"")</f>
        <v/>
      </c>
      <c r="FA29" s="25" t="str">
        <f>IFERROR(INDEX(EB$11:EB$541,_xlfn.AGGREGATE(15,6,(ROW(EB$11:EB$541)-ROW(EB$11)+1)/($DX$11:$DX$541="p"),ROWS(FA$11:FA29))),"")</f>
        <v/>
      </c>
      <c r="FB29" s="25" t="str">
        <f>IFERROR(INDEX(EC$11:EC$541,_xlfn.AGGREGATE(15,6,(ROW(EC$11:EC$541)-ROW(EC$11)+1)/($DX$11:$DX$541="p"),ROWS(FB$11:FB29))),"")</f>
        <v/>
      </c>
      <c r="FC29" s="25" t="str">
        <f>IFERROR(INDEX(ED$11:ED$541,_xlfn.AGGREGATE(15,6,(ROW(ED$11:ED$541)-ROW(ED$11)+1)/($DX$11:$DX$541="p"),ROWS(FC$11:FC29))),"")</f>
        <v/>
      </c>
      <c r="FD29" s="25" t="str">
        <f>IFERROR(INDEX(EE$11:EE$541,_xlfn.AGGREGATE(15,6,(ROW(EE$11:EE$541)-ROW(EE$11)+1)/($DX$11:$DX$541="p"),ROWS(FD$11:FD29))),"")</f>
        <v/>
      </c>
      <c r="FE29" s="25" t="str">
        <f>IFERROR(INDEX(EF$11:EF$541,_xlfn.AGGREGATE(15,6,(ROW(EF$11:EF$541)-ROW(EF$11)+1)/($DX$11:$DX$541="p"),ROWS(FE$11:FE29))),"")</f>
        <v/>
      </c>
      <c r="FF29" s="25" t="str">
        <f>IFERROR(INDEX(EG$11:EG$541,_xlfn.AGGREGATE(15,6,(ROW(EG$11:EG$541)-ROW(EG$11)+1)/($DX$11:$DX$541="p"),ROWS(FF$11:FF29))),"")</f>
        <v/>
      </c>
      <c r="FG29" s="25" t="str">
        <f>IFERROR(INDEX(EH$11:EH$541,_xlfn.AGGREGATE(15,6,(ROW(EH$11:EH$541)-ROW(EH$11)+1)/($DX$11:$DX$541="p"),ROWS(FG$11:FG29))),"")</f>
        <v/>
      </c>
      <c r="FH29" s="25" t="str">
        <f>IFERROR(INDEX(EI$11:EI$541,_xlfn.AGGREGATE(15,6,(ROW(EI$11:EI$541)-ROW(EI$11)+1)/($DX$11:$DX$541="p"),ROWS(FH$11:FH29))),"")</f>
        <v/>
      </c>
      <c r="FI29" s="25" t="str">
        <f>IFERROR(INDEX(EJ$11:EJ$541,_xlfn.AGGREGATE(15,6,(ROW(EJ$11:EJ$541)-ROW(EJ$11)+1)/($DX$11:$DX$541="p"),ROWS(FI$11:FI29))),"")</f>
        <v/>
      </c>
      <c r="FJ29" s="25" t="str">
        <f>IFERROR(INDEX(EK$11:EK$541,_xlfn.AGGREGATE(15,6,(ROW(EK$11:EK$541)-ROW(EK$11)+1)/($DX$11:$DX$541="p"),ROWS(FJ$11:FJ29))),"")</f>
        <v/>
      </c>
      <c r="FK29" s="25"/>
      <c r="FL29" s="25" t="str">
        <f>IFERROR(INDEX(EM$11:EM$541,_xlfn.AGGREGATE(15,6,(ROW(EM$11:EM$541)-ROW(EM$11)+1)/($DX$11:$DX$541="p"),ROWS(FL$11:FL29))),"")</f>
        <v/>
      </c>
      <c r="FM29" s="25" t="str">
        <f>IFERROR(INDEX(EN$11:EN$541,_xlfn.AGGREGATE(15,6,(ROW(EN$11:EN$541)-ROW(EN$11)+1)/($DX$11:$DX$541="p"),ROWS(FM$11:FM29))),"")</f>
        <v/>
      </c>
      <c r="FN29" s="25" t="str">
        <f>IFERROR(INDEX(EO$11:EO$541,_xlfn.AGGREGATE(15,6,(ROW(EO$11:EO$541)-ROW(EO$11)+1)/($DX$11:$DX$541="p"),ROWS(FN$11:FN29))),"")</f>
        <v/>
      </c>
      <c r="FO29" s="25" t="str">
        <f>IFERROR(INDEX(EP$11:EP$541,_xlfn.AGGREGATE(15,6,(ROW(EP$11:EP$541)-ROW(EP$11)+1)/($DX$11:$DX$541="p"),ROWS(FO$11:FO29))),"")</f>
        <v/>
      </c>
      <c r="FP29" s="25" t="str">
        <f>IFERROR(INDEX(EQ$11:EQ$541,_xlfn.AGGREGATE(15,6,(ROW(EQ$11:EQ$541)-ROW(EQ$11)+1)/($DX$11:$DX$541="p"),ROWS(FP$11:FP29))),"")</f>
        <v/>
      </c>
      <c r="FQ29" s="25" t="str">
        <f>IFERROR(INDEX(ER$11:ER$541,_xlfn.AGGREGATE(15,6,(ROW(ER$11:ER$541)-ROW(ER$11)+1)/($DX$11:$DX$541="p"),ROWS(FQ$11:FQ29))),"")</f>
        <v/>
      </c>
      <c r="FR29" s="25" t="str">
        <f>IFERROR(INDEX(ES$11:ES$541,_xlfn.AGGREGATE(15,6,(ROW(ES$11:ES$541)-ROW(ES$11)+1)/($DX$11:$DX$541="p"),ROWS(FR$11:FR29))),"")</f>
        <v/>
      </c>
      <c r="FS29" s="25" t="str">
        <f>IFERROR(INDEX(ET$11:ET$541,_xlfn.AGGREGATE(15,6,(ROW(ET$11:ET$541)-ROW(ET$11)+1)/($DX$11:$DX$541="p"),ROWS(FS$11:FS29))),"")</f>
        <v/>
      </c>
      <c r="FT29" s="25"/>
      <c r="FU29" s="48">
        <f>_xlfn.RANK.EQ(GI29,$GI$11:$GI$96,1)+COUNTIF($GI$11:GI29,GI29)-1</f>
        <v>31</v>
      </c>
      <c r="FV29" s="25" t="str">
        <f>IFERROR(INDEX(DX$11:DX$541,_xlfn.AGGREGATE(15,6,(ROW(DX$11:DX$541)-ROW(DX$11)+1)/($DX$11:$DX$541="t"),ROWS(FV$11:FV29))),"")</f>
        <v>t</v>
      </c>
      <c r="FW29" s="25" t="str">
        <f>IFERROR(INDEX(DY$11:DY$541,_xlfn.AGGREGATE(15,6,(ROW(DY$11:DY$541)-ROW(DY$11)+1)/($DX$11:$DX$541="t"),ROWS(FW$11:FW29))),"")</f>
        <v>PASS</v>
      </c>
      <c r="FX29" s="25">
        <f>IFERROR(INDEX(DZ$11:DZ$541,_xlfn.AGGREGATE(15,6,(ROW(DZ$11:DZ$541)-ROW(DZ$11)+1)/($DX$11:$DX$541="t"),ROWS(FX$11:FX29))),"")</f>
        <v>1</v>
      </c>
      <c r="FY29" s="25">
        <f>IFERROR(INDEX(EA$11:EA$541,_xlfn.AGGREGATE(15,6,(ROW(EA$11:EA$541)-ROW(EA$11)+1)/($DX$11:$DX$541="t"),ROWS(FY$11:FY29))),"")</f>
        <v>3</v>
      </c>
      <c r="FZ29" s="25">
        <f>IFERROR(INDEX(EB$11:EB$541,_xlfn.AGGREGATE(15,6,(ROW(EB$11:EB$541)-ROW(EB$11)+1)/($DX$11:$DX$541="t"),ROWS(FZ$11:FZ29))),"")</f>
        <v>1</v>
      </c>
      <c r="GA29" s="25">
        <f>IFERROR(INDEX(EC$11:EC$541,_xlfn.AGGREGATE(15,6,(ROW(EC$11:EC$541)-ROW(EC$11)+1)/($DX$11:$DX$541="t"),ROWS(GA$11:GA29))),"")</f>
        <v>3</v>
      </c>
      <c r="GB29" s="25">
        <f>IFERROR(INDEX(ED$11:ED$541,_xlfn.AGGREGATE(15,6,(ROW(ED$11:ED$541)-ROW(ED$11)+1)/($DX$11:$DX$541="t"),ROWS(GB$11:GB29))),"")</f>
        <v>1</v>
      </c>
      <c r="GC29" s="25">
        <f>IFERROR(INDEX(EE$11:EE$541,_xlfn.AGGREGATE(15,6,(ROW(EE$11:EE$541)-ROW(EE$11)+1)/($DX$11:$DX$541="t"),ROWS(GC$11:GC29))),"")</f>
        <v>3</v>
      </c>
      <c r="GD29" s="25">
        <f>IFERROR(INDEX(EF$11:EF$541,_xlfn.AGGREGATE(15,6,(ROW(EF$11:EF$541)-ROW(EF$11)+1)/($DX$11:$DX$541="t"),ROWS(GD$11:GD29))),"")</f>
        <v>1</v>
      </c>
      <c r="GE29" s="25">
        <f>IFERROR(INDEX(EG$11:EG$541,_xlfn.AGGREGATE(15,6,(ROW(EG$11:EG$541)-ROW(EG$11)+1)/($DX$11:$DX$541="t"),ROWS(GE$11:GE29))),"")</f>
        <v>3</v>
      </c>
      <c r="GF29" s="25">
        <f>IFERROR(INDEX(EH$11:EH$541,_xlfn.AGGREGATE(15,6,(ROW(EH$11:EH$541)-ROW(EH$11)+1)/($DX$11:$DX$541="t"),ROWS(GF$11:GF29))),"")</f>
        <v>433</v>
      </c>
      <c r="GG29" s="25">
        <f>IFERROR(INDEX(EI$11:EI$541,_xlfn.AGGREGATE(15,6,(ROW(EI$11:EI$541)-ROW(EI$11)+1)/($DX$11:$DX$541="t"),ROWS(GG$11:GG29))),"")</f>
        <v>0</v>
      </c>
      <c r="GH29" s="25">
        <f>IFERROR(INDEX(EJ$11:EJ$541,_xlfn.AGGREGATE(15,6,(ROW(EJ$11:EJ$541)-ROW(EJ$11)+1)/($DX$11:$DX$541="t"),ROWS(GH$11:GH29))),"")</f>
        <v>467</v>
      </c>
      <c r="GI29" s="25">
        <f>IFERROR(INDEX(EK$11:EK$541,_xlfn.AGGREGATE(15,6,(ROW(EK$11:EK$541)-ROW(EK$11)+1)/($DX$11:$DX$541="t"),ROWS(GI$11:GI29))),"")</f>
        <v>17</v>
      </c>
      <c r="GJ29" s="26"/>
      <c r="GK29" s="25">
        <f>IFERROR(INDEX(EM$11:EM$541,_xlfn.AGGREGATE(15,6,(ROW(EM$11:EM$541)-ROW(EM$11)+1)/($DX$11:$DX$541="t"),ROWS(GK$11:GK29))),"")</f>
        <v>438.14859999999999</v>
      </c>
      <c r="GL29" s="25">
        <f>IFERROR(INDEX(EN$11:EN$541,_xlfn.AGGREGATE(15,6,(ROW(EN$11:EN$541)-ROW(EN$11)+1)/($DX$11:$DX$541="t"),ROWS(GL$11:GL29))),"")</f>
        <v>905.27359999999999</v>
      </c>
      <c r="GM29" s="25">
        <f>IFERROR(INDEX(EO$11:EO$541,_xlfn.AGGREGATE(15,6,(ROW(EO$11:EO$541)-ROW(EO$11)+1)/($DX$11:$DX$541="t"),ROWS(GM$11:GM29))),"")</f>
        <v>1338.3986</v>
      </c>
      <c r="GN29" s="25">
        <f>IFERROR(INDEX(EP$11:EP$541,_xlfn.AGGREGATE(15,6,(ROW(EP$11:EP$541)-ROW(EP$11)+1)/($DX$11:$DX$541="t"),ROWS(GN$11:GN29))),"")</f>
        <v>1805.3986</v>
      </c>
      <c r="GO29" s="26"/>
      <c r="GP29" s="305"/>
      <c r="GQ29" s="142"/>
      <c r="GR29" s="26"/>
      <c r="GS29" s="18" t="str">
        <f t="shared" si="42"/>
        <v>PASS</v>
      </c>
      <c r="GT29" s="26">
        <f t="shared" si="47"/>
        <v>3</v>
      </c>
      <c r="GU29" s="26">
        <f t="shared" si="48"/>
        <v>1</v>
      </c>
      <c r="GV29" s="26">
        <f t="shared" si="49"/>
        <v>1</v>
      </c>
      <c r="GW29" s="26">
        <f t="shared" si="50"/>
        <v>3</v>
      </c>
      <c r="GX29" s="26">
        <f t="shared" si="51"/>
        <v>1</v>
      </c>
      <c r="GY29" s="26">
        <f t="shared" si="52"/>
        <v>1</v>
      </c>
      <c r="GZ29" s="26">
        <f t="shared" si="53"/>
        <v>3</v>
      </c>
      <c r="HA29" s="26">
        <f t="shared" si="54"/>
        <v>1</v>
      </c>
      <c r="HB29" s="26">
        <f t="shared" si="43"/>
        <v>448</v>
      </c>
      <c r="HC29" s="26">
        <f t="shared" si="44"/>
        <v>0</v>
      </c>
      <c r="HD29" s="26">
        <f t="shared" si="45"/>
        <v>452</v>
      </c>
      <c r="HE29" s="63">
        <f t="shared" si="55"/>
        <v>2</v>
      </c>
      <c r="HF29" s="52">
        <f t="shared" si="56"/>
        <v>0</v>
      </c>
      <c r="HG29" s="4">
        <f t="shared" si="57"/>
        <v>457.14859999999999</v>
      </c>
      <c r="HH29" s="26">
        <f t="shared" si="58"/>
        <v>905.27359999999999</v>
      </c>
      <c r="HI29" s="7">
        <f t="shared" si="59"/>
        <v>1353.3986</v>
      </c>
      <c r="HJ29" s="26">
        <f t="shared" si="60"/>
        <v>1805.3986</v>
      </c>
      <c r="HK29" s="2"/>
      <c r="HL29" s="2"/>
      <c r="HN29" s="133">
        <f t="shared" si="61"/>
        <v>0</v>
      </c>
      <c r="HO29" s="35">
        <f t="shared" si="61"/>
        <v>0</v>
      </c>
      <c r="HP29" s="35">
        <f t="shared" si="61"/>
        <v>0</v>
      </c>
      <c r="HQ29" s="35">
        <f t="shared" si="61"/>
        <v>0</v>
      </c>
      <c r="HR29" s="35">
        <f t="shared" si="61"/>
        <v>0</v>
      </c>
      <c r="HS29" s="35">
        <f t="shared" si="61"/>
        <v>0</v>
      </c>
      <c r="HT29" s="35">
        <f t="shared" si="61"/>
        <v>0</v>
      </c>
      <c r="HU29" s="35" t="e">
        <f t="shared" si="61"/>
        <v>#VALUE!</v>
      </c>
      <c r="HV29" s="35" t="e">
        <f t="shared" si="61"/>
        <v>#VALUE!</v>
      </c>
      <c r="HW29" s="35" t="e">
        <f t="shared" si="61"/>
        <v>#VALUE!</v>
      </c>
      <c r="HX29" s="35" t="e">
        <f t="shared" si="62"/>
        <v>#VALUE!</v>
      </c>
      <c r="HY29" s="35" t="e">
        <f t="shared" si="62"/>
        <v>#VALUE!</v>
      </c>
      <c r="HZ29" s="35" t="e">
        <f t="shared" si="62"/>
        <v>#VALUE!</v>
      </c>
      <c r="IA29" s="35" t="e">
        <f t="shared" si="62"/>
        <v>#VALUE!</v>
      </c>
      <c r="IB29" s="35" t="e">
        <f t="shared" si="62"/>
        <v>#VALUE!</v>
      </c>
      <c r="IC29" s="35" t="e">
        <f t="shared" si="62"/>
        <v>#VALUE!</v>
      </c>
      <c r="ID29" s="35" t="e">
        <f t="shared" si="62"/>
        <v>#VALUE!</v>
      </c>
      <c r="IE29" s="35" t="e">
        <f t="shared" si="62"/>
        <v>#VALUE!</v>
      </c>
      <c r="IF29" s="35" t="e">
        <f t="shared" si="62"/>
        <v>#VALUE!</v>
      </c>
      <c r="IG29" s="35" t="e">
        <f t="shared" si="62"/>
        <v>#VALUE!</v>
      </c>
      <c r="IH29" s="35" t="e">
        <f t="shared" si="63"/>
        <v>#VALUE!</v>
      </c>
      <c r="II29" s="35" t="e">
        <f t="shared" si="63"/>
        <v>#VALUE!</v>
      </c>
      <c r="IJ29" s="35" t="e">
        <f t="shared" si="63"/>
        <v>#VALUE!</v>
      </c>
      <c r="IK29" s="35" t="e">
        <f t="shared" si="63"/>
        <v>#VALUE!</v>
      </c>
      <c r="IL29" s="35" t="e">
        <f t="shared" si="63"/>
        <v>#VALUE!</v>
      </c>
      <c r="IM29" s="35" t="e">
        <f t="shared" si="63"/>
        <v>#VALUE!</v>
      </c>
      <c r="IN29" s="35" t="e">
        <f t="shared" si="63"/>
        <v>#VALUE!</v>
      </c>
      <c r="IO29" s="35" t="e">
        <f t="shared" si="63"/>
        <v>#VALUE!</v>
      </c>
      <c r="IP29" s="35" t="e">
        <f t="shared" si="63"/>
        <v>#VALUE!</v>
      </c>
      <c r="IQ29" s="35" t="e">
        <f t="shared" si="63"/>
        <v>#VALUE!</v>
      </c>
      <c r="IR29" s="35" t="e">
        <f t="shared" si="64"/>
        <v>#VALUE!</v>
      </c>
      <c r="IS29" s="35" t="e">
        <f t="shared" si="64"/>
        <v>#VALUE!</v>
      </c>
      <c r="IT29" s="35" t="e">
        <f t="shared" si="64"/>
        <v>#VALUE!</v>
      </c>
      <c r="IU29" s="35" t="e">
        <f t="shared" si="64"/>
        <v>#VALUE!</v>
      </c>
      <c r="IV29" s="35" t="e">
        <f t="shared" si="64"/>
        <v>#VALUE!</v>
      </c>
      <c r="IW29" s="35" t="e">
        <f t="shared" si="64"/>
        <v>#VALUE!</v>
      </c>
      <c r="IX29" s="35" t="e">
        <f t="shared" si="64"/>
        <v>#VALUE!</v>
      </c>
      <c r="IY29" s="35" t="e">
        <f t="shared" si="64"/>
        <v>#VALUE!</v>
      </c>
      <c r="IZ29" s="35" t="e">
        <f t="shared" si="64"/>
        <v>#VALUE!</v>
      </c>
      <c r="JA29" s="35" t="e">
        <f t="shared" si="64"/>
        <v>#VALUE!</v>
      </c>
      <c r="JB29" s="35" t="e">
        <f t="shared" si="65"/>
        <v>#VALUE!</v>
      </c>
      <c r="JC29" s="35" t="e">
        <f t="shared" si="65"/>
        <v>#VALUE!</v>
      </c>
      <c r="JD29" s="35" t="e">
        <f t="shared" si="65"/>
        <v>#VALUE!</v>
      </c>
      <c r="JE29" s="35" t="e">
        <f t="shared" si="65"/>
        <v>#VALUE!</v>
      </c>
      <c r="JF29" s="35" t="e">
        <f t="shared" si="65"/>
        <v>#VALUE!</v>
      </c>
      <c r="JG29" s="35" t="e">
        <f t="shared" si="65"/>
        <v>#VALUE!</v>
      </c>
      <c r="JH29" s="35" t="e">
        <f t="shared" si="65"/>
        <v>#VALUE!</v>
      </c>
      <c r="JI29" s="35" t="e">
        <f t="shared" si="65"/>
        <v>#VALUE!</v>
      </c>
      <c r="JJ29" s="35" t="e">
        <f t="shared" si="65"/>
        <v>#VALUE!</v>
      </c>
      <c r="JK29" s="177" t="e">
        <f t="shared" si="65"/>
        <v>#VALUE!</v>
      </c>
    </row>
    <row r="30" spans="1:273" ht="15" customHeight="1" x14ac:dyDescent="0.3">
      <c r="A30" s="100"/>
      <c r="B30" s="80"/>
      <c r="C30" s="80"/>
      <c r="D30" s="84"/>
      <c r="E30" s="100"/>
      <c r="F30" s="100"/>
      <c r="G30" s="100"/>
      <c r="H30" s="81"/>
      <c r="I30" s="80"/>
      <c r="J30" s="84"/>
      <c r="K30" s="84"/>
      <c r="L30" s="100"/>
      <c r="M30" s="100"/>
      <c r="N30" s="100"/>
      <c r="O30" s="100"/>
      <c r="P30" s="100"/>
      <c r="Q30" s="100"/>
      <c r="R30" s="100"/>
      <c r="S30" s="100"/>
      <c r="T30" s="100"/>
      <c r="U30" s="100"/>
      <c r="V30" s="100"/>
      <c r="W30" s="100"/>
      <c r="X30" s="100"/>
      <c r="Y30" s="100"/>
      <c r="Z30" s="100"/>
      <c r="AA30" s="100"/>
      <c r="AB30" s="81"/>
      <c r="AC30" s="81"/>
      <c r="AD30" s="81"/>
      <c r="AE30" s="81"/>
      <c r="AF30" s="81"/>
      <c r="AG30" s="81"/>
      <c r="AH30" s="81"/>
      <c r="AI30" s="81"/>
      <c r="AJ30" s="81"/>
      <c r="AK30" s="81"/>
      <c r="AL30" s="81"/>
      <c r="AM30" s="81"/>
      <c r="AN30" s="81"/>
      <c r="AO30" s="81"/>
      <c r="AP30" s="81"/>
      <c r="AQ30" s="426"/>
      <c r="AR30" s="141"/>
      <c r="AS30" s="18">
        <v>6</v>
      </c>
      <c r="AT30" s="26" t="s">
        <v>122</v>
      </c>
      <c r="AU30" s="4" t="str">
        <f>IF(OR(BR30="no",BS30="int",BI30=0),"FAIL",IF(BR30="yes2","PASS2",IF(BR30="yes3","PASS",fail?)))</f>
        <v>FAIL</v>
      </c>
      <c r="AV30" s="26" t="s">
        <v>146</v>
      </c>
      <c r="AW30" s="26" t="s">
        <v>146</v>
      </c>
      <c r="AX30" s="26" t="s">
        <v>146</v>
      </c>
      <c r="AY30" s="26" t="s">
        <v>146</v>
      </c>
      <c r="AZ30" s="26" t="s">
        <v>146</v>
      </c>
      <c r="BA30" s="26" t="s">
        <v>146</v>
      </c>
      <c r="BB30" s="26" t="s">
        <v>146</v>
      </c>
      <c r="BC30" s="26" t="s">
        <v>146</v>
      </c>
      <c r="BD30" s="26">
        <f t="shared" si="20"/>
        <v>244</v>
      </c>
      <c r="BE30" s="26"/>
      <c r="BF30" s="26">
        <f t="shared" si="21"/>
        <v>244</v>
      </c>
      <c r="BG30" s="63">
        <v>0.01</v>
      </c>
      <c r="BH30" s="26"/>
      <c r="BI30" s="26">
        <f t="shared" si="22"/>
        <v>244</v>
      </c>
      <c r="BJ30" s="26">
        <f t="shared" si="34"/>
        <v>488</v>
      </c>
      <c r="BK30" s="26">
        <f t="shared" si="35"/>
        <v>732</v>
      </c>
      <c r="BL30" s="26">
        <f t="shared" si="36"/>
        <v>976</v>
      </c>
      <c r="BM30" s="26">
        <f t="shared" si="37"/>
        <v>1220</v>
      </c>
      <c r="BN30" s="26">
        <f t="shared" si="38"/>
        <v>1464</v>
      </c>
      <c r="BO30" s="26">
        <f t="shared" si="39"/>
        <v>1708</v>
      </c>
      <c r="BP30" s="26">
        <f t="shared" si="40"/>
        <v>0</v>
      </c>
      <c r="BQ30" s="26"/>
      <c r="BR30" s="26" t="str">
        <f t="shared" si="9"/>
        <v>yes3</v>
      </c>
      <c r="BS30" s="26" t="str">
        <f t="shared" si="10"/>
        <v>Int</v>
      </c>
      <c r="BT30" s="26"/>
      <c r="BU30" s="26"/>
      <c r="BV30" s="1">
        <f t="shared" si="28"/>
        <v>0</v>
      </c>
      <c r="BW30" s="1">
        <f t="shared" si="28"/>
        <v>0</v>
      </c>
      <c r="BX30" s="1">
        <f t="shared" si="28"/>
        <v>0</v>
      </c>
      <c r="BY30" s="1">
        <f t="shared" si="28"/>
        <v>0</v>
      </c>
      <c r="BZ30" s="1">
        <f t="shared" si="28"/>
        <v>0</v>
      </c>
      <c r="CA30" s="1">
        <f t="shared" si="28"/>
        <v>0</v>
      </c>
      <c r="CB30" s="1">
        <f t="shared" si="28"/>
        <v>1</v>
      </c>
      <c r="CC30" s="1">
        <f t="shared" si="28"/>
        <v>0</v>
      </c>
      <c r="CD30" s="1">
        <f t="shared" si="28"/>
        <v>0</v>
      </c>
      <c r="CE30" s="1">
        <f t="shared" si="28"/>
        <v>0</v>
      </c>
      <c r="CF30" s="1">
        <f t="shared" si="29"/>
        <v>0</v>
      </c>
      <c r="CG30" s="1">
        <f t="shared" si="29"/>
        <v>0</v>
      </c>
      <c r="CH30" s="1">
        <f t="shared" si="29"/>
        <v>1</v>
      </c>
      <c r="CI30" s="1">
        <f t="shared" si="29"/>
        <v>0</v>
      </c>
      <c r="CJ30" s="1">
        <f t="shared" si="29"/>
        <v>0</v>
      </c>
      <c r="CK30" s="1">
        <f t="shared" si="29"/>
        <v>0</v>
      </c>
      <c r="CL30" s="1">
        <f t="shared" si="29"/>
        <v>0</v>
      </c>
      <c r="CM30" s="1">
        <f t="shared" si="29"/>
        <v>0</v>
      </c>
      <c r="CN30" s="1">
        <f t="shared" si="29"/>
        <v>0</v>
      </c>
      <c r="CO30" s="1">
        <f t="shared" si="29"/>
        <v>0</v>
      </c>
      <c r="CP30" s="1">
        <f t="shared" si="30"/>
        <v>0</v>
      </c>
      <c r="CQ30" s="1">
        <f t="shared" si="30"/>
        <v>0</v>
      </c>
      <c r="CR30" s="1">
        <f t="shared" si="30"/>
        <v>0</v>
      </c>
      <c r="CS30" s="1">
        <f t="shared" si="30"/>
        <v>0</v>
      </c>
      <c r="CT30" s="1">
        <f t="shared" si="30"/>
        <v>0</v>
      </c>
      <c r="CU30" s="1">
        <f t="shared" si="30"/>
        <v>0</v>
      </c>
      <c r="CV30" s="1">
        <f t="shared" si="30"/>
        <v>0</v>
      </c>
      <c r="CW30" s="1">
        <f t="shared" si="30"/>
        <v>0</v>
      </c>
      <c r="CX30" s="1">
        <f t="shared" si="30"/>
        <v>0</v>
      </c>
      <c r="CY30" s="1">
        <f t="shared" si="30"/>
        <v>0</v>
      </c>
      <c r="CZ30" s="1">
        <f t="shared" si="31"/>
        <v>0</v>
      </c>
      <c r="DA30" s="1">
        <f t="shared" si="31"/>
        <v>0</v>
      </c>
      <c r="DB30" s="1">
        <f t="shared" si="31"/>
        <v>0</v>
      </c>
      <c r="DC30" s="1">
        <f t="shared" si="31"/>
        <v>0</v>
      </c>
      <c r="DD30" s="1">
        <f t="shared" si="31"/>
        <v>0</v>
      </c>
      <c r="DE30" s="1">
        <f t="shared" si="31"/>
        <v>0</v>
      </c>
      <c r="DF30" s="1">
        <f t="shared" si="31"/>
        <v>0</v>
      </c>
      <c r="DG30" s="1">
        <f t="shared" si="31"/>
        <v>0</v>
      </c>
      <c r="DH30" s="1">
        <f t="shared" si="31"/>
        <v>0</v>
      </c>
      <c r="DI30" s="1">
        <f t="shared" si="31"/>
        <v>0</v>
      </c>
      <c r="DJ30" s="1">
        <f t="shared" si="32"/>
        <v>0</v>
      </c>
      <c r="DK30" s="1">
        <f t="shared" si="32"/>
        <v>0</v>
      </c>
      <c r="DL30" s="1">
        <f t="shared" si="32"/>
        <v>0</v>
      </c>
      <c r="DM30" s="1">
        <f t="shared" si="32"/>
        <v>0</v>
      </c>
      <c r="DN30" s="1">
        <f t="shared" si="32"/>
        <v>0</v>
      </c>
      <c r="DO30" s="1">
        <f t="shared" si="32"/>
        <v>0</v>
      </c>
      <c r="DP30" s="26"/>
      <c r="DQ30" s="26"/>
      <c r="DR30" s="26"/>
      <c r="DS30" s="26"/>
      <c r="DT30" s="366"/>
      <c r="DW30" s="48">
        <v>20</v>
      </c>
      <c r="DX30" s="26" t="str">
        <f>IFERROR(INDEX(AT$11:AT$2000,_xlfn.AGGREGATE(15,6,(ROW(AT$11:AT$2000)-ROW(AT$11)+1)/($AU$11:$AU$2000=$DY$8),ROWS(DX$11:DX30))),"")</f>
        <v>t</v>
      </c>
      <c r="DY30" s="4" t="str">
        <f>IFERROR(INDEX(AU$11:AU$2000,_xlfn.AGGREGATE(15,6,(ROW(AU$11:AU$2000)-ROW(AU$11)+1)/($AU$11:$AU$2000=$DY$8),ROWS(DY$11:DY30))),"")</f>
        <v>PASS</v>
      </c>
      <c r="DZ30" s="26">
        <f>IFERROR(INDEX(AV$11:AV$2000,_xlfn.AGGREGATE(15,6,(ROW(AV$11:AV$2000)-ROW(AV$11)+1)/($AU$11:$AU$2000=$DY$8),ROWS(DZ$11:DZ30))),"")</f>
        <v>3</v>
      </c>
      <c r="EA30" s="26">
        <f>IFERROR(INDEX(AW$11:AW$2000,_xlfn.AGGREGATE(15,6,(ROW(AW$11:AW$2000)-ROW(AW$11)+1)/($AU$11:$AU$2000=$DY$8),ROWS(EA$11:EA30))),"")</f>
        <v>1</v>
      </c>
      <c r="EB30" s="26">
        <f>IFERROR(INDEX(AX$11:AX$2000,_xlfn.AGGREGATE(15,6,(ROW(AX$11:AX$2000)-ROW(AX$11)+1)/($AU$11:$AU$2000=$DY$8),ROWS(EB$11:EB30))),"")</f>
        <v>3</v>
      </c>
      <c r="EC30" s="26">
        <f>IFERROR(INDEX(AY$11:AY$2000,_xlfn.AGGREGATE(15,6,(ROW(AY$11:AY$2000)-ROW(AY$11)+1)/($AU$11:$AU$2000=$DY$8),ROWS(EC$11:EC30))),"")</f>
        <v>1</v>
      </c>
      <c r="ED30" s="26">
        <f>IFERROR(INDEX(AZ$11:AZ$2000,_xlfn.AGGREGATE(15,6,(ROW(AZ$11:AZ$2000)-ROW(AZ$11)+1)/($AU$11:$AU$2000=$DY$8),ROWS(ED$11:ED30))),"")</f>
        <v>3</v>
      </c>
      <c r="EE30" s="26">
        <f>IFERROR(INDEX(BA$11:BA$2000,_xlfn.AGGREGATE(15,6,(ROW(BA$11:BA$2000)-ROW(BA$11)+1)/($AU$11:$AU$2000=$DY$8),ROWS(EE$11:EE30))),"")</f>
        <v>1</v>
      </c>
      <c r="EF30" s="26">
        <f>IFERROR(INDEX(BB$11:BB$2000,_xlfn.AGGREGATE(15,6,(ROW(BB$11:BB$2000)-ROW(BB$11)+1)/($AU$11:$AU$2000=$DY$8),ROWS(EF$11:EF30))),"")</f>
        <v>3</v>
      </c>
      <c r="EG30" s="26">
        <f>IFERROR(INDEX(BC$11:BC$2000,_xlfn.AGGREGATE(15,6,(ROW(BC$11:BC$2000)-ROW(BC$11)+1)/($AU$11:$AU$2000=$DY$8),ROWS(EG$11:EG30))),"")</f>
        <v>1</v>
      </c>
      <c r="EH30" s="26">
        <f>IFERROR(INDEX(BD$11:BD$2000,_xlfn.AGGREGATE(15,6,(ROW(BD$11:BD$2000)-ROW(BD$11)+1)/($AU$11:$AU$2000=$DY$8),ROWS(EH$11:EH30))),"")</f>
        <v>429</v>
      </c>
      <c r="EI30" s="26">
        <f>IFERROR(INDEX(BE$11:BE$2000,_xlfn.AGGREGATE(15,6,(ROW(BE$11:BE$2000)-ROW(BE$11)+1)/($AU$11:$AU$2000=$DY$8),ROWS(EI$11:EI30))),"")</f>
        <v>0</v>
      </c>
      <c r="EJ30" s="26">
        <f>IFERROR(INDEX(BF$11:BF$2000,_xlfn.AGGREGATE(15,6,(ROW(BF$11:BF$2000)-ROW(BF$11)+1)/($AU$11:$AU$2000=$DY$8),ROWS(EJ$11:EJ30))),"")</f>
        <v>471</v>
      </c>
      <c r="EK30" s="26">
        <f>IFERROR(INDEX(BG$11:BG$2000,_xlfn.AGGREGATE(15,6,(ROW(BG$11:BG$2000)-ROW(BG$11)+1)/($AU$11:$AU$2000=$DY$8),ROWS(EK$11:EK30))),"")</f>
        <v>21</v>
      </c>
      <c r="EL30" s="26">
        <f>IFERROR(INDEX(BH$11:BH$2000,_xlfn.AGGREGATE(15,6,(ROW(BH$11:BH$2000)-ROW(BH$11)+1)/($AU$11:$AU$2000=$DY$8),ROWS(EL$11:EL30))),"")</f>
        <v>0</v>
      </c>
      <c r="EM30" s="26">
        <f>IFERROR(INDEX(BI$11:BI$2000,_xlfn.AGGREGATE(15,6,(ROW(BI$11:BI$2000)-ROW(BI$11)+1)/($AU$11:$AU$2000=$DY$8),ROWS(EM$11:EM30))),"")</f>
        <v>476.14859999999999</v>
      </c>
      <c r="EN30" s="26">
        <f>IFERROR(INDEX(BJ$11:BJ$2000,_xlfn.AGGREGATE(15,6,(ROW(BJ$11:BJ$2000)-ROW(BJ$11)+1)/($AU$11:$AU$2000=$DY$8),ROWS(EN$11:EN30))),"")</f>
        <v>905.27359999999999</v>
      </c>
      <c r="EO30" s="26">
        <f>IFERROR(INDEX(BK$11:BK$2000,_xlfn.AGGREGATE(15,6,(ROW(BK$11:BK$2000)-ROW(BK$11)+1)/($AU$11:$AU$2000=$DY$8),ROWS(EO$11:EO30))),"")</f>
        <v>1376.3986</v>
      </c>
      <c r="EP30" s="26">
        <f>IFERROR(INDEX(BL$11:BL$2000,_xlfn.AGGREGATE(15,6,(ROW(BL$11:BL$2000)-ROW(BL$11)+1)/($AU$11:$AU$2000=$DY$8),ROWS(EP$11:EP30))),"")</f>
        <v>1805.3986</v>
      </c>
      <c r="EQ30" s="26">
        <f>IFERROR(INDEX(BM$11:BM$2000,_xlfn.AGGREGATE(15,6,(ROW(BM$11:BM$2000)-ROW(BM$11)+1)/($AU$11:$AU$2000=$DY$8),ROWS(EQ$11:EQ30))),"")</f>
        <v>0</v>
      </c>
      <c r="ER30" s="26">
        <f>IFERROR(INDEX(BN$11:BN$2000,_xlfn.AGGREGATE(15,6,(ROW(BN$11:BN$2000)-ROW(BN$11)+1)/($AU$11:$AU$2000=$DY$8),ROWS(ER$11:ER30))),"")</f>
        <v>0</v>
      </c>
      <c r="ES30" s="26">
        <f>IFERROR(INDEX(BO$11:BO$2000,_xlfn.AGGREGATE(15,6,(ROW(BO$11:BO$2000)-ROW(BO$11)+1)/($AU$11:$AU$2000=$DY$8),ROWS(ES$11:ES30))),"")</f>
        <v>0</v>
      </c>
      <c r="ET30" s="63">
        <f>IFERROR(INDEX(BP$11:BP$2000,_xlfn.AGGREGATE(15,6,(ROW(BP$11:BP$2000)-ROW(BP$11)+1)/($AU$11:$AU$2000=$DY$8),ROWS(ET$11:ET30))),"")</f>
        <v>0</v>
      </c>
      <c r="EU30" s="25"/>
      <c r="EV30" s="48" t="e">
        <f>_xlfn.RANK.EQ(FJ30,$FJ$11:$FJ$64,1)+COUNTIF(FJ$11:$FJ30,FJ30)-1</f>
        <v>#VALUE!</v>
      </c>
      <c r="EW30" s="25" t="str">
        <f>IFERROR(INDEX(DX$11:DX$541,_xlfn.AGGREGATE(15,6,(ROW(DX$11:DX$541)-ROW(DX$11)+1)/($DX$11:$DX$541="p"),ROWS(EW$11:EW30))),"")</f>
        <v/>
      </c>
      <c r="EX30" s="25" t="str">
        <f>IFERROR(INDEX(DY$11:DY$541,_xlfn.AGGREGATE(15,6,(ROW(DY$11:DY$541)-ROW(DY$11)+1)/($DX$11:$DX$541="p"),ROWS(EX$11:EX30))),"")</f>
        <v/>
      </c>
      <c r="EY30" s="25" t="str">
        <f>IFERROR(INDEX(DZ$11:DZ$541,_xlfn.AGGREGATE(15,6,(ROW(DZ$11:DZ$541)-ROW(DZ$11)+1)/($DX$11:$DX$541="p"),ROWS(EY$11:EY30))),"")</f>
        <v/>
      </c>
      <c r="EZ30" s="25" t="str">
        <f>IFERROR(INDEX(EA$11:EA$541,_xlfn.AGGREGATE(15,6,(ROW(EA$11:EA$541)-ROW(EA$11)+1)/($DX$11:$DX$541="p"),ROWS(EZ$11:EZ30))),"")</f>
        <v/>
      </c>
      <c r="FA30" s="25" t="str">
        <f>IFERROR(INDEX(EB$11:EB$541,_xlfn.AGGREGATE(15,6,(ROW(EB$11:EB$541)-ROW(EB$11)+1)/($DX$11:$DX$541="p"),ROWS(FA$11:FA30))),"")</f>
        <v/>
      </c>
      <c r="FB30" s="25" t="str">
        <f>IFERROR(INDEX(EC$11:EC$541,_xlfn.AGGREGATE(15,6,(ROW(EC$11:EC$541)-ROW(EC$11)+1)/($DX$11:$DX$541="p"),ROWS(FB$11:FB30))),"")</f>
        <v/>
      </c>
      <c r="FC30" s="25" t="str">
        <f>IFERROR(INDEX(ED$11:ED$541,_xlfn.AGGREGATE(15,6,(ROW(ED$11:ED$541)-ROW(ED$11)+1)/($DX$11:$DX$541="p"),ROWS(FC$11:FC30))),"")</f>
        <v/>
      </c>
      <c r="FD30" s="25" t="str">
        <f>IFERROR(INDEX(EE$11:EE$541,_xlfn.AGGREGATE(15,6,(ROW(EE$11:EE$541)-ROW(EE$11)+1)/($DX$11:$DX$541="p"),ROWS(FD$11:FD30))),"")</f>
        <v/>
      </c>
      <c r="FE30" s="25" t="str">
        <f>IFERROR(INDEX(EF$11:EF$541,_xlfn.AGGREGATE(15,6,(ROW(EF$11:EF$541)-ROW(EF$11)+1)/($DX$11:$DX$541="p"),ROWS(FE$11:FE30))),"")</f>
        <v/>
      </c>
      <c r="FF30" s="25" t="str">
        <f>IFERROR(INDEX(EG$11:EG$541,_xlfn.AGGREGATE(15,6,(ROW(EG$11:EG$541)-ROW(EG$11)+1)/($DX$11:$DX$541="p"),ROWS(FF$11:FF30))),"")</f>
        <v/>
      </c>
      <c r="FG30" s="25" t="str">
        <f>IFERROR(INDEX(EH$11:EH$541,_xlfn.AGGREGATE(15,6,(ROW(EH$11:EH$541)-ROW(EH$11)+1)/($DX$11:$DX$541="p"),ROWS(FG$11:FG30))),"")</f>
        <v/>
      </c>
      <c r="FH30" s="25" t="str">
        <f>IFERROR(INDEX(EI$11:EI$541,_xlfn.AGGREGATE(15,6,(ROW(EI$11:EI$541)-ROW(EI$11)+1)/($DX$11:$DX$541="p"),ROWS(FH$11:FH30))),"")</f>
        <v/>
      </c>
      <c r="FI30" s="25" t="str">
        <f>IFERROR(INDEX(EJ$11:EJ$541,_xlfn.AGGREGATE(15,6,(ROW(EJ$11:EJ$541)-ROW(EJ$11)+1)/($DX$11:$DX$541="p"),ROWS(FI$11:FI30))),"")</f>
        <v/>
      </c>
      <c r="FJ30" s="25" t="str">
        <f>IFERROR(INDEX(EK$11:EK$541,_xlfn.AGGREGATE(15,6,(ROW(EK$11:EK$541)-ROW(EK$11)+1)/($DX$11:$DX$541="p"),ROWS(FJ$11:FJ30))),"")</f>
        <v/>
      </c>
      <c r="FK30" s="25"/>
      <c r="FL30" s="25" t="str">
        <f>IFERROR(INDEX(EM$11:EM$541,_xlfn.AGGREGATE(15,6,(ROW(EM$11:EM$541)-ROW(EM$11)+1)/($DX$11:$DX$541="p"),ROWS(FL$11:FL30))),"")</f>
        <v/>
      </c>
      <c r="FM30" s="25" t="str">
        <f>IFERROR(INDEX(EN$11:EN$541,_xlfn.AGGREGATE(15,6,(ROW(EN$11:EN$541)-ROW(EN$11)+1)/($DX$11:$DX$541="p"),ROWS(FM$11:FM30))),"")</f>
        <v/>
      </c>
      <c r="FN30" s="25" t="str">
        <f>IFERROR(INDEX(EO$11:EO$541,_xlfn.AGGREGATE(15,6,(ROW(EO$11:EO$541)-ROW(EO$11)+1)/($DX$11:$DX$541="p"),ROWS(FN$11:FN30))),"")</f>
        <v/>
      </c>
      <c r="FO30" s="25" t="str">
        <f>IFERROR(INDEX(EP$11:EP$541,_xlfn.AGGREGATE(15,6,(ROW(EP$11:EP$541)-ROW(EP$11)+1)/($DX$11:$DX$541="p"),ROWS(FO$11:FO30))),"")</f>
        <v/>
      </c>
      <c r="FP30" s="25" t="str">
        <f>IFERROR(INDEX(EQ$11:EQ$541,_xlfn.AGGREGATE(15,6,(ROW(EQ$11:EQ$541)-ROW(EQ$11)+1)/($DX$11:$DX$541="p"),ROWS(FP$11:FP30))),"")</f>
        <v/>
      </c>
      <c r="FQ30" s="25" t="str">
        <f>IFERROR(INDEX(ER$11:ER$541,_xlfn.AGGREGATE(15,6,(ROW(ER$11:ER$541)-ROW(ER$11)+1)/($DX$11:$DX$541="p"),ROWS(FQ$11:FQ30))),"")</f>
        <v/>
      </c>
      <c r="FR30" s="25" t="str">
        <f>IFERROR(INDEX(ES$11:ES$541,_xlfn.AGGREGATE(15,6,(ROW(ES$11:ES$541)-ROW(ES$11)+1)/($DX$11:$DX$541="p"),ROWS(FR$11:FR30))),"")</f>
        <v/>
      </c>
      <c r="FS30" s="25" t="str">
        <f>IFERROR(INDEX(ET$11:ET$541,_xlfn.AGGREGATE(15,6,(ROW(ET$11:ET$541)-ROW(ET$11)+1)/($DX$11:$DX$541="p"),ROWS(FS$11:FS30))),"")</f>
        <v/>
      </c>
      <c r="FT30" s="25"/>
      <c r="FU30" s="48">
        <f>_xlfn.RANK.EQ(GI30,$GI$11:$GI$96,1)+COUNTIF($GI$11:GI30,GI30)-1</f>
        <v>35</v>
      </c>
      <c r="FV30" s="25" t="str">
        <f>IFERROR(INDEX(DX$11:DX$541,_xlfn.AGGREGATE(15,6,(ROW(DX$11:DX$541)-ROW(DX$11)+1)/($DX$11:$DX$541="t"),ROWS(FV$11:FV30))),"")</f>
        <v>t</v>
      </c>
      <c r="FW30" s="25" t="str">
        <f>IFERROR(INDEX(DY$11:DY$541,_xlfn.AGGREGATE(15,6,(ROW(DY$11:DY$541)-ROW(DY$11)+1)/($DX$11:$DX$541="t"),ROWS(FW$11:FW30))),"")</f>
        <v>PASS</v>
      </c>
      <c r="FX30" s="25">
        <f>IFERROR(INDEX(DZ$11:DZ$541,_xlfn.AGGREGATE(15,6,(ROW(DZ$11:DZ$541)-ROW(DZ$11)+1)/($DX$11:$DX$541="t"),ROWS(FX$11:FX30))),"")</f>
        <v>1</v>
      </c>
      <c r="FY30" s="25">
        <f>IFERROR(INDEX(EA$11:EA$541,_xlfn.AGGREGATE(15,6,(ROW(EA$11:EA$541)-ROW(EA$11)+1)/($DX$11:$DX$541="t"),ROWS(FY$11:FY30))),"")</f>
        <v>3</v>
      </c>
      <c r="FZ30" s="25">
        <f>IFERROR(INDEX(EB$11:EB$541,_xlfn.AGGREGATE(15,6,(ROW(EB$11:EB$541)-ROW(EB$11)+1)/($DX$11:$DX$541="t"),ROWS(FZ$11:FZ30))),"")</f>
        <v>1</v>
      </c>
      <c r="GA30" s="25">
        <f>IFERROR(INDEX(EC$11:EC$541,_xlfn.AGGREGATE(15,6,(ROW(EC$11:EC$541)-ROW(EC$11)+1)/($DX$11:$DX$541="t"),ROWS(GA$11:GA30))),"")</f>
        <v>3</v>
      </c>
      <c r="GB30" s="25">
        <f>IFERROR(INDEX(ED$11:ED$541,_xlfn.AGGREGATE(15,6,(ROW(ED$11:ED$541)-ROW(ED$11)+1)/($DX$11:$DX$541="t"),ROWS(GB$11:GB30))),"")</f>
        <v>1</v>
      </c>
      <c r="GC30" s="25">
        <f>IFERROR(INDEX(EE$11:EE$541,_xlfn.AGGREGATE(15,6,(ROW(EE$11:EE$541)-ROW(EE$11)+1)/($DX$11:$DX$541="t"),ROWS(GC$11:GC30))),"")</f>
        <v>3</v>
      </c>
      <c r="GD30" s="25">
        <f>IFERROR(INDEX(EF$11:EF$541,_xlfn.AGGREGATE(15,6,(ROW(EF$11:EF$541)-ROW(EF$11)+1)/($DX$11:$DX$541="t"),ROWS(GD$11:GD30))),"")</f>
        <v>1</v>
      </c>
      <c r="GE30" s="25">
        <f>IFERROR(INDEX(EG$11:EG$541,_xlfn.AGGREGATE(15,6,(ROW(EG$11:EG$541)-ROW(EG$11)+1)/($DX$11:$DX$541="t"),ROWS(GE$11:GE30))),"")</f>
        <v>3</v>
      </c>
      <c r="GF30" s="25">
        <f>IFERROR(INDEX(EH$11:EH$541,_xlfn.AGGREGATE(15,6,(ROW(EH$11:EH$541)-ROW(EH$11)+1)/($DX$11:$DX$541="t"),ROWS(GF$11:GF30))),"")</f>
        <v>432.5</v>
      </c>
      <c r="GG30" s="25">
        <f>IFERROR(INDEX(EI$11:EI$541,_xlfn.AGGREGATE(15,6,(ROW(EI$11:EI$541)-ROW(EI$11)+1)/($DX$11:$DX$541="t"),ROWS(GG$11:GG30))),"")</f>
        <v>0</v>
      </c>
      <c r="GH30" s="25">
        <f>IFERROR(INDEX(EJ$11:EJ$541,_xlfn.AGGREGATE(15,6,(ROW(EJ$11:EJ$541)-ROW(EJ$11)+1)/($DX$11:$DX$541="t"),ROWS(GH$11:GH30))),"")</f>
        <v>467.5</v>
      </c>
      <c r="GI30" s="25">
        <f>IFERROR(INDEX(EK$11:EK$541,_xlfn.AGGREGATE(15,6,(ROW(EK$11:EK$541)-ROW(EK$11)+1)/($DX$11:$DX$541="t"),ROWS(GI$11:GI30))),"")</f>
        <v>17.5</v>
      </c>
      <c r="GJ30" s="25"/>
      <c r="GK30" s="25">
        <f>IFERROR(INDEX(EM$11:EM$541,_xlfn.AGGREGATE(15,6,(ROW(EM$11:EM$541)-ROW(EM$11)+1)/($DX$11:$DX$541="t"),ROWS(GK$11:GK30))),"")</f>
        <v>437.64859999999999</v>
      </c>
      <c r="GL30" s="25">
        <f>IFERROR(INDEX(EN$11:EN$541,_xlfn.AGGREGATE(15,6,(ROW(EN$11:EN$541)-ROW(EN$11)+1)/($DX$11:$DX$541="t"),ROWS(GL$11:GL30))),"")</f>
        <v>905.27359999999999</v>
      </c>
      <c r="GM30" s="25">
        <f>IFERROR(INDEX(EO$11:EO$541,_xlfn.AGGREGATE(15,6,(ROW(EO$11:EO$541)-ROW(EO$11)+1)/($DX$11:$DX$541="t"),ROWS(GM$11:GM30))),"")</f>
        <v>1337.8986</v>
      </c>
      <c r="GN30" s="25">
        <f>IFERROR(INDEX(EP$11:EP$541,_xlfn.AGGREGATE(15,6,(ROW(EP$11:EP$541)-ROW(EP$11)+1)/($DX$11:$DX$541="t"),ROWS(GN$11:GN30))),"")</f>
        <v>1805.3986</v>
      </c>
      <c r="GO30" s="25"/>
      <c r="GP30" s="305"/>
      <c r="GQ30" s="142"/>
      <c r="GR30" s="26"/>
      <c r="GS30" s="18" t="str">
        <f t="shared" si="42"/>
        <v>PASS</v>
      </c>
      <c r="GT30" s="26">
        <f t="shared" si="47"/>
        <v>3</v>
      </c>
      <c r="GU30" s="26">
        <f t="shared" si="48"/>
        <v>1</v>
      </c>
      <c r="GV30" s="26">
        <f t="shared" si="49"/>
        <v>1</v>
      </c>
      <c r="GW30" s="26">
        <f t="shared" si="50"/>
        <v>3</v>
      </c>
      <c r="GX30" s="26">
        <f t="shared" si="51"/>
        <v>1</v>
      </c>
      <c r="GY30" s="26">
        <f t="shared" si="52"/>
        <v>1</v>
      </c>
      <c r="GZ30" s="26">
        <f t="shared" si="53"/>
        <v>3</v>
      </c>
      <c r="HA30" s="26">
        <f t="shared" si="54"/>
        <v>1</v>
      </c>
      <c r="HB30" s="26">
        <f t="shared" si="43"/>
        <v>447.5</v>
      </c>
      <c r="HC30" s="26">
        <f t="shared" si="44"/>
        <v>0</v>
      </c>
      <c r="HD30" s="26">
        <f t="shared" si="45"/>
        <v>452.5</v>
      </c>
      <c r="HE30" s="63">
        <f t="shared" si="55"/>
        <v>2.5</v>
      </c>
      <c r="HF30" s="52">
        <f t="shared" si="56"/>
        <v>0</v>
      </c>
      <c r="HG30" s="4">
        <f t="shared" si="57"/>
        <v>457.64859999999999</v>
      </c>
      <c r="HH30" s="26">
        <f t="shared" si="58"/>
        <v>905.27359999999999</v>
      </c>
      <c r="HI30" s="7">
        <f t="shared" si="59"/>
        <v>1352.8986</v>
      </c>
      <c r="HJ30" s="26">
        <f t="shared" si="60"/>
        <v>1805.3986</v>
      </c>
      <c r="HK30" s="2"/>
      <c r="HL30" s="2"/>
      <c r="HN30" s="133">
        <f t="shared" si="61"/>
        <v>0</v>
      </c>
      <c r="HO30" s="35">
        <f t="shared" si="61"/>
        <v>0</v>
      </c>
      <c r="HP30" s="35">
        <f t="shared" si="61"/>
        <v>0</v>
      </c>
      <c r="HQ30" s="35">
        <f t="shared" si="61"/>
        <v>0</v>
      </c>
      <c r="HR30" s="35">
        <f t="shared" si="61"/>
        <v>0</v>
      </c>
      <c r="HS30" s="35">
        <f t="shared" si="61"/>
        <v>0</v>
      </c>
      <c r="HT30" s="35">
        <f t="shared" si="61"/>
        <v>0</v>
      </c>
      <c r="HU30" s="35" t="e">
        <f t="shared" si="61"/>
        <v>#VALUE!</v>
      </c>
      <c r="HV30" s="35" t="e">
        <f t="shared" si="61"/>
        <v>#VALUE!</v>
      </c>
      <c r="HW30" s="35" t="e">
        <f t="shared" si="61"/>
        <v>#VALUE!</v>
      </c>
      <c r="HX30" s="35" t="e">
        <f t="shared" si="62"/>
        <v>#VALUE!</v>
      </c>
      <c r="HY30" s="35" t="e">
        <f t="shared" si="62"/>
        <v>#VALUE!</v>
      </c>
      <c r="HZ30" s="35" t="e">
        <f t="shared" si="62"/>
        <v>#VALUE!</v>
      </c>
      <c r="IA30" s="35" t="e">
        <f t="shared" si="62"/>
        <v>#VALUE!</v>
      </c>
      <c r="IB30" s="35" t="e">
        <f t="shared" si="62"/>
        <v>#VALUE!</v>
      </c>
      <c r="IC30" s="35" t="e">
        <f t="shared" si="62"/>
        <v>#VALUE!</v>
      </c>
      <c r="ID30" s="35" t="e">
        <f t="shared" si="62"/>
        <v>#VALUE!</v>
      </c>
      <c r="IE30" s="35" t="e">
        <f t="shared" si="62"/>
        <v>#VALUE!</v>
      </c>
      <c r="IF30" s="35" t="e">
        <f t="shared" si="62"/>
        <v>#VALUE!</v>
      </c>
      <c r="IG30" s="35" t="e">
        <f t="shared" si="62"/>
        <v>#VALUE!</v>
      </c>
      <c r="IH30" s="35" t="e">
        <f t="shared" si="63"/>
        <v>#VALUE!</v>
      </c>
      <c r="II30" s="35" t="e">
        <f t="shared" si="63"/>
        <v>#VALUE!</v>
      </c>
      <c r="IJ30" s="35" t="e">
        <f t="shared" si="63"/>
        <v>#VALUE!</v>
      </c>
      <c r="IK30" s="35" t="e">
        <f t="shared" si="63"/>
        <v>#VALUE!</v>
      </c>
      <c r="IL30" s="35" t="e">
        <f t="shared" si="63"/>
        <v>#VALUE!</v>
      </c>
      <c r="IM30" s="35" t="e">
        <f t="shared" si="63"/>
        <v>#VALUE!</v>
      </c>
      <c r="IN30" s="35" t="e">
        <f t="shared" si="63"/>
        <v>#VALUE!</v>
      </c>
      <c r="IO30" s="35" t="e">
        <f t="shared" si="63"/>
        <v>#VALUE!</v>
      </c>
      <c r="IP30" s="35" t="e">
        <f t="shared" si="63"/>
        <v>#VALUE!</v>
      </c>
      <c r="IQ30" s="35" t="e">
        <f t="shared" si="63"/>
        <v>#VALUE!</v>
      </c>
      <c r="IR30" s="35" t="e">
        <f t="shared" si="64"/>
        <v>#VALUE!</v>
      </c>
      <c r="IS30" s="35" t="e">
        <f t="shared" si="64"/>
        <v>#VALUE!</v>
      </c>
      <c r="IT30" s="35" t="e">
        <f t="shared" si="64"/>
        <v>#VALUE!</v>
      </c>
      <c r="IU30" s="35" t="e">
        <f t="shared" si="64"/>
        <v>#VALUE!</v>
      </c>
      <c r="IV30" s="35" t="e">
        <f t="shared" si="64"/>
        <v>#VALUE!</v>
      </c>
      <c r="IW30" s="35" t="e">
        <f t="shared" si="64"/>
        <v>#VALUE!</v>
      </c>
      <c r="IX30" s="35" t="e">
        <f t="shared" si="64"/>
        <v>#VALUE!</v>
      </c>
      <c r="IY30" s="35" t="e">
        <f t="shared" si="64"/>
        <v>#VALUE!</v>
      </c>
      <c r="IZ30" s="35" t="e">
        <f t="shared" si="64"/>
        <v>#VALUE!</v>
      </c>
      <c r="JA30" s="35" t="e">
        <f t="shared" si="64"/>
        <v>#VALUE!</v>
      </c>
      <c r="JB30" s="35" t="e">
        <f t="shared" si="65"/>
        <v>#VALUE!</v>
      </c>
      <c r="JC30" s="35" t="e">
        <f t="shared" si="65"/>
        <v>#VALUE!</v>
      </c>
      <c r="JD30" s="35" t="e">
        <f t="shared" si="65"/>
        <v>#VALUE!</v>
      </c>
      <c r="JE30" s="35" t="e">
        <f t="shared" si="65"/>
        <v>#VALUE!</v>
      </c>
      <c r="JF30" s="35" t="e">
        <f t="shared" si="65"/>
        <v>#VALUE!</v>
      </c>
      <c r="JG30" s="35" t="e">
        <f t="shared" si="65"/>
        <v>#VALUE!</v>
      </c>
      <c r="JH30" s="35" t="e">
        <f t="shared" si="65"/>
        <v>#VALUE!</v>
      </c>
      <c r="JI30" s="35" t="e">
        <f t="shared" si="65"/>
        <v>#VALUE!</v>
      </c>
      <c r="JJ30" s="35" t="e">
        <f t="shared" si="65"/>
        <v>#VALUE!</v>
      </c>
      <c r="JK30" s="177" t="e">
        <f t="shared" si="65"/>
        <v>#VALUE!</v>
      </c>
    </row>
    <row r="31" spans="1:273" ht="15" customHeight="1" x14ac:dyDescent="0.3">
      <c r="A31" s="100"/>
      <c r="B31" s="80"/>
      <c r="C31" s="80" t="s">
        <v>37</v>
      </c>
      <c r="D31" s="84">
        <v>4.3090000000000002</v>
      </c>
      <c r="E31" s="81"/>
      <c r="F31" s="81"/>
      <c r="G31" s="81"/>
      <c r="H31" s="81"/>
      <c r="I31" s="80" t="s">
        <v>137</v>
      </c>
      <c r="J31" s="84">
        <f>J32-D24</f>
        <v>1802.9844999999991</v>
      </c>
      <c r="K31" s="84"/>
      <c r="L31" s="100"/>
      <c r="M31" s="100"/>
      <c r="N31" s="100"/>
      <c r="O31" s="100"/>
      <c r="P31" s="100"/>
      <c r="Q31" s="100"/>
      <c r="R31" s="100"/>
      <c r="S31" s="100"/>
      <c r="T31" s="100"/>
      <c r="U31" s="100"/>
      <c r="V31" s="81"/>
      <c r="W31" s="81"/>
      <c r="X31" s="81"/>
      <c r="Y31" s="81"/>
      <c r="Z31" s="81"/>
      <c r="AA31" s="81"/>
      <c r="AB31" s="81"/>
      <c r="AC31" s="81"/>
      <c r="AD31" s="81"/>
      <c r="AE31" s="81"/>
      <c r="AF31" s="81"/>
      <c r="AG31" s="81"/>
      <c r="AH31" s="81"/>
      <c r="AI31" s="81"/>
      <c r="AJ31" s="81"/>
      <c r="AK31" s="81"/>
      <c r="AL31" s="81"/>
      <c r="AM31" s="81"/>
      <c r="AN31" s="81"/>
      <c r="AO31" s="81"/>
      <c r="AP31" s="81"/>
      <c r="AQ31" s="426"/>
      <c r="AR31" s="141"/>
      <c r="AS31" s="18">
        <v>7</v>
      </c>
      <c r="AT31" s="26" t="s">
        <v>122</v>
      </c>
      <c r="AU31" s="4" t="str">
        <f>IF(OR(BR31="no",BS31="int",BI31=0),"FAIL",IF(BR31="yes2","PASS2",IF(BR31="yes3","PASS",fail?)))</f>
        <v>FAIL</v>
      </c>
      <c r="AV31" s="26" t="s">
        <v>146</v>
      </c>
      <c r="AW31" s="26" t="s">
        <v>146</v>
      </c>
      <c r="AX31" s="26" t="s">
        <v>146</v>
      </c>
      <c r="AY31" s="26" t="s">
        <v>146</v>
      </c>
      <c r="AZ31" s="26" t="s">
        <v>146</v>
      </c>
      <c r="BA31" s="26" t="s">
        <v>146</v>
      </c>
      <c r="BB31" s="26" t="s">
        <v>146</v>
      </c>
      <c r="BC31" s="26" t="s">
        <v>146</v>
      </c>
      <c r="BD31" s="26">
        <f t="shared" si="20"/>
        <v>243</v>
      </c>
      <c r="BE31" s="26"/>
      <c r="BF31" s="26">
        <f t="shared" si="21"/>
        <v>243</v>
      </c>
      <c r="BG31" s="63">
        <v>0.01</v>
      </c>
      <c r="BH31" s="26"/>
      <c r="BI31" s="26">
        <f t="shared" si="22"/>
        <v>243</v>
      </c>
      <c r="BJ31" s="26">
        <f t="shared" si="34"/>
        <v>486</v>
      </c>
      <c r="BK31" s="26">
        <f t="shared" si="35"/>
        <v>729</v>
      </c>
      <c r="BL31" s="26">
        <f t="shared" si="36"/>
        <v>972</v>
      </c>
      <c r="BM31" s="26">
        <f t="shared" si="37"/>
        <v>1215</v>
      </c>
      <c r="BN31" s="26">
        <f t="shared" si="38"/>
        <v>1458</v>
      </c>
      <c r="BO31" s="26">
        <f t="shared" si="39"/>
        <v>1701</v>
      </c>
      <c r="BP31" s="26">
        <f t="shared" si="40"/>
        <v>0</v>
      </c>
      <c r="BQ31" s="26"/>
      <c r="BR31" s="26" t="str">
        <f t="shared" si="9"/>
        <v>yes3</v>
      </c>
      <c r="BS31" s="26" t="str">
        <f t="shared" si="10"/>
        <v>Int</v>
      </c>
      <c r="BT31" s="26"/>
      <c r="BU31" s="26"/>
      <c r="BV31" s="1">
        <f t="shared" si="28"/>
        <v>0</v>
      </c>
      <c r="BW31" s="1">
        <f t="shared" si="28"/>
        <v>0</v>
      </c>
      <c r="BX31" s="1">
        <f t="shared" si="28"/>
        <v>0</v>
      </c>
      <c r="BY31" s="1">
        <f t="shared" si="28"/>
        <v>0</v>
      </c>
      <c r="BZ31" s="1">
        <f t="shared" si="28"/>
        <v>0</v>
      </c>
      <c r="CA31" s="1">
        <f t="shared" si="28"/>
        <v>0</v>
      </c>
      <c r="CB31" s="1">
        <f t="shared" si="28"/>
        <v>1</v>
      </c>
      <c r="CC31" s="1">
        <f t="shared" si="28"/>
        <v>0</v>
      </c>
      <c r="CD31" s="1">
        <f t="shared" si="28"/>
        <v>0</v>
      </c>
      <c r="CE31" s="1">
        <f t="shared" si="28"/>
        <v>0</v>
      </c>
      <c r="CF31" s="1">
        <f t="shared" si="29"/>
        <v>0</v>
      </c>
      <c r="CG31" s="1">
        <f t="shared" si="29"/>
        <v>0</v>
      </c>
      <c r="CH31" s="1">
        <f t="shared" si="29"/>
        <v>1</v>
      </c>
      <c r="CI31" s="1">
        <f t="shared" si="29"/>
        <v>0</v>
      </c>
      <c r="CJ31" s="1">
        <f t="shared" si="29"/>
        <v>0</v>
      </c>
      <c r="CK31" s="1">
        <f t="shared" si="29"/>
        <v>0</v>
      </c>
      <c r="CL31" s="1">
        <f t="shared" si="29"/>
        <v>0</v>
      </c>
      <c r="CM31" s="1">
        <f t="shared" si="29"/>
        <v>0</v>
      </c>
      <c r="CN31" s="1">
        <f t="shared" si="29"/>
        <v>1</v>
      </c>
      <c r="CO31" s="1">
        <f t="shared" si="29"/>
        <v>0</v>
      </c>
      <c r="CP31" s="1">
        <f t="shared" si="30"/>
        <v>0</v>
      </c>
      <c r="CQ31" s="1">
        <f t="shared" si="30"/>
        <v>0</v>
      </c>
      <c r="CR31" s="1">
        <f t="shared" si="30"/>
        <v>0</v>
      </c>
      <c r="CS31" s="1">
        <f t="shared" si="30"/>
        <v>0</v>
      </c>
      <c r="CT31" s="1">
        <f t="shared" si="30"/>
        <v>0</v>
      </c>
      <c r="CU31" s="1">
        <f t="shared" si="30"/>
        <v>0</v>
      </c>
      <c r="CV31" s="1">
        <f t="shared" si="30"/>
        <v>0</v>
      </c>
      <c r="CW31" s="1">
        <f t="shared" si="30"/>
        <v>0</v>
      </c>
      <c r="CX31" s="1">
        <f t="shared" si="30"/>
        <v>0</v>
      </c>
      <c r="CY31" s="1">
        <f t="shared" si="30"/>
        <v>0</v>
      </c>
      <c r="CZ31" s="1">
        <f t="shared" si="31"/>
        <v>0</v>
      </c>
      <c r="DA31" s="1">
        <f t="shared" si="31"/>
        <v>0</v>
      </c>
      <c r="DB31" s="1">
        <f t="shared" si="31"/>
        <v>0</v>
      </c>
      <c r="DC31" s="1">
        <f t="shared" si="31"/>
        <v>0</v>
      </c>
      <c r="DD31" s="1">
        <f t="shared" si="31"/>
        <v>0</v>
      </c>
      <c r="DE31" s="1">
        <f t="shared" si="31"/>
        <v>0</v>
      </c>
      <c r="DF31" s="1">
        <f t="shared" si="31"/>
        <v>0</v>
      </c>
      <c r="DG31" s="1">
        <f t="shared" si="31"/>
        <v>0</v>
      </c>
      <c r="DH31" s="1">
        <f t="shared" si="31"/>
        <v>0</v>
      </c>
      <c r="DI31" s="1">
        <f t="shared" si="31"/>
        <v>0</v>
      </c>
      <c r="DJ31" s="1">
        <f t="shared" si="32"/>
        <v>0</v>
      </c>
      <c r="DK31" s="1">
        <f t="shared" si="32"/>
        <v>0</v>
      </c>
      <c r="DL31" s="1">
        <f t="shared" si="32"/>
        <v>0</v>
      </c>
      <c r="DM31" s="1">
        <f t="shared" si="32"/>
        <v>0</v>
      </c>
      <c r="DN31" s="1">
        <f t="shared" si="32"/>
        <v>0</v>
      </c>
      <c r="DO31" s="1">
        <f t="shared" si="32"/>
        <v>0</v>
      </c>
      <c r="DP31" s="26"/>
      <c r="DQ31" s="26"/>
      <c r="DR31" s="26"/>
      <c r="DS31" s="26"/>
      <c r="DT31" s="366"/>
      <c r="DW31" s="48">
        <v>21</v>
      </c>
      <c r="DX31" s="26" t="str">
        <f>IFERROR(INDEX(AT$11:AT$2000,_xlfn.AGGREGATE(15,6,(ROW(AT$11:AT$2000)-ROW(AT$11)+1)/($AU$11:$AU$2000=$DY$8),ROWS(DX$11:DX31))),"")</f>
        <v>t</v>
      </c>
      <c r="DY31" s="4" t="str">
        <f>IFERROR(INDEX(AU$11:AU$2000,_xlfn.AGGREGATE(15,6,(ROW(AU$11:AU$2000)-ROW(AU$11)+1)/($AU$11:$AU$2000=$DY$8),ROWS(DY$11:DY31))),"")</f>
        <v>PASS</v>
      </c>
      <c r="DZ31" s="26">
        <f>IFERROR(INDEX(AV$11:AV$2000,_xlfn.AGGREGATE(15,6,(ROW(AV$11:AV$2000)-ROW(AV$11)+1)/($AU$11:$AU$2000=$DY$8),ROWS(DZ$11:DZ31))),"")</f>
        <v>3</v>
      </c>
      <c r="EA31" s="26">
        <f>IFERROR(INDEX(AW$11:AW$2000,_xlfn.AGGREGATE(15,6,(ROW(AW$11:AW$2000)-ROW(AW$11)+1)/($AU$11:$AU$2000=$DY$8),ROWS(EA$11:EA31))),"")</f>
        <v>1</v>
      </c>
      <c r="EB31" s="26">
        <f>IFERROR(INDEX(AX$11:AX$2000,_xlfn.AGGREGATE(15,6,(ROW(AX$11:AX$2000)-ROW(AX$11)+1)/($AU$11:$AU$2000=$DY$8),ROWS(EB$11:EB31))),"")</f>
        <v>3</v>
      </c>
      <c r="EC31" s="26">
        <f>IFERROR(INDEX(AY$11:AY$2000,_xlfn.AGGREGATE(15,6,(ROW(AY$11:AY$2000)-ROW(AY$11)+1)/($AU$11:$AU$2000=$DY$8),ROWS(EC$11:EC31))),"")</f>
        <v>1</v>
      </c>
      <c r="ED31" s="26">
        <f>IFERROR(INDEX(AZ$11:AZ$2000,_xlfn.AGGREGATE(15,6,(ROW(AZ$11:AZ$2000)-ROW(AZ$11)+1)/($AU$11:$AU$2000=$DY$8),ROWS(ED$11:ED31))),"")</f>
        <v>3</v>
      </c>
      <c r="EE31" s="26">
        <f>IFERROR(INDEX(BA$11:BA$2000,_xlfn.AGGREGATE(15,6,(ROW(BA$11:BA$2000)-ROW(BA$11)+1)/($AU$11:$AU$2000=$DY$8),ROWS(EE$11:EE31))),"")</f>
        <v>1</v>
      </c>
      <c r="EF31" s="26">
        <f>IFERROR(INDEX(BB$11:BB$2000,_xlfn.AGGREGATE(15,6,(ROW(BB$11:BB$2000)-ROW(BB$11)+1)/($AU$11:$AU$2000=$DY$8),ROWS(EF$11:EF31))),"")</f>
        <v>3</v>
      </c>
      <c r="EG31" s="26">
        <f>IFERROR(INDEX(BC$11:BC$2000,_xlfn.AGGREGATE(15,6,(ROW(BC$11:BC$2000)-ROW(BC$11)+1)/($AU$11:$AU$2000=$DY$8),ROWS(EG$11:EG31))),"")</f>
        <v>1</v>
      </c>
      <c r="EH31" s="26">
        <f>IFERROR(INDEX(BD$11:BD$2000,_xlfn.AGGREGATE(15,6,(ROW(BD$11:BD$2000)-ROW(BD$11)+1)/($AU$11:$AU$2000=$DY$8),ROWS(EH$11:EH31))),"")</f>
        <v>428.5</v>
      </c>
      <c r="EI31" s="26">
        <f>IFERROR(INDEX(BE$11:BE$2000,_xlfn.AGGREGATE(15,6,(ROW(BE$11:BE$2000)-ROW(BE$11)+1)/($AU$11:$AU$2000=$DY$8),ROWS(EI$11:EI31))),"")</f>
        <v>0</v>
      </c>
      <c r="EJ31" s="26">
        <f>IFERROR(INDEX(BF$11:BF$2000,_xlfn.AGGREGATE(15,6,(ROW(BF$11:BF$2000)-ROW(BF$11)+1)/($AU$11:$AU$2000=$DY$8),ROWS(EJ$11:EJ31))),"")</f>
        <v>471.5</v>
      </c>
      <c r="EK31" s="26">
        <f>IFERROR(INDEX(BG$11:BG$2000,_xlfn.AGGREGATE(15,6,(ROW(BG$11:BG$2000)-ROW(BG$11)+1)/($AU$11:$AU$2000=$DY$8),ROWS(EK$11:EK31))),"")</f>
        <v>21.5</v>
      </c>
      <c r="EL31" s="26">
        <f>IFERROR(INDEX(BH$11:BH$2000,_xlfn.AGGREGATE(15,6,(ROW(BH$11:BH$2000)-ROW(BH$11)+1)/($AU$11:$AU$2000=$DY$8),ROWS(EL$11:EL31))),"")</f>
        <v>0</v>
      </c>
      <c r="EM31" s="26">
        <f>IFERROR(INDEX(BI$11:BI$2000,_xlfn.AGGREGATE(15,6,(ROW(BI$11:BI$2000)-ROW(BI$11)+1)/($AU$11:$AU$2000=$DY$8),ROWS(EM$11:EM31))),"")</f>
        <v>476.64859999999999</v>
      </c>
      <c r="EN31" s="26">
        <f>IFERROR(INDEX(BJ$11:BJ$2000,_xlfn.AGGREGATE(15,6,(ROW(BJ$11:BJ$2000)-ROW(BJ$11)+1)/($AU$11:$AU$2000=$DY$8),ROWS(EN$11:EN31))),"")</f>
        <v>905.27359999999999</v>
      </c>
      <c r="EO31" s="26">
        <f>IFERROR(INDEX(BK$11:BK$2000,_xlfn.AGGREGATE(15,6,(ROW(BK$11:BK$2000)-ROW(BK$11)+1)/($AU$11:$AU$2000=$DY$8),ROWS(EO$11:EO31))),"")</f>
        <v>1376.8986</v>
      </c>
      <c r="EP31" s="26">
        <f>IFERROR(INDEX(BL$11:BL$2000,_xlfn.AGGREGATE(15,6,(ROW(BL$11:BL$2000)-ROW(BL$11)+1)/($AU$11:$AU$2000=$DY$8),ROWS(EP$11:EP31))),"")</f>
        <v>1805.3986</v>
      </c>
      <c r="EQ31" s="26">
        <f>IFERROR(INDEX(BM$11:BM$2000,_xlfn.AGGREGATE(15,6,(ROW(BM$11:BM$2000)-ROW(BM$11)+1)/($AU$11:$AU$2000=$DY$8),ROWS(EQ$11:EQ31))),"")</f>
        <v>0</v>
      </c>
      <c r="ER31" s="26">
        <f>IFERROR(INDEX(BN$11:BN$2000,_xlfn.AGGREGATE(15,6,(ROW(BN$11:BN$2000)-ROW(BN$11)+1)/($AU$11:$AU$2000=$DY$8),ROWS(ER$11:ER31))),"")</f>
        <v>0</v>
      </c>
      <c r="ES31" s="26">
        <f>IFERROR(INDEX(BO$11:BO$2000,_xlfn.AGGREGATE(15,6,(ROW(BO$11:BO$2000)-ROW(BO$11)+1)/($AU$11:$AU$2000=$DY$8),ROWS(ES$11:ES31))),"")</f>
        <v>0</v>
      </c>
      <c r="ET31" s="63">
        <f>IFERROR(INDEX(BP$11:BP$2000,_xlfn.AGGREGATE(15,6,(ROW(BP$11:BP$2000)-ROW(BP$11)+1)/($AU$11:$AU$2000=$DY$8),ROWS(ET$11:ET31))),"")</f>
        <v>0</v>
      </c>
      <c r="EU31" s="25"/>
      <c r="EV31" s="48" t="e">
        <f>_xlfn.RANK.EQ(FJ31,$FJ$11:$FJ$64,1)+COUNTIF(FJ$11:$FJ31,FJ31)-1</f>
        <v>#VALUE!</v>
      </c>
      <c r="EW31" s="25" t="str">
        <f>IFERROR(INDEX(DX$11:DX$541,_xlfn.AGGREGATE(15,6,(ROW(DX$11:DX$541)-ROW(DX$11)+1)/($DX$11:$DX$541="p"),ROWS(EW$11:EW31))),"")</f>
        <v/>
      </c>
      <c r="EX31" s="25" t="str">
        <f>IFERROR(INDEX(DY$11:DY$541,_xlfn.AGGREGATE(15,6,(ROW(DY$11:DY$541)-ROW(DY$11)+1)/($DX$11:$DX$541="p"),ROWS(EX$11:EX31))),"")</f>
        <v/>
      </c>
      <c r="EY31" s="25" t="str">
        <f>IFERROR(INDEX(DZ$11:DZ$541,_xlfn.AGGREGATE(15,6,(ROW(DZ$11:DZ$541)-ROW(DZ$11)+1)/($DX$11:$DX$541="p"),ROWS(EY$11:EY31))),"")</f>
        <v/>
      </c>
      <c r="EZ31" s="25" t="str">
        <f>IFERROR(INDEX(EA$11:EA$541,_xlfn.AGGREGATE(15,6,(ROW(EA$11:EA$541)-ROW(EA$11)+1)/($DX$11:$DX$541="p"),ROWS(EZ$11:EZ31))),"")</f>
        <v/>
      </c>
      <c r="FA31" s="25" t="str">
        <f>IFERROR(INDEX(EB$11:EB$541,_xlfn.AGGREGATE(15,6,(ROW(EB$11:EB$541)-ROW(EB$11)+1)/($DX$11:$DX$541="p"),ROWS(FA$11:FA31))),"")</f>
        <v/>
      </c>
      <c r="FB31" s="25" t="str">
        <f>IFERROR(INDEX(EC$11:EC$541,_xlfn.AGGREGATE(15,6,(ROW(EC$11:EC$541)-ROW(EC$11)+1)/($DX$11:$DX$541="p"),ROWS(FB$11:FB31))),"")</f>
        <v/>
      </c>
      <c r="FC31" s="25" t="str">
        <f>IFERROR(INDEX(ED$11:ED$541,_xlfn.AGGREGATE(15,6,(ROW(ED$11:ED$541)-ROW(ED$11)+1)/($DX$11:$DX$541="p"),ROWS(FC$11:FC31))),"")</f>
        <v/>
      </c>
      <c r="FD31" s="25" t="str">
        <f>IFERROR(INDEX(EE$11:EE$541,_xlfn.AGGREGATE(15,6,(ROW(EE$11:EE$541)-ROW(EE$11)+1)/($DX$11:$DX$541="p"),ROWS(FD$11:FD31))),"")</f>
        <v/>
      </c>
      <c r="FE31" s="25" t="str">
        <f>IFERROR(INDEX(EF$11:EF$541,_xlfn.AGGREGATE(15,6,(ROW(EF$11:EF$541)-ROW(EF$11)+1)/($DX$11:$DX$541="p"),ROWS(FE$11:FE31))),"")</f>
        <v/>
      </c>
      <c r="FF31" s="25" t="str">
        <f>IFERROR(INDEX(EG$11:EG$541,_xlfn.AGGREGATE(15,6,(ROW(EG$11:EG$541)-ROW(EG$11)+1)/($DX$11:$DX$541="p"),ROWS(FF$11:FF31))),"")</f>
        <v/>
      </c>
      <c r="FG31" s="25" t="str">
        <f>IFERROR(INDEX(EH$11:EH$541,_xlfn.AGGREGATE(15,6,(ROW(EH$11:EH$541)-ROW(EH$11)+1)/($DX$11:$DX$541="p"),ROWS(FG$11:FG31))),"")</f>
        <v/>
      </c>
      <c r="FH31" s="25" t="str">
        <f>IFERROR(INDEX(EI$11:EI$541,_xlfn.AGGREGATE(15,6,(ROW(EI$11:EI$541)-ROW(EI$11)+1)/($DX$11:$DX$541="p"),ROWS(FH$11:FH31))),"")</f>
        <v/>
      </c>
      <c r="FI31" s="25" t="str">
        <f>IFERROR(INDEX(EJ$11:EJ$541,_xlfn.AGGREGATE(15,6,(ROW(EJ$11:EJ$541)-ROW(EJ$11)+1)/($DX$11:$DX$541="p"),ROWS(FI$11:FI31))),"")</f>
        <v/>
      </c>
      <c r="FJ31" s="25" t="str">
        <f>IFERROR(INDEX(EK$11:EK$541,_xlfn.AGGREGATE(15,6,(ROW(EK$11:EK$541)-ROW(EK$11)+1)/($DX$11:$DX$541="p"),ROWS(FJ$11:FJ31))),"")</f>
        <v/>
      </c>
      <c r="FK31" s="25"/>
      <c r="FL31" s="25" t="str">
        <f>IFERROR(INDEX(EM$11:EM$541,_xlfn.AGGREGATE(15,6,(ROW(EM$11:EM$541)-ROW(EM$11)+1)/($DX$11:$DX$541="p"),ROWS(FL$11:FL31))),"")</f>
        <v/>
      </c>
      <c r="FM31" s="25" t="str">
        <f>IFERROR(INDEX(EN$11:EN$541,_xlfn.AGGREGATE(15,6,(ROW(EN$11:EN$541)-ROW(EN$11)+1)/($DX$11:$DX$541="p"),ROWS(FM$11:FM31))),"")</f>
        <v/>
      </c>
      <c r="FN31" s="25" t="str">
        <f>IFERROR(INDEX(EO$11:EO$541,_xlfn.AGGREGATE(15,6,(ROW(EO$11:EO$541)-ROW(EO$11)+1)/($DX$11:$DX$541="p"),ROWS(FN$11:FN31))),"")</f>
        <v/>
      </c>
      <c r="FO31" s="25" t="str">
        <f>IFERROR(INDEX(EP$11:EP$541,_xlfn.AGGREGATE(15,6,(ROW(EP$11:EP$541)-ROW(EP$11)+1)/($DX$11:$DX$541="p"),ROWS(FO$11:FO31))),"")</f>
        <v/>
      </c>
      <c r="FP31" s="25" t="str">
        <f>IFERROR(INDEX(EQ$11:EQ$541,_xlfn.AGGREGATE(15,6,(ROW(EQ$11:EQ$541)-ROW(EQ$11)+1)/($DX$11:$DX$541="p"),ROWS(FP$11:FP31))),"")</f>
        <v/>
      </c>
      <c r="FQ31" s="25" t="str">
        <f>IFERROR(INDEX(ER$11:ER$541,_xlfn.AGGREGATE(15,6,(ROW(ER$11:ER$541)-ROW(ER$11)+1)/($DX$11:$DX$541="p"),ROWS(FQ$11:FQ31))),"")</f>
        <v/>
      </c>
      <c r="FR31" s="25" t="str">
        <f>IFERROR(INDEX(ES$11:ES$541,_xlfn.AGGREGATE(15,6,(ROW(ES$11:ES$541)-ROW(ES$11)+1)/($DX$11:$DX$541="p"),ROWS(FR$11:FR31))),"")</f>
        <v/>
      </c>
      <c r="FS31" s="25" t="str">
        <f>IFERROR(INDEX(ET$11:ET$541,_xlfn.AGGREGATE(15,6,(ROW(ET$11:ET$541)-ROW(ET$11)+1)/($DX$11:$DX$541="p"),ROWS(FS$11:FS31))),"")</f>
        <v/>
      </c>
      <c r="FT31" s="25"/>
      <c r="FU31" s="48">
        <f>_xlfn.RANK.EQ(GI31,$GI$11:$GI$96,1)+COUNTIF($GI$11:GI31,GI31)-1</f>
        <v>39</v>
      </c>
      <c r="FV31" s="25" t="str">
        <f>IFERROR(INDEX(DX$11:DX$541,_xlfn.AGGREGATE(15,6,(ROW(DX$11:DX$541)-ROW(DX$11)+1)/($DX$11:$DX$541="t"),ROWS(FV$11:FV31))),"")</f>
        <v>t</v>
      </c>
      <c r="FW31" s="25" t="str">
        <f>IFERROR(INDEX(DY$11:DY$541,_xlfn.AGGREGATE(15,6,(ROW(DY$11:DY$541)-ROW(DY$11)+1)/($DX$11:$DX$541="t"),ROWS(FW$11:FW31))),"")</f>
        <v>PASS</v>
      </c>
      <c r="FX31" s="25">
        <f>IFERROR(INDEX(DZ$11:DZ$541,_xlfn.AGGREGATE(15,6,(ROW(DZ$11:DZ$541)-ROW(DZ$11)+1)/($DX$11:$DX$541="t"),ROWS(FX$11:FX31))),"")</f>
        <v>1</v>
      </c>
      <c r="FY31" s="25">
        <f>IFERROR(INDEX(EA$11:EA$541,_xlfn.AGGREGATE(15,6,(ROW(EA$11:EA$541)-ROW(EA$11)+1)/($DX$11:$DX$541="t"),ROWS(FY$11:FY31))),"")</f>
        <v>3</v>
      </c>
      <c r="FZ31" s="25">
        <f>IFERROR(INDEX(EB$11:EB$541,_xlfn.AGGREGATE(15,6,(ROW(EB$11:EB$541)-ROW(EB$11)+1)/($DX$11:$DX$541="t"),ROWS(FZ$11:FZ31))),"")</f>
        <v>1</v>
      </c>
      <c r="GA31" s="25">
        <f>IFERROR(INDEX(EC$11:EC$541,_xlfn.AGGREGATE(15,6,(ROW(EC$11:EC$541)-ROW(EC$11)+1)/($DX$11:$DX$541="t"),ROWS(GA$11:GA31))),"")</f>
        <v>3</v>
      </c>
      <c r="GB31" s="25">
        <f>IFERROR(INDEX(ED$11:ED$541,_xlfn.AGGREGATE(15,6,(ROW(ED$11:ED$541)-ROW(ED$11)+1)/($DX$11:$DX$541="t"),ROWS(GB$11:GB31))),"")</f>
        <v>1</v>
      </c>
      <c r="GC31" s="25">
        <f>IFERROR(INDEX(EE$11:EE$541,_xlfn.AGGREGATE(15,6,(ROW(EE$11:EE$541)-ROW(EE$11)+1)/($DX$11:$DX$541="t"),ROWS(GC$11:GC31))),"")</f>
        <v>3</v>
      </c>
      <c r="GD31" s="25">
        <f>IFERROR(INDEX(EF$11:EF$541,_xlfn.AGGREGATE(15,6,(ROW(EF$11:EF$541)-ROW(EF$11)+1)/($DX$11:$DX$541="t"),ROWS(GD$11:GD31))),"")</f>
        <v>1</v>
      </c>
      <c r="GE31" s="25">
        <f>IFERROR(INDEX(EG$11:EG$541,_xlfn.AGGREGATE(15,6,(ROW(EG$11:EG$541)-ROW(EG$11)+1)/($DX$11:$DX$541="t"),ROWS(GE$11:GE31))),"")</f>
        <v>3</v>
      </c>
      <c r="GF31" s="25">
        <f>IFERROR(INDEX(EH$11:EH$541,_xlfn.AGGREGATE(15,6,(ROW(EH$11:EH$541)-ROW(EH$11)+1)/($DX$11:$DX$541="t"),ROWS(GF$11:GF31))),"")</f>
        <v>432</v>
      </c>
      <c r="GG31" s="25">
        <f>IFERROR(INDEX(EI$11:EI$541,_xlfn.AGGREGATE(15,6,(ROW(EI$11:EI$541)-ROW(EI$11)+1)/($DX$11:$DX$541="t"),ROWS(GG$11:GG31))),"")</f>
        <v>0</v>
      </c>
      <c r="GH31" s="25">
        <f>IFERROR(INDEX(EJ$11:EJ$541,_xlfn.AGGREGATE(15,6,(ROW(EJ$11:EJ$541)-ROW(EJ$11)+1)/($DX$11:$DX$541="t"),ROWS(GH$11:GH31))),"")</f>
        <v>468</v>
      </c>
      <c r="GI31" s="25">
        <f>IFERROR(INDEX(EK$11:EK$541,_xlfn.AGGREGATE(15,6,(ROW(EK$11:EK$541)-ROW(EK$11)+1)/($DX$11:$DX$541="t"),ROWS(GI$11:GI31))),"")</f>
        <v>18</v>
      </c>
      <c r="GJ31" s="25"/>
      <c r="GK31" s="25">
        <f>IFERROR(INDEX(EM$11:EM$541,_xlfn.AGGREGATE(15,6,(ROW(EM$11:EM$541)-ROW(EM$11)+1)/($DX$11:$DX$541="t"),ROWS(GK$11:GK31))),"")</f>
        <v>437.14859999999999</v>
      </c>
      <c r="GL31" s="25">
        <f>IFERROR(INDEX(EN$11:EN$541,_xlfn.AGGREGATE(15,6,(ROW(EN$11:EN$541)-ROW(EN$11)+1)/($DX$11:$DX$541="t"),ROWS(GL$11:GL31))),"")</f>
        <v>905.27359999999999</v>
      </c>
      <c r="GM31" s="25">
        <f>IFERROR(INDEX(EO$11:EO$541,_xlfn.AGGREGATE(15,6,(ROW(EO$11:EO$541)-ROW(EO$11)+1)/($DX$11:$DX$541="t"),ROWS(GM$11:GM31))),"")</f>
        <v>1337.3986</v>
      </c>
      <c r="GN31" s="25">
        <f>IFERROR(INDEX(EP$11:EP$541,_xlfn.AGGREGATE(15,6,(ROW(EP$11:EP$541)-ROW(EP$11)+1)/($DX$11:$DX$541="t"),ROWS(GN$11:GN31))),"")</f>
        <v>1805.3986</v>
      </c>
      <c r="GO31" s="25"/>
      <c r="GP31" s="305"/>
      <c r="GQ31" s="142"/>
      <c r="GR31" s="26"/>
      <c r="GS31" s="18" t="str">
        <f t="shared" si="42"/>
        <v>PASS</v>
      </c>
      <c r="GT31" s="26">
        <f t="shared" si="47"/>
        <v>3</v>
      </c>
      <c r="GU31" s="26">
        <f t="shared" si="48"/>
        <v>1</v>
      </c>
      <c r="GV31" s="26">
        <f t="shared" si="49"/>
        <v>1</v>
      </c>
      <c r="GW31" s="26">
        <f t="shared" si="50"/>
        <v>3</v>
      </c>
      <c r="GX31" s="26">
        <f t="shared" si="51"/>
        <v>1</v>
      </c>
      <c r="GY31" s="26">
        <f t="shared" si="52"/>
        <v>1</v>
      </c>
      <c r="GZ31" s="26">
        <f t="shared" si="53"/>
        <v>3</v>
      </c>
      <c r="HA31" s="26">
        <f t="shared" si="54"/>
        <v>1</v>
      </c>
      <c r="HB31" s="26">
        <f t="shared" si="43"/>
        <v>447</v>
      </c>
      <c r="HC31" s="26">
        <f t="shared" si="44"/>
        <v>0</v>
      </c>
      <c r="HD31" s="26">
        <f t="shared" si="45"/>
        <v>453</v>
      </c>
      <c r="HE31" s="63">
        <f t="shared" si="55"/>
        <v>3</v>
      </c>
      <c r="HF31" s="52">
        <f t="shared" si="56"/>
        <v>0</v>
      </c>
      <c r="HG31" s="4">
        <f t="shared" si="57"/>
        <v>458.14859999999999</v>
      </c>
      <c r="HH31" s="26">
        <f t="shared" si="58"/>
        <v>905.27359999999999</v>
      </c>
      <c r="HI31" s="7">
        <f t="shared" si="59"/>
        <v>1352.3986</v>
      </c>
      <c r="HJ31" s="26">
        <f t="shared" si="60"/>
        <v>1805.3986</v>
      </c>
      <c r="HK31" s="2"/>
      <c r="HL31" s="2"/>
      <c r="HN31" s="133">
        <f t="shared" si="61"/>
        <v>0</v>
      </c>
      <c r="HO31" s="35">
        <f t="shared" si="61"/>
        <v>0</v>
      </c>
      <c r="HP31" s="35">
        <f t="shared" si="61"/>
        <v>0</v>
      </c>
      <c r="HQ31" s="35">
        <f t="shared" si="61"/>
        <v>0</v>
      </c>
      <c r="HR31" s="35">
        <f t="shared" si="61"/>
        <v>0</v>
      </c>
      <c r="HS31" s="35">
        <f t="shared" si="61"/>
        <v>0</v>
      </c>
      <c r="HT31" s="35">
        <f t="shared" si="61"/>
        <v>0</v>
      </c>
      <c r="HU31" s="35" t="e">
        <f t="shared" si="61"/>
        <v>#VALUE!</v>
      </c>
      <c r="HV31" s="35" t="e">
        <f t="shared" si="61"/>
        <v>#VALUE!</v>
      </c>
      <c r="HW31" s="35" t="e">
        <f t="shared" si="61"/>
        <v>#VALUE!</v>
      </c>
      <c r="HX31" s="35" t="e">
        <f t="shared" si="62"/>
        <v>#VALUE!</v>
      </c>
      <c r="HY31" s="35" t="e">
        <f t="shared" si="62"/>
        <v>#VALUE!</v>
      </c>
      <c r="HZ31" s="35" t="e">
        <f t="shared" si="62"/>
        <v>#VALUE!</v>
      </c>
      <c r="IA31" s="35" t="e">
        <f t="shared" si="62"/>
        <v>#VALUE!</v>
      </c>
      <c r="IB31" s="35" t="e">
        <f t="shared" si="62"/>
        <v>#VALUE!</v>
      </c>
      <c r="IC31" s="35" t="e">
        <f t="shared" si="62"/>
        <v>#VALUE!</v>
      </c>
      <c r="ID31" s="35" t="e">
        <f t="shared" si="62"/>
        <v>#VALUE!</v>
      </c>
      <c r="IE31" s="35" t="e">
        <f t="shared" si="62"/>
        <v>#VALUE!</v>
      </c>
      <c r="IF31" s="35" t="e">
        <f t="shared" si="62"/>
        <v>#VALUE!</v>
      </c>
      <c r="IG31" s="35" t="e">
        <f t="shared" si="62"/>
        <v>#VALUE!</v>
      </c>
      <c r="IH31" s="35" t="e">
        <f t="shared" si="63"/>
        <v>#VALUE!</v>
      </c>
      <c r="II31" s="35" t="e">
        <f t="shared" si="63"/>
        <v>#VALUE!</v>
      </c>
      <c r="IJ31" s="35" t="e">
        <f t="shared" si="63"/>
        <v>#VALUE!</v>
      </c>
      <c r="IK31" s="35" t="e">
        <f t="shared" si="63"/>
        <v>#VALUE!</v>
      </c>
      <c r="IL31" s="35" t="e">
        <f t="shared" si="63"/>
        <v>#VALUE!</v>
      </c>
      <c r="IM31" s="35" t="e">
        <f t="shared" si="63"/>
        <v>#VALUE!</v>
      </c>
      <c r="IN31" s="35" t="e">
        <f t="shared" si="63"/>
        <v>#VALUE!</v>
      </c>
      <c r="IO31" s="35" t="e">
        <f t="shared" si="63"/>
        <v>#VALUE!</v>
      </c>
      <c r="IP31" s="35" t="e">
        <f t="shared" si="63"/>
        <v>#VALUE!</v>
      </c>
      <c r="IQ31" s="35" t="e">
        <f t="shared" si="63"/>
        <v>#VALUE!</v>
      </c>
      <c r="IR31" s="35" t="e">
        <f t="shared" si="64"/>
        <v>#VALUE!</v>
      </c>
      <c r="IS31" s="35" t="e">
        <f t="shared" si="64"/>
        <v>#VALUE!</v>
      </c>
      <c r="IT31" s="35" t="e">
        <f t="shared" si="64"/>
        <v>#VALUE!</v>
      </c>
      <c r="IU31" s="35" t="e">
        <f t="shared" si="64"/>
        <v>#VALUE!</v>
      </c>
      <c r="IV31" s="35" t="e">
        <f t="shared" si="64"/>
        <v>#VALUE!</v>
      </c>
      <c r="IW31" s="35" t="e">
        <f t="shared" si="64"/>
        <v>#VALUE!</v>
      </c>
      <c r="IX31" s="35" t="e">
        <f t="shared" si="64"/>
        <v>#VALUE!</v>
      </c>
      <c r="IY31" s="35" t="e">
        <f t="shared" si="64"/>
        <v>#VALUE!</v>
      </c>
      <c r="IZ31" s="35" t="e">
        <f t="shared" si="64"/>
        <v>#VALUE!</v>
      </c>
      <c r="JA31" s="35" t="e">
        <f t="shared" si="64"/>
        <v>#VALUE!</v>
      </c>
      <c r="JB31" s="35" t="e">
        <f t="shared" si="65"/>
        <v>#VALUE!</v>
      </c>
      <c r="JC31" s="35" t="e">
        <f t="shared" si="65"/>
        <v>#VALUE!</v>
      </c>
      <c r="JD31" s="35" t="e">
        <f t="shared" si="65"/>
        <v>#VALUE!</v>
      </c>
      <c r="JE31" s="35" t="e">
        <f t="shared" si="65"/>
        <v>#VALUE!</v>
      </c>
      <c r="JF31" s="35" t="e">
        <f t="shared" si="65"/>
        <v>#VALUE!</v>
      </c>
      <c r="JG31" s="35" t="e">
        <f t="shared" si="65"/>
        <v>#VALUE!</v>
      </c>
      <c r="JH31" s="35" t="e">
        <f t="shared" si="65"/>
        <v>#VALUE!</v>
      </c>
      <c r="JI31" s="35" t="e">
        <f t="shared" si="65"/>
        <v>#VALUE!</v>
      </c>
      <c r="JJ31" s="35" t="e">
        <f t="shared" si="65"/>
        <v>#VALUE!</v>
      </c>
      <c r="JK31" s="177" t="e">
        <f t="shared" si="65"/>
        <v>#VALUE!</v>
      </c>
    </row>
    <row r="32" spans="1:273" ht="15" customHeight="1" x14ac:dyDescent="0.3">
      <c r="A32" s="100"/>
      <c r="B32" s="80"/>
      <c r="C32" s="111" t="s">
        <v>38</v>
      </c>
      <c r="D32" s="112">
        <v>1</v>
      </c>
      <c r="E32" s="81"/>
      <c r="F32" s="81"/>
      <c r="G32" s="81"/>
      <c r="H32" s="81"/>
      <c r="I32" s="80" t="s">
        <v>138</v>
      </c>
      <c r="J32" s="84">
        <f>MAX(BV3:DO3)+6</f>
        <v>1803.9844999999991</v>
      </c>
      <c r="K32" s="84"/>
      <c r="L32" s="100"/>
      <c r="M32" s="100"/>
      <c r="N32" s="100"/>
      <c r="O32" s="100"/>
      <c r="P32" s="100"/>
      <c r="Q32" s="100"/>
      <c r="R32" s="100"/>
      <c r="S32" s="100"/>
      <c r="T32" s="100"/>
      <c r="U32" s="100"/>
      <c r="V32" s="81"/>
      <c r="W32" s="81"/>
      <c r="X32" s="81"/>
      <c r="Y32" s="81"/>
      <c r="Z32" s="81"/>
      <c r="AA32" s="81"/>
      <c r="AB32" s="81"/>
      <c r="AC32" s="81"/>
      <c r="AD32" s="81"/>
      <c r="AE32" s="81"/>
      <c r="AF32" s="81"/>
      <c r="AG32" s="81"/>
      <c r="AH32" s="81"/>
      <c r="AI32" s="81"/>
      <c r="AJ32" s="81"/>
      <c r="AK32" s="81"/>
      <c r="AL32" s="81"/>
      <c r="AM32" s="81"/>
      <c r="AN32" s="81"/>
      <c r="AO32" s="81"/>
      <c r="AP32" s="81"/>
      <c r="AQ32" s="426"/>
      <c r="AR32" s="141"/>
      <c r="AS32" s="18">
        <v>8</v>
      </c>
      <c r="AT32" s="26" t="s">
        <v>122</v>
      </c>
      <c r="AU32" s="4" t="str">
        <f>IF(OR(BR32="no",BS32="int",BI32=0),"FAIL",IF(BR32="yes2","PASS2",IF(BR32="yes3","PASS",fail?)))</f>
        <v>FAIL</v>
      </c>
      <c r="AV32" s="26" t="s">
        <v>146</v>
      </c>
      <c r="AW32" s="26" t="s">
        <v>146</v>
      </c>
      <c r="AX32" s="26" t="s">
        <v>146</v>
      </c>
      <c r="AY32" s="26" t="s">
        <v>146</v>
      </c>
      <c r="AZ32" s="26" t="s">
        <v>146</v>
      </c>
      <c r="BA32" s="26" t="s">
        <v>146</v>
      </c>
      <c r="BB32" s="26" t="s">
        <v>146</v>
      </c>
      <c r="BC32" s="26" t="s">
        <v>146</v>
      </c>
      <c r="BD32" s="26">
        <f t="shared" si="20"/>
        <v>242</v>
      </c>
      <c r="BE32" s="26"/>
      <c r="BF32" s="26">
        <f t="shared" si="21"/>
        <v>242</v>
      </c>
      <c r="BG32" s="63">
        <v>0.01</v>
      </c>
      <c r="BH32" s="26"/>
      <c r="BI32" s="26">
        <f t="shared" si="22"/>
        <v>242</v>
      </c>
      <c r="BJ32" s="26">
        <f t="shared" si="34"/>
        <v>484</v>
      </c>
      <c r="BK32" s="26">
        <f t="shared" si="35"/>
        <v>726</v>
      </c>
      <c r="BL32" s="26">
        <f t="shared" si="36"/>
        <v>968</v>
      </c>
      <c r="BM32" s="26">
        <f t="shared" si="37"/>
        <v>1210</v>
      </c>
      <c r="BN32" s="26">
        <f t="shared" si="38"/>
        <v>1452</v>
      </c>
      <c r="BO32" s="26">
        <f t="shared" si="39"/>
        <v>1694</v>
      </c>
      <c r="BP32" s="26">
        <f t="shared" si="40"/>
        <v>0</v>
      </c>
      <c r="BQ32" s="26"/>
      <c r="BR32" s="26" t="str">
        <f t="shared" si="9"/>
        <v>yes3</v>
      </c>
      <c r="BS32" s="26" t="str">
        <f t="shared" si="10"/>
        <v>Int</v>
      </c>
      <c r="BT32" s="26"/>
      <c r="BU32" s="26"/>
      <c r="BV32" s="1">
        <f t="shared" si="28"/>
        <v>0</v>
      </c>
      <c r="BW32" s="1">
        <f t="shared" si="28"/>
        <v>0</v>
      </c>
      <c r="BX32" s="1">
        <f t="shared" si="28"/>
        <v>0</v>
      </c>
      <c r="BY32" s="1">
        <f t="shared" si="28"/>
        <v>0</v>
      </c>
      <c r="BZ32" s="1">
        <f t="shared" si="28"/>
        <v>0</v>
      </c>
      <c r="CA32" s="1">
        <f t="shared" si="28"/>
        <v>0</v>
      </c>
      <c r="CB32" s="1">
        <f t="shared" si="28"/>
        <v>0</v>
      </c>
      <c r="CC32" s="1">
        <f t="shared" si="28"/>
        <v>0</v>
      </c>
      <c r="CD32" s="1">
        <f t="shared" si="28"/>
        <v>0</v>
      </c>
      <c r="CE32" s="1">
        <f t="shared" si="28"/>
        <v>0</v>
      </c>
      <c r="CF32" s="1">
        <f t="shared" si="29"/>
        <v>0</v>
      </c>
      <c r="CG32" s="1">
        <f t="shared" si="29"/>
        <v>0</v>
      </c>
      <c r="CH32" s="1">
        <f t="shared" si="29"/>
        <v>1</v>
      </c>
      <c r="CI32" s="1">
        <f t="shared" si="29"/>
        <v>0</v>
      </c>
      <c r="CJ32" s="1">
        <f t="shared" si="29"/>
        <v>0</v>
      </c>
      <c r="CK32" s="1">
        <f t="shared" si="29"/>
        <v>0</v>
      </c>
      <c r="CL32" s="1">
        <f t="shared" si="29"/>
        <v>0</v>
      </c>
      <c r="CM32" s="1">
        <f t="shared" si="29"/>
        <v>0</v>
      </c>
      <c r="CN32" s="1">
        <f t="shared" si="29"/>
        <v>1</v>
      </c>
      <c r="CO32" s="1">
        <f t="shared" si="29"/>
        <v>0</v>
      </c>
      <c r="CP32" s="1">
        <f t="shared" si="30"/>
        <v>0</v>
      </c>
      <c r="CQ32" s="1">
        <f t="shared" si="30"/>
        <v>0</v>
      </c>
      <c r="CR32" s="1">
        <f t="shared" si="30"/>
        <v>0</v>
      </c>
      <c r="CS32" s="1">
        <f t="shared" si="30"/>
        <v>0</v>
      </c>
      <c r="CT32" s="1">
        <f t="shared" si="30"/>
        <v>1</v>
      </c>
      <c r="CU32" s="1">
        <f t="shared" si="30"/>
        <v>0</v>
      </c>
      <c r="CV32" s="1">
        <f t="shared" si="30"/>
        <v>0</v>
      </c>
      <c r="CW32" s="1">
        <f t="shared" si="30"/>
        <v>0</v>
      </c>
      <c r="CX32" s="1">
        <f t="shared" si="30"/>
        <v>0</v>
      </c>
      <c r="CY32" s="1">
        <f t="shared" si="30"/>
        <v>0</v>
      </c>
      <c r="CZ32" s="1">
        <f t="shared" si="31"/>
        <v>0</v>
      </c>
      <c r="DA32" s="1">
        <f t="shared" si="31"/>
        <v>0</v>
      </c>
      <c r="DB32" s="1">
        <f t="shared" si="31"/>
        <v>0</v>
      </c>
      <c r="DC32" s="1">
        <f t="shared" si="31"/>
        <v>0</v>
      </c>
      <c r="DD32" s="1">
        <f t="shared" si="31"/>
        <v>0</v>
      </c>
      <c r="DE32" s="1">
        <f t="shared" si="31"/>
        <v>0</v>
      </c>
      <c r="DF32" s="1">
        <f t="shared" si="31"/>
        <v>0</v>
      </c>
      <c r="DG32" s="1">
        <f t="shared" si="31"/>
        <v>0</v>
      </c>
      <c r="DH32" s="1">
        <f t="shared" si="31"/>
        <v>0</v>
      </c>
      <c r="DI32" s="1">
        <f t="shared" si="31"/>
        <v>0</v>
      </c>
      <c r="DJ32" s="1">
        <f t="shared" si="32"/>
        <v>0</v>
      </c>
      <c r="DK32" s="1">
        <f t="shared" si="32"/>
        <v>0</v>
      </c>
      <c r="DL32" s="1">
        <f t="shared" si="32"/>
        <v>0</v>
      </c>
      <c r="DM32" s="1">
        <f t="shared" si="32"/>
        <v>0</v>
      </c>
      <c r="DN32" s="1">
        <f t="shared" si="32"/>
        <v>0</v>
      </c>
      <c r="DO32" s="1">
        <f t="shared" si="32"/>
        <v>0</v>
      </c>
      <c r="DP32" s="26"/>
      <c r="DQ32" s="26"/>
      <c r="DR32" s="26"/>
      <c r="DS32" s="26"/>
      <c r="DT32" s="366"/>
      <c r="DW32" s="48">
        <v>22</v>
      </c>
      <c r="DX32" s="26" t="str">
        <f>IFERROR(INDEX(AT$11:AT$2000,_xlfn.AGGREGATE(15,6,(ROW(AT$11:AT$2000)-ROW(AT$11)+1)/($AU$11:$AU$2000=$DY$8),ROWS(DX$11:DX32))),"")</f>
        <v>t</v>
      </c>
      <c r="DY32" s="4" t="str">
        <f>IFERROR(INDEX(AU$11:AU$2000,_xlfn.AGGREGATE(15,6,(ROW(AU$11:AU$2000)-ROW(AU$11)+1)/($AU$11:$AU$2000=$DY$8),ROWS(DY$11:DY32))),"")</f>
        <v>PASS</v>
      </c>
      <c r="DZ32" s="26">
        <f>IFERROR(INDEX(AV$11:AV$2000,_xlfn.AGGREGATE(15,6,(ROW(AV$11:AV$2000)-ROW(AV$11)+1)/($AU$11:$AU$2000=$DY$8),ROWS(DZ$11:DZ32))),"")</f>
        <v>3</v>
      </c>
      <c r="EA32" s="26">
        <f>IFERROR(INDEX(AW$11:AW$2000,_xlfn.AGGREGATE(15,6,(ROW(AW$11:AW$2000)-ROW(AW$11)+1)/($AU$11:$AU$2000=$DY$8),ROWS(EA$11:EA32))),"")</f>
        <v>1</v>
      </c>
      <c r="EB32" s="26">
        <f>IFERROR(INDEX(AX$11:AX$2000,_xlfn.AGGREGATE(15,6,(ROW(AX$11:AX$2000)-ROW(AX$11)+1)/($AU$11:$AU$2000=$DY$8),ROWS(EB$11:EB32))),"")</f>
        <v>3</v>
      </c>
      <c r="EC32" s="26">
        <f>IFERROR(INDEX(AY$11:AY$2000,_xlfn.AGGREGATE(15,6,(ROW(AY$11:AY$2000)-ROW(AY$11)+1)/($AU$11:$AU$2000=$DY$8),ROWS(EC$11:EC32))),"")</f>
        <v>1</v>
      </c>
      <c r="ED32" s="26">
        <f>IFERROR(INDEX(AZ$11:AZ$2000,_xlfn.AGGREGATE(15,6,(ROW(AZ$11:AZ$2000)-ROW(AZ$11)+1)/($AU$11:$AU$2000=$DY$8),ROWS(ED$11:ED32))),"")</f>
        <v>3</v>
      </c>
      <c r="EE32" s="26">
        <f>IFERROR(INDEX(BA$11:BA$2000,_xlfn.AGGREGATE(15,6,(ROW(BA$11:BA$2000)-ROW(BA$11)+1)/($AU$11:$AU$2000=$DY$8),ROWS(EE$11:EE32))),"")</f>
        <v>1</v>
      </c>
      <c r="EF32" s="26">
        <f>IFERROR(INDEX(BB$11:BB$2000,_xlfn.AGGREGATE(15,6,(ROW(BB$11:BB$2000)-ROW(BB$11)+1)/($AU$11:$AU$2000=$DY$8),ROWS(EF$11:EF32))),"")</f>
        <v>3</v>
      </c>
      <c r="EG32" s="26">
        <f>IFERROR(INDEX(BC$11:BC$2000,_xlfn.AGGREGATE(15,6,(ROW(BC$11:BC$2000)-ROW(BC$11)+1)/($AU$11:$AU$2000=$DY$8),ROWS(EG$11:EG32))),"")</f>
        <v>1</v>
      </c>
      <c r="EH32" s="26">
        <f>IFERROR(INDEX(BD$11:BD$2000,_xlfn.AGGREGATE(15,6,(ROW(BD$11:BD$2000)-ROW(BD$11)+1)/($AU$11:$AU$2000=$DY$8),ROWS(EH$11:EH32))),"")</f>
        <v>428</v>
      </c>
      <c r="EI32" s="26">
        <f>IFERROR(INDEX(BE$11:BE$2000,_xlfn.AGGREGATE(15,6,(ROW(BE$11:BE$2000)-ROW(BE$11)+1)/($AU$11:$AU$2000=$DY$8),ROWS(EI$11:EI32))),"")</f>
        <v>0</v>
      </c>
      <c r="EJ32" s="26">
        <f>IFERROR(INDEX(BF$11:BF$2000,_xlfn.AGGREGATE(15,6,(ROW(BF$11:BF$2000)-ROW(BF$11)+1)/($AU$11:$AU$2000=$DY$8),ROWS(EJ$11:EJ32))),"")</f>
        <v>472</v>
      </c>
      <c r="EK32" s="26">
        <f>IFERROR(INDEX(BG$11:BG$2000,_xlfn.AGGREGATE(15,6,(ROW(BG$11:BG$2000)-ROW(BG$11)+1)/($AU$11:$AU$2000=$DY$8),ROWS(EK$11:EK32))),"")</f>
        <v>22</v>
      </c>
      <c r="EL32" s="26">
        <f>IFERROR(INDEX(BH$11:BH$2000,_xlfn.AGGREGATE(15,6,(ROW(BH$11:BH$2000)-ROW(BH$11)+1)/($AU$11:$AU$2000=$DY$8),ROWS(EL$11:EL32))),"")</f>
        <v>0</v>
      </c>
      <c r="EM32" s="26">
        <f>IFERROR(INDEX(BI$11:BI$2000,_xlfn.AGGREGATE(15,6,(ROW(BI$11:BI$2000)-ROW(BI$11)+1)/($AU$11:$AU$2000=$DY$8),ROWS(EM$11:EM32))),"")</f>
        <v>477.14859999999999</v>
      </c>
      <c r="EN32" s="26">
        <f>IFERROR(INDEX(BJ$11:BJ$2000,_xlfn.AGGREGATE(15,6,(ROW(BJ$11:BJ$2000)-ROW(BJ$11)+1)/($AU$11:$AU$2000=$DY$8),ROWS(EN$11:EN32))),"")</f>
        <v>905.27359999999999</v>
      </c>
      <c r="EO32" s="26">
        <f>IFERROR(INDEX(BK$11:BK$2000,_xlfn.AGGREGATE(15,6,(ROW(BK$11:BK$2000)-ROW(BK$11)+1)/($AU$11:$AU$2000=$DY$8),ROWS(EO$11:EO32))),"")</f>
        <v>1377.3986</v>
      </c>
      <c r="EP32" s="26">
        <f>IFERROR(INDEX(BL$11:BL$2000,_xlfn.AGGREGATE(15,6,(ROW(BL$11:BL$2000)-ROW(BL$11)+1)/($AU$11:$AU$2000=$DY$8),ROWS(EP$11:EP32))),"")</f>
        <v>1805.3986</v>
      </c>
      <c r="EQ32" s="26">
        <f>IFERROR(INDEX(BM$11:BM$2000,_xlfn.AGGREGATE(15,6,(ROW(BM$11:BM$2000)-ROW(BM$11)+1)/($AU$11:$AU$2000=$DY$8),ROWS(EQ$11:EQ32))),"")</f>
        <v>0</v>
      </c>
      <c r="ER32" s="26">
        <f>IFERROR(INDEX(BN$11:BN$2000,_xlfn.AGGREGATE(15,6,(ROW(BN$11:BN$2000)-ROW(BN$11)+1)/($AU$11:$AU$2000=$DY$8),ROWS(ER$11:ER32))),"")</f>
        <v>0</v>
      </c>
      <c r="ES32" s="26">
        <f>IFERROR(INDEX(BO$11:BO$2000,_xlfn.AGGREGATE(15,6,(ROW(BO$11:BO$2000)-ROW(BO$11)+1)/($AU$11:$AU$2000=$DY$8),ROWS(ES$11:ES32))),"")</f>
        <v>0</v>
      </c>
      <c r="ET32" s="63">
        <f>IFERROR(INDEX(BP$11:BP$2000,_xlfn.AGGREGATE(15,6,(ROW(BP$11:BP$2000)-ROW(BP$11)+1)/($AU$11:$AU$2000=$DY$8),ROWS(ET$11:ET32))),"")</f>
        <v>0</v>
      </c>
      <c r="EU32" s="25"/>
      <c r="EV32" s="48" t="e">
        <f>_xlfn.RANK.EQ(FJ32,$FJ$11:$FJ$64,1)+COUNTIF(FJ$11:$FJ32,FJ32)-1</f>
        <v>#VALUE!</v>
      </c>
      <c r="EW32" s="25" t="str">
        <f>IFERROR(INDEX(DX$11:DX$541,_xlfn.AGGREGATE(15,6,(ROW(DX$11:DX$541)-ROW(DX$11)+1)/($DX$11:$DX$541="p"),ROWS(EW$11:EW32))),"")</f>
        <v/>
      </c>
      <c r="EX32" s="25" t="str">
        <f>IFERROR(INDEX(DY$11:DY$541,_xlfn.AGGREGATE(15,6,(ROW(DY$11:DY$541)-ROW(DY$11)+1)/($DX$11:$DX$541="p"),ROWS(EX$11:EX32))),"")</f>
        <v/>
      </c>
      <c r="EY32" s="25" t="str">
        <f>IFERROR(INDEX(DZ$11:DZ$541,_xlfn.AGGREGATE(15,6,(ROW(DZ$11:DZ$541)-ROW(DZ$11)+1)/($DX$11:$DX$541="p"),ROWS(EY$11:EY32))),"")</f>
        <v/>
      </c>
      <c r="EZ32" s="25" t="str">
        <f>IFERROR(INDEX(EA$11:EA$541,_xlfn.AGGREGATE(15,6,(ROW(EA$11:EA$541)-ROW(EA$11)+1)/($DX$11:$DX$541="p"),ROWS(EZ$11:EZ32))),"")</f>
        <v/>
      </c>
      <c r="FA32" s="25" t="str">
        <f>IFERROR(INDEX(EB$11:EB$541,_xlfn.AGGREGATE(15,6,(ROW(EB$11:EB$541)-ROW(EB$11)+1)/($DX$11:$DX$541="p"),ROWS(FA$11:FA32))),"")</f>
        <v/>
      </c>
      <c r="FB32" s="25" t="str">
        <f>IFERROR(INDEX(EC$11:EC$541,_xlfn.AGGREGATE(15,6,(ROW(EC$11:EC$541)-ROW(EC$11)+1)/($DX$11:$DX$541="p"),ROWS(FB$11:FB32))),"")</f>
        <v/>
      </c>
      <c r="FC32" s="25" t="str">
        <f>IFERROR(INDEX(ED$11:ED$541,_xlfn.AGGREGATE(15,6,(ROW(ED$11:ED$541)-ROW(ED$11)+1)/($DX$11:$DX$541="p"),ROWS(FC$11:FC32))),"")</f>
        <v/>
      </c>
      <c r="FD32" s="25" t="str">
        <f>IFERROR(INDEX(EE$11:EE$541,_xlfn.AGGREGATE(15,6,(ROW(EE$11:EE$541)-ROW(EE$11)+1)/($DX$11:$DX$541="p"),ROWS(FD$11:FD32))),"")</f>
        <v/>
      </c>
      <c r="FE32" s="25" t="str">
        <f>IFERROR(INDEX(EF$11:EF$541,_xlfn.AGGREGATE(15,6,(ROW(EF$11:EF$541)-ROW(EF$11)+1)/($DX$11:$DX$541="p"),ROWS(FE$11:FE32))),"")</f>
        <v/>
      </c>
      <c r="FF32" s="25" t="str">
        <f>IFERROR(INDEX(EG$11:EG$541,_xlfn.AGGREGATE(15,6,(ROW(EG$11:EG$541)-ROW(EG$11)+1)/($DX$11:$DX$541="p"),ROWS(FF$11:FF32))),"")</f>
        <v/>
      </c>
      <c r="FG32" s="25" t="str">
        <f>IFERROR(INDEX(EH$11:EH$541,_xlfn.AGGREGATE(15,6,(ROW(EH$11:EH$541)-ROW(EH$11)+1)/($DX$11:$DX$541="p"),ROWS(FG$11:FG32))),"")</f>
        <v/>
      </c>
      <c r="FH32" s="25" t="str">
        <f>IFERROR(INDEX(EI$11:EI$541,_xlfn.AGGREGATE(15,6,(ROW(EI$11:EI$541)-ROW(EI$11)+1)/($DX$11:$DX$541="p"),ROWS(FH$11:FH32))),"")</f>
        <v/>
      </c>
      <c r="FI32" s="25" t="str">
        <f>IFERROR(INDEX(EJ$11:EJ$541,_xlfn.AGGREGATE(15,6,(ROW(EJ$11:EJ$541)-ROW(EJ$11)+1)/($DX$11:$DX$541="p"),ROWS(FI$11:FI32))),"")</f>
        <v/>
      </c>
      <c r="FJ32" s="25" t="str">
        <f>IFERROR(INDEX(EK$11:EK$541,_xlfn.AGGREGATE(15,6,(ROW(EK$11:EK$541)-ROW(EK$11)+1)/($DX$11:$DX$541="p"),ROWS(FJ$11:FJ32))),"")</f>
        <v/>
      </c>
      <c r="FK32" s="25"/>
      <c r="FL32" s="25" t="str">
        <f>IFERROR(INDEX(EM$11:EM$541,_xlfn.AGGREGATE(15,6,(ROW(EM$11:EM$541)-ROW(EM$11)+1)/($DX$11:$DX$541="p"),ROWS(FL$11:FL32))),"")</f>
        <v/>
      </c>
      <c r="FM32" s="25" t="str">
        <f>IFERROR(INDEX(EN$11:EN$541,_xlfn.AGGREGATE(15,6,(ROW(EN$11:EN$541)-ROW(EN$11)+1)/($DX$11:$DX$541="p"),ROWS(FM$11:FM32))),"")</f>
        <v/>
      </c>
      <c r="FN32" s="25" t="str">
        <f>IFERROR(INDEX(EO$11:EO$541,_xlfn.AGGREGATE(15,6,(ROW(EO$11:EO$541)-ROW(EO$11)+1)/($DX$11:$DX$541="p"),ROWS(FN$11:FN32))),"")</f>
        <v/>
      </c>
      <c r="FO32" s="25" t="str">
        <f>IFERROR(INDEX(EP$11:EP$541,_xlfn.AGGREGATE(15,6,(ROW(EP$11:EP$541)-ROW(EP$11)+1)/($DX$11:$DX$541="p"),ROWS(FO$11:FO32))),"")</f>
        <v/>
      </c>
      <c r="FP32" s="25" t="str">
        <f>IFERROR(INDEX(EQ$11:EQ$541,_xlfn.AGGREGATE(15,6,(ROW(EQ$11:EQ$541)-ROW(EQ$11)+1)/($DX$11:$DX$541="p"),ROWS(FP$11:FP32))),"")</f>
        <v/>
      </c>
      <c r="FQ32" s="25" t="str">
        <f>IFERROR(INDEX(ER$11:ER$541,_xlfn.AGGREGATE(15,6,(ROW(ER$11:ER$541)-ROW(ER$11)+1)/($DX$11:$DX$541="p"),ROWS(FQ$11:FQ32))),"")</f>
        <v/>
      </c>
      <c r="FR32" s="25" t="str">
        <f>IFERROR(INDEX(ES$11:ES$541,_xlfn.AGGREGATE(15,6,(ROW(ES$11:ES$541)-ROW(ES$11)+1)/($DX$11:$DX$541="p"),ROWS(FR$11:FR32))),"")</f>
        <v/>
      </c>
      <c r="FS32" s="25" t="str">
        <f>IFERROR(INDEX(ET$11:ET$541,_xlfn.AGGREGATE(15,6,(ROW(ET$11:ET$541)-ROW(ET$11)+1)/($DX$11:$DX$541="p"),ROWS(FS$11:FS32))),"")</f>
        <v/>
      </c>
      <c r="FT32" s="25"/>
      <c r="FU32" s="48">
        <f>_xlfn.RANK.EQ(GI32,$GI$11:$GI$96,1)+COUNTIF($GI$11:GI32,GI32)-1</f>
        <v>43</v>
      </c>
      <c r="FV32" s="25" t="str">
        <f>IFERROR(INDEX(DX$11:DX$541,_xlfn.AGGREGATE(15,6,(ROW(DX$11:DX$541)-ROW(DX$11)+1)/($DX$11:$DX$541="t"),ROWS(FV$11:FV32))),"")</f>
        <v>t</v>
      </c>
      <c r="FW32" s="25" t="str">
        <f>IFERROR(INDEX(DY$11:DY$541,_xlfn.AGGREGATE(15,6,(ROW(DY$11:DY$541)-ROW(DY$11)+1)/($DX$11:$DX$541="t"),ROWS(FW$11:FW32))),"")</f>
        <v>PASS</v>
      </c>
      <c r="FX32" s="25">
        <f>IFERROR(INDEX(DZ$11:DZ$541,_xlfn.AGGREGATE(15,6,(ROW(DZ$11:DZ$541)-ROW(DZ$11)+1)/($DX$11:$DX$541="t"),ROWS(FX$11:FX32))),"")</f>
        <v>1</v>
      </c>
      <c r="FY32" s="25">
        <f>IFERROR(INDEX(EA$11:EA$541,_xlfn.AGGREGATE(15,6,(ROW(EA$11:EA$541)-ROW(EA$11)+1)/($DX$11:$DX$541="t"),ROWS(FY$11:FY32))),"")</f>
        <v>3</v>
      </c>
      <c r="FZ32" s="25">
        <f>IFERROR(INDEX(EB$11:EB$541,_xlfn.AGGREGATE(15,6,(ROW(EB$11:EB$541)-ROW(EB$11)+1)/($DX$11:$DX$541="t"),ROWS(FZ$11:FZ32))),"")</f>
        <v>1</v>
      </c>
      <c r="GA32" s="25">
        <f>IFERROR(INDEX(EC$11:EC$541,_xlfn.AGGREGATE(15,6,(ROW(EC$11:EC$541)-ROW(EC$11)+1)/($DX$11:$DX$541="t"),ROWS(GA$11:GA32))),"")</f>
        <v>3</v>
      </c>
      <c r="GB32" s="25">
        <f>IFERROR(INDEX(ED$11:ED$541,_xlfn.AGGREGATE(15,6,(ROW(ED$11:ED$541)-ROW(ED$11)+1)/($DX$11:$DX$541="t"),ROWS(GB$11:GB32))),"")</f>
        <v>1</v>
      </c>
      <c r="GC32" s="25">
        <f>IFERROR(INDEX(EE$11:EE$541,_xlfn.AGGREGATE(15,6,(ROW(EE$11:EE$541)-ROW(EE$11)+1)/($DX$11:$DX$541="t"),ROWS(GC$11:GC32))),"")</f>
        <v>3</v>
      </c>
      <c r="GD32" s="25">
        <f>IFERROR(INDEX(EF$11:EF$541,_xlfn.AGGREGATE(15,6,(ROW(EF$11:EF$541)-ROW(EF$11)+1)/($DX$11:$DX$541="t"),ROWS(GD$11:GD32))),"")</f>
        <v>1</v>
      </c>
      <c r="GE32" s="25">
        <f>IFERROR(INDEX(EG$11:EG$541,_xlfn.AGGREGATE(15,6,(ROW(EG$11:EG$541)-ROW(EG$11)+1)/($DX$11:$DX$541="t"),ROWS(GE$11:GE32))),"")</f>
        <v>3</v>
      </c>
      <c r="GF32" s="25">
        <f>IFERROR(INDEX(EH$11:EH$541,_xlfn.AGGREGATE(15,6,(ROW(EH$11:EH$541)-ROW(EH$11)+1)/($DX$11:$DX$541="t"),ROWS(GF$11:GF32))),"")</f>
        <v>431.5</v>
      </c>
      <c r="GG32" s="25">
        <f>IFERROR(INDEX(EI$11:EI$541,_xlfn.AGGREGATE(15,6,(ROW(EI$11:EI$541)-ROW(EI$11)+1)/($DX$11:$DX$541="t"),ROWS(GG$11:GG32))),"")</f>
        <v>0</v>
      </c>
      <c r="GH32" s="25">
        <f>IFERROR(INDEX(EJ$11:EJ$541,_xlfn.AGGREGATE(15,6,(ROW(EJ$11:EJ$541)-ROW(EJ$11)+1)/($DX$11:$DX$541="t"),ROWS(GH$11:GH32))),"")</f>
        <v>468.5</v>
      </c>
      <c r="GI32" s="25">
        <f>IFERROR(INDEX(EK$11:EK$541,_xlfn.AGGREGATE(15,6,(ROW(EK$11:EK$541)-ROW(EK$11)+1)/($DX$11:$DX$541="t"),ROWS(GI$11:GI32))),"")</f>
        <v>18.5</v>
      </c>
      <c r="GJ32" s="25"/>
      <c r="GK32" s="25">
        <f>IFERROR(INDEX(EM$11:EM$541,_xlfn.AGGREGATE(15,6,(ROW(EM$11:EM$541)-ROW(EM$11)+1)/($DX$11:$DX$541="t"),ROWS(GK$11:GK32))),"")</f>
        <v>436.64859999999999</v>
      </c>
      <c r="GL32" s="25">
        <f>IFERROR(INDEX(EN$11:EN$541,_xlfn.AGGREGATE(15,6,(ROW(EN$11:EN$541)-ROW(EN$11)+1)/($DX$11:$DX$541="t"),ROWS(GL$11:GL32))),"")</f>
        <v>905.27359999999999</v>
      </c>
      <c r="GM32" s="25">
        <f>IFERROR(INDEX(EO$11:EO$541,_xlfn.AGGREGATE(15,6,(ROW(EO$11:EO$541)-ROW(EO$11)+1)/($DX$11:$DX$541="t"),ROWS(GM$11:GM32))),"")</f>
        <v>1336.8986</v>
      </c>
      <c r="GN32" s="25">
        <f>IFERROR(INDEX(EP$11:EP$541,_xlfn.AGGREGATE(15,6,(ROW(EP$11:EP$541)-ROW(EP$11)+1)/($DX$11:$DX$541="t"),ROWS(GN$11:GN32))),"")</f>
        <v>1805.3986</v>
      </c>
      <c r="GO32" s="25"/>
      <c r="GP32" s="305"/>
      <c r="GQ32" s="142"/>
      <c r="GR32" s="26"/>
      <c r="GS32" s="18" t="str">
        <f t="shared" si="42"/>
        <v>PASS</v>
      </c>
      <c r="GT32" s="26">
        <f t="shared" si="47"/>
        <v>3</v>
      </c>
      <c r="GU32" s="26">
        <f t="shared" si="48"/>
        <v>1</v>
      </c>
      <c r="GV32" s="26">
        <f t="shared" si="49"/>
        <v>1</v>
      </c>
      <c r="GW32" s="26">
        <f t="shared" si="50"/>
        <v>3</v>
      </c>
      <c r="GX32" s="26">
        <f t="shared" si="51"/>
        <v>1</v>
      </c>
      <c r="GY32" s="26">
        <f t="shared" si="52"/>
        <v>1</v>
      </c>
      <c r="GZ32" s="26">
        <f t="shared" si="53"/>
        <v>3</v>
      </c>
      <c r="HA32" s="26">
        <f t="shared" si="54"/>
        <v>1</v>
      </c>
      <c r="HB32" s="26">
        <f t="shared" si="43"/>
        <v>446.5</v>
      </c>
      <c r="HC32" s="26">
        <f t="shared" si="44"/>
        <v>0</v>
      </c>
      <c r="HD32" s="26">
        <f t="shared" si="45"/>
        <v>453.5</v>
      </c>
      <c r="HE32" s="63">
        <f t="shared" si="55"/>
        <v>3.5</v>
      </c>
      <c r="HF32" s="52">
        <f t="shared" si="56"/>
        <v>0</v>
      </c>
      <c r="HG32" s="4">
        <f t="shared" si="57"/>
        <v>458.64859999999999</v>
      </c>
      <c r="HH32" s="26">
        <f t="shared" si="58"/>
        <v>905.27359999999999</v>
      </c>
      <c r="HI32" s="7">
        <f t="shared" si="59"/>
        <v>1351.8986</v>
      </c>
      <c r="HJ32" s="26">
        <f t="shared" si="60"/>
        <v>1805.3986</v>
      </c>
      <c r="HK32" s="2"/>
      <c r="HL32" s="2"/>
      <c r="HN32" s="133">
        <f t="shared" si="61"/>
        <v>0</v>
      </c>
      <c r="HO32" s="35">
        <f t="shared" si="61"/>
        <v>0</v>
      </c>
      <c r="HP32" s="35">
        <f t="shared" si="61"/>
        <v>0</v>
      </c>
      <c r="HQ32" s="35">
        <f t="shared" si="61"/>
        <v>0</v>
      </c>
      <c r="HR32" s="35">
        <f t="shared" si="61"/>
        <v>0</v>
      </c>
      <c r="HS32" s="35">
        <f t="shared" si="61"/>
        <v>0</v>
      </c>
      <c r="HT32" s="35">
        <f t="shared" si="61"/>
        <v>0</v>
      </c>
      <c r="HU32" s="35" t="e">
        <f t="shared" si="61"/>
        <v>#VALUE!</v>
      </c>
      <c r="HV32" s="35" t="e">
        <f t="shared" si="61"/>
        <v>#VALUE!</v>
      </c>
      <c r="HW32" s="35" t="e">
        <f t="shared" si="61"/>
        <v>#VALUE!</v>
      </c>
      <c r="HX32" s="35" t="e">
        <f t="shared" si="62"/>
        <v>#VALUE!</v>
      </c>
      <c r="HY32" s="35" t="e">
        <f t="shared" si="62"/>
        <v>#VALUE!</v>
      </c>
      <c r="HZ32" s="35" t="e">
        <f t="shared" si="62"/>
        <v>#VALUE!</v>
      </c>
      <c r="IA32" s="35" t="e">
        <f t="shared" si="62"/>
        <v>#VALUE!</v>
      </c>
      <c r="IB32" s="35" t="e">
        <f t="shared" si="62"/>
        <v>#VALUE!</v>
      </c>
      <c r="IC32" s="35" t="e">
        <f t="shared" si="62"/>
        <v>#VALUE!</v>
      </c>
      <c r="ID32" s="35" t="e">
        <f t="shared" si="62"/>
        <v>#VALUE!</v>
      </c>
      <c r="IE32" s="35" t="e">
        <f t="shared" si="62"/>
        <v>#VALUE!</v>
      </c>
      <c r="IF32" s="35" t="e">
        <f t="shared" si="62"/>
        <v>#VALUE!</v>
      </c>
      <c r="IG32" s="35" t="e">
        <f t="shared" si="62"/>
        <v>#VALUE!</v>
      </c>
      <c r="IH32" s="35" t="e">
        <f t="shared" si="63"/>
        <v>#VALUE!</v>
      </c>
      <c r="II32" s="35" t="e">
        <f t="shared" si="63"/>
        <v>#VALUE!</v>
      </c>
      <c r="IJ32" s="35" t="e">
        <f t="shared" si="63"/>
        <v>#VALUE!</v>
      </c>
      <c r="IK32" s="35" t="e">
        <f t="shared" si="63"/>
        <v>#VALUE!</v>
      </c>
      <c r="IL32" s="35" t="e">
        <f t="shared" si="63"/>
        <v>#VALUE!</v>
      </c>
      <c r="IM32" s="35" t="e">
        <f t="shared" si="63"/>
        <v>#VALUE!</v>
      </c>
      <c r="IN32" s="35" t="e">
        <f t="shared" si="63"/>
        <v>#VALUE!</v>
      </c>
      <c r="IO32" s="35" t="e">
        <f t="shared" si="63"/>
        <v>#VALUE!</v>
      </c>
      <c r="IP32" s="35" t="e">
        <f t="shared" si="63"/>
        <v>#VALUE!</v>
      </c>
      <c r="IQ32" s="35" t="e">
        <f t="shared" si="63"/>
        <v>#VALUE!</v>
      </c>
      <c r="IR32" s="35" t="e">
        <f t="shared" si="64"/>
        <v>#VALUE!</v>
      </c>
      <c r="IS32" s="35" t="e">
        <f t="shared" si="64"/>
        <v>#VALUE!</v>
      </c>
      <c r="IT32" s="35" t="e">
        <f t="shared" si="64"/>
        <v>#VALUE!</v>
      </c>
      <c r="IU32" s="35" t="e">
        <f t="shared" si="64"/>
        <v>#VALUE!</v>
      </c>
      <c r="IV32" s="35" t="e">
        <f t="shared" si="64"/>
        <v>#VALUE!</v>
      </c>
      <c r="IW32" s="35" t="e">
        <f t="shared" si="64"/>
        <v>#VALUE!</v>
      </c>
      <c r="IX32" s="35" t="e">
        <f t="shared" si="64"/>
        <v>#VALUE!</v>
      </c>
      <c r="IY32" s="35" t="e">
        <f t="shared" si="64"/>
        <v>#VALUE!</v>
      </c>
      <c r="IZ32" s="35" t="e">
        <f t="shared" si="64"/>
        <v>#VALUE!</v>
      </c>
      <c r="JA32" s="35" t="e">
        <f t="shared" si="64"/>
        <v>#VALUE!</v>
      </c>
      <c r="JB32" s="35" t="e">
        <f t="shared" si="65"/>
        <v>#VALUE!</v>
      </c>
      <c r="JC32" s="35" t="e">
        <f t="shared" si="65"/>
        <v>#VALUE!</v>
      </c>
      <c r="JD32" s="35" t="e">
        <f t="shared" si="65"/>
        <v>#VALUE!</v>
      </c>
      <c r="JE32" s="35" t="e">
        <f t="shared" si="65"/>
        <v>#VALUE!</v>
      </c>
      <c r="JF32" s="35" t="e">
        <f t="shared" si="65"/>
        <v>#VALUE!</v>
      </c>
      <c r="JG32" s="35" t="e">
        <f t="shared" si="65"/>
        <v>#VALUE!</v>
      </c>
      <c r="JH32" s="35" t="e">
        <f t="shared" si="65"/>
        <v>#VALUE!</v>
      </c>
      <c r="JI32" s="35" t="e">
        <f t="shared" si="65"/>
        <v>#VALUE!</v>
      </c>
      <c r="JJ32" s="35" t="e">
        <f t="shared" si="65"/>
        <v>#VALUE!</v>
      </c>
      <c r="JK32" s="177" t="e">
        <f t="shared" si="65"/>
        <v>#VALUE!</v>
      </c>
    </row>
    <row r="33" spans="1:271" ht="15" customHeight="1" x14ac:dyDescent="0.3">
      <c r="A33" s="100"/>
      <c r="B33" s="80"/>
      <c r="C33" s="246" t="s">
        <v>149</v>
      </c>
      <c r="D33" s="247">
        <v>0</v>
      </c>
      <c r="E33" s="101" t="s">
        <v>150</v>
      </c>
      <c r="F33" s="101" t="s">
        <v>234</v>
      </c>
      <c r="G33" s="101"/>
      <c r="H33" s="81"/>
      <c r="I33" s="80" t="s">
        <v>136</v>
      </c>
      <c r="J33" s="84">
        <f>J32+D25</f>
        <v>1809.9844999999991</v>
      </c>
      <c r="K33" s="84"/>
      <c r="L33" s="100"/>
      <c r="M33" s="358" t="s">
        <v>186</v>
      </c>
      <c r="N33" s="359"/>
      <c r="O33" s="359"/>
      <c r="P33" s="359"/>
      <c r="Q33" s="359"/>
      <c r="R33" s="359"/>
      <c r="S33" s="359"/>
      <c r="T33" s="359"/>
      <c r="U33" s="359"/>
      <c r="V33" s="359"/>
      <c r="W33" s="359"/>
      <c r="X33" s="359"/>
      <c r="Y33" s="360"/>
      <c r="Z33" s="81"/>
      <c r="AA33" s="81"/>
      <c r="AB33" s="81"/>
      <c r="AC33" s="81"/>
      <c r="AD33" s="81"/>
      <c r="AE33" s="81"/>
      <c r="AF33" s="81"/>
      <c r="AG33" s="81"/>
      <c r="AH33" s="81"/>
      <c r="AI33" s="81"/>
      <c r="AJ33" s="81"/>
      <c r="AK33" s="81"/>
      <c r="AL33" s="81"/>
      <c r="AM33" s="81"/>
      <c r="AN33" s="81"/>
      <c r="AO33" s="81"/>
      <c r="AP33" s="81"/>
      <c r="AQ33" s="426"/>
      <c r="AR33" s="141"/>
      <c r="AS33" s="18">
        <v>9</v>
      </c>
      <c r="AT33" s="26" t="s">
        <v>122</v>
      </c>
      <c r="AU33" s="4" t="str">
        <f>IF(OR(BR33="no",BS33="int",BI33=0),"FAIL",IF(BR33="yes2","PASS2",IF(BR33="yes3","PASS",fail?)))</f>
        <v>FAIL</v>
      </c>
      <c r="AV33" s="26" t="s">
        <v>146</v>
      </c>
      <c r="AW33" s="26" t="s">
        <v>146</v>
      </c>
      <c r="AX33" s="26" t="s">
        <v>146</v>
      </c>
      <c r="AY33" s="26" t="s">
        <v>146</v>
      </c>
      <c r="AZ33" s="26" t="s">
        <v>146</v>
      </c>
      <c r="BA33" s="26" t="s">
        <v>146</v>
      </c>
      <c r="BB33" s="26" t="s">
        <v>146</v>
      </c>
      <c r="BC33" s="26" t="s">
        <v>146</v>
      </c>
      <c r="BD33" s="26">
        <f t="shared" si="20"/>
        <v>241</v>
      </c>
      <c r="BE33" s="26"/>
      <c r="BF33" s="26">
        <f t="shared" si="21"/>
        <v>241</v>
      </c>
      <c r="BG33" s="63">
        <v>0.01</v>
      </c>
      <c r="BH33" s="26"/>
      <c r="BI33" s="26">
        <f t="shared" si="22"/>
        <v>241</v>
      </c>
      <c r="BJ33" s="26">
        <f t="shared" si="34"/>
        <v>482</v>
      </c>
      <c r="BK33" s="26">
        <f t="shared" si="35"/>
        <v>723</v>
      </c>
      <c r="BL33" s="26">
        <f t="shared" si="36"/>
        <v>964</v>
      </c>
      <c r="BM33" s="26">
        <f t="shared" si="37"/>
        <v>1205</v>
      </c>
      <c r="BN33" s="26">
        <f t="shared" si="38"/>
        <v>1446</v>
      </c>
      <c r="BO33" s="26">
        <f t="shared" si="39"/>
        <v>1687</v>
      </c>
      <c r="BP33" s="26">
        <f t="shared" si="40"/>
        <v>0</v>
      </c>
      <c r="BQ33" s="26"/>
      <c r="BR33" s="26" t="str">
        <f t="shared" si="9"/>
        <v>yes3</v>
      </c>
      <c r="BS33" s="26" t="str">
        <f t="shared" si="10"/>
        <v>Int</v>
      </c>
      <c r="BT33" s="26"/>
      <c r="BU33" s="26"/>
      <c r="BV33" s="1">
        <f t="shared" si="28"/>
        <v>0</v>
      </c>
      <c r="BW33" s="1">
        <f t="shared" si="28"/>
        <v>0</v>
      </c>
      <c r="BX33" s="1">
        <f t="shared" si="28"/>
        <v>0</v>
      </c>
      <c r="BY33" s="1">
        <f t="shared" si="28"/>
        <v>0</v>
      </c>
      <c r="BZ33" s="1">
        <f t="shared" si="28"/>
        <v>0</v>
      </c>
      <c r="CA33" s="1">
        <f t="shared" si="28"/>
        <v>0</v>
      </c>
      <c r="CB33" s="1">
        <f t="shared" si="28"/>
        <v>0</v>
      </c>
      <c r="CC33" s="1">
        <f t="shared" si="28"/>
        <v>0</v>
      </c>
      <c r="CD33" s="1">
        <f t="shared" si="28"/>
        <v>0</v>
      </c>
      <c r="CE33" s="1">
        <f t="shared" si="28"/>
        <v>0</v>
      </c>
      <c r="CF33" s="1">
        <f t="shared" si="29"/>
        <v>0</v>
      </c>
      <c r="CG33" s="1">
        <f t="shared" si="29"/>
        <v>0</v>
      </c>
      <c r="CH33" s="1">
        <f t="shared" si="29"/>
        <v>1</v>
      </c>
      <c r="CI33" s="1">
        <f t="shared" si="29"/>
        <v>0</v>
      </c>
      <c r="CJ33" s="1">
        <f t="shared" si="29"/>
        <v>0</v>
      </c>
      <c r="CK33" s="1">
        <f t="shared" si="29"/>
        <v>0</v>
      </c>
      <c r="CL33" s="1">
        <f t="shared" si="29"/>
        <v>0</v>
      </c>
      <c r="CM33" s="1">
        <f t="shared" si="29"/>
        <v>0</v>
      </c>
      <c r="CN33" s="1">
        <f t="shared" si="29"/>
        <v>1</v>
      </c>
      <c r="CO33" s="1">
        <f t="shared" si="29"/>
        <v>0</v>
      </c>
      <c r="CP33" s="1">
        <f t="shared" si="30"/>
        <v>0</v>
      </c>
      <c r="CQ33" s="1">
        <f t="shared" si="30"/>
        <v>0</v>
      </c>
      <c r="CR33" s="1">
        <f t="shared" si="30"/>
        <v>0</v>
      </c>
      <c r="CS33" s="1">
        <f t="shared" si="30"/>
        <v>0</v>
      </c>
      <c r="CT33" s="1">
        <f t="shared" si="30"/>
        <v>1</v>
      </c>
      <c r="CU33" s="1">
        <f t="shared" si="30"/>
        <v>0</v>
      </c>
      <c r="CV33" s="1">
        <f t="shared" si="30"/>
        <v>0</v>
      </c>
      <c r="CW33" s="1">
        <f t="shared" si="30"/>
        <v>0</v>
      </c>
      <c r="CX33" s="1">
        <f t="shared" si="30"/>
        <v>0</v>
      </c>
      <c r="CY33" s="1">
        <f t="shared" si="30"/>
        <v>0</v>
      </c>
      <c r="CZ33" s="1">
        <f t="shared" si="31"/>
        <v>1</v>
      </c>
      <c r="DA33" s="1">
        <f t="shared" si="31"/>
        <v>0</v>
      </c>
      <c r="DB33" s="1">
        <f t="shared" si="31"/>
        <v>0</v>
      </c>
      <c r="DC33" s="1">
        <f t="shared" si="31"/>
        <v>0</v>
      </c>
      <c r="DD33" s="1">
        <f t="shared" si="31"/>
        <v>0</v>
      </c>
      <c r="DE33" s="1">
        <f t="shared" si="31"/>
        <v>0</v>
      </c>
      <c r="DF33" s="1">
        <f t="shared" si="31"/>
        <v>1</v>
      </c>
      <c r="DG33" s="1">
        <f t="shared" si="31"/>
        <v>0</v>
      </c>
      <c r="DH33" s="1">
        <f t="shared" si="31"/>
        <v>0</v>
      </c>
      <c r="DI33" s="1">
        <f t="shared" si="31"/>
        <v>0</v>
      </c>
      <c r="DJ33" s="1">
        <f t="shared" si="32"/>
        <v>0</v>
      </c>
      <c r="DK33" s="1">
        <f t="shared" si="32"/>
        <v>0</v>
      </c>
      <c r="DL33" s="1">
        <f t="shared" si="32"/>
        <v>0</v>
      </c>
      <c r="DM33" s="1">
        <f t="shared" si="32"/>
        <v>0</v>
      </c>
      <c r="DN33" s="1">
        <f t="shared" si="32"/>
        <v>0</v>
      </c>
      <c r="DO33" s="1">
        <f t="shared" si="32"/>
        <v>0</v>
      </c>
      <c r="DP33" s="26"/>
      <c r="DQ33" s="26"/>
      <c r="DR33" s="26"/>
      <c r="DS33" s="26"/>
      <c r="DT33" s="366"/>
      <c r="DW33" s="48">
        <v>23</v>
      </c>
      <c r="DX33" s="26" t="str">
        <f>IFERROR(INDEX(AT$11:AT$2000,_xlfn.AGGREGATE(15,6,(ROW(AT$11:AT$2000)-ROW(AT$11)+1)/($AU$11:$AU$2000=$DY$8),ROWS(DX$11:DX33))),"")</f>
        <v>t</v>
      </c>
      <c r="DY33" s="4" t="str">
        <f>IFERROR(INDEX(AU$11:AU$2000,_xlfn.AGGREGATE(15,6,(ROW(AU$11:AU$2000)-ROW(AU$11)+1)/($AU$11:$AU$2000=$DY$8),ROWS(DY$11:DY33))),"")</f>
        <v>PASS</v>
      </c>
      <c r="DZ33" s="26">
        <f>IFERROR(INDEX(AV$11:AV$2000,_xlfn.AGGREGATE(15,6,(ROW(AV$11:AV$2000)-ROW(AV$11)+1)/($AU$11:$AU$2000=$DY$8),ROWS(DZ$11:DZ33))),"")</f>
        <v>3</v>
      </c>
      <c r="EA33" s="26">
        <f>IFERROR(INDEX(AW$11:AW$2000,_xlfn.AGGREGATE(15,6,(ROW(AW$11:AW$2000)-ROW(AW$11)+1)/($AU$11:$AU$2000=$DY$8),ROWS(EA$11:EA33))),"")</f>
        <v>1</v>
      </c>
      <c r="EB33" s="26">
        <f>IFERROR(INDEX(AX$11:AX$2000,_xlfn.AGGREGATE(15,6,(ROW(AX$11:AX$2000)-ROW(AX$11)+1)/($AU$11:$AU$2000=$DY$8),ROWS(EB$11:EB33))),"")</f>
        <v>3</v>
      </c>
      <c r="EC33" s="26">
        <f>IFERROR(INDEX(AY$11:AY$2000,_xlfn.AGGREGATE(15,6,(ROW(AY$11:AY$2000)-ROW(AY$11)+1)/($AU$11:$AU$2000=$DY$8),ROWS(EC$11:EC33))),"")</f>
        <v>1</v>
      </c>
      <c r="ED33" s="26">
        <f>IFERROR(INDEX(AZ$11:AZ$2000,_xlfn.AGGREGATE(15,6,(ROW(AZ$11:AZ$2000)-ROW(AZ$11)+1)/($AU$11:$AU$2000=$DY$8),ROWS(ED$11:ED33))),"")</f>
        <v>3</v>
      </c>
      <c r="EE33" s="26">
        <f>IFERROR(INDEX(BA$11:BA$2000,_xlfn.AGGREGATE(15,6,(ROW(BA$11:BA$2000)-ROW(BA$11)+1)/($AU$11:$AU$2000=$DY$8),ROWS(EE$11:EE33))),"")</f>
        <v>1</v>
      </c>
      <c r="EF33" s="26">
        <f>IFERROR(INDEX(BB$11:BB$2000,_xlfn.AGGREGATE(15,6,(ROW(BB$11:BB$2000)-ROW(BB$11)+1)/($AU$11:$AU$2000=$DY$8),ROWS(EF$11:EF33))),"")</f>
        <v>3</v>
      </c>
      <c r="EG33" s="26">
        <f>IFERROR(INDEX(BC$11:BC$2000,_xlfn.AGGREGATE(15,6,(ROW(BC$11:BC$2000)-ROW(BC$11)+1)/($AU$11:$AU$2000=$DY$8),ROWS(EG$11:EG33))),"")</f>
        <v>1</v>
      </c>
      <c r="EH33" s="26">
        <f>IFERROR(INDEX(BD$11:BD$2000,_xlfn.AGGREGATE(15,6,(ROW(BD$11:BD$2000)-ROW(BD$11)+1)/($AU$11:$AU$2000=$DY$8),ROWS(EH$11:EH33))),"")</f>
        <v>427.5</v>
      </c>
      <c r="EI33" s="26">
        <f>IFERROR(INDEX(BE$11:BE$2000,_xlfn.AGGREGATE(15,6,(ROW(BE$11:BE$2000)-ROW(BE$11)+1)/($AU$11:$AU$2000=$DY$8),ROWS(EI$11:EI33))),"")</f>
        <v>0</v>
      </c>
      <c r="EJ33" s="26">
        <f>IFERROR(INDEX(BF$11:BF$2000,_xlfn.AGGREGATE(15,6,(ROW(BF$11:BF$2000)-ROW(BF$11)+1)/($AU$11:$AU$2000=$DY$8),ROWS(EJ$11:EJ33))),"")</f>
        <v>472.5</v>
      </c>
      <c r="EK33" s="26">
        <f>IFERROR(INDEX(BG$11:BG$2000,_xlfn.AGGREGATE(15,6,(ROW(BG$11:BG$2000)-ROW(BG$11)+1)/($AU$11:$AU$2000=$DY$8),ROWS(EK$11:EK33))),"")</f>
        <v>22.5</v>
      </c>
      <c r="EL33" s="26">
        <f>IFERROR(INDEX(BH$11:BH$2000,_xlfn.AGGREGATE(15,6,(ROW(BH$11:BH$2000)-ROW(BH$11)+1)/($AU$11:$AU$2000=$DY$8),ROWS(EL$11:EL33))),"")</f>
        <v>0</v>
      </c>
      <c r="EM33" s="26">
        <f>IFERROR(INDEX(BI$11:BI$2000,_xlfn.AGGREGATE(15,6,(ROW(BI$11:BI$2000)-ROW(BI$11)+1)/($AU$11:$AU$2000=$DY$8),ROWS(EM$11:EM33))),"")</f>
        <v>477.64859999999999</v>
      </c>
      <c r="EN33" s="26">
        <f>IFERROR(INDEX(BJ$11:BJ$2000,_xlfn.AGGREGATE(15,6,(ROW(BJ$11:BJ$2000)-ROW(BJ$11)+1)/($AU$11:$AU$2000=$DY$8),ROWS(EN$11:EN33))),"")</f>
        <v>905.27359999999999</v>
      </c>
      <c r="EO33" s="26">
        <f>IFERROR(INDEX(BK$11:BK$2000,_xlfn.AGGREGATE(15,6,(ROW(BK$11:BK$2000)-ROW(BK$11)+1)/($AU$11:$AU$2000=$DY$8),ROWS(EO$11:EO33))),"")</f>
        <v>1377.8986</v>
      </c>
      <c r="EP33" s="26">
        <f>IFERROR(INDEX(BL$11:BL$2000,_xlfn.AGGREGATE(15,6,(ROW(BL$11:BL$2000)-ROW(BL$11)+1)/($AU$11:$AU$2000=$DY$8),ROWS(EP$11:EP33))),"")</f>
        <v>1805.3986</v>
      </c>
      <c r="EQ33" s="26">
        <f>IFERROR(INDEX(BM$11:BM$2000,_xlfn.AGGREGATE(15,6,(ROW(BM$11:BM$2000)-ROW(BM$11)+1)/($AU$11:$AU$2000=$DY$8),ROWS(EQ$11:EQ33))),"")</f>
        <v>0</v>
      </c>
      <c r="ER33" s="26">
        <f>IFERROR(INDEX(BN$11:BN$2000,_xlfn.AGGREGATE(15,6,(ROW(BN$11:BN$2000)-ROW(BN$11)+1)/($AU$11:$AU$2000=$DY$8),ROWS(ER$11:ER33))),"")</f>
        <v>0</v>
      </c>
      <c r="ES33" s="26">
        <f>IFERROR(INDEX(BO$11:BO$2000,_xlfn.AGGREGATE(15,6,(ROW(BO$11:BO$2000)-ROW(BO$11)+1)/($AU$11:$AU$2000=$DY$8),ROWS(ES$11:ES33))),"")</f>
        <v>0</v>
      </c>
      <c r="ET33" s="63">
        <f>IFERROR(INDEX(BP$11:BP$2000,_xlfn.AGGREGATE(15,6,(ROW(BP$11:BP$2000)-ROW(BP$11)+1)/($AU$11:$AU$2000=$DY$8),ROWS(ET$11:ET33))),"")</f>
        <v>0</v>
      </c>
      <c r="EU33" s="25"/>
      <c r="EV33" s="48" t="e">
        <f>_xlfn.RANK.EQ(FJ33,$FJ$11:$FJ$64,1)+COUNTIF(FJ$11:$FJ33,FJ33)-1</f>
        <v>#VALUE!</v>
      </c>
      <c r="EW33" s="25" t="str">
        <f>IFERROR(INDEX(DX$11:DX$541,_xlfn.AGGREGATE(15,6,(ROW(DX$11:DX$541)-ROW(DX$11)+1)/($DX$11:$DX$541="p"),ROWS(EW$11:EW33))),"")</f>
        <v/>
      </c>
      <c r="EX33" s="25" t="str">
        <f>IFERROR(INDEX(DY$11:DY$541,_xlfn.AGGREGATE(15,6,(ROW(DY$11:DY$541)-ROW(DY$11)+1)/($DX$11:$DX$541="p"),ROWS(EX$11:EX33))),"")</f>
        <v/>
      </c>
      <c r="EY33" s="25" t="str">
        <f>IFERROR(INDEX(DZ$11:DZ$541,_xlfn.AGGREGATE(15,6,(ROW(DZ$11:DZ$541)-ROW(DZ$11)+1)/($DX$11:$DX$541="p"),ROWS(EY$11:EY33))),"")</f>
        <v/>
      </c>
      <c r="EZ33" s="25" t="str">
        <f>IFERROR(INDEX(EA$11:EA$541,_xlfn.AGGREGATE(15,6,(ROW(EA$11:EA$541)-ROW(EA$11)+1)/($DX$11:$DX$541="p"),ROWS(EZ$11:EZ33))),"")</f>
        <v/>
      </c>
      <c r="FA33" s="25" t="str">
        <f>IFERROR(INDEX(EB$11:EB$541,_xlfn.AGGREGATE(15,6,(ROW(EB$11:EB$541)-ROW(EB$11)+1)/($DX$11:$DX$541="p"),ROWS(FA$11:FA33))),"")</f>
        <v/>
      </c>
      <c r="FB33" s="25" t="str">
        <f>IFERROR(INDEX(EC$11:EC$541,_xlfn.AGGREGATE(15,6,(ROW(EC$11:EC$541)-ROW(EC$11)+1)/($DX$11:$DX$541="p"),ROWS(FB$11:FB33))),"")</f>
        <v/>
      </c>
      <c r="FC33" s="25" t="str">
        <f>IFERROR(INDEX(ED$11:ED$541,_xlfn.AGGREGATE(15,6,(ROW(ED$11:ED$541)-ROW(ED$11)+1)/($DX$11:$DX$541="p"),ROWS(FC$11:FC33))),"")</f>
        <v/>
      </c>
      <c r="FD33" s="25" t="str">
        <f>IFERROR(INDEX(EE$11:EE$541,_xlfn.AGGREGATE(15,6,(ROW(EE$11:EE$541)-ROW(EE$11)+1)/($DX$11:$DX$541="p"),ROWS(FD$11:FD33))),"")</f>
        <v/>
      </c>
      <c r="FE33" s="25" t="str">
        <f>IFERROR(INDEX(EF$11:EF$541,_xlfn.AGGREGATE(15,6,(ROW(EF$11:EF$541)-ROW(EF$11)+1)/($DX$11:$DX$541="p"),ROWS(FE$11:FE33))),"")</f>
        <v/>
      </c>
      <c r="FF33" s="25" t="str">
        <f>IFERROR(INDEX(EG$11:EG$541,_xlfn.AGGREGATE(15,6,(ROW(EG$11:EG$541)-ROW(EG$11)+1)/($DX$11:$DX$541="p"),ROWS(FF$11:FF33))),"")</f>
        <v/>
      </c>
      <c r="FG33" s="25" t="str">
        <f>IFERROR(INDEX(EH$11:EH$541,_xlfn.AGGREGATE(15,6,(ROW(EH$11:EH$541)-ROW(EH$11)+1)/($DX$11:$DX$541="p"),ROWS(FG$11:FG33))),"")</f>
        <v/>
      </c>
      <c r="FH33" s="25" t="str">
        <f>IFERROR(INDEX(EI$11:EI$541,_xlfn.AGGREGATE(15,6,(ROW(EI$11:EI$541)-ROW(EI$11)+1)/($DX$11:$DX$541="p"),ROWS(FH$11:FH33))),"")</f>
        <v/>
      </c>
      <c r="FI33" s="25" t="str">
        <f>IFERROR(INDEX(EJ$11:EJ$541,_xlfn.AGGREGATE(15,6,(ROW(EJ$11:EJ$541)-ROW(EJ$11)+1)/($DX$11:$DX$541="p"),ROWS(FI$11:FI33))),"")</f>
        <v/>
      </c>
      <c r="FJ33" s="25" t="str">
        <f>IFERROR(INDEX(EK$11:EK$541,_xlfn.AGGREGATE(15,6,(ROW(EK$11:EK$541)-ROW(EK$11)+1)/($DX$11:$DX$541="p"),ROWS(FJ$11:FJ33))),"")</f>
        <v/>
      </c>
      <c r="FK33" s="25"/>
      <c r="FL33" s="25" t="str">
        <f>IFERROR(INDEX(EM$11:EM$541,_xlfn.AGGREGATE(15,6,(ROW(EM$11:EM$541)-ROW(EM$11)+1)/($DX$11:$DX$541="p"),ROWS(FL$11:FL33))),"")</f>
        <v/>
      </c>
      <c r="FM33" s="25" t="str">
        <f>IFERROR(INDEX(EN$11:EN$541,_xlfn.AGGREGATE(15,6,(ROW(EN$11:EN$541)-ROW(EN$11)+1)/($DX$11:$DX$541="p"),ROWS(FM$11:FM33))),"")</f>
        <v/>
      </c>
      <c r="FN33" s="25" t="str">
        <f>IFERROR(INDEX(EO$11:EO$541,_xlfn.AGGREGATE(15,6,(ROW(EO$11:EO$541)-ROW(EO$11)+1)/($DX$11:$DX$541="p"),ROWS(FN$11:FN33))),"")</f>
        <v/>
      </c>
      <c r="FO33" s="25" t="str">
        <f>IFERROR(INDEX(EP$11:EP$541,_xlfn.AGGREGATE(15,6,(ROW(EP$11:EP$541)-ROW(EP$11)+1)/($DX$11:$DX$541="p"),ROWS(FO$11:FO33))),"")</f>
        <v/>
      </c>
      <c r="FP33" s="25" t="str">
        <f>IFERROR(INDEX(EQ$11:EQ$541,_xlfn.AGGREGATE(15,6,(ROW(EQ$11:EQ$541)-ROW(EQ$11)+1)/($DX$11:$DX$541="p"),ROWS(FP$11:FP33))),"")</f>
        <v/>
      </c>
      <c r="FQ33" s="25" t="str">
        <f>IFERROR(INDEX(ER$11:ER$541,_xlfn.AGGREGATE(15,6,(ROW(ER$11:ER$541)-ROW(ER$11)+1)/($DX$11:$DX$541="p"),ROWS(FQ$11:FQ33))),"")</f>
        <v/>
      </c>
      <c r="FR33" s="25" t="str">
        <f>IFERROR(INDEX(ES$11:ES$541,_xlfn.AGGREGATE(15,6,(ROW(ES$11:ES$541)-ROW(ES$11)+1)/($DX$11:$DX$541="p"),ROWS(FR$11:FR33))),"")</f>
        <v/>
      </c>
      <c r="FS33" s="25" t="str">
        <f>IFERROR(INDEX(ET$11:ET$541,_xlfn.AGGREGATE(15,6,(ROW(ET$11:ET$541)-ROW(ET$11)+1)/($DX$11:$DX$541="p"),ROWS(FS$11:FS33))),"")</f>
        <v/>
      </c>
      <c r="FT33" s="25"/>
      <c r="FU33" s="48">
        <f>_xlfn.RANK.EQ(GI33,$GI$11:$GI$96,1)+COUNTIF($GI$11:GI33,GI33)-1</f>
        <v>47</v>
      </c>
      <c r="FV33" s="25" t="str">
        <f>IFERROR(INDEX(DX$11:DX$541,_xlfn.AGGREGATE(15,6,(ROW(DX$11:DX$541)-ROW(DX$11)+1)/($DX$11:$DX$541="t"),ROWS(FV$11:FV33))),"")</f>
        <v>t</v>
      </c>
      <c r="FW33" s="25" t="str">
        <f>IFERROR(INDEX(DY$11:DY$541,_xlfn.AGGREGATE(15,6,(ROW(DY$11:DY$541)-ROW(DY$11)+1)/($DX$11:$DX$541="t"),ROWS(FW$11:FW33))),"")</f>
        <v>PASS</v>
      </c>
      <c r="FX33" s="25">
        <f>IFERROR(INDEX(DZ$11:DZ$541,_xlfn.AGGREGATE(15,6,(ROW(DZ$11:DZ$541)-ROW(DZ$11)+1)/($DX$11:$DX$541="t"),ROWS(FX$11:FX33))),"")</f>
        <v>1</v>
      </c>
      <c r="FY33" s="25">
        <f>IFERROR(INDEX(EA$11:EA$541,_xlfn.AGGREGATE(15,6,(ROW(EA$11:EA$541)-ROW(EA$11)+1)/($DX$11:$DX$541="t"),ROWS(FY$11:FY33))),"")</f>
        <v>3</v>
      </c>
      <c r="FZ33" s="25">
        <f>IFERROR(INDEX(EB$11:EB$541,_xlfn.AGGREGATE(15,6,(ROW(EB$11:EB$541)-ROW(EB$11)+1)/($DX$11:$DX$541="t"),ROWS(FZ$11:FZ33))),"")</f>
        <v>1</v>
      </c>
      <c r="GA33" s="25">
        <f>IFERROR(INDEX(EC$11:EC$541,_xlfn.AGGREGATE(15,6,(ROW(EC$11:EC$541)-ROW(EC$11)+1)/($DX$11:$DX$541="t"),ROWS(GA$11:GA33))),"")</f>
        <v>3</v>
      </c>
      <c r="GB33" s="25">
        <f>IFERROR(INDEX(ED$11:ED$541,_xlfn.AGGREGATE(15,6,(ROW(ED$11:ED$541)-ROW(ED$11)+1)/($DX$11:$DX$541="t"),ROWS(GB$11:GB33))),"")</f>
        <v>1</v>
      </c>
      <c r="GC33" s="25">
        <f>IFERROR(INDEX(EE$11:EE$541,_xlfn.AGGREGATE(15,6,(ROW(EE$11:EE$541)-ROW(EE$11)+1)/($DX$11:$DX$541="t"),ROWS(GC$11:GC33))),"")</f>
        <v>3</v>
      </c>
      <c r="GD33" s="25">
        <f>IFERROR(INDEX(EF$11:EF$541,_xlfn.AGGREGATE(15,6,(ROW(EF$11:EF$541)-ROW(EF$11)+1)/($DX$11:$DX$541="t"),ROWS(GD$11:GD33))),"")</f>
        <v>1</v>
      </c>
      <c r="GE33" s="25">
        <f>IFERROR(INDEX(EG$11:EG$541,_xlfn.AGGREGATE(15,6,(ROW(EG$11:EG$541)-ROW(EG$11)+1)/($DX$11:$DX$541="t"),ROWS(GE$11:GE33))),"")</f>
        <v>3</v>
      </c>
      <c r="GF33" s="25">
        <f>IFERROR(INDEX(EH$11:EH$541,_xlfn.AGGREGATE(15,6,(ROW(EH$11:EH$541)-ROW(EH$11)+1)/($DX$11:$DX$541="t"),ROWS(GF$11:GF33))),"")</f>
        <v>431</v>
      </c>
      <c r="GG33" s="25">
        <f>IFERROR(INDEX(EI$11:EI$541,_xlfn.AGGREGATE(15,6,(ROW(EI$11:EI$541)-ROW(EI$11)+1)/($DX$11:$DX$541="t"),ROWS(GG$11:GG33))),"")</f>
        <v>0</v>
      </c>
      <c r="GH33" s="25">
        <f>IFERROR(INDEX(EJ$11:EJ$541,_xlfn.AGGREGATE(15,6,(ROW(EJ$11:EJ$541)-ROW(EJ$11)+1)/($DX$11:$DX$541="t"),ROWS(GH$11:GH33))),"")</f>
        <v>469</v>
      </c>
      <c r="GI33" s="25">
        <f>IFERROR(INDEX(EK$11:EK$541,_xlfn.AGGREGATE(15,6,(ROW(EK$11:EK$541)-ROW(EK$11)+1)/($DX$11:$DX$541="t"),ROWS(GI$11:GI33))),"")</f>
        <v>19</v>
      </c>
      <c r="GJ33" s="26"/>
      <c r="GK33" s="25">
        <f>IFERROR(INDEX(EM$11:EM$541,_xlfn.AGGREGATE(15,6,(ROW(EM$11:EM$541)-ROW(EM$11)+1)/($DX$11:$DX$541="t"),ROWS(GK$11:GK33))),"")</f>
        <v>436.14859999999999</v>
      </c>
      <c r="GL33" s="25">
        <f>IFERROR(INDEX(EN$11:EN$541,_xlfn.AGGREGATE(15,6,(ROW(EN$11:EN$541)-ROW(EN$11)+1)/($DX$11:$DX$541="t"),ROWS(GL$11:GL33))),"")</f>
        <v>905.27359999999999</v>
      </c>
      <c r="GM33" s="25">
        <f>IFERROR(INDEX(EO$11:EO$541,_xlfn.AGGREGATE(15,6,(ROW(EO$11:EO$541)-ROW(EO$11)+1)/($DX$11:$DX$541="t"),ROWS(GM$11:GM33))),"")</f>
        <v>1336.3986</v>
      </c>
      <c r="GN33" s="25">
        <f>IFERROR(INDEX(EP$11:EP$541,_xlfn.AGGREGATE(15,6,(ROW(EP$11:EP$541)-ROW(EP$11)+1)/($DX$11:$DX$541="t"),ROWS(GN$11:GN33))),"")</f>
        <v>1805.3986</v>
      </c>
      <c r="GO33" s="26"/>
      <c r="GP33" s="305"/>
      <c r="GQ33" s="142"/>
      <c r="GR33" s="26"/>
      <c r="GS33" s="18" t="str">
        <f t="shared" si="42"/>
        <v>PASS</v>
      </c>
      <c r="GT33" s="26">
        <f t="shared" si="47"/>
        <v>3</v>
      </c>
      <c r="GU33" s="26">
        <f t="shared" si="48"/>
        <v>1</v>
      </c>
      <c r="GV33" s="26">
        <f t="shared" si="49"/>
        <v>1</v>
      </c>
      <c r="GW33" s="26">
        <f t="shared" si="50"/>
        <v>3</v>
      </c>
      <c r="GX33" s="26">
        <f t="shared" si="51"/>
        <v>1</v>
      </c>
      <c r="GY33" s="26">
        <f t="shared" si="52"/>
        <v>1</v>
      </c>
      <c r="GZ33" s="26">
        <f t="shared" si="53"/>
        <v>3</v>
      </c>
      <c r="HA33" s="26">
        <f t="shared" si="54"/>
        <v>1</v>
      </c>
      <c r="HB33" s="26">
        <f t="shared" si="43"/>
        <v>446</v>
      </c>
      <c r="HC33" s="26">
        <f t="shared" si="44"/>
        <v>0</v>
      </c>
      <c r="HD33" s="26">
        <f t="shared" si="45"/>
        <v>454</v>
      </c>
      <c r="HE33" s="63">
        <f t="shared" si="55"/>
        <v>4</v>
      </c>
      <c r="HF33" s="52">
        <f t="shared" si="56"/>
        <v>0</v>
      </c>
      <c r="HG33" s="4">
        <f t="shared" si="57"/>
        <v>459.14859999999999</v>
      </c>
      <c r="HH33" s="26">
        <f t="shared" si="58"/>
        <v>905.27359999999999</v>
      </c>
      <c r="HI33" s="7">
        <f t="shared" si="59"/>
        <v>1351.3986</v>
      </c>
      <c r="HJ33" s="26">
        <f t="shared" si="60"/>
        <v>1805.3986</v>
      </c>
      <c r="HK33" s="2"/>
      <c r="HL33" s="2"/>
      <c r="HN33" s="133">
        <f t="shared" si="61"/>
        <v>0</v>
      </c>
      <c r="HO33" s="35">
        <f t="shared" si="61"/>
        <v>0</v>
      </c>
      <c r="HP33" s="35">
        <f t="shared" si="61"/>
        <v>0</v>
      </c>
      <c r="HQ33" s="35">
        <f t="shared" si="61"/>
        <v>0</v>
      </c>
      <c r="HR33" s="35">
        <f t="shared" si="61"/>
        <v>0</v>
      </c>
      <c r="HS33" s="35">
        <f t="shared" si="61"/>
        <v>0</v>
      </c>
      <c r="HT33" s="35">
        <f t="shared" si="61"/>
        <v>0</v>
      </c>
      <c r="HU33" s="35" t="e">
        <f t="shared" si="61"/>
        <v>#VALUE!</v>
      </c>
      <c r="HV33" s="35" t="e">
        <f t="shared" si="61"/>
        <v>#VALUE!</v>
      </c>
      <c r="HW33" s="35" t="e">
        <f t="shared" si="61"/>
        <v>#VALUE!</v>
      </c>
      <c r="HX33" s="35" t="e">
        <f t="shared" si="62"/>
        <v>#VALUE!</v>
      </c>
      <c r="HY33" s="35" t="e">
        <f t="shared" si="62"/>
        <v>#VALUE!</v>
      </c>
      <c r="HZ33" s="35" t="e">
        <f t="shared" si="62"/>
        <v>#VALUE!</v>
      </c>
      <c r="IA33" s="35" t="e">
        <f t="shared" si="62"/>
        <v>#VALUE!</v>
      </c>
      <c r="IB33" s="35" t="e">
        <f t="shared" si="62"/>
        <v>#VALUE!</v>
      </c>
      <c r="IC33" s="35" t="e">
        <f t="shared" si="62"/>
        <v>#VALUE!</v>
      </c>
      <c r="ID33" s="35" t="e">
        <f t="shared" si="62"/>
        <v>#VALUE!</v>
      </c>
      <c r="IE33" s="35" t="e">
        <f t="shared" si="62"/>
        <v>#VALUE!</v>
      </c>
      <c r="IF33" s="35" t="e">
        <f t="shared" si="62"/>
        <v>#VALUE!</v>
      </c>
      <c r="IG33" s="35" t="e">
        <f t="shared" si="62"/>
        <v>#VALUE!</v>
      </c>
      <c r="IH33" s="35" t="e">
        <f t="shared" si="63"/>
        <v>#VALUE!</v>
      </c>
      <c r="II33" s="35" t="e">
        <f t="shared" si="63"/>
        <v>#VALUE!</v>
      </c>
      <c r="IJ33" s="35" t="e">
        <f t="shared" si="63"/>
        <v>#VALUE!</v>
      </c>
      <c r="IK33" s="35" t="e">
        <f t="shared" si="63"/>
        <v>#VALUE!</v>
      </c>
      <c r="IL33" s="35" t="e">
        <f t="shared" si="63"/>
        <v>#VALUE!</v>
      </c>
      <c r="IM33" s="35" t="e">
        <f t="shared" si="63"/>
        <v>#VALUE!</v>
      </c>
      <c r="IN33" s="35" t="e">
        <f t="shared" si="63"/>
        <v>#VALUE!</v>
      </c>
      <c r="IO33" s="35" t="e">
        <f t="shared" si="63"/>
        <v>#VALUE!</v>
      </c>
      <c r="IP33" s="35" t="e">
        <f t="shared" si="63"/>
        <v>#VALUE!</v>
      </c>
      <c r="IQ33" s="35" t="e">
        <f t="shared" si="63"/>
        <v>#VALUE!</v>
      </c>
      <c r="IR33" s="35" t="e">
        <f t="shared" si="64"/>
        <v>#VALUE!</v>
      </c>
      <c r="IS33" s="35" t="e">
        <f t="shared" si="64"/>
        <v>#VALUE!</v>
      </c>
      <c r="IT33" s="35" t="e">
        <f t="shared" si="64"/>
        <v>#VALUE!</v>
      </c>
      <c r="IU33" s="35" t="e">
        <f t="shared" si="64"/>
        <v>#VALUE!</v>
      </c>
      <c r="IV33" s="35" t="e">
        <f t="shared" si="64"/>
        <v>#VALUE!</v>
      </c>
      <c r="IW33" s="35" t="e">
        <f t="shared" si="64"/>
        <v>#VALUE!</v>
      </c>
      <c r="IX33" s="35" t="e">
        <f t="shared" si="64"/>
        <v>#VALUE!</v>
      </c>
      <c r="IY33" s="35" t="e">
        <f t="shared" si="64"/>
        <v>#VALUE!</v>
      </c>
      <c r="IZ33" s="35" t="e">
        <f t="shared" si="64"/>
        <v>#VALUE!</v>
      </c>
      <c r="JA33" s="35" t="e">
        <f t="shared" si="64"/>
        <v>#VALUE!</v>
      </c>
      <c r="JB33" s="35" t="e">
        <f t="shared" si="65"/>
        <v>#VALUE!</v>
      </c>
      <c r="JC33" s="35" t="e">
        <f t="shared" si="65"/>
        <v>#VALUE!</v>
      </c>
      <c r="JD33" s="35" t="e">
        <f t="shared" si="65"/>
        <v>#VALUE!</v>
      </c>
      <c r="JE33" s="35" t="e">
        <f t="shared" si="65"/>
        <v>#VALUE!</v>
      </c>
      <c r="JF33" s="35" t="e">
        <f t="shared" si="65"/>
        <v>#VALUE!</v>
      </c>
      <c r="JG33" s="35" t="e">
        <f t="shared" si="65"/>
        <v>#VALUE!</v>
      </c>
      <c r="JH33" s="35" t="e">
        <f t="shared" si="65"/>
        <v>#VALUE!</v>
      </c>
      <c r="JI33" s="35" t="e">
        <f t="shared" si="65"/>
        <v>#VALUE!</v>
      </c>
      <c r="JJ33" s="35" t="e">
        <f t="shared" si="65"/>
        <v>#VALUE!</v>
      </c>
      <c r="JK33" s="177" t="e">
        <f t="shared" si="65"/>
        <v>#VALUE!</v>
      </c>
    </row>
    <row r="34" spans="1:271" ht="15" customHeight="1" x14ac:dyDescent="0.3">
      <c r="A34" s="100"/>
      <c r="B34" s="80"/>
      <c r="C34" s="80" t="s">
        <v>36</v>
      </c>
      <c r="D34" s="84">
        <v>3</v>
      </c>
      <c r="E34" s="81"/>
      <c r="F34" s="81"/>
      <c r="G34" s="81"/>
      <c r="H34" s="81"/>
      <c r="I34" s="80" t="s">
        <v>48</v>
      </c>
      <c r="J34" s="84">
        <f>G22/2</f>
        <v>4</v>
      </c>
      <c r="K34" s="84"/>
      <c r="L34" s="100"/>
      <c r="M34" s="275" t="s">
        <v>170</v>
      </c>
      <c r="N34" s="276"/>
      <c r="O34" s="276"/>
      <c r="P34" s="276"/>
      <c r="Q34" s="276"/>
      <c r="R34" s="276"/>
      <c r="S34" s="276"/>
      <c r="T34" s="276"/>
      <c r="U34" s="276"/>
      <c r="V34" s="276"/>
      <c r="W34" s="276"/>
      <c r="X34" s="276"/>
      <c r="Y34" s="277"/>
      <c r="Z34" s="81"/>
      <c r="AA34" s="81"/>
      <c r="AB34" s="81"/>
      <c r="AC34" s="81"/>
      <c r="AD34" s="81"/>
      <c r="AE34" s="81"/>
      <c r="AF34" s="81"/>
      <c r="AG34" s="81"/>
      <c r="AH34" s="81"/>
      <c r="AI34" s="81"/>
      <c r="AJ34" s="81"/>
      <c r="AK34" s="81"/>
      <c r="AL34" s="81"/>
      <c r="AM34" s="81"/>
      <c r="AN34" s="81"/>
      <c r="AO34" s="81"/>
      <c r="AP34" s="81"/>
      <c r="AQ34" s="426"/>
      <c r="AR34" s="141"/>
      <c r="AS34" s="18">
        <v>10</v>
      </c>
      <c r="AT34" s="26" t="s">
        <v>122</v>
      </c>
      <c r="AU34" s="64" t="str">
        <f>IF(OR(BR34="no",BS34="int",BI34=0),"FAIL",IF(BR34="yes2","PASS2",IF(BR34="yes3","PASS",fail?)))</f>
        <v>FAIL</v>
      </c>
      <c r="AV34" s="33" t="s">
        <v>146</v>
      </c>
      <c r="AW34" s="33" t="s">
        <v>146</v>
      </c>
      <c r="AX34" s="33" t="s">
        <v>146</v>
      </c>
      <c r="AY34" s="33" t="s">
        <v>146</v>
      </c>
      <c r="AZ34" s="33" t="s">
        <v>146</v>
      </c>
      <c r="BA34" s="33" t="s">
        <v>146</v>
      </c>
      <c r="BB34" s="33" t="s">
        <v>146</v>
      </c>
      <c r="BC34" s="33" t="s">
        <v>146</v>
      </c>
      <c r="BD34" s="33">
        <f>ROUNDDOWN(J27,0)</f>
        <v>240</v>
      </c>
      <c r="BE34" s="33"/>
      <c r="BF34" s="33">
        <f>BD34</f>
        <v>240</v>
      </c>
      <c r="BG34" s="65">
        <v>0.01</v>
      </c>
      <c r="BH34" s="26"/>
      <c r="BI34" s="26">
        <f t="shared" si="22"/>
        <v>240</v>
      </c>
      <c r="BJ34" s="26">
        <f t="shared" si="34"/>
        <v>480</v>
      </c>
      <c r="BK34" s="26">
        <f t="shared" si="35"/>
        <v>720</v>
      </c>
      <c r="BL34" s="26">
        <f t="shared" si="36"/>
        <v>960</v>
      </c>
      <c r="BM34" s="26">
        <f t="shared" si="37"/>
        <v>1200</v>
      </c>
      <c r="BN34" s="26">
        <f t="shared" si="38"/>
        <v>1440</v>
      </c>
      <c r="BO34" s="26">
        <f t="shared" si="39"/>
        <v>1680</v>
      </c>
      <c r="BP34" s="26">
        <f t="shared" si="40"/>
        <v>0</v>
      </c>
      <c r="BQ34" s="26"/>
      <c r="BR34" s="26" t="str">
        <f t="shared" si="9"/>
        <v>no</v>
      </c>
      <c r="BS34" s="26" t="str">
        <f t="shared" si="10"/>
        <v>Int</v>
      </c>
      <c r="BT34" s="26"/>
      <c r="BU34" s="26"/>
      <c r="BV34" s="1">
        <f t="shared" si="28"/>
        <v>0</v>
      </c>
      <c r="BW34" s="1">
        <f t="shared" si="28"/>
        <v>0</v>
      </c>
      <c r="BX34" s="1">
        <f t="shared" si="28"/>
        <v>0</v>
      </c>
      <c r="BY34" s="1">
        <f t="shared" si="28"/>
        <v>0</v>
      </c>
      <c r="BZ34" s="1">
        <f t="shared" si="28"/>
        <v>0</v>
      </c>
      <c r="CA34" s="1">
        <f t="shared" si="28"/>
        <v>0</v>
      </c>
      <c r="CB34" s="1">
        <f t="shared" si="28"/>
        <v>0</v>
      </c>
      <c r="CC34" s="1">
        <f t="shared" si="28"/>
        <v>0</v>
      </c>
      <c r="CD34" s="1">
        <f t="shared" si="28"/>
        <v>0</v>
      </c>
      <c r="CE34" s="1">
        <f t="shared" si="28"/>
        <v>0</v>
      </c>
      <c r="CF34" s="1">
        <f t="shared" si="29"/>
        <v>0</v>
      </c>
      <c r="CG34" s="1">
        <f t="shared" si="29"/>
        <v>0</v>
      </c>
      <c r="CH34" s="1">
        <f t="shared" si="29"/>
        <v>0</v>
      </c>
      <c r="CI34" s="1">
        <f t="shared" si="29"/>
        <v>0</v>
      </c>
      <c r="CJ34" s="1">
        <f t="shared" si="29"/>
        <v>0</v>
      </c>
      <c r="CK34" s="1">
        <f t="shared" si="29"/>
        <v>0</v>
      </c>
      <c r="CL34" s="1">
        <f t="shared" si="29"/>
        <v>0</v>
      </c>
      <c r="CM34" s="1">
        <f t="shared" si="29"/>
        <v>0</v>
      </c>
      <c r="CN34" s="1">
        <f t="shared" si="29"/>
        <v>0</v>
      </c>
      <c r="CO34" s="1">
        <f t="shared" si="29"/>
        <v>0</v>
      </c>
      <c r="CP34" s="1">
        <f t="shared" si="30"/>
        <v>0</v>
      </c>
      <c r="CQ34" s="1">
        <f t="shared" si="30"/>
        <v>0</v>
      </c>
      <c r="CR34" s="1">
        <f t="shared" si="30"/>
        <v>0</v>
      </c>
      <c r="CS34" s="1">
        <f t="shared" si="30"/>
        <v>0</v>
      </c>
      <c r="CT34" s="1">
        <f t="shared" si="30"/>
        <v>1</v>
      </c>
      <c r="CU34" s="1">
        <f t="shared" si="30"/>
        <v>0</v>
      </c>
      <c r="CV34" s="1">
        <f t="shared" si="30"/>
        <v>0</v>
      </c>
      <c r="CW34" s="1">
        <f t="shared" si="30"/>
        <v>0</v>
      </c>
      <c r="CX34" s="1">
        <f t="shared" si="30"/>
        <v>0</v>
      </c>
      <c r="CY34" s="1">
        <f t="shared" si="30"/>
        <v>0</v>
      </c>
      <c r="CZ34" s="1">
        <f t="shared" si="31"/>
        <v>1</v>
      </c>
      <c r="DA34" s="1">
        <f t="shared" si="31"/>
        <v>0</v>
      </c>
      <c r="DB34" s="1">
        <f t="shared" si="31"/>
        <v>0</v>
      </c>
      <c r="DC34" s="1">
        <f t="shared" si="31"/>
        <v>0</v>
      </c>
      <c r="DD34" s="1">
        <f t="shared" si="31"/>
        <v>0</v>
      </c>
      <c r="DE34" s="1">
        <f t="shared" si="31"/>
        <v>0</v>
      </c>
      <c r="DF34" s="1">
        <f t="shared" si="31"/>
        <v>1</v>
      </c>
      <c r="DG34" s="1">
        <f t="shared" si="31"/>
        <v>0</v>
      </c>
      <c r="DH34" s="1">
        <f t="shared" si="31"/>
        <v>0</v>
      </c>
      <c r="DI34" s="1">
        <f t="shared" si="31"/>
        <v>0</v>
      </c>
      <c r="DJ34" s="1">
        <f t="shared" si="32"/>
        <v>0</v>
      </c>
      <c r="DK34" s="1">
        <f t="shared" si="32"/>
        <v>0</v>
      </c>
      <c r="DL34" s="1">
        <f t="shared" si="32"/>
        <v>1</v>
      </c>
      <c r="DM34" s="1">
        <f t="shared" si="32"/>
        <v>0</v>
      </c>
      <c r="DN34" s="1">
        <f t="shared" si="32"/>
        <v>0</v>
      </c>
      <c r="DO34" s="1">
        <f t="shared" si="32"/>
        <v>0</v>
      </c>
      <c r="DP34" s="26"/>
      <c r="DQ34" s="26"/>
      <c r="DR34" s="26"/>
      <c r="DS34" s="26"/>
      <c r="DT34" s="366"/>
      <c r="DW34" s="48">
        <v>24</v>
      </c>
      <c r="DX34" s="26" t="str">
        <f>IFERROR(INDEX(AT$11:AT$2000,_xlfn.AGGREGATE(15,6,(ROW(AT$11:AT$2000)-ROW(AT$11)+1)/($AU$11:$AU$2000=$DY$8),ROWS(DX$11:DX34))),"")</f>
        <v>t</v>
      </c>
      <c r="DY34" s="4" t="str">
        <f>IFERROR(INDEX(AU$11:AU$2000,_xlfn.AGGREGATE(15,6,(ROW(AU$11:AU$2000)-ROW(AU$11)+1)/($AU$11:$AU$2000=$DY$8),ROWS(DY$11:DY34))),"")</f>
        <v>PASS</v>
      </c>
      <c r="DZ34" s="26">
        <f>IFERROR(INDEX(AV$11:AV$2000,_xlfn.AGGREGATE(15,6,(ROW(AV$11:AV$2000)-ROW(AV$11)+1)/($AU$11:$AU$2000=$DY$8),ROWS(DZ$11:DZ34))),"")</f>
        <v>3</v>
      </c>
      <c r="EA34" s="26">
        <f>IFERROR(INDEX(AW$11:AW$2000,_xlfn.AGGREGATE(15,6,(ROW(AW$11:AW$2000)-ROW(AW$11)+1)/($AU$11:$AU$2000=$DY$8),ROWS(EA$11:EA34))),"")</f>
        <v>1</v>
      </c>
      <c r="EB34" s="26">
        <f>IFERROR(INDEX(AX$11:AX$2000,_xlfn.AGGREGATE(15,6,(ROW(AX$11:AX$2000)-ROW(AX$11)+1)/($AU$11:$AU$2000=$DY$8),ROWS(EB$11:EB34))),"")</f>
        <v>3</v>
      </c>
      <c r="EC34" s="26">
        <f>IFERROR(INDEX(AY$11:AY$2000,_xlfn.AGGREGATE(15,6,(ROW(AY$11:AY$2000)-ROW(AY$11)+1)/($AU$11:$AU$2000=$DY$8),ROWS(EC$11:EC34))),"")</f>
        <v>1</v>
      </c>
      <c r="ED34" s="26">
        <f>IFERROR(INDEX(AZ$11:AZ$2000,_xlfn.AGGREGATE(15,6,(ROW(AZ$11:AZ$2000)-ROW(AZ$11)+1)/($AU$11:$AU$2000=$DY$8),ROWS(ED$11:ED34))),"")</f>
        <v>3</v>
      </c>
      <c r="EE34" s="26">
        <f>IFERROR(INDEX(BA$11:BA$2000,_xlfn.AGGREGATE(15,6,(ROW(BA$11:BA$2000)-ROW(BA$11)+1)/($AU$11:$AU$2000=$DY$8),ROWS(EE$11:EE34))),"")</f>
        <v>1</v>
      </c>
      <c r="EF34" s="26">
        <f>IFERROR(INDEX(BB$11:BB$2000,_xlfn.AGGREGATE(15,6,(ROW(BB$11:BB$2000)-ROW(BB$11)+1)/($AU$11:$AU$2000=$DY$8),ROWS(EF$11:EF34))),"")</f>
        <v>3</v>
      </c>
      <c r="EG34" s="26">
        <f>IFERROR(INDEX(BC$11:BC$2000,_xlfn.AGGREGATE(15,6,(ROW(BC$11:BC$2000)-ROW(BC$11)+1)/($AU$11:$AU$2000=$DY$8),ROWS(EG$11:EG34))),"")</f>
        <v>1</v>
      </c>
      <c r="EH34" s="26">
        <f>IFERROR(INDEX(BD$11:BD$2000,_xlfn.AGGREGATE(15,6,(ROW(BD$11:BD$2000)-ROW(BD$11)+1)/($AU$11:$AU$2000=$DY$8),ROWS(EH$11:EH34))),"")</f>
        <v>427</v>
      </c>
      <c r="EI34" s="26">
        <f>IFERROR(INDEX(BE$11:BE$2000,_xlfn.AGGREGATE(15,6,(ROW(BE$11:BE$2000)-ROW(BE$11)+1)/($AU$11:$AU$2000=$DY$8),ROWS(EI$11:EI34))),"")</f>
        <v>0</v>
      </c>
      <c r="EJ34" s="26">
        <f>IFERROR(INDEX(BF$11:BF$2000,_xlfn.AGGREGATE(15,6,(ROW(BF$11:BF$2000)-ROW(BF$11)+1)/($AU$11:$AU$2000=$DY$8),ROWS(EJ$11:EJ34))),"")</f>
        <v>473</v>
      </c>
      <c r="EK34" s="26">
        <f>IFERROR(INDEX(BG$11:BG$2000,_xlfn.AGGREGATE(15,6,(ROW(BG$11:BG$2000)-ROW(BG$11)+1)/($AU$11:$AU$2000=$DY$8),ROWS(EK$11:EK34))),"")</f>
        <v>23</v>
      </c>
      <c r="EL34" s="26">
        <f>IFERROR(INDEX(BH$11:BH$2000,_xlfn.AGGREGATE(15,6,(ROW(BH$11:BH$2000)-ROW(BH$11)+1)/($AU$11:$AU$2000=$DY$8),ROWS(EL$11:EL34))),"")</f>
        <v>0</v>
      </c>
      <c r="EM34" s="26">
        <f>IFERROR(INDEX(BI$11:BI$2000,_xlfn.AGGREGATE(15,6,(ROW(BI$11:BI$2000)-ROW(BI$11)+1)/($AU$11:$AU$2000=$DY$8),ROWS(EM$11:EM34))),"")</f>
        <v>478.14859999999999</v>
      </c>
      <c r="EN34" s="26">
        <f>IFERROR(INDEX(BJ$11:BJ$2000,_xlfn.AGGREGATE(15,6,(ROW(BJ$11:BJ$2000)-ROW(BJ$11)+1)/($AU$11:$AU$2000=$DY$8),ROWS(EN$11:EN34))),"")</f>
        <v>905.27359999999999</v>
      </c>
      <c r="EO34" s="26">
        <f>IFERROR(INDEX(BK$11:BK$2000,_xlfn.AGGREGATE(15,6,(ROW(BK$11:BK$2000)-ROW(BK$11)+1)/($AU$11:$AU$2000=$DY$8),ROWS(EO$11:EO34))),"")</f>
        <v>1378.3986</v>
      </c>
      <c r="EP34" s="26">
        <f>IFERROR(INDEX(BL$11:BL$2000,_xlfn.AGGREGATE(15,6,(ROW(BL$11:BL$2000)-ROW(BL$11)+1)/($AU$11:$AU$2000=$DY$8),ROWS(EP$11:EP34))),"")</f>
        <v>1805.3986</v>
      </c>
      <c r="EQ34" s="26">
        <f>IFERROR(INDEX(BM$11:BM$2000,_xlfn.AGGREGATE(15,6,(ROW(BM$11:BM$2000)-ROW(BM$11)+1)/($AU$11:$AU$2000=$DY$8),ROWS(EQ$11:EQ34))),"")</f>
        <v>0</v>
      </c>
      <c r="ER34" s="26">
        <f>IFERROR(INDEX(BN$11:BN$2000,_xlfn.AGGREGATE(15,6,(ROW(BN$11:BN$2000)-ROW(BN$11)+1)/($AU$11:$AU$2000=$DY$8),ROWS(ER$11:ER34))),"")</f>
        <v>0</v>
      </c>
      <c r="ES34" s="26">
        <f>IFERROR(INDEX(BO$11:BO$2000,_xlfn.AGGREGATE(15,6,(ROW(BO$11:BO$2000)-ROW(BO$11)+1)/($AU$11:$AU$2000=$DY$8),ROWS(ES$11:ES34))),"")</f>
        <v>0</v>
      </c>
      <c r="ET34" s="63">
        <f>IFERROR(INDEX(BP$11:BP$2000,_xlfn.AGGREGATE(15,6,(ROW(BP$11:BP$2000)-ROW(BP$11)+1)/($AU$11:$AU$2000=$DY$8),ROWS(ET$11:ET34))),"")</f>
        <v>0</v>
      </c>
      <c r="EU34" s="25"/>
      <c r="EV34" s="48" t="e">
        <f>_xlfn.RANK.EQ(FJ34,$FJ$11:$FJ$64,1)+COUNTIF(FJ$11:$FJ34,FJ34)-1</f>
        <v>#VALUE!</v>
      </c>
      <c r="EW34" s="25" t="str">
        <f>IFERROR(INDEX(DX$11:DX$541,_xlfn.AGGREGATE(15,6,(ROW(DX$11:DX$541)-ROW(DX$11)+1)/($DX$11:$DX$541="p"),ROWS(EW$11:EW34))),"")</f>
        <v/>
      </c>
      <c r="EX34" s="25" t="str">
        <f>IFERROR(INDEX(DY$11:DY$541,_xlfn.AGGREGATE(15,6,(ROW(DY$11:DY$541)-ROW(DY$11)+1)/($DX$11:$DX$541="p"),ROWS(EX$11:EX34))),"")</f>
        <v/>
      </c>
      <c r="EY34" s="25" t="str">
        <f>IFERROR(INDEX(DZ$11:DZ$541,_xlfn.AGGREGATE(15,6,(ROW(DZ$11:DZ$541)-ROW(DZ$11)+1)/($DX$11:$DX$541="p"),ROWS(EY$11:EY34))),"")</f>
        <v/>
      </c>
      <c r="EZ34" s="25" t="str">
        <f>IFERROR(INDEX(EA$11:EA$541,_xlfn.AGGREGATE(15,6,(ROW(EA$11:EA$541)-ROW(EA$11)+1)/($DX$11:$DX$541="p"),ROWS(EZ$11:EZ34))),"")</f>
        <v/>
      </c>
      <c r="FA34" s="25" t="str">
        <f>IFERROR(INDEX(EB$11:EB$541,_xlfn.AGGREGATE(15,6,(ROW(EB$11:EB$541)-ROW(EB$11)+1)/($DX$11:$DX$541="p"),ROWS(FA$11:FA34))),"")</f>
        <v/>
      </c>
      <c r="FB34" s="25" t="str">
        <f>IFERROR(INDEX(EC$11:EC$541,_xlfn.AGGREGATE(15,6,(ROW(EC$11:EC$541)-ROW(EC$11)+1)/($DX$11:$DX$541="p"),ROWS(FB$11:FB34))),"")</f>
        <v/>
      </c>
      <c r="FC34" s="25" t="str">
        <f>IFERROR(INDEX(ED$11:ED$541,_xlfn.AGGREGATE(15,6,(ROW(ED$11:ED$541)-ROW(ED$11)+1)/($DX$11:$DX$541="p"),ROWS(FC$11:FC34))),"")</f>
        <v/>
      </c>
      <c r="FD34" s="25" t="str">
        <f>IFERROR(INDEX(EE$11:EE$541,_xlfn.AGGREGATE(15,6,(ROW(EE$11:EE$541)-ROW(EE$11)+1)/($DX$11:$DX$541="p"),ROWS(FD$11:FD34))),"")</f>
        <v/>
      </c>
      <c r="FE34" s="25" t="str">
        <f>IFERROR(INDEX(EF$11:EF$541,_xlfn.AGGREGATE(15,6,(ROW(EF$11:EF$541)-ROW(EF$11)+1)/($DX$11:$DX$541="p"),ROWS(FE$11:FE34))),"")</f>
        <v/>
      </c>
      <c r="FF34" s="25" t="str">
        <f>IFERROR(INDEX(EG$11:EG$541,_xlfn.AGGREGATE(15,6,(ROW(EG$11:EG$541)-ROW(EG$11)+1)/($DX$11:$DX$541="p"),ROWS(FF$11:FF34))),"")</f>
        <v/>
      </c>
      <c r="FG34" s="25" t="str">
        <f>IFERROR(INDEX(EH$11:EH$541,_xlfn.AGGREGATE(15,6,(ROW(EH$11:EH$541)-ROW(EH$11)+1)/($DX$11:$DX$541="p"),ROWS(FG$11:FG34))),"")</f>
        <v/>
      </c>
      <c r="FH34" s="25" t="str">
        <f>IFERROR(INDEX(EI$11:EI$541,_xlfn.AGGREGATE(15,6,(ROW(EI$11:EI$541)-ROW(EI$11)+1)/($DX$11:$DX$541="p"),ROWS(FH$11:FH34))),"")</f>
        <v/>
      </c>
      <c r="FI34" s="25" t="str">
        <f>IFERROR(INDEX(EJ$11:EJ$541,_xlfn.AGGREGATE(15,6,(ROW(EJ$11:EJ$541)-ROW(EJ$11)+1)/($DX$11:$DX$541="p"),ROWS(FI$11:FI34))),"")</f>
        <v/>
      </c>
      <c r="FJ34" s="25" t="str">
        <f>IFERROR(INDEX(EK$11:EK$541,_xlfn.AGGREGATE(15,6,(ROW(EK$11:EK$541)-ROW(EK$11)+1)/($DX$11:$DX$541="p"),ROWS(FJ$11:FJ34))),"")</f>
        <v/>
      </c>
      <c r="FK34" s="25"/>
      <c r="FL34" s="25" t="str">
        <f>IFERROR(INDEX(EM$11:EM$541,_xlfn.AGGREGATE(15,6,(ROW(EM$11:EM$541)-ROW(EM$11)+1)/($DX$11:$DX$541="p"),ROWS(FL$11:FL34))),"")</f>
        <v/>
      </c>
      <c r="FM34" s="25" t="str">
        <f>IFERROR(INDEX(EN$11:EN$541,_xlfn.AGGREGATE(15,6,(ROW(EN$11:EN$541)-ROW(EN$11)+1)/($DX$11:$DX$541="p"),ROWS(FM$11:FM34))),"")</f>
        <v/>
      </c>
      <c r="FN34" s="25" t="str">
        <f>IFERROR(INDEX(EO$11:EO$541,_xlfn.AGGREGATE(15,6,(ROW(EO$11:EO$541)-ROW(EO$11)+1)/($DX$11:$DX$541="p"),ROWS(FN$11:FN34))),"")</f>
        <v/>
      </c>
      <c r="FO34" s="25" t="str">
        <f>IFERROR(INDEX(EP$11:EP$541,_xlfn.AGGREGATE(15,6,(ROW(EP$11:EP$541)-ROW(EP$11)+1)/($DX$11:$DX$541="p"),ROWS(FO$11:FO34))),"")</f>
        <v/>
      </c>
      <c r="FP34" s="25" t="str">
        <f>IFERROR(INDEX(EQ$11:EQ$541,_xlfn.AGGREGATE(15,6,(ROW(EQ$11:EQ$541)-ROW(EQ$11)+1)/($DX$11:$DX$541="p"),ROWS(FP$11:FP34))),"")</f>
        <v/>
      </c>
      <c r="FQ34" s="25" t="str">
        <f>IFERROR(INDEX(ER$11:ER$541,_xlfn.AGGREGATE(15,6,(ROW(ER$11:ER$541)-ROW(ER$11)+1)/($DX$11:$DX$541="p"),ROWS(FQ$11:FQ34))),"")</f>
        <v/>
      </c>
      <c r="FR34" s="25" t="str">
        <f>IFERROR(INDEX(ES$11:ES$541,_xlfn.AGGREGATE(15,6,(ROW(ES$11:ES$541)-ROW(ES$11)+1)/($DX$11:$DX$541="p"),ROWS(FR$11:FR34))),"")</f>
        <v/>
      </c>
      <c r="FS34" s="25" t="str">
        <f>IFERROR(INDEX(ET$11:ET$541,_xlfn.AGGREGATE(15,6,(ROW(ET$11:ET$541)-ROW(ET$11)+1)/($DX$11:$DX$541="p"),ROWS(FS$11:FS34))),"")</f>
        <v/>
      </c>
      <c r="FT34" s="25"/>
      <c r="FU34" s="48">
        <f>_xlfn.RANK.EQ(GI34,$GI$11:$GI$96,1)+COUNTIF($GI$11:GI34,GI34)-1</f>
        <v>51</v>
      </c>
      <c r="FV34" s="25" t="str">
        <f>IFERROR(INDEX(DX$11:DX$541,_xlfn.AGGREGATE(15,6,(ROW(DX$11:DX$541)-ROW(DX$11)+1)/($DX$11:$DX$541="t"),ROWS(FV$11:FV34))),"")</f>
        <v>t</v>
      </c>
      <c r="FW34" s="25" t="str">
        <f>IFERROR(INDEX(DY$11:DY$541,_xlfn.AGGREGATE(15,6,(ROW(DY$11:DY$541)-ROW(DY$11)+1)/($DX$11:$DX$541="t"),ROWS(FW$11:FW34))),"")</f>
        <v>PASS</v>
      </c>
      <c r="FX34" s="25">
        <f>IFERROR(INDEX(DZ$11:DZ$541,_xlfn.AGGREGATE(15,6,(ROW(DZ$11:DZ$541)-ROW(DZ$11)+1)/($DX$11:$DX$541="t"),ROWS(FX$11:FX34))),"")</f>
        <v>1</v>
      </c>
      <c r="FY34" s="25">
        <f>IFERROR(INDEX(EA$11:EA$541,_xlfn.AGGREGATE(15,6,(ROW(EA$11:EA$541)-ROW(EA$11)+1)/($DX$11:$DX$541="t"),ROWS(FY$11:FY34))),"")</f>
        <v>3</v>
      </c>
      <c r="FZ34" s="25">
        <f>IFERROR(INDEX(EB$11:EB$541,_xlfn.AGGREGATE(15,6,(ROW(EB$11:EB$541)-ROW(EB$11)+1)/($DX$11:$DX$541="t"),ROWS(FZ$11:FZ34))),"")</f>
        <v>1</v>
      </c>
      <c r="GA34" s="25">
        <f>IFERROR(INDEX(EC$11:EC$541,_xlfn.AGGREGATE(15,6,(ROW(EC$11:EC$541)-ROW(EC$11)+1)/($DX$11:$DX$541="t"),ROWS(GA$11:GA34))),"")</f>
        <v>3</v>
      </c>
      <c r="GB34" s="25">
        <f>IFERROR(INDEX(ED$11:ED$541,_xlfn.AGGREGATE(15,6,(ROW(ED$11:ED$541)-ROW(ED$11)+1)/($DX$11:$DX$541="t"),ROWS(GB$11:GB34))),"")</f>
        <v>1</v>
      </c>
      <c r="GC34" s="25">
        <f>IFERROR(INDEX(EE$11:EE$541,_xlfn.AGGREGATE(15,6,(ROW(EE$11:EE$541)-ROW(EE$11)+1)/($DX$11:$DX$541="t"),ROWS(GC$11:GC34))),"")</f>
        <v>3</v>
      </c>
      <c r="GD34" s="25">
        <f>IFERROR(INDEX(EF$11:EF$541,_xlfn.AGGREGATE(15,6,(ROW(EF$11:EF$541)-ROW(EF$11)+1)/($DX$11:$DX$541="t"),ROWS(GD$11:GD34))),"")</f>
        <v>1</v>
      </c>
      <c r="GE34" s="25">
        <f>IFERROR(INDEX(EG$11:EG$541,_xlfn.AGGREGATE(15,6,(ROW(EG$11:EG$541)-ROW(EG$11)+1)/($DX$11:$DX$541="t"),ROWS(GE$11:GE34))),"")</f>
        <v>3</v>
      </c>
      <c r="GF34" s="25">
        <f>IFERROR(INDEX(EH$11:EH$541,_xlfn.AGGREGATE(15,6,(ROW(EH$11:EH$541)-ROW(EH$11)+1)/($DX$11:$DX$541="t"),ROWS(GF$11:GF34))),"")</f>
        <v>430.5</v>
      </c>
      <c r="GG34" s="25">
        <f>IFERROR(INDEX(EI$11:EI$541,_xlfn.AGGREGATE(15,6,(ROW(EI$11:EI$541)-ROW(EI$11)+1)/($DX$11:$DX$541="t"),ROWS(GG$11:GG34))),"")</f>
        <v>0</v>
      </c>
      <c r="GH34" s="25">
        <f>IFERROR(INDEX(EJ$11:EJ$541,_xlfn.AGGREGATE(15,6,(ROW(EJ$11:EJ$541)-ROW(EJ$11)+1)/($DX$11:$DX$541="t"),ROWS(GH$11:GH34))),"")</f>
        <v>469.5</v>
      </c>
      <c r="GI34" s="25">
        <f>IFERROR(INDEX(EK$11:EK$541,_xlfn.AGGREGATE(15,6,(ROW(EK$11:EK$541)-ROW(EK$11)+1)/($DX$11:$DX$541="t"),ROWS(GI$11:GI34))),"")</f>
        <v>19.5</v>
      </c>
      <c r="GJ34" s="25"/>
      <c r="GK34" s="25">
        <f>IFERROR(INDEX(EM$11:EM$541,_xlfn.AGGREGATE(15,6,(ROW(EM$11:EM$541)-ROW(EM$11)+1)/($DX$11:$DX$541="t"),ROWS(GK$11:GK34))),"")</f>
        <v>435.64859999999999</v>
      </c>
      <c r="GL34" s="25">
        <f>IFERROR(INDEX(EN$11:EN$541,_xlfn.AGGREGATE(15,6,(ROW(EN$11:EN$541)-ROW(EN$11)+1)/($DX$11:$DX$541="t"),ROWS(GL$11:GL34))),"")</f>
        <v>905.27359999999999</v>
      </c>
      <c r="GM34" s="25">
        <f>IFERROR(INDEX(EO$11:EO$541,_xlfn.AGGREGATE(15,6,(ROW(EO$11:EO$541)-ROW(EO$11)+1)/($DX$11:$DX$541="t"),ROWS(GM$11:GM34))),"")</f>
        <v>1335.8986</v>
      </c>
      <c r="GN34" s="25">
        <f>IFERROR(INDEX(EP$11:EP$541,_xlfn.AGGREGATE(15,6,(ROW(EP$11:EP$541)-ROW(EP$11)+1)/($DX$11:$DX$541="t"),ROWS(GN$11:GN34))),"")</f>
        <v>1805.3986</v>
      </c>
      <c r="GO34" s="25"/>
      <c r="GP34" s="305"/>
      <c r="GQ34" s="142"/>
      <c r="GR34" s="26"/>
      <c r="GS34" s="18" t="str">
        <f t="shared" si="42"/>
        <v>PASS</v>
      </c>
      <c r="GT34" s="26">
        <f t="shared" si="47"/>
        <v>3</v>
      </c>
      <c r="GU34" s="26">
        <f t="shared" si="48"/>
        <v>1</v>
      </c>
      <c r="GV34" s="26">
        <f t="shared" si="49"/>
        <v>1</v>
      </c>
      <c r="GW34" s="26">
        <f t="shared" si="50"/>
        <v>3</v>
      </c>
      <c r="GX34" s="26">
        <f t="shared" si="51"/>
        <v>1</v>
      </c>
      <c r="GY34" s="26">
        <f t="shared" si="52"/>
        <v>1</v>
      </c>
      <c r="GZ34" s="26">
        <f t="shared" si="53"/>
        <v>3</v>
      </c>
      <c r="HA34" s="26">
        <f t="shared" si="54"/>
        <v>1</v>
      </c>
      <c r="HB34" s="26">
        <f t="shared" si="43"/>
        <v>445.5</v>
      </c>
      <c r="HC34" s="26">
        <f t="shared" si="44"/>
        <v>0</v>
      </c>
      <c r="HD34" s="26">
        <f t="shared" si="45"/>
        <v>454.5</v>
      </c>
      <c r="HE34" s="63">
        <f t="shared" si="55"/>
        <v>4.5</v>
      </c>
      <c r="HF34" s="52">
        <f t="shared" si="56"/>
        <v>0</v>
      </c>
      <c r="HG34" s="4">
        <f t="shared" si="57"/>
        <v>459.64859999999999</v>
      </c>
      <c r="HH34" s="26">
        <f t="shared" si="58"/>
        <v>905.27359999999999</v>
      </c>
      <c r="HI34" s="7">
        <f t="shared" si="59"/>
        <v>1350.8986</v>
      </c>
      <c r="HJ34" s="26">
        <f t="shared" si="60"/>
        <v>1805.3986</v>
      </c>
      <c r="HK34" s="2"/>
      <c r="HL34" s="2"/>
      <c r="HN34" s="133">
        <f t="shared" si="61"/>
        <v>0</v>
      </c>
      <c r="HO34" s="35">
        <f t="shared" si="61"/>
        <v>0</v>
      </c>
      <c r="HP34" s="35">
        <f t="shared" si="61"/>
        <v>0</v>
      </c>
      <c r="HQ34" s="35">
        <f t="shared" si="61"/>
        <v>0</v>
      </c>
      <c r="HR34" s="35">
        <f t="shared" si="61"/>
        <v>0</v>
      </c>
      <c r="HS34" s="35">
        <f t="shared" si="61"/>
        <v>0</v>
      </c>
      <c r="HT34" s="35">
        <f t="shared" si="61"/>
        <v>0</v>
      </c>
      <c r="HU34" s="35" t="e">
        <f t="shared" si="61"/>
        <v>#VALUE!</v>
      </c>
      <c r="HV34" s="35" t="e">
        <f t="shared" si="61"/>
        <v>#VALUE!</v>
      </c>
      <c r="HW34" s="35" t="e">
        <f t="shared" si="61"/>
        <v>#VALUE!</v>
      </c>
      <c r="HX34" s="35" t="e">
        <f t="shared" si="62"/>
        <v>#VALUE!</v>
      </c>
      <c r="HY34" s="35" t="e">
        <f t="shared" si="62"/>
        <v>#VALUE!</v>
      </c>
      <c r="HZ34" s="35" t="e">
        <f t="shared" si="62"/>
        <v>#VALUE!</v>
      </c>
      <c r="IA34" s="35" t="e">
        <f t="shared" si="62"/>
        <v>#VALUE!</v>
      </c>
      <c r="IB34" s="35" t="e">
        <f t="shared" si="62"/>
        <v>#VALUE!</v>
      </c>
      <c r="IC34" s="35" t="e">
        <f t="shared" si="62"/>
        <v>#VALUE!</v>
      </c>
      <c r="ID34" s="35" t="e">
        <f t="shared" si="62"/>
        <v>#VALUE!</v>
      </c>
      <c r="IE34" s="35" t="e">
        <f t="shared" si="62"/>
        <v>#VALUE!</v>
      </c>
      <c r="IF34" s="35" t="e">
        <f t="shared" si="62"/>
        <v>#VALUE!</v>
      </c>
      <c r="IG34" s="35" t="e">
        <f t="shared" si="62"/>
        <v>#VALUE!</v>
      </c>
      <c r="IH34" s="35" t="e">
        <f t="shared" si="63"/>
        <v>#VALUE!</v>
      </c>
      <c r="II34" s="35" t="e">
        <f t="shared" si="63"/>
        <v>#VALUE!</v>
      </c>
      <c r="IJ34" s="35" t="e">
        <f t="shared" si="63"/>
        <v>#VALUE!</v>
      </c>
      <c r="IK34" s="35" t="e">
        <f t="shared" si="63"/>
        <v>#VALUE!</v>
      </c>
      <c r="IL34" s="35" t="e">
        <f t="shared" si="63"/>
        <v>#VALUE!</v>
      </c>
      <c r="IM34" s="35" t="e">
        <f t="shared" si="63"/>
        <v>#VALUE!</v>
      </c>
      <c r="IN34" s="35" t="e">
        <f t="shared" si="63"/>
        <v>#VALUE!</v>
      </c>
      <c r="IO34" s="35" t="e">
        <f t="shared" si="63"/>
        <v>#VALUE!</v>
      </c>
      <c r="IP34" s="35" t="e">
        <f t="shared" si="63"/>
        <v>#VALUE!</v>
      </c>
      <c r="IQ34" s="35" t="e">
        <f t="shared" si="63"/>
        <v>#VALUE!</v>
      </c>
      <c r="IR34" s="35" t="e">
        <f t="shared" si="64"/>
        <v>#VALUE!</v>
      </c>
      <c r="IS34" s="35" t="e">
        <f t="shared" si="64"/>
        <v>#VALUE!</v>
      </c>
      <c r="IT34" s="35" t="e">
        <f t="shared" si="64"/>
        <v>#VALUE!</v>
      </c>
      <c r="IU34" s="35" t="e">
        <f t="shared" si="64"/>
        <v>#VALUE!</v>
      </c>
      <c r="IV34" s="35" t="e">
        <f t="shared" si="64"/>
        <v>#VALUE!</v>
      </c>
      <c r="IW34" s="35" t="e">
        <f t="shared" si="64"/>
        <v>#VALUE!</v>
      </c>
      <c r="IX34" s="35" t="e">
        <f t="shared" si="64"/>
        <v>#VALUE!</v>
      </c>
      <c r="IY34" s="35" t="e">
        <f t="shared" si="64"/>
        <v>#VALUE!</v>
      </c>
      <c r="IZ34" s="35" t="e">
        <f t="shared" si="64"/>
        <v>#VALUE!</v>
      </c>
      <c r="JA34" s="35" t="e">
        <f t="shared" si="64"/>
        <v>#VALUE!</v>
      </c>
      <c r="JB34" s="35" t="e">
        <f t="shared" si="65"/>
        <v>#VALUE!</v>
      </c>
      <c r="JC34" s="35" t="e">
        <f t="shared" si="65"/>
        <v>#VALUE!</v>
      </c>
      <c r="JD34" s="35" t="e">
        <f t="shared" si="65"/>
        <v>#VALUE!</v>
      </c>
      <c r="JE34" s="35" t="e">
        <f t="shared" si="65"/>
        <v>#VALUE!</v>
      </c>
      <c r="JF34" s="35" t="e">
        <f t="shared" si="65"/>
        <v>#VALUE!</v>
      </c>
      <c r="JG34" s="35" t="e">
        <f t="shared" si="65"/>
        <v>#VALUE!</v>
      </c>
      <c r="JH34" s="35" t="e">
        <f t="shared" si="65"/>
        <v>#VALUE!</v>
      </c>
      <c r="JI34" s="35" t="e">
        <f t="shared" si="65"/>
        <v>#VALUE!</v>
      </c>
      <c r="JJ34" s="35" t="e">
        <f t="shared" si="65"/>
        <v>#VALUE!</v>
      </c>
      <c r="JK34" s="177" t="e">
        <f t="shared" si="65"/>
        <v>#VALUE!</v>
      </c>
    </row>
    <row r="35" spans="1:271" ht="15" customHeight="1" x14ac:dyDescent="0.3">
      <c r="A35" s="100"/>
      <c r="B35" s="80"/>
      <c r="C35" s="80" t="s">
        <v>34</v>
      </c>
      <c r="D35" s="84">
        <v>5</v>
      </c>
      <c r="E35" s="81"/>
      <c r="F35" s="81"/>
      <c r="G35" s="81"/>
      <c r="H35" s="81"/>
      <c r="I35" s="80" t="s">
        <v>109</v>
      </c>
      <c r="J35" s="84">
        <f>IF($D$3=2,ROUND((J31-TubeStart-0.25*($J$34-1))/$J$34,0),IF($D$3=1,ROUND((J31-0.25*(Number_of_Torque_Tubes_A-1)/2)/$J$34,0)))</f>
        <v>449</v>
      </c>
      <c r="K35" s="84"/>
      <c r="L35" s="100"/>
      <c r="M35" s="278"/>
      <c r="N35" s="279"/>
      <c r="O35" s="279"/>
      <c r="P35" s="279"/>
      <c r="Q35" s="279"/>
      <c r="R35" s="279"/>
      <c r="S35" s="279"/>
      <c r="T35" s="279"/>
      <c r="U35" s="279"/>
      <c r="V35" s="279"/>
      <c r="W35" s="279"/>
      <c r="X35" s="279"/>
      <c r="Y35" s="280"/>
      <c r="Z35" s="81"/>
      <c r="AA35" s="81"/>
      <c r="AB35" s="81"/>
      <c r="AC35" s="81"/>
      <c r="AD35" s="81"/>
      <c r="AE35" s="81"/>
      <c r="AF35" s="81"/>
      <c r="AG35" s="81"/>
      <c r="AH35" s="81"/>
      <c r="AI35" s="81"/>
      <c r="AJ35" s="81"/>
      <c r="AK35" s="81"/>
      <c r="AL35" s="81"/>
      <c r="AM35" s="81"/>
      <c r="AN35" s="81"/>
      <c r="AO35" s="81"/>
      <c r="AP35" s="81"/>
      <c r="AQ35" s="426"/>
      <c r="AR35" s="141"/>
      <c r="AS35" s="18"/>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366"/>
      <c r="DW35" s="48">
        <v>25</v>
      </c>
      <c r="DX35" s="26" t="str">
        <f>IFERROR(INDEX(AT$11:AT$2000,_xlfn.AGGREGATE(15,6,(ROW(AT$11:AT$2000)-ROW(AT$11)+1)/($AU$11:$AU$2000=$DY$8),ROWS(DX$11:DX35))),"")</f>
        <v>t</v>
      </c>
      <c r="DY35" s="4" t="str">
        <f>IFERROR(INDEX(AU$11:AU$2000,_xlfn.AGGREGATE(15,6,(ROW(AU$11:AU$2000)-ROW(AU$11)+1)/($AU$11:$AU$2000=$DY$8),ROWS(DY$11:DY35))),"")</f>
        <v>PASS</v>
      </c>
      <c r="DZ35" s="26">
        <f>IFERROR(INDEX(AV$11:AV$2000,_xlfn.AGGREGATE(15,6,(ROW(AV$11:AV$2000)-ROW(AV$11)+1)/($AU$11:$AU$2000=$DY$8),ROWS(DZ$11:DZ35))),"")</f>
        <v>1</v>
      </c>
      <c r="EA35" s="26">
        <f>IFERROR(INDEX(AW$11:AW$2000,_xlfn.AGGREGATE(15,6,(ROW(AW$11:AW$2000)-ROW(AW$11)+1)/($AU$11:$AU$2000=$DY$8),ROWS(EA$11:EA35))),"")</f>
        <v>3</v>
      </c>
      <c r="EB35" s="26">
        <f>IFERROR(INDEX(AX$11:AX$2000,_xlfn.AGGREGATE(15,6,(ROW(AX$11:AX$2000)-ROW(AX$11)+1)/($AU$11:$AU$2000=$DY$8),ROWS(EB$11:EB35))),"")</f>
        <v>1</v>
      </c>
      <c r="EC35" s="26">
        <f>IFERROR(INDEX(AY$11:AY$2000,_xlfn.AGGREGATE(15,6,(ROW(AY$11:AY$2000)-ROW(AY$11)+1)/($AU$11:$AU$2000=$DY$8),ROWS(EC$11:EC35))),"")</f>
        <v>3</v>
      </c>
      <c r="ED35" s="26">
        <f>IFERROR(INDEX(AZ$11:AZ$2000,_xlfn.AGGREGATE(15,6,(ROW(AZ$11:AZ$2000)-ROW(AZ$11)+1)/($AU$11:$AU$2000=$DY$8),ROWS(ED$11:ED35))),"")</f>
        <v>1</v>
      </c>
      <c r="EE35" s="26">
        <f>IFERROR(INDEX(BA$11:BA$2000,_xlfn.AGGREGATE(15,6,(ROW(BA$11:BA$2000)-ROW(BA$11)+1)/($AU$11:$AU$2000=$DY$8),ROWS(EE$11:EE35))),"")</f>
        <v>3</v>
      </c>
      <c r="EF35" s="26">
        <f>IFERROR(INDEX(BB$11:BB$2000,_xlfn.AGGREGATE(15,6,(ROW(BB$11:BB$2000)-ROW(BB$11)+1)/($AU$11:$AU$2000=$DY$8),ROWS(EF$11:EF35))),"")</f>
        <v>1</v>
      </c>
      <c r="EG35" s="26">
        <f>IFERROR(INDEX(BC$11:BC$2000,_xlfn.AGGREGATE(15,6,(ROW(BC$11:BC$2000)-ROW(BC$11)+1)/($AU$11:$AU$2000=$DY$8),ROWS(EG$11:EG35))),"")</f>
        <v>3</v>
      </c>
      <c r="EH35" s="26">
        <f>IFERROR(INDEX(BD$11:BD$2000,_xlfn.AGGREGATE(15,6,(ROW(BD$11:BD$2000)-ROW(BD$11)+1)/($AU$11:$AU$2000=$DY$8),ROWS(EH$11:EH35))),"")</f>
        <v>433.5</v>
      </c>
      <c r="EI35" s="26">
        <f>IFERROR(INDEX(BE$11:BE$2000,_xlfn.AGGREGATE(15,6,(ROW(BE$11:BE$2000)-ROW(BE$11)+1)/($AU$11:$AU$2000=$DY$8),ROWS(EI$11:EI35))),"")</f>
        <v>0</v>
      </c>
      <c r="EJ35" s="26">
        <f>IFERROR(INDEX(BF$11:BF$2000,_xlfn.AGGREGATE(15,6,(ROW(BF$11:BF$2000)-ROW(BF$11)+1)/($AU$11:$AU$2000=$DY$8),ROWS(EJ$11:EJ35))),"")</f>
        <v>466.5</v>
      </c>
      <c r="EK35" s="26">
        <f>IFERROR(INDEX(BG$11:BG$2000,_xlfn.AGGREGATE(15,6,(ROW(BG$11:BG$2000)-ROW(BG$11)+1)/($AU$11:$AU$2000=$DY$8),ROWS(EK$11:EK35))),"")</f>
        <v>16.5</v>
      </c>
      <c r="EL35" s="26">
        <f>IFERROR(INDEX(BH$11:BH$2000,_xlfn.AGGREGATE(15,6,(ROW(BH$11:BH$2000)-ROW(BH$11)+1)/($AU$11:$AU$2000=$DY$8),ROWS(EL$11:EL35))),"")</f>
        <v>0</v>
      </c>
      <c r="EM35" s="26">
        <f>IFERROR(INDEX(BI$11:BI$2000,_xlfn.AGGREGATE(15,6,(ROW(BI$11:BI$2000)-ROW(BI$11)+1)/($AU$11:$AU$2000=$DY$8),ROWS(EM$11:EM35))),"")</f>
        <v>438.64859999999999</v>
      </c>
      <c r="EN35" s="26">
        <f>IFERROR(INDEX(BJ$11:BJ$2000,_xlfn.AGGREGATE(15,6,(ROW(BJ$11:BJ$2000)-ROW(BJ$11)+1)/($AU$11:$AU$2000=$DY$8),ROWS(EN$11:EN35))),"")</f>
        <v>905.27359999999999</v>
      </c>
      <c r="EO35" s="26">
        <f>IFERROR(INDEX(BK$11:BK$2000,_xlfn.AGGREGATE(15,6,(ROW(BK$11:BK$2000)-ROW(BK$11)+1)/($AU$11:$AU$2000=$DY$8),ROWS(EO$11:EO35))),"")</f>
        <v>1338.8986</v>
      </c>
      <c r="EP35" s="26">
        <f>IFERROR(INDEX(BL$11:BL$2000,_xlfn.AGGREGATE(15,6,(ROW(BL$11:BL$2000)-ROW(BL$11)+1)/($AU$11:$AU$2000=$DY$8),ROWS(EP$11:EP35))),"")</f>
        <v>1805.3986</v>
      </c>
      <c r="EQ35" s="26">
        <f>IFERROR(INDEX(BM$11:BM$2000,_xlfn.AGGREGATE(15,6,(ROW(BM$11:BM$2000)-ROW(BM$11)+1)/($AU$11:$AU$2000=$DY$8),ROWS(EQ$11:EQ35))),"")</f>
        <v>0</v>
      </c>
      <c r="ER35" s="26">
        <f>IFERROR(INDEX(BN$11:BN$2000,_xlfn.AGGREGATE(15,6,(ROW(BN$11:BN$2000)-ROW(BN$11)+1)/($AU$11:$AU$2000=$DY$8),ROWS(ER$11:ER35))),"")</f>
        <v>0</v>
      </c>
      <c r="ES35" s="26">
        <f>IFERROR(INDEX(BO$11:BO$2000,_xlfn.AGGREGATE(15,6,(ROW(BO$11:BO$2000)-ROW(BO$11)+1)/($AU$11:$AU$2000=$DY$8),ROWS(ES$11:ES35))),"")</f>
        <v>0</v>
      </c>
      <c r="ET35" s="63">
        <f>IFERROR(INDEX(BP$11:BP$2000,_xlfn.AGGREGATE(15,6,(ROW(BP$11:BP$2000)-ROW(BP$11)+1)/($AU$11:$AU$2000=$DY$8),ROWS(ET$11:ET35))),"")</f>
        <v>0</v>
      </c>
      <c r="EU35" s="25"/>
      <c r="EV35" s="48" t="e">
        <f>_xlfn.RANK.EQ(FJ35,$FJ$11:$FJ$64,1)+COUNTIF(FJ$11:$FJ35,FJ35)-1</f>
        <v>#VALUE!</v>
      </c>
      <c r="EW35" s="25" t="str">
        <f>IFERROR(INDEX(DX$11:DX$541,_xlfn.AGGREGATE(15,6,(ROW(DX$11:DX$541)-ROW(DX$11)+1)/($DX$11:$DX$541="p"),ROWS(EW$11:EW35))),"")</f>
        <v/>
      </c>
      <c r="EX35" s="25" t="str">
        <f>IFERROR(INDEX(DY$11:DY$541,_xlfn.AGGREGATE(15,6,(ROW(DY$11:DY$541)-ROW(DY$11)+1)/($DX$11:$DX$541="p"),ROWS(EX$11:EX35))),"")</f>
        <v/>
      </c>
      <c r="EY35" s="25" t="str">
        <f>IFERROR(INDEX(DZ$11:DZ$541,_xlfn.AGGREGATE(15,6,(ROW(DZ$11:DZ$541)-ROW(DZ$11)+1)/($DX$11:$DX$541="p"),ROWS(EY$11:EY35))),"")</f>
        <v/>
      </c>
      <c r="EZ35" s="25" t="str">
        <f>IFERROR(INDEX(EA$11:EA$541,_xlfn.AGGREGATE(15,6,(ROW(EA$11:EA$541)-ROW(EA$11)+1)/($DX$11:$DX$541="p"),ROWS(EZ$11:EZ35))),"")</f>
        <v/>
      </c>
      <c r="FA35" s="25" t="str">
        <f>IFERROR(INDEX(EB$11:EB$541,_xlfn.AGGREGATE(15,6,(ROW(EB$11:EB$541)-ROW(EB$11)+1)/($DX$11:$DX$541="p"),ROWS(FA$11:FA35))),"")</f>
        <v/>
      </c>
      <c r="FB35" s="25" t="str">
        <f>IFERROR(INDEX(EC$11:EC$541,_xlfn.AGGREGATE(15,6,(ROW(EC$11:EC$541)-ROW(EC$11)+1)/($DX$11:$DX$541="p"),ROWS(FB$11:FB35))),"")</f>
        <v/>
      </c>
      <c r="FC35" s="25" t="str">
        <f>IFERROR(INDEX(ED$11:ED$541,_xlfn.AGGREGATE(15,6,(ROW(ED$11:ED$541)-ROW(ED$11)+1)/($DX$11:$DX$541="p"),ROWS(FC$11:FC35))),"")</f>
        <v/>
      </c>
      <c r="FD35" s="25" t="str">
        <f>IFERROR(INDEX(EE$11:EE$541,_xlfn.AGGREGATE(15,6,(ROW(EE$11:EE$541)-ROW(EE$11)+1)/($DX$11:$DX$541="p"),ROWS(FD$11:FD35))),"")</f>
        <v/>
      </c>
      <c r="FE35" s="25" t="str">
        <f>IFERROR(INDEX(EF$11:EF$541,_xlfn.AGGREGATE(15,6,(ROW(EF$11:EF$541)-ROW(EF$11)+1)/($DX$11:$DX$541="p"),ROWS(FE$11:FE35))),"")</f>
        <v/>
      </c>
      <c r="FF35" s="25" t="str">
        <f>IFERROR(INDEX(EG$11:EG$541,_xlfn.AGGREGATE(15,6,(ROW(EG$11:EG$541)-ROW(EG$11)+1)/($DX$11:$DX$541="p"),ROWS(FF$11:FF35))),"")</f>
        <v/>
      </c>
      <c r="FG35" s="25" t="str">
        <f>IFERROR(INDEX(EH$11:EH$541,_xlfn.AGGREGATE(15,6,(ROW(EH$11:EH$541)-ROW(EH$11)+1)/($DX$11:$DX$541="p"),ROWS(FG$11:FG35))),"")</f>
        <v/>
      </c>
      <c r="FH35" s="25" t="str">
        <f>IFERROR(INDEX(EI$11:EI$541,_xlfn.AGGREGATE(15,6,(ROW(EI$11:EI$541)-ROW(EI$11)+1)/($DX$11:$DX$541="p"),ROWS(FH$11:FH35))),"")</f>
        <v/>
      </c>
      <c r="FI35" s="25" t="str">
        <f>IFERROR(INDEX(EJ$11:EJ$541,_xlfn.AGGREGATE(15,6,(ROW(EJ$11:EJ$541)-ROW(EJ$11)+1)/($DX$11:$DX$541="p"),ROWS(FI$11:FI35))),"")</f>
        <v/>
      </c>
      <c r="FJ35" s="25" t="str">
        <f>IFERROR(INDEX(EK$11:EK$541,_xlfn.AGGREGATE(15,6,(ROW(EK$11:EK$541)-ROW(EK$11)+1)/($DX$11:$DX$541="p"),ROWS(FJ$11:FJ35))),"")</f>
        <v/>
      </c>
      <c r="FK35" s="25"/>
      <c r="FL35" s="25" t="str">
        <f>IFERROR(INDEX(EM$11:EM$541,_xlfn.AGGREGATE(15,6,(ROW(EM$11:EM$541)-ROW(EM$11)+1)/($DX$11:$DX$541="p"),ROWS(FL$11:FL35))),"")</f>
        <v/>
      </c>
      <c r="FM35" s="25" t="str">
        <f>IFERROR(INDEX(EN$11:EN$541,_xlfn.AGGREGATE(15,6,(ROW(EN$11:EN$541)-ROW(EN$11)+1)/($DX$11:$DX$541="p"),ROWS(FM$11:FM35))),"")</f>
        <v/>
      </c>
      <c r="FN35" s="25" t="str">
        <f>IFERROR(INDEX(EO$11:EO$541,_xlfn.AGGREGATE(15,6,(ROW(EO$11:EO$541)-ROW(EO$11)+1)/($DX$11:$DX$541="p"),ROWS(FN$11:FN35))),"")</f>
        <v/>
      </c>
      <c r="FO35" s="25" t="str">
        <f>IFERROR(INDEX(EP$11:EP$541,_xlfn.AGGREGATE(15,6,(ROW(EP$11:EP$541)-ROW(EP$11)+1)/($DX$11:$DX$541="p"),ROWS(FO$11:FO35))),"")</f>
        <v/>
      </c>
      <c r="FP35" s="25" t="str">
        <f>IFERROR(INDEX(EQ$11:EQ$541,_xlfn.AGGREGATE(15,6,(ROW(EQ$11:EQ$541)-ROW(EQ$11)+1)/($DX$11:$DX$541="p"),ROWS(FP$11:FP35))),"")</f>
        <v/>
      </c>
      <c r="FQ35" s="25" t="str">
        <f>IFERROR(INDEX(ER$11:ER$541,_xlfn.AGGREGATE(15,6,(ROW(ER$11:ER$541)-ROW(ER$11)+1)/($DX$11:$DX$541="p"),ROWS(FQ$11:FQ35))),"")</f>
        <v/>
      </c>
      <c r="FR35" s="25" t="str">
        <f>IFERROR(INDEX(ES$11:ES$541,_xlfn.AGGREGATE(15,6,(ROW(ES$11:ES$541)-ROW(ES$11)+1)/($DX$11:$DX$541="p"),ROWS(FR$11:FR35))),"")</f>
        <v/>
      </c>
      <c r="FS35" s="25" t="str">
        <f>IFERROR(INDEX(ET$11:ET$541,_xlfn.AGGREGATE(15,6,(ROW(ET$11:ET$541)-ROW(ET$11)+1)/($DX$11:$DX$541="p"),ROWS(FS$11:FS35))),"")</f>
        <v/>
      </c>
      <c r="FT35" s="25"/>
      <c r="FU35" s="48">
        <f>_xlfn.RANK.EQ(GI35,$GI$11:$GI$96,1)+COUNTIF($GI$11:GI35,GI35)-1</f>
        <v>58</v>
      </c>
      <c r="FV35" s="25" t="str">
        <f>IFERROR(INDEX(DX$11:DX$541,_xlfn.AGGREGATE(15,6,(ROW(DX$11:DX$541)-ROW(DX$11)+1)/($DX$11:$DX$541="t"),ROWS(FV$11:FV35))),"")</f>
        <v>t</v>
      </c>
      <c r="FW35" s="25" t="str">
        <f>IFERROR(INDEX(DY$11:DY$541,_xlfn.AGGREGATE(15,6,(ROW(DY$11:DY$541)-ROW(DY$11)+1)/($DX$11:$DX$541="t"),ROWS(FW$11:FW35))),"")</f>
        <v>PASS</v>
      </c>
      <c r="FX35" s="25">
        <f>IFERROR(INDEX(DZ$11:DZ$541,_xlfn.AGGREGATE(15,6,(ROW(DZ$11:DZ$541)-ROW(DZ$11)+1)/($DX$11:$DX$541="t"),ROWS(FX$11:FX35))),"")</f>
        <v>1</v>
      </c>
      <c r="FY35" s="25">
        <f>IFERROR(INDEX(EA$11:EA$541,_xlfn.AGGREGATE(15,6,(ROW(EA$11:EA$541)-ROW(EA$11)+1)/($DX$11:$DX$541="t"),ROWS(FY$11:FY35))),"")</f>
        <v>3</v>
      </c>
      <c r="FZ35" s="25">
        <f>IFERROR(INDEX(EB$11:EB$541,_xlfn.AGGREGATE(15,6,(ROW(EB$11:EB$541)-ROW(EB$11)+1)/($DX$11:$DX$541="t"),ROWS(FZ$11:FZ35))),"")</f>
        <v>1</v>
      </c>
      <c r="GA35" s="25">
        <f>IFERROR(INDEX(EC$11:EC$541,_xlfn.AGGREGATE(15,6,(ROW(EC$11:EC$541)-ROW(EC$11)+1)/($DX$11:$DX$541="t"),ROWS(GA$11:GA35))),"")</f>
        <v>3</v>
      </c>
      <c r="GB35" s="25">
        <f>IFERROR(INDEX(ED$11:ED$541,_xlfn.AGGREGATE(15,6,(ROW(ED$11:ED$541)-ROW(ED$11)+1)/($DX$11:$DX$541="t"),ROWS(GB$11:GB35))),"")</f>
        <v>1</v>
      </c>
      <c r="GC35" s="25">
        <f>IFERROR(INDEX(EE$11:EE$541,_xlfn.AGGREGATE(15,6,(ROW(EE$11:EE$541)-ROW(EE$11)+1)/($DX$11:$DX$541="t"),ROWS(GC$11:GC35))),"")</f>
        <v>3</v>
      </c>
      <c r="GD35" s="25">
        <f>IFERROR(INDEX(EF$11:EF$541,_xlfn.AGGREGATE(15,6,(ROW(EF$11:EF$541)-ROW(EF$11)+1)/($DX$11:$DX$541="t"),ROWS(GD$11:GD35))),"")</f>
        <v>1</v>
      </c>
      <c r="GE35" s="25">
        <f>IFERROR(INDEX(EG$11:EG$541,_xlfn.AGGREGATE(15,6,(ROW(EG$11:EG$541)-ROW(EG$11)+1)/($DX$11:$DX$541="t"),ROWS(GE$11:GE35))),"")</f>
        <v>3</v>
      </c>
      <c r="GF35" s="25">
        <f>IFERROR(INDEX(EH$11:EH$541,_xlfn.AGGREGATE(15,6,(ROW(EH$11:EH$541)-ROW(EH$11)+1)/($DX$11:$DX$541="t"),ROWS(GF$11:GF35))),"")</f>
        <v>430</v>
      </c>
      <c r="GG35" s="25">
        <f>IFERROR(INDEX(EI$11:EI$541,_xlfn.AGGREGATE(15,6,(ROW(EI$11:EI$541)-ROW(EI$11)+1)/($DX$11:$DX$541="t"),ROWS(GG$11:GG35))),"")</f>
        <v>0</v>
      </c>
      <c r="GH35" s="25">
        <f>IFERROR(INDEX(EJ$11:EJ$541,_xlfn.AGGREGATE(15,6,(ROW(EJ$11:EJ$541)-ROW(EJ$11)+1)/($DX$11:$DX$541="t"),ROWS(GH$11:GH35))),"")</f>
        <v>470</v>
      </c>
      <c r="GI35" s="25">
        <f>IFERROR(INDEX(EK$11:EK$541,_xlfn.AGGREGATE(15,6,(ROW(EK$11:EK$541)-ROW(EK$11)+1)/($DX$11:$DX$541="t"),ROWS(GI$11:GI35))),"")</f>
        <v>20</v>
      </c>
      <c r="GJ35" s="25"/>
      <c r="GK35" s="25">
        <f>IFERROR(INDEX(EM$11:EM$541,_xlfn.AGGREGATE(15,6,(ROW(EM$11:EM$541)-ROW(EM$11)+1)/($DX$11:$DX$541="t"),ROWS(GK$11:GK35))),"")</f>
        <v>435.14859999999999</v>
      </c>
      <c r="GL35" s="25">
        <f>IFERROR(INDEX(EN$11:EN$541,_xlfn.AGGREGATE(15,6,(ROW(EN$11:EN$541)-ROW(EN$11)+1)/($DX$11:$DX$541="t"),ROWS(GL$11:GL35))),"")</f>
        <v>905.27359999999999</v>
      </c>
      <c r="GM35" s="25">
        <f>IFERROR(INDEX(EO$11:EO$541,_xlfn.AGGREGATE(15,6,(ROW(EO$11:EO$541)-ROW(EO$11)+1)/($DX$11:$DX$541="t"),ROWS(GM$11:GM35))),"")</f>
        <v>1335.3986</v>
      </c>
      <c r="GN35" s="25">
        <f>IFERROR(INDEX(EP$11:EP$541,_xlfn.AGGREGATE(15,6,(ROW(EP$11:EP$541)-ROW(EP$11)+1)/($DX$11:$DX$541="t"),ROWS(GN$11:GN35))),"")</f>
        <v>1805.3986</v>
      </c>
      <c r="GO35" s="25"/>
      <c r="GP35" s="305"/>
      <c r="GQ35" s="142"/>
      <c r="GR35" s="26"/>
      <c r="GS35" s="18" t="str">
        <f t="shared" si="42"/>
        <v>PASS</v>
      </c>
      <c r="GT35" s="26">
        <f t="shared" si="47"/>
        <v>3</v>
      </c>
      <c r="GU35" s="26">
        <f t="shared" si="48"/>
        <v>1</v>
      </c>
      <c r="GV35" s="26">
        <f t="shared" si="49"/>
        <v>1</v>
      </c>
      <c r="GW35" s="26">
        <f t="shared" si="50"/>
        <v>3</v>
      </c>
      <c r="GX35" s="26">
        <f t="shared" si="51"/>
        <v>1</v>
      </c>
      <c r="GY35" s="26">
        <f t="shared" si="52"/>
        <v>1</v>
      </c>
      <c r="GZ35" s="26">
        <f t="shared" si="53"/>
        <v>3</v>
      </c>
      <c r="HA35" s="26">
        <f t="shared" si="54"/>
        <v>1</v>
      </c>
      <c r="HB35" s="26">
        <f t="shared" si="43"/>
        <v>445</v>
      </c>
      <c r="HC35" s="26">
        <f t="shared" si="44"/>
        <v>0</v>
      </c>
      <c r="HD35" s="26">
        <f t="shared" si="45"/>
        <v>455</v>
      </c>
      <c r="HE35" s="63">
        <f t="shared" si="55"/>
        <v>5</v>
      </c>
      <c r="HF35" s="52">
        <f t="shared" si="56"/>
        <v>0</v>
      </c>
      <c r="HG35" s="4">
        <f t="shared" si="57"/>
        <v>460.14859999999999</v>
      </c>
      <c r="HH35" s="26">
        <f t="shared" si="58"/>
        <v>905.27359999999999</v>
      </c>
      <c r="HI35" s="7">
        <f t="shared" si="59"/>
        <v>1350.3986</v>
      </c>
      <c r="HJ35" s="26">
        <f t="shared" si="60"/>
        <v>1805.3986</v>
      </c>
      <c r="HK35" s="2"/>
      <c r="HL35" s="2"/>
      <c r="HN35" s="133">
        <f t="shared" si="61"/>
        <v>0</v>
      </c>
      <c r="HO35" s="35">
        <f t="shared" si="61"/>
        <v>0</v>
      </c>
      <c r="HP35" s="35">
        <f t="shared" si="61"/>
        <v>0</v>
      </c>
      <c r="HQ35" s="35">
        <f t="shared" si="61"/>
        <v>0</v>
      </c>
      <c r="HR35" s="35">
        <f t="shared" si="61"/>
        <v>0</v>
      </c>
      <c r="HS35" s="35">
        <f t="shared" si="61"/>
        <v>0</v>
      </c>
      <c r="HT35" s="35">
        <f t="shared" si="61"/>
        <v>0</v>
      </c>
      <c r="HU35" s="35" t="e">
        <f t="shared" si="61"/>
        <v>#VALUE!</v>
      </c>
      <c r="HV35" s="35" t="e">
        <f t="shared" si="61"/>
        <v>#VALUE!</v>
      </c>
      <c r="HW35" s="35" t="e">
        <f t="shared" si="61"/>
        <v>#VALUE!</v>
      </c>
      <c r="HX35" s="35" t="e">
        <f t="shared" si="62"/>
        <v>#VALUE!</v>
      </c>
      <c r="HY35" s="35" t="e">
        <f t="shared" si="62"/>
        <v>#VALUE!</v>
      </c>
      <c r="HZ35" s="35" t="e">
        <f t="shared" si="62"/>
        <v>#VALUE!</v>
      </c>
      <c r="IA35" s="35" t="e">
        <f t="shared" si="62"/>
        <v>#VALUE!</v>
      </c>
      <c r="IB35" s="35" t="e">
        <f t="shared" si="62"/>
        <v>#VALUE!</v>
      </c>
      <c r="IC35" s="35" t="e">
        <f t="shared" si="62"/>
        <v>#VALUE!</v>
      </c>
      <c r="ID35" s="35" t="e">
        <f t="shared" si="62"/>
        <v>#VALUE!</v>
      </c>
      <c r="IE35" s="35" t="e">
        <f t="shared" si="62"/>
        <v>#VALUE!</v>
      </c>
      <c r="IF35" s="35" t="e">
        <f t="shared" si="62"/>
        <v>#VALUE!</v>
      </c>
      <c r="IG35" s="35" t="e">
        <f t="shared" si="62"/>
        <v>#VALUE!</v>
      </c>
      <c r="IH35" s="35" t="e">
        <f t="shared" si="63"/>
        <v>#VALUE!</v>
      </c>
      <c r="II35" s="35" t="e">
        <f t="shared" si="63"/>
        <v>#VALUE!</v>
      </c>
      <c r="IJ35" s="35" t="e">
        <f t="shared" si="63"/>
        <v>#VALUE!</v>
      </c>
      <c r="IK35" s="35" t="e">
        <f t="shared" si="63"/>
        <v>#VALUE!</v>
      </c>
      <c r="IL35" s="35" t="e">
        <f t="shared" si="63"/>
        <v>#VALUE!</v>
      </c>
      <c r="IM35" s="35" t="e">
        <f t="shared" si="63"/>
        <v>#VALUE!</v>
      </c>
      <c r="IN35" s="35" t="e">
        <f t="shared" si="63"/>
        <v>#VALUE!</v>
      </c>
      <c r="IO35" s="35" t="e">
        <f t="shared" si="63"/>
        <v>#VALUE!</v>
      </c>
      <c r="IP35" s="35" t="e">
        <f t="shared" si="63"/>
        <v>#VALUE!</v>
      </c>
      <c r="IQ35" s="35" t="e">
        <f t="shared" si="63"/>
        <v>#VALUE!</v>
      </c>
      <c r="IR35" s="35" t="e">
        <f t="shared" si="64"/>
        <v>#VALUE!</v>
      </c>
      <c r="IS35" s="35" t="e">
        <f t="shared" si="64"/>
        <v>#VALUE!</v>
      </c>
      <c r="IT35" s="35" t="e">
        <f t="shared" si="64"/>
        <v>#VALUE!</v>
      </c>
      <c r="IU35" s="35" t="e">
        <f t="shared" si="64"/>
        <v>#VALUE!</v>
      </c>
      <c r="IV35" s="35" t="e">
        <f t="shared" si="64"/>
        <v>#VALUE!</v>
      </c>
      <c r="IW35" s="35" t="e">
        <f t="shared" si="64"/>
        <v>#VALUE!</v>
      </c>
      <c r="IX35" s="35" t="e">
        <f t="shared" si="64"/>
        <v>#VALUE!</v>
      </c>
      <c r="IY35" s="35" t="e">
        <f t="shared" si="64"/>
        <v>#VALUE!</v>
      </c>
      <c r="IZ35" s="35" t="e">
        <f t="shared" si="64"/>
        <v>#VALUE!</v>
      </c>
      <c r="JA35" s="35" t="e">
        <f t="shared" si="64"/>
        <v>#VALUE!</v>
      </c>
      <c r="JB35" s="35" t="e">
        <f t="shared" si="65"/>
        <v>#VALUE!</v>
      </c>
      <c r="JC35" s="35" t="e">
        <f t="shared" si="65"/>
        <v>#VALUE!</v>
      </c>
      <c r="JD35" s="35" t="e">
        <f t="shared" si="65"/>
        <v>#VALUE!</v>
      </c>
      <c r="JE35" s="35" t="e">
        <f t="shared" si="65"/>
        <v>#VALUE!</v>
      </c>
      <c r="JF35" s="35" t="e">
        <f t="shared" si="65"/>
        <v>#VALUE!</v>
      </c>
      <c r="JG35" s="35" t="e">
        <f t="shared" si="65"/>
        <v>#VALUE!</v>
      </c>
      <c r="JH35" s="35" t="e">
        <f t="shared" si="65"/>
        <v>#VALUE!</v>
      </c>
      <c r="JI35" s="35" t="e">
        <f t="shared" si="65"/>
        <v>#VALUE!</v>
      </c>
      <c r="JJ35" s="35" t="e">
        <f t="shared" si="65"/>
        <v>#VALUE!</v>
      </c>
      <c r="JK35" s="177" t="e">
        <f t="shared" si="65"/>
        <v>#VALUE!</v>
      </c>
    </row>
    <row r="36" spans="1:271" ht="15" customHeight="1" x14ac:dyDescent="0.3">
      <c r="A36" s="100"/>
      <c r="B36" s="80"/>
      <c r="C36" s="80" t="s">
        <v>39</v>
      </c>
      <c r="D36" s="84">
        <v>2</v>
      </c>
      <c r="E36" s="81"/>
      <c r="F36" s="81"/>
      <c r="G36" s="81"/>
      <c r="H36" s="81"/>
      <c r="I36" s="80" t="s">
        <v>118</v>
      </c>
      <c r="J36" s="84">
        <f>IF($D$3=2,ROUND((J32-TubeStart-0.25*($J$34-1))/$J$34,0),IF($D$3=1,ROUND((J32-0.25*(Number_of_Torque_Tubes_A-1)/2)/$J$34,0)))</f>
        <v>450</v>
      </c>
      <c r="K36" s="84"/>
      <c r="L36" s="100"/>
      <c r="M36" s="278"/>
      <c r="N36" s="279"/>
      <c r="O36" s="279"/>
      <c r="P36" s="279"/>
      <c r="Q36" s="279"/>
      <c r="R36" s="279"/>
      <c r="S36" s="279"/>
      <c r="T36" s="279"/>
      <c r="U36" s="279"/>
      <c r="V36" s="279"/>
      <c r="W36" s="279"/>
      <c r="X36" s="279"/>
      <c r="Y36" s="280"/>
      <c r="Z36" s="81"/>
      <c r="AA36" s="81"/>
      <c r="AB36" s="81"/>
      <c r="AC36" s="81"/>
      <c r="AD36" s="81"/>
      <c r="AE36" s="81"/>
      <c r="AF36" s="81"/>
      <c r="AG36" s="81"/>
      <c r="AH36" s="81"/>
      <c r="AI36" s="81"/>
      <c r="AJ36" s="81"/>
      <c r="AK36" s="81"/>
      <c r="AL36" s="81"/>
      <c r="AM36" s="81"/>
      <c r="AN36" s="81"/>
      <c r="AO36" s="81"/>
      <c r="AP36" s="81"/>
      <c r="AQ36" s="426"/>
      <c r="AR36" s="141"/>
      <c r="AS36" s="18"/>
      <c r="AT36" s="26"/>
      <c r="AU36" s="316" t="s">
        <v>106</v>
      </c>
      <c r="AV36" s="317"/>
      <c r="AW36" s="317"/>
      <c r="AX36" s="317"/>
      <c r="AY36" s="317"/>
      <c r="AZ36" s="317"/>
      <c r="BA36" s="317"/>
      <c r="BB36" s="317"/>
      <c r="BC36" s="317"/>
      <c r="BD36" s="317"/>
      <c r="BE36" s="317"/>
      <c r="BF36" s="317"/>
      <c r="BG36" s="318"/>
      <c r="BH36" s="61"/>
      <c r="BL36" s="61"/>
      <c r="BM36" s="61"/>
      <c r="BN36" s="61"/>
      <c r="BO36" s="61"/>
      <c r="BP36" s="61"/>
      <c r="BQ36" s="61"/>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366"/>
      <c r="DW36" s="48">
        <v>26</v>
      </c>
      <c r="DX36" s="26" t="str">
        <f>IFERROR(INDEX(AT$11:AT$2000,_xlfn.AGGREGATE(15,6,(ROW(AT$11:AT$2000)-ROW(AT$11)+1)/($AU$11:$AU$2000=$DY$8),ROWS(DX$11:DX36))),"")</f>
        <v>t</v>
      </c>
      <c r="DY36" s="4" t="str">
        <f>IFERROR(INDEX(AU$11:AU$2000,_xlfn.AGGREGATE(15,6,(ROW(AU$11:AU$2000)-ROW(AU$11)+1)/($AU$11:$AU$2000=$DY$8),ROWS(DY$11:DY36))),"")</f>
        <v>PASS</v>
      </c>
      <c r="DZ36" s="26">
        <f>IFERROR(INDEX(AV$11:AV$2000,_xlfn.AGGREGATE(15,6,(ROW(AV$11:AV$2000)-ROW(AV$11)+1)/($AU$11:$AU$2000=$DY$8),ROWS(DZ$11:DZ36))),"")</f>
        <v>1</v>
      </c>
      <c r="EA36" s="26">
        <f>IFERROR(INDEX(AW$11:AW$2000,_xlfn.AGGREGATE(15,6,(ROW(AW$11:AW$2000)-ROW(AW$11)+1)/($AU$11:$AU$2000=$DY$8),ROWS(EA$11:EA36))),"")</f>
        <v>3</v>
      </c>
      <c r="EB36" s="26">
        <f>IFERROR(INDEX(AX$11:AX$2000,_xlfn.AGGREGATE(15,6,(ROW(AX$11:AX$2000)-ROW(AX$11)+1)/($AU$11:$AU$2000=$DY$8),ROWS(EB$11:EB36))),"")</f>
        <v>1</v>
      </c>
      <c r="EC36" s="26">
        <f>IFERROR(INDEX(AY$11:AY$2000,_xlfn.AGGREGATE(15,6,(ROW(AY$11:AY$2000)-ROW(AY$11)+1)/($AU$11:$AU$2000=$DY$8),ROWS(EC$11:EC36))),"")</f>
        <v>3</v>
      </c>
      <c r="ED36" s="26">
        <f>IFERROR(INDEX(AZ$11:AZ$2000,_xlfn.AGGREGATE(15,6,(ROW(AZ$11:AZ$2000)-ROW(AZ$11)+1)/($AU$11:$AU$2000=$DY$8),ROWS(ED$11:ED36))),"")</f>
        <v>1</v>
      </c>
      <c r="EE36" s="26">
        <f>IFERROR(INDEX(BA$11:BA$2000,_xlfn.AGGREGATE(15,6,(ROW(BA$11:BA$2000)-ROW(BA$11)+1)/($AU$11:$AU$2000=$DY$8),ROWS(EE$11:EE36))),"")</f>
        <v>3</v>
      </c>
      <c r="EF36" s="26">
        <f>IFERROR(INDEX(BB$11:BB$2000,_xlfn.AGGREGATE(15,6,(ROW(BB$11:BB$2000)-ROW(BB$11)+1)/($AU$11:$AU$2000=$DY$8),ROWS(EF$11:EF36))),"")</f>
        <v>1</v>
      </c>
      <c r="EG36" s="26">
        <f>IFERROR(INDEX(BC$11:BC$2000,_xlfn.AGGREGATE(15,6,(ROW(BC$11:BC$2000)-ROW(BC$11)+1)/($AU$11:$AU$2000=$DY$8),ROWS(EG$11:EG36))),"")</f>
        <v>3</v>
      </c>
      <c r="EH36" s="26">
        <f>IFERROR(INDEX(BD$11:BD$2000,_xlfn.AGGREGATE(15,6,(ROW(BD$11:BD$2000)-ROW(BD$11)+1)/($AU$11:$AU$2000=$DY$8),ROWS(EH$11:EH36))),"")</f>
        <v>433</v>
      </c>
      <c r="EI36" s="26">
        <f>IFERROR(INDEX(BE$11:BE$2000,_xlfn.AGGREGATE(15,6,(ROW(BE$11:BE$2000)-ROW(BE$11)+1)/($AU$11:$AU$2000=$DY$8),ROWS(EI$11:EI36))),"")</f>
        <v>0</v>
      </c>
      <c r="EJ36" s="26">
        <f>IFERROR(INDEX(BF$11:BF$2000,_xlfn.AGGREGATE(15,6,(ROW(BF$11:BF$2000)-ROW(BF$11)+1)/($AU$11:$AU$2000=$DY$8),ROWS(EJ$11:EJ36))),"")</f>
        <v>467</v>
      </c>
      <c r="EK36" s="26">
        <f>IFERROR(INDEX(BG$11:BG$2000,_xlfn.AGGREGATE(15,6,(ROW(BG$11:BG$2000)-ROW(BG$11)+1)/($AU$11:$AU$2000=$DY$8),ROWS(EK$11:EK36))),"")</f>
        <v>17</v>
      </c>
      <c r="EL36" s="26">
        <f>IFERROR(INDEX(BH$11:BH$2000,_xlfn.AGGREGATE(15,6,(ROW(BH$11:BH$2000)-ROW(BH$11)+1)/($AU$11:$AU$2000=$DY$8),ROWS(EL$11:EL36))),"")</f>
        <v>0</v>
      </c>
      <c r="EM36" s="26">
        <f>IFERROR(INDEX(BI$11:BI$2000,_xlfn.AGGREGATE(15,6,(ROW(BI$11:BI$2000)-ROW(BI$11)+1)/($AU$11:$AU$2000=$DY$8),ROWS(EM$11:EM36))),"")</f>
        <v>438.14859999999999</v>
      </c>
      <c r="EN36" s="26">
        <f>IFERROR(INDEX(BJ$11:BJ$2000,_xlfn.AGGREGATE(15,6,(ROW(BJ$11:BJ$2000)-ROW(BJ$11)+1)/($AU$11:$AU$2000=$DY$8),ROWS(EN$11:EN36))),"")</f>
        <v>905.27359999999999</v>
      </c>
      <c r="EO36" s="26">
        <f>IFERROR(INDEX(BK$11:BK$2000,_xlfn.AGGREGATE(15,6,(ROW(BK$11:BK$2000)-ROW(BK$11)+1)/($AU$11:$AU$2000=$DY$8),ROWS(EO$11:EO36))),"")</f>
        <v>1338.3986</v>
      </c>
      <c r="EP36" s="26">
        <f>IFERROR(INDEX(BL$11:BL$2000,_xlfn.AGGREGATE(15,6,(ROW(BL$11:BL$2000)-ROW(BL$11)+1)/($AU$11:$AU$2000=$DY$8),ROWS(EP$11:EP36))),"")</f>
        <v>1805.3986</v>
      </c>
      <c r="EQ36" s="26">
        <f>IFERROR(INDEX(BM$11:BM$2000,_xlfn.AGGREGATE(15,6,(ROW(BM$11:BM$2000)-ROW(BM$11)+1)/($AU$11:$AU$2000=$DY$8),ROWS(EQ$11:EQ36))),"")</f>
        <v>0</v>
      </c>
      <c r="ER36" s="26">
        <f>IFERROR(INDEX(BN$11:BN$2000,_xlfn.AGGREGATE(15,6,(ROW(BN$11:BN$2000)-ROW(BN$11)+1)/($AU$11:$AU$2000=$DY$8),ROWS(ER$11:ER36))),"")</f>
        <v>0</v>
      </c>
      <c r="ES36" s="26">
        <f>IFERROR(INDEX(BO$11:BO$2000,_xlfn.AGGREGATE(15,6,(ROW(BO$11:BO$2000)-ROW(BO$11)+1)/($AU$11:$AU$2000=$DY$8),ROWS(ES$11:ES36))),"")</f>
        <v>0</v>
      </c>
      <c r="ET36" s="63">
        <f>IFERROR(INDEX(BP$11:BP$2000,_xlfn.AGGREGATE(15,6,(ROW(BP$11:BP$2000)-ROW(BP$11)+1)/($AU$11:$AU$2000=$DY$8),ROWS(ET$11:ET36))),"")</f>
        <v>0</v>
      </c>
      <c r="EU36" s="25"/>
      <c r="EV36" s="48" t="e">
        <f>_xlfn.RANK.EQ(FJ36,$FJ$11:$FJ$64,1)+COUNTIF(FJ$11:$FJ36,FJ36)-1</f>
        <v>#VALUE!</v>
      </c>
      <c r="EW36" s="25" t="str">
        <f>IFERROR(INDEX(DX$11:DX$541,_xlfn.AGGREGATE(15,6,(ROW(DX$11:DX$541)-ROW(DX$11)+1)/($DX$11:$DX$541="p"),ROWS(EW$11:EW36))),"")</f>
        <v/>
      </c>
      <c r="EX36" s="25" t="str">
        <f>IFERROR(INDEX(DY$11:DY$541,_xlfn.AGGREGATE(15,6,(ROW(DY$11:DY$541)-ROW(DY$11)+1)/($DX$11:$DX$541="p"),ROWS(EX$11:EX36))),"")</f>
        <v/>
      </c>
      <c r="EY36" s="25" t="str">
        <f>IFERROR(INDEX(DZ$11:DZ$541,_xlfn.AGGREGATE(15,6,(ROW(DZ$11:DZ$541)-ROW(DZ$11)+1)/($DX$11:$DX$541="p"),ROWS(EY$11:EY36))),"")</f>
        <v/>
      </c>
      <c r="EZ36" s="25" t="str">
        <f>IFERROR(INDEX(EA$11:EA$541,_xlfn.AGGREGATE(15,6,(ROW(EA$11:EA$541)-ROW(EA$11)+1)/($DX$11:$DX$541="p"),ROWS(EZ$11:EZ36))),"")</f>
        <v/>
      </c>
      <c r="FA36" s="25" t="str">
        <f>IFERROR(INDEX(EB$11:EB$541,_xlfn.AGGREGATE(15,6,(ROW(EB$11:EB$541)-ROW(EB$11)+1)/($DX$11:$DX$541="p"),ROWS(FA$11:FA36))),"")</f>
        <v/>
      </c>
      <c r="FB36" s="25" t="str">
        <f>IFERROR(INDEX(EC$11:EC$541,_xlfn.AGGREGATE(15,6,(ROW(EC$11:EC$541)-ROW(EC$11)+1)/($DX$11:$DX$541="p"),ROWS(FB$11:FB36))),"")</f>
        <v/>
      </c>
      <c r="FC36" s="25" t="str">
        <f>IFERROR(INDEX(ED$11:ED$541,_xlfn.AGGREGATE(15,6,(ROW(ED$11:ED$541)-ROW(ED$11)+1)/($DX$11:$DX$541="p"),ROWS(FC$11:FC36))),"")</f>
        <v/>
      </c>
      <c r="FD36" s="25" t="str">
        <f>IFERROR(INDEX(EE$11:EE$541,_xlfn.AGGREGATE(15,6,(ROW(EE$11:EE$541)-ROW(EE$11)+1)/($DX$11:$DX$541="p"),ROWS(FD$11:FD36))),"")</f>
        <v/>
      </c>
      <c r="FE36" s="25" t="str">
        <f>IFERROR(INDEX(EF$11:EF$541,_xlfn.AGGREGATE(15,6,(ROW(EF$11:EF$541)-ROW(EF$11)+1)/($DX$11:$DX$541="p"),ROWS(FE$11:FE36))),"")</f>
        <v/>
      </c>
      <c r="FF36" s="25" t="str">
        <f>IFERROR(INDEX(EG$11:EG$541,_xlfn.AGGREGATE(15,6,(ROW(EG$11:EG$541)-ROW(EG$11)+1)/($DX$11:$DX$541="p"),ROWS(FF$11:FF36))),"")</f>
        <v/>
      </c>
      <c r="FG36" s="25" t="str">
        <f>IFERROR(INDEX(EH$11:EH$541,_xlfn.AGGREGATE(15,6,(ROW(EH$11:EH$541)-ROW(EH$11)+1)/($DX$11:$DX$541="p"),ROWS(FG$11:FG36))),"")</f>
        <v/>
      </c>
      <c r="FH36" s="25" t="str">
        <f>IFERROR(INDEX(EI$11:EI$541,_xlfn.AGGREGATE(15,6,(ROW(EI$11:EI$541)-ROW(EI$11)+1)/($DX$11:$DX$541="p"),ROWS(FH$11:FH36))),"")</f>
        <v/>
      </c>
      <c r="FI36" s="25" t="str">
        <f>IFERROR(INDEX(EJ$11:EJ$541,_xlfn.AGGREGATE(15,6,(ROW(EJ$11:EJ$541)-ROW(EJ$11)+1)/($DX$11:$DX$541="p"),ROWS(FI$11:FI36))),"")</f>
        <v/>
      </c>
      <c r="FJ36" s="25" t="str">
        <f>IFERROR(INDEX(EK$11:EK$541,_xlfn.AGGREGATE(15,6,(ROW(EK$11:EK$541)-ROW(EK$11)+1)/($DX$11:$DX$541="p"),ROWS(FJ$11:FJ36))),"")</f>
        <v/>
      </c>
      <c r="FK36" s="25"/>
      <c r="FL36" s="25" t="str">
        <f>IFERROR(INDEX(EM$11:EM$541,_xlfn.AGGREGATE(15,6,(ROW(EM$11:EM$541)-ROW(EM$11)+1)/($DX$11:$DX$541="p"),ROWS(FL$11:FL36))),"")</f>
        <v/>
      </c>
      <c r="FM36" s="25" t="str">
        <f>IFERROR(INDEX(EN$11:EN$541,_xlfn.AGGREGATE(15,6,(ROW(EN$11:EN$541)-ROW(EN$11)+1)/($DX$11:$DX$541="p"),ROWS(FM$11:FM36))),"")</f>
        <v/>
      </c>
      <c r="FN36" s="25" t="str">
        <f>IFERROR(INDEX(EO$11:EO$541,_xlfn.AGGREGATE(15,6,(ROW(EO$11:EO$541)-ROW(EO$11)+1)/($DX$11:$DX$541="p"),ROWS(FN$11:FN36))),"")</f>
        <v/>
      </c>
      <c r="FO36" s="25" t="str">
        <f>IFERROR(INDEX(EP$11:EP$541,_xlfn.AGGREGATE(15,6,(ROW(EP$11:EP$541)-ROW(EP$11)+1)/($DX$11:$DX$541="p"),ROWS(FO$11:FO36))),"")</f>
        <v/>
      </c>
      <c r="FP36" s="25" t="str">
        <f>IFERROR(INDEX(EQ$11:EQ$541,_xlfn.AGGREGATE(15,6,(ROW(EQ$11:EQ$541)-ROW(EQ$11)+1)/($DX$11:$DX$541="p"),ROWS(FP$11:FP36))),"")</f>
        <v/>
      </c>
      <c r="FQ36" s="25" t="str">
        <f>IFERROR(INDEX(ER$11:ER$541,_xlfn.AGGREGATE(15,6,(ROW(ER$11:ER$541)-ROW(ER$11)+1)/($DX$11:$DX$541="p"),ROWS(FQ$11:FQ36))),"")</f>
        <v/>
      </c>
      <c r="FR36" s="25" t="str">
        <f>IFERROR(INDEX(ES$11:ES$541,_xlfn.AGGREGATE(15,6,(ROW(ES$11:ES$541)-ROW(ES$11)+1)/($DX$11:$DX$541="p"),ROWS(FR$11:FR36))),"")</f>
        <v/>
      </c>
      <c r="FS36" s="25" t="str">
        <f>IFERROR(INDEX(ET$11:ET$541,_xlfn.AGGREGATE(15,6,(ROW(ET$11:ET$541)-ROW(ET$11)+1)/($DX$11:$DX$541="p"),ROWS(FS$11:FS36))),"")</f>
        <v/>
      </c>
      <c r="FT36" s="25"/>
      <c r="FU36" s="48">
        <f>_xlfn.RANK.EQ(GI36,$GI$11:$GI$96,1)+COUNTIF($GI$11:GI36,GI36)-1</f>
        <v>62</v>
      </c>
      <c r="FV36" s="25" t="str">
        <f>IFERROR(INDEX(DX$11:DX$541,_xlfn.AGGREGATE(15,6,(ROW(DX$11:DX$541)-ROW(DX$11)+1)/($DX$11:$DX$541="t"),ROWS(FV$11:FV36))),"")</f>
        <v>t</v>
      </c>
      <c r="FW36" s="25" t="str">
        <f>IFERROR(INDEX(DY$11:DY$541,_xlfn.AGGREGATE(15,6,(ROW(DY$11:DY$541)-ROW(DY$11)+1)/($DX$11:$DX$541="t"),ROWS(FW$11:FW36))),"")</f>
        <v>PASS</v>
      </c>
      <c r="FX36" s="25">
        <f>IFERROR(INDEX(DZ$11:DZ$541,_xlfn.AGGREGATE(15,6,(ROW(DZ$11:DZ$541)-ROW(DZ$11)+1)/($DX$11:$DX$541="t"),ROWS(FX$11:FX36))),"")</f>
        <v>1</v>
      </c>
      <c r="FY36" s="25">
        <f>IFERROR(INDEX(EA$11:EA$541,_xlfn.AGGREGATE(15,6,(ROW(EA$11:EA$541)-ROW(EA$11)+1)/($DX$11:$DX$541="t"),ROWS(FY$11:FY36))),"")</f>
        <v>3</v>
      </c>
      <c r="FZ36" s="25">
        <f>IFERROR(INDEX(EB$11:EB$541,_xlfn.AGGREGATE(15,6,(ROW(EB$11:EB$541)-ROW(EB$11)+1)/($DX$11:$DX$541="t"),ROWS(FZ$11:FZ36))),"")</f>
        <v>1</v>
      </c>
      <c r="GA36" s="25">
        <f>IFERROR(INDEX(EC$11:EC$541,_xlfn.AGGREGATE(15,6,(ROW(EC$11:EC$541)-ROW(EC$11)+1)/($DX$11:$DX$541="t"),ROWS(GA$11:GA36))),"")</f>
        <v>3</v>
      </c>
      <c r="GB36" s="25">
        <f>IFERROR(INDEX(ED$11:ED$541,_xlfn.AGGREGATE(15,6,(ROW(ED$11:ED$541)-ROW(ED$11)+1)/($DX$11:$DX$541="t"),ROWS(GB$11:GB36))),"")</f>
        <v>1</v>
      </c>
      <c r="GC36" s="25">
        <f>IFERROR(INDEX(EE$11:EE$541,_xlfn.AGGREGATE(15,6,(ROW(EE$11:EE$541)-ROW(EE$11)+1)/($DX$11:$DX$541="t"),ROWS(GC$11:GC36))),"")</f>
        <v>3</v>
      </c>
      <c r="GD36" s="25">
        <f>IFERROR(INDEX(EF$11:EF$541,_xlfn.AGGREGATE(15,6,(ROW(EF$11:EF$541)-ROW(EF$11)+1)/($DX$11:$DX$541="t"),ROWS(GD$11:GD36))),"")</f>
        <v>1</v>
      </c>
      <c r="GE36" s="25">
        <f>IFERROR(INDEX(EG$11:EG$541,_xlfn.AGGREGATE(15,6,(ROW(EG$11:EG$541)-ROW(EG$11)+1)/($DX$11:$DX$541="t"),ROWS(GE$11:GE36))),"")</f>
        <v>3</v>
      </c>
      <c r="GF36" s="25">
        <f>IFERROR(INDEX(EH$11:EH$541,_xlfn.AGGREGATE(15,6,(ROW(EH$11:EH$541)-ROW(EH$11)+1)/($DX$11:$DX$541="t"),ROWS(GF$11:GF36))),"")</f>
        <v>429.5</v>
      </c>
      <c r="GG36" s="25">
        <f>IFERROR(INDEX(EI$11:EI$541,_xlfn.AGGREGATE(15,6,(ROW(EI$11:EI$541)-ROW(EI$11)+1)/($DX$11:$DX$541="t"),ROWS(GG$11:GG36))),"")</f>
        <v>0</v>
      </c>
      <c r="GH36" s="25">
        <f>IFERROR(INDEX(EJ$11:EJ$541,_xlfn.AGGREGATE(15,6,(ROW(EJ$11:EJ$541)-ROW(EJ$11)+1)/($DX$11:$DX$541="t"),ROWS(GH$11:GH36))),"")</f>
        <v>470.5</v>
      </c>
      <c r="GI36" s="25">
        <f>IFERROR(INDEX(EK$11:EK$541,_xlfn.AGGREGATE(15,6,(ROW(EK$11:EK$541)-ROW(EK$11)+1)/($DX$11:$DX$541="t"),ROWS(GI$11:GI36))),"")</f>
        <v>20.5</v>
      </c>
      <c r="GJ36" s="25"/>
      <c r="GK36" s="25">
        <f>IFERROR(INDEX(EM$11:EM$541,_xlfn.AGGREGATE(15,6,(ROW(EM$11:EM$541)-ROW(EM$11)+1)/($DX$11:$DX$541="t"),ROWS(GK$11:GK36))),"")</f>
        <v>434.64859999999999</v>
      </c>
      <c r="GL36" s="25">
        <f>IFERROR(INDEX(EN$11:EN$541,_xlfn.AGGREGATE(15,6,(ROW(EN$11:EN$541)-ROW(EN$11)+1)/($DX$11:$DX$541="t"),ROWS(GL$11:GL36))),"")</f>
        <v>905.27359999999999</v>
      </c>
      <c r="GM36" s="25">
        <f>IFERROR(INDEX(EO$11:EO$541,_xlfn.AGGREGATE(15,6,(ROW(EO$11:EO$541)-ROW(EO$11)+1)/($DX$11:$DX$541="t"),ROWS(GM$11:GM36))),"")</f>
        <v>1334.8986</v>
      </c>
      <c r="GN36" s="25">
        <f>IFERROR(INDEX(EP$11:EP$541,_xlfn.AGGREGATE(15,6,(ROW(EP$11:EP$541)-ROW(EP$11)+1)/($DX$11:$DX$541="t"),ROWS(GN$11:GN36))),"")</f>
        <v>1805.3986</v>
      </c>
      <c r="GO36" s="25"/>
      <c r="GP36" s="305"/>
      <c r="GQ36" s="142"/>
      <c r="GR36" s="26"/>
      <c r="GS36" s="18" t="str">
        <f t="shared" si="42"/>
        <v>PASS</v>
      </c>
      <c r="GT36" s="26">
        <f t="shared" si="47"/>
        <v>3</v>
      </c>
      <c r="GU36" s="26">
        <f t="shared" si="48"/>
        <v>1</v>
      </c>
      <c r="GV36" s="26">
        <f t="shared" si="49"/>
        <v>1</v>
      </c>
      <c r="GW36" s="26">
        <f t="shared" si="50"/>
        <v>3</v>
      </c>
      <c r="GX36" s="26">
        <f t="shared" si="51"/>
        <v>1</v>
      </c>
      <c r="GY36" s="26">
        <f t="shared" si="52"/>
        <v>1</v>
      </c>
      <c r="GZ36" s="26">
        <f t="shared" si="53"/>
        <v>3</v>
      </c>
      <c r="HA36" s="26">
        <f t="shared" si="54"/>
        <v>1</v>
      </c>
      <c r="HB36" s="26">
        <f t="shared" si="43"/>
        <v>444.5</v>
      </c>
      <c r="HC36" s="26">
        <f t="shared" si="44"/>
        <v>0</v>
      </c>
      <c r="HD36" s="26">
        <f t="shared" si="45"/>
        <v>455.5</v>
      </c>
      <c r="HE36" s="63">
        <f t="shared" si="55"/>
        <v>5.5</v>
      </c>
      <c r="HF36" s="52">
        <f t="shared" si="56"/>
        <v>0</v>
      </c>
      <c r="HG36" s="4">
        <f t="shared" si="57"/>
        <v>460.64859999999999</v>
      </c>
      <c r="HH36" s="26">
        <f t="shared" si="58"/>
        <v>905.27359999999999</v>
      </c>
      <c r="HI36" s="7">
        <f t="shared" si="59"/>
        <v>1349.8986</v>
      </c>
      <c r="HJ36" s="26">
        <f t="shared" si="60"/>
        <v>1805.3986</v>
      </c>
      <c r="HK36" s="2"/>
      <c r="HL36" s="2"/>
      <c r="HN36" s="133">
        <f t="shared" si="61"/>
        <v>0</v>
      </c>
      <c r="HO36" s="35">
        <f t="shared" si="61"/>
        <v>0</v>
      </c>
      <c r="HP36" s="35">
        <f t="shared" si="61"/>
        <v>0</v>
      </c>
      <c r="HQ36" s="35">
        <f t="shared" si="61"/>
        <v>0</v>
      </c>
      <c r="HR36" s="35">
        <f t="shared" si="61"/>
        <v>0</v>
      </c>
      <c r="HS36" s="35">
        <f t="shared" si="61"/>
        <v>0</v>
      </c>
      <c r="HT36" s="35">
        <f t="shared" si="61"/>
        <v>0</v>
      </c>
      <c r="HU36" s="35" t="e">
        <f t="shared" si="61"/>
        <v>#VALUE!</v>
      </c>
      <c r="HV36" s="35" t="e">
        <f t="shared" si="61"/>
        <v>#VALUE!</v>
      </c>
      <c r="HW36" s="35" t="e">
        <f t="shared" si="61"/>
        <v>#VALUE!</v>
      </c>
      <c r="HX36" s="35" t="e">
        <f t="shared" si="62"/>
        <v>#VALUE!</v>
      </c>
      <c r="HY36" s="35" t="e">
        <f t="shared" si="62"/>
        <v>#VALUE!</v>
      </c>
      <c r="HZ36" s="35" t="e">
        <f t="shared" si="62"/>
        <v>#VALUE!</v>
      </c>
      <c r="IA36" s="35" t="e">
        <f t="shared" si="62"/>
        <v>#VALUE!</v>
      </c>
      <c r="IB36" s="35" t="e">
        <f t="shared" si="62"/>
        <v>#VALUE!</v>
      </c>
      <c r="IC36" s="35" t="e">
        <f t="shared" si="62"/>
        <v>#VALUE!</v>
      </c>
      <c r="ID36" s="35" t="e">
        <f t="shared" si="62"/>
        <v>#VALUE!</v>
      </c>
      <c r="IE36" s="35" t="e">
        <f t="shared" si="62"/>
        <v>#VALUE!</v>
      </c>
      <c r="IF36" s="35" t="e">
        <f t="shared" si="62"/>
        <v>#VALUE!</v>
      </c>
      <c r="IG36" s="35" t="e">
        <f t="shared" si="62"/>
        <v>#VALUE!</v>
      </c>
      <c r="IH36" s="35" t="e">
        <f t="shared" si="63"/>
        <v>#VALUE!</v>
      </c>
      <c r="II36" s="35" t="e">
        <f t="shared" si="63"/>
        <v>#VALUE!</v>
      </c>
      <c r="IJ36" s="35" t="e">
        <f t="shared" si="63"/>
        <v>#VALUE!</v>
      </c>
      <c r="IK36" s="35" t="e">
        <f t="shared" si="63"/>
        <v>#VALUE!</v>
      </c>
      <c r="IL36" s="35" t="e">
        <f t="shared" si="63"/>
        <v>#VALUE!</v>
      </c>
      <c r="IM36" s="35" t="e">
        <f t="shared" si="63"/>
        <v>#VALUE!</v>
      </c>
      <c r="IN36" s="35" t="e">
        <f t="shared" si="63"/>
        <v>#VALUE!</v>
      </c>
      <c r="IO36" s="35" t="e">
        <f t="shared" si="63"/>
        <v>#VALUE!</v>
      </c>
      <c r="IP36" s="35" t="e">
        <f t="shared" si="63"/>
        <v>#VALUE!</v>
      </c>
      <c r="IQ36" s="35" t="e">
        <f t="shared" si="63"/>
        <v>#VALUE!</v>
      </c>
      <c r="IR36" s="35" t="e">
        <f t="shared" si="64"/>
        <v>#VALUE!</v>
      </c>
      <c r="IS36" s="35" t="e">
        <f t="shared" si="64"/>
        <v>#VALUE!</v>
      </c>
      <c r="IT36" s="35" t="e">
        <f t="shared" si="64"/>
        <v>#VALUE!</v>
      </c>
      <c r="IU36" s="35" t="e">
        <f t="shared" si="64"/>
        <v>#VALUE!</v>
      </c>
      <c r="IV36" s="35" t="e">
        <f t="shared" si="64"/>
        <v>#VALUE!</v>
      </c>
      <c r="IW36" s="35" t="e">
        <f t="shared" si="64"/>
        <v>#VALUE!</v>
      </c>
      <c r="IX36" s="35" t="e">
        <f t="shared" si="64"/>
        <v>#VALUE!</v>
      </c>
      <c r="IY36" s="35" t="e">
        <f t="shared" si="64"/>
        <v>#VALUE!</v>
      </c>
      <c r="IZ36" s="35" t="e">
        <f t="shared" si="64"/>
        <v>#VALUE!</v>
      </c>
      <c r="JA36" s="35" t="e">
        <f t="shared" si="64"/>
        <v>#VALUE!</v>
      </c>
      <c r="JB36" s="35" t="e">
        <f t="shared" si="65"/>
        <v>#VALUE!</v>
      </c>
      <c r="JC36" s="35" t="e">
        <f t="shared" si="65"/>
        <v>#VALUE!</v>
      </c>
      <c r="JD36" s="35" t="e">
        <f t="shared" si="65"/>
        <v>#VALUE!</v>
      </c>
      <c r="JE36" s="35" t="e">
        <f t="shared" si="65"/>
        <v>#VALUE!</v>
      </c>
      <c r="JF36" s="35" t="e">
        <f t="shared" si="65"/>
        <v>#VALUE!</v>
      </c>
      <c r="JG36" s="35" t="e">
        <f t="shared" si="65"/>
        <v>#VALUE!</v>
      </c>
      <c r="JH36" s="35" t="e">
        <f t="shared" si="65"/>
        <v>#VALUE!</v>
      </c>
      <c r="JI36" s="35" t="e">
        <f t="shared" si="65"/>
        <v>#VALUE!</v>
      </c>
      <c r="JJ36" s="35" t="e">
        <f t="shared" si="65"/>
        <v>#VALUE!</v>
      </c>
      <c r="JK36" s="177" t="e">
        <f t="shared" si="65"/>
        <v>#VALUE!</v>
      </c>
    </row>
    <row r="37" spans="1:271" ht="15" customHeight="1" x14ac:dyDescent="0.3">
      <c r="A37" s="100"/>
      <c r="B37" s="80"/>
      <c r="C37" s="80"/>
      <c r="D37" s="84"/>
      <c r="E37" s="81"/>
      <c r="F37" s="81"/>
      <c r="G37" s="81"/>
      <c r="H37" s="81"/>
      <c r="I37" s="80" t="s">
        <v>110</v>
      </c>
      <c r="J37" s="84">
        <f>IF($D$3=2,ROUND((J33-TubeStart-0.25*($J$34-1))/$J$34,0),IF($D$3=1,ROUND((J33-0.25*(Number_of_Torque_Tubes_A-1)/2)/$J$34,0)))</f>
        <v>451</v>
      </c>
      <c r="K37" s="84"/>
      <c r="L37" s="100"/>
      <c r="M37" s="278"/>
      <c r="N37" s="279"/>
      <c r="O37" s="279"/>
      <c r="P37" s="279"/>
      <c r="Q37" s="279"/>
      <c r="R37" s="279"/>
      <c r="S37" s="279"/>
      <c r="T37" s="279"/>
      <c r="U37" s="279"/>
      <c r="V37" s="279"/>
      <c r="W37" s="279"/>
      <c r="X37" s="279"/>
      <c r="Y37" s="280"/>
      <c r="Z37" s="81"/>
      <c r="AA37" s="81"/>
      <c r="AB37" s="81"/>
      <c r="AC37" s="81"/>
      <c r="AD37" s="81"/>
      <c r="AE37" s="81"/>
      <c r="AF37" s="81"/>
      <c r="AG37" s="81"/>
      <c r="AH37" s="81"/>
      <c r="AI37" s="81"/>
      <c r="AJ37" s="81"/>
      <c r="AK37" s="81"/>
      <c r="AL37" s="81"/>
      <c r="AM37" s="81"/>
      <c r="AN37" s="81"/>
      <c r="AO37" s="81"/>
      <c r="AP37" s="81"/>
      <c r="AQ37" s="426"/>
      <c r="AR37" s="141"/>
      <c r="AS37" s="18"/>
      <c r="AT37" s="26"/>
      <c r="AU37" s="62" t="str">
        <f>AU24</f>
        <v>Status</v>
      </c>
      <c r="AV37" s="317" t="str">
        <f>$AV$10</f>
        <v>Order</v>
      </c>
      <c r="AW37" s="317"/>
      <c r="AX37" s="317"/>
      <c r="AY37" s="317"/>
      <c r="AZ37" s="317"/>
      <c r="BA37" s="317"/>
      <c r="BB37" s="317"/>
      <c r="BC37" s="317"/>
      <c r="BD37" s="23">
        <f>BD24</f>
        <v>1</v>
      </c>
      <c r="BE37" s="23">
        <f>BE24</f>
        <v>2</v>
      </c>
      <c r="BF37" s="23">
        <f>BF24</f>
        <v>3</v>
      </c>
      <c r="BG37" s="22" t="s">
        <v>242</v>
      </c>
      <c r="BH37" s="26"/>
      <c r="BI37" s="61">
        <f>BI10</f>
        <v>1</v>
      </c>
      <c r="BJ37" s="61">
        <f>BJ10</f>
        <v>2</v>
      </c>
      <c r="BK37" s="61">
        <f>BK10</f>
        <v>3</v>
      </c>
      <c r="BL37" s="26" t="s">
        <v>231</v>
      </c>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366"/>
      <c r="DW37" s="48">
        <v>27</v>
      </c>
      <c r="DX37" s="26" t="str">
        <f>IFERROR(INDEX(AT$11:AT$2000,_xlfn.AGGREGATE(15,6,(ROW(AT$11:AT$2000)-ROW(AT$11)+1)/($AU$11:$AU$2000=$DY$8),ROWS(DX$11:DX37))),"")</f>
        <v>t</v>
      </c>
      <c r="DY37" s="4" t="str">
        <f>IFERROR(INDEX(AU$11:AU$2000,_xlfn.AGGREGATE(15,6,(ROW(AU$11:AU$2000)-ROW(AU$11)+1)/($AU$11:$AU$2000=$DY$8),ROWS(DY$11:DY37))),"")</f>
        <v>PASS</v>
      </c>
      <c r="DZ37" s="26">
        <f>IFERROR(INDEX(AV$11:AV$2000,_xlfn.AGGREGATE(15,6,(ROW(AV$11:AV$2000)-ROW(AV$11)+1)/($AU$11:$AU$2000=$DY$8),ROWS(DZ$11:DZ37))),"")</f>
        <v>1</v>
      </c>
      <c r="EA37" s="26">
        <f>IFERROR(INDEX(AW$11:AW$2000,_xlfn.AGGREGATE(15,6,(ROW(AW$11:AW$2000)-ROW(AW$11)+1)/($AU$11:$AU$2000=$DY$8),ROWS(EA$11:EA37))),"")</f>
        <v>3</v>
      </c>
      <c r="EB37" s="26">
        <f>IFERROR(INDEX(AX$11:AX$2000,_xlfn.AGGREGATE(15,6,(ROW(AX$11:AX$2000)-ROW(AX$11)+1)/($AU$11:$AU$2000=$DY$8),ROWS(EB$11:EB37))),"")</f>
        <v>1</v>
      </c>
      <c r="EC37" s="26">
        <f>IFERROR(INDEX(AY$11:AY$2000,_xlfn.AGGREGATE(15,6,(ROW(AY$11:AY$2000)-ROW(AY$11)+1)/($AU$11:$AU$2000=$DY$8),ROWS(EC$11:EC37))),"")</f>
        <v>3</v>
      </c>
      <c r="ED37" s="26">
        <f>IFERROR(INDEX(AZ$11:AZ$2000,_xlfn.AGGREGATE(15,6,(ROW(AZ$11:AZ$2000)-ROW(AZ$11)+1)/($AU$11:$AU$2000=$DY$8),ROWS(ED$11:ED37))),"")</f>
        <v>1</v>
      </c>
      <c r="EE37" s="26">
        <f>IFERROR(INDEX(BA$11:BA$2000,_xlfn.AGGREGATE(15,6,(ROW(BA$11:BA$2000)-ROW(BA$11)+1)/($AU$11:$AU$2000=$DY$8),ROWS(EE$11:EE37))),"")</f>
        <v>3</v>
      </c>
      <c r="EF37" s="26">
        <f>IFERROR(INDEX(BB$11:BB$2000,_xlfn.AGGREGATE(15,6,(ROW(BB$11:BB$2000)-ROW(BB$11)+1)/($AU$11:$AU$2000=$DY$8),ROWS(EF$11:EF37))),"")</f>
        <v>1</v>
      </c>
      <c r="EG37" s="26">
        <f>IFERROR(INDEX(BC$11:BC$2000,_xlfn.AGGREGATE(15,6,(ROW(BC$11:BC$2000)-ROW(BC$11)+1)/($AU$11:$AU$2000=$DY$8),ROWS(EG$11:EG37))),"")</f>
        <v>3</v>
      </c>
      <c r="EH37" s="26">
        <f>IFERROR(INDEX(BD$11:BD$2000,_xlfn.AGGREGATE(15,6,(ROW(BD$11:BD$2000)-ROW(BD$11)+1)/($AU$11:$AU$2000=$DY$8),ROWS(EH$11:EH37))),"")</f>
        <v>432.5</v>
      </c>
      <c r="EI37" s="26">
        <f>IFERROR(INDEX(BE$11:BE$2000,_xlfn.AGGREGATE(15,6,(ROW(BE$11:BE$2000)-ROW(BE$11)+1)/($AU$11:$AU$2000=$DY$8),ROWS(EI$11:EI37))),"")</f>
        <v>0</v>
      </c>
      <c r="EJ37" s="26">
        <f>IFERROR(INDEX(BF$11:BF$2000,_xlfn.AGGREGATE(15,6,(ROW(BF$11:BF$2000)-ROW(BF$11)+1)/($AU$11:$AU$2000=$DY$8),ROWS(EJ$11:EJ37))),"")</f>
        <v>467.5</v>
      </c>
      <c r="EK37" s="26">
        <f>IFERROR(INDEX(BG$11:BG$2000,_xlfn.AGGREGATE(15,6,(ROW(BG$11:BG$2000)-ROW(BG$11)+1)/($AU$11:$AU$2000=$DY$8),ROWS(EK$11:EK37))),"")</f>
        <v>17.5</v>
      </c>
      <c r="EL37" s="26">
        <f>IFERROR(INDEX(BH$11:BH$2000,_xlfn.AGGREGATE(15,6,(ROW(BH$11:BH$2000)-ROW(BH$11)+1)/($AU$11:$AU$2000=$DY$8),ROWS(EL$11:EL37))),"")</f>
        <v>0</v>
      </c>
      <c r="EM37" s="26">
        <f>IFERROR(INDEX(BI$11:BI$2000,_xlfn.AGGREGATE(15,6,(ROW(BI$11:BI$2000)-ROW(BI$11)+1)/($AU$11:$AU$2000=$DY$8),ROWS(EM$11:EM37))),"")</f>
        <v>437.64859999999999</v>
      </c>
      <c r="EN37" s="26">
        <f>IFERROR(INDEX(BJ$11:BJ$2000,_xlfn.AGGREGATE(15,6,(ROW(BJ$11:BJ$2000)-ROW(BJ$11)+1)/($AU$11:$AU$2000=$DY$8),ROWS(EN$11:EN37))),"")</f>
        <v>905.27359999999999</v>
      </c>
      <c r="EO37" s="26">
        <f>IFERROR(INDEX(BK$11:BK$2000,_xlfn.AGGREGATE(15,6,(ROW(BK$11:BK$2000)-ROW(BK$11)+1)/($AU$11:$AU$2000=$DY$8),ROWS(EO$11:EO37))),"")</f>
        <v>1337.8986</v>
      </c>
      <c r="EP37" s="26">
        <f>IFERROR(INDEX(BL$11:BL$2000,_xlfn.AGGREGATE(15,6,(ROW(BL$11:BL$2000)-ROW(BL$11)+1)/($AU$11:$AU$2000=$DY$8),ROWS(EP$11:EP37))),"")</f>
        <v>1805.3986</v>
      </c>
      <c r="EQ37" s="26">
        <f>IFERROR(INDEX(BM$11:BM$2000,_xlfn.AGGREGATE(15,6,(ROW(BM$11:BM$2000)-ROW(BM$11)+1)/($AU$11:$AU$2000=$DY$8),ROWS(EQ$11:EQ37))),"")</f>
        <v>0</v>
      </c>
      <c r="ER37" s="26">
        <f>IFERROR(INDEX(BN$11:BN$2000,_xlfn.AGGREGATE(15,6,(ROW(BN$11:BN$2000)-ROW(BN$11)+1)/($AU$11:$AU$2000=$DY$8),ROWS(ER$11:ER37))),"")</f>
        <v>0</v>
      </c>
      <c r="ES37" s="26">
        <f>IFERROR(INDEX(BO$11:BO$2000,_xlfn.AGGREGATE(15,6,(ROW(BO$11:BO$2000)-ROW(BO$11)+1)/($AU$11:$AU$2000=$DY$8),ROWS(ES$11:ES37))),"")</f>
        <v>0</v>
      </c>
      <c r="ET37" s="63">
        <f>IFERROR(INDEX(BP$11:BP$2000,_xlfn.AGGREGATE(15,6,(ROW(BP$11:BP$2000)-ROW(BP$11)+1)/($AU$11:$AU$2000=$DY$8),ROWS(ET$11:ET37))),"")</f>
        <v>0</v>
      </c>
      <c r="EU37" s="25"/>
      <c r="EV37" s="48" t="e">
        <f>_xlfn.RANK.EQ(FJ37,$FJ$11:$FJ$64,1)+COUNTIF(FJ$11:$FJ37,FJ37)-1</f>
        <v>#VALUE!</v>
      </c>
      <c r="EW37" s="25" t="str">
        <f>IFERROR(INDEX(DX$11:DX$541,_xlfn.AGGREGATE(15,6,(ROW(DX$11:DX$541)-ROW(DX$11)+1)/($DX$11:$DX$541="p"),ROWS(EW$11:EW37))),"")</f>
        <v/>
      </c>
      <c r="EX37" s="25" t="str">
        <f>IFERROR(INDEX(DY$11:DY$541,_xlfn.AGGREGATE(15,6,(ROW(DY$11:DY$541)-ROW(DY$11)+1)/($DX$11:$DX$541="p"),ROWS(EX$11:EX37))),"")</f>
        <v/>
      </c>
      <c r="EY37" s="25" t="str">
        <f>IFERROR(INDEX(DZ$11:DZ$541,_xlfn.AGGREGATE(15,6,(ROW(DZ$11:DZ$541)-ROW(DZ$11)+1)/($DX$11:$DX$541="p"),ROWS(EY$11:EY37))),"")</f>
        <v/>
      </c>
      <c r="EZ37" s="25" t="str">
        <f>IFERROR(INDEX(EA$11:EA$541,_xlfn.AGGREGATE(15,6,(ROW(EA$11:EA$541)-ROW(EA$11)+1)/($DX$11:$DX$541="p"),ROWS(EZ$11:EZ37))),"")</f>
        <v/>
      </c>
      <c r="FA37" s="25" t="str">
        <f>IFERROR(INDEX(EB$11:EB$541,_xlfn.AGGREGATE(15,6,(ROW(EB$11:EB$541)-ROW(EB$11)+1)/($DX$11:$DX$541="p"),ROWS(FA$11:FA37))),"")</f>
        <v/>
      </c>
      <c r="FB37" s="25" t="str">
        <f>IFERROR(INDEX(EC$11:EC$541,_xlfn.AGGREGATE(15,6,(ROW(EC$11:EC$541)-ROW(EC$11)+1)/($DX$11:$DX$541="p"),ROWS(FB$11:FB37))),"")</f>
        <v/>
      </c>
      <c r="FC37" s="25" t="str">
        <f>IFERROR(INDEX(ED$11:ED$541,_xlfn.AGGREGATE(15,6,(ROW(ED$11:ED$541)-ROW(ED$11)+1)/($DX$11:$DX$541="p"),ROWS(FC$11:FC37))),"")</f>
        <v/>
      </c>
      <c r="FD37" s="25" t="str">
        <f>IFERROR(INDEX(EE$11:EE$541,_xlfn.AGGREGATE(15,6,(ROW(EE$11:EE$541)-ROW(EE$11)+1)/($DX$11:$DX$541="p"),ROWS(FD$11:FD37))),"")</f>
        <v/>
      </c>
      <c r="FE37" s="25" t="str">
        <f>IFERROR(INDEX(EF$11:EF$541,_xlfn.AGGREGATE(15,6,(ROW(EF$11:EF$541)-ROW(EF$11)+1)/($DX$11:$DX$541="p"),ROWS(FE$11:FE37))),"")</f>
        <v/>
      </c>
      <c r="FF37" s="25" t="str">
        <f>IFERROR(INDEX(EG$11:EG$541,_xlfn.AGGREGATE(15,6,(ROW(EG$11:EG$541)-ROW(EG$11)+1)/($DX$11:$DX$541="p"),ROWS(FF$11:FF37))),"")</f>
        <v/>
      </c>
      <c r="FG37" s="25" t="str">
        <f>IFERROR(INDEX(EH$11:EH$541,_xlfn.AGGREGATE(15,6,(ROW(EH$11:EH$541)-ROW(EH$11)+1)/($DX$11:$DX$541="p"),ROWS(FG$11:FG37))),"")</f>
        <v/>
      </c>
      <c r="FH37" s="25" t="str">
        <f>IFERROR(INDEX(EI$11:EI$541,_xlfn.AGGREGATE(15,6,(ROW(EI$11:EI$541)-ROW(EI$11)+1)/($DX$11:$DX$541="p"),ROWS(FH$11:FH37))),"")</f>
        <v/>
      </c>
      <c r="FI37" s="25" t="str">
        <f>IFERROR(INDEX(EJ$11:EJ$541,_xlfn.AGGREGATE(15,6,(ROW(EJ$11:EJ$541)-ROW(EJ$11)+1)/($DX$11:$DX$541="p"),ROWS(FI$11:FI37))),"")</f>
        <v/>
      </c>
      <c r="FJ37" s="25" t="str">
        <f>IFERROR(INDEX(EK$11:EK$541,_xlfn.AGGREGATE(15,6,(ROW(EK$11:EK$541)-ROW(EK$11)+1)/($DX$11:$DX$541="p"),ROWS(FJ$11:FJ37))),"")</f>
        <v/>
      </c>
      <c r="FK37" s="25"/>
      <c r="FL37" s="25" t="str">
        <f>IFERROR(INDEX(EM$11:EM$541,_xlfn.AGGREGATE(15,6,(ROW(EM$11:EM$541)-ROW(EM$11)+1)/($DX$11:$DX$541="p"),ROWS(FL$11:FL37))),"")</f>
        <v/>
      </c>
      <c r="FM37" s="25" t="str">
        <f>IFERROR(INDEX(EN$11:EN$541,_xlfn.AGGREGATE(15,6,(ROW(EN$11:EN$541)-ROW(EN$11)+1)/($DX$11:$DX$541="p"),ROWS(FM$11:FM37))),"")</f>
        <v/>
      </c>
      <c r="FN37" s="25" t="str">
        <f>IFERROR(INDEX(EO$11:EO$541,_xlfn.AGGREGATE(15,6,(ROW(EO$11:EO$541)-ROW(EO$11)+1)/($DX$11:$DX$541="p"),ROWS(FN$11:FN37))),"")</f>
        <v/>
      </c>
      <c r="FO37" s="25" t="str">
        <f>IFERROR(INDEX(EP$11:EP$541,_xlfn.AGGREGATE(15,6,(ROW(EP$11:EP$541)-ROW(EP$11)+1)/($DX$11:$DX$541="p"),ROWS(FO$11:FO37))),"")</f>
        <v/>
      </c>
      <c r="FP37" s="25" t="str">
        <f>IFERROR(INDEX(EQ$11:EQ$541,_xlfn.AGGREGATE(15,6,(ROW(EQ$11:EQ$541)-ROW(EQ$11)+1)/($DX$11:$DX$541="p"),ROWS(FP$11:FP37))),"")</f>
        <v/>
      </c>
      <c r="FQ37" s="25" t="str">
        <f>IFERROR(INDEX(ER$11:ER$541,_xlfn.AGGREGATE(15,6,(ROW(ER$11:ER$541)-ROW(ER$11)+1)/($DX$11:$DX$541="p"),ROWS(FQ$11:FQ37))),"")</f>
        <v/>
      </c>
      <c r="FR37" s="25" t="str">
        <f>IFERROR(INDEX(ES$11:ES$541,_xlfn.AGGREGATE(15,6,(ROW(ES$11:ES$541)-ROW(ES$11)+1)/($DX$11:$DX$541="p"),ROWS(FR$11:FR37))),"")</f>
        <v/>
      </c>
      <c r="FS37" s="25" t="str">
        <f>IFERROR(INDEX(ET$11:ET$541,_xlfn.AGGREGATE(15,6,(ROW(ET$11:ET$541)-ROW(ET$11)+1)/($DX$11:$DX$541="p"),ROWS(FS$11:FS37))),"")</f>
        <v/>
      </c>
      <c r="FT37" s="25"/>
      <c r="FU37" s="48">
        <f>_xlfn.RANK.EQ(GI37,$GI$11:$GI$96,1)+COUNTIF($GI$11:GI37,GI37)-1</f>
        <v>66</v>
      </c>
      <c r="FV37" s="25" t="str">
        <f>IFERROR(INDEX(DX$11:DX$541,_xlfn.AGGREGATE(15,6,(ROW(DX$11:DX$541)-ROW(DX$11)+1)/($DX$11:$DX$541="t"),ROWS(FV$11:FV37))),"")</f>
        <v>t</v>
      </c>
      <c r="FW37" s="25" t="str">
        <f>IFERROR(INDEX(DY$11:DY$541,_xlfn.AGGREGATE(15,6,(ROW(DY$11:DY$541)-ROW(DY$11)+1)/($DX$11:$DX$541="t"),ROWS(FW$11:FW37))),"")</f>
        <v>PASS</v>
      </c>
      <c r="FX37" s="25">
        <f>IFERROR(INDEX(DZ$11:DZ$541,_xlfn.AGGREGATE(15,6,(ROW(DZ$11:DZ$541)-ROW(DZ$11)+1)/($DX$11:$DX$541="t"),ROWS(FX$11:FX37))),"")</f>
        <v>1</v>
      </c>
      <c r="FY37" s="25">
        <f>IFERROR(INDEX(EA$11:EA$541,_xlfn.AGGREGATE(15,6,(ROW(EA$11:EA$541)-ROW(EA$11)+1)/($DX$11:$DX$541="t"),ROWS(FY$11:FY37))),"")</f>
        <v>3</v>
      </c>
      <c r="FZ37" s="25">
        <f>IFERROR(INDEX(EB$11:EB$541,_xlfn.AGGREGATE(15,6,(ROW(EB$11:EB$541)-ROW(EB$11)+1)/($DX$11:$DX$541="t"),ROWS(FZ$11:FZ37))),"")</f>
        <v>1</v>
      </c>
      <c r="GA37" s="25">
        <f>IFERROR(INDEX(EC$11:EC$541,_xlfn.AGGREGATE(15,6,(ROW(EC$11:EC$541)-ROW(EC$11)+1)/($DX$11:$DX$541="t"),ROWS(GA$11:GA37))),"")</f>
        <v>3</v>
      </c>
      <c r="GB37" s="25">
        <f>IFERROR(INDEX(ED$11:ED$541,_xlfn.AGGREGATE(15,6,(ROW(ED$11:ED$541)-ROW(ED$11)+1)/($DX$11:$DX$541="t"),ROWS(GB$11:GB37))),"")</f>
        <v>1</v>
      </c>
      <c r="GC37" s="25">
        <f>IFERROR(INDEX(EE$11:EE$541,_xlfn.AGGREGATE(15,6,(ROW(EE$11:EE$541)-ROW(EE$11)+1)/($DX$11:$DX$541="t"),ROWS(GC$11:GC37))),"")</f>
        <v>3</v>
      </c>
      <c r="GD37" s="25">
        <f>IFERROR(INDEX(EF$11:EF$541,_xlfn.AGGREGATE(15,6,(ROW(EF$11:EF$541)-ROW(EF$11)+1)/($DX$11:$DX$541="t"),ROWS(GD$11:GD37))),"")</f>
        <v>1</v>
      </c>
      <c r="GE37" s="25">
        <f>IFERROR(INDEX(EG$11:EG$541,_xlfn.AGGREGATE(15,6,(ROW(EG$11:EG$541)-ROW(EG$11)+1)/($DX$11:$DX$541="t"),ROWS(GE$11:GE37))),"")</f>
        <v>3</v>
      </c>
      <c r="GF37" s="25">
        <f>IFERROR(INDEX(EH$11:EH$541,_xlfn.AGGREGATE(15,6,(ROW(EH$11:EH$541)-ROW(EH$11)+1)/($DX$11:$DX$541="t"),ROWS(GF$11:GF37))),"")</f>
        <v>429</v>
      </c>
      <c r="GG37" s="25">
        <f>IFERROR(INDEX(EI$11:EI$541,_xlfn.AGGREGATE(15,6,(ROW(EI$11:EI$541)-ROW(EI$11)+1)/($DX$11:$DX$541="t"),ROWS(GG$11:GG37))),"")</f>
        <v>0</v>
      </c>
      <c r="GH37" s="25">
        <f>IFERROR(INDEX(EJ$11:EJ$541,_xlfn.AGGREGATE(15,6,(ROW(EJ$11:EJ$541)-ROW(EJ$11)+1)/($DX$11:$DX$541="t"),ROWS(GH$11:GH37))),"")</f>
        <v>471</v>
      </c>
      <c r="GI37" s="25">
        <f>IFERROR(INDEX(EK$11:EK$541,_xlfn.AGGREGATE(15,6,(ROW(EK$11:EK$541)-ROW(EK$11)+1)/($DX$11:$DX$541="t"),ROWS(GI$11:GI37))),"")</f>
        <v>21</v>
      </c>
      <c r="GJ37" s="26"/>
      <c r="GK37" s="25">
        <f>IFERROR(INDEX(EM$11:EM$541,_xlfn.AGGREGATE(15,6,(ROW(EM$11:EM$541)-ROW(EM$11)+1)/($DX$11:$DX$541="t"),ROWS(GK$11:GK37))),"")</f>
        <v>434.14859999999999</v>
      </c>
      <c r="GL37" s="25">
        <f>IFERROR(INDEX(EN$11:EN$541,_xlfn.AGGREGATE(15,6,(ROW(EN$11:EN$541)-ROW(EN$11)+1)/($DX$11:$DX$541="t"),ROWS(GL$11:GL37))),"")</f>
        <v>905.27359999999999</v>
      </c>
      <c r="GM37" s="25">
        <f>IFERROR(INDEX(EO$11:EO$541,_xlfn.AGGREGATE(15,6,(ROW(EO$11:EO$541)-ROW(EO$11)+1)/($DX$11:$DX$541="t"),ROWS(GM$11:GM37))),"")</f>
        <v>1334.3986</v>
      </c>
      <c r="GN37" s="25">
        <f>IFERROR(INDEX(EP$11:EP$541,_xlfn.AGGREGATE(15,6,(ROW(EP$11:EP$541)-ROW(EP$11)+1)/($DX$11:$DX$541="t"),ROWS(GN$11:GN37))),"")</f>
        <v>1805.3986</v>
      </c>
      <c r="GO37" s="26"/>
      <c r="GP37" s="305"/>
      <c r="GQ37" s="142"/>
      <c r="GR37" s="26"/>
      <c r="GS37" s="18" t="str">
        <f t="shared" si="42"/>
        <v>PASS</v>
      </c>
      <c r="GT37" s="26">
        <f t="shared" si="47"/>
        <v>3</v>
      </c>
      <c r="GU37" s="26">
        <f t="shared" si="48"/>
        <v>1</v>
      </c>
      <c r="GV37" s="26">
        <f t="shared" si="49"/>
        <v>1</v>
      </c>
      <c r="GW37" s="26">
        <f t="shared" si="50"/>
        <v>3</v>
      </c>
      <c r="GX37" s="26">
        <f t="shared" si="51"/>
        <v>1</v>
      </c>
      <c r="GY37" s="26">
        <f t="shared" si="52"/>
        <v>1</v>
      </c>
      <c r="GZ37" s="26">
        <f t="shared" si="53"/>
        <v>3</v>
      </c>
      <c r="HA37" s="26">
        <f t="shared" si="54"/>
        <v>1</v>
      </c>
      <c r="HB37" s="26">
        <f t="shared" si="43"/>
        <v>444</v>
      </c>
      <c r="HC37" s="26">
        <f t="shared" si="44"/>
        <v>0</v>
      </c>
      <c r="HD37" s="26">
        <f t="shared" si="45"/>
        <v>456</v>
      </c>
      <c r="HE37" s="63">
        <f t="shared" si="55"/>
        <v>6</v>
      </c>
      <c r="HF37" s="52">
        <f t="shared" si="56"/>
        <v>0</v>
      </c>
      <c r="HG37" s="4">
        <f t="shared" si="57"/>
        <v>461.14859999999999</v>
      </c>
      <c r="HH37" s="26">
        <f t="shared" si="58"/>
        <v>905.27359999999999</v>
      </c>
      <c r="HI37" s="7">
        <f t="shared" si="59"/>
        <v>1349.3986</v>
      </c>
      <c r="HJ37" s="26">
        <f t="shared" si="60"/>
        <v>1805.3986</v>
      </c>
      <c r="HK37" s="2"/>
      <c r="HL37" s="2"/>
      <c r="HN37" s="133">
        <f t="shared" si="61"/>
        <v>0</v>
      </c>
      <c r="HO37" s="35">
        <f t="shared" si="61"/>
        <v>0</v>
      </c>
      <c r="HP37" s="35">
        <f t="shared" si="61"/>
        <v>0</v>
      </c>
      <c r="HQ37" s="35">
        <f t="shared" si="61"/>
        <v>0</v>
      </c>
      <c r="HR37" s="35">
        <f t="shared" si="61"/>
        <v>0</v>
      </c>
      <c r="HS37" s="35">
        <f t="shared" si="61"/>
        <v>0</v>
      </c>
      <c r="HT37" s="35">
        <f t="shared" si="61"/>
        <v>0</v>
      </c>
      <c r="HU37" s="35" t="e">
        <f t="shared" si="61"/>
        <v>#VALUE!</v>
      </c>
      <c r="HV37" s="35" t="e">
        <f t="shared" si="61"/>
        <v>#VALUE!</v>
      </c>
      <c r="HW37" s="35" t="e">
        <f t="shared" si="61"/>
        <v>#VALUE!</v>
      </c>
      <c r="HX37" s="35" t="e">
        <f t="shared" si="62"/>
        <v>#VALUE!</v>
      </c>
      <c r="HY37" s="35" t="e">
        <f t="shared" si="62"/>
        <v>#VALUE!</v>
      </c>
      <c r="HZ37" s="35" t="e">
        <f t="shared" si="62"/>
        <v>#VALUE!</v>
      </c>
      <c r="IA37" s="35" t="e">
        <f t="shared" si="62"/>
        <v>#VALUE!</v>
      </c>
      <c r="IB37" s="35" t="e">
        <f t="shared" si="62"/>
        <v>#VALUE!</v>
      </c>
      <c r="IC37" s="35" t="e">
        <f t="shared" si="62"/>
        <v>#VALUE!</v>
      </c>
      <c r="ID37" s="35" t="e">
        <f t="shared" si="62"/>
        <v>#VALUE!</v>
      </c>
      <c r="IE37" s="35" t="e">
        <f t="shared" si="62"/>
        <v>#VALUE!</v>
      </c>
      <c r="IF37" s="35" t="e">
        <f t="shared" si="62"/>
        <v>#VALUE!</v>
      </c>
      <c r="IG37" s="35" t="e">
        <f t="shared" si="62"/>
        <v>#VALUE!</v>
      </c>
      <c r="IH37" s="35" t="e">
        <f t="shared" si="63"/>
        <v>#VALUE!</v>
      </c>
      <c r="II37" s="35" t="e">
        <f t="shared" si="63"/>
        <v>#VALUE!</v>
      </c>
      <c r="IJ37" s="35" t="e">
        <f t="shared" si="63"/>
        <v>#VALUE!</v>
      </c>
      <c r="IK37" s="35" t="e">
        <f t="shared" si="63"/>
        <v>#VALUE!</v>
      </c>
      <c r="IL37" s="35" t="e">
        <f t="shared" si="63"/>
        <v>#VALUE!</v>
      </c>
      <c r="IM37" s="35" t="e">
        <f t="shared" si="63"/>
        <v>#VALUE!</v>
      </c>
      <c r="IN37" s="35" t="e">
        <f t="shared" si="63"/>
        <v>#VALUE!</v>
      </c>
      <c r="IO37" s="35" t="e">
        <f t="shared" si="63"/>
        <v>#VALUE!</v>
      </c>
      <c r="IP37" s="35" t="e">
        <f t="shared" si="63"/>
        <v>#VALUE!</v>
      </c>
      <c r="IQ37" s="35" t="e">
        <f t="shared" si="63"/>
        <v>#VALUE!</v>
      </c>
      <c r="IR37" s="35" t="e">
        <f t="shared" si="64"/>
        <v>#VALUE!</v>
      </c>
      <c r="IS37" s="35" t="e">
        <f t="shared" si="64"/>
        <v>#VALUE!</v>
      </c>
      <c r="IT37" s="35" t="e">
        <f t="shared" si="64"/>
        <v>#VALUE!</v>
      </c>
      <c r="IU37" s="35" t="e">
        <f t="shared" si="64"/>
        <v>#VALUE!</v>
      </c>
      <c r="IV37" s="35" t="e">
        <f t="shared" si="64"/>
        <v>#VALUE!</v>
      </c>
      <c r="IW37" s="35" t="e">
        <f t="shared" si="64"/>
        <v>#VALUE!</v>
      </c>
      <c r="IX37" s="35" t="e">
        <f t="shared" si="64"/>
        <v>#VALUE!</v>
      </c>
      <c r="IY37" s="35" t="e">
        <f t="shared" si="64"/>
        <v>#VALUE!</v>
      </c>
      <c r="IZ37" s="35" t="e">
        <f t="shared" si="64"/>
        <v>#VALUE!</v>
      </c>
      <c r="JA37" s="35" t="e">
        <f t="shared" si="64"/>
        <v>#VALUE!</v>
      </c>
      <c r="JB37" s="35" t="e">
        <f t="shared" si="65"/>
        <v>#VALUE!</v>
      </c>
      <c r="JC37" s="35" t="e">
        <f t="shared" si="65"/>
        <v>#VALUE!</v>
      </c>
      <c r="JD37" s="35" t="e">
        <f t="shared" si="65"/>
        <v>#VALUE!</v>
      </c>
      <c r="JE37" s="35" t="e">
        <f t="shared" si="65"/>
        <v>#VALUE!</v>
      </c>
      <c r="JF37" s="35" t="e">
        <f t="shared" si="65"/>
        <v>#VALUE!</v>
      </c>
      <c r="JG37" s="35" t="e">
        <f t="shared" si="65"/>
        <v>#VALUE!</v>
      </c>
      <c r="JH37" s="35" t="e">
        <f t="shared" si="65"/>
        <v>#VALUE!</v>
      </c>
      <c r="JI37" s="35" t="e">
        <f t="shared" si="65"/>
        <v>#VALUE!</v>
      </c>
      <c r="JJ37" s="35" t="e">
        <f t="shared" si="65"/>
        <v>#VALUE!</v>
      </c>
      <c r="JK37" s="177" t="e">
        <f t="shared" si="65"/>
        <v>#VALUE!</v>
      </c>
    </row>
    <row r="38" spans="1:271" ht="15" customHeight="1" x14ac:dyDescent="0.3">
      <c r="A38" s="100"/>
      <c r="B38" s="80"/>
      <c r="C38" s="80" t="s">
        <v>140</v>
      </c>
      <c r="D38" s="84">
        <v>20.305199999999999</v>
      </c>
      <c r="E38" s="81"/>
      <c r="F38" s="81"/>
      <c r="G38" s="81"/>
      <c r="H38" s="81"/>
      <c r="I38" s="80"/>
      <c r="J38" s="84"/>
      <c r="K38" s="84"/>
      <c r="L38" s="100"/>
      <c r="M38" s="278"/>
      <c r="N38" s="279"/>
      <c r="O38" s="279"/>
      <c r="P38" s="279"/>
      <c r="Q38" s="279"/>
      <c r="R38" s="279"/>
      <c r="S38" s="279"/>
      <c r="T38" s="279"/>
      <c r="U38" s="279"/>
      <c r="V38" s="279"/>
      <c r="W38" s="279"/>
      <c r="X38" s="279"/>
      <c r="Y38" s="280"/>
      <c r="Z38" s="81"/>
      <c r="AA38" s="81"/>
      <c r="AB38" s="81"/>
      <c r="AC38" s="81"/>
      <c r="AD38" s="81"/>
      <c r="AE38" s="81"/>
      <c r="AF38" s="81"/>
      <c r="AG38" s="81"/>
      <c r="AH38" s="81"/>
      <c r="AI38" s="81"/>
      <c r="AJ38" s="81"/>
      <c r="AK38" s="81"/>
      <c r="AL38" s="81"/>
      <c r="AM38" s="81"/>
      <c r="AN38" s="81"/>
      <c r="AO38" s="81"/>
      <c r="AP38" s="81"/>
      <c r="AQ38" s="426"/>
      <c r="AR38" s="141"/>
      <c r="AS38" s="18">
        <v>1</v>
      </c>
      <c r="AT38" s="26" t="s">
        <v>123</v>
      </c>
      <c r="AU38" s="4" t="str">
        <f>IF(OR(BR38="no",BR38="",BS38="int",BI38=0),"FAIL","PASS")</f>
        <v>FAIL</v>
      </c>
      <c r="AV38" s="26" t="s">
        <v>146</v>
      </c>
      <c r="AW38" s="26" t="s">
        <v>146</v>
      </c>
      <c r="AX38" s="26" t="s">
        <v>146</v>
      </c>
      <c r="AY38" s="26" t="s">
        <v>146</v>
      </c>
      <c r="AZ38" s="26" t="s">
        <v>146</v>
      </c>
      <c r="BA38" s="26" t="s">
        <v>146</v>
      </c>
      <c r="BB38" s="26" t="s">
        <v>146</v>
      </c>
      <c r="BC38" s="26" t="s">
        <v>146</v>
      </c>
      <c r="BD38" s="26">
        <f>J35</f>
        <v>449</v>
      </c>
      <c r="BE38" s="26"/>
      <c r="BF38" s="26">
        <f t="shared" ref="BF38:BF47" si="66">BD38</f>
        <v>449</v>
      </c>
      <c r="BG38" s="63">
        <f t="shared" ref="BG38:BG47" si="67">BG25</f>
        <v>0.01</v>
      </c>
      <c r="BH38" s="26"/>
      <c r="BI38" s="26">
        <f>IF($D$3=2,BD38+TubeGap/2+TubeStart,IF($D$3=1,BD38/2+TubeGap/2))</f>
        <v>454.14859999999999</v>
      </c>
      <c r="BJ38" s="26">
        <f t="shared" ref="BJ38:BJ47" si="68">BI38+$BD38+TubeGap/2</f>
        <v>903.27359999999999</v>
      </c>
      <c r="BK38" s="26">
        <f t="shared" ref="BK38:BK47" si="69">IF($J$43&gt;=$BK$37,BJ38+$BD38+TubeGap/2,0)</f>
        <v>1352.3986</v>
      </c>
      <c r="BL38" s="26"/>
      <c r="BM38" s="26"/>
      <c r="BN38" s="26"/>
      <c r="BO38" s="26"/>
      <c r="BP38" s="26"/>
      <c r="BQ38" s="26"/>
      <c r="BR38" s="26"/>
      <c r="BS38" s="26" t="str">
        <f t="shared" si="10"/>
        <v>Int</v>
      </c>
      <c r="BT38" s="26"/>
      <c r="BU38" s="26"/>
      <c r="BV38" s="26">
        <f t="shared" ref="BV38:CE47" si="70">IF(BV$3=0,0,IF(AND(ABS($BI38-BV$3)&gt;TubeVertTotTol,ABS($BJ38-BV$3)&gt;TubeVertTotTol,ABS($BK38-BV$3)&gt;TubeVertTotTol),0,1))</f>
        <v>0</v>
      </c>
      <c r="BW38" s="26">
        <f t="shared" si="70"/>
        <v>0</v>
      </c>
      <c r="BX38" s="26">
        <f t="shared" si="70"/>
        <v>0</v>
      </c>
      <c r="BY38" s="26">
        <f t="shared" si="70"/>
        <v>0</v>
      </c>
      <c r="BZ38" s="26">
        <f t="shared" si="70"/>
        <v>0</v>
      </c>
      <c r="CA38" s="26">
        <f t="shared" si="70"/>
        <v>0</v>
      </c>
      <c r="CB38" s="26">
        <f t="shared" si="70"/>
        <v>0</v>
      </c>
      <c r="CC38" s="26">
        <f t="shared" si="70"/>
        <v>0</v>
      </c>
      <c r="CD38" s="26">
        <f t="shared" si="70"/>
        <v>0</v>
      </c>
      <c r="CE38" s="26">
        <f t="shared" si="70"/>
        <v>0</v>
      </c>
      <c r="CF38" s="26">
        <f t="shared" ref="CF38:CO47" si="71">IF(CF$3=0,0,IF(AND(ABS($BI38-CF$3)&gt;TubeVertTotTol,ABS($BJ38-CF$3)&gt;TubeVertTotTol,ABS($BK38-CF$3)&gt;TubeVertTotTol),0,1))</f>
        <v>0</v>
      </c>
      <c r="CG38" s="26">
        <f t="shared" si="71"/>
        <v>1</v>
      </c>
      <c r="CH38" s="26">
        <f t="shared" si="71"/>
        <v>0</v>
      </c>
      <c r="CI38" s="26">
        <f t="shared" si="71"/>
        <v>0</v>
      </c>
      <c r="CJ38" s="26">
        <f t="shared" si="71"/>
        <v>0</v>
      </c>
      <c r="CK38" s="26">
        <f t="shared" si="71"/>
        <v>0</v>
      </c>
      <c r="CL38" s="26">
        <f t="shared" si="71"/>
        <v>0</v>
      </c>
      <c r="CM38" s="26">
        <f t="shared" si="71"/>
        <v>0</v>
      </c>
      <c r="CN38" s="26">
        <f t="shared" si="71"/>
        <v>0</v>
      </c>
      <c r="CO38" s="26">
        <f t="shared" si="71"/>
        <v>0</v>
      </c>
      <c r="CP38" s="26">
        <f t="shared" ref="CP38:CY47" si="72">IF(CP$3=0,0,IF(AND(ABS($BI38-CP$3)&gt;TubeVertTotTol,ABS($BJ38-CP$3)&gt;TubeVertTotTol,ABS($BK38-CP$3)&gt;TubeVertTotTol),0,1))</f>
        <v>0</v>
      </c>
      <c r="CQ38" s="26">
        <f t="shared" si="72"/>
        <v>0</v>
      </c>
      <c r="CR38" s="26">
        <f t="shared" si="72"/>
        <v>0</v>
      </c>
      <c r="CS38" s="26">
        <f t="shared" si="72"/>
        <v>0</v>
      </c>
      <c r="CT38" s="26">
        <f t="shared" si="72"/>
        <v>0</v>
      </c>
      <c r="CU38" s="26">
        <f t="shared" si="72"/>
        <v>0</v>
      </c>
      <c r="CV38" s="26">
        <f t="shared" si="72"/>
        <v>0</v>
      </c>
      <c r="CW38" s="26">
        <f t="shared" si="72"/>
        <v>0</v>
      </c>
      <c r="CX38" s="26">
        <f t="shared" si="72"/>
        <v>0</v>
      </c>
      <c r="CY38" s="26">
        <f t="shared" si="72"/>
        <v>0</v>
      </c>
      <c r="CZ38" s="26">
        <f t="shared" ref="CZ38:DI47" si="73">IF(CZ$3=0,0,IF(AND(ABS($BI38-CZ$3)&gt;TubeVertTotTol,ABS($BJ38-CZ$3)&gt;TubeVertTotTol,ABS($BK38-CZ$3)&gt;TubeVertTotTol),0,1))</f>
        <v>0</v>
      </c>
      <c r="DA38" s="26">
        <f t="shared" si="73"/>
        <v>0</v>
      </c>
      <c r="DB38" s="26">
        <f t="shared" si="73"/>
        <v>0</v>
      </c>
      <c r="DC38" s="26">
        <f t="shared" si="73"/>
        <v>0</v>
      </c>
      <c r="DD38" s="26">
        <f t="shared" si="73"/>
        <v>0</v>
      </c>
      <c r="DE38" s="26">
        <f t="shared" si="73"/>
        <v>0</v>
      </c>
      <c r="DF38" s="26">
        <f t="shared" si="73"/>
        <v>0</v>
      </c>
      <c r="DG38" s="26">
        <f t="shared" si="73"/>
        <v>0</v>
      </c>
      <c r="DH38" s="26">
        <f t="shared" si="73"/>
        <v>0</v>
      </c>
      <c r="DI38" s="26">
        <f t="shared" si="73"/>
        <v>0</v>
      </c>
      <c r="DJ38" s="26">
        <f t="shared" ref="DJ38:DO47" si="74">IF(DJ$3=0,0,IF(AND(ABS($BI38-DJ$3)&gt;TubeVertTotTol,ABS($BJ38-DJ$3)&gt;TubeVertTotTol,ABS($BK38-DJ$3)&gt;TubeVertTotTol),0,1))</f>
        <v>0</v>
      </c>
      <c r="DK38" s="26">
        <f t="shared" si="74"/>
        <v>0</v>
      </c>
      <c r="DL38" s="26">
        <f t="shared" si="74"/>
        <v>0</v>
      </c>
      <c r="DM38" s="26">
        <f t="shared" si="74"/>
        <v>0</v>
      </c>
      <c r="DN38" s="26">
        <f t="shared" si="74"/>
        <v>0</v>
      </c>
      <c r="DO38" s="26">
        <f t="shared" si="74"/>
        <v>0</v>
      </c>
      <c r="DP38" s="26"/>
      <c r="DQ38" s="26"/>
      <c r="DR38" s="26"/>
      <c r="DS38" s="26"/>
      <c r="DT38" s="366"/>
      <c r="DW38" s="48">
        <v>28</v>
      </c>
      <c r="DX38" s="26" t="str">
        <f>IFERROR(INDEX(AT$11:AT$2000,_xlfn.AGGREGATE(15,6,(ROW(AT$11:AT$2000)-ROW(AT$11)+1)/($AU$11:$AU$2000=$DY$8),ROWS(DX$11:DX38))),"")</f>
        <v>t</v>
      </c>
      <c r="DY38" s="4" t="str">
        <f>IFERROR(INDEX(AU$11:AU$2000,_xlfn.AGGREGATE(15,6,(ROW(AU$11:AU$2000)-ROW(AU$11)+1)/($AU$11:$AU$2000=$DY$8),ROWS(DY$11:DY38))),"")</f>
        <v>PASS</v>
      </c>
      <c r="DZ38" s="26">
        <f>IFERROR(INDEX(AV$11:AV$2000,_xlfn.AGGREGATE(15,6,(ROW(AV$11:AV$2000)-ROW(AV$11)+1)/($AU$11:$AU$2000=$DY$8),ROWS(DZ$11:DZ38))),"")</f>
        <v>1</v>
      </c>
      <c r="EA38" s="26">
        <f>IFERROR(INDEX(AW$11:AW$2000,_xlfn.AGGREGATE(15,6,(ROW(AW$11:AW$2000)-ROW(AW$11)+1)/($AU$11:$AU$2000=$DY$8),ROWS(EA$11:EA38))),"")</f>
        <v>3</v>
      </c>
      <c r="EB38" s="26">
        <f>IFERROR(INDEX(AX$11:AX$2000,_xlfn.AGGREGATE(15,6,(ROW(AX$11:AX$2000)-ROW(AX$11)+1)/($AU$11:$AU$2000=$DY$8),ROWS(EB$11:EB38))),"")</f>
        <v>1</v>
      </c>
      <c r="EC38" s="26">
        <f>IFERROR(INDEX(AY$11:AY$2000,_xlfn.AGGREGATE(15,6,(ROW(AY$11:AY$2000)-ROW(AY$11)+1)/($AU$11:$AU$2000=$DY$8),ROWS(EC$11:EC38))),"")</f>
        <v>3</v>
      </c>
      <c r="ED38" s="26">
        <f>IFERROR(INDEX(AZ$11:AZ$2000,_xlfn.AGGREGATE(15,6,(ROW(AZ$11:AZ$2000)-ROW(AZ$11)+1)/($AU$11:$AU$2000=$DY$8),ROWS(ED$11:ED38))),"")</f>
        <v>1</v>
      </c>
      <c r="EE38" s="26">
        <f>IFERROR(INDEX(BA$11:BA$2000,_xlfn.AGGREGATE(15,6,(ROW(BA$11:BA$2000)-ROW(BA$11)+1)/($AU$11:$AU$2000=$DY$8),ROWS(EE$11:EE38))),"")</f>
        <v>3</v>
      </c>
      <c r="EF38" s="26">
        <f>IFERROR(INDEX(BB$11:BB$2000,_xlfn.AGGREGATE(15,6,(ROW(BB$11:BB$2000)-ROW(BB$11)+1)/($AU$11:$AU$2000=$DY$8),ROWS(EF$11:EF38))),"")</f>
        <v>1</v>
      </c>
      <c r="EG38" s="26">
        <f>IFERROR(INDEX(BC$11:BC$2000,_xlfn.AGGREGATE(15,6,(ROW(BC$11:BC$2000)-ROW(BC$11)+1)/($AU$11:$AU$2000=$DY$8),ROWS(EG$11:EG38))),"")</f>
        <v>3</v>
      </c>
      <c r="EH38" s="26">
        <f>IFERROR(INDEX(BD$11:BD$2000,_xlfn.AGGREGATE(15,6,(ROW(BD$11:BD$2000)-ROW(BD$11)+1)/($AU$11:$AU$2000=$DY$8),ROWS(EH$11:EH38))),"")</f>
        <v>432</v>
      </c>
      <c r="EI38" s="26">
        <f>IFERROR(INDEX(BE$11:BE$2000,_xlfn.AGGREGATE(15,6,(ROW(BE$11:BE$2000)-ROW(BE$11)+1)/($AU$11:$AU$2000=$DY$8),ROWS(EI$11:EI38))),"")</f>
        <v>0</v>
      </c>
      <c r="EJ38" s="26">
        <f>IFERROR(INDEX(BF$11:BF$2000,_xlfn.AGGREGATE(15,6,(ROW(BF$11:BF$2000)-ROW(BF$11)+1)/($AU$11:$AU$2000=$DY$8),ROWS(EJ$11:EJ38))),"")</f>
        <v>468</v>
      </c>
      <c r="EK38" s="26">
        <f>IFERROR(INDEX(BG$11:BG$2000,_xlfn.AGGREGATE(15,6,(ROW(BG$11:BG$2000)-ROW(BG$11)+1)/($AU$11:$AU$2000=$DY$8),ROWS(EK$11:EK38))),"")</f>
        <v>18</v>
      </c>
      <c r="EL38" s="26">
        <f>IFERROR(INDEX(BH$11:BH$2000,_xlfn.AGGREGATE(15,6,(ROW(BH$11:BH$2000)-ROW(BH$11)+1)/($AU$11:$AU$2000=$DY$8),ROWS(EL$11:EL38))),"")</f>
        <v>0</v>
      </c>
      <c r="EM38" s="26">
        <f>IFERROR(INDEX(BI$11:BI$2000,_xlfn.AGGREGATE(15,6,(ROW(BI$11:BI$2000)-ROW(BI$11)+1)/($AU$11:$AU$2000=$DY$8),ROWS(EM$11:EM38))),"")</f>
        <v>437.14859999999999</v>
      </c>
      <c r="EN38" s="26">
        <f>IFERROR(INDEX(BJ$11:BJ$2000,_xlfn.AGGREGATE(15,6,(ROW(BJ$11:BJ$2000)-ROW(BJ$11)+1)/($AU$11:$AU$2000=$DY$8),ROWS(EN$11:EN38))),"")</f>
        <v>905.27359999999999</v>
      </c>
      <c r="EO38" s="26">
        <f>IFERROR(INDEX(BK$11:BK$2000,_xlfn.AGGREGATE(15,6,(ROW(BK$11:BK$2000)-ROW(BK$11)+1)/($AU$11:$AU$2000=$DY$8),ROWS(EO$11:EO38))),"")</f>
        <v>1337.3986</v>
      </c>
      <c r="EP38" s="26">
        <f>IFERROR(INDEX(BL$11:BL$2000,_xlfn.AGGREGATE(15,6,(ROW(BL$11:BL$2000)-ROW(BL$11)+1)/($AU$11:$AU$2000=$DY$8),ROWS(EP$11:EP38))),"")</f>
        <v>1805.3986</v>
      </c>
      <c r="EQ38" s="26">
        <f>IFERROR(INDEX(BM$11:BM$2000,_xlfn.AGGREGATE(15,6,(ROW(BM$11:BM$2000)-ROW(BM$11)+1)/($AU$11:$AU$2000=$DY$8),ROWS(EQ$11:EQ38))),"")</f>
        <v>0</v>
      </c>
      <c r="ER38" s="26">
        <f>IFERROR(INDEX(BN$11:BN$2000,_xlfn.AGGREGATE(15,6,(ROW(BN$11:BN$2000)-ROW(BN$11)+1)/($AU$11:$AU$2000=$DY$8),ROWS(ER$11:ER38))),"")</f>
        <v>0</v>
      </c>
      <c r="ES38" s="26">
        <f>IFERROR(INDEX(BO$11:BO$2000,_xlfn.AGGREGATE(15,6,(ROW(BO$11:BO$2000)-ROW(BO$11)+1)/($AU$11:$AU$2000=$DY$8),ROWS(ES$11:ES38))),"")</f>
        <v>0</v>
      </c>
      <c r="ET38" s="63">
        <f>IFERROR(INDEX(BP$11:BP$2000,_xlfn.AGGREGATE(15,6,(ROW(BP$11:BP$2000)-ROW(BP$11)+1)/($AU$11:$AU$2000=$DY$8),ROWS(ET$11:ET38))),"")</f>
        <v>0</v>
      </c>
      <c r="EU38" s="25"/>
      <c r="EV38" s="48" t="e">
        <f>_xlfn.RANK.EQ(FJ38,$FJ$11:$FJ$64,1)+COUNTIF(FJ$11:$FJ38,FJ38)-1</f>
        <v>#VALUE!</v>
      </c>
      <c r="EW38" s="25" t="str">
        <f>IFERROR(INDEX(DX$11:DX$541,_xlfn.AGGREGATE(15,6,(ROW(DX$11:DX$541)-ROW(DX$11)+1)/($DX$11:$DX$541="p"),ROWS(EW$11:EW38))),"")</f>
        <v/>
      </c>
      <c r="EX38" s="25" t="str">
        <f>IFERROR(INDEX(DY$11:DY$541,_xlfn.AGGREGATE(15,6,(ROW(DY$11:DY$541)-ROW(DY$11)+1)/($DX$11:$DX$541="p"),ROWS(EX$11:EX38))),"")</f>
        <v/>
      </c>
      <c r="EY38" s="25" t="str">
        <f>IFERROR(INDEX(DZ$11:DZ$541,_xlfn.AGGREGATE(15,6,(ROW(DZ$11:DZ$541)-ROW(DZ$11)+1)/($DX$11:$DX$541="p"),ROWS(EY$11:EY38))),"")</f>
        <v/>
      </c>
      <c r="EZ38" s="25" t="str">
        <f>IFERROR(INDEX(EA$11:EA$541,_xlfn.AGGREGATE(15,6,(ROW(EA$11:EA$541)-ROW(EA$11)+1)/($DX$11:$DX$541="p"),ROWS(EZ$11:EZ38))),"")</f>
        <v/>
      </c>
      <c r="FA38" s="25" t="str">
        <f>IFERROR(INDEX(EB$11:EB$541,_xlfn.AGGREGATE(15,6,(ROW(EB$11:EB$541)-ROW(EB$11)+1)/($DX$11:$DX$541="p"),ROWS(FA$11:FA38))),"")</f>
        <v/>
      </c>
      <c r="FB38" s="25" t="str">
        <f>IFERROR(INDEX(EC$11:EC$541,_xlfn.AGGREGATE(15,6,(ROW(EC$11:EC$541)-ROW(EC$11)+1)/($DX$11:$DX$541="p"),ROWS(FB$11:FB38))),"")</f>
        <v/>
      </c>
      <c r="FC38" s="25" t="str">
        <f>IFERROR(INDEX(ED$11:ED$541,_xlfn.AGGREGATE(15,6,(ROW(ED$11:ED$541)-ROW(ED$11)+1)/($DX$11:$DX$541="p"),ROWS(FC$11:FC38))),"")</f>
        <v/>
      </c>
      <c r="FD38" s="25" t="str">
        <f>IFERROR(INDEX(EE$11:EE$541,_xlfn.AGGREGATE(15,6,(ROW(EE$11:EE$541)-ROW(EE$11)+1)/($DX$11:$DX$541="p"),ROWS(FD$11:FD38))),"")</f>
        <v/>
      </c>
      <c r="FE38" s="25" t="str">
        <f>IFERROR(INDEX(EF$11:EF$541,_xlfn.AGGREGATE(15,6,(ROW(EF$11:EF$541)-ROW(EF$11)+1)/($DX$11:$DX$541="p"),ROWS(FE$11:FE38))),"")</f>
        <v/>
      </c>
      <c r="FF38" s="25" t="str">
        <f>IFERROR(INDEX(EG$11:EG$541,_xlfn.AGGREGATE(15,6,(ROW(EG$11:EG$541)-ROW(EG$11)+1)/($DX$11:$DX$541="p"),ROWS(FF$11:FF38))),"")</f>
        <v/>
      </c>
      <c r="FG38" s="25" t="str">
        <f>IFERROR(INDEX(EH$11:EH$541,_xlfn.AGGREGATE(15,6,(ROW(EH$11:EH$541)-ROW(EH$11)+1)/($DX$11:$DX$541="p"),ROWS(FG$11:FG38))),"")</f>
        <v/>
      </c>
      <c r="FH38" s="25" t="str">
        <f>IFERROR(INDEX(EI$11:EI$541,_xlfn.AGGREGATE(15,6,(ROW(EI$11:EI$541)-ROW(EI$11)+1)/($DX$11:$DX$541="p"),ROWS(FH$11:FH38))),"")</f>
        <v/>
      </c>
      <c r="FI38" s="25" t="str">
        <f>IFERROR(INDEX(EJ$11:EJ$541,_xlfn.AGGREGATE(15,6,(ROW(EJ$11:EJ$541)-ROW(EJ$11)+1)/($DX$11:$DX$541="p"),ROWS(FI$11:FI38))),"")</f>
        <v/>
      </c>
      <c r="FJ38" s="25" t="str">
        <f>IFERROR(INDEX(EK$11:EK$541,_xlfn.AGGREGATE(15,6,(ROW(EK$11:EK$541)-ROW(EK$11)+1)/($DX$11:$DX$541="p"),ROWS(FJ$11:FJ38))),"")</f>
        <v/>
      </c>
      <c r="FK38" s="25"/>
      <c r="FL38" s="25" t="str">
        <f>IFERROR(INDEX(EM$11:EM$541,_xlfn.AGGREGATE(15,6,(ROW(EM$11:EM$541)-ROW(EM$11)+1)/($DX$11:$DX$541="p"),ROWS(FL$11:FL38))),"")</f>
        <v/>
      </c>
      <c r="FM38" s="25" t="str">
        <f>IFERROR(INDEX(EN$11:EN$541,_xlfn.AGGREGATE(15,6,(ROW(EN$11:EN$541)-ROW(EN$11)+1)/($DX$11:$DX$541="p"),ROWS(FM$11:FM38))),"")</f>
        <v/>
      </c>
      <c r="FN38" s="25" t="str">
        <f>IFERROR(INDEX(EO$11:EO$541,_xlfn.AGGREGATE(15,6,(ROW(EO$11:EO$541)-ROW(EO$11)+1)/($DX$11:$DX$541="p"),ROWS(FN$11:FN38))),"")</f>
        <v/>
      </c>
      <c r="FO38" s="25" t="str">
        <f>IFERROR(INDEX(EP$11:EP$541,_xlfn.AGGREGATE(15,6,(ROW(EP$11:EP$541)-ROW(EP$11)+1)/($DX$11:$DX$541="p"),ROWS(FO$11:FO38))),"")</f>
        <v/>
      </c>
      <c r="FP38" s="25" t="str">
        <f>IFERROR(INDEX(EQ$11:EQ$541,_xlfn.AGGREGATE(15,6,(ROW(EQ$11:EQ$541)-ROW(EQ$11)+1)/($DX$11:$DX$541="p"),ROWS(FP$11:FP38))),"")</f>
        <v/>
      </c>
      <c r="FQ38" s="25" t="str">
        <f>IFERROR(INDEX(ER$11:ER$541,_xlfn.AGGREGATE(15,6,(ROW(ER$11:ER$541)-ROW(ER$11)+1)/($DX$11:$DX$541="p"),ROWS(FQ$11:FQ38))),"")</f>
        <v/>
      </c>
      <c r="FR38" s="25" t="str">
        <f>IFERROR(INDEX(ES$11:ES$541,_xlfn.AGGREGATE(15,6,(ROW(ES$11:ES$541)-ROW(ES$11)+1)/($DX$11:$DX$541="p"),ROWS(FR$11:FR38))),"")</f>
        <v/>
      </c>
      <c r="FS38" s="25" t="str">
        <f>IFERROR(INDEX(ET$11:ET$541,_xlfn.AGGREGATE(15,6,(ROW(ET$11:ET$541)-ROW(ET$11)+1)/($DX$11:$DX$541="p"),ROWS(FS$11:FS38))),"")</f>
        <v/>
      </c>
      <c r="FT38" s="25"/>
      <c r="FU38" s="48">
        <f>_xlfn.RANK.EQ(GI38,$GI$11:$GI$96,1)+COUNTIF($GI$11:GI38,GI38)-1</f>
        <v>70</v>
      </c>
      <c r="FV38" s="25" t="str">
        <f>IFERROR(INDEX(DX$11:DX$541,_xlfn.AGGREGATE(15,6,(ROW(DX$11:DX$541)-ROW(DX$11)+1)/($DX$11:$DX$541="t"),ROWS(FV$11:FV38))),"")</f>
        <v>t</v>
      </c>
      <c r="FW38" s="25" t="str">
        <f>IFERROR(INDEX(DY$11:DY$541,_xlfn.AGGREGATE(15,6,(ROW(DY$11:DY$541)-ROW(DY$11)+1)/($DX$11:$DX$541="t"),ROWS(FW$11:FW38))),"")</f>
        <v>PASS</v>
      </c>
      <c r="FX38" s="25">
        <f>IFERROR(INDEX(DZ$11:DZ$541,_xlfn.AGGREGATE(15,6,(ROW(DZ$11:DZ$541)-ROW(DZ$11)+1)/($DX$11:$DX$541="t"),ROWS(FX$11:FX38))),"")</f>
        <v>1</v>
      </c>
      <c r="FY38" s="25">
        <f>IFERROR(INDEX(EA$11:EA$541,_xlfn.AGGREGATE(15,6,(ROW(EA$11:EA$541)-ROW(EA$11)+1)/($DX$11:$DX$541="t"),ROWS(FY$11:FY38))),"")</f>
        <v>3</v>
      </c>
      <c r="FZ38" s="25">
        <f>IFERROR(INDEX(EB$11:EB$541,_xlfn.AGGREGATE(15,6,(ROW(EB$11:EB$541)-ROW(EB$11)+1)/($DX$11:$DX$541="t"),ROWS(FZ$11:FZ38))),"")</f>
        <v>1</v>
      </c>
      <c r="GA38" s="25">
        <f>IFERROR(INDEX(EC$11:EC$541,_xlfn.AGGREGATE(15,6,(ROW(EC$11:EC$541)-ROW(EC$11)+1)/($DX$11:$DX$541="t"),ROWS(GA$11:GA38))),"")</f>
        <v>3</v>
      </c>
      <c r="GB38" s="25">
        <f>IFERROR(INDEX(ED$11:ED$541,_xlfn.AGGREGATE(15,6,(ROW(ED$11:ED$541)-ROW(ED$11)+1)/($DX$11:$DX$541="t"),ROWS(GB$11:GB38))),"")</f>
        <v>1</v>
      </c>
      <c r="GC38" s="25">
        <f>IFERROR(INDEX(EE$11:EE$541,_xlfn.AGGREGATE(15,6,(ROW(EE$11:EE$541)-ROW(EE$11)+1)/($DX$11:$DX$541="t"),ROWS(GC$11:GC38))),"")</f>
        <v>3</v>
      </c>
      <c r="GD38" s="25">
        <f>IFERROR(INDEX(EF$11:EF$541,_xlfn.AGGREGATE(15,6,(ROW(EF$11:EF$541)-ROW(EF$11)+1)/($DX$11:$DX$541="t"),ROWS(GD$11:GD38))),"")</f>
        <v>1</v>
      </c>
      <c r="GE38" s="25">
        <f>IFERROR(INDEX(EG$11:EG$541,_xlfn.AGGREGATE(15,6,(ROW(EG$11:EG$541)-ROW(EG$11)+1)/($DX$11:$DX$541="t"),ROWS(GE$11:GE38))),"")</f>
        <v>3</v>
      </c>
      <c r="GF38" s="25">
        <f>IFERROR(INDEX(EH$11:EH$541,_xlfn.AGGREGATE(15,6,(ROW(EH$11:EH$541)-ROW(EH$11)+1)/($DX$11:$DX$541="t"),ROWS(GF$11:GF38))),"")</f>
        <v>428.5</v>
      </c>
      <c r="GG38" s="25">
        <f>IFERROR(INDEX(EI$11:EI$541,_xlfn.AGGREGATE(15,6,(ROW(EI$11:EI$541)-ROW(EI$11)+1)/($DX$11:$DX$541="t"),ROWS(GG$11:GG38))),"")</f>
        <v>0</v>
      </c>
      <c r="GH38" s="25">
        <f>IFERROR(INDEX(EJ$11:EJ$541,_xlfn.AGGREGATE(15,6,(ROW(EJ$11:EJ$541)-ROW(EJ$11)+1)/($DX$11:$DX$541="t"),ROWS(GH$11:GH38))),"")</f>
        <v>471.5</v>
      </c>
      <c r="GI38" s="25">
        <f>IFERROR(INDEX(EK$11:EK$541,_xlfn.AGGREGATE(15,6,(ROW(EK$11:EK$541)-ROW(EK$11)+1)/($DX$11:$DX$541="t"),ROWS(GI$11:GI38))),"")</f>
        <v>21.5</v>
      </c>
      <c r="GJ38" s="25"/>
      <c r="GK38" s="25">
        <f>IFERROR(INDEX(EM$11:EM$541,_xlfn.AGGREGATE(15,6,(ROW(EM$11:EM$541)-ROW(EM$11)+1)/($DX$11:$DX$541="t"),ROWS(GK$11:GK38))),"")</f>
        <v>433.64859999999999</v>
      </c>
      <c r="GL38" s="25">
        <f>IFERROR(INDEX(EN$11:EN$541,_xlfn.AGGREGATE(15,6,(ROW(EN$11:EN$541)-ROW(EN$11)+1)/($DX$11:$DX$541="t"),ROWS(GL$11:GL38))),"")</f>
        <v>905.27359999999999</v>
      </c>
      <c r="GM38" s="25">
        <f>IFERROR(INDEX(EO$11:EO$541,_xlfn.AGGREGATE(15,6,(ROW(EO$11:EO$541)-ROW(EO$11)+1)/($DX$11:$DX$541="t"),ROWS(GM$11:GM38))),"")</f>
        <v>1333.8986</v>
      </c>
      <c r="GN38" s="25">
        <f>IFERROR(INDEX(EP$11:EP$541,_xlfn.AGGREGATE(15,6,(ROW(EP$11:EP$541)-ROW(EP$11)+1)/($DX$11:$DX$541="t"),ROWS(GN$11:GN38))),"")</f>
        <v>1805.3986</v>
      </c>
      <c r="GO38" s="25"/>
      <c r="GP38" s="305"/>
      <c r="GQ38" s="142"/>
      <c r="GR38" s="26"/>
      <c r="GS38" s="18" t="str">
        <f t="shared" si="42"/>
        <v>PASS</v>
      </c>
      <c r="GT38" s="26">
        <f t="shared" si="47"/>
        <v>3</v>
      </c>
      <c r="GU38" s="26">
        <f t="shared" si="48"/>
        <v>1</v>
      </c>
      <c r="GV38" s="26">
        <f t="shared" si="49"/>
        <v>1</v>
      </c>
      <c r="GW38" s="26">
        <f t="shared" si="50"/>
        <v>3</v>
      </c>
      <c r="GX38" s="26">
        <f t="shared" si="51"/>
        <v>1</v>
      </c>
      <c r="GY38" s="26">
        <f t="shared" si="52"/>
        <v>1</v>
      </c>
      <c r="GZ38" s="26">
        <f t="shared" si="53"/>
        <v>3</v>
      </c>
      <c r="HA38" s="26">
        <f t="shared" si="54"/>
        <v>1</v>
      </c>
      <c r="HB38" s="26">
        <f t="shared" si="43"/>
        <v>443.5</v>
      </c>
      <c r="HC38" s="26">
        <f t="shared" si="44"/>
        <v>0</v>
      </c>
      <c r="HD38" s="26">
        <f t="shared" si="45"/>
        <v>456.5</v>
      </c>
      <c r="HE38" s="63">
        <f t="shared" si="55"/>
        <v>6.5</v>
      </c>
      <c r="HF38" s="52">
        <f t="shared" si="56"/>
        <v>0</v>
      </c>
      <c r="HG38" s="4">
        <f t="shared" si="57"/>
        <v>461.64859999999999</v>
      </c>
      <c r="HH38" s="26">
        <f t="shared" si="58"/>
        <v>905.27359999999999</v>
      </c>
      <c r="HI38" s="7">
        <f t="shared" si="59"/>
        <v>1348.8986</v>
      </c>
      <c r="HJ38" s="26">
        <f t="shared" si="60"/>
        <v>1805.3986</v>
      </c>
      <c r="HK38" s="2"/>
      <c r="HL38" s="2"/>
      <c r="HN38" s="133">
        <f t="shared" ref="HN38:HW47" si="75">IF(AND(ISNUMBER($HI38),ISNUMBER(HN$19),OR(ABS($HG38-HN$16)&gt;PTTT,$HG38=HN$16),OR(ABS($HG38-HN$17)&gt;PTTT,$HG38=HN$17),OR(ABS($HG38-HN$18)&gt;PTTT,$HG38=HN$18),OR(ABS($HG38-HN$19)&gt;PTTT,$HG38=HN$19),OR(ABS($HH38-HN$16)&gt;PTTT,$HH38=HN$16),OR(ABS($HH38-HN$17)&gt;PTTT,$HH38=HN$17),OR(ABS($HH38-HN$18)&gt;PTTT,$HH38=HN$18),OR(ABS($HH38-HN$19)&gt;PTTT,$HH38=HN$19),OR(ABS($HI38-HN$16)&gt;PTTT,$HI38=HN$16),OR(ABS($HI38-HN$17)&gt;PTTT,$HI38=HN$17),OR(ABS($HI38-HN$18)&gt;PTTT,$HI38=HN$18),OR(ABS($HI38-HN$19)&gt;PTTT,$HI38=HN$19),OR(ABS($HG38-HN$20)&gt;PTTT,$HG38=HN$20),OR(ABS($HH38-HN$20)&gt;PTTT,$HH38=HN$20),OR(ABS($HI38-HN$20)&gt;PTTT,$HI38=HN$20)),0,1)</f>
        <v>0</v>
      </c>
      <c r="HO38" s="35">
        <f t="shared" si="75"/>
        <v>0</v>
      </c>
      <c r="HP38" s="35">
        <f t="shared" si="75"/>
        <v>0</v>
      </c>
      <c r="HQ38" s="35">
        <f t="shared" si="75"/>
        <v>0</v>
      </c>
      <c r="HR38" s="35">
        <f t="shared" si="75"/>
        <v>0</v>
      </c>
      <c r="HS38" s="35">
        <f t="shared" si="75"/>
        <v>0</v>
      </c>
      <c r="HT38" s="35">
        <f t="shared" si="75"/>
        <v>0</v>
      </c>
      <c r="HU38" s="35" t="e">
        <f t="shared" si="75"/>
        <v>#VALUE!</v>
      </c>
      <c r="HV38" s="35" t="e">
        <f t="shared" si="75"/>
        <v>#VALUE!</v>
      </c>
      <c r="HW38" s="35" t="e">
        <f t="shared" si="75"/>
        <v>#VALUE!</v>
      </c>
      <c r="HX38" s="35" t="e">
        <f t="shared" ref="HX38:IG47" si="76">IF(AND(ISNUMBER($HI38),ISNUMBER(HX$19),OR(ABS($HG38-HX$16)&gt;PTTT,$HG38=HX$16),OR(ABS($HG38-HX$17)&gt;PTTT,$HG38=HX$17),OR(ABS($HG38-HX$18)&gt;PTTT,$HG38=HX$18),OR(ABS($HG38-HX$19)&gt;PTTT,$HG38=HX$19),OR(ABS($HH38-HX$16)&gt;PTTT,$HH38=HX$16),OR(ABS($HH38-HX$17)&gt;PTTT,$HH38=HX$17),OR(ABS($HH38-HX$18)&gt;PTTT,$HH38=HX$18),OR(ABS($HH38-HX$19)&gt;PTTT,$HH38=HX$19),OR(ABS($HI38-HX$16)&gt;PTTT,$HI38=HX$16),OR(ABS($HI38-HX$17)&gt;PTTT,$HI38=HX$17),OR(ABS($HI38-HX$18)&gt;PTTT,$HI38=HX$18),OR(ABS($HI38-HX$19)&gt;PTTT,$HI38=HX$19),OR(ABS($HG38-HX$20)&gt;PTTT,$HG38=HX$20),OR(ABS($HH38-HX$20)&gt;PTTT,$HH38=HX$20),OR(ABS($HI38-HX$20)&gt;PTTT,$HI38=HX$20)),0,1)</f>
        <v>#VALUE!</v>
      </c>
      <c r="HY38" s="35" t="e">
        <f t="shared" si="76"/>
        <v>#VALUE!</v>
      </c>
      <c r="HZ38" s="35" t="e">
        <f t="shared" si="76"/>
        <v>#VALUE!</v>
      </c>
      <c r="IA38" s="35" t="e">
        <f t="shared" si="76"/>
        <v>#VALUE!</v>
      </c>
      <c r="IB38" s="35" t="e">
        <f t="shared" si="76"/>
        <v>#VALUE!</v>
      </c>
      <c r="IC38" s="35" t="e">
        <f t="shared" si="76"/>
        <v>#VALUE!</v>
      </c>
      <c r="ID38" s="35" t="e">
        <f t="shared" si="76"/>
        <v>#VALUE!</v>
      </c>
      <c r="IE38" s="35" t="e">
        <f t="shared" si="76"/>
        <v>#VALUE!</v>
      </c>
      <c r="IF38" s="35" t="e">
        <f t="shared" si="76"/>
        <v>#VALUE!</v>
      </c>
      <c r="IG38" s="35" t="e">
        <f t="shared" si="76"/>
        <v>#VALUE!</v>
      </c>
      <c r="IH38" s="35" t="e">
        <f t="shared" ref="IH38:IQ47" si="77">IF(AND(ISNUMBER($HI38),ISNUMBER(IH$19),OR(ABS($HG38-IH$16)&gt;PTTT,$HG38=IH$16),OR(ABS($HG38-IH$17)&gt;PTTT,$HG38=IH$17),OR(ABS($HG38-IH$18)&gt;PTTT,$HG38=IH$18),OR(ABS($HG38-IH$19)&gt;PTTT,$HG38=IH$19),OR(ABS($HH38-IH$16)&gt;PTTT,$HH38=IH$16),OR(ABS($HH38-IH$17)&gt;PTTT,$HH38=IH$17),OR(ABS($HH38-IH$18)&gt;PTTT,$HH38=IH$18),OR(ABS($HH38-IH$19)&gt;PTTT,$HH38=IH$19),OR(ABS($HI38-IH$16)&gt;PTTT,$HI38=IH$16),OR(ABS($HI38-IH$17)&gt;PTTT,$HI38=IH$17),OR(ABS($HI38-IH$18)&gt;PTTT,$HI38=IH$18),OR(ABS($HI38-IH$19)&gt;PTTT,$HI38=IH$19),OR(ABS($HG38-IH$20)&gt;PTTT,$HG38=IH$20),OR(ABS($HH38-IH$20)&gt;PTTT,$HH38=IH$20),OR(ABS($HI38-IH$20)&gt;PTTT,$HI38=IH$20)),0,1)</f>
        <v>#VALUE!</v>
      </c>
      <c r="II38" s="35" t="e">
        <f t="shared" si="77"/>
        <v>#VALUE!</v>
      </c>
      <c r="IJ38" s="35" t="e">
        <f t="shared" si="77"/>
        <v>#VALUE!</v>
      </c>
      <c r="IK38" s="35" t="e">
        <f t="shared" si="77"/>
        <v>#VALUE!</v>
      </c>
      <c r="IL38" s="35" t="e">
        <f t="shared" si="77"/>
        <v>#VALUE!</v>
      </c>
      <c r="IM38" s="35" t="e">
        <f t="shared" si="77"/>
        <v>#VALUE!</v>
      </c>
      <c r="IN38" s="35" t="e">
        <f t="shared" si="77"/>
        <v>#VALUE!</v>
      </c>
      <c r="IO38" s="35" t="e">
        <f t="shared" si="77"/>
        <v>#VALUE!</v>
      </c>
      <c r="IP38" s="35" t="e">
        <f t="shared" si="77"/>
        <v>#VALUE!</v>
      </c>
      <c r="IQ38" s="35" t="e">
        <f t="shared" si="77"/>
        <v>#VALUE!</v>
      </c>
      <c r="IR38" s="35" t="e">
        <f t="shared" ref="IR38:JA47" si="78">IF(AND(ISNUMBER($HI38),ISNUMBER(IR$19),OR(ABS($HG38-IR$16)&gt;PTTT,$HG38=IR$16),OR(ABS($HG38-IR$17)&gt;PTTT,$HG38=IR$17),OR(ABS($HG38-IR$18)&gt;PTTT,$HG38=IR$18),OR(ABS($HG38-IR$19)&gt;PTTT,$HG38=IR$19),OR(ABS($HH38-IR$16)&gt;PTTT,$HH38=IR$16),OR(ABS($HH38-IR$17)&gt;PTTT,$HH38=IR$17),OR(ABS($HH38-IR$18)&gt;PTTT,$HH38=IR$18),OR(ABS($HH38-IR$19)&gt;PTTT,$HH38=IR$19),OR(ABS($HI38-IR$16)&gt;PTTT,$HI38=IR$16),OR(ABS($HI38-IR$17)&gt;PTTT,$HI38=IR$17),OR(ABS($HI38-IR$18)&gt;PTTT,$HI38=IR$18),OR(ABS($HI38-IR$19)&gt;PTTT,$HI38=IR$19),OR(ABS($HG38-IR$20)&gt;PTTT,$HG38=IR$20),OR(ABS($HH38-IR$20)&gt;PTTT,$HH38=IR$20),OR(ABS($HI38-IR$20)&gt;PTTT,$HI38=IR$20)),0,1)</f>
        <v>#VALUE!</v>
      </c>
      <c r="IS38" s="35" t="e">
        <f t="shared" si="78"/>
        <v>#VALUE!</v>
      </c>
      <c r="IT38" s="35" t="e">
        <f t="shared" si="78"/>
        <v>#VALUE!</v>
      </c>
      <c r="IU38" s="35" t="e">
        <f t="shared" si="78"/>
        <v>#VALUE!</v>
      </c>
      <c r="IV38" s="35" t="e">
        <f t="shared" si="78"/>
        <v>#VALUE!</v>
      </c>
      <c r="IW38" s="35" t="e">
        <f t="shared" si="78"/>
        <v>#VALUE!</v>
      </c>
      <c r="IX38" s="35" t="e">
        <f t="shared" si="78"/>
        <v>#VALUE!</v>
      </c>
      <c r="IY38" s="35" t="e">
        <f t="shared" si="78"/>
        <v>#VALUE!</v>
      </c>
      <c r="IZ38" s="35" t="e">
        <f t="shared" si="78"/>
        <v>#VALUE!</v>
      </c>
      <c r="JA38" s="35" t="e">
        <f t="shared" si="78"/>
        <v>#VALUE!</v>
      </c>
      <c r="JB38" s="35" t="e">
        <f t="shared" ref="JB38:JK47" si="79">IF(AND(ISNUMBER($HI38),ISNUMBER(JB$19),OR(ABS($HG38-JB$16)&gt;PTTT,$HG38=JB$16),OR(ABS($HG38-JB$17)&gt;PTTT,$HG38=JB$17),OR(ABS($HG38-JB$18)&gt;PTTT,$HG38=JB$18),OR(ABS($HG38-JB$19)&gt;PTTT,$HG38=JB$19),OR(ABS($HH38-JB$16)&gt;PTTT,$HH38=JB$16),OR(ABS($HH38-JB$17)&gt;PTTT,$HH38=JB$17),OR(ABS($HH38-JB$18)&gt;PTTT,$HH38=JB$18),OR(ABS($HH38-JB$19)&gt;PTTT,$HH38=JB$19),OR(ABS($HI38-JB$16)&gt;PTTT,$HI38=JB$16),OR(ABS($HI38-JB$17)&gt;PTTT,$HI38=JB$17),OR(ABS($HI38-JB$18)&gt;PTTT,$HI38=JB$18),OR(ABS($HI38-JB$19)&gt;PTTT,$HI38=JB$19),OR(ABS($HG38-JB$20)&gt;PTTT,$HG38=JB$20),OR(ABS($HH38-JB$20)&gt;PTTT,$HH38=JB$20),OR(ABS($HI38-JB$20)&gt;PTTT,$HI38=JB$20)),0,1)</f>
        <v>#VALUE!</v>
      </c>
      <c r="JC38" s="35" t="e">
        <f t="shared" si="79"/>
        <v>#VALUE!</v>
      </c>
      <c r="JD38" s="35" t="e">
        <f t="shared" si="79"/>
        <v>#VALUE!</v>
      </c>
      <c r="JE38" s="35" t="e">
        <f t="shared" si="79"/>
        <v>#VALUE!</v>
      </c>
      <c r="JF38" s="35" t="e">
        <f t="shared" si="79"/>
        <v>#VALUE!</v>
      </c>
      <c r="JG38" s="35" t="e">
        <f t="shared" si="79"/>
        <v>#VALUE!</v>
      </c>
      <c r="JH38" s="35" t="e">
        <f t="shared" si="79"/>
        <v>#VALUE!</v>
      </c>
      <c r="JI38" s="35" t="e">
        <f t="shared" si="79"/>
        <v>#VALUE!</v>
      </c>
      <c r="JJ38" s="35" t="e">
        <f t="shared" si="79"/>
        <v>#VALUE!</v>
      </c>
      <c r="JK38" s="177" t="e">
        <f t="shared" si="79"/>
        <v>#VALUE!</v>
      </c>
    </row>
    <row r="39" spans="1:271" ht="15" customHeight="1" x14ac:dyDescent="0.3">
      <c r="A39" s="100"/>
      <c r="B39" s="80"/>
      <c r="C39" s="227" t="s">
        <v>144</v>
      </c>
      <c r="D39" s="228">
        <v>9.1255000000000006</v>
      </c>
      <c r="E39" s="105"/>
      <c r="F39" s="105"/>
      <c r="G39" s="81"/>
      <c r="H39" s="81"/>
      <c r="I39" s="80" t="s">
        <v>124</v>
      </c>
      <c r="J39" s="84">
        <f>D36+D31/2+D27/2</f>
        <v>8.1545000000000005</v>
      </c>
      <c r="K39" s="84"/>
      <c r="L39" s="100"/>
      <c r="M39" s="278"/>
      <c r="N39" s="279"/>
      <c r="O39" s="279"/>
      <c r="P39" s="279"/>
      <c r="Q39" s="279"/>
      <c r="R39" s="279"/>
      <c r="S39" s="279"/>
      <c r="T39" s="279"/>
      <c r="U39" s="279"/>
      <c r="V39" s="279"/>
      <c r="W39" s="279"/>
      <c r="X39" s="279"/>
      <c r="Y39" s="280"/>
      <c r="Z39" s="81"/>
      <c r="AA39" s="81"/>
      <c r="AB39" s="81"/>
      <c r="AC39" s="81"/>
      <c r="AD39" s="81"/>
      <c r="AE39" s="81"/>
      <c r="AF39" s="81"/>
      <c r="AG39" s="81"/>
      <c r="AH39" s="81"/>
      <c r="AI39" s="81"/>
      <c r="AJ39" s="81"/>
      <c r="AK39" s="81"/>
      <c r="AL39" s="81"/>
      <c r="AM39" s="81"/>
      <c r="AN39" s="81"/>
      <c r="AO39" s="81"/>
      <c r="AP39" s="81"/>
      <c r="AQ39" s="426"/>
      <c r="AR39" s="141"/>
      <c r="AS39" s="18">
        <v>2</v>
      </c>
      <c r="AT39" s="26" t="s">
        <v>123</v>
      </c>
      <c r="AU39" s="4" t="str">
        <f t="shared" ref="AU39:AU47" si="80">IF(OR(BR39="no",BR39="",BS39="int",BI39=0),"FAIL","PASS")</f>
        <v>FAIL</v>
      </c>
      <c r="AV39" s="26" t="s">
        <v>146</v>
      </c>
      <c r="AW39" s="26" t="s">
        <v>146</v>
      </c>
      <c r="AX39" s="26" t="s">
        <v>146</v>
      </c>
      <c r="AY39" s="26" t="s">
        <v>146</v>
      </c>
      <c r="AZ39" s="26" t="s">
        <v>146</v>
      </c>
      <c r="BA39" s="26" t="s">
        <v>146</v>
      </c>
      <c r="BB39" s="26" t="s">
        <v>146</v>
      </c>
      <c r="BC39" s="26" t="s">
        <v>146</v>
      </c>
      <c r="BD39" s="26">
        <f t="shared" ref="BD39:BD47" si="81">IF(AND(BD38+0.5&lt;=$J$37,BD38&lt;&gt;0),BD38+0.5,0)</f>
        <v>449.5</v>
      </c>
      <c r="BE39" s="26"/>
      <c r="BF39" s="26">
        <f t="shared" si="66"/>
        <v>449.5</v>
      </c>
      <c r="BG39" s="63">
        <f t="shared" si="67"/>
        <v>0.01</v>
      </c>
      <c r="BH39" s="26"/>
      <c r="BI39" s="26">
        <f>IF($D$3=2,BD39+TubeGap/2+TubeStart,IF($D$3=1,BD39/2+TubeGap/2))</f>
        <v>454.64859999999999</v>
      </c>
      <c r="BJ39" s="26">
        <f t="shared" si="68"/>
        <v>904.27359999999999</v>
      </c>
      <c r="BK39" s="26">
        <f t="shared" si="69"/>
        <v>1353.8986</v>
      </c>
      <c r="BL39" s="26"/>
      <c r="BM39" s="26"/>
      <c r="BN39" s="26"/>
      <c r="BO39" s="26"/>
      <c r="BP39" s="26"/>
      <c r="BQ39" s="26"/>
      <c r="BR39" s="26"/>
      <c r="BS39" s="26" t="str">
        <f t="shared" si="10"/>
        <v>Int</v>
      </c>
      <c r="BT39" s="26"/>
      <c r="BU39" s="26"/>
      <c r="BV39" s="26">
        <f t="shared" si="70"/>
        <v>0</v>
      </c>
      <c r="BW39" s="26">
        <f t="shared" si="70"/>
        <v>0</v>
      </c>
      <c r="BX39" s="26">
        <f t="shared" si="70"/>
        <v>0</v>
      </c>
      <c r="BY39" s="26">
        <f t="shared" si="70"/>
        <v>0</v>
      </c>
      <c r="BZ39" s="26">
        <f t="shared" si="70"/>
        <v>0</v>
      </c>
      <c r="CA39" s="26">
        <f t="shared" si="70"/>
        <v>0</v>
      </c>
      <c r="CB39" s="26">
        <f t="shared" si="70"/>
        <v>0</v>
      </c>
      <c r="CC39" s="26">
        <f t="shared" si="70"/>
        <v>0</v>
      </c>
      <c r="CD39" s="26">
        <f t="shared" si="70"/>
        <v>0</v>
      </c>
      <c r="CE39" s="26">
        <f t="shared" si="70"/>
        <v>0</v>
      </c>
      <c r="CF39" s="26">
        <f t="shared" si="71"/>
        <v>0</v>
      </c>
      <c r="CG39" s="26">
        <f t="shared" si="71"/>
        <v>1</v>
      </c>
      <c r="CH39" s="26">
        <f t="shared" si="71"/>
        <v>0</v>
      </c>
      <c r="CI39" s="26">
        <f t="shared" si="71"/>
        <v>0</v>
      </c>
      <c r="CJ39" s="26">
        <f t="shared" si="71"/>
        <v>0</v>
      </c>
      <c r="CK39" s="26">
        <f t="shared" si="71"/>
        <v>0</v>
      </c>
      <c r="CL39" s="26">
        <f t="shared" si="71"/>
        <v>0</v>
      </c>
      <c r="CM39" s="26">
        <f t="shared" si="71"/>
        <v>0</v>
      </c>
      <c r="CN39" s="26">
        <f t="shared" si="71"/>
        <v>0</v>
      </c>
      <c r="CO39" s="26">
        <f t="shared" si="71"/>
        <v>0</v>
      </c>
      <c r="CP39" s="26">
        <f t="shared" si="72"/>
        <v>0</v>
      </c>
      <c r="CQ39" s="26">
        <f t="shared" si="72"/>
        <v>0</v>
      </c>
      <c r="CR39" s="26">
        <f t="shared" si="72"/>
        <v>0</v>
      </c>
      <c r="CS39" s="26">
        <f t="shared" si="72"/>
        <v>0</v>
      </c>
      <c r="CT39" s="26">
        <f t="shared" si="72"/>
        <v>0</v>
      </c>
      <c r="CU39" s="26">
        <f t="shared" si="72"/>
        <v>0</v>
      </c>
      <c r="CV39" s="26">
        <f t="shared" si="72"/>
        <v>0</v>
      </c>
      <c r="CW39" s="26">
        <f t="shared" si="72"/>
        <v>0</v>
      </c>
      <c r="CX39" s="26">
        <f t="shared" si="72"/>
        <v>0</v>
      </c>
      <c r="CY39" s="26">
        <f t="shared" si="72"/>
        <v>0</v>
      </c>
      <c r="CZ39" s="26">
        <f t="shared" si="73"/>
        <v>0</v>
      </c>
      <c r="DA39" s="26">
        <f t="shared" si="73"/>
        <v>0</v>
      </c>
      <c r="DB39" s="26">
        <f t="shared" si="73"/>
        <v>0</v>
      </c>
      <c r="DC39" s="26">
        <f t="shared" si="73"/>
        <v>0</v>
      </c>
      <c r="DD39" s="26">
        <f t="shared" si="73"/>
        <v>0</v>
      </c>
      <c r="DE39" s="26">
        <f t="shared" si="73"/>
        <v>0</v>
      </c>
      <c r="DF39" s="26">
        <f t="shared" si="73"/>
        <v>0</v>
      </c>
      <c r="DG39" s="26">
        <f t="shared" si="73"/>
        <v>0</v>
      </c>
      <c r="DH39" s="26">
        <f t="shared" si="73"/>
        <v>0</v>
      </c>
      <c r="DI39" s="26">
        <f t="shared" si="73"/>
        <v>0</v>
      </c>
      <c r="DJ39" s="26">
        <f t="shared" si="74"/>
        <v>0</v>
      </c>
      <c r="DK39" s="26">
        <f t="shared" si="74"/>
        <v>0</v>
      </c>
      <c r="DL39" s="26">
        <f t="shared" si="74"/>
        <v>0</v>
      </c>
      <c r="DM39" s="26">
        <f t="shared" si="74"/>
        <v>0</v>
      </c>
      <c r="DN39" s="26">
        <f t="shared" si="74"/>
        <v>0</v>
      </c>
      <c r="DO39" s="26">
        <f t="shared" si="74"/>
        <v>0</v>
      </c>
      <c r="DP39" s="26"/>
      <c r="DQ39" s="26"/>
      <c r="DR39" s="26"/>
      <c r="DS39" s="26"/>
      <c r="DT39" s="366"/>
      <c r="DW39" s="48">
        <v>29</v>
      </c>
      <c r="DX39" s="26" t="str">
        <f>IFERROR(INDEX(AT$11:AT$2000,_xlfn.AGGREGATE(15,6,(ROW(AT$11:AT$2000)-ROW(AT$11)+1)/($AU$11:$AU$2000=$DY$8),ROWS(DX$11:DX39))),"")</f>
        <v>t</v>
      </c>
      <c r="DY39" s="4" t="str">
        <f>IFERROR(INDEX(AU$11:AU$2000,_xlfn.AGGREGATE(15,6,(ROW(AU$11:AU$2000)-ROW(AU$11)+1)/($AU$11:$AU$2000=$DY$8),ROWS(DY$11:DY39))),"")</f>
        <v>PASS</v>
      </c>
      <c r="DZ39" s="26">
        <f>IFERROR(INDEX(AV$11:AV$2000,_xlfn.AGGREGATE(15,6,(ROW(AV$11:AV$2000)-ROW(AV$11)+1)/($AU$11:$AU$2000=$DY$8),ROWS(DZ$11:DZ39))),"")</f>
        <v>1</v>
      </c>
      <c r="EA39" s="26">
        <f>IFERROR(INDEX(AW$11:AW$2000,_xlfn.AGGREGATE(15,6,(ROW(AW$11:AW$2000)-ROW(AW$11)+1)/($AU$11:$AU$2000=$DY$8),ROWS(EA$11:EA39))),"")</f>
        <v>3</v>
      </c>
      <c r="EB39" s="26">
        <f>IFERROR(INDEX(AX$11:AX$2000,_xlfn.AGGREGATE(15,6,(ROW(AX$11:AX$2000)-ROW(AX$11)+1)/($AU$11:$AU$2000=$DY$8),ROWS(EB$11:EB39))),"")</f>
        <v>1</v>
      </c>
      <c r="EC39" s="26">
        <f>IFERROR(INDEX(AY$11:AY$2000,_xlfn.AGGREGATE(15,6,(ROW(AY$11:AY$2000)-ROW(AY$11)+1)/($AU$11:$AU$2000=$DY$8),ROWS(EC$11:EC39))),"")</f>
        <v>3</v>
      </c>
      <c r="ED39" s="26">
        <f>IFERROR(INDEX(AZ$11:AZ$2000,_xlfn.AGGREGATE(15,6,(ROW(AZ$11:AZ$2000)-ROW(AZ$11)+1)/($AU$11:$AU$2000=$DY$8),ROWS(ED$11:ED39))),"")</f>
        <v>1</v>
      </c>
      <c r="EE39" s="26">
        <f>IFERROR(INDEX(BA$11:BA$2000,_xlfn.AGGREGATE(15,6,(ROW(BA$11:BA$2000)-ROW(BA$11)+1)/($AU$11:$AU$2000=$DY$8),ROWS(EE$11:EE39))),"")</f>
        <v>3</v>
      </c>
      <c r="EF39" s="26">
        <f>IFERROR(INDEX(BB$11:BB$2000,_xlfn.AGGREGATE(15,6,(ROW(BB$11:BB$2000)-ROW(BB$11)+1)/($AU$11:$AU$2000=$DY$8),ROWS(EF$11:EF39))),"")</f>
        <v>1</v>
      </c>
      <c r="EG39" s="26">
        <f>IFERROR(INDEX(BC$11:BC$2000,_xlfn.AGGREGATE(15,6,(ROW(BC$11:BC$2000)-ROW(BC$11)+1)/($AU$11:$AU$2000=$DY$8),ROWS(EG$11:EG39))),"")</f>
        <v>3</v>
      </c>
      <c r="EH39" s="26">
        <f>IFERROR(INDEX(BD$11:BD$2000,_xlfn.AGGREGATE(15,6,(ROW(BD$11:BD$2000)-ROW(BD$11)+1)/($AU$11:$AU$2000=$DY$8),ROWS(EH$11:EH39))),"")</f>
        <v>431.5</v>
      </c>
      <c r="EI39" s="26">
        <f>IFERROR(INDEX(BE$11:BE$2000,_xlfn.AGGREGATE(15,6,(ROW(BE$11:BE$2000)-ROW(BE$11)+1)/($AU$11:$AU$2000=$DY$8),ROWS(EI$11:EI39))),"")</f>
        <v>0</v>
      </c>
      <c r="EJ39" s="26">
        <f>IFERROR(INDEX(BF$11:BF$2000,_xlfn.AGGREGATE(15,6,(ROW(BF$11:BF$2000)-ROW(BF$11)+1)/($AU$11:$AU$2000=$DY$8),ROWS(EJ$11:EJ39))),"")</f>
        <v>468.5</v>
      </c>
      <c r="EK39" s="26">
        <f>IFERROR(INDEX(BG$11:BG$2000,_xlfn.AGGREGATE(15,6,(ROW(BG$11:BG$2000)-ROW(BG$11)+1)/($AU$11:$AU$2000=$DY$8),ROWS(EK$11:EK39))),"")</f>
        <v>18.5</v>
      </c>
      <c r="EL39" s="26">
        <f>IFERROR(INDEX(BH$11:BH$2000,_xlfn.AGGREGATE(15,6,(ROW(BH$11:BH$2000)-ROW(BH$11)+1)/($AU$11:$AU$2000=$DY$8),ROWS(EL$11:EL39))),"")</f>
        <v>0</v>
      </c>
      <c r="EM39" s="26">
        <f>IFERROR(INDEX(BI$11:BI$2000,_xlfn.AGGREGATE(15,6,(ROW(BI$11:BI$2000)-ROW(BI$11)+1)/($AU$11:$AU$2000=$DY$8),ROWS(EM$11:EM39))),"")</f>
        <v>436.64859999999999</v>
      </c>
      <c r="EN39" s="26">
        <f>IFERROR(INDEX(BJ$11:BJ$2000,_xlfn.AGGREGATE(15,6,(ROW(BJ$11:BJ$2000)-ROW(BJ$11)+1)/($AU$11:$AU$2000=$DY$8),ROWS(EN$11:EN39))),"")</f>
        <v>905.27359999999999</v>
      </c>
      <c r="EO39" s="26">
        <f>IFERROR(INDEX(BK$11:BK$2000,_xlfn.AGGREGATE(15,6,(ROW(BK$11:BK$2000)-ROW(BK$11)+1)/($AU$11:$AU$2000=$DY$8),ROWS(EO$11:EO39))),"")</f>
        <v>1336.8986</v>
      </c>
      <c r="EP39" s="26">
        <f>IFERROR(INDEX(BL$11:BL$2000,_xlfn.AGGREGATE(15,6,(ROW(BL$11:BL$2000)-ROW(BL$11)+1)/($AU$11:$AU$2000=$DY$8),ROWS(EP$11:EP39))),"")</f>
        <v>1805.3986</v>
      </c>
      <c r="EQ39" s="26">
        <f>IFERROR(INDEX(BM$11:BM$2000,_xlfn.AGGREGATE(15,6,(ROW(BM$11:BM$2000)-ROW(BM$11)+1)/($AU$11:$AU$2000=$DY$8),ROWS(EQ$11:EQ39))),"")</f>
        <v>0</v>
      </c>
      <c r="ER39" s="26">
        <f>IFERROR(INDEX(BN$11:BN$2000,_xlfn.AGGREGATE(15,6,(ROW(BN$11:BN$2000)-ROW(BN$11)+1)/($AU$11:$AU$2000=$DY$8),ROWS(ER$11:ER39))),"")</f>
        <v>0</v>
      </c>
      <c r="ES39" s="26">
        <f>IFERROR(INDEX(BO$11:BO$2000,_xlfn.AGGREGATE(15,6,(ROW(BO$11:BO$2000)-ROW(BO$11)+1)/($AU$11:$AU$2000=$DY$8),ROWS(ES$11:ES39))),"")</f>
        <v>0</v>
      </c>
      <c r="ET39" s="63">
        <f>IFERROR(INDEX(BP$11:BP$2000,_xlfn.AGGREGATE(15,6,(ROW(BP$11:BP$2000)-ROW(BP$11)+1)/($AU$11:$AU$2000=$DY$8),ROWS(ET$11:ET39))),"")</f>
        <v>0</v>
      </c>
      <c r="EU39" s="25"/>
      <c r="EV39" s="48" t="e">
        <f>_xlfn.RANK.EQ(FJ39,$FJ$11:$FJ$64,1)+COUNTIF(FJ$11:$FJ39,FJ39)-1</f>
        <v>#VALUE!</v>
      </c>
      <c r="EW39" s="25" t="str">
        <f>IFERROR(INDEX(DX$11:DX$541,_xlfn.AGGREGATE(15,6,(ROW(DX$11:DX$541)-ROW(DX$11)+1)/($DX$11:$DX$541="p"),ROWS(EW$11:EW39))),"")</f>
        <v/>
      </c>
      <c r="EX39" s="25" t="str">
        <f>IFERROR(INDEX(DY$11:DY$541,_xlfn.AGGREGATE(15,6,(ROW(DY$11:DY$541)-ROW(DY$11)+1)/($DX$11:$DX$541="p"),ROWS(EX$11:EX39))),"")</f>
        <v/>
      </c>
      <c r="EY39" s="25" t="str">
        <f>IFERROR(INDEX(DZ$11:DZ$541,_xlfn.AGGREGATE(15,6,(ROW(DZ$11:DZ$541)-ROW(DZ$11)+1)/($DX$11:$DX$541="p"),ROWS(EY$11:EY39))),"")</f>
        <v/>
      </c>
      <c r="EZ39" s="25" t="str">
        <f>IFERROR(INDEX(EA$11:EA$541,_xlfn.AGGREGATE(15,6,(ROW(EA$11:EA$541)-ROW(EA$11)+1)/($DX$11:$DX$541="p"),ROWS(EZ$11:EZ39))),"")</f>
        <v/>
      </c>
      <c r="FA39" s="25" t="str">
        <f>IFERROR(INDEX(EB$11:EB$541,_xlfn.AGGREGATE(15,6,(ROW(EB$11:EB$541)-ROW(EB$11)+1)/($DX$11:$DX$541="p"),ROWS(FA$11:FA39))),"")</f>
        <v/>
      </c>
      <c r="FB39" s="25" t="str">
        <f>IFERROR(INDEX(EC$11:EC$541,_xlfn.AGGREGATE(15,6,(ROW(EC$11:EC$541)-ROW(EC$11)+1)/($DX$11:$DX$541="p"),ROWS(FB$11:FB39))),"")</f>
        <v/>
      </c>
      <c r="FC39" s="25" t="str">
        <f>IFERROR(INDEX(ED$11:ED$541,_xlfn.AGGREGATE(15,6,(ROW(ED$11:ED$541)-ROW(ED$11)+1)/($DX$11:$DX$541="p"),ROWS(FC$11:FC39))),"")</f>
        <v/>
      </c>
      <c r="FD39" s="25" t="str">
        <f>IFERROR(INDEX(EE$11:EE$541,_xlfn.AGGREGATE(15,6,(ROW(EE$11:EE$541)-ROW(EE$11)+1)/($DX$11:$DX$541="p"),ROWS(FD$11:FD39))),"")</f>
        <v/>
      </c>
      <c r="FE39" s="25" t="str">
        <f>IFERROR(INDEX(EF$11:EF$541,_xlfn.AGGREGATE(15,6,(ROW(EF$11:EF$541)-ROW(EF$11)+1)/($DX$11:$DX$541="p"),ROWS(FE$11:FE39))),"")</f>
        <v/>
      </c>
      <c r="FF39" s="25" t="str">
        <f>IFERROR(INDEX(EG$11:EG$541,_xlfn.AGGREGATE(15,6,(ROW(EG$11:EG$541)-ROW(EG$11)+1)/($DX$11:$DX$541="p"),ROWS(FF$11:FF39))),"")</f>
        <v/>
      </c>
      <c r="FG39" s="25" t="str">
        <f>IFERROR(INDEX(EH$11:EH$541,_xlfn.AGGREGATE(15,6,(ROW(EH$11:EH$541)-ROW(EH$11)+1)/($DX$11:$DX$541="p"),ROWS(FG$11:FG39))),"")</f>
        <v/>
      </c>
      <c r="FH39" s="25" t="str">
        <f>IFERROR(INDEX(EI$11:EI$541,_xlfn.AGGREGATE(15,6,(ROW(EI$11:EI$541)-ROW(EI$11)+1)/($DX$11:$DX$541="p"),ROWS(FH$11:FH39))),"")</f>
        <v/>
      </c>
      <c r="FI39" s="25" t="str">
        <f>IFERROR(INDEX(EJ$11:EJ$541,_xlfn.AGGREGATE(15,6,(ROW(EJ$11:EJ$541)-ROW(EJ$11)+1)/($DX$11:$DX$541="p"),ROWS(FI$11:FI39))),"")</f>
        <v/>
      </c>
      <c r="FJ39" s="25" t="str">
        <f>IFERROR(INDEX(EK$11:EK$541,_xlfn.AGGREGATE(15,6,(ROW(EK$11:EK$541)-ROW(EK$11)+1)/($DX$11:$DX$541="p"),ROWS(FJ$11:FJ39))),"")</f>
        <v/>
      </c>
      <c r="FK39" s="25"/>
      <c r="FL39" s="25" t="str">
        <f>IFERROR(INDEX(EM$11:EM$541,_xlfn.AGGREGATE(15,6,(ROW(EM$11:EM$541)-ROW(EM$11)+1)/($DX$11:$DX$541="p"),ROWS(FL$11:FL39))),"")</f>
        <v/>
      </c>
      <c r="FM39" s="25" t="str">
        <f>IFERROR(INDEX(EN$11:EN$541,_xlfn.AGGREGATE(15,6,(ROW(EN$11:EN$541)-ROW(EN$11)+1)/($DX$11:$DX$541="p"),ROWS(FM$11:FM39))),"")</f>
        <v/>
      </c>
      <c r="FN39" s="25" t="str">
        <f>IFERROR(INDEX(EO$11:EO$541,_xlfn.AGGREGATE(15,6,(ROW(EO$11:EO$541)-ROW(EO$11)+1)/($DX$11:$DX$541="p"),ROWS(FN$11:FN39))),"")</f>
        <v/>
      </c>
      <c r="FO39" s="25" t="str">
        <f>IFERROR(INDEX(EP$11:EP$541,_xlfn.AGGREGATE(15,6,(ROW(EP$11:EP$541)-ROW(EP$11)+1)/($DX$11:$DX$541="p"),ROWS(FO$11:FO39))),"")</f>
        <v/>
      </c>
      <c r="FP39" s="25" t="str">
        <f>IFERROR(INDEX(EQ$11:EQ$541,_xlfn.AGGREGATE(15,6,(ROW(EQ$11:EQ$541)-ROW(EQ$11)+1)/($DX$11:$DX$541="p"),ROWS(FP$11:FP39))),"")</f>
        <v/>
      </c>
      <c r="FQ39" s="25" t="str">
        <f>IFERROR(INDEX(ER$11:ER$541,_xlfn.AGGREGATE(15,6,(ROW(ER$11:ER$541)-ROW(ER$11)+1)/($DX$11:$DX$541="p"),ROWS(FQ$11:FQ39))),"")</f>
        <v/>
      </c>
      <c r="FR39" s="25" t="str">
        <f>IFERROR(INDEX(ES$11:ES$541,_xlfn.AGGREGATE(15,6,(ROW(ES$11:ES$541)-ROW(ES$11)+1)/($DX$11:$DX$541="p"),ROWS(FR$11:FR39))),"")</f>
        <v/>
      </c>
      <c r="FS39" s="25" t="str">
        <f>IFERROR(INDEX(ET$11:ET$541,_xlfn.AGGREGATE(15,6,(ROW(ET$11:ET$541)-ROW(ET$11)+1)/($DX$11:$DX$541="p"),ROWS(FS$11:FS39))),"")</f>
        <v/>
      </c>
      <c r="FT39" s="25"/>
      <c r="FU39" s="48">
        <f>_xlfn.RANK.EQ(GI39,$GI$11:$GI$96,1)+COUNTIF($GI$11:GI39,GI39)-1</f>
        <v>74</v>
      </c>
      <c r="FV39" s="25" t="str">
        <f>IFERROR(INDEX(DX$11:DX$541,_xlfn.AGGREGATE(15,6,(ROW(DX$11:DX$541)-ROW(DX$11)+1)/($DX$11:$DX$541="t"),ROWS(FV$11:FV39))),"")</f>
        <v>t</v>
      </c>
      <c r="FW39" s="25" t="str">
        <f>IFERROR(INDEX(DY$11:DY$541,_xlfn.AGGREGATE(15,6,(ROW(DY$11:DY$541)-ROW(DY$11)+1)/($DX$11:$DX$541="t"),ROWS(FW$11:FW39))),"")</f>
        <v>PASS</v>
      </c>
      <c r="FX39" s="25">
        <f>IFERROR(INDEX(DZ$11:DZ$541,_xlfn.AGGREGATE(15,6,(ROW(DZ$11:DZ$541)-ROW(DZ$11)+1)/($DX$11:$DX$541="t"),ROWS(FX$11:FX39))),"")</f>
        <v>1</v>
      </c>
      <c r="FY39" s="25">
        <f>IFERROR(INDEX(EA$11:EA$541,_xlfn.AGGREGATE(15,6,(ROW(EA$11:EA$541)-ROW(EA$11)+1)/($DX$11:$DX$541="t"),ROWS(FY$11:FY39))),"")</f>
        <v>3</v>
      </c>
      <c r="FZ39" s="25">
        <f>IFERROR(INDEX(EB$11:EB$541,_xlfn.AGGREGATE(15,6,(ROW(EB$11:EB$541)-ROW(EB$11)+1)/($DX$11:$DX$541="t"),ROWS(FZ$11:FZ39))),"")</f>
        <v>1</v>
      </c>
      <c r="GA39" s="25">
        <f>IFERROR(INDEX(EC$11:EC$541,_xlfn.AGGREGATE(15,6,(ROW(EC$11:EC$541)-ROW(EC$11)+1)/($DX$11:$DX$541="t"),ROWS(GA$11:GA39))),"")</f>
        <v>3</v>
      </c>
      <c r="GB39" s="25">
        <f>IFERROR(INDEX(ED$11:ED$541,_xlfn.AGGREGATE(15,6,(ROW(ED$11:ED$541)-ROW(ED$11)+1)/($DX$11:$DX$541="t"),ROWS(GB$11:GB39))),"")</f>
        <v>1</v>
      </c>
      <c r="GC39" s="25">
        <f>IFERROR(INDEX(EE$11:EE$541,_xlfn.AGGREGATE(15,6,(ROW(EE$11:EE$541)-ROW(EE$11)+1)/($DX$11:$DX$541="t"),ROWS(GC$11:GC39))),"")</f>
        <v>3</v>
      </c>
      <c r="GD39" s="25">
        <f>IFERROR(INDEX(EF$11:EF$541,_xlfn.AGGREGATE(15,6,(ROW(EF$11:EF$541)-ROW(EF$11)+1)/($DX$11:$DX$541="t"),ROWS(GD$11:GD39))),"")</f>
        <v>1</v>
      </c>
      <c r="GE39" s="25">
        <f>IFERROR(INDEX(EG$11:EG$541,_xlfn.AGGREGATE(15,6,(ROW(EG$11:EG$541)-ROW(EG$11)+1)/($DX$11:$DX$541="t"),ROWS(GE$11:GE39))),"")</f>
        <v>3</v>
      </c>
      <c r="GF39" s="25">
        <f>IFERROR(INDEX(EH$11:EH$541,_xlfn.AGGREGATE(15,6,(ROW(EH$11:EH$541)-ROW(EH$11)+1)/($DX$11:$DX$541="t"),ROWS(GF$11:GF39))),"")</f>
        <v>428</v>
      </c>
      <c r="GG39" s="25">
        <f>IFERROR(INDEX(EI$11:EI$541,_xlfn.AGGREGATE(15,6,(ROW(EI$11:EI$541)-ROW(EI$11)+1)/($DX$11:$DX$541="t"),ROWS(GG$11:GG39))),"")</f>
        <v>0</v>
      </c>
      <c r="GH39" s="25">
        <f>IFERROR(INDEX(EJ$11:EJ$541,_xlfn.AGGREGATE(15,6,(ROW(EJ$11:EJ$541)-ROW(EJ$11)+1)/($DX$11:$DX$541="t"),ROWS(GH$11:GH39))),"")</f>
        <v>472</v>
      </c>
      <c r="GI39" s="25">
        <f>IFERROR(INDEX(EK$11:EK$541,_xlfn.AGGREGATE(15,6,(ROW(EK$11:EK$541)-ROW(EK$11)+1)/($DX$11:$DX$541="t"),ROWS(GI$11:GI39))),"")</f>
        <v>22</v>
      </c>
      <c r="GJ39" s="25"/>
      <c r="GK39" s="25">
        <f>IFERROR(INDEX(EM$11:EM$541,_xlfn.AGGREGATE(15,6,(ROW(EM$11:EM$541)-ROW(EM$11)+1)/($DX$11:$DX$541="t"),ROWS(GK$11:GK39))),"")</f>
        <v>433.14859999999999</v>
      </c>
      <c r="GL39" s="25">
        <f>IFERROR(INDEX(EN$11:EN$541,_xlfn.AGGREGATE(15,6,(ROW(EN$11:EN$541)-ROW(EN$11)+1)/($DX$11:$DX$541="t"),ROWS(GL$11:GL39))),"")</f>
        <v>905.27359999999999</v>
      </c>
      <c r="GM39" s="25">
        <f>IFERROR(INDEX(EO$11:EO$541,_xlfn.AGGREGATE(15,6,(ROW(EO$11:EO$541)-ROW(EO$11)+1)/($DX$11:$DX$541="t"),ROWS(GM$11:GM39))),"")</f>
        <v>1333.3986</v>
      </c>
      <c r="GN39" s="25">
        <f>IFERROR(INDEX(EP$11:EP$541,_xlfn.AGGREGATE(15,6,(ROW(EP$11:EP$541)-ROW(EP$11)+1)/($DX$11:$DX$541="t"),ROWS(GN$11:GN39))),"")</f>
        <v>1805.3986</v>
      </c>
      <c r="GO39" s="25"/>
      <c r="GP39" s="305"/>
      <c r="GQ39" s="142"/>
      <c r="GR39" s="26"/>
      <c r="GS39" s="18" t="str">
        <f t="shared" si="42"/>
        <v>PASS</v>
      </c>
      <c r="GT39" s="26">
        <f t="shared" si="47"/>
        <v>3</v>
      </c>
      <c r="GU39" s="26">
        <f t="shared" si="48"/>
        <v>1</v>
      </c>
      <c r="GV39" s="26">
        <f t="shared" si="49"/>
        <v>1</v>
      </c>
      <c r="GW39" s="26">
        <f t="shared" si="50"/>
        <v>3</v>
      </c>
      <c r="GX39" s="26">
        <f t="shared" si="51"/>
        <v>1</v>
      </c>
      <c r="GY39" s="26">
        <f t="shared" si="52"/>
        <v>1</v>
      </c>
      <c r="GZ39" s="26">
        <f t="shared" si="53"/>
        <v>3</v>
      </c>
      <c r="HA39" s="26">
        <f t="shared" si="54"/>
        <v>1</v>
      </c>
      <c r="HB39" s="26">
        <f t="shared" si="43"/>
        <v>443</v>
      </c>
      <c r="HC39" s="26">
        <f t="shared" si="44"/>
        <v>0</v>
      </c>
      <c r="HD39" s="26">
        <f t="shared" si="45"/>
        <v>457</v>
      </c>
      <c r="HE39" s="63">
        <f t="shared" si="55"/>
        <v>7</v>
      </c>
      <c r="HF39" s="52">
        <f t="shared" si="56"/>
        <v>0</v>
      </c>
      <c r="HG39" s="4">
        <f t="shared" si="57"/>
        <v>462.14859999999999</v>
      </c>
      <c r="HH39" s="26">
        <f t="shared" si="58"/>
        <v>905.27359999999999</v>
      </c>
      <c r="HI39" s="7">
        <f t="shared" si="59"/>
        <v>1348.3986</v>
      </c>
      <c r="HJ39" s="26">
        <f t="shared" si="60"/>
        <v>1805.3986</v>
      </c>
      <c r="HK39" s="2"/>
      <c r="HL39" s="2"/>
      <c r="HN39" s="133">
        <f t="shared" si="75"/>
        <v>0</v>
      </c>
      <c r="HO39" s="35">
        <f t="shared" si="75"/>
        <v>0</v>
      </c>
      <c r="HP39" s="35">
        <f t="shared" si="75"/>
        <v>0</v>
      </c>
      <c r="HQ39" s="35">
        <f t="shared" si="75"/>
        <v>0</v>
      </c>
      <c r="HR39" s="35">
        <f t="shared" si="75"/>
        <v>0</v>
      </c>
      <c r="HS39" s="35">
        <f t="shared" si="75"/>
        <v>0</v>
      </c>
      <c r="HT39" s="35">
        <f t="shared" si="75"/>
        <v>0</v>
      </c>
      <c r="HU39" s="35" t="e">
        <f t="shared" si="75"/>
        <v>#VALUE!</v>
      </c>
      <c r="HV39" s="35" t="e">
        <f t="shared" si="75"/>
        <v>#VALUE!</v>
      </c>
      <c r="HW39" s="35" t="e">
        <f t="shared" si="75"/>
        <v>#VALUE!</v>
      </c>
      <c r="HX39" s="35" t="e">
        <f t="shared" si="76"/>
        <v>#VALUE!</v>
      </c>
      <c r="HY39" s="35" t="e">
        <f t="shared" si="76"/>
        <v>#VALUE!</v>
      </c>
      <c r="HZ39" s="35" t="e">
        <f t="shared" si="76"/>
        <v>#VALUE!</v>
      </c>
      <c r="IA39" s="35" t="e">
        <f t="shared" si="76"/>
        <v>#VALUE!</v>
      </c>
      <c r="IB39" s="35" t="e">
        <f t="shared" si="76"/>
        <v>#VALUE!</v>
      </c>
      <c r="IC39" s="35" t="e">
        <f t="shared" si="76"/>
        <v>#VALUE!</v>
      </c>
      <c r="ID39" s="35" t="e">
        <f t="shared" si="76"/>
        <v>#VALUE!</v>
      </c>
      <c r="IE39" s="35" t="e">
        <f t="shared" si="76"/>
        <v>#VALUE!</v>
      </c>
      <c r="IF39" s="35" t="e">
        <f t="shared" si="76"/>
        <v>#VALUE!</v>
      </c>
      <c r="IG39" s="35" t="e">
        <f t="shared" si="76"/>
        <v>#VALUE!</v>
      </c>
      <c r="IH39" s="35" t="e">
        <f t="shared" si="77"/>
        <v>#VALUE!</v>
      </c>
      <c r="II39" s="35" t="e">
        <f t="shared" si="77"/>
        <v>#VALUE!</v>
      </c>
      <c r="IJ39" s="35" t="e">
        <f t="shared" si="77"/>
        <v>#VALUE!</v>
      </c>
      <c r="IK39" s="35" t="e">
        <f t="shared" si="77"/>
        <v>#VALUE!</v>
      </c>
      <c r="IL39" s="35" t="e">
        <f t="shared" si="77"/>
        <v>#VALUE!</v>
      </c>
      <c r="IM39" s="35" t="e">
        <f t="shared" si="77"/>
        <v>#VALUE!</v>
      </c>
      <c r="IN39" s="35" t="e">
        <f t="shared" si="77"/>
        <v>#VALUE!</v>
      </c>
      <c r="IO39" s="35" t="e">
        <f t="shared" si="77"/>
        <v>#VALUE!</v>
      </c>
      <c r="IP39" s="35" t="e">
        <f t="shared" si="77"/>
        <v>#VALUE!</v>
      </c>
      <c r="IQ39" s="35" t="e">
        <f t="shared" si="77"/>
        <v>#VALUE!</v>
      </c>
      <c r="IR39" s="35" t="e">
        <f t="shared" si="78"/>
        <v>#VALUE!</v>
      </c>
      <c r="IS39" s="35" t="e">
        <f t="shared" si="78"/>
        <v>#VALUE!</v>
      </c>
      <c r="IT39" s="35" t="e">
        <f t="shared" si="78"/>
        <v>#VALUE!</v>
      </c>
      <c r="IU39" s="35" t="e">
        <f t="shared" si="78"/>
        <v>#VALUE!</v>
      </c>
      <c r="IV39" s="35" t="e">
        <f t="shared" si="78"/>
        <v>#VALUE!</v>
      </c>
      <c r="IW39" s="35" t="e">
        <f t="shared" si="78"/>
        <v>#VALUE!</v>
      </c>
      <c r="IX39" s="35" t="e">
        <f t="shared" si="78"/>
        <v>#VALUE!</v>
      </c>
      <c r="IY39" s="35" t="e">
        <f t="shared" si="78"/>
        <v>#VALUE!</v>
      </c>
      <c r="IZ39" s="35" t="e">
        <f t="shared" si="78"/>
        <v>#VALUE!</v>
      </c>
      <c r="JA39" s="35" t="e">
        <f t="shared" si="78"/>
        <v>#VALUE!</v>
      </c>
      <c r="JB39" s="35" t="e">
        <f t="shared" si="79"/>
        <v>#VALUE!</v>
      </c>
      <c r="JC39" s="35" t="e">
        <f t="shared" si="79"/>
        <v>#VALUE!</v>
      </c>
      <c r="JD39" s="35" t="e">
        <f t="shared" si="79"/>
        <v>#VALUE!</v>
      </c>
      <c r="JE39" s="35" t="e">
        <f t="shared" si="79"/>
        <v>#VALUE!</v>
      </c>
      <c r="JF39" s="35" t="e">
        <f t="shared" si="79"/>
        <v>#VALUE!</v>
      </c>
      <c r="JG39" s="35" t="e">
        <f t="shared" si="79"/>
        <v>#VALUE!</v>
      </c>
      <c r="JH39" s="35" t="e">
        <f t="shared" si="79"/>
        <v>#VALUE!</v>
      </c>
      <c r="JI39" s="35" t="e">
        <f t="shared" si="79"/>
        <v>#VALUE!</v>
      </c>
      <c r="JJ39" s="35" t="e">
        <f t="shared" si="79"/>
        <v>#VALUE!</v>
      </c>
      <c r="JK39" s="177" t="e">
        <f t="shared" si="79"/>
        <v>#VALUE!</v>
      </c>
    </row>
    <row r="40" spans="1:271" ht="15" customHeight="1" x14ac:dyDescent="0.3">
      <c r="A40" s="100"/>
      <c r="B40" s="80"/>
      <c r="C40" s="105"/>
      <c r="D40" s="105"/>
      <c r="E40" s="105"/>
      <c r="F40" s="105"/>
      <c r="G40" s="81"/>
      <c r="H40" s="81"/>
      <c r="I40" s="80" t="s">
        <v>105</v>
      </c>
      <c r="J40" s="84">
        <f>D34+D31/2+D21/2</f>
        <v>5.9045000000000005</v>
      </c>
      <c r="K40" s="84"/>
      <c r="L40" s="100"/>
      <c r="M40" s="281"/>
      <c r="N40" s="282"/>
      <c r="O40" s="282"/>
      <c r="P40" s="282"/>
      <c r="Q40" s="282"/>
      <c r="R40" s="282"/>
      <c r="S40" s="282"/>
      <c r="T40" s="282"/>
      <c r="U40" s="282"/>
      <c r="V40" s="282"/>
      <c r="W40" s="282"/>
      <c r="X40" s="282"/>
      <c r="Y40" s="283"/>
      <c r="Z40" s="81"/>
      <c r="AA40" s="81"/>
      <c r="AB40" s="81"/>
      <c r="AC40" s="81"/>
      <c r="AD40" s="81"/>
      <c r="AE40" s="81"/>
      <c r="AF40" s="81"/>
      <c r="AG40" s="81"/>
      <c r="AH40" s="81"/>
      <c r="AI40" s="81"/>
      <c r="AJ40" s="81"/>
      <c r="AK40" s="81"/>
      <c r="AL40" s="81"/>
      <c r="AM40" s="81"/>
      <c r="AN40" s="81"/>
      <c r="AO40" s="81"/>
      <c r="AP40" s="81"/>
      <c r="AQ40" s="426"/>
      <c r="AR40" s="141"/>
      <c r="AS40" s="18">
        <v>3</v>
      </c>
      <c r="AT40" s="26" t="s">
        <v>123</v>
      </c>
      <c r="AU40" s="4" t="str">
        <f t="shared" si="80"/>
        <v>FAIL</v>
      </c>
      <c r="AV40" s="26" t="s">
        <v>146</v>
      </c>
      <c r="AW40" s="26" t="s">
        <v>146</v>
      </c>
      <c r="AX40" s="26" t="s">
        <v>146</v>
      </c>
      <c r="AY40" s="26" t="s">
        <v>146</v>
      </c>
      <c r="AZ40" s="26" t="s">
        <v>146</v>
      </c>
      <c r="BA40" s="26" t="s">
        <v>146</v>
      </c>
      <c r="BB40" s="26" t="s">
        <v>146</v>
      </c>
      <c r="BC40" s="26" t="s">
        <v>146</v>
      </c>
      <c r="BD40" s="26">
        <f t="shared" si="81"/>
        <v>450</v>
      </c>
      <c r="BE40" s="26"/>
      <c r="BF40" s="26">
        <f t="shared" si="66"/>
        <v>450</v>
      </c>
      <c r="BG40" s="63">
        <f t="shared" si="67"/>
        <v>0.01</v>
      </c>
      <c r="BH40" s="26"/>
      <c r="BI40" s="26">
        <f>IF($D$3=2,BD40+TubeGap/2+TubeStart,IF($D$3=1,BD40/2+TubeGap/2))</f>
        <v>455.14859999999999</v>
      </c>
      <c r="BJ40" s="26">
        <f t="shared" si="68"/>
        <v>905.27359999999999</v>
      </c>
      <c r="BK40" s="26">
        <f t="shared" si="69"/>
        <v>1355.3986</v>
      </c>
      <c r="BL40" s="26"/>
      <c r="BM40" s="26"/>
      <c r="BN40" s="26"/>
      <c r="BO40" s="26"/>
      <c r="BP40" s="26"/>
      <c r="BQ40" s="26"/>
      <c r="BR40" s="26"/>
      <c r="BS40" s="26" t="str">
        <f t="shared" si="10"/>
        <v>Int</v>
      </c>
      <c r="BT40" s="26"/>
      <c r="BU40" s="26"/>
      <c r="BV40" s="26">
        <f t="shared" si="70"/>
        <v>0</v>
      </c>
      <c r="BW40" s="26">
        <f t="shared" si="70"/>
        <v>0</v>
      </c>
      <c r="BX40" s="26">
        <f t="shared" si="70"/>
        <v>0</v>
      </c>
      <c r="BY40" s="26">
        <f t="shared" si="70"/>
        <v>0</v>
      </c>
      <c r="BZ40" s="26">
        <f t="shared" si="70"/>
        <v>0</v>
      </c>
      <c r="CA40" s="26">
        <f t="shared" si="70"/>
        <v>0</v>
      </c>
      <c r="CB40" s="26">
        <f t="shared" si="70"/>
        <v>0</v>
      </c>
      <c r="CC40" s="26">
        <f t="shared" si="70"/>
        <v>0</v>
      </c>
      <c r="CD40" s="26">
        <f t="shared" si="70"/>
        <v>0</v>
      </c>
      <c r="CE40" s="26">
        <f t="shared" si="70"/>
        <v>0</v>
      </c>
      <c r="CF40" s="26">
        <f t="shared" si="71"/>
        <v>0</v>
      </c>
      <c r="CG40" s="26">
        <f t="shared" si="71"/>
        <v>1</v>
      </c>
      <c r="CH40" s="26">
        <f t="shared" si="71"/>
        <v>0</v>
      </c>
      <c r="CI40" s="26">
        <f t="shared" si="71"/>
        <v>0</v>
      </c>
      <c r="CJ40" s="26">
        <f t="shared" si="71"/>
        <v>0</v>
      </c>
      <c r="CK40" s="26">
        <f t="shared" si="71"/>
        <v>0</v>
      </c>
      <c r="CL40" s="26">
        <f t="shared" si="71"/>
        <v>0</v>
      </c>
      <c r="CM40" s="26">
        <f t="shared" si="71"/>
        <v>0</v>
      </c>
      <c r="CN40" s="26">
        <f t="shared" si="71"/>
        <v>0</v>
      </c>
      <c r="CO40" s="26">
        <f t="shared" si="71"/>
        <v>0</v>
      </c>
      <c r="CP40" s="26">
        <f t="shared" si="72"/>
        <v>0</v>
      </c>
      <c r="CQ40" s="26">
        <f t="shared" si="72"/>
        <v>0</v>
      </c>
      <c r="CR40" s="26">
        <f t="shared" si="72"/>
        <v>0</v>
      </c>
      <c r="CS40" s="26">
        <f t="shared" si="72"/>
        <v>0</v>
      </c>
      <c r="CT40" s="26">
        <f t="shared" si="72"/>
        <v>0</v>
      </c>
      <c r="CU40" s="26">
        <f t="shared" si="72"/>
        <v>0</v>
      </c>
      <c r="CV40" s="26">
        <f t="shared" si="72"/>
        <v>0</v>
      </c>
      <c r="CW40" s="26">
        <f t="shared" si="72"/>
        <v>0</v>
      </c>
      <c r="CX40" s="26">
        <f t="shared" si="72"/>
        <v>0</v>
      </c>
      <c r="CY40" s="26">
        <f t="shared" si="72"/>
        <v>0</v>
      </c>
      <c r="CZ40" s="26">
        <f t="shared" si="73"/>
        <v>0</v>
      </c>
      <c r="DA40" s="26">
        <f t="shared" si="73"/>
        <v>0</v>
      </c>
      <c r="DB40" s="26">
        <f t="shared" si="73"/>
        <v>0</v>
      </c>
      <c r="DC40" s="26">
        <f t="shared" si="73"/>
        <v>0</v>
      </c>
      <c r="DD40" s="26">
        <f t="shared" si="73"/>
        <v>1</v>
      </c>
      <c r="DE40" s="26">
        <f t="shared" si="73"/>
        <v>0</v>
      </c>
      <c r="DF40" s="26">
        <f t="shared" si="73"/>
        <v>0</v>
      </c>
      <c r="DG40" s="26">
        <f t="shared" si="73"/>
        <v>0</v>
      </c>
      <c r="DH40" s="26">
        <f t="shared" si="73"/>
        <v>0</v>
      </c>
      <c r="DI40" s="26">
        <f t="shared" si="73"/>
        <v>0</v>
      </c>
      <c r="DJ40" s="26">
        <f t="shared" si="74"/>
        <v>0</v>
      </c>
      <c r="DK40" s="26">
        <f t="shared" si="74"/>
        <v>0</v>
      </c>
      <c r="DL40" s="26">
        <f t="shared" si="74"/>
        <v>0</v>
      </c>
      <c r="DM40" s="26">
        <f t="shared" si="74"/>
        <v>0</v>
      </c>
      <c r="DN40" s="26">
        <f t="shared" si="74"/>
        <v>0</v>
      </c>
      <c r="DO40" s="26">
        <f t="shared" si="74"/>
        <v>0</v>
      </c>
      <c r="DP40" s="26"/>
      <c r="DQ40" s="26"/>
      <c r="DR40" s="26"/>
      <c r="DS40" s="26"/>
      <c r="DT40" s="366"/>
      <c r="DW40" s="48">
        <v>30</v>
      </c>
      <c r="DX40" s="26" t="str">
        <f>IFERROR(INDEX(AT$11:AT$2000,_xlfn.AGGREGATE(15,6,(ROW(AT$11:AT$2000)-ROW(AT$11)+1)/($AU$11:$AU$2000=$DY$8),ROWS(DX$11:DX40))),"")</f>
        <v>t</v>
      </c>
      <c r="DY40" s="4" t="str">
        <f>IFERROR(INDEX(AU$11:AU$2000,_xlfn.AGGREGATE(15,6,(ROW(AU$11:AU$2000)-ROW(AU$11)+1)/($AU$11:$AU$2000=$DY$8),ROWS(DY$11:DY40))),"")</f>
        <v>PASS</v>
      </c>
      <c r="DZ40" s="26">
        <f>IFERROR(INDEX(AV$11:AV$2000,_xlfn.AGGREGATE(15,6,(ROW(AV$11:AV$2000)-ROW(AV$11)+1)/($AU$11:$AU$2000=$DY$8),ROWS(DZ$11:DZ40))),"")</f>
        <v>1</v>
      </c>
      <c r="EA40" s="26">
        <f>IFERROR(INDEX(AW$11:AW$2000,_xlfn.AGGREGATE(15,6,(ROW(AW$11:AW$2000)-ROW(AW$11)+1)/($AU$11:$AU$2000=$DY$8),ROWS(EA$11:EA40))),"")</f>
        <v>3</v>
      </c>
      <c r="EB40" s="26">
        <f>IFERROR(INDEX(AX$11:AX$2000,_xlfn.AGGREGATE(15,6,(ROW(AX$11:AX$2000)-ROW(AX$11)+1)/($AU$11:$AU$2000=$DY$8),ROWS(EB$11:EB40))),"")</f>
        <v>1</v>
      </c>
      <c r="EC40" s="26">
        <f>IFERROR(INDEX(AY$11:AY$2000,_xlfn.AGGREGATE(15,6,(ROW(AY$11:AY$2000)-ROW(AY$11)+1)/($AU$11:$AU$2000=$DY$8),ROWS(EC$11:EC40))),"")</f>
        <v>3</v>
      </c>
      <c r="ED40" s="26">
        <f>IFERROR(INDEX(AZ$11:AZ$2000,_xlfn.AGGREGATE(15,6,(ROW(AZ$11:AZ$2000)-ROW(AZ$11)+1)/($AU$11:$AU$2000=$DY$8),ROWS(ED$11:ED40))),"")</f>
        <v>1</v>
      </c>
      <c r="EE40" s="26">
        <f>IFERROR(INDEX(BA$11:BA$2000,_xlfn.AGGREGATE(15,6,(ROW(BA$11:BA$2000)-ROW(BA$11)+1)/($AU$11:$AU$2000=$DY$8),ROWS(EE$11:EE40))),"")</f>
        <v>3</v>
      </c>
      <c r="EF40" s="26">
        <f>IFERROR(INDEX(BB$11:BB$2000,_xlfn.AGGREGATE(15,6,(ROW(BB$11:BB$2000)-ROW(BB$11)+1)/($AU$11:$AU$2000=$DY$8),ROWS(EF$11:EF40))),"")</f>
        <v>1</v>
      </c>
      <c r="EG40" s="26">
        <f>IFERROR(INDEX(BC$11:BC$2000,_xlfn.AGGREGATE(15,6,(ROW(BC$11:BC$2000)-ROW(BC$11)+1)/($AU$11:$AU$2000=$DY$8),ROWS(EG$11:EG40))),"")</f>
        <v>3</v>
      </c>
      <c r="EH40" s="26">
        <f>IFERROR(INDEX(BD$11:BD$2000,_xlfn.AGGREGATE(15,6,(ROW(BD$11:BD$2000)-ROW(BD$11)+1)/($AU$11:$AU$2000=$DY$8),ROWS(EH$11:EH40))),"")</f>
        <v>431</v>
      </c>
      <c r="EI40" s="26">
        <f>IFERROR(INDEX(BE$11:BE$2000,_xlfn.AGGREGATE(15,6,(ROW(BE$11:BE$2000)-ROW(BE$11)+1)/($AU$11:$AU$2000=$DY$8),ROWS(EI$11:EI40))),"")</f>
        <v>0</v>
      </c>
      <c r="EJ40" s="26">
        <f>IFERROR(INDEX(BF$11:BF$2000,_xlfn.AGGREGATE(15,6,(ROW(BF$11:BF$2000)-ROW(BF$11)+1)/($AU$11:$AU$2000=$DY$8),ROWS(EJ$11:EJ40))),"")</f>
        <v>469</v>
      </c>
      <c r="EK40" s="26">
        <f>IFERROR(INDEX(BG$11:BG$2000,_xlfn.AGGREGATE(15,6,(ROW(BG$11:BG$2000)-ROW(BG$11)+1)/($AU$11:$AU$2000=$DY$8),ROWS(EK$11:EK40))),"")</f>
        <v>19</v>
      </c>
      <c r="EL40" s="26">
        <f>IFERROR(INDEX(BH$11:BH$2000,_xlfn.AGGREGATE(15,6,(ROW(BH$11:BH$2000)-ROW(BH$11)+1)/($AU$11:$AU$2000=$DY$8),ROWS(EL$11:EL40))),"")</f>
        <v>0</v>
      </c>
      <c r="EM40" s="26">
        <f>IFERROR(INDEX(BI$11:BI$2000,_xlfn.AGGREGATE(15,6,(ROW(BI$11:BI$2000)-ROW(BI$11)+1)/($AU$11:$AU$2000=$DY$8),ROWS(EM$11:EM40))),"")</f>
        <v>436.14859999999999</v>
      </c>
      <c r="EN40" s="26">
        <f>IFERROR(INDEX(BJ$11:BJ$2000,_xlfn.AGGREGATE(15,6,(ROW(BJ$11:BJ$2000)-ROW(BJ$11)+1)/($AU$11:$AU$2000=$DY$8),ROWS(EN$11:EN40))),"")</f>
        <v>905.27359999999999</v>
      </c>
      <c r="EO40" s="26">
        <f>IFERROR(INDEX(BK$11:BK$2000,_xlfn.AGGREGATE(15,6,(ROW(BK$11:BK$2000)-ROW(BK$11)+1)/($AU$11:$AU$2000=$DY$8),ROWS(EO$11:EO40))),"")</f>
        <v>1336.3986</v>
      </c>
      <c r="EP40" s="26">
        <f>IFERROR(INDEX(BL$11:BL$2000,_xlfn.AGGREGATE(15,6,(ROW(BL$11:BL$2000)-ROW(BL$11)+1)/($AU$11:$AU$2000=$DY$8),ROWS(EP$11:EP40))),"")</f>
        <v>1805.3986</v>
      </c>
      <c r="EQ40" s="26">
        <f>IFERROR(INDEX(BM$11:BM$2000,_xlfn.AGGREGATE(15,6,(ROW(BM$11:BM$2000)-ROW(BM$11)+1)/($AU$11:$AU$2000=$DY$8),ROWS(EQ$11:EQ40))),"")</f>
        <v>0</v>
      </c>
      <c r="ER40" s="26">
        <f>IFERROR(INDEX(BN$11:BN$2000,_xlfn.AGGREGATE(15,6,(ROW(BN$11:BN$2000)-ROW(BN$11)+1)/($AU$11:$AU$2000=$DY$8),ROWS(ER$11:ER40))),"")</f>
        <v>0</v>
      </c>
      <c r="ES40" s="26">
        <f>IFERROR(INDEX(BO$11:BO$2000,_xlfn.AGGREGATE(15,6,(ROW(BO$11:BO$2000)-ROW(BO$11)+1)/($AU$11:$AU$2000=$DY$8),ROWS(ES$11:ES40))),"")</f>
        <v>0</v>
      </c>
      <c r="ET40" s="63">
        <f>IFERROR(INDEX(BP$11:BP$2000,_xlfn.AGGREGATE(15,6,(ROW(BP$11:BP$2000)-ROW(BP$11)+1)/($AU$11:$AU$2000=$DY$8),ROWS(ET$11:ET40))),"")</f>
        <v>0</v>
      </c>
      <c r="EU40" s="25"/>
      <c r="EV40" s="48" t="e">
        <f>_xlfn.RANK.EQ(FJ40,$FJ$11:$FJ$64,1)+COUNTIF(FJ$11:$FJ40,FJ40)-1</f>
        <v>#VALUE!</v>
      </c>
      <c r="EW40" s="25" t="str">
        <f>IFERROR(INDEX(DX$11:DX$541,_xlfn.AGGREGATE(15,6,(ROW(DX$11:DX$541)-ROW(DX$11)+1)/($DX$11:$DX$541="p"),ROWS(EW$11:EW40))),"")</f>
        <v/>
      </c>
      <c r="EX40" s="25" t="str">
        <f>IFERROR(INDEX(DY$11:DY$541,_xlfn.AGGREGATE(15,6,(ROW(DY$11:DY$541)-ROW(DY$11)+1)/($DX$11:$DX$541="p"),ROWS(EX$11:EX40))),"")</f>
        <v/>
      </c>
      <c r="EY40" s="25" t="str">
        <f>IFERROR(INDEX(DZ$11:DZ$541,_xlfn.AGGREGATE(15,6,(ROW(DZ$11:DZ$541)-ROW(DZ$11)+1)/($DX$11:$DX$541="p"),ROWS(EY$11:EY40))),"")</f>
        <v/>
      </c>
      <c r="EZ40" s="25" t="str">
        <f>IFERROR(INDEX(EA$11:EA$541,_xlfn.AGGREGATE(15,6,(ROW(EA$11:EA$541)-ROW(EA$11)+1)/($DX$11:$DX$541="p"),ROWS(EZ$11:EZ40))),"")</f>
        <v/>
      </c>
      <c r="FA40" s="25" t="str">
        <f>IFERROR(INDEX(EB$11:EB$541,_xlfn.AGGREGATE(15,6,(ROW(EB$11:EB$541)-ROW(EB$11)+1)/($DX$11:$DX$541="p"),ROWS(FA$11:FA40))),"")</f>
        <v/>
      </c>
      <c r="FB40" s="25" t="str">
        <f>IFERROR(INDEX(EC$11:EC$541,_xlfn.AGGREGATE(15,6,(ROW(EC$11:EC$541)-ROW(EC$11)+1)/($DX$11:$DX$541="p"),ROWS(FB$11:FB40))),"")</f>
        <v/>
      </c>
      <c r="FC40" s="25" t="str">
        <f>IFERROR(INDEX(ED$11:ED$541,_xlfn.AGGREGATE(15,6,(ROW(ED$11:ED$541)-ROW(ED$11)+1)/($DX$11:$DX$541="p"),ROWS(FC$11:FC40))),"")</f>
        <v/>
      </c>
      <c r="FD40" s="25" t="str">
        <f>IFERROR(INDEX(EE$11:EE$541,_xlfn.AGGREGATE(15,6,(ROW(EE$11:EE$541)-ROW(EE$11)+1)/($DX$11:$DX$541="p"),ROWS(FD$11:FD40))),"")</f>
        <v/>
      </c>
      <c r="FE40" s="25" t="str">
        <f>IFERROR(INDEX(EF$11:EF$541,_xlfn.AGGREGATE(15,6,(ROW(EF$11:EF$541)-ROW(EF$11)+1)/($DX$11:$DX$541="p"),ROWS(FE$11:FE40))),"")</f>
        <v/>
      </c>
      <c r="FF40" s="25" t="str">
        <f>IFERROR(INDEX(EG$11:EG$541,_xlfn.AGGREGATE(15,6,(ROW(EG$11:EG$541)-ROW(EG$11)+1)/($DX$11:$DX$541="p"),ROWS(FF$11:FF40))),"")</f>
        <v/>
      </c>
      <c r="FG40" s="25" t="str">
        <f>IFERROR(INDEX(EH$11:EH$541,_xlfn.AGGREGATE(15,6,(ROW(EH$11:EH$541)-ROW(EH$11)+1)/($DX$11:$DX$541="p"),ROWS(FG$11:FG40))),"")</f>
        <v/>
      </c>
      <c r="FH40" s="25" t="str">
        <f>IFERROR(INDEX(EI$11:EI$541,_xlfn.AGGREGATE(15,6,(ROW(EI$11:EI$541)-ROW(EI$11)+1)/($DX$11:$DX$541="p"),ROWS(FH$11:FH40))),"")</f>
        <v/>
      </c>
      <c r="FI40" s="25" t="str">
        <f>IFERROR(INDEX(EJ$11:EJ$541,_xlfn.AGGREGATE(15,6,(ROW(EJ$11:EJ$541)-ROW(EJ$11)+1)/($DX$11:$DX$541="p"),ROWS(FI$11:FI40))),"")</f>
        <v/>
      </c>
      <c r="FJ40" s="25" t="str">
        <f>IFERROR(INDEX(EK$11:EK$541,_xlfn.AGGREGATE(15,6,(ROW(EK$11:EK$541)-ROW(EK$11)+1)/($DX$11:$DX$541="p"),ROWS(FJ$11:FJ40))),"")</f>
        <v/>
      </c>
      <c r="FK40" s="25"/>
      <c r="FL40" s="25" t="str">
        <f>IFERROR(INDEX(EM$11:EM$541,_xlfn.AGGREGATE(15,6,(ROW(EM$11:EM$541)-ROW(EM$11)+1)/($DX$11:$DX$541="p"),ROWS(FL$11:FL40))),"")</f>
        <v/>
      </c>
      <c r="FM40" s="25" t="str">
        <f>IFERROR(INDEX(EN$11:EN$541,_xlfn.AGGREGATE(15,6,(ROW(EN$11:EN$541)-ROW(EN$11)+1)/($DX$11:$DX$541="p"),ROWS(FM$11:FM40))),"")</f>
        <v/>
      </c>
      <c r="FN40" s="25" t="str">
        <f>IFERROR(INDEX(EO$11:EO$541,_xlfn.AGGREGATE(15,6,(ROW(EO$11:EO$541)-ROW(EO$11)+1)/($DX$11:$DX$541="p"),ROWS(FN$11:FN40))),"")</f>
        <v/>
      </c>
      <c r="FO40" s="25" t="str">
        <f>IFERROR(INDEX(EP$11:EP$541,_xlfn.AGGREGATE(15,6,(ROW(EP$11:EP$541)-ROW(EP$11)+1)/($DX$11:$DX$541="p"),ROWS(FO$11:FO40))),"")</f>
        <v/>
      </c>
      <c r="FP40" s="25" t="str">
        <f>IFERROR(INDEX(EQ$11:EQ$541,_xlfn.AGGREGATE(15,6,(ROW(EQ$11:EQ$541)-ROW(EQ$11)+1)/($DX$11:$DX$541="p"),ROWS(FP$11:FP40))),"")</f>
        <v/>
      </c>
      <c r="FQ40" s="25" t="str">
        <f>IFERROR(INDEX(ER$11:ER$541,_xlfn.AGGREGATE(15,6,(ROW(ER$11:ER$541)-ROW(ER$11)+1)/($DX$11:$DX$541="p"),ROWS(FQ$11:FQ40))),"")</f>
        <v/>
      </c>
      <c r="FR40" s="25" t="str">
        <f>IFERROR(INDEX(ES$11:ES$541,_xlfn.AGGREGATE(15,6,(ROW(ES$11:ES$541)-ROW(ES$11)+1)/($DX$11:$DX$541="p"),ROWS(FR$11:FR40))),"")</f>
        <v/>
      </c>
      <c r="FS40" s="25" t="str">
        <f>IFERROR(INDEX(ET$11:ET$541,_xlfn.AGGREGATE(15,6,(ROW(ET$11:ET$541)-ROW(ET$11)+1)/($DX$11:$DX$541="p"),ROWS(FS$11:FS40))),"")</f>
        <v/>
      </c>
      <c r="FT40" s="25"/>
      <c r="FU40" s="48">
        <f>_xlfn.RANK.EQ(GI40,$GI$11:$GI$96,1)+COUNTIF($GI$11:GI40,GI40)-1</f>
        <v>78</v>
      </c>
      <c r="FV40" s="25" t="str">
        <f>IFERROR(INDEX(DX$11:DX$541,_xlfn.AGGREGATE(15,6,(ROW(DX$11:DX$541)-ROW(DX$11)+1)/($DX$11:$DX$541="t"),ROWS(FV$11:FV40))),"")</f>
        <v>t</v>
      </c>
      <c r="FW40" s="25" t="str">
        <f>IFERROR(INDEX(DY$11:DY$541,_xlfn.AGGREGATE(15,6,(ROW(DY$11:DY$541)-ROW(DY$11)+1)/($DX$11:$DX$541="t"),ROWS(FW$11:FW40))),"")</f>
        <v>PASS</v>
      </c>
      <c r="FX40" s="25">
        <f>IFERROR(INDEX(DZ$11:DZ$541,_xlfn.AGGREGATE(15,6,(ROW(DZ$11:DZ$541)-ROW(DZ$11)+1)/($DX$11:$DX$541="t"),ROWS(FX$11:FX40))),"")</f>
        <v>1</v>
      </c>
      <c r="FY40" s="25">
        <f>IFERROR(INDEX(EA$11:EA$541,_xlfn.AGGREGATE(15,6,(ROW(EA$11:EA$541)-ROW(EA$11)+1)/($DX$11:$DX$541="t"),ROWS(FY$11:FY40))),"")</f>
        <v>3</v>
      </c>
      <c r="FZ40" s="25">
        <f>IFERROR(INDEX(EB$11:EB$541,_xlfn.AGGREGATE(15,6,(ROW(EB$11:EB$541)-ROW(EB$11)+1)/($DX$11:$DX$541="t"),ROWS(FZ$11:FZ40))),"")</f>
        <v>1</v>
      </c>
      <c r="GA40" s="25">
        <f>IFERROR(INDEX(EC$11:EC$541,_xlfn.AGGREGATE(15,6,(ROW(EC$11:EC$541)-ROW(EC$11)+1)/($DX$11:$DX$541="t"),ROWS(GA$11:GA40))),"")</f>
        <v>3</v>
      </c>
      <c r="GB40" s="25">
        <f>IFERROR(INDEX(ED$11:ED$541,_xlfn.AGGREGATE(15,6,(ROW(ED$11:ED$541)-ROW(ED$11)+1)/($DX$11:$DX$541="t"),ROWS(GB$11:GB40))),"")</f>
        <v>1</v>
      </c>
      <c r="GC40" s="25">
        <f>IFERROR(INDEX(EE$11:EE$541,_xlfn.AGGREGATE(15,6,(ROW(EE$11:EE$541)-ROW(EE$11)+1)/($DX$11:$DX$541="t"),ROWS(GC$11:GC40))),"")</f>
        <v>3</v>
      </c>
      <c r="GD40" s="25">
        <f>IFERROR(INDEX(EF$11:EF$541,_xlfn.AGGREGATE(15,6,(ROW(EF$11:EF$541)-ROW(EF$11)+1)/($DX$11:$DX$541="t"),ROWS(GD$11:GD40))),"")</f>
        <v>1</v>
      </c>
      <c r="GE40" s="25">
        <f>IFERROR(INDEX(EG$11:EG$541,_xlfn.AGGREGATE(15,6,(ROW(EG$11:EG$541)-ROW(EG$11)+1)/($DX$11:$DX$541="t"),ROWS(GE$11:GE40))),"")</f>
        <v>3</v>
      </c>
      <c r="GF40" s="25">
        <f>IFERROR(INDEX(EH$11:EH$541,_xlfn.AGGREGATE(15,6,(ROW(EH$11:EH$541)-ROW(EH$11)+1)/($DX$11:$DX$541="t"),ROWS(GF$11:GF40))),"")</f>
        <v>427.5</v>
      </c>
      <c r="GG40" s="25">
        <f>IFERROR(INDEX(EI$11:EI$541,_xlfn.AGGREGATE(15,6,(ROW(EI$11:EI$541)-ROW(EI$11)+1)/($DX$11:$DX$541="t"),ROWS(GG$11:GG40))),"")</f>
        <v>0</v>
      </c>
      <c r="GH40" s="25">
        <f>IFERROR(INDEX(EJ$11:EJ$541,_xlfn.AGGREGATE(15,6,(ROW(EJ$11:EJ$541)-ROW(EJ$11)+1)/($DX$11:$DX$541="t"),ROWS(GH$11:GH40))),"")</f>
        <v>472.5</v>
      </c>
      <c r="GI40" s="25">
        <f>IFERROR(INDEX(EK$11:EK$541,_xlfn.AGGREGATE(15,6,(ROW(EK$11:EK$541)-ROW(EK$11)+1)/($DX$11:$DX$541="t"),ROWS(GI$11:GI40))),"")</f>
        <v>22.5</v>
      </c>
      <c r="GJ40" s="25"/>
      <c r="GK40" s="25">
        <f>IFERROR(INDEX(EM$11:EM$541,_xlfn.AGGREGATE(15,6,(ROW(EM$11:EM$541)-ROW(EM$11)+1)/($DX$11:$DX$541="t"),ROWS(GK$11:GK40))),"")</f>
        <v>432.64859999999999</v>
      </c>
      <c r="GL40" s="25">
        <f>IFERROR(INDEX(EN$11:EN$541,_xlfn.AGGREGATE(15,6,(ROW(EN$11:EN$541)-ROW(EN$11)+1)/($DX$11:$DX$541="t"),ROWS(GL$11:GL40))),"")</f>
        <v>905.27359999999999</v>
      </c>
      <c r="GM40" s="25">
        <f>IFERROR(INDEX(EO$11:EO$541,_xlfn.AGGREGATE(15,6,(ROW(EO$11:EO$541)-ROW(EO$11)+1)/($DX$11:$DX$541="t"),ROWS(GM$11:GM40))),"")</f>
        <v>1332.8986</v>
      </c>
      <c r="GN40" s="25">
        <f>IFERROR(INDEX(EP$11:EP$541,_xlfn.AGGREGATE(15,6,(ROW(EP$11:EP$541)-ROW(EP$11)+1)/($DX$11:$DX$541="t"),ROWS(GN$11:GN40))),"")</f>
        <v>1805.3986</v>
      </c>
      <c r="GO40" s="25"/>
      <c r="GP40" s="305"/>
      <c r="GQ40" s="142"/>
      <c r="GR40" s="26"/>
      <c r="GS40" s="18" t="str">
        <f t="shared" si="42"/>
        <v>PASS</v>
      </c>
      <c r="GT40" s="26">
        <f t="shared" si="47"/>
        <v>3</v>
      </c>
      <c r="GU40" s="26">
        <f t="shared" si="48"/>
        <v>1</v>
      </c>
      <c r="GV40" s="26">
        <f t="shared" si="49"/>
        <v>1</v>
      </c>
      <c r="GW40" s="26">
        <f t="shared" si="50"/>
        <v>3</v>
      </c>
      <c r="GX40" s="26">
        <f t="shared" si="51"/>
        <v>1</v>
      </c>
      <c r="GY40" s="26">
        <f t="shared" si="52"/>
        <v>1</v>
      </c>
      <c r="GZ40" s="26">
        <f t="shared" si="53"/>
        <v>3</v>
      </c>
      <c r="HA40" s="26">
        <f t="shared" si="54"/>
        <v>1</v>
      </c>
      <c r="HB40" s="26">
        <f t="shared" si="43"/>
        <v>442.5</v>
      </c>
      <c r="HC40" s="26">
        <f t="shared" si="44"/>
        <v>0</v>
      </c>
      <c r="HD40" s="26">
        <f t="shared" si="45"/>
        <v>457.5</v>
      </c>
      <c r="HE40" s="63">
        <f t="shared" si="55"/>
        <v>7.5</v>
      </c>
      <c r="HF40" s="52">
        <f t="shared" si="56"/>
        <v>0</v>
      </c>
      <c r="HG40" s="4">
        <f t="shared" si="57"/>
        <v>462.64859999999999</v>
      </c>
      <c r="HH40" s="26">
        <f t="shared" si="58"/>
        <v>905.27359999999999</v>
      </c>
      <c r="HI40" s="7">
        <f t="shared" si="59"/>
        <v>1347.8986</v>
      </c>
      <c r="HJ40" s="26">
        <f t="shared" si="60"/>
        <v>1805.3986</v>
      </c>
      <c r="HK40" s="2"/>
      <c r="HL40" s="2"/>
      <c r="HN40" s="133">
        <f t="shared" si="75"/>
        <v>0</v>
      </c>
      <c r="HO40" s="35">
        <f t="shared" si="75"/>
        <v>0</v>
      </c>
      <c r="HP40" s="35">
        <f t="shared" si="75"/>
        <v>0</v>
      </c>
      <c r="HQ40" s="35">
        <f t="shared" si="75"/>
        <v>0</v>
      </c>
      <c r="HR40" s="35">
        <f t="shared" si="75"/>
        <v>0</v>
      </c>
      <c r="HS40" s="35">
        <f t="shared" si="75"/>
        <v>0</v>
      </c>
      <c r="HT40" s="35">
        <f t="shared" si="75"/>
        <v>0</v>
      </c>
      <c r="HU40" s="35" t="e">
        <f t="shared" si="75"/>
        <v>#VALUE!</v>
      </c>
      <c r="HV40" s="35" t="e">
        <f t="shared" si="75"/>
        <v>#VALUE!</v>
      </c>
      <c r="HW40" s="35" t="e">
        <f t="shared" si="75"/>
        <v>#VALUE!</v>
      </c>
      <c r="HX40" s="35" t="e">
        <f t="shared" si="76"/>
        <v>#VALUE!</v>
      </c>
      <c r="HY40" s="35" t="e">
        <f t="shared" si="76"/>
        <v>#VALUE!</v>
      </c>
      <c r="HZ40" s="35" t="e">
        <f t="shared" si="76"/>
        <v>#VALUE!</v>
      </c>
      <c r="IA40" s="35" t="e">
        <f t="shared" si="76"/>
        <v>#VALUE!</v>
      </c>
      <c r="IB40" s="35" t="e">
        <f t="shared" si="76"/>
        <v>#VALUE!</v>
      </c>
      <c r="IC40" s="35" t="e">
        <f t="shared" si="76"/>
        <v>#VALUE!</v>
      </c>
      <c r="ID40" s="35" t="e">
        <f t="shared" si="76"/>
        <v>#VALUE!</v>
      </c>
      <c r="IE40" s="35" t="e">
        <f t="shared" si="76"/>
        <v>#VALUE!</v>
      </c>
      <c r="IF40" s="35" t="e">
        <f t="shared" si="76"/>
        <v>#VALUE!</v>
      </c>
      <c r="IG40" s="35" t="e">
        <f t="shared" si="76"/>
        <v>#VALUE!</v>
      </c>
      <c r="IH40" s="35" t="e">
        <f t="shared" si="77"/>
        <v>#VALUE!</v>
      </c>
      <c r="II40" s="35" t="e">
        <f t="shared" si="77"/>
        <v>#VALUE!</v>
      </c>
      <c r="IJ40" s="35" t="e">
        <f t="shared" si="77"/>
        <v>#VALUE!</v>
      </c>
      <c r="IK40" s="35" t="e">
        <f t="shared" si="77"/>
        <v>#VALUE!</v>
      </c>
      <c r="IL40" s="35" t="e">
        <f t="shared" si="77"/>
        <v>#VALUE!</v>
      </c>
      <c r="IM40" s="35" t="e">
        <f t="shared" si="77"/>
        <v>#VALUE!</v>
      </c>
      <c r="IN40" s="35" t="e">
        <f t="shared" si="77"/>
        <v>#VALUE!</v>
      </c>
      <c r="IO40" s="35" t="e">
        <f t="shared" si="77"/>
        <v>#VALUE!</v>
      </c>
      <c r="IP40" s="35" t="e">
        <f t="shared" si="77"/>
        <v>#VALUE!</v>
      </c>
      <c r="IQ40" s="35" t="e">
        <f t="shared" si="77"/>
        <v>#VALUE!</v>
      </c>
      <c r="IR40" s="35" t="e">
        <f t="shared" si="78"/>
        <v>#VALUE!</v>
      </c>
      <c r="IS40" s="35" t="e">
        <f t="shared" si="78"/>
        <v>#VALUE!</v>
      </c>
      <c r="IT40" s="35" t="e">
        <f t="shared" si="78"/>
        <v>#VALUE!</v>
      </c>
      <c r="IU40" s="35" t="e">
        <f t="shared" si="78"/>
        <v>#VALUE!</v>
      </c>
      <c r="IV40" s="35" t="e">
        <f t="shared" si="78"/>
        <v>#VALUE!</v>
      </c>
      <c r="IW40" s="35" t="e">
        <f t="shared" si="78"/>
        <v>#VALUE!</v>
      </c>
      <c r="IX40" s="35" t="e">
        <f t="shared" si="78"/>
        <v>#VALUE!</v>
      </c>
      <c r="IY40" s="35" t="e">
        <f t="shared" si="78"/>
        <v>#VALUE!</v>
      </c>
      <c r="IZ40" s="35" t="e">
        <f t="shared" si="78"/>
        <v>#VALUE!</v>
      </c>
      <c r="JA40" s="35" t="e">
        <f t="shared" si="78"/>
        <v>#VALUE!</v>
      </c>
      <c r="JB40" s="35" t="e">
        <f t="shared" si="79"/>
        <v>#VALUE!</v>
      </c>
      <c r="JC40" s="35" t="e">
        <f t="shared" si="79"/>
        <v>#VALUE!</v>
      </c>
      <c r="JD40" s="35" t="e">
        <f t="shared" si="79"/>
        <v>#VALUE!</v>
      </c>
      <c r="JE40" s="35" t="e">
        <f t="shared" si="79"/>
        <v>#VALUE!</v>
      </c>
      <c r="JF40" s="35" t="e">
        <f t="shared" si="79"/>
        <v>#VALUE!</v>
      </c>
      <c r="JG40" s="35" t="e">
        <f t="shared" si="79"/>
        <v>#VALUE!</v>
      </c>
      <c r="JH40" s="35" t="e">
        <f t="shared" si="79"/>
        <v>#VALUE!</v>
      </c>
      <c r="JI40" s="35" t="e">
        <f t="shared" si="79"/>
        <v>#VALUE!</v>
      </c>
      <c r="JJ40" s="35" t="e">
        <f t="shared" si="79"/>
        <v>#VALUE!</v>
      </c>
      <c r="JK40" s="177" t="e">
        <f t="shared" si="79"/>
        <v>#VALUE!</v>
      </c>
    </row>
    <row r="41" spans="1:271" ht="15" customHeight="1" thickBot="1" x14ac:dyDescent="0.35">
      <c r="A41" s="100"/>
      <c r="B41" s="80"/>
      <c r="C41" s="208"/>
      <c r="D41" s="208"/>
      <c r="E41" s="208"/>
      <c r="F41" s="208"/>
      <c r="G41" s="95"/>
      <c r="H41" s="95"/>
      <c r="I41" s="80" t="s">
        <v>112</v>
      </c>
      <c r="J41" s="84">
        <v>8.75</v>
      </c>
      <c r="K41" s="103"/>
      <c r="L41" s="100"/>
      <c r="M41" s="100"/>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426"/>
      <c r="AR41" s="141"/>
      <c r="AS41" s="18">
        <v>4</v>
      </c>
      <c r="AT41" s="26" t="s">
        <v>123</v>
      </c>
      <c r="AU41" s="4" t="str">
        <f t="shared" si="80"/>
        <v>FAIL</v>
      </c>
      <c r="AV41" s="26" t="s">
        <v>146</v>
      </c>
      <c r="AW41" s="26" t="s">
        <v>146</v>
      </c>
      <c r="AX41" s="26" t="s">
        <v>146</v>
      </c>
      <c r="AY41" s="26" t="s">
        <v>146</v>
      </c>
      <c r="AZ41" s="26" t="s">
        <v>146</v>
      </c>
      <c r="BA41" s="26" t="s">
        <v>146</v>
      </c>
      <c r="BB41" s="26" t="s">
        <v>146</v>
      </c>
      <c r="BC41" s="26" t="s">
        <v>146</v>
      </c>
      <c r="BD41" s="26">
        <f t="shared" si="81"/>
        <v>450.5</v>
      </c>
      <c r="BE41" s="26"/>
      <c r="BF41" s="26">
        <f t="shared" si="66"/>
        <v>450.5</v>
      </c>
      <c r="BG41" s="63">
        <f t="shared" si="67"/>
        <v>0.01</v>
      </c>
      <c r="BH41" s="26"/>
      <c r="BI41" s="26">
        <f>IF($D$3=2,BD41+TubeGap/2+TubeStart,IF($D$3=1,BD41/2+TubeGap/2))</f>
        <v>455.64859999999999</v>
      </c>
      <c r="BJ41" s="26">
        <f t="shared" si="68"/>
        <v>906.27359999999999</v>
      </c>
      <c r="BK41" s="26">
        <f t="shared" si="69"/>
        <v>1356.8986</v>
      </c>
      <c r="BL41" s="26"/>
      <c r="BM41" s="26"/>
      <c r="BN41" s="26"/>
      <c r="BO41" s="26"/>
      <c r="BP41" s="26"/>
      <c r="BQ41" s="26"/>
      <c r="BR41" s="26"/>
      <c r="BS41" s="26" t="str">
        <f t="shared" si="10"/>
        <v>Int</v>
      </c>
      <c r="BT41" s="26"/>
      <c r="BU41" s="26"/>
      <c r="BV41" s="26">
        <f t="shared" si="70"/>
        <v>0</v>
      </c>
      <c r="BW41" s="26">
        <f t="shared" si="70"/>
        <v>0</v>
      </c>
      <c r="BX41" s="26">
        <f t="shared" si="70"/>
        <v>0</v>
      </c>
      <c r="BY41" s="26">
        <f t="shared" si="70"/>
        <v>0</v>
      </c>
      <c r="BZ41" s="26">
        <f t="shared" si="70"/>
        <v>0</v>
      </c>
      <c r="CA41" s="26">
        <f t="shared" si="70"/>
        <v>0</v>
      </c>
      <c r="CB41" s="26">
        <f t="shared" si="70"/>
        <v>0</v>
      </c>
      <c r="CC41" s="26">
        <f t="shared" si="70"/>
        <v>0</v>
      </c>
      <c r="CD41" s="26">
        <f t="shared" si="70"/>
        <v>0</v>
      </c>
      <c r="CE41" s="26">
        <f t="shared" si="70"/>
        <v>0</v>
      </c>
      <c r="CF41" s="26">
        <f t="shared" si="71"/>
        <v>0</v>
      </c>
      <c r="CG41" s="26">
        <f t="shared" si="71"/>
        <v>1</v>
      </c>
      <c r="CH41" s="26">
        <f t="shared" si="71"/>
        <v>0</v>
      </c>
      <c r="CI41" s="26">
        <f t="shared" si="71"/>
        <v>0</v>
      </c>
      <c r="CJ41" s="26">
        <f t="shared" si="71"/>
        <v>0</v>
      </c>
      <c r="CK41" s="26">
        <f t="shared" si="71"/>
        <v>0</v>
      </c>
      <c r="CL41" s="26">
        <f t="shared" si="71"/>
        <v>0</v>
      </c>
      <c r="CM41" s="26">
        <f t="shared" si="71"/>
        <v>0</v>
      </c>
      <c r="CN41" s="26">
        <f t="shared" si="71"/>
        <v>0</v>
      </c>
      <c r="CO41" s="26">
        <f t="shared" si="71"/>
        <v>0</v>
      </c>
      <c r="CP41" s="26">
        <f t="shared" si="72"/>
        <v>0</v>
      </c>
      <c r="CQ41" s="26">
        <f t="shared" si="72"/>
        <v>0</v>
      </c>
      <c r="CR41" s="26">
        <f t="shared" si="72"/>
        <v>0</v>
      </c>
      <c r="CS41" s="26">
        <f t="shared" si="72"/>
        <v>0</v>
      </c>
      <c r="CT41" s="26">
        <f t="shared" si="72"/>
        <v>0</v>
      </c>
      <c r="CU41" s="26">
        <f t="shared" si="72"/>
        <v>0</v>
      </c>
      <c r="CV41" s="26">
        <f t="shared" si="72"/>
        <v>0</v>
      </c>
      <c r="CW41" s="26">
        <f t="shared" si="72"/>
        <v>0</v>
      </c>
      <c r="CX41" s="26">
        <f t="shared" si="72"/>
        <v>0</v>
      </c>
      <c r="CY41" s="26">
        <f t="shared" si="72"/>
        <v>0</v>
      </c>
      <c r="CZ41" s="26">
        <f t="shared" si="73"/>
        <v>0</v>
      </c>
      <c r="DA41" s="26">
        <f t="shared" si="73"/>
        <v>0</v>
      </c>
      <c r="DB41" s="26">
        <f t="shared" si="73"/>
        <v>0</v>
      </c>
      <c r="DC41" s="26">
        <f t="shared" si="73"/>
        <v>0</v>
      </c>
      <c r="DD41" s="26">
        <f t="shared" si="73"/>
        <v>1</v>
      </c>
      <c r="DE41" s="26">
        <f t="shared" si="73"/>
        <v>0</v>
      </c>
      <c r="DF41" s="26">
        <f t="shared" si="73"/>
        <v>0</v>
      </c>
      <c r="DG41" s="26">
        <f t="shared" si="73"/>
        <v>0</v>
      </c>
      <c r="DH41" s="26">
        <f t="shared" si="73"/>
        <v>0</v>
      </c>
      <c r="DI41" s="26">
        <f t="shared" si="73"/>
        <v>0</v>
      </c>
      <c r="DJ41" s="26">
        <f t="shared" si="74"/>
        <v>0</v>
      </c>
      <c r="DK41" s="26">
        <f t="shared" si="74"/>
        <v>0</v>
      </c>
      <c r="DL41" s="26">
        <f t="shared" si="74"/>
        <v>0</v>
      </c>
      <c r="DM41" s="26">
        <f t="shared" si="74"/>
        <v>0</v>
      </c>
      <c r="DN41" s="26">
        <f t="shared" si="74"/>
        <v>0</v>
      </c>
      <c r="DO41" s="26">
        <f t="shared" si="74"/>
        <v>0</v>
      </c>
      <c r="DP41" s="26"/>
      <c r="DQ41" s="26"/>
      <c r="DR41" s="26"/>
      <c r="DS41" s="26"/>
      <c r="DT41" s="366"/>
      <c r="DW41" s="48">
        <v>31</v>
      </c>
      <c r="DX41" s="26" t="str">
        <f>IFERROR(INDEX(AT$11:AT$2000,_xlfn.AGGREGATE(15,6,(ROW(AT$11:AT$2000)-ROW(AT$11)+1)/($AU$11:$AU$2000=$DY$8),ROWS(DX$11:DX41))),"")</f>
        <v>t</v>
      </c>
      <c r="DY41" s="4" t="str">
        <f>IFERROR(INDEX(AU$11:AU$2000,_xlfn.AGGREGATE(15,6,(ROW(AU$11:AU$2000)-ROW(AU$11)+1)/($AU$11:$AU$2000=$DY$8),ROWS(DY$11:DY41))),"")</f>
        <v>PASS</v>
      </c>
      <c r="DZ41" s="26">
        <f>IFERROR(INDEX(AV$11:AV$2000,_xlfn.AGGREGATE(15,6,(ROW(AV$11:AV$2000)-ROW(AV$11)+1)/($AU$11:$AU$2000=$DY$8),ROWS(DZ$11:DZ41))),"")</f>
        <v>1</v>
      </c>
      <c r="EA41" s="26">
        <f>IFERROR(INDEX(AW$11:AW$2000,_xlfn.AGGREGATE(15,6,(ROW(AW$11:AW$2000)-ROW(AW$11)+1)/($AU$11:$AU$2000=$DY$8),ROWS(EA$11:EA41))),"")</f>
        <v>3</v>
      </c>
      <c r="EB41" s="26">
        <f>IFERROR(INDEX(AX$11:AX$2000,_xlfn.AGGREGATE(15,6,(ROW(AX$11:AX$2000)-ROW(AX$11)+1)/($AU$11:$AU$2000=$DY$8),ROWS(EB$11:EB41))),"")</f>
        <v>1</v>
      </c>
      <c r="EC41" s="26">
        <f>IFERROR(INDEX(AY$11:AY$2000,_xlfn.AGGREGATE(15,6,(ROW(AY$11:AY$2000)-ROW(AY$11)+1)/($AU$11:$AU$2000=$DY$8),ROWS(EC$11:EC41))),"")</f>
        <v>3</v>
      </c>
      <c r="ED41" s="26">
        <f>IFERROR(INDEX(AZ$11:AZ$2000,_xlfn.AGGREGATE(15,6,(ROW(AZ$11:AZ$2000)-ROW(AZ$11)+1)/($AU$11:$AU$2000=$DY$8),ROWS(ED$11:ED41))),"")</f>
        <v>1</v>
      </c>
      <c r="EE41" s="26">
        <f>IFERROR(INDEX(BA$11:BA$2000,_xlfn.AGGREGATE(15,6,(ROW(BA$11:BA$2000)-ROW(BA$11)+1)/($AU$11:$AU$2000=$DY$8),ROWS(EE$11:EE41))),"")</f>
        <v>3</v>
      </c>
      <c r="EF41" s="26">
        <f>IFERROR(INDEX(BB$11:BB$2000,_xlfn.AGGREGATE(15,6,(ROW(BB$11:BB$2000)-ROW(BB$11)+1)/($AU$11:$AU$2000=$DY$8),ROWS(EF$11:EF41))),"")</f>
        <v>1</v>
      </c>
      <c r="EG41" s="26">
        <f>IFERROR(INDEX(BC$11:BC$2000,_xlfn.AGGREGATE(15,6,(ROW(BC$11:BC$2000)-ROW(BC$11)+1)/($AU$11:$AU$2000=$DY$8),ROWS(EG$11:EG41))),"")</f>
        <v>3</v>
      </c>
      <c r="EH41" s="26">
        <f>IFERROR(INDEX(BD$11:BD$2000,_xlfn.AGGREGATE(15,6,(ROW(BD$11:BD$2000)-ROW(BD$11)+1)/($AU$11:$AU$2000=$DY$8),ROWS(EH$11:EH41))),"")</f>
        <v>430.5</v>
      </c>
      <c r="EI41" s="26">
        <f>IFERROR(INDEX(BE$11:BE$2000,_xlfn.AGGREGATE(15,6,(ROW(BE$11:BE$2000)-ROW(BE$11)+1)/($AU$11:$AU$2000=$DY$8),ROWS(EI$11:EI41))),"")</f>
        <v>0</v>
      </c>
      <c r="EJ41" s="26">
        <f>IFERROR(INDEX(BF$11:BF$2000,_xlfn.AGGREGATE(15,6,(ROW(BF$11:BF$2000)-ROW(BF$11)+1)/($AU$11:$AU$2000=$DY$8),ROWS(EJ$11:EJ41))),"")</f>
        <v>469.5</v>
      </c>
      <c r="EK41" s="26">
        <f>IFERROR(INDEX(BG$11:BG$2000,_xlfn.AGGREGATE(15,6,(ROW(BG$11:BG$2000)-ROW(BG$11)+1)/($AU$11:$AU$2000=$DY$8),ROWS(EK$11:EK41))),"")</f>
        <v>19.5</v>
      </c>
      <c r="EL41" s="26">
        <f>IFERROR(INDEX(BH$11:BH$2000,_xlfn.AGGREGATE(15,6,(ROW(BH$11:BH$2000)-ROW(BH$11)+1)/($AU$11:$AU$2000=$DY$8),ROWS(EL$11:EL41))),"")</f>
        <v>0</v>
      </c>
      <c r="EM41" s="26">
        <f>IFERROR(INDEX(BI$11:BI$2000,_xlfn.AGGREGATE(15,6,(ROW(BI$11:BI$2000)-ROW(BI$11)+1)/($AU$11:$AU$2000=$DY$8),ROWS(EM$11:EM41))),"")</f>
        <v>435.64859999999999</v>
      </c>
      <c r="EN41" s="26">
        <f>IFERROR(INDEX(BJ$11:BJ$2000,_xlfn.AGGREGATE(15,6,(ROW(BJ$11:BJ$2000)-ROW(BJ$11)+1)/($AU$11:$AU$2000=$DY$8),ROWS(EN$11:EN41))),"")</f>
        <v>905.27359999999999</v>
      </c>
      <c r="EO41" s="26">
        <f>IFERROR(INDEX(BK$11:BK$2000,_xlfn.AGGREGATE(15,6,(ROW(BK$11:BK$2000)-ROW(BK$11)+1)/($AU$11:$AU$2000=$DY$8),ROWS(EO$11:EO41))),"")</f>
        <v>1335.8986</v>
      </c>
      <c r="EP41" s="26">
        <f>IFERROR(INDEX(BL$11:BL$2000,_xlfn.AGGREGATE(15,6,(ROW(BL$11:BL$2000)-ROW(BL$11)+1)/($AU$11:$AU$2000=$DY$8),ROWS(EP$11:EP41))),"")</f>
        <v>1805.3986</v>
      </c>
      <c r="EQ41" s="26">
        <f>IFERROR(INDEX(BM$11:BM$2000,_xlfn.AGGREGATE(15,6,(ROW(BM$11:BM$2000)-ROW(BM$11)+1)/($AU$11:$AU$2000=$DY$8),ROWS(EQ$11:EQ41))),"")</f>
        <v>0</v>
      </c>
      <c r="ER41" s="26">
        <f>IFERROR(INDEX(BN$11:BN$2000,_xlfn.AGGREGATE(15,6,(ROW(BN$11:BN$2000)-ROW(BN$11)+1)/($AU$11:$AU$2000=$DY$8),ROWS(ER$11:ER41))),"")</f>
        <v>0</v>
      </c>
      <c r="ES41" s="26">
        <f>IFERROR(INDEX(BO$11:BO$2000,_xlfn.AGGREGATE(15,6,(ROW(BO$11:BO$2000)-ROW(BO$11)+1)/($AU$11:$AU$2000=$DY$8),ROWS(ES$11:ES41))),"")</f>
        <v>0</v>
      </c>
      <c r="ET41" s="63">
        <f>IFERROR(INDEX(BP$11:BP$2000,_xlfn.AGGREGATE(15,6,(ROW(BP$11:BP$2000)-ROW(BP$11)+1)/($AU$11:$AU$2000=$DY$8),ROWS(ET$11:ET41))),"")</f>
        <v>0</v>
      </c>
      <c r="EU41" s="25"/>
      <c r="EV41" s="48" t="e">
        <f>_xlfn.RANK.EQ(FJ41,$FJ$11:$FJ$64,1)+COUNTIF(FJ$11:$FJ41,FJ41)-1</f>
        <v>#VALUE!</v>
      </c>
      <c r="EW41" s="25" t="str">
        <f>IFERROR(INDEX(DX$11:DX$541,_xlfn.AGGREGATE(15,6,(ROW(DX$11:DX$541)-ROW(DX$11)+1)/($DX$11:$DX$541="p"),ROWS(EW$11:EW41))),"")</f>
        <v/>
      </c>
      <c r="EX41" s="25" t="str">
        <f>IFERROR(INDEX(DY$11:DY$541,_xlfn.AGGREGATE(15,6,(ROW(DY$11:DY$541)-ROW(DY$11)+1)/($DX$11:$DX$541="p"),ROWS(EX$11:EX41))),"")</f>
        <v/>
      </c>
      <c r="EY41" s="25" t="str">
        <f>IFERROR(INDEX(DZ$11:DZ$541,_xlfn.AGGREGATE(15,6,(ROW(DZ$11:DZ$541)-ROW(DZ$11)+1)/($DX$11:$DX$541="p"),ROWS(EY$11:EY41))),"")</f>
        <v/>
      </c>
      <c r="EZ41" s="25" t="str">
        <f>IFERROR(INDEX(EA$11:EA$541,_xlfn.AGGREGATE(15,6,(ROW(EA$11:EA$541)-ROW(EA$11)+1)/($DX$11:$DX$541="p"),ROWS(EZ$11:EZ41))),"")</f>
        <v/>
      </c>
      <c r="FA41" s="25" t="str">
        <f>IFERROR(INDEX(EB$11:EB$541,_xlfn.AGGREGATE(15,6,(ROW(EB$11:EB$541)-ROW(EB$11)+1)/($DX$11:$DX$541="p"),ROWS(FA$11:FA41))),"")</f>
        <v/>
      </c>
      <c r="FB41" s="25" t="str">
        <f>IFERROR(INDEX(EC$11:EC$541,_xlfn.AGGREGATE(15,6,(ROW(EC$11:EC$541)-ROW(EC$11)+1)/($DX$11:$DX$541="p"),ROWS(FB$11:FB41))),"")</f>
        <v/>
      </c>
      <c r="FC41" s="25" t="str">
        <f>IFERROR(INDEX(ED$11:ED$541,_xlfn.AGGREGATE(15,6,(ROW(ED$11:ED$541)-ROW(ED$11)+1)/($DX$11:$DX$541="p"),ROWS(FC$11:FC41))),"")</f>
        <v/>
      </c>
      <c r="FD41" s="25" t="str">
        <f>IFERROR(INDEX(EE$11:EE$541,_xlfn.AGGREGATE(15,6,(ROW(EE$11:EE$541)-ROW(EE$11)+1)/($DX$11:$DX$541="p"),ROWS(FD$11:FD41))),"")</f>
        <v/>
      </c>
      <c r="FE41" s="25" t="str">
        <f>IFERROR(INDEX(EF$11:EF$541,_xlfn.AGGREGATE(15,6,(ROW(EF$11:EF$541)-ROW(EF$11)+1)/($DX$11:$DX$541="p"),ROWS(FE$11:FE41))),"")</f>
        <v/>
      </c>
      <c r="FF41" s="25" t="str">
        <f>IFERROR(INDEX(EG$11:EG$541,_xlfn.AGGREGATE(15,6,(ROW(EG$11:EG$541)-ROW(EG$11)+1)/($DX$11:$DX$541="p"),ROWS(FF$11:FF41))),"")</f>
        <v/>
      </c>
      <c r="FG41" s="25" t="str">
        <f>IFERROR(INDEX(EH$11:EH$541,_xlfn.AGGREGATE(15,6,(ROW(EH$11:EH$541)-ROW(EH$11)+1)/($DX$11:$DX$541="p"),ROWS(FG$11:FG41))),"")</f>
        <v/>
      </c>
      <c r="FH41" s="25" t="str">
        <f>IFERROR(INDEX(EI$11:EI$541,_xlfn.AGGREGATE(15,6,(ROW(EI$11:EI$541)-ROW(EI$11)+1)/($DX$11:$DX$541="p"),ROWS(FH$11:FH41))),"")</f>
        <v/>
      </c>
      <c r="FI41" s="25" t="str">
        <f>IFERROR(INDEX(EJ$11:EJ$541,_xlfn.AGGREGATE(15,6,(ROW(EJ$11:EJ$541)-ROW(EJ$11)+1)/($DX$11:$DX$541="p"),ROWS(FI$11:FI41))),"")</f>
        <v/>
      </c>
      <c r="FJ41" s="25" t="str">
        <f>IFERROR(INDEX(EK$11:EK$541,_xlfn.AGGREGATE(15,6,(ROW(EK$11:EK$541)-ROW(EK$11)+1)/($DX$11:$DX$541="p"),ROWS(FJ$11:FJ41))),"")</f>
        <v/>
      </c>
      <c r="FK41" s="25"/>
      <c r="FL41" s="25" t="str">
        <f>IFERROR(INDEX(EM$11:EM$541,_xlfn.AGGREGATE(15,6,(ROW(EM$11:EM$541)-ROW(EM$11)+1)/($DX$11:$DX$541="p"),ROWS(FL$11:FL41))),"")</f>
        <v/>
      </c>
      <c r="FM41" s="25" t="str">
        <f>IFERROR(INDEX(EN$11:EN$541,_xlfn.AGGREGATE(15,6,(ROW(EN$11:EN$541)-ROW(EN$11)+1)/($DX$11:$DX$541="p"),ROWS(FM$11:FM41))),"")</f>
        <v/>
      </c>
      <c r="FN41" s="25" t="str">
        <f>IFERROR(INDEX(EO$11:EO$541,_xlfn.AGGREGATE(15,6,(ROW(EO$11:EO$541)-ROW(EO$11)+1)/($DX$11:$DX$541="p"),ROWS(FN$11:FN41))),"")</f>
        <v/>
      </c>
      <c r="FO41" s="25" t="str">
        <f>IFERROR(INDEX(EP$11:EP$541,_xlfn.AGGREGATE(15,6,(ROW(EP$11:EP$541)-ROW(EP$11)+1)/($DX$11:$DX$541="p"),ROWS(FO$11:FO41))),"")</f>
        <v/>
      </c>
      <c r="FP41" s="25" t="str">
        <f>IFERROR(INDEX(EQ$11:EQ$541,_xlfn.AGGREGATE(15,6,(ROW(EQ$11:EQ$541)-ROW(EQ$11)+1)/($DX$11:$DX$541="p"),ROWS(FP$11:FP41))),"")</f>
        <v/>
      </c>
      <c r="FQ41" s="25" t="str">
        <f>IFERROR(INDEX(ER$11:ER$541,_xlfn.AGGREGATE(15,6,(ROW(ER$11:ER$541)-ROW(ER$11)+1)/($DX$11:$DX$541="p"),ROWS(FQ$11:FQ41))),"")</f>
        <v/>
      </c>
      <c r="FR41" s="25" t="str">
        <f>IFERROR(INDEX(ES$11:ES$541,_xlfn.AGGREGATE(15,6,(ROW(ES$11:ES$541)-ROW(ES$11)+1)/($DX$11:$DX$541="p"),ROWS(FR$11:FR41))),"")</f>
        <v/>
      </c>
      <c r="FS41" s="25" t="str">
        <f>IFERROR(INDEX(ET$11:ET$541,_xlfn.AGGREGATE(15,6,(ROW(ET$11:ET$541)-ROW(ET$11)+1)/($DX$11:$DX$541="p"),ROWS(FS$11:FS41))),"")</f>
        <v/>
      </c>
      <c r="FT41" s="25"/>
      <c r="FU41" s="48">
        <f>_xlfn.RANK.EQ(GI41,$GI$11:$GI$96,1)+COUNTIF($GI$11:GI41,GI41)-1</f>
        <v>82</v>
      </c>
      <c r="FV41" s="25" t="str">
        <f>IFERROR(INDEX(DX$11:DX$541,_xlfn.AGGREGATE(15,6,(ROW(DX$11:DX$541)-ROW(DX$11)+1)/($DX$11:$DX$541="t"),ROWS(FV$11:FV41))),"")</f>
        <v>t</v>
      </c>
      <c r="FW41" s="25" t="str">
        <f>IFERROR(INDEX(DY$11:DY$541,_xlfn.AGGREGATE(15,6,(ROW(DY$11:DY$541)-ROW(DY$11)+1)/($DX$11:$DX$541="t"),ROWS(FW$11:FW41))),"")</f>
        <v>PASS</v>
      </c>
      <c r="FX41" s="25">
        <f>IFERROR(INDEX(DZ$11:DZ$541,_xlfn.AGGREGATE(15,6,(ROW(DZ$11:DZ$541)-ROW(DZ$11)+1)/($DX$11:$DX$541="t"),ROWS(FX$11:FX41))),"")</f>
        <v>1</v>
      </c>
      <c r="FY41" s="25">
        <f>IFERROR(INDEX(EA$11:EA$541,_xlfn.AGGREGATE(15,6,(ROW(EA$11:EA$541)-ROW(EA$11)+1)/($DX$11:$DX$541="t"),ROWS(FY$11:FY41))),"")</f>
        <v>3</v>
      </c>
      <c r="FZ41" s="25">
        <f>IFERROR(INDEX(EB$11:EB$541,_xlfn.AGGREGATE(15,6,(ROW(EB$11:EB$541)-ROW(EB$11)+1)/($DX$11:$DX$541="t"),ROWS(FZ$11:FZ41))),"")</f>
        <v>1</v>
      </c>
      <c r="GA41" s="25">
        <f>IFERROR(INDEX(EC$11:EC$541,_xlfn.AGGREGATE(15,6,(ROW(EC$11:EC$541)-ROW(EC$11)+1)/($DX$11:$DX$541="t"),ROWS(GA$11:GA41))),"")</f>
        <v>3</v>
      </c>
      <c r="GB41" s="25">
        <f>IFERROR(INDEX(ED$11:ED$541,_xlfn.AGGREGATE(15,6,(ROW(ED$11:ED$541)-ROW(ED$11)+1)/($DX$11:$DX$541="t"),ROWS(GB$11:GB41))),"")</f>
        <v>1</v>
      </c>
      <c r="GC41" s="25">
        <f>IFERROR(INDEX(EE$11:EE$541,_xlfn.AGGREGATE(15,6,(ROW(EE$11:EE$541)-ROW(EE$11)+1)/($DX$11:$DX$541="t"),ROWS(GC$11:GC41))),"")</f>
        <v>3</v>
      </c>
      <c r="GD41" s="25">
        <f>IFERROR(INDEX(EF$11:EF$541,_xlfn.AGGREGATE(15,6,(ROW(EF$11:EF$541)-ROW(EF$11)+1)/($DX$11:$DX$541="t"),ROWS(GD$11:GD41))),"")</f>
        <v>1</v>
      </c>
      <c r="GE41" s="25">
        <f>IFERROR(INDEX(EG$11:EG$541,_xlfn.AGGREGATE(15,6,(ROW(EG$11:EG$541)-ROW(EG$11)+1)/($DX$11:$DX$541="t"),ROWS(GE$11:GE41))),"")</f>
        <v>3</v>
      </c>
      <c r="GF41" s="25">
        <f>IFERROR(INDEX(EH$11:EH$541,_xlfn.AGGREGATE(15,6,(ROW(EH$11:EH$541)-ROW(EH$11)+1)/($DX$11:$DX$541="t"),ROWS(GF$11:GF41))),"")</f>
        <v>427</v>
      </c>
      <c r="GG41" s="25">
        <f>IFERROR(INDEX(EI$11:EI$541,_xlfn.AGGREGATE(15,6,(ROW(EI$11:EI$541)-ROW(EI$11)+1)/($DX$11:$DX$541="t"),ROWS(GG$11:GG41))),"")</f>
        <v>0</v>
      </c>
      <c r="GH41" s="25">
        <f>IFERROR(INDEX(EJ$11:EJ$541,_xlfn.AGGREGATE(15,6,(ROW(EJ$11:EJ$541)-ROW(EJ$11)+1)/($DX$11:$DX$541="t"),ROWS(GH$11:GH41))),"")</f>
        <v>473</v>
      </c>
      <c r="GI41" s="25">
        <f>IFERROR(INDEX(EK$11:EK$541,_xlfn.AGGREGATE(15,6,(ROW(EK$11:EK$541)-ROW(EK$11)+1)/($DX$11:$DX$541="t"),ROWS(GI$11:GI41))),"")</f>
        <v>23</v>
      </c>
      <c r="GJ41" s="26"/>
      <c r="GK41" s="25">
        <f>IFERROR(INDEX(EM$11:EM$541,_xlfn.AGGREGATE(15,6,(ROW(EM$11:EM$541)-ROW(EM$11)+1)/($DX$11:$DX$541="t"),ROWS(GK$11:GK41))),"")</f>
        <v>432.14859999999999</v>
      </c>
      <c r="GL41" s="25">
        <f>IFERROR(INDEX(EN$11:EN$541,_xlfn.AGGREGATE(15,6,(ROW(EN$11:EN$541)-ROW(EN$11)+1)/($DX$11:$DX$541="t"),ROWS(GL$11:GL41))),"")</f>
        <v>905.27359999999999</v>
      </c>
      <c r="GM41" s="25">
        <f>IFERROR(INDEX(EO$11:EO$541,_xlfn.AGGREGATE(15,6,(ROW(EO$11:EO$541)-ROW(EO$11)+1)/($DX$11:$DX$541="t"),ROWS(GM$11:GM41))),"")</f>
        <v>1332.3986</v>
      </c>
      <c r="GN41" s="25">
        <f>IFERROR(INDEX(EP$11:EP$541,_xlfn.AGGREGATE(15,6,(ROW(EP$11:EP$541)-ROW(EP$11)+1)/($DX$11:$DX$541="t"),ROWS(GN$11:GN41))),"")</f>
        <v>1805.3986</v>
      </c>
      <c r="GO41" s="26"/>
      <c r="GP41" s="305"/>
      <c r="GQ41" s="142"/>
      <c r="GR41" s="26"/>
      <c r="GS41" s="18" t="str">
        <f t="shared" si="42"/>
        <v>PASS</v>
      </c>
      <c r="GT41" s="26">
        <f t="shared" si="47"/>
        <v>3</v>
      </c>
      <c r="GU41" s="26">
        <f t="shared" si="48"/>
        <v>1</v>
      </c>
      <c r="GV41" s="26">
        <f t="shared" si="49"/>
        <v>1</v>
      </c>
      <c r="GW41" s="26">
        <f t="shared" si="50"/>
        <v>3</v>
      </c>
      <c r="GX41" s="26">
        <f t="shared" si="51"/>
        <v>1</v>
      </c>
      <c r="GY41" s="26">
        <f t="shared" si="52"/>
        <v>1</v>
      </c>
      <c r="GZ41" s="26">
        <f t="shared" si="53"/>
        <v>3</v>
      </c>
      <c r="HA41" s="26">
        <f t="shared" si="54"/>
        <v>1</v>
      </c>
      <c r="HB41" s="26">
        <f t="shared" si="43"/>
        <v>442</v>
      </c>
      <c r="HC41" s="26">
        <f t="shared" si="44"/>
        <v>0</v>
      </c>
      <c r="HD41" s="26">
        <f t="shared" si="45"/>
        <v>458</v>
      </c>
      <c r="HE41" s="63">
        <f t="shared" si="55"/>
        <v>8</v>
      </c>
      <c r="HF41" s="52">
        <f t="shared" si="56"/>
        <v>0</v>
      </c>
      <c r="HG41" s="4">
        <f t="shared" si="57"/>
        <v>463.14859999999999</v>
      </c>
      <c r="HH41" s="26">
        <f t="shared" si="58"/>
        <v>905.27359999999999</v>
      </c>
      <c r="HI41" s="7">
        <f t="shared" si="59"/>
        <v>1347.3986</v>
      </c>
      <c r="HJ41" s="26">
        <f t="shared" si="60"/>
        <v>1805.3986</v>
      </c>
      <c r="HK41" s="2"/>
      <c r="HL41" s="2"/>
      <c r="HN41" s="133">
        <f t="shared" si="75"/>
        <v>0</v>
      </c>
      <c r="HO41" s="35">
        <f t="shared" si="75"/>
        <v>0</v>
      </c>
      <c r="HP41" s="35">
        <f t="shared" si="75"/>
        <v>0</v>
      </c>
      <c r="HQ41" s="35">
        <f t="shared" si="75"/>
        <v>0</v>
      </c>
      <c r="HR41" s="35">
        <f t="shared" si="75"/>
        <v>0</v>
      </c>
      <c r="HS41" s="35">
        <f t="shared" si="75"/>
        <v>0</v>
      </c>
      <c r="HT41" s="35">
        <f t="shared" si="75"/>
        <v>0</v>
      </c>
      <c r="HU41" s="35" t="e">
        <f t="shared" si="75"/>
        <v>#VALUE!</v>
      </c>
      <c r="HV41" s="35" t="e">
        <f t="shared" si="75"/>
        <v>#VALUE!</v>
      </c>
      <c r="HW41" s="35" t="e">
        <f t="shared" si="75"/>
        <v>#VALUE!</v>
      </c>
      <c r="HX41" s="35" t="e">
        <f t="shared" si="76"/>
        <v>#VALUE!</v>
      </c>
      <c r="HY41" s="35" t="e">
        <f t="shared" si="76"/>
        <v>#VALUE!</v>
      </c>
      <c r="HZ41" s="35" t="e">
        <f t="shared" si="76"/>
        <v>#VALUE!</v>
      </c>
      <c r="IA41" s="35" t="e">
        <f t="shared" si="76"/>
        <v>#VALUE!</v>
      </c>
      <c r="IB41" s="35" t="e">
        <f t="shared" si="76"/>
        <v>#VALUE!</v>
      </c>
      <c r="IC41" s="35" t="e">
        <f t="shared" si="76"/>
        <v>#VALUE!</v>
      </c>
      <c r="ID41" s="35" t="e">
        <f t="shared" si="76"/>
        <v>#VALUE!</v>
      </c>
      <c r="IE41" s="35" t="e">
        <f t="shared" si="76"/>
        <v>#VALUE!</v>
      </c>
      <c r="IF41" s="35" t="e">
        <f t="shared" si="76"/>
        <v>#VALUE!</v>
      </c>
      <c r="IG41" s="35" t="e">
        <f t="shared" si="76"/>
        <v>#VALUE!</v>
      </c>
      <c r="IH41" s="35" t="e">
        <f t="shared" si="77"/>
        <v>#VALUE!</v>
      </c>
      <c r="II41" s="35" t="e">
        <f t="shared" si="77"/>
        <v>#VALUE!</v>
      </c>
      <c r="IJ41" s="35" t="e">
        <f t="shared" si="77"/>
        <v>#VALUE!</v>
      </c>
      <c r="IK41" s="35" t="e">
        <f t="shared" si="77"/>
        <v>#VALUE!</v>
      </c>
      <c r="IL41" s="35" t="e">
        <f t="shared" si="77"/>
        <v>#VALUE!</v>
      </c>
      <c r="IM41" s="35" t="e">
        <f t="shared" si="77"/>
        <v>#VALUE!</v>
      </c>
      <c r="IN41" s="35" t="e">
        <f t="shared" si="77"/>
        <v>#VALUE!</v>
      </c>
      <c r="IO41" s="35" t="e">
        <f t="shared" si="77"/>
        <v>#VALUE!</v>
      </c>
      <c r="IP41" s="35" t="e">
        <f t="shared" si="77"/>
        <v>#VALUE!</v>
      </c>
      <c r="IQ41" s="35" t="e">
        <f t="shared" si="77"/>
        <v>#VALUE!</v>
      </c>
      <c r="IR41" s="35" t="e">
        <f t="shared" si="78"/>
        <v>#VALUE!</v>
      </c>
      <c r="IS41" s="35" t="e">
        <f t="shared" si="78"/>
        <v>#VALUE!</v>
      </c>
      <c r="IT41" s="35" t="e">
        <f t="shared" si="78"/>
        <v>#VALUE!</v>
      </c>
      <c r="IU41" s="35" t="e">
        <f t="shared" si="78"/>
        <v>#VALUE!</v>
      </c>
      <c r="IV41" s="35" t="e">
        <f t="shared" si="78"/>
        <v>#VALUE!</v>
      </c>
      <c r="IW41" s="35" t="e">
        <f t="shared" si="78"/>
        <v>#VALUE!</v>
      </c>
      <c r="IX41" s="35" t="e">
        <f t="shared" si="78"/>
        <v>#VALUE!</v>
      </c>
      <c r="IY41" s="35" t="e">
        <f t="shared" si="78"/>
        <v>#VALUE!</v>
      </c>
      <c r="IZ41" s="35" t="e">
        <f t="shared" si="78"/>
        <v>#VALUE!</v>
      </c>
      <c r="JA41" s="35" t="e">
        <f t="shared" si="78"/>
        <v>#VALUE!</v>
      </c>
      <c r="JB41" s="35" t="e">
        <f t="shared" si="79"/>
        <v>#VALUE!</v>
      </c>
      <c r="JC41" s="35" t="e">
        <f t="shared" si="79"/>
        <v>#VALUE!</v>
      </c>
      <c r="JD41" s="35" t="e">
        <f t="shared" si="79"/>
        <v>#VALUE!</v>
      </c>
      <c r="JE41" s="35" t="e">
        <f t="shared" si="79"/>
        <v>#VALUE!</v>
      </c>
      <c r="JF41" s="35" t="e">
        <f t="shared" si="79"/>
        <v>#VALUE!</v>
      </c>
      <c r="JG41" s="35" t="e">
        <f t="shared" si="79"/>
        <v>#VALUE!</v>
      </c>
      <c r="JH41" s="35" t="e">
        <f t="shared" si="79"/>
        <v>#VALUE!</v>
      </c>
      <c r="JI41" s="35" t="e">
        <f t="shared" si="79"/>
        <v>#VALUE!</v>
      </c>
      <c r="JJ41" s="35" t="e">
        <f t="shared" si="79"/>
        <v>#VALUE!</v>
      </c>
      <c r="JK41" s="177" t="e">
        <f t="shared" si="79"/>
        <v>#VALUE!</v>
      </c>
    </row>
    <row r="42" spans="1:271" ht="15" customHeight="1" x14ac:dyDescent="0.3">
      <c r="A42" s="100"/>
      <c r="B42" s="404" t="s">
        <v>147</v>
      </c>
      <c r="C42" s="405"/>
      <c r="D42" s="405"/>
      <c r="E42" s="405"/>
      <c r="F42" s="406"/>
      <c r="G42" s="95"/>
      <c r="H42" s="95"/>
      <c r="I42" s="113"/>
      <c r="J42" s="103"/>
      <c r="K42" s="103"/>
      <c r="L42" s="100"/>
      <c r="M42" s="100"/>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426"/>
      <c r="AR42" s="141"/>
      <c r="AS42" s="18">
        <v>5</v>
      </c>
      <c r="AT42" s="26" t="s">
        <v>123</v>
      </c>
      <c r="AU42" s="4" t="str">
        <f t="shared" si="80"/>
        <v>FAIL</v>
      </c>
      <c r="AV42" s="26" t="s">
        <v>146</v>
      </c>
      <c r="AW42" s="26" t="s">
        <v>146</v>
      </c>
      <c r="AX42" s="26" t="s">
        <v>146</v>
      </c>
      <c r="AY42" s="26" t="s">
        <v>146</v>
      </c>
      <c r="AZ42" s="26" t="s">
        <v>146</v>
      </c>
      <c r="BA42" s="26" t="s">
        <v>146</v>
      </c>
      <c r="BB42" s="26" t="s">
        <v>146</v>
      </c>
      <c r="BC42" s="26" t="s">
        <v>146</v>
      </c>
      <c r="BD42" s="26">
        <f t="shared" si="81"/>
        <v>451</v>
      </c>
      <c r="BE42" s="26"/>
      <c r="BF42" s="26">
        <f t="shared" si="66"/>
        <v>451</v>
      </c>
      <c r="BG42" s="63">
        <f t="shared" si="67"/>
        <v>0.01</v>
      </c>
      <c r="BH42" s="26"/>
      <c r="BI42" s="26">
        <f>IF($D$3=2,BD42+TubeGap/2+TubeStart,IF($D$3=1,BD42/2+TubeGap/2))</f>
        <v>456.14859999999999</v>
      </c>
      <c r="BJ42" s="26">
        <f t="shared" si="68"/>
        <v>907.27359999999999</v>
      </c>
      <c r="BK42" s="26">
        <f t="shared" si="69"/>
        <v>1358.3986</v>
      </c>
      <c r="BL42" s="26"/>
      <c r="BM42" s="26"/>
      <c r="BN42" s="26"/>
      <c r="BO42" s="26"/>
      <c r="BP42" s="26"/>
      <c r="BQ42" s="26"/>
      <c r="BR42" s="26"/>
      <c r="BS42" s="26" t="str">
        <f t="shared" si="10"/>
        <v>Int</v>
      </c>
      <c r="BT42" s="26"/>
      <c r="BU42" s="26"/>
      <c r="BV42" s="26">
        <f t="shared" si="70"/>
        <v>0</v>
      </c>
      <c r="BW42" s="26">
        <f t="shared" si="70"/>
        <v>0</v>
      </c>
      <c r="BX42" s="26">
        <f t="shared" si="70"/>
        <v>0</v>
      </c>
      <c r="BY42" s="26">
        <f t="shared" si="70"/>
        <v>0</v>
      </c>
      <c r="BZ42" s="26">
        <f t="shared" si="70"/>
        <v>0</v>
      </c>
      <c r="CA42" s="26">
        <f t="shared" si="70"/>
        <v>0</v>
      </c>
      <c r="CB42" s="26">
        <f t="shared" si="70"/>
        <v>0</v>
      </c>
      <c r="CC42" s="26">
        <f t="shared" si="70"/>
        <v>0</v>
      </c>
      <c r="CD42" s="26">
        <f t="shared" si="70"/>
        <v>0</v>
      </c>
      <c r="CE42" s="26">
        <f t="shared" si="70"/>
        <v>0</v>
      </c>
      <c r="CF42" s="26">
        <f t="shared" si="71"/>
        <v>0</v>
      </c>
      <c r="CG42" s="26">
        <f t="shared" si="71"/>
        <v>1</v>
      </c>
      <c r="CH42" s="26">
        <f t="shared" si="71"/>
        <v>0</v>
      </c>
      <c r="CI42" s="26">
        <f t="shared" si="71"/>
        <v>0</v>
      </c>
      <c r="CJ42" s="26">
        <f t="shared" si="71"/>
        <v>0</v>
      </c>
      <c r="CK42" s="26">
        <f t="shared" si="71"/>
        <v>0</v>
      </c>
      <c r="CL42" s="26">
        <f t="shared" si="71"/>
        <v>0</v>
      </c>
      <c r="CM42" s="26">
        <f t="shared" si="71"/>
        <v>0</v>
      </c>
      <c r="CN42" s="26">
        <f t="shared" si="71"/>
        <v>0</v>
      </c>
      <c r="CO42" s="26">
        <f t="shared" si="71"/>
        <v>0</v>
      </c>
      <c r="CP42" s="26">
        <f t="shared" si="72"/>
        <v>0</v>
      </c>
      <c r="CQ42" s="26">
        <f t="shared" si="72"/>
        <v>0</v>
      </c>
      <c r="CR42" s="26">
        <f t="shared" si="72"/>
        <v>0</v>
      </c>
      <c r="CS42" s="26">
        <f t="shared" si="72"/>
        <v>0</v>
      </c>
      <c r="CT42" s="26">
        <f t="shared" si="72"/>
        <v>0</v>
      </c>
      <c r="CU42" s="26">
        <f t="shared" si="72"/>
        <v>0</v>
      </c>
      <c r="CV42" s="26">
        <f t="shared" si="72"/>
        <v>0</v>
      </c>
      <c r="CW42" s="26">
        <f t="shared" si="72"/>
        <v>0</v>
      </c>
      <c r="CX42" s="26">
        <f t="shared" si="72"/>
        <v>0</v>
      </c>
      <c r="CY42" s="26">
        <f t="shared" si="72"/>
        <v>0</v>
      </c>
      <c r="CZ42" s="26">
        <f t="shared" si="73"/>
        <v>0</v>
      </c>
      <c r="DA42" s="26">
        <f t="shared" si="73"/>
        <v>0</v>
      </c>
      <c r="DB42" s="26">
        <f t="shared" si="73"/>
        <v>0</v>
      </c>
      <c r="DC42" s="26">
        <f t="shared" si="73"/>
        <v>0</v>
      </c>
      <c r="DD42" s="26">
        <f t="shared" si="73"/>
        <v>1</v>
      </c>
      <c r="DE42" s="26">
        <f t="shared" si="73"/>
        <v>0</v>
      </c>
      <c r="DF42" s="26">
        <f t="shared" si="73"/>
        <v>0</v>
      </c>
      <c r="DG42" s="26">
        <f t="shared" si="73"/>
        <v>0</v>
      </c>
      <c r="DH42" s="26">
        <f t="shared" si="73"/>
        <v>0</v>
      </c>
      <c r="DI42" s="26">
        <f t="shared" si="73"/>
        <v>0</v>
      </c>
      <c r="DJ42" s="26">
        <f t="shared" si="74"/>
        <v>0</v>
      </c>
      <c r="DK42" s="26">
        <f t="shared" si="74"/>
        <v>0</v>
      </c>
      <c r="DL42" s="26">
        <f t="shared" si="74"/>
        <v>0</v>
      </c>
      <c r="DM42" s="26">
        <f t="shared" si="74"/>
        <v>0</v>
      </c>
      <c r="DN42" s="26">
        <f t="shared" si="74"/>
        <v>0</v>
      </c>
      <c r="DO42" s="26">
        <f t="shared" si="74"/>
        <v>0</v>
      </c>
      <c r="DP42" s="26"/>
      <c r="DQ42" s="26"/>
      <c r="DR42" s="26"/>
      <c r="DS42" s="26"/>
      <c r="DT42" s="366"/>
      <c r="DW42" s="48">
        <v>32</v>
      </c>
      <c r="DX42" s="26" t="str">
        <f>IFERROR(INDEX(AT$11:AT$2000,_xlfn.AGGREGATE(15,6,(ROW(AT$11:AT$2000)-ROW(AT$11)+1)/($AU$11:$AU$2000=$DY$8),ROWS(DX$11:DX42))),"")</f>
        <v>t</v>
      </c>
      <c r="DY42" s="4" t="str">
        <f>IFERROR(INDEX(AU$11:AU$2000,_xlfn.AGGREGATE(15,6,(ROW(AU$11:AU$2000)-ROW(AU$11)+1)/($AU$11:$AU$2000=$DY$8),ROWS(DY$11:DY42))),"")</f>
        <v>PASS</v>
      </c>
      <c r="DZ42" s="26">
        <f>IFERROR(INDEX(AV$11:AV$2000,_xlfn.AGGREGATE(15,6,(ROW(AV$11:AV$2000)-ROW(AV$11)+1)/($AU$11:$AU$2000=$DY$8),ROWS(DZ$11:DZ42))),"")</f>
        <v>1</v>
      </c>
      <c r="EA42" s="26">
        <f>IFERROR(INDEX(AW$11:AW$2000,_xlfn.AGGREGATE(15,6,(ROW(AW$11:AW$2000)-ROW(AW$11)+1)/($AU$11:$AU$2000=$DY$8),ROWS(EA$11:EA42))),"")</f>
        <v>3</v>
      </c>
      <c r="EB42" s="26">
        <f>IFERROR(INDEX(AX$11:AX$2000,_xlfn.AGGREGATE(15,6,(ROW(AX$11:AX$2000)-ROW(AX$11)+1)/($AU$11:$AU$2000=$DY$8),ROWS(EB$11:EB42))),"")</f>
        <v>1</v>
      </c>
      <c r="EC42" s="26">
        <f>IFERROR(INDEX(AY$11:AY$2000,_xlfn.AGGREGATE(15,6,(ROW(AY$11:AY$2000)-ROW(AY$11)+1)/($AU$11:$AU$2000=$DY$8),ROWS(EC$11:EC42))),"")</f>
        <v>3</v>
      </c>
      <c r="ED42" s="26">
        <f>IFERROR(INDEX(AZ$11:AZ$2000,_xlfn.AGGREGATE(15,6,(ROW(AZ$11:AZ$2000)-ROW(AZ$11)+1)/($AU$11:$AU$2000=$DY$8),ROWS(ED$11:ED42))),"")</f>
        <v>1</v>
      </c>
      <c r="EE42" s="26">
        <f>IFERROR(INDEX(BA$11:BA$2000,_xlfn.AGGREGATE(15,6,(ROW(BA$11:BA$2000)-ROW(BA$11)+1)/($AU$11:$AU$2000=$DY$8),ROWS(EE$11:EE42))),"")</f>
        <v>3</v>
      </c>
      <c r="EF42" s="26">
        <f>IFERROR(INDEX(BB$11:BB$2000,_xlfn.AGGREGATE(15,6,(ROW(BB$11:BB$2000)-ROW(BB$11)+1)/($AU$11:$AU$2000=$DY$8),ROWS(EF$11:EF42))),"")</f>
        <v>1</v>
      </c>
      <c r="EG42" s="26">
        <f>IFERROR(INDEX(BC$11:BC$2000,_xlfn.AGGREGATE(15,6,(ROW(BC$11:BC$2000)-ROW(BC$11)+1)/($AU$11:$AU$2000=$DY$8),ROWS(EG$11:EG42))),"")</f>
        <v>3</v>
      </c>
      <c r="EH42" s="26">
        <f>IFERROR(INDEX(BD$11:BD$2000,_xlfn.AGGREGATE(15,6,(ROW(BD$11:BD$2000)-ROW(BD$11)+1)/($AU$11:$AU$2000=$DY$8),ROWS(EH$11:EH42))),"")</f>
        <v>430</v>
      </c>
      <c r="EI42" s="26">
        <f>IFERROR(INDEX(BE$11:BE$2000,_xlfn.AGGREGATE(15,6,(ROW(BE$11:BE$2000)-ROW(BE$11)+1)/($AU$11:$AU$2000=$DY$8),ROWS(EI$11:EI42))),"")</f>
        <v>0</v>
      </c>
      <c r="EJ42" s="26">
        <f>IFERROR(INDEX(BF$11:BF$2000,_xlfn.AGGREGATE(15,6,(ROW(BF$11:BF$2000)-ROW(BF$11)+1)/($AU$11:$AU$2000=$DY$8),ROWS(EJ$11:EJ42))),"")</f>
        <v>470</v>
      </c>
      <c r="EK42" s="26">
        <f>IFERROR(INDEX(BG$11:BG$2000,_xlfn.AGGREGATE(15,6,(ROW(BG$11:BG$2000)-ROW(BG$11)+1)/($AU$11:$AU$2000=$DY$8),ROWS(EK$11:EK42))),"")</f>
        <v>20</v>
      </c>
      <c r="EL42" s="26">
        <f>IFERROR(INDEX(BH$11:BH$2000,_xlfn.AGGREGATE(15,6,(ROW(BH$11:BH$2000)-ROW(BH$11)+1)/($AU$11:$AU$2000=$DY$8),ROWS(EL$11:EL42))),"")</f>
        <v>0</v>
      </c>
      <c r="EM42" s="26">
        <f>IFERROR(INDEX(BI$11:BI$2000,_xlfn.AGGREGATE(15,6,(ROW(BI$11:BI$2000)-ROW(BI$11)+1)/($AU$11:$AU$2000=$DY$8),ROWS(EM$11:EM42))),"")</f>
        <v>435.14859999999999</v>
      </c>
      <c r="EN42" s="26">
        <f>IFERROR(INDEX(BJ$11:BJ$2000,_xlfn.AGGREGATE(15,6,(ROW(BJ$11:BJ$2000)-ROW(BJ$11)+1)/($AU$11:$AU$2000=$DY$8),ROWS(EN$11:EN42))),"")</f>
        <v>905.27359999999999</v>
      </c>
      <c r="EO42" s="26">
        <f>IFERROR(INDEX(BK$11:BK$2000,_xlfn.AGGREGATE(15,6,(ROW(BK$11:BK$2000)-ROW(BK$11)+1)/($AU$11:$AU$2000=$DY$8),ROWS(EO$11:EO42))),"")</f>
        <v>1335.3986</v>
      </c>
      <c r="EP42" s="26">
        <f>IFERROR(INDEX(BL$11:BL$2000,_xlfn.AGGREGATE(15,6,(ROW(BL$11:BL$2000)-ROW(BL$11)+1)/($AU$11:$AU$2000=$DY$8),ROWS(EP$11:EP42))),"")</f>
        <v>1805.3986</v>
      </c>
      <c r="EQ42" s="26">
        <f>IFERROR(INDEX(BM$11:BM$2000,_xlfn.AGGREGATE(15,6,(ROW(BM$11:BM$2000)-ROW(BM$11)+1)/($AU$11:$AU$2000=$DY$8),ROWS(EQ$11:EQ42))),"")</f>
        <v>0</v>
      </c>
      <c r="ER42" s="26">
        <f>IFERROR(INDEX(BN$11:BN$2000,_xlfn.AGGREGATE(15,6,(ROW(BN$11:BN$2000)-ROW(BN$11)+1)/($AU$11:$AU$2000=$DY$8),ROWS(ER$11:ER42))),"")</f>
        <v>0</v>
      </c>
      <c r="ES42" s="26">
        <f>IFERROR(INDEX(BO$11:BO$2000,_xlfn.AGGREGATE(15,6,(ROW(BO$11:BO$2000)-ROW(BO$11)+1)/($AU$11:$AU$2000=$DY$8),ROWS(ES$11:ES42))),"")</f>
        <v>0</v>
      </c>
      <c r="ET42" s="63">
        <f>IFERROR(INDEX(BP$11:BP$2000,_xlfn.AGGREGATE(15,6,(ROW(BP$11:BP$2000)-ROW(BP$11)+1)/($AU$11:$AU$2000=$DY$8),ROWS(ET$11:ET42))),"")</f>
        <v>0</v>
      </c>
      <c r="EU42" s="25"/>
      <c r="EV42" s="48" t="e">
        <f>_xlfn.RANK.EQ(FJ42,$FJ$11:$FJ$64,1)+COUNTIF(FJ$11:$FJ42,FJ42)-1</f>
        <v>#VALUE!</v>
      </c>
      <c r="EW42" s="25" t="str">
        <f>IFERROR(INDEX(DX$11:DX$541,_xlfn.AGGREGATE(15,6,(ROW(DX$11:DX$541)-ROW(DX$11)+1)/($DX$11:$DX$541="p"),ROWS(EW$11:EW42))),"")</f>
        <v/>
      </c>
      <c r="EX42" s="25" t="str">
        <f>IFERROR(INDEX(DY$11:DY$541,_xlfn.AGGREGATE(15,6,(ROW(DY$11:DY$541)-ROW(DY$11)+1)/($DX$11:$DX$541="p"),ROWS(EX$11:EX42))),"")</f>
        <v/>
      </c>
      <c r="EY42" s="25" t="str">
        <f>IFERROR(INDEX(DZ$11:DZ$541,_xlfn.AGGREGATE(15,6,(ROW(DZ$11:DZ$541)-ROW(DZ$11)+1)/($DX$11:$DX$541="p"),ROWS(EY$11:EY42))),"")</f>
        <v/>
      </c>
      <c r="EZ42" s="25" t="str">
        <f>IFERROR(INDEX(EA$11:EA$541,_xlfn.AGGREGATE(15,6,(ROW(EA$11:EA$541)-ROW(EA$11)+1)/($DX$11:$DX$541="p"),ROWS(EZ$11:EZ42))),"")</f>
        <v/>
      </c>
      <c r="FA42" s="25" t="str">
        <f>IFERROR(INDEX(EB$11:EB$541,_xlfn.AGGREGATE(15,6,(ROW(EB$11:EB$541)-ROW(EB$11)+1)/($DX$11:$DX$541="p"),ROWS(FA$11:FA42))),"")</f>
        <v/>
      </c>
      <c r="FB42" s="25" t="str">
        <f>IFERROR(INDEX(EC$11:EC$541,_xlfn.AGGREGATE(15,6,(ROW(EC$11:EC$541)-ROW(EC$11)+1)/($DX$11:$DX$541="p"),ROWS(FB$11:FB42))),"")</f>
        <v/>
      </c>
      <c r="FC42" s="25" t="str">
        <f>IFERROR(INDEX(ED$11:ED$541,_xlfn.AGGREGATE(15,6,(ROW(ED$11:ED$541)-ROW(ED$11)+1)/($DX$11:$DX$541="p"),ROWS(FC$11:FC42))),"")</f>
        <v/>
      </c>
      <c r="FD42" s="25" t="str">
        <f>IFERROR(INDEX(EE$11:EE$541,_xlfn.AGGREGATE(15,6,(ROW(EE$11:EE$541)-ROW(EE$11)+1)/($DX$11:$DX$541="p"),ROWS(FD$11:FD42))),"")</f>
        <v/>
      </c>
      <c r="FE42" s="25" t="str">
        <f>IFERROR(INDEX(EF$11:EF$541,_xlfn.AGGREGATE(15,6,(ROW(EF$11:EF$541)-ROW(EF$11)+1)/($DX$11:$DX$541="p"),ROWS(FE$11:FE42))),"")</f>
        <v/>
      </c>
      <c r="FF42" s="25" t="str">
        <f>IFERROR(INDEX(EG$11:EG$541,_xlfn.AGGREGATE(15,6,(ROW(EG$11:EG$541)-ROW(EG$11)+1)/($DX$11:$DX$541="p"),ROWS(FF$11:FF42))),"")</f>
        <v/>
      </c>
      <c r="FG42" s="25" t="str">
        <f>IFERROR(INDEX(EH$11:EH$541,_xlfn.AGGREGATE(15,6,(ROW(EH$11:EH$541)-ROW(EH$11)+1)/($DX$11:$DX$541="p"),ROWS(FG$11:FG42))),"")</f>
        <v/>
      </c>
      <c r="FH42" s="25" t="str">
        <f>IFERROR(INDEX(EI$11:EI$541,_xlfn.AGGREGATE(15,6,(ROW(EI$11:EI$541)-ROW(EI$11)+1)/($DX$11:$DX$541="p"),ROWS(FH$11:FH42))),"")</f>
        <v/>
      </c>
      <c r="FI42" s="25" t="str">
        <f>IFERROR(INDEX(EJ$11:EJ$541,_xlfn.AGGREGATE(15,6,(ROW(EJ$11:EJ$541)-ROW(EJ$11)+1)/($DX$11:$DX$541="p"),ROWS(FI$11:FI42))),"")</f>
        <v/>
      </c>
      <c r="FJ42" s="25" t="str">
        <f>IFERROR(INDEX(EK$11:EK$541,_xlfn.AGGREGATE(15,6,(ROW(EK$11:EK$541)-ROW(EK$11)+1)/($DX$11:$DX$541="p"),ROWS(FJ$11:FJ42))),"")</f>
        <v/>
      </c>
      <c r="FK42" s="25"/>
      <c r="FL42" s="25" t="str">
        <f>IFERROR(INDEX(EM$11:EM$541,_xlfn.AGGREGATE(15,6,(ROW(EM$11:EM$541)-ROW(EM$11)+1)/($DX$11:$DX$541="p"),ROWS(FL$11:FL42))),"")</f>
        <v/>
      </c>
      <c r="FM42" s="25" t="str">
        <f>IFERROR(INDEX(EN$11:EN$541,_xlfn.AGGREGATE(15,6,(ROW(EN$11:EN$541)-ROW(EN$11)+1)/($DX$11:$DX$541="p"),ROWS(FM$11:FM42))),"")</f>
        <v/>
      </c>
      <c r="FN42" s="25" t="str">
        <f>IFERROR(INDEX(EO$11:EO$541,_xlfn.AGGREGATE(15,6,(ROW(EO$11:EO$541)-ROW(EO$11)+1)/($DX$11:$DX$541="p"),ROWS(FN$11:FN42))),"")</f>
        <v/>
      </c>
      <c r="FO42" s="25" t="str">
        <f>IFERROR(INDEX(EP$11:EP$541,_xlfn.AGGREGATE(15,6,(ROW(EP$11:EP$541)-ROW(EP$11)+1)/($DX$11:$DX$541="p"),ROWS(FO$11:FO42))),"")</f>
        <v/>
      </c>
      <c r="FP42" s="25" t="str">
        <f>IFERROR(INDEX(EQ$11:EQ$541,_xlfn.AGGREGATE(15,6,(ROW(EQ$11:EQ$541)-ROW(EQ$11)+1)/($DX$11:$DX$541="p"),ROWS(FP$11:FP42))),"")</f>
        <v/>
      </c>
      <c r="FQ42" s="25" t="str">
        <f>IFERROR(INDEX(ER$11:ER$541,_xlfn.AGGREGATE(15,6,(ROW(ER$11:ER$541)-ROW(ER$11)+1)/($DX$11:$DX$541="p"),ROWS(FQ$11:FQ42))),"")</f>
        <v/>
      </c>
      <c r="FR42" s="25" t="str">
        <f>IFERROR(INDEX(ES$11:ES$541,_xlfn.AGGREGATE(15,6,(ROW(ES$11:ES$541)-ROW(ES$11)+1)/($DX$11:$DX$541="p"),ROWS(FR$11:FR42))),"")</f>
        <v/>
      </c>
      <c r="FS42" s="25" t="str">
        <f>IFERROR(INDEX(ET$11:ET$541,_xlfn.AGGREGATE(15,6,(ROW(ET$11:ET$541)-ROW(ET$11)+1)/($DX$11:$DX$541="p"),ROWS(FS$11:FS42))),"")</f>
        <v/>
      </c>
      <c r="FT42" s="25"/>
      <c r="FU42" s="48">
        <f>_xlfn.RANK.EQ(GI42,$GI$11:$GI$96,1)+COUNTIF($GI$11:GI42,GI42)-1</f>
        <v>85</v>
      </c>
      <c r="FV42" s="25" t="str">
        <f>IFERROR(INDEX(DX$11:DX$541,_xlfn.AGGREGATE(15,6,(ROW(DX$11:DX$541)-ROW(DX$11)+1)/($DX$11:$DX$541="t"),ROWS(FV$11:FV42))),"")</f>
        <v>t</v>
      </c>
      <c r="FW42" s="25" t="str">
        <f>IFERROR(INDEX(DY$11:DY$541,_xlfn.AGGREGATE(15,6,(ROW(DY$11:DY$541)-ROW(DY$11)+1)/($DX$11:$DX$541="t"),ROWS(FW$11:FW42))),"")</f>
        <v>PASS</v>
      </c>
      <c r="FX42" s="25">
        <f>IFERROR(INDEX(DZ$11:DZ$541,_xlfn.AGGREGATE(15,6,(ROW(DZ$11:DZ$541)-ROW(DZ$11)+1)/($DX$11:$DX$541="t"),ROWS(FX$11:FX42))),"")</f>
        <v>1</v>
      </c>
      <c r="FY42" s="25">
        <f>IFERROR(INDEX(EA$11:EA$541,_xlfn.AGGREGATE(15,6,(ROW(EA$11:EA$541)-ROW(EA$11)+1)/($DX$11:$DX$541="t"),ROWS(FY$11:FY42))),"")</f>
        <v>3</v>
      </c>
      <c r="FZ42" s="25">
        <f>IFERROR(INDEX(EB$11:EB$541,_xlfn.AGGREGATE(15,6,(ROW(EB$11:EB$541)-ROW(EB$11)+1)/($DX$11:$DX$541="t"),ROWS(FZ$11:FZ42))),"")</f>
        <v>1</v>
      </c>
      <c r="GA42" s="25">
        <f>IFERROR(INDEX(EC$11:EC$541,_xlfn.AGGREGATE(15,6,(ROW(EC$11:EC$541)-ROW(EC$11)+1)/($DX$11:$DX$541="t"),ROWS(GA$11:GA42))),"")</f>
        <v>3</v>
      </c>
      <c r="GB42" s="25">
        <f>IFERROR(INDEX(ED$11:ED$541,_xlfn.AGGREGATE(15,6,(ROW(ED$11:ED$541)-ROW(ED$11)+1)/($DX$11:$DX$541="t"),ROWS(GB$11:GB42))),"")</f>
        <v>1</v>
      </c>
      <c r="GC42" s="25">
        <f>IFERROR(INDEX(EE$11:EE$541,_xlfn.AGGREGATE(15,6,(ROW(EE$11:EE$541)-ROW(EE$11)+1)/($DX$11:$DX$541="t"),ROWS(GC$11:GC42))),"")</f>
        <v>3</v>
      </c>
      <c r="GD42" s="25">
        <f>IFERROR(INDEX(EF$11:EF$541,_xlfn.AGGREGATE(15,6,(ROW(EF$11:EF$541)-ROW(EF$11)+1)/($DX$11:$DX$541="t"),ROWS(GD$11:GD42))),"")</f>
        <v>1</v>
      </c>
      <c r="GE42" s="25">
        <f>IFERROR(INDEX(EG$11:EG$541,_xlfn.AGGREGATE(15,6,(ROW(EG$11:EG$541)-ROW(EG$11)+1)/($DX$11:$DX$541="t"),ROWS(GE$11:GE42))),"")</f>
        <v>3</v>
      </c>
      <c r="GF42" s="25">
        <f>IFERROR(INDEX(EH$11:EH$541,_xlfn.AGGREGATE(15,6,(ROW(EH$11:EH$541)-ROW(EH$11)+1)/($DX$11:$DX$541="t"),ROWS(GF$11:GF42))),"")</f>
        <v>426.5</v>
      </c>
      <c r="GG42" s="25">
        <f>IFERROR(INDEX(EI$11:EI$541,_xlfn.AGGREGATE(15,6,(ROW(EI$11:EI$541)-ROW(EI$11)+1)/($DX$11:$DX$541="t"),ROWS(GG$11:GG42))),"")</f>
        <v>0</v>
      </c>
      <c r="GH42" s="25">
        <f>IFERROR(INDEX(EJ$11:EJ$541,_xlfn.AGGREGATE(15,6,(ROW(EJ$11:EJ$541)-ROW(EJ$11)+1)/($DX$11:$DX$541="t"),ROWS(GH$11:GH42))),"")</f>
        <v>473.5</v>
      </c>
      <c r="GI42" s="25">
        <f>IFERROR(INDEX(EK$11:EK$541,_xlfn.AGGREGATE(15,6,(ROW(EK$11:EK$541)-ROW(EK$11)+1)/($DX$11:$DX$541="t"),ROWS(GI$11:GI42))),"")</f>
        <v>23.5</v>
      </c>
      <c r="GJ42" s="25"/>
      <c r="GK42" s="25">
        <f>IFERROR(INDEX(EM$11:EM$541,_xlfn.AGGREGATE(15,6,(ROW(EM$11:EM$541)-ROW(EM$11)+1)/($DX$11:$DX$541="t"),ROWS(GK$11:GK42))),"")</f>
        <v>431.64859999999999</v>
      </c>
      <c r="GL42" s="25">
        <f>IFERROR(INDEX(EN$11:EN$541,_xlfn.AGGREGATE(15,6,(ROW(EN$11:EN$541)-ROW(EN$11)+1)/($DX$11:$DX$541="t"),ROWS(GL$11:GL42))),"")</f>
        <v>905.27359999999999</v>
      </c>
      <c r="GM42" s="25">
        <f>IFERROR(INDEX(EO$11:EO$541,_xlfn.AGGREGATE(15,6,(ROW(EO$11:EO$541)-ROW(EO$11)+1)/($DX$11:$DX$541="t"),ROWS(GM$11:GM42))),"")</f>
        <v>1331.8986</v>
      </c>
      <c r="GN42" s="25">
        <f>IFERROR(INDEX(EP$11:EP$541,_xlfn.AGGREGATE(15,6,(ROW(EP$11:EP$541)-ROW(EP$11)+1)/($DX$11:$DX$541="t"),ROWS(GN$11:GN42))),"")</f>
        <v>1805.3986</v>
      </c>
      <c r="GO42" s="25"/>
      <c r="GP42" s="305"/>
      <c r="GQ42" s="142"/>
      <c r="GR42" s="26"/>
      <c r="GS42" s="18" t="str">
        <f t="shared" si="42"/>
        <v>PASS</v>
      </c>
      <c r="GT42" s="26">
        <f t="shared" si="47"/>
        <v>3</v>
      </c>
      <c r="GU42" s="26">
        <f t="shared" si="48"/>
        <v>1</v>
      </c>
      <c r="GV42" s="26">
        <f t="shared" si="49"/>
        <v>1</v>
      </c>
      <c r="GW42" s="26">
        <f t="shared" si="50"/>
        <v>3</v>
      </c>
      <c r="GX42" s="26">
        <f t="shared" si="51"/>
        <v>1</v>
      </c>
      <c r="GY42" s="26">
        <f t="shared" si="52"/>
        <v>1</v>
      </c>
      <c r="GZ42" s="26">
        <f t="shared" si="53"/>
        <v>3</v>
      </c>
      <c r="HA42" s="26">
        <f t="shared" si="54"/>
        <v>1</v>
      </c>
      <c r="HB42" s="26">
        <f t="shared" si="43"/>
        <v>441.5</v>
      </c>
      <c r="HC42" s="26">
        <f t="shared" si="44"/>
        <v>0</v>
      </c>
      <c r="HD42" s="26">
        <f t="shared" si="45"/>
        <v>458.5</v>
      </c>
      <c r="HE42" s="63">
        <f t="shared" si="55"/>
        <v>8.5</v>
      </c>
      <c r="HF42" s="52">
        <f t="shared" si="56"/>
        <v>0</v>
      </c>
      <c r="HG42" s="4">
        <f t="shared" si="57"/>
        <v>463.64859999999999</v>
      </c>
      <c r="HH42" s="26">
        <f t="shared" si="58"/>
        <v>905.27359999999999</v>
      </c>
      <c r="HI42" s="7">
        <f t="shared" si="59"/>
        <v>1346.8986</v>
      </c>
      <c r="HJ42" s="26">
        <f t="shared" si="60"/>
        <v>1805.3986</v>
      </c>
      <c r="HK42" s="2"/>
      <c r="HL42" s="2"/>
      <c r="HN42" s="133">
        <f t="shared" si="75"/>
        <v>0</v>
      </c>
      <c r="HO42" s="35">
        <f t="shared" si="75"/>
        <v>0</v>
      </c>
      <c r="HP42" s="35">
        <f t="shared" si="75"/>
        <v>0</v>
      </c>
      <c r="HQ42" s="35">
        <f t="shared" si="75"/>
        <v>0</v>
      </c>
      <c r="HR42" s="35">
        <f t="shared" si="75"/>
        <v>0</v>
      </c>
      <c r="HS42" s="35">
        <f t="shared" si="75"/>
        <v>0</v>
      </c>
      <c r="HT42" s="35">
        <f t="shared" si="75"/>
        <v>0</v>
      </c>
      <c r="HU42" s="35" t="e">
        <f t="shared" si="75"/>
        <v>#VALUE!</v>
      </c>
      <c r="HV42" s="35" t="e">
        <f t="shared" si="75"/>
        <v>#VALUE!</v>
      </c>
      <c r="HW42" s="35" t="e">
        <f t="shared" si="75"/>
        <v>#VALUE!</v>
      </c>
      <c r="HX42" s="35" t="e">
        <f t="shared" si="76"/>
        <v>#VALUE!</v>
      </c>
      <c r="HY42" s="35" t="e">
        <f t="shared" si="76"/>
        <v>#VALUE!</v>
      </c>
      <c r="HZ42" s="35" t="e">
        <f t="shared" si="76"/>
        <v>#VALUE!</v>
      </c>
      <c r="IA42" s="35" t="e">
        <f t="shared" si="76"/>
        <v>#VALUE!</v>
      </c>
      <c r="IB42" s="35" t="e">
        <f t="shared" si="76"/>
        <v>#VALUE!</v>
      </c>
      <c r="IC42" s="35" t="e">
        <f t="shared" si="76"/>
        <v>#VALUE!</v>
      </c>
      <c r="ID42" s="35" t="e">
        <f t="shared" si="76"/>
        <v>#VALUE!</v>
      </c>
      <c r="IE42" s="35" t="e">
        <f t="shared" si="76"/>
        <v>#VALUE!</v>
      </c>
      <c r="IF42" s="35" t="e">
        <f t="shared" si="76"/>
        <v>#VALUE!</v>
      </c>
      <c r="IG42" s="35" t="e">
        <f t="shared" si="76"/>
        <v>#VALUE!</v>
      </c>
      <c r="IH42" s="35" t="e">
        <f t="shared" si="77"/>
        <v>#VALUE!</v>
      </c>
      <c r="II42" s="35" t="e">
        <f t="shared" si="77"/>
        <v>#VALUE!</v>
      </c>
      <c r="IJ42" s="35" t="e">
        <f t="shared" si="77"/>
        <v>#VALUE!</v>
      </c>
      <c r="IK42" s="35" t="e">
        <f t="shared" si="77"/>
        <v>#VALUE!</v>
      </c>
      <c r="IL42" s="35" t="e">
        <f t="shared" si="77"/>
        <v>#VALUE!</v>
      </c>
      <c r="IM42" s="35" t="e">
        <f t="shared" si="77"/>
        <v>#VALUE!</v>
      </c>
      <c r="IN42" s="35" t="e">
        <f t="shared" si="77"/>
        <v>#VALUE!</v>
      </c>
      <c r="IO42" s="35" t="e">
        <f t="shared" si="77"/>
        <v>#VALUE!</v>
      </c>
      <c r="IP42" s="35" t="e">
        <f t="shared" si="77"/>
        <v>#VALUE!</v>
      </c>
      <c r="IQ42" s="35" t="e">
        <f t="shared" si="77"/>
        <v>#VALUE!</v>
      </c>
      <c r="IR42" s="35" t="e">
        <f t="shared" si="78"/>
        <v>#VALUE!</v>
      </c>
      <c r="IS42" s="35" t="e">
        <f t="shared" si="78"/>
        <v>#VALUE!</v>
      </c>
      <c r="IT42" s="35" t="e">
        <f t="shared" si="78"/>
        <v>#VALUE!</v>
      </c>
      <c r="IU42" s="35" t="e">
        <f t="shared" si="78"/>
        <v>#VALUE!</v>
      </c>
      <c r="IV42" s="35" t="e">
        <f t="shared" si="78"/>
        <v>#VALUE!</v>
      </c>
      <c r="IW42" s="35" t="e">
        <f t="shared" si="78"/>
        <v>#VALUE!</v>
      </c>
      <c r="IX42" s="35" t="e">
        <f t="shared" si="78"/>
        <v>#VALUE!</v>
      </c>
      <c r="IY42" s="35" t="e">
        <f t="shared" si="78"/>
        <v>#VALUE!</v>
      </c>
      <c r="IZ42" s="35" t="e">
        <f t="shared" si="78"/>
        <v>#VALUE!</v>
      </c>
      <c r="JA42" s="35" t="e">
        <f t="shared" si="78"/>
        <v>#VALUE!</v>
      </c>
      <c r="JB42" s="35" t="e">
        <f t="shared" si="79"/>
        <v>#VALUE!</v>
      </c>
      <c r="JC42" s="35" t="e">
        <f t="shared" si="79"/>
        <v>#VALUE!</v>
      </c>
      <c r="JD42" s="35" t="e">
        <f t="shared" si="79"/>
        <v>#VALUE!</v>
      </c>
      <c r="JE42" s="35" t="e">
        <f t="shared" si="79"/>
        <v>#VALUE!</v>
      </c>
      <c r="JF42" s="35" t="e">
        <f t="shared" si="79"/>
        <v>#VALUE!</v>
      </c>
      <c r="JG42" s="35" t="e">
        <f t="shared" si="79"/>
        <v>#VALUE!</v>
      </c>
      <c r="JH42" s="35" t="e">
        <f t="shared" si="79"/>
        <v>#VALUE!</v>
      </c>
      <c r="JI42" s="35" t="e">
        <f t="shared" si="79"/>
        <v>#VALUE!</v>
      </c>
      <c r="JJ42" s="35" t="e">
        <f t="shared" si="79"/>
        <v>#VALUE!</v>
      </c>
      <c r="JK42" s="177" t="e">
        <f t="shared" si="79"/>
        <v>#VALUE!</v>
      </c>
    </row>
    <row r="43" spans="1:271" ht="15" customHeight="1" x14ac:dyDescent="0.3">
      <c r="A43" s="100"/>
      <c r="B43" s="407"/>
      <c r="C43" s="408"/>
      <c r="D43" s="408"/>
      <c r="E43" s="408"/>
      <c r="F43" s="409"/>
      <c r="G43" s="81"/>
      <c r="H43" s="81"/>
      <c r="I43" s="113" t="s">
        <v>214</v>
      </c>
      <c r="J43" s="103">
        <f>ROUND(J32/J36-1,1)</f>
        <v>3</v>
      </c>
      <c r="K43" s="84"/>
      <c r="L43" s="100"/>
      <c r="M43" s="100"/>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426"/>
      <c r="AR43" s="141"/>
      <c r="AS43" s="18">
        <v>6</v>
      </c>
      <c r="AT43" s="26" t="s">
        <v>123</v>
      </c>
      <c r="AU43" s="4" t="str">
        <f t="shared" si="80"/>
        <v>FAIL</v>
      </c>
      <c r="AV43" s="26" t="s">
        <v>146</v>
      </c>
      <c r="AW43" s="26" t="s">
        <v>146</v>
      </c>
      <c r="AX43" s="26" t="s">
        <v>146</v>
      </c>
      <c r="AY43" s="26" t="s">
        <v>146</v>
      </c>
      <c r="AZ43" s="26" t="s">
        <v>146</v>
      </c>
      <c r="BA43" s="26" t="s">
        <v>146</v>
      </c>
      <c r="BB43" s="26" t="s">
        <v>146</v>
      </c>
      <c r="BC43" s="26" t="s">
        <v>146</v>
      </c>
      <c r="BD43" s="26">
        <f t="shared" si="81"/>
        <v>0</v>
      </c>
      <c r="BE43" s="26"/>
      <c r="BF43" s="26">
        <f t="shared" si="66"/>
        <v>0</v>
      </c>
      <c r="BG43" s="63">
        <f t="shared" si="67"/>
        <v>0.01</v>
      </c>
      <c r="BH43" s="26"/>
      <c r="BI43" s="26">
        <f>IF($D$3=2,BD43+TubeGap/2+TubeStart,IF($D$3=1,BD43/2+TubeGap/2))</f>
        <v>5.1486000000000001</v>
      </c>
      <c r="BJ43" s="26">
        <f t="shared" si="68"/>
        <v>5.2736000000000001</v>
      </c>
      <c r="BK43" s="26">
        <f t="shared" si="69"/>
        <v>5.3986000000000001</v>
      </c>
      <c r="BL43" s="26"/>
      <c r="BM43" s="26"/>
      <c r="BN43" s="26"/>
      <c r="BO43" s="26"/>
      <c r="BP43" s="26"/>
      <c r="BQ43" s="26"/>
      <c r="BR43" s="26"/>
      <c r="BS43" s="26" t="str">
        <f t="shared" si="10"/>
        <v>Int</v>
      </c>
      <c r="BT43" s="26"/>
      <c r="BU43" s="26"/>
      <c r="BV43" s="26">
        <f t="shared" si="70"/>
        <v>1</v>
      </c>
      <c r="BW43" s="26">
        <f t="shared" si="70"/>
        <v>0</v>
      </c>
      <c r="BX43" s="26">
        <f t="shared" si="70"/>
        <v>0</v>
      </c>
      <c r="BY43" s="26">
        <f t="shared" si="70"/>
        <v>0</v>
      </c>
      <c r="BZ43" s="26">
        <f t="shared" si="70"/>
        <v>0</v>
      </c>
      <c r="CA43" s="26">
        <f t="shared" si="70"/>
        <v>0</v>
      </c>
      <c r="CB43" s="26">
        <f t="shared" si="70"/>
        <v>0</v>
      </c>
      <c r="CC43" s="26">
        <f t="shared" si="70"/>
        <v>0</v>
      </c>
      <c r="CD43" s="26">
        <f t="shared" si="70"/>
        <v>0</v>
      </c>
      <c r="CE43" s="26">
        <f t="shared" si="70"/>
        <v>0</v>
      </c>
      <c r="CF43" s="26">
        <f t="shared" si="71"/>
        <v>0</v>
      </c>
      <c r="CG43" s="26">
        <f t="shared" si="71"/>
        <v>0</v>
      </c>
      <c r="CH43" s="26">
        <f t="shared" si="71"/>
        <v>0</v>
      </c>
      <c r="CI43" s="26">
        <f t="shared" si="71"/>
        <v>0</v>
      </c>
      <c r="CJ43" s="26">
        <f t="shared" si="71"/>
        <v>0</v>
      </c>
      <c r="CK43" s="26">
        <f t="shared" si="71"/>
        <v>0</v>
      </c>
      <c r="CL43" s="26">
        <f t="shared" si="71"/>
        <v>0</v>
      </c>
      <c r="CM43" s="26">
        <f t="shared" si="71"/>
        <v>0</v>
      </c>
      <c r="CN43" s="26">
        <f t="shared" si="71"/>
        <v>0</v>
      </c>
      <c r="CO43" s="26">
        <f t="shared" si="71"/>
        <v>0</v>
      </c>
      <c r="CP43" s="26">
        <f t="shared" si="72"/>
        <v>0</v>
      </c>
      <c r="CQ43" s="26">
        <f t="shared" si="72"/>
        <v>0</v>
      </c>
      <c r="CR43" s="26">
        <f t="shared" si="72"/>
        <v>0</v>
      </c>
      <c r="CS43" s="26">
        <f t="shared" si="72"/>
        <v>0</v>
      </c>
      <c r="CT43" s="26">
        <f t="shared" si="72"/>
        <v>0</v>
      </c>
      <c r="CU43" s="26">
        <f t="shared" si="72"/>
        <v>0</v>
      </c>
      <c r="CV43" s="26">
        <f t="shared" si="72"/>
        <v>0</v>
      </c>
      <c r="CW43" s="26">
        <f t="shared" si="72"/>
        <v>0</v>
      </c>
      <c r="CX43" s="26">
        <f t="shared" si="72"/>
        <v>0</v>
      </c>
      <c r="CY43" s="26">
        <f t="shared" si="72"/>
        <v>0</v>
      </c>
      <c r="CZ43" s="26">
        <f t="shared" si="73"/>
        <v>0</v>
      </c>
      <c r="DA43" s="26">
        <f t="shared" si="73"/>
        <v>0</v>
      </c>
      <c r="DB43" s="26">
        <f t="shared" si="73"/>
        <v>0</v>
      </c>
      <c r="DC43" s="26">
        <f t="shared" si="73"/>
        <v>0</v>
      </c>
      <c r="DD43" s="26">
        <f t="shared" si="73"/>
        <v>0</v>
      </c>
      <c r="DE43" s="26">
        <f t="shared" si="73"/>
        <v>0</v>
      </c>
      <c r="DF43" s="26">
        <f t="shared" si="73"/>
        <v>0</v>
      </c>
      <c r="DG43" s="26">
        <f t="shared" si="73"/>
        <v>0</v>
      </c>
      <c r="DH43" s="26">
        <f t="shared" si="73"/>
        <v>0</v>
      </c>
      <c r="DI43" s="26">
        <f t="shared" si="73"/>
        <v>0</v>
      </c>
      <c r="DJ43" s="26">
        <f t="shared" si="74"/>
        <v>0</v>
      </c>
      <c r="DK43" s="26">
        <f t="shared" si="74"/>
        <v>0</v>
      </c>
      <c r="DL43" s="26">
        <f t="shared" si="74"/>
        <v>0</v>
      </c>
      <c r="DM43" s="26">
        <f t="shared" si="74"/>
        <v>0</v>
      </c>
      <c r="DN43" s="26">
        <f t="shared" si="74"/>
        <v>0</v>
      </c>
      <c r="DO43" s="26">
        <f t="shared" si="74"/>
        <v>0</v>
      </c>
      <c r="DP43" s="26"/>
      <c r="DQ43" s="26"/>
      <c r="DR43" s="26"/>
      <c r="DS43" s="26"/>
      <c r="DT43" s="366"/>
      <c r="DW43" s="48">
        <v>33</v>
      </c>
      <c r="DX43" s="26" t="str">
        <f>IFERROR(INDEX(AT$11:AT$2000,_xlfn.AGGREGATE(15,6,(ROW(AT$11:AT$2000)-ROW(AT$11)+1)/($AU$11:$AU$2000=$DY$8),ROWS(DX$11:DX43))),"")</f>
        <v>t</v>
      </c>
      <c r="DY43" s="4" t="str">
        <f>IFERROR(INDEX(AU$11:AU$2000,_xlfn.AGGREGATE(15,6,(ROW(AU$11:AU$2000)-ROW(AU$11)+1)/($AU$11:$AU$2000=$DY$8),ROWS(DY$11:DY43))),"")</f>
        <v>PASS</v>
      </c>
      <c r="DZ43" s="26">
        <f>IFERROR(INDEX(AV$11:AV$2000,_xlfn.AGGREGATE(15,6,(ROW(AV$11:AV$2000)-ROW(AV$11)+1)/($AU$11:$AU$2000=$DY$8),ROWS(DZ$11:DZ43))),"")</f>
        <v>1</v>
      </c>
      <c r="EA43" s="26">
        <f>IFERROR(INDEX(AW$11:AW$2000,_xlfn.AGGREGATE(15,6,(ROW(AW$11:AW$2000)-ROW(AW$11)+1)/($AU$11:$AU$2000=$DY$8),ROWS(EA$11:EA43))),"")</f>
        <v>3</v>
      </c>
      <c r="EB43" s="26">
        <f>IFERROR(INDEX(AX$11:AX$2000,_xlfn.AGGREGATE(15,6,(ROW(AX$11:AX$2000)-ROW(AX$11)+1)/($AU$11:$AU$2000=$DY$8),ROWS(EB$11:EB43))),"")</f>
        <v>1</v>
      </c>
      <c r="EC43" s="26">
        <f>IFERROR(INDEX(AY$11:AY$2000,_xlfn.AGGREGATE(15,6,(ROW(AY$11:AY$2000)-ROW(AY$11)+1)/($AU$11:$AU$2000=$DY$8),ROWS(EC$11:EC43))),"")</f>
        <v>3</v>
      </c>
      <c r="ED43" s="26">
        <f>IFERROR(INDEX(AZ$11:AZ$2000,_xlfn.AGGREGATE(15,6,(ROW(AZ$11:AZ$2000)-ROW(AZ$11)+1)/($AU$11:$AU$2000=$DY$8),ROWS(ED$11:ED43))),"")</f>
        <v>1</v>
      </c>
      <c r="EE43" s="26">
        <f>IFERROR(INDEX(BA$11:BA$2000,_xlfn.AGGREGATE(15,6,(ROW(BA$11:BA$2000)-ROW(BA$11)+1)/($AU$11:$AU$2000=$DY$8),ROWS(EE$11:EE43))),"")</f>
        <v>3</v>
      </c>
      <c r="EF43" s="26">
        <f>IFERROR(INDEX(BB$11:BB$2000,_xlfn.AGGREGATE(15,6,(ROW(BB$11:BB$2000)-ROW(BB$11)+1)/($AU$11:$AU$2000=$DY$8),ROWS(EF$11:EF43))),"")</f>
        <v>1</v>
      </c>
      <c r="EG43" s="26">
        <f>IFERROR(INDEX(BC$11:BC$2000,_xlfn.AGGREGATE(15,6,(ROW(BC$11:BC$2000)-ROW(BC$11)+1)/($AU$11:$AU$2000=$DY$8),ROWS(EG$11:EG43))),"")</f>
        <v>3</v>
      </c>
      <c r="EH43" s="26">
        <f>IFERROR(INDEX(BD$11:BD$2000,_xlfn.AGGREGATE(15,6,(ROW(BD$11:BD$2000)-ROW(BD$11)+1)/($AU$11:$AU$2000=$DY$8),ROWS(EH$11:EH43))),"")</f>
        <v>429.5</v>
      </c>
      <c r="EI43" s="26">
        <f>IFERROR(INDEX(BE$11:BE$2000,_xlfn.AGGREGATE(15,6,(ROW(BE$11:BE$2000)-ROW(BE$11)+1)/($AU$11:$AU$2000=$DY$8),ROWS(EI$11:EI43))),"")</f>
        <v>0</v>
      </c>
      <c r="EJ43" s="26">
        <f>IFERROR(INDEX(BF$11:BF$2000,_xlfn.AGGREGATE(15,6,(ROW(BF$11:BF$2000)-ROW(BF$11)+1)/($AU$11:$AU$2000=$DY$8),ROWS(EJ$11:EJ43))),"")</f>
        <v>470.5</v>
      </c>
      <c r="EK43" s="26">
        <f>IFERROR(INDEX(BG$11:BG$2000,_xlfn.AGGREGATE(15,6,(ROW(BG$11:BG$2000)-ROW(BG$11)+1)/($AU$11:$AU$2000=$DY$8),ROWS(EK$11:EK43))),"")</f>
        <v>20.5</v>
      </c>
      <c r="EL43" s="26">
        <f>IFERROR(INDEX(BH$11:BH$2000,_xlfn.AGGREGATE(15,6,(ROW(BH$11:BH$2000)-ROW(BH$11)+1)/($AU$11:$AU$2000=$DY$8),ROWS(EL$11:EL43))),"")</f>
        <v>0</v>
      </c>
      <c r="EM43" s="26">
        <f>IFERROR(INDEX(BI$11:BI$2000,_xlfn.AGGREGATE(15,6,(ROW(BI$11:BI$2000)-ROW(BI$11)+1)/($AU$11:$AU$2000=$DY$8),ROWS(EM$11:EM43))),"")</f>
        <v>434.64859999999999</v>
      </c>
      <c r="EN43" s="26">
        <f>IFERROR(INDEX(BJ$11:BJ$2000,_xlfn.AGGREGATE(15,6,(ROW(BJ$11:BJ$2000)-ROW(BJ$11)+1)/($AU$11:$AU$2000=$DY$8),ROWS(EN$11:EN43))),"")</f>
        <v>905.27359999999999</v>
      </c>
      <c r="EO43" s="26">
        <f>IFERROR(INDEX(BK$11:BK$2000,_xlfn.AGGREGATE(15,6,(ROW(BK$11:BK$2000)-ROW(BK$11)+1)/($AU$11:$AU$2000=$DY$8),ROWS(EO$11:EO43))),"")</f>
        <v>1334.8986</v>
      </c>
      <c r="EP43" s="26">
        <f>IFERROR(INDEX(BL$11:BL$2000,_xlfn.AGGREGATE(15,6,(ROW(BL$11:BL$2000)-ROW(BL$11)+1)/($AU$11:$AU$2000=$DY$8),ROWS(EP$11:EP43))),"")</f>
        <v>1805.3986</v>
      </c>
      <c r="EQ43" s="26">
        <f>IFERROR(INDEX(BM$11:BM$2000,_xlfn.AGGREGATE(15,6,(ROW(BM$11:BM$2000)-ROW(BM$11)+1)/($AU$11:$AU$2000=$DY$8),ROWS(EQ$11:EQ43))),"")</f>
        <v>0</v>
      </c>
      <c r="ER43" s="26">
        <f>IFERROR(INDEX(BN$11:BN$2000,_xlfn.AGGREGATE(15,6,(ROW(BN$11:BN$2000)-ROW(BN$11)+1)/($AU$11:$AU$2000=$DY$8),ROWS(ER$11:ER43))),"")</f>
        <v>0</v>
      </c>
      <c r="ES43" s="26">
        <f>IFERROR(INDEX(BO$11:BO$2000,_xlfn.AGGREGATE(15,6,(ROW(BO$11:BO$2000)-ROW(BO$11)+1)/($AU$11:$AU$2000=$DY$8),ROWS(ES$11:ES43))),"")</f>
        <v>0</v>
      </c>
      <c r="ET43" s="63">
        <f>IFERROR(INDEX(BP$11:BP$2000,_xlfn.AGGREGATE(15,6,(ROW(BP$11:BP$2000)-ROW(BP$11)+1)/($AU$11:$AU$2000=$DY$8),ROWS(ET$11:ET43))),"")</f>
        <v>0</v>
      </c>
      <c r="EU43" s="25"/>
      <c r="EV43" s="48" t="e">
        <f>_xlfn.RANK.EQ(FJ43,$FJ$11:$FJ$64,1)+COUNTIF(FJ$11:$FJ43,FJ43)-1</f>
        <v>#VALUE!</v>
      </c>
      <c r="EW43" s="25" t="str">
        <f>IFERROR(INDEX(DX$11:DX$541,_xlfn.AGGREGATE(15,6,(ROW(DX$11:DX$541)-ROW(DX$11)+1)/($DX$11:$DX$541="p"),ROWS(EW$11:EW43))),"")</f>
        <v/>
      </c>
      <c r="EX43" s="25" t="str">
        <f>IFERROR(INDEX(DY$11:DY$541,_xlfn.AGGREGATE(15,6,(ROW(DY$11:DY$541)-ROW(DY$11)+1)/($DX$11:$DX$541="p"),ROWS(EX$11:EX43))),"")</f>
        <v/>
      </c>
      <c r="EY43" s="25" t="str">
        <f>IFERROR(INDEX(DZ$11:DZ$541,_xlfn.AGGREGATE(15,6,(ROW(DZ$11:DZ$541)-ROW(DZ$11)+1)/($DX$11:$DX$541="p"),ROWS(EY$11:EY43))),"")</f>
        <v/>
      </c>
      <c r="EZ43" s="25" t="str">
        <f>IFERROR(INDEX(EA$11:EA$541,_xlfn.AGGREGATE(15,6,(ROW(EA$11:EA$541)-ROW(EA$11)+1)/($DX$11:$DX$541="p"),ROWS(EZ$11:EZ43))),"")</f>
        <v/>
      </c>
      <c r="FA43" s="25" t="str">
        <f>IFERROR(INDEX(EB$11:EB$541,_xlfn.AGGREGATE(15,6,(ROW(EB$11:EB$541)-ROW(EB$11)+1)/($DX$11:$DX$541="p"),ROWS(FA$11:FA43))),"")</f>
        <v/>
      </c>
      <c r="FB43" s="25" t="str">
        <f>IFERROR(INDEX(EC$11:EC$541,_xlfn.AGGREGATE(15,6,(ROW(EC$11:EC$541)-ROW(EC$11)+1)/($DX$11:$DX$541="p"),ROWS(FB$11:FB43))),"")</f>
        <v/>
      </c>
      <c r="FC43" s="25" t="str">
        <f>IFERROR(INDEX(ED$11:ED$541,_xlfn.AGGREGATE(15,6,(ROW(ED$11:ED$541)-ROW(ED$11)+1)/($DX$11:$DX$541="p"),ROWS(FC$11:FC43))),"")</f>
        <v/>
      </c>
      <c r="FD43" s="25" t="str">
        <f>IFERROR(INDEX(EE$11:EE$541,_xlfn.AGGREGATE(15,6,(ROW(EE$11:EE$541)-ROW(EE$11)+1)/($DX$11:$DX$541="p"),ROWS(FD$11:FD43))),"")</f>
        <v/>
      </c>
      <c r="FE43" s="25" t="str">
        <f>IFERROR(INDEX(EF$11:EF$541,_xlfn.AGGREGATE(15,6,(ROW(EF$11:EF$541)-ROW(EF$11)+1)/($DX$11:$DX$541="p"),ROWS(FE$11:FE43))),"")</f>
        <v/>
      </c>
      <c r="FF43" s="25" t="str">
        <f>IFERROR(INDEX(EG$11:EG$541,_xlfn.AGGREGATE(15,6,(ROW(EG$11:EG$541)-ROW(EG$11)+1)/($DX$11:$DX$541="p"),ROWS(FF$11:FF43))),"")</f>
        <v/>
      </c>
      <c r="FG43" s="25" t="str">
        <f>IFERROR(INDEX(EH$11:EH$541,_xlfn.AGGREGATE(15,6,(ROW(EH$11:EH$541)-ROW(EH$11)+1)/($DX$11:$DX$541="p"),ROWS(FG$11:FG43))),"")</f>
        <v/>
      </c>
      <c r="FH43" s="25" t="str">
        <f>IFERROR(INDEX(EI$11:EI$541,_xlfn.AGGREGATE(15,6,(ROW(EI$11:EI$541)-ROW(EI$11)+1)/($DX$11:$DX$541="p"),ROWS(FH$11:FH43))),"")</f>
        <v/>
      </c>
      <c r="FI43" s="25" t="str">
        <f>IFERROR(INDEX(EJ$11:EJ$541,_xlfn.AGGREGATE(15,6,(ROW(EJ$11:EJ$541)-ROW(EJ$11)+1)/($DX$11:$DX$541="p"),ROWS(FI$11:FI43))),"")</f>
        <v/>
      </c>
      <c r="FJ43" s="25" t="str">
        <f>IFERROR(INDEX(EK$11:EK$541,_xlfn.AGGREGATE(15,6,(ROW(EK$11:EK$541)-ROW(EK$11)+1)/($DX$11:$DX$541="p"),ROWS(FJ$11:FJ43))),"")</f>
        <v/>
      </c>
      <c r="FK43" s="25"/>
      <c r="FL43" s="25" t="str">
        <f>IFERROR(INDEX(EM$11:EM$541,_xlfn.AGGREGATE(15,6,(ROW(EM$11:EM$541)-ROW(EM$11)+1)/($DX$11:$DX$541="p"),ROWS(FL$11:FL43))),"")</f>
        <v/>
      </c>
      <c r="FM43" s="25" t="str">
        <f>IFERROR(INDEX(EN$11:EN$541,_xlfn.AGGREGATE(15,6,(ROW(EN$11:EN$541)-ROW(EN$11)+1)/($DX$11:$DX$541="p"),ROWS(FM$11:FM43))),"")</f>
        <v/>
      </c>
      <c r="FN43" s="25" t="str">
        <f>IFERROR(INDEX(EO$11:EO$541,_xlfn.AGGREGATE(15,6,(ROW(EO$11:EO$541)-ROW(EO$11)+1)/($DX$11:$DX$541="p"),ROWS(FN$11:FN43))),"")</f>
        <v/>
      </c>
      <c r="FO43" s="25" t="str">
        <f>IFERROR(INDEX(EP$11:EP$541,_xlfn.AGGREGATE(15,6,(ROW(EP$11:EP$541)-ROW(EP$11)+1)/($DX$11:$DX$541="p"),ROWS(FO$11:FO43))),"")</f>
        <v/>
      </c>
      <c r="FP43" s="25" t="str">
        <f>IFERROR(INDEX(EQ$11:EQ$541,_xlfn.AGGREGATE(15,6,(ROW(EQ$11:EQ$541)-ROW(EQ$11)+1)/($DX$11:$DX$541="p"),ROWS(FP$11:FP43))),"")</f>
        <v/>
      </c>
      <c r="FQ43" s="25" t="str">
        <f>IFERROR(INDEX(ER$11:ER$541,_xlfn.AGGREGATE(15,6,(ROW(ER$11:ER$541)-ROW(ER$11)+1)/($DX$11:$DX$541="p"),ROWS(FQ$11:FQ43))),"")</f>
        <v/>
      </c>
      <c r="FR43" s="25" t="str">
        <f>IFERROR(INDEX(ES$11:ES$541,_xlfn.AGGREGATE(15,6,(ROW(ES$11:ES$541)-ROW(ES$11)+1)/($DX$11:$DX$541="p"),ROWS(FR$11:FR43))),"")</f>
        <v/>
      </c>
      <c r="FS43" s="25" t="str">
        <f>IFERROR(INDEX(ET$11:ET$541,_xlfn.AGGREGATE(15,6,(ROW(ET$11:ET$541)-ROW(ET$11)+1)/($DX$11:$DX$541="p"),ROWS(FS$11:FS43))),"")</f>
        <v/>
      </c>
      <c r="FT43" s="25"/>
      <c r="FU43" s="48">
        <f>_xlfn.RANK.EQ(GI43,$GI$11:$GI$96,1)+COUNTIF($GI$11:GI43,GI43)-1</f>
        <v>28</v>
      </c>
      <c r="FV43" s="25" t="str">
        <f>IFERROR(INDEX(DX$11:DX$541,_xlfn.AGGREGATE(15,6,(ROW(DX$11:DX$541)-ROW(DX$11)+1)/($DX$11:$DX$541="t"),ROWS(FV$11:FV43))),"")</f>
        <v>t</v>
      </c>
      <c r="FW43" s="25" t="str">
        <f>IFERROR(INDEX(DY$11:DY$541,_xlfn.AGGREGATE(15,6,(ROW(DY$11:DY$541)-ROW(DY$11)+1)/($DX$11:$DX$541="t"),ROWS(FW$11:FW43))),"")</f>
        <v>PASS</v>
      </c>
      <c r="FX43" s="25">
        <f>IFERROR(INDEX(DZ$11:DZ$541,_xlfn.AGGREGATE(15,6,(ROW(DZ$11:DZ$541)-ROW(DZ$11)+1)/($DX$11:$DX$541="t"),ROWS(FX$11:FX43))),"")</f>
        <v>1</v>
      </c>
      <c r="FY43" s="25">
        <f>IFERROR(INDEX(EA$11:EA$541,_xlfn.AGGREGATE(15,6,(ROW(EA$11:EA$541)-ROW(EA$11)+1)/($DX$11:$DX$541="t"),ROWS(FY$11:FY43))),"")</f>
        <v>1</v>
      </c>
      <c r="FZ43" s="25">
        <f>IFERROR(INDEX(EB$11:EB$541,_xlfn.AGGREGATE(15,6,(ROW(EB$11:EB$541)-ROW(EB$11)+1)/($DX$11:$DX$541="t"),ROWS(FZ$11:FZ43))),"")</f>
        <v>3</v>
      </c>
      <c r="GA43" s="25">
        <f>IFERROR(INDEX(EC$11:EC$541,_xlfn.AGGREGATE(15,6,(ROW(EC$11:EC$541)-ROW(EC$11)+1)/($DX$11:$DX$541="t"),ROWS(GA$11:GA43))),"")</f>
        <v>3</v>
      </c>
      <c r="GB43" s="25">
        <f>IFERROR(INDEX(ED$11:ED$541,_xlfn.AGGREGATE(15,6,(ROW(ED$11:ED$541)-ROW(ED$11)+1)/($DX$11:$DX$541="t"),ROWS(GB$11:GB43))),"")</f>
        <v>1</v>
      </c>
      <c r="GC43" s="25">
        <f>IFERROR(INDEX(EE$11:EE$541,_xlfn.AGGREGATE(15,6,(ROW(EE$11:EE$541)-ROW(EE$11)+1)/($DX$11:$DX$541="t"),ROWS(GC$11:GC43))),"")</f>
        <v>1</v>
      </c>
      <c r="GD43" s="25">
        <f>IFERROR(INDEX(EF$11:EF$541,_xlfn.AGGREGATE(15,6,(ROW(EF$11:EF$541)-ROW(EF$11)+1)/($DX$11:$DX$541="t"),ROWS(GD$11:GD43))),"")</f>
        <v>3</v>
      </c>
      <c r="GE43" s="25">
        <f>IFERROR(INDEX(EG$11:EG$541,_xlfn.AGGREGATE(15,6,(ROW(EG$11:EG$541)-ROW(EG$11)+1)/($DX$11:$DX$541="t"),ROWS(GE$11:GE43))),"")</f>
        <v>3</v>
      </c>
      <c r="GF43" s="25">
        <f>IFERROR(INDEX(EH$11:EH$541,_xlfn.AGGREGATE(15,6,(ROW(EH$11:EH$541)-ROW(EH$11)+1)/($DX$11:$DX$541="t"),ROWS(GF$11:GF43))),"")</f>
        <v>433.5</v>
      </c>
      <c r="GG43" s="25">
        <f>IFERROR(INDEX(EI$11:EI$541,_xlfn.AGGREGATE(15,6,(ROW(EI$11:EI$541)-ROW(EI$11)+1)/($DX$11:$DX$541="t"),ROWS(GG$11:GG43))),"")</f>
        <v>0</v>
      </c>
      <c r="GH43" s="25">
        <f>IFERROR(INDEX(EJ$11:EJ$541,_xlfn.AGGREGATE(15,6,(ROW(EJ$11:EJ$541)-ROW(EJ$11)+1)/($DX$11:$DX$541="t"),ROWS(GH$11:GH43))),"")</f>
        <v>466.5</v>
      </c>
      <c r="GI43" s="25">
        <f>IFERROR(INDEX(EK$11:EK$541,_xlfn.AGGREGATE(15,6,(ROW(EK$11:EK$541)-ROW(EK$11)+1)/($DX$11:$DX$541="t"),ROWS(GI$11:GI43))),"")</f>
        <v>16.5</v>
      </c>
      <c r="GJ43" s="25"/>
      <c r="GK43" s="25">
        <f>IFERROR(INDEX(EM$11:EM$541,_xlfn.AGGREGATE(15,6,(ROW(EM$11:EM$541)-ROW(EM$11)+1)/($DX$11:$DX$541="t"),ROWS(GK$11:GK43))),"")</f>
        <v>438.64859999999999</v>
      </c>
      <c r="GL43" s="25">
        <f>IFERROR(INDEX(EN$11:EN$541,_xlfn.AGGREGATE(15,6,(ROW(EN$11:EN$541)-ROW(EN$11)+1)/($DX$11:$DX$541="t"),ROWS(GL$11:GL43))),"")</f>
        <v>872.27359999999999</v>
      </c>
      <c r="GM43" s="25">
        <f>IFERROR(INDEX(EO$11:EO$541,_xlfn.AGGREGATE(15,6,(ROW(EO$11:EO$541)-ROW(EO$11)+1)/($DX$11:$DX$541="t"),ROWS(GM$11:GM43))),"")</f>
        <v>1338.8986</v>
      </c>
      <c r="GN43" s="25">
        <f>IFERROR(INDEX(EP$11:EP$541,_xlfn.AGGREGATE(15,6,(ROW(EP$11:EP$541)-ROW(EP$11)+1)/($DX$11:$DX$541="t"),ROWS(GN$11:GN43))),"")</f>
        <v>1805.3986</v>
      </c>
      <c r="GO43" s="25"/>
      <c r="GP43" s="305"/>
      <c r="GQ43" s="142"/>
      <c r="GR43" s="26"/>
      <c r="GS43" s="18" t="str">
        <f t="shared" si="42"/>
        <v>PASS</v>
      </c>
      <c r="GT43" s="26">
        <f t="shared" si="47"/>
        <v>3</v>
      </c>
      <c r="GU43" s="26">
        <f t="shared" si="48"/>
        <v>1</v>
      </c>
      <c r="GV43" s="26">
        <f t="shared" si="49"/>
        <v>1</v>
      </c>
      <c r="GW43" s="26">
        <f t="shared" si="50"/>
        <v>3</v>
      </c>
      <c r="GX43" s="26">
        <f t="shared" si="51"/>
        <v>1</v>
      </c>
      <c r="GY43" s="26">
        <f t="shared" si="52"/>
        <v>1</v>
      </c>
      <c r="GZ43" s="26">
        <f t="shared" si="53"/>
        <v>3</v>
      </c>
      <c r="HA43" s="26">
        <f t="shared" si="54"/>
        <v>1</v>
      </c>
      <c r="HB43" s="26">
        <f t="shared" si="43"/>
        <v>441</v>
      </c>
      <c r="HC43" s="26">
        <f t="shared" si="44"/>
        <v>0</v>
      </c>
      <c r="HD43" s="26">
        <f t="shared" si="45"/>
        <v>459</v>
      </c>
      <c r="HE43" s="63">
        <f t="shared" si="55"/>
        <v>9</v>
      </c>
      <c r="HF43" s="52">
        <f t="shared" si="56"/>
        <v>0</v>
      </c>
      <c r="HG43" s="4">
        <f t="shared" si="57"/>
        <v>464.14859999999999</v>
      </c>
      <c r="HH43" s="26">
        <f t="shared" si="58"/>
        <v>905.27359999999999</v>
      </c>
      <c r="HI43" s="7">
        <f t="shared" si="59"/>
        <v>1346.3986</v>
      </c>
      <c r="HJ43" s="26">
        <f t="shared" si="60"/>
        <v>1805.3986</v>
      </c>
      <c r="HK43" s="2"/>
      <c r="HL43" s="2"/>
      <c r="HN43" s="133">
        <f t="shared" si="75"/>
        <v>0</v>
      </c>
      <c r="HO43" s="35">
        <f t="shared" si="75"/>
        <v>0</v>
      </c>
      <c r="HP43" s="35">
        <f t="shared" si="75"/>
        <v>0</v>
      </c>
      <c r="HQ43" s="35">
        <f t="shared" si="75"/>
        <v>0</v>
      </c>
      <c r="HR43" s="35">
        <f t="shared" si="75"/>
        <v>0</v>
      </c>
      <c r="HS43" s="35">
        <f t="shared" si="75"/>
        <v>0</v>
      </c>
      <c r="HT43" s="35">
        <f t="shared" si="75"/>
        <v>0</v>
      </c>
      <c r="HU43" s="35" t="e">
        <f t="shared" si="75"/>
        <v>#VALUE!</v>
      </c>
      <c r="HV43" s="35" t="e">
        <f t="shared" si="75"/>
        <v>#VALUE!</v>
      </c>
      <c r="HW43" s="35" t="e">
        <f t="shared" si="75"/>
        <v>#VALUE!</v>
      </c>
      <c r="HX43" s="35" t="e">
        <f t="shared" si="76"/>
        <v>#VALUE!</v>
      </c>
      <c r="HY43" s="35" t="e">
        <f t="shared" si="76"/>
        <v>#VALUE!</v>
      </c>
      <c r="HZ43" s="35" t="e">
        <f t="shared" si="76"/>
        <v>#VALUE!</v>
      </c>
      <c r="IA43" s="35" t="e">
        <f t="shared" si="76"/>
        <v>#VALUE!</v>
      </c>
      <c r="IB43" s="35" t="e">
        <f t="shared" si="76"/>
        <v>#VALUE!</v>
      </c>
      <c r="IC43" s="35" t="e">
        <f t="shared" si="76"/>
        <v>#VALUE!</v>
      </c>
      <c r="ID43" s="35" t="e">
        <f t="shared" si="76"/>
        <v>#VALUE!</v>
      </c>
      <c r="IE43" s="35" t="e">
        <f t="shared" si="76"/>
        <v>#VALUE!</v>
      </c>
      <c r="IF43" s="35" t="e">
        <f t="shared" si="76"/>
        <v>#VALUE!</v>
      </c>
      <c r="IG43" s="35" t="e">
        <f t="shared" si="76"/>
        <v>#VALUE!</v>
      </c>
      <c r="IH43" s="35" t="e">
        <f t="shared" si="77"/>
        <v>#VALUE!</v>
      </c>
      <c r="II43" s="35" t="e">
        <f t="shared" si="77"/>
        <v>#VALUE!</v>
      </c>
      <c r="IJ43" s="35" t="e">
        <f t="shared" si="77"/>
        <v>#VALUE!</v>
      </c>
      <c r="IK43" s="35" t="e">
        <f t="shared" si="77"/>
        <v>#VALUE!</v>
      </c>
      <c r="IL43" s="35" t="e">
        <f t="shared" si="77"/>
        <v>#VALUE!</v>
      </c>
      <c r="IM43" s="35" t="e">
        <f t="shared" si="77"/>
        <v>#VALUE!</v>
      </c>
      <c r="IN43" s="35" t="e">
        <f t="shared" si="77"/>
        <v>#VALUE!</v>
      </c>
      <c r="IO43" s="35" t="e">
        <f t="shared" si="77"/>
        <v>#VALUE!</v>
      </c>
      <c r="IP43" s="35" t="e">
        <f t="shared" si="77"/>
        <v>#VALUE!</v>
      </c>
      <c r="IQ43" s="35" t="e">
        <f t="shared" si="77"/>
        <v>#VALUE!</v>
      </c>
      <c r="IR43" s="35" t="e">
        <f t="shared" si="78"/>
        <v>#VALUE!</v>
      </c>
      <c r="IS43" s="35" t="e">
        <f t="shared" si="78"/>
        <v>#VALUE!</v>
      </c>
      <c r="IT43" s="35" t="e">
        <f t="shared" si="78"/>
        <v>#VALUE!</v>
      </c>
      <c r="IU43" s="35" t="e">
        <f t="shared" si="78"/>
        <v>#VALUE!</v>
      </c>
      <c r="IV43" s="35" t="e">
        <f t="shared" si="78"/>
        <v>#VALUE!</v>
      </c>
      <c r="IW43" s="35" t="e">
        <f t="shared" si="78"/>
        <v>#VALUE!</v>
      </c>
      <c r="IX43" s="35" t="e">
        <f t="shared" si="78"/>
        <v>#VALUE!</v>
      </c>
      <c r="IY43" s="35" t="e">
        <f t="shared" si="78"/>
        <v>#VALUE!</v>
      </c>
      <c r="IZ43" s="35" t="e">
        <f t="shared" si="78"/>
        <v>#VALUE!</v>
      </c>
      <c r="JA43" s="35" t="e">
        <f t="shared" si="78"/>
        <v>#VALUE!</v>
      </c>
      <c r="JB43" s="35" t="e">
        <f t="shared" si="79"/>
        <v>#VALUE!</v>
      </c>
      <c r="JC43" s="35" t="e">
        <f t="shared" si="79"/>
        <v>#VALUE!</v>
      </c>
      <c r="JD43" s="35" t="e">
        <f t="shared" si="79"/>
        <v>#VALUE!</v>
      </c>
      <c r="JE43" s="35" t="e">
        <f t="shared" si="79"/>
        <v>#VALUE!</v>
      </c>
      <c r="JF43" s="35" t="e">
        <f t="shared" si="79"/>
        <v>#VALUE!</v>
      </c>
      <c r="JG43" s="35" t="e">
        <f t="shared" si="79"/>
        <v>#VALUE!</v>
      </c>
      <c r="JH43" s="35" t="e">
        <f t="shared" si="79"/>
        <v>#VALUE!</v>
      </c>
      <c r="JI43" s="35" t="e">
        <f t="shared" si="79"/>
        <v>#VALUE!</v>
      </c>
      <c r="JJ43" s="35" t="e">
        <f t="shared" si="79"/>
        <v>#VALUE!</v>
      </c>
      <c r="JK43" s="177" t="e">
        <f t="shared" si="79"/>
        <v>#VALUE!</v>
      </c>
    </row>
    <row r="44" spans="1:271" ht="15" customHeight="1" x14ac:dyDescent="0.3">
      <c r="A44" s="100"/>
      <c r="B44" s="407"/>
      <c r="C44" s="408"/>
      <c r="D44" s="408"/>
      <c r="E44" s="408"/>
      <c r="F44" s="409"/>
      <c r="G44" s="95"/>
      <c r="H44" s="95"/>
      <c r="I44" s="92" t="s">
        <v>215</v>
      </c>
      <c r="J44" s="94">
        <f>(Number_of_Post_A-1)/2</f>
        <v>7</v>
      </c>
      <c r="K44" s="103"/>
      <c r="L44" s="100"/>
      <c r="M44" s="100"/>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426"/>
      <c r="AR44" s="141"/>
      <c r="AS44" s="18">
        <v>7</v>
      </c>
      <c r="AT44" s="26" t="s">
        <v>123</v>
      </c>
      <c r="AU44" s="4" t="str">
        <f t="shared" si="80"/>
        <v>FAIL</v>
      </c>
      <c r="AV44" s="26" t="s">
        <v>146</v>
      </c>
      <c r="AW44" s="26" t="s">
        <v>146</v>
      </c>
      <c r="AX44" s="26" t="s">
        <v>146</v>
      </c>
      <c r="AY44" s="26" t="s">
        <v>146</v>
      </c>
      <c r="AZ44" s="26" t="s">
        <v>146</v>
      </c>
      <c r="BA44" s="26" t="s">
        <v>146</v>
      </c>
      <c r="BB44" s="26" t="s">
        <v>146</v>
      </c>
      <c r="BC44" s="26" t="s">
        <v>146</v>
      </c>
      <c r="BD44" s="26">
        <f t="shared" si="81"/>
        <v>0</v>
      </c>
      <c r="BE44" s="26"/>
      <c r="BF44" s="26">
        <f t="shared" si="66"/>
        <v>0</v>
      </c>
      <c r="BG44" s="63">
        <f t="shared" si="67"/>
        <v>0.01</v>
      </c>
      <c r="BH44" s="26"/>
      <c r="BI44" s="26">
        <f>IF($D$3=2,BD44+TubeGap/2+TubeStart,IF($D$3=1,BD44/2+TubeGap/2))</f>
        <v>5.1486000000000001</v>
      </c>
      <c r="BJ44" s="26">
        <f t="shared" si="68"/>
        <v>5.2736000000000001</v>
      </c>
      <c r="BK44" s="26">
        <f t="shared" si="69"/>
        <v>5.3986000000000001</v>
      </c>
      <c r="BL44" s="26"/>
      <c r="BM44" s="26"/>
      <c r="BN44" s="26"/>
      <c r="BO44" s="26"/>
      <c r="BP44" s="26"/>
      <c r="BQ44" s="26"/>
      <c r="BR44" s="26"/>
      <c r="BS44" s="26" t="str">
        <f t="shared" si="10"/>
        <v>Int</v>
      </c>
      <c r="BT44" s="26"/>
      <c r="BU44" s="26"/>
      <c r="BV44" s="26">
        <f t="shared" si="70"/>
        <v>1</v>
      </c>
      <c r="BW44" s="26">
        <f t="shared" si="70"/>
        <v>0</v>
      </c>
      <c r="BX44" s="26">
        <f t="shared" si="70"/>
        <v>0</v>
      </c>
      <c r="BY44" s="26">
        <f t="shared" si="70"/>
        <v>0</v>
      </c>
      <c r="BZ44" s="26">
        <f t="shared" si="70"/>
        <v>0</v>
      </c>
      <c r="CA44" s="26">
        <f t="shared" si="70"/>
        <v>0</v>
      </c>
      <c r="CB44" s="26">
        <f t="shared" si="70"/>
        <v>0</v>
      </c>
      <c r="CC44" s="26">
        <f t="shared" si="70"/>
        <v>0</v>
      </c>
      <c r="CD44" s="26">
        <f t="shared" si="70"/>
        <v>0</v>
      </c>
      <c r="CE44" s="26">
        <f t="shared" si="70"/>
        <v>0</v>
      </c>
      <c r="CF44" s="26">
        <f t="shared" si="71"/>
        <v>0</v>
      </c>
      <c r="CG44" s="26">
        <f t="shared" si="71"/>
        <v>0</v>
      </c>
      <c r="CH44" s="26">
        <f t="shared" si="71"/>
        <v>0</v>
      </c>
      <c r="CI44" s="26">
        <f t="shared" si="71"/>
        <v>0</v>
      </c>
      <c r="CJ44" s="26">
        <f t="shared" si="71"/>
        <v>0</v>
      </c>
      <c r="CK44" s="26">
        <f t="shared" si="71"/>
        <v>0</v>
      </c>
      <c r="CL44" s="26">
        <f t="shared" si="71"/>
        <v>0</v>
      </c>
      <c r="CM44" s="26">
        <f t="shared" si="71"/>
        <v>0</v>
      </c>
      <c r="CN44" s="26">
        <f t="shared" si="71"/>
        <v>0</v>
      </c>
      <c r="CO44" s="26">
        <f t="shared" si="71"/>
        <v>0</v>
      </c>
      <c r="CP44" s="26">
        <f t="shared" si="72"/>
        <v>0</v>
      </c>
      <c r="CQ44" s="26">
        <f t="shared" si="72"/>
        <v>0</v>
      </c>
      <c r="CR44" s="26">
        <f t="shared" si="72"/>
        <v>0</v>
      </c>
      <c r="CS44" s="26">
        <f t="shared" si="72"/>
        <v>0</v>
      </c>
      <c r="CT44" s="26">
        <f t="shared" si="72"/>
        <v>0</v>
      </c>
      <c r="CU44" s="26">
        <f t="shared" si="72"/>
        <v>0</v>
      </c>
      <c r="CV44" s="26">
        <f t="shared" si="72"/>
        <v>0</v>
      </c>
      <c r="CW44" s="26">
        <f t="shared" si="72"/>
        <v>0</v>
      </c>
      <c r="CX44" s="26">
        <f t="shared" si="72"/>
        <v>0</v>
      </c>
      <c r="CY44" s="26">
        <f t="shared" si="72"/>
        <v>0</v>
      </c>
      <c r="CZ44" s="26">
        <f t="shared" si="73"/>
        <v>0</v>
      </c>
      <c r="DA44" s="26">
        <f t="shared" si="73"/>
        <v>0</v>
      </c>
      <c r="DB44" s="26">
        <f t="shared" si="73"/>
        <v>0</v>
      </c>
      <c r="DC44" s="26">
        <f t="shared" si="73"/>
        <v>0</v>
      </c>
      <c r="DD44" s="26">
        <f t="shared" si="73"/>
        <v>0</v>
      </c>
      <c r="DE44" s="26">
        <f t="shared" si="73"/>
        <v>0</v>
      </c>
      <c r="DF44" s="26">
        <f t="shared" si="73"/>
        <v>0</v>
      </c>
      <c r="DG44" s="26">
        <f t="shared" si="73"/>
        <v>0</v>
      </c>
      <c r="DH44" s="26">
        <f t="shared" si="73"/>
        <v>0</v>
      </c>
      <c r="DI44" s="26">
        <f t="shared" si="73"/>
        <v>0</v>
      </c>
      <c r="DJ44" s="26">
        <f t="shared" si="74"/>
        <v>0</v>
      </c>
      <c r="DK44" s="26">
        <f t="shared" si="74"/>
        <v>0</v>
      </c>
      <c r="DL44" s="26">
        <f t="shared" si="74"/>
        <v>0</v>
      </c>
      <c r="DM44" s="26">
        <f t="shared" si="74"/>
        <v>0</v>
      </c>
      <c r="DN44" s="26">
        <f t="shared" si="74"/>
        <v>0</v>
      </c>
      <c r="DO44" s="26">
        <f t="shared" si="74"/>
        <v>0</v>
      </c>
      <c r="DP44" s="26"/>
      <c r="DQ44" s="26"/>
      <c r="DR44" s="26"/>
      <c r="DS44" s="26"/>
      <c r="DT44" s="366"/>
      <c r="DW44" s="48">
        <v>34</v>
      </c>
      <c r="DX44" s="26" t="str">
        <f>IFERROR(INDEX(AT$11:AT$2000,_xlfn.AGGREGATE(15,6,(ROW(AT$11:AT$2000)-ROW(AT$11)+1)/($AU$11:$AU$2000=$DY$8),ROWS(DX$11:DX44))),"")</f>
        <v>t</v>
      </c>
      <c r="DY44" s="4" t="str">
        <f>IFERROR(INDEX(AU$11:AU$2000,_xlfn.AGGREGATE(15,6,(ROW(AU$11:AU$2000)-ROW(AU$11)+1)/($AU$11:$AU$2000=$DY$8),ROWS(DY$11:DY44))),"")</f>
        <v>PASS</v>
      </c>
      <c r="DZ44" s="26">
        <f>IFERROR(INDEX(AV$11:AV$2000,_xlfn.AGGREGATE(15,6,(ROW(AV$11:AV$2000)-ROW(AV$11)+1)/($AU$11:$AU$2000=$DY$8),ROWS(DZ$11:DZ44))),"")</f>
        <v>1</v>
      </c>
      <c r="EA44" s="26">
        <f>IFERROR(INDEX(AW$11:AW$2000,_xlfn.AGGREGATE(15,6,(ROW(AW$11:AW$2000)-ROW(AW$11)+1)/($AU$11:$AU$2000=$DY$8),ROWS(EA$11:EA44))),"")</f>
        <v>3</v>
      </c>
      <c r="EB44" s="26">
        <f>IFERROR(INDEX(AX$11:AX$2000,_xlfn.AGGREGATE(15,6,(ROW(AX$11:AX$2000)-ROW(AX$11)+1)/($AU$11:$AU$2000=$DY$8),ROWS(EB$11:EB44))),"")</f>
        <v>1</v>
      </c>
      <c r="EC44" s="26">
        <f>IFERROR(INDEX(AY$11:AY$2000,_xlfn.AGGREGATE(15,6,(ROW(AY$11:AY$2000)-ROW(AY$11)+1)/($AU$11:$AU$2000=$DY$8),ROWS(EC$11:EC44))),"")</f>
        <v>3</v>
      </c>
      <c r="ED44" s="26">
        <f>IFERROR(INDEX(AZ$11:AZ$2000,_xlfn.AGGREGATE(15,6,(ROW(AZ$11:AZ$2000)-ROW(AZ$11)+1)/($AU$11:$AU$2000=$DY$8),ROWS(ED$11:ED44))),"")</f>
        <v>1</v>
      </c>
      <c r="EE44" s="26">
        <f>IFERROR(INDEX(BA$11:BA$2000,_xlfn.AGGREGATE(15,6,(ROW(BA$11:BA$2000)-ROW(BA$11)+1)/($AU$11:$AU$2000=$DY$8),ROWS(EE$11:EE44))),"")</f>
        <v>3</v>
      </c>
      <c r="EF44" s="26">
        <f>IFERROR(INDEX(BB$11:BB$2000,_xlfn.AGGREGATE(15,6,(ROW(BB$11:BB$2000)-ROW(BB$11)+1)/($AU$11:$AU$2000=$DY$8),ROWS(EF$11:EF44))),"")</f>
        <v>1</v>
      </c>
      <c r="EG44" s="26">
        <f>IFERROR(INDEX(BC$11:BC$2000,_xlfn.AGGREGATE(15,6,(ROW(BC$11:BC$2000)-ROW(BC$11)+1)/($AU$11:$AU$2000=$DY$8),ROWS(EG$11:EG44))),"")</f>
        <v>3</v>
      </c>
      <c r="EH44" s="26">
        <f>IFERROR(INDEX(BD$11:BD$2000,_xlfn.AGGREGATE(15,6,(ROW(BD$11:BD$2000)-ROW(BD$11)+1)/($AU$11:$AU$2000=$DY$8),ROWS(EH$11:EH44))),"")</f>
        <v>429</v>
      </c>
      <c r="EI44" s="26">
        <f>IFERROR(INDEX(BE$11:BE$2000,_xlfn.AGGREGATE(15,6,(ROW(BE$11:BE$2000)-ROW(BE$11)+1)/($AU$11:$AU$2000=$DY$8),ROWS(EI$11:EI44))),"")</f>
        <v>0</v>
      </c>
      <c r="EJ44" s="26">
        <f>IFERROR(INDEX(BF$11:BF$2000,_xlfn.AGGREGATE(15,6,(ROW(BF$11:BF$2000)-ROW(BF$11)+1)/($AU$11:$AU$2000=$DY$8),ROWS(EJ$11:EJ44))),"")</f>
        <v>471</v>
      </c>
      <c r="EK44" s="26">
        <f>IFERROR(INDEX(BG$11:BG$2000,_xlfn.AGGREGATE(15,6,(ROW(BG$11:BG$2000)-ROW(BG$11)+1)/($AU$11:$AU$2000=$DY$8),ROWS(EK$11:EK44))),"")</f>
        <v>21</v>
      </c>
      <c r="EL44" s="26">
        <f>IFERROR(INDEX(BH$11:BH$2000,_xlfn.AGGREGATE(15,6,(ROW(BH$11:BH$2000)-ROW(BH$11)+1)/($AU$11:$AU$2000=$DY$8),ROWS(EL$11:EL44))),"")</f>
        <v>0</v>
      </c>
      <c r="EM44" s="26">
        <f>IFERROR(INDEX(BI$11:BI$2000,_xlfn.AGGREGATE(15,6,(ROW(BI$11:BI$2000)-ROW(BI$11)+1)/($AU$11:$AU$2000=$DY$8),ROWS(EM$11:EM44))),"")</f>
        <v>434.14859999999999</v>
      </c>
      <c r="EN44" s="26">
        <f>IFERROR(INDEX(BJ$11:BJ$2000,_xlfn.AGGREGATE(15,6,(ROW(BJ$11:BJ$2000)-ROW(BJ$11)+1)/($AU$11:$AU$2000=$DY$8),ROWS(EN$11:EN44))),"")</f>
        <v>905.27359999999999</v>
      </c>
      <c r="EO44" s="26">
        <f>IFERROR(INDEX(BK$11:BK$2000,_xlfn.AGGREGATE(15,6,(ROW(BK$11:BK$2000)-ROW(BK$11)+1)/($AU$11:$AU$2000=$DY$8),ROWS(EO$11:EO44))),"")</f>
        <v>1334.3986</v>
      </c>
      <c r="EP44" s="26">
        <f>IFERROR(INDEX(BL$11:BL$2000,_xlfn.AGGREGATE(15,6,(ROW(BL$11:BL$2000)-ROW(BL$11)+1)/($AU$11:$AU$2000=$DY$8),ROWS(EP$11:EP44))),"")</f>
        <v>1805.3986</v>
      </c>
      <c r="EQ44" s="26">
        <f>IFERROR(INDEX(BM$11:BM$2000,_xlfn.AGGREGATE(15,6,(ROW(BM$11:BM$2000)-ROW(BM$11)+1)/($AU$11:$AU$2000=$DY$8),ROWS(EQ$11:EQ44))),"")</f>
        <v>0</v>
      </c>
      <c r="ER44" s="26">
        <f>IFERROR(INDEX(BN$11:BN$2000,_xlfn.AGGREGATE(15,6,(ROW(BN$11:BN$2000)-ROW(BN$11)+1)/($AU$11:$AU$2000=$DY$8),ROWS(ER$11:ER44))),"")</f>
        <v>0</v>
      </c>
      <c r="ES44" s="26">
        <f>IFERROR(INDEX(BO$11:BO$2000,_xlfn.AGGREGATE(15,6,(ROW(BO$11:BO$2000)-ROW(BO$11)+1)/($AU$11:$AU$2000=$DY$8),ROWS(ES$11:ES44))),"")</f>
        <v>0</v>
      </c>
      <c r="ET44" s="63">
        <f>IFERROR(INDEX(BP$11:BP$2000,_xlfn.AGGREGATE(15,6,(ROW(BP$11:BP$2000)-ROW(BP$11)+1)/($AU$11:$AU$2000=$DY$8),ROWS(ET$11:ET44))),"")</f>
        <v>0</v>
      </c>
      <c r="EU44" s="25"/>
      <c r="EV44" s="48" t="e">
        <f>_xlfn.RANK.EQ(FJ44,$FJ$11:$FJ$64,1)+COUNTIF(FJ$11:$FJ44,FJ44)-1</f>
        <v>#VALUE!</v>
      </c>
      <c r="EW44" s="25" t="str">
        <f>IFERROR(INDEX(DX$11:DX$541,_xlfn.AGGREGATE(15,6,(ROW(DX$11:DX$541)-ROW(DX$11)+1)/($DX$11:$DX$541="p"),ROWS(EW$11:EW44))),"")</f>
        <v/>
      </c>
      <c r="EX44" s="25" t="str">
        <f>IFERROR(INDEX(DY$11:DY$541,_xlfn.AGGREGATE(15,6,(ROW(DY$11:DY$541)-ROW(DY$11)+1)/($DX$11:$DX$541="p"),ROWS(EX$11:EX44))),"")</f>
        <v/>
      </c>
      <c r="EY44" s="25" t="str">
        <f>IFERROR(INDEX(DZ$11:DZ$541,_xlfn.AGGREGATE(15,6,(ROW(DZ$11:DZ$541)-ROW(DZ$11)+1)/($DX$11:$DX$541="p"),ROWS(EY$11:EY44))),"")</f>
        <v/>
      </c>
      <c r="EZ44" s="25" t="str">
        <f>IFERROR(INDEX(EA$11:EA$541,_xlfn.AGGREGATE(15,6,(ROW(EA$11:EA$541)-ROW(EA$11)+1)/($DX$11:$DX$541="p"),ROWS(EZ$11:EZ44))),"")</f>
        <v/>
      </c>
      <c r="FA44" s="25" t="str">
        <f>IFERROR(INDEX(EB$11:EB$541,_xlfn.AGGREGATE(15,6,(ROW(EB$11:EB$541)-ROW(EB$11)+1)/($DX$11:$DX$541="p"),ROWS(FA$11:FA44))),"")</f>
        <v/>
      </c>
      <c r="FB44" s="25" t="str">
        <f>IFERROR(INDEX(EC$11:EC$541,_xlfn.AGGREGATE(15,6,(ROW(EC$11:EC$541)-ROW(EC$11)+1)/($DX$11:$DX$541="p"),ROWS(FB$11:FB44))),"")</f>
        <v/>
      </c>
      <c r="FC44" s="25" t="str">
        <f>IFERROR(INDEX(ED$11:ED$541,_xlfn.AGGREGATE(15,6,(ROW(ED$11:ED$541)-ROW(ED$11)+1)/($DX$11:$DX$541="p"),ROWS(FC$11:FC44))),"")</f>
        <v/>
      </c>
      <c r="FD44" s="25" t="str">
        <f>IFERROR(INDEX(EE$11:EE$541,_xlfn.AGGREGATE(15,6,(ROW(EE$11:EE$541)-ROW(EE$11)+1)/($DX$11:$DX$541="p"),ROWS(FD$11:FD44))),"")</f>
        <v/>
      </c>
      <c r="FE44" s="25" t="str">
        <f>IFERROR(INDEX(EF$11:EF$541,_xlfn.AGGREGATE(15,6,(ROW(EF$11:EF$541)-ROW(EF$11)+1)/($DX$11:$DX$541="p"),ROWS(FE$11:FE44))),"")</f>
        <v/>
      </c>
      <c r="FF44" s="25" t="str">
        <f>IFERROR(INDEX(EG$11:EG$541,_xlfn.AGGREGATE(15,6,(ROW(EG$11:EG$541)-ROW(EG$11)+1)/($DX$11:$DX$541="p"),ROWS(FF$11:FF44))),"")</f>
        <v/>
      </c>
      <c r="FG44" s="25" t="str">
        <f>IFERROR(INDEX(EH$11:EH$541,_xlfn.AGGREGATE(15,6,(ROW(EH$11:EH$541)-ROW(EH$11)+1)/($DX$11:$DX$541="p"),ROWS(FG$11:FG44))),"")</f>
        <v/>
      </c>
      <c r="FH44" s="25" t="str">
        <f>IFERROR(INDEX(EI$11:EI$541,_xlfn.AGGREGATE(15,6,(ROW(EI$11:EI$541)-ROW(EI$11)+1)/($DX$11:$DX$541="p"),ROWS(FH$11:FH44))),"")</f>
        <v/>
      </c>
      <c r="FI44" s="25" t="str">
        <f>IFERROR(INDEX(EJ$11:EJ$541,_xlfn.AGGREGATE(15,6,(ROW(EJ$11:EJ$541)-ROW(EJ$11)+1)/($DX$11:$DX$541="p"),ROWS(FI$11:FI44))),"")</f>
        <v/>
      </c>
      <c r="FJ44" s="25" t="str">
        <f>IFERROR(INDEX(EK$11:EK$541,_xlfn.AGGREGATE(15,6,(ROW(EK$11:EK$541)-ROW(EK$11)+1)/($DX$11:$DX$541="p"),ROWS(FJ$11:FJ44))),"")</f>
        <v/>
      </c>
      <c r="FK44" s="25"/>
      <c r="FL44" s="25" t="str">
        <f>IFERROR(INDEX(EM$11:EM$541,_xlfn.AGGREGATE(15,6,(ROW(EM$11:EM$541)-ROW(EM$11)+1)/($DX$11:$DX$541="p"),ROWS(FL$11:FL44))),"")</f>
        <v/>
      </c>
      <c r="FM44" s="25" t="str">
        <f>IFERROR(INDEX(EN$11:EN$541,_xlfn.AGGREGATE(15,6,(ROW(EN$11:EN$541)-ROW(EN$11)+1)/($DX$11:$DX$541="p"),ROWS(FM$11:FM44))),"")</f>
        <v/>
      </c>
      <c r="FN44" s="25" t="str">
        <f>IFERROR(INDEX(EO$11:EO$541,_xlfn.AGGREGATE(15,6,(ROW(EO$11:EO$541)-ROW(EO$11)+1)/($DX$11:$DX$541="p"),ROWS(FN$11:FN44))),"")</f>
        <v/>
      </c>
      <c r="FO44" s="25" t="str">
        <f>IFERROR(INDEX(EP$11:EP$541,_xlfn.AGGREGATE(15,6,(ROW(EP$11:EP$541)-ROW(EP$11)+1)/($DX$11:$DX$541="p"),ROWS(FO$11:FO44))),"")</f>
        <v/>
      </c>
      <c r="FP44" s="25" t="str">
        <f>IFERROR(INDEX(EQ$11:EQ$541,_xlfn.AGGREGATE(15,6,(ROW(EQ$11:EQ$541)-ROW(EQ$11)+1)/($DX$11:$DX$541="p"),ROWS(FP$11:FP44))),"")</f>
        <v/>
      </c>
      <c r="FQ44" s="25" t="str">
        <f>IFERROR(INDEX(ER$11:ER$541,_xlfn.AGGREGATE(15,6,(ROW(ER$11:ER$541)-ROW(ER$11)+1)/($DX$11:$DX$541="p"),ROWS(FQ$11:FQ44))),"")</f>
        <v/>
      </c>
      <c r="FR44" s="25" t="str">
        <f>IFERROR(INDEX(ES$11:ES$541,_xlfn.AGGREGATE(15,6,(ROW(ES$11:ES$541)-ROW(ES$11)+1)/($DX$11:$DX$541="p"),ROWS(FR$11:FR44))),"")</f>
        <v/>
      </c>
      <c r="FS44" s="25" t="str">
        <f>IFERROR(INDEX(ET$11:ET$541,_xlfn.AGGREGATE(15,6,(ROW(ET$11:ET$541)-ROW(ET$11)+1)/($DX$11:$DX$541="p"),ROWS(FS$11:FS44))),"")</f>
        <v/>
      </c>
      <c r="FT44" s="25"/>
      <c r="FU44" s="48">
        <f>_xlfn.RANK.EQ(GI44,$GI$11:$GI$96,1)+COUNTIF($GI$11:GI44,GI44)-1</f>
        <v>32</v>
      </c>
      <c r="FV44" s="25" t="str">
        <f>IFERROR(INDEX(DX$11:DX$541,_xlfn.AGGREGATE(15,6,(ROW(DX$11:DX$541)-ROW(DX$11)+1)/($DX$11:$DX$541="t"),ROWS(FV$11:FV44))),"")</f>
        <v>t</v>
      </c>
      <c r="FW44" s="25" t="str">
        <f>IFERROR(INDEX(DY$11:DY$541,_xlfn.AGGREGATE(15,6,(ROW(DY$11:DY$541)-ROW(DY$11)+1)/($DX$11:$DX$541="t"),ROWS(FW$11:FW44))),"")</f>
        <v>PASS</v>
      </c>
      <c r="FX44" s="25">
        <f>IFERROR(INDEX(DZ$11:DZ$541,_xlfn.AGGREGATE(15,6,(ROW(DZ$11:DZ$541)-ROW(DZ$11)+1)/($DX$11:$DX$541="t"),ROWS(FX$11:FX44))),"")</f>
        <v>1</v>
      </c>
      <c r="FY44" s="25">
        <f>IFERROR(INDEX(EA$11:EA$541,_xlfn.AGGREGATE(15,6,(ROW(EA$11:EA$541)-ROW(EA$11)+1)/($DX$11:$DX$541="t"),ROWS(FY$11:FY44))),"")</f>
        <v>1</v>
      </c>
      <c r="FZ44" s="25">
        <f>IFERROR(INDEX(EB$11:EB$541,_xlfn.AGGREGATE(15,6,(ROW(EB$11:EB$541)-ROW(EB$11)+1)/($DX$11:$DX$541="t"),ROWS(FZ$11:FZ44))),"")</f>
        <v>3</v>
      </c>
      <c r="GA44" s="25">
        <f>IFERROR(INDEX(EC$11:EC$541,_xlfn.AGGREGATE(15,6,(ROW(EC$11:EC$541)-ROW(EC$11)+1)/($DX$11:$DX$541="t"),ROWS(GA$11:GA44))),"")</f>
        <v>3</v>
      </c>
      <c r="GB44" s="25">
        <f>IFERROR(INDEX(ED$11:ED$541,_xlfn.AGGREGATE(15,6,(ROW(ED$11:ED$541)-ROW(ED$11)+1)/($DX$11:$DX$541="t"),ROWS(GB$11:GB44))),"")</f>
        <v>1</v>
      </c>
      <c r="GC44" s="25">
        <f>IFERROR(INDEX(EE$11:EE$541,_xlfn.AGGREGATE(15,6,(ROW(EE$11:EE$541)-ROW(EE$11)+1)/($DX$11:$DX$541="t"),ROWS(GC$11:GC44))),"")</f>
        <v>1</v>
      </c>
      <c r="GD44" s="25">
        <f>IFERROR(INDEX(EF$11:EF$541,_xlfn.AGGREGATE(15,6,(ROW(EF$11:EF$541)-ROW(EF$11)+1)/($DX$11:$DX$541="t"),ROWS(GD$11:GD44))),"")</f>
        <v>3</v>
      </c>
      <c r="GE44" s="25">
        <f>IFERROR(INDEX(EG$11:EG$541,_xlfn.AGGREGATE(15,6,(ROW(EG$11:EG$541)-ROW(EG$11)+1)/($DX$11:$DX$541="t"),ROWS(GE$11:GE44))),"")</f>
        <v>3</v>
      </c>
      <c r="GF44" s="25">
        <f>IFERROR(INDEX(EH$11:EH$541,_xlfn.AGGREGATE(15,6,(ROW(EH$11:EH$541)-ROW(EH$11)+1)/($DX$11:$DX$541="t"),ROWS(GF$11:GF44))),"")</f>
        <v>433</v>
      </c>
      <c r="GG44" s="25">
        <f>IFERROR(INDEX(EI$11:EI$541,_xlfn.AGGREGATE(15,6,(ROW(EI$11:EI$541)-ROW(EI$11)+1)/($DX$11:$DX$541="t"),ROWS(GG$11:GG44))),"")</f>
        <v>0</v>
      </c>
      <c r="GH44" s="25">
        <f>IFERROR(INDEX(EJ$11:EJ$541,_xlfn.AGGREGATE(15,6,(ROW(EJ$11:EJ$541)-ROW(EJ$11)+1)/($DX$11:$DX$541="t"),ROWS(GH$11:GH44))),"")</f>
        <v>467</v>
      </c>
      <c r="GI44" s="25">
        <f>IFERROR(INDEX(EK$11:EK$541,_xlfn.AGGREGATE(15,6,(ROW(EK$11:EK$541)-ROW(EK$11)+1)/($DX$11:$DX$541="t"),ROWS(GI$11:GI44))),"")</f>
        <v>17</v>
      </c>
      <c r="GJ44" s="25"/>
      <c r="GK44" s="25">
        <f>IFERROR(INDEX(EM$11:EM$541,_xlfn.AGGREGATE(15,6,(ROW(EM$11:EM$541)-ROW(EM$11)+1)/($DX$11:$DX$541="t"),ROWS(GK$11:GK44))),"")</f>
        <v>438.14859999999999</v>
      </c>
      <c r="GL44" s="25">
        <f>IFERROR(INDEX(EN$11:EN$541,_xlfn.AGGREGATE(15,6,(ROW(EN$11:EN$541)-ROW(EN$11)+1)/($DX$11:$DX$541="t"),ROWS(GL$11:GL44))),"")</f>
        <v>871.27359999999999</v>
      </c>
      <c r="GM44" s="25">
        <f>IFERROR(INDEX(EO$11:EO$541,_xlfn.AGGREGATE(15,6,(ROW(EO$11:EO$541)-ROW(EO$11)+1)/($DX$11:$DX$541="t"),ROWS(GM$11:GM44))),"")</f>
        <v>1338.3986</v>
      </c>
      <c r="GN44" s="25">
        <f>IFERROR(INDEX(EP$11:EP$541,_xlfn.AGGREGATE(15,6,(ROW(EP$11:EP$541)-ROW(EP$11)+1)/($DX$11:$DX$541="t"),ROWS(GN$11:GN44))),"")</f>
        <v>1805.3986</v>
      </c>
      <c r="GO44" s="25"/>
      <c r="GP44" s="305"/>
      <c r="GQ44" s="142"/>
      <c r="GR44" s="26"/>
      <c r="GS44" s="18" t="str">
        <f t="shared" si="42"/>
        <v>PASS</v>
      </c>
      <c r="GT44" s="26">
        <f t="shared" si="47"/>
        <v>3</v>
      </c>
      <c r="GU44" s="26">
        <f t="shared" si="48"/>
        <v>1</v>
      </c>
      <c r="GV44" s="26">
        <f t="shared" si="49"/>
        <v>1</v>
      </c>
      <c r="GW44" s="26">
        <f t="shared" si="50"/>
        <v>3</v>
      </c>
      <c r="GX44" s="26">
        <f t="shared" si="51"/>
        <v>1</v>
      </c>
      <c r="GY44" s="26">
        <f t="shared" si="52"/>
        <v>1</v>
      </c>
      <c r="GZ44" s="26">
        <f t="shared" si="53"/>
        <v>3</v>
      </c>
      <c r="HA44" s="26">
        <f t="shared" si="54"/>
        <v>1</v>
      </c>
      <c r="HB44" s="26">
        <f t="shared" si="43"/>
        <v>440.5</v>
      </c>
      <c r="HC44" s="26">
        <f t="shared" si="44"/>
        <v>0</v>
      </c>
      <c r="HD44" s="26">
        <f t="shared" si="45"/>
        <v>459.5</v>
      </c>
      <c r="HE44" s="63">
        <f t="shared" si="55"/>
        <v>9.5</v>
      </c>
      <c r="HF44" s="52">
        <f t="shared" si="56"/>
        <v>0</v>
      </c>
      <c r="HG44" s="4">
        <f t="shared" si="57"/>
        <v>464.64859999999999</v>
      </c>
      <c r="HH44" s="26">
        <f t="shared" si="58"/>
        <v>905.27359999999999</v>
      </c>
      <c r="HI44" s="7">
        <f t="shared" si="59"/>
        <v>1345.8986</v>
      </c>
      <c r="HJ44" s="26">
        <f t="shared" si="60"/>
        <v>1805.3986</v>
      </c>
      <c r="HK44" s="2"/>
      <c r="HL44" s="2"/>
      <c r="HN44" s="133">
        <f t="shared" si="75"/>
        <v>0</v>
      </c>
      <c r="HO44" s="35">
        <f t="shared" si="75"/>
        <v>0</v>
      </c>
      <c r="HP44" s="35">
        <f t="shared" si="75"/>
        <v>0</v>
      </c>
      <c r="HQ44" s="35">
        <f t="shared" si="75"/>
        <v>0</v>
      </c>
      <c r="HR44" s="35">
        <f t="shared" si="75"/>
        <v>0</v>
      </c>
      <c r="HS44" s="35">
        <f t="shared" si="75"/>
        <v>0</v>
      </c>
      <c r="HT44" s="35">
        <f t="shared" si="75"/>
        <v>0</v>
      </c>
      <c r="HU44" s="35" t="e">
        <f t="shared" si="75"/>
        <v>#VALUE!</v>
      </c>
      <c r="HV44" s="35" t="e">
        <f t="shared" si="75"/>
        <v>#VALUE!</v>
      </c>
      <c r="HW44" s="35" t="e">
        <f t="shared" si="75"/>
        <v>#VALUE!</v>
      </c>
      <c r="HX44" s="35" t="e">
        <f t="shared" si="76"/>
        <v>#VALUE!</v>
      </c>
      <c r="HY44" s="35" t="e">
        <f t="shared" si="76"/>
        <v>#VALUE!</v>
      </c>
      <c r="HZ44" s="35" t="e">
        <f t="shared" si="76"/>
        <v>#VALUE!</v>
      </c>
      <c r="IA44" s="35" t="e">
        <f t="shared" si="76"/>
        <v>#VALUE!</v>
      </c>
      <c r="IB44" s="35" t="e">
        <f t="shared" si="76"/>
        <v>#VALUE!</v>
      </c>
      <c r="IC44" s="35" t="e">
        <f t="shared" si="76"/>
        <v>#VALUE!</v>
      </c>
      <c r="ID44" s="35" t="e">
        <f t="shared" si="76"/>
        <v>#VALUE!</v>
      </c>
      <c r="IE44" s="35" t="e">
        <f t="shared" si="76"/>
        <v>#VALUE!</v>
      </c>
      <c r="IF44" s="35" t="e">
        <f t="shared" si="76"/>
        <v>#VALUE!</v>
      </c>
      <c r="IG44" s="35" t="e">
        <f t="shared" si="76"/>
        <v>#VALUE!</v>
      </c>
      <c r="IH44" s="35" t="e">
        <f t="shared" si="77"/>
        <v>#VALUE!</v>
      </c>
      <c r="II44" s="35" t="e">
        <f t="shared" si="77"/>
        <v>#VALUE!</v>
      </c>
      <c r="IJ44" s="35" t="e">
        <f t="shared" si="77"/>
        <v>#VALUE!</v>
      </c>
      <c r="IK44" s="35" t="e">
        <f t="shared" si="77"/>
        <v>#VALUE!</v>
      </c>
      <c r="IL44" s="35" t="e">
        <f t="shared" si="77"/>
        <v>#VALUE!</v>
      </c>
      <c r="IM44" s="35" t="e">
        <f t="shared" si="77"/>
        <v>#VALUE!</v>
      </c>
      <c r="IN44" s="35" t="e">
        <f t="shared" si="77"/>
        <v>#VALUE!</v>
      </c>
      <c r="IO44" s="35" t="e">
        <f t="shared" si="77"/>
        <v>#VALUE!</v>
      </c>
      <c r="IP44" s="35" t="e">
        <f t="shared" si="77"/>
        <v>#VALUE!</v>
      </c>
      <c r="IQ44" s="35" t="e">
        <f t="shared" si="77"/>
        <v>#VALUE!</v>
      </c>
      <c r="IR44" s="35" t="e">
        <f t="shared" si="78"/>
        <v>#VALUE!</v>
      </c>
      <c r="IS44" s="35" t="e">
        <f t="shared" si="78"/>
        <v>#VALUE!</v>
      </c>
      <c r="IT44" s="35" t="e">
        <f t="shared" si="78"/>
        <v>#VALUE!</v>
      </c>
      <c r="IU44" s="35" t="e">
        <f t="shared" si="78"/>
        <v>#VALUE!</v>
      </c>
      <c r="IV44" s="35" t="e">
        <f t="shared" si="78"/>
        <v>#VALUE!</v>
      </c>
      <c r="IW44" s="35" t="e">
        <f t="shared" si="78"/>
        <v>#VALUE!</v>
      </c>
      <c r="IX44" s="35" t="e">
        <f t="shared" si="78"/>
        <v>#VALUE!</v>
      </c>
      <c r="IY44" s="35" t="e">
        <f t="shared" si="78"/>
        <v>#VALUE!</v>
      </c>
      <c r="IZ44" s="35" t="e">
        <f t="shared" si="78"/>
        <v>#VALUE!</v>
      </c>
      <c r="JA44" s="35" t="e">
        <f t="shared" si="78"/>
        <v>#VALUE!</v>
      </c>
      <c r="JB44" s="35" t="e">
        <f t="shared" si="79"/>
        <v>#VALUE!</v>
      </c>
      <c r="JC44" s="35" t="e">
        <f t="shared" si="79"/>
        <v>#VALUE!</v>
      </c>
      <c r="JD44" s="35" t="e">
        <f t="shared" si="79"/>
        <v>#VALUE!</v>
      </c>
      <c r="JE44" s="35" t="e">
        <f t="shared" si="79"/>
        <v>#VALUE!</v>
      </c>
      <c r="JF44" s="35" t="e">
        <f t="shared" si="79"/>
        <v>#VALUE!</v>
      </c>
      <c r="JG44" s="35" t="e">
        <f t="shared" si="79"/>
        <v>#VALUE!</v>
      </c>
      <c r="JH44" s="35" t="e">
        <f t="shared" si="79"/>
        <v>#VALUE!</v>
      </c>
      <c r="JI44" s="35" t="e">
        <f t="shared" si="79"/>
        <v>#VALUE!</v>
      </c>
      <c r="JJ44" s="35" t="e">
        <f t="shared" si="79"/>
        <v>#VALUE!</v>
      </c>
      <c r="JK44" s="177" t="e">
        <f t="shared" si="79"/>
        <v>#VALUE!</v>
      </c>
    </row>
    <row r="45" spans="1:271" ht="15" customHeight="1" x14ac:dyDescent="0.3">
      <c r="A45" s="100"/>
      <c r="B45" s="407"/>
      <c r="C45" s="408"/>
      <c r="D45" s="408"/>
      <c r="E45" s="408"/>
      <c r="F45" s="409"/>
      <c r="G45" s="95"/>
      <c r="H45" s="95"/>
      <c r="I45" s="95"/>
      <c r="J45" s="95"/>
      <c r="K45" s="103"/>
      <c r="L45" s="100"/>
      <c r="M45" s="100"/>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426"/>
      <c r="AR45" s="141"/>
      <c r="AS45" s="18">
        <v>8</v>
      </c>
      <c r="AT45" s="26" t="s">
        <v>123</v>
      </c>
      <c r="AU45" s="4" t="str">
        <f t="shared" si="80"/>
        <v>FAIL</v>
      </c>
      <c r="AV45" s="26" t="s">
        <v>146</v>
      </c>
      <c r="AW45" s="26" t="s">
        <v>146</v>
      </c>
      <c r="AX45" s="26" t="s">
        <v>146</v>
      </c>
      <c r="AY45" s="26" t="s">
        <v>146</v>
      </c>
      <c r="AZ45" s="26" t="s">
        <v>146</v>
      </c>
      <c r="BA45" s="26" t="s">
        <v>146</v>
      </c>
      <c r="BB45" s="26" t="s">
        <v>146</v>
      </c>
      <c r="BC45" s="26" t="s">
        <v>146</v>
      </c>
      <c r="BD45" s="26">
        <f t="shared" si="81"/>
        <v>0</v>
      </c>
      <c r="BE45" s="26"/>
      <c r="BF45" s="26">
        <f t="shared" si="66"/>
        <v>0</v>
      </c>
      <c r="BG45" s="63">
        <f t="shared" si="67"/>
        <v>0.01</v>
      </c>
      <c r="BH45" s="26"/>
      <c r="BI45" s="26">
        <f>IF($D$3=2,BD45+TubeGap/2+TubeStart,IF($D$3=1,BD45/2+TubeGap/2))</f>
        <v>5.1486000000000001</v>
      </c>
      <c r="BJ45" s="26">
        <f t="shared" si="68"/>
        <v>5.2736000000000001</v>
      </c>
      <c r="BK45" s="26">
        <f t="shared" si="69"/>
        <v>5.3986000000000001</v>
      </c>
      <c r="BL45" s="26"/>
      <c r="BM45" s="26"/>
      <c r="BN45" s="26"/>
      <c r="BO45" s="26"/>
      <c r="BP45" s="26"/>
      <c r="BQ45" s="26"/>
      <c r="BR45" s="26"/>
      <c r="BS45" s="26" t="str">
        <f t="shared" si="10"/>
        <v>Int</v>
      </c>
      <c r="BT45" s="26"/>
      <c r="BU45" s="26"/>
      <c r="BV45" s="26">
        <f t="shared" si="70"/>
        <v>1</v>
      </c>
      <c r="BW45" s="26">
        <f t="shared" si="70"/>
        <v>0</v>
      </c>
      <c r="BX45" s="26">
        <f t="shared" si="70"/>
        <v>0</v>
      </c>
      <c r="BY45" s="26">
        <f t="shared" si="70"/>
        <v>0</v>
      </c>
      <c r="BZ45" s="26">
        <f t="shared" si="70"/>
        <v>0</v>
      </c>
      <c r="CA45" s="26">
        <f t="shared" si="70"/>
        <v>0</v>
      </c>
      <c r="CB45" s="26">
        <f t="shared" si="70"/>
        <v>0</v>
      </c>
      <c r="CC45" s="26">
        <f t="shared" si="70"/>
        <v>0</v>
      </c>
      <c r="CD45" s="26">
        <f t="shared" si="70"/>
        <v>0</v>
      </c>
      <c r="CE45" s="26">
        <f t="shared" si="70"/>
        <v>0</v>
      </c>
      <c r="CF45" s="26">
        <f t="shared" si="71"/>
        <v>0</v>
      </c>
      <c r="CG45" s="26">
        <f t="shared" si="71"/>
        <v>0</v>
      </c>
      <c r="CH45" s="26">
        <f t="shared" si="71"/>
        <v>0</v>
      </c>
      <c r="CI45" s="26">
        <f t="shared" si="71"/>
        <v>0</v>
      </c>
      <c r="CJ45" s="26">
        <f t="shared" si="71"/>
        <v>0</v>
      </c>
      <c r="CK45" s="26">
        <f t="shared" si="71"/>
        <v>0</v>
      </c>
      <c r="CL45" s="26">
        <f t="shared" si="71"/>
        <v>0</v>
      </c>
      <c r="CM45" s="26">
        <f t="shared" si="71"/>
        <v>0</v>
      </c>
      <c r="CN45" s="26">
        <f t="shared" si="71"/>
        <v>0</v>
      </c>
      <c r="CO45" s="26">
        <f t="shared" si="71"/>
        <v>0</v>
      </c>
      <c r="CP45" s="26">
        <f t="shared" si="72"/>
        <v>0</v>
      </c>
      <c r="CQ45" s="26">
        <f t="shared" si="72"/>
        <v>0</v>
      </c>
      <c r="CR45" s="26">
        <f t="shared" si="72"/>
        <v>0</v>
      </c>
      <c r="CS45" s="26">
        <f t="shared" si="72"/>
        <v>0</v>
      </c>
      <c r="CT45" s="26">
        <f t="shared" si="72"/>
        <v>0</v>
      </c>
      <c r="CU45" s="26">
        <f t="shared" si="72"/>
        <v>0</v>
      </c>
      <c r="CV45" s="26">
        <f t="shared" si="72"/>
        <v>0</v>
      </c>
      <c r="CW45" s="26">
        <f t="shared" si="72"/>
        <v>0</v>
      </c>
      <c r="CX45" s="26">
        <f t="shared" si="72"/>
        <v>0</v>
      </c>
      <c r="CY45" s="26">
        <f t="shared" si="72"/>
        <v>0</v>
      </c>
      <c r="CZ45" s="26">
        <f t="shared" si="73"/>
        <v>0</v>
      </c>
      <c r="DA45" s="26">
        <f t="shared" si="73"/>
        <v>0</v>
      </c>
      <c r="DB45" s="26">
        <f t="shared" si="73"/>
        <v>0</v>
      </c>
      <c r="DC45" s="26">
        <f t="shared" si="73"/>
        <v>0</v>
      </c>
      <c r="DD45" s="26">
        <f t="shared" si="73"/>
        <v>0</v>
      </c>
      <c r="DE45" s="26">
        <f t="shared" si="73"/>
        <v>0</v>
      </c>
      <c r="DF45" s="26">
        <f t="shared" si="73"/>
        <v>0</v>
      </c>
      <c r="DG45" s="26">
        <f t="shared" si="73"/>
        <v>0</v>
      </c>
      <c r="DH45" s="26">
        <f t="shared" si="73"/>
        <v>0</v>
      </c>
      <c r="DI45" s="26">
        <f t="shared" si="73"/>
        <v>0</v>
      </c>
      <c r="DJ45" s="26">
        <f t="shared" si="74"/>
        <v>0</v>
      </c>
      <c r="DK45" s="26">
        <f t="shared" si="74"/>
        <v>0</v>
      </c>
      <c r="DL45" s="26">
        <f t="shared" si="74"/>
        <v>0</v>
      </c>
      <c r="DM45" s="26">
        <f t="shared" si="74"/>
        <v>0</v>
      </c>
      <c r="DN45" s="26">
        <f t="shared" si="74"/>
        <v>0</v>
      </c>
      <c r="DO45" s="26">
        <f t="shared" si="74"/>
        <v>0</v>
      </c>
      <c r="DP45" s="26"/>
      <c r="DQ45" s="26"/>
      <c r="DR45" s="26"/>
      <c r="DS45" s="26"/>
      <c r="DT45" s="366"/>
      <c r="DW45" s="48">
        <v>35</v>
      </c>
      <c r="DX45" s="26" t="str">
        <f>IFERROR(INDEX(AT$11:AT$2000,_xlfn.AGGREGATE(15,6,(ROW(AT$11:AT$2000)-ROW(AT$11)+1)/($AU$11:$AU$2000=$DY$8),ROWS(DX$11:DX45))),"")</f>
        <v>t</v>
      </c>
      <c r="DY45" s="4" t="str">
        <f>IFERROR(INDEX(AU$11:AU$2000,_xlfn.AGGREGATE(15,6,(ROW(AU$11:AU$2000)-ROW(AU$11)+1)/($AU$11:$AU$2000=$DY$8),ROWS(DY$11:DY45))),"")</f>
        <v>PASS</v>
      </c>
      <c r="DZ45" s="26">
        <f>IFERROR(INDEX(AV$11:AV$2000,_xlfn.AGGREGATE(15,6,(ROW(AV$11:AV$2000)-ROW(AV$11)+1)/($AU$11:$AU$2000=$DY$8),ROWS(DZ$11:DZ45))),"")</f>
        <v>1</v>
      </c>
      <c r="EA45" s="26">
        <f>IFERROR(INDEX(AW$11:AW$2000,_xlfn.AGGREGATE(15,6,(ROW(AW$11:AW$2000)-ROW(AW$11)+1)/($AU$11:$AU$2000=$DY$8),ROWS(EA$11:EA45))),"")</f>
        <v>3</v>
      </c>
      <c r="EB45" s="26">
        <f>IFERROR(INDEX(AX$11:AX$2000,_xlfn.AGGREGATE(15,6,(ROW(AX$11:AX$2000)-ROW(AX$11)+1)/($AU$11:$AU$2000=$DY$8),ROWS(EB$11:EB45))),"")</f>
        <v>1</v>
      </c>
      <c r="EC45" s="26">
        <f>IFERROR(INDEX(AY$11:AY$2000,_xlfn.AGGREGATE(15,6,(ROW(AY$11:AY$2000)-ROW(AY$11)+1)/($AU$11:$AU$2000=$DY$8),ROWS(EC$11:EC45))),"")</f>
        <v>3</v>
      </c>
      <c r="ED45" s="26">
        <f>IFERROR(INDEX(AZ$11:AZ$2000,_xlfn.AGGREGATE(15,6,(ROW(AZ$11:AZ$2000)-ROW(AZ$11)+1)/($AU$11:$AU$2000=$DY$8),ROWS(ED$11:ED45))),"")</f>
        <v>1</v>
      </c>
      <c r="EE45" s="26">
        <f>IFERROR(INDEX(BA$11:BA$2000,_xlfn.AGGREGATE(15,6,(ROW(BA$11:BA$2000)-ROW(BA$11)+1)/($AU$11:$AU$2000=$DY$8),ROWS(EE$11:EE45))),"")</f>
        <v>3</v>
      </c>
      <c r="EF45" s="26">
        <f>IFERROR(INDEX(BB$11:BB$2000,_xlfn.AGGREGATE(15,6,(ROW(BB$11:BB$2000)-ROW(BB$11)+1)/($AU$11:$AU$2000=$DY$8),ROWS(EF$11:EF45))),"")</f>
        <v>1</v>
      </c>
      <c r="EG45" s="26">
        <f>IFERROR(INDEX(BC$11:BC$2000,_xlfn.AGGREGATE(15,6,(ROW(BC$11:BC$2000)-ROW(BC$11)+1)/($AU$11:$AU$2000=$DY$8),ROWS(EG$11:EG45))),"")</f>
        <v>3</v>
      </c>
      <c r="EH45" s="26">
        <f>IFERROR(INDEX(BD$11:BD$2000,_xlfn.AGGREGATE(15,6,(ROW(BD$11:BD$2000)-ROW(BD$11)+1)/($AU$11:$AU$2000=$DY$8),ROWS(EH$11:EH45))),"")</f>
        <v>428.5</v>
      </c>
      <c r="EI45" s="26">
        <f>IFERROR(INDEX(BE$11:BE$2000,_xlfn.AGGREGATE(15,6,(ROW(BE$11:BE$2000)-ROW(BE$11)+1)/($AU$11:$AU$2000=$DY$8),ROWS(EI$11:EI45))),"")</f>
        <v>0</v>
      </c>
      <c r="EJ45" s="26">
        <f>IFERROR(INDEX(BF$11:BF$2000,_xlfn.AGGREGATE(15,6,(ROW(BF$11:BF$2000)-ROW(BF$11)+1)/($AU$11:$AU$2000=$DY$8),ROWS(EJ$11:EJ45))),"")</f>
        <v>471.5</v>
      </c>
      <c r="EK45" s="26">
        <f>IFERROR(INDEX(BG$11:BG$2000,_xlfn.AGGREGATE(15,6,(ROW(BG$11:BG$2000)-ROW(BG$11)+1)/($AU$11:$AU$2000=$DY$8),ROWS(EK$11:EK45))),"")</f>
        <v>21.5</v>
      </c>
      <c r="EL45" s="26">
        <f>IFERROR(INDEX(BH$11:BH$2000,_xlfn.AGGREGATE(15,6,(ROW(BH$11:BH$2000)-ROW(BH$11)+1)/($AU$11:$AU$2000=$DY$8),ROWS(EL$11:EL45))),"")</f>
        <v>0</v>
      </c>
      <c r="EM45" s="26">
        <f>IFERROR(INDEX(BI$11:BI$2000,_xlfn.AGGREGATE(15,6,(ROW(BI$11:BI$2000)-ROW(BI$11)+1)/($AU$11:$AU$2000=$DY$8),ROWS(EM$11:EM45))),"")</f>
        <v>433.64859999999999</v>
      </c>
      <c r="EN45" s="26">
        <f>IFERROR(INDEX(BJ$11:BJ$2000,_xlfn.AGGREGATE(15,6,(ROW(BJ$11:BJ$2000)-ROW(BJ$11)+1)/($AU$11:$AU$2000=$DY$8),ROWS(EN$11:EN45))),"")</f>
        <v>905.27359999999999</v>
      </c>
      <c r="EO45" s="26">
        <f>IFERROR(INDEX(BK$11:BK$2000,_xlfn.AGGREGATE(15,6,(ROW(BK$11:BK$2000)-ROW(BK$11)+1)/($AU$11:$AU$2000=$DY$8),ROWS(EO$11:EO45))),"")</f>
        <v>1333.8986</v>
      </c>
      <c r="EP45" s="26">
        <f>IFERROR(INDEX(BL$11:BL$2000,_xlfn.AGGREGATE(15,6,(ROW(BL$11:BL$2000)-ROW(BL$11)+1)/($AU$11:$AU$2000=$DY$8),ROWS(EP$11:EP45))),"")</f>
        <v>1805.3986</v>
      </c>
      <c r="EQ45" s="26">
        <f>IFERROR(INDEX(BM$11:BM$2000,_xlfn.AGGREGATE(15,6,(ROW(BM$11:BM$2000)-ROW(BM$11)+1)/($AU$11:$AU$2000=$DY$8),ROWS(EQ$11:EQ45))),"")</f>
        <v>0</v>
      </c>
      <c r="ER45" s="26">
        <f>IFERROR(INDEX(BN$11:BN$2000,_xlfn.AGGREGATE(15,6,(ROW(BN$11:BN$2000)-ROW(BN$11)+1)/($AU$11:$AU$2000=$DY$8),ROWS(ER$11:ER45))),"")</f>
        <v>0</v>
      </c>
      <c r="ES45" s="26">
        <f>IFERROR(INDEX(BO$11:BO$2000,_xlfn.AGGREGATE(15,6,(ROW(BO$11:BO$2000)-ROW(BO$11)+1)/($AU$11:$AU$2000=$DY$8),ROWS(ES$11:ES45))),"")</f>
        <v>0</v>
      </c>
      <c r="ET45" s="63">
        <f>IFERROR(INDEX(BP$11:BP$2000,_xlfn.AGGREGATE(15,6,(ROW(BP$11:BP$2000)-ROW(BP$11)+1)/($AU$11:$AU$2000=$DY$8),ROWS(ET$11:ET45))),"")</f>
        <v>0</v>
      </c>
      <c r="EU45" s="25"/>
      <c r="EV45" s="48" t="e">
        <f>_xlfn.RANK.EQ(FJ45,$FJ$11:$FJ$64,1)+COUNTIF(FJ$11:$FJ45,FJ45)-1</f>
        <v>#VALUE!</v>
      </c>
      <c r="EW45" s="25" t="str">
        <f>IFERROR(INDEX(DX$11:DX$541,_xlfn.AGGREGATE(15,6,(ROW(DX$11:DX$541)-ROW(DX$11)+1)/($DX$11:$DX$541="p"),ROWS(EW$11:EW45))),"")</f>
        <v/>
      </c>
      <c r="EX45" s="25" t="str">
        <f>IFERROR(INDEX(DY$11:DY$541,_xlfn.AGGREGATE(15,6,(ROW(DY$11:DY$541)-ROW(DY$11)+1)/($DX$11:$DX$541="p"),ROWS(EX$11:EX45))),"")</f>
        <v/>
      </c>
      <c r="EY45" s="25" t="str">
        <f>IFERROR(INDEX(DZ$11:DZ$541,_xlfn.AGGREGATE(15,6,(ROW(DZ$11:DZ$541)-ROW(DZ$11)+1)/($DX$11:$DX$541="p"),ROWS(EY$11:EY45))),"")</f>
        <v/>
      </c>
      <c r="EZ45" s="25" t="str">
        <f>IFERROR(INDEX(EA$11:EA$541,_xlfn.AGGREGATE(15,6,(ROW(EA$11:EA$541)-ROW(EA$11)+1)/($DX$11:$DX$541="p"),ROWS(EZ$11:EZ45))),"")</f>
        <v/>
      </c>
      <c r="FA45" s="25" t="str">
        <f>IFERROR(INDEX(EB$11:EB$541,_xlfn.AGGREGATE(15,6,(ROW(EB$11:EB$541)-ROW(EB$11)+1)/($DX$11:$DX$541="p"),ROWS(FA$11:FA45))),"")</f>
        <v/>
      </c>
      <c r="FB45" s="25" t="str">
        <f>IFERROR(INDEX(EC$11:EC$541,_xlfn.AGGREGATE(15,6,(ROW(EC$11:EC$541)-ROW(EC$11)+1)/($DX$11:$DX$541="p"),ROWS(FB$11:FB45))),"")</f>
        <v/>
      </c>
      <c r="FC45" s="25" t="str">
        <f>IFERROR(INDEX(ED$11:ED$541,_xlfn.AGGREGATE(15,6,(ROW(ED$11:ED$541)-ROW(ED$11)+1)/($DX$11:$DX$541="p"),ROWS(FC$11:FC45))),"")</f>
        <v/>
      </c>
      <c r="FD45" s="25" t="str">
        <f>IFERROR(INDEX(EE$11:EE$541,_xlfn.AGGREGATE(15,6,(ROW(EE$11:EE$541)-ROW(EE$11)+1)/($DX$11:$DX$541="p"),ROWS(FD$11:FD45))),"")</f>
        <v/>
      </c>
      <c r="FE45" s="25" t="str">
        <f>IFERROR(INDEX(EF$11:EF$541,_xlfn.AGGREGATE(15,6,(ROW(EF$11:EF$541)-ROW(EF$11)+1)/($DX$11:$DX$541="p"),ROWS(FE$11:FE45))),"")</f>
        <v/>
      </c>
      <c r="FF45" s="25" t="str">
        <f>IFERROR(INDEX(EG$11:EG$541,_xlfn.AGGREGATE(15,6,(ROW(EG$11:EG$541)-ROW(EG$11)+1)/($DX$11:$DX$541="p"),ROWS(FF$11:FF45))),"")</f>
        <v/>
      </c>
      <c r="FG45" s="25" t="str">
        <f>IFERROR(INDEX(EH$11:EH$541,_xlfn.AGGREGATE(15,6,(ROW(EH$11:EH$541)-ROW(EH$11)+1)/($DX$11:$DX$541="p"),ROWS(FG$11:FG45))),"")</f>
        <v/>
      </c>
      <c r="FH45" s="25" t="str">
        <f>IFERROR(INDEX(EI$11:EI$541,_xlfn.AGGREGATE(15,6,(ROW(EI$11:EI$541)-ROW(EI$11)+1)/($DX$11:$DX$541="p"),ROWS(FH$11:FH45))),"")</f>
        <v/>
      </c>
      <c r="FI45" s="25" t="str">
        <f>IFERROR(INDEX(EJ$11:EJ$541,_xlfn.AGGREGATE(15,6,(ROW(EJ$11:EJ$541)-ROW(EJ$11)+1)/($DX$11:$DX$541="p"),ROWS(FI$11:FI45))),"")</f>
        <v/>
      </c>
      <c r="FJ45" s="25" t="str">
        <f>IFERROR(INDEX(EK$11:EK$541,_xlfn.AGGREGATE(15,6,(ROW(EK$11:EK$541)-ROW(EK$11)+1)/($DX$11:$DX$541="p"),ROWS(FJ$11:FJ45))),"")</f>
        <v/>
      </c>
      <c r="FK45" s="25"/>
      <c r="FL45" s="25" t="str">
        <f>IFERROR(INDEX(EM$11:EM$541,_xlfn.AGGREGATE(15,6,(ROW(EM$11:EM$541)-ROW(EM$11)+1)/($DX$11:$DX$541="p"),ROWS(FL$11:FL45))),"")</f>
        <v/>
      </c>
      <c r="FM45" s="25" t="str">
        <f>IFERROR(INDEX(EN$11:EN$541,_xlfn.AGGREGATE(15,6,(ROW(EN$11:EN$541)-ROW(EN$11)+1)/($DX$11:$DX$541="p"),ROWS(FM$11:FM45))),"")</f>
        <v/>
      </c>
      <c r="FN45" s="25" t="str">
        <f>IFERROR(INDEX(EO$11:EO$541,_xlfn.AGGREGATE(15,6,(ROW(EO$11:EO$541)-ROW(EO$11)+1)/($DX$11:$DX$541="p"),ROWS(FN$11:FN45))),"")</f>
        <v/>
      </c>
      <c r="FO45" s="25" t="str">
        <f>IFERROR(INDEX(EP$11:EP$541,_xlfn.AGGREGATE(15,6,(ROW(EP$11:EP$541)-ROW(EP$11)+1)/($DX$11:$DX$541="p"),ROWS(FO$11:FO45))),"")</f>
        <v/>
      </c>
      <c r="FP45" s="25" t="str">
        <f>IFERROR(INDEX(EQ$11:EQ$541,_xlfn.AGGREGATE(15,6,(ROW(EQ$11:EQ$541)-ROW(EQ$11)+1)/($DX$11:$DX$541="p"),ROWS(FP$11:FP45))),"")</f>
        <v/>
      </c>
      <c r="FQ45" s="25" t="str">
        <f>IFERROR(INDEX(ER$11:ER$541,_xlfn.AGGREGATE(15,6,(ROW(ER$11:ER$541)-ROW(ER$11)+1)/($DX$11:$DX$541="p"),ROWS(FQ$11:FQ45))),"")</f>
        <v/>
      </c>
      <c r="FR45" s="25" t="str">
        <f>IFERROR(INDEX(ES$11:ES$541,_xlfn.AGGREGATE(15,6,(ROW(ES$11:ES$541)-ROW(ES$11)+1)/($DX$11:$DX$541="p"),ROWS(FR$11:FR45))),"")</f>
        <v/>
      </c>
      <c r="FS45" s="25" t="str">
        <f>IFERROR(INDEX(ET$11:ET$541,_xlfn.AGGREGATE(15,6,(ROW(ET$11:ET$541)-ROW(ET$11)+1)/($DX$11:$DX$541="p"),ROWS(FS$11:FS45))),"")</f>
        <v/>
      </c>
      <c r="FT45" s="25"/>
      <c r="FU45" s="48">
        <f>_xlfn.RANK.EQ(GI45,$GI$11:$GI$96,1)+COUNTIF($GI$11:GI45,GI45)-1</f>
        <v>36</v>
      </c>
      <c r="FV45" s="25" t="str">
        <f>IFERROR(INDEX(DX$11:DX$541,_xlfn.AGGREGATE(15,6,(ROW(DX$11:DX$541)-ROW(DX$11)+1)/($DX$11:$DX$541="t"),ROWS(FV$11:FV45))),"")</f>
        <v>t</v>
      </c>
      <c r="FW45" s="25" t="str">
        <f>IFERROR(INDEX(DY$11:DY$541,_xlfn.AGGREGATE(15,6,(ROW(DY$11:DY$541)-ROW(DY$11)+1)/($DX$11:$DX$541="t"),ROWS(FW$11:FW45))),"")</f>
        <v>PASS</v>
      </c>
      <c r="FX45" s="25">
        <f>IFERROR(INDEX(DZ$11:DZ$541,_xlfn.AGGREGATE(15,6,(ROW(DZ$11:DZ$541)-ROW(DZ$11)+1)/($DX$11:$DX$541="t"),ROWS(FX$11:FX45))),"")</f>
        <v>1</v>
      </c>
      <c r="FY45" s="25">
        <f>IFERROR(INDEX(EA$11:EA$541,_xlfn.AGGREGATE(15,6,(ROW(EA$11:EA$541)-ROW(EA$11)+1)/($DX$11:$DX$541="t"),ROWS(FY$11:FY45))),"")</f>
        <v>1</v>
      </c>
      <c r="FZ45" s="25">
        <f>IFERROR(INDEX(EB$11:EB$541,_xlfn.AGGREGATE(15,6,(ROW(EB$11:EB$541)-ROW(EB$11)+1)/($DX$11:$DX$541="t"),ROWS(FZ$11:FZ45))),"")</f>
        <v>3</v>
      </c>
      <c r="GA45" s="25">
        <f>IFERROR(INDEX(EC$11:EC$541,_xlfn.AGGREGATE(15,6,(ROW(EC$11:EC$541)-ROW(EC$11)+1)/($DX$11:$DX$541="t"),ROWS(GA$11:GA45))),"")</f>
        <v>3</v>
      </c>
      <c r="GB45" s="25">
        <f>IFERROR(INDEX(ED$11:ED$541,_xlfn.AGGREGATE(15,6,(ROW(ED$11:ED$541)-ROW(ED$11)+1)/($DX$11:$DX$541="t"),ROWS(GB$11:GB45))),"")</f>
        <v>1</v>
      </c>
      <c r="GC45" s="25">
        <f>IFERROR(INDEX(EE$11:EE$541,_xlfn.AGGREGATE(15,6,(ROW(EE$11:EE$541)-ROW(EE$11)+1)/($DX$11:$DX$541="t"),ROWS(GC$11:GC45))),"")</f>
        <v>1</v>
      </c>
      <c r="GD45" s="25">
        <f>IFERROR(INDEX(EF$11:EF$541,_xlfn.AGGREGATE(15,6,(ROW(EF$11:EF$541)-ROW(EF$11)+1)/($DX$11:$DX$541="t"),ROWS(GD$11:GD45))),"")</f>
        <v>3</v>
      </c>
      <c r="GE45" s="25">
        <f>IFERROR(INDEX(EG$11:EG$541,_xlfn.AGGREGATE(15,6,(ROW(EG$11:EG$541)-ROW(EG$11)+1)/($DX$11:$DX$541="t"),ROWS(GE$11:GE45))),"")</f>
        <v>3</v>
      </c>
      <c r="GF45" s="25">
        <f>IFERROR(INDEX(EH$11:EH$541,_xlfn.AGGREGATE(15,6,(ROW(EH$11:EH$541)-ROW(EH$11)+1)/($DX$11:$DX$541="t"),ROWS(GF$11:GF45))),"")</f>
        <v>432.5</v>
      </c>
      <c r="GG45" s="25">
        <f>IFERROR(INDEX(EI$11:EI$541,_xlfn.AGGREGATE(15,6,(ROW(EI$11:EI$541)-ROW(EI$11)+1)/($DX$11:$DX$541="t"),ROWS(GG$11:GG45))),"")</f>
        <v>0</v>
      </c>
      <c r="GH45" s="25">
        <f>IFERROR(INDEX(EJ$11:EJ$541,_xlfn.AGGREGATE(15,6,(ROW(EJ$11:EJ$541)-ROW(EJ$11)+1)/($DX$11:$DX$541="t"),ROWS(GH$11:GH45))),"")</f>
        <v>467.5</v>
      </c>
      <c r="GI45" s="25">
        <f>IFERROR(INDEX(EK$11:EK$541,_xlfn.AGGREGATE(15,6,(ROW(EK$11:EK$541)-ROW(EK$11)+1)/($DX$11:$DX$541="t"),ROWS(GI$11:GI45))),"")</f>
        <v>17.5</v>
      </c>
      <c r="GJ45" s="26"/>
      <c r="GK45" s="25">
        <f>IFERROR(INDEX(EM$11:EM$541,_xlfn.AGGREGATE(15,6,(ROW(EM$11:EM$541)-ROW(EM$11)+1)/($DX$11:$DX$541="t"),ROWS(GK$11:GK45))),"")</f>
        <v>437.64859999999999</v>
      </c>
      <c r="GL45" s="25">
        <f>IFERROR(INDEX(EN$11:EN$541,_xlfn.AGGREGATE(15,6,(ROW(EN$11:EN$541)-ROW(EN$11)+1)/($DX$11:$DX$541="t"),ROWS(GL$11:GL45))),"")</f>
        <v>870.27359999999999</v>
      </c>
      <c r="GM45" s="25">
        <f>IFERROR(INDEX(EO$11:EO$541,_xlfn.AGGREGATE(15,6,(ROW(EO$11:EO$541)-ROW(EO$11)+1)/($DX$11:$DX$541="t"),ROWS(GM$11:GM45))),"")</f>
        <v>1337.8986</v>
      </c>
      <c r="GN45" s="25">
        <f>IFERROR(INDEX(EP$11:EP$541,_xlfn.AGGREGATE(15,6,(ROW(EP$11:EP$541)-ROW(EP$11)+1)/($DX$11:$DX$541="t"),ROWS(GN$11:GN45))),"")</f>
        <v>1805.3986</v>
      </c>
      <c r="GO45" s="26"/>
      <c r="GP45" s="305"/>
      <c r="GQ45" s="142"/>
      <c r="GR45" s="26"/>
      <c r="GS45" s="18" t="str">
        <f t="shared" si="42"/>
        <v>PASS</v>
      </c>
      <c r="GT45" s="26">
        <f t="shared" si="47"/>
        <v>3</v>
      </c>
      <c r="GU45" s="26">
        <f t="shared" si="48"/>
        <v>1</v>
      </c>
      <c r="GV45" s="26">
        <f t="shared" si="49"/>
        <v>1</v>
      </c>
      <c r="GW45" s="26">
        <f t="shared" si="50"/>
        <v>3</v>
      </c>
      <c r="GX45" s="26">
        <f t="shared" si="51"/>
        <v>1</v>
      </c>
      <c r="GY45" s="26">
        <f t="shared" si="52"/>
        <v>1</v>
      </c>
      <c r="GZ45" s="26">
        <f t="shared" si="53"/>
        <v>3</v>
      </c>
      <c r="HA45" s="26">
        <f t="shared" si="54"/>
        <v>1</v>
      </c>
      <c r="HB45" s="26">
        <f t="shared" si="43"/>
        <v>440</v>
      </c>
      <c r="HC45" s="26">
        <f t="shared" si="44"/>
        <v>0</v>
      </c>
      <c r="HD45" s="26">
        <f t="shared" si="45"/>
        <v>460</v>
      </c>
      <c r="HE45" s="63">
        <f t="shared" si="55"/>
        <v>10</v>
      </c>
      <c r="HF45" s="52">
        <f t="shared" si="56"/>
        <v>0</v>
      </c>
      <c r="HG45" s="4">
        <f t="shared" si="57"/>
        <v>465.14859999999999</v>
      </c>
      <c r="HH45" s="26">
        <f t="shared" si="58"/>
        <v>905.27359999999999</v>
      </c>
      <c r="HI45" s="7">
        <f t="shared" si="59"/>
        <v>1345.3986</v>
      </c>
      <c r="HJ45" s="26">
        <f t="shared" si="60"/>
        <v>1805.3986</v>
      </c>
      <c r="HK45" s="2"/>
      <c r="HL45" s="2"/>
      <c r="HN45" s="133">
        <f t="shared" si="75"/>
        <v>0</v>
      </c>
      <c r="HO45" s="35">
        <f t="shared" si="75"/>
        <v>0</v>
      </c>
      <c r="HP45" s="35">
        <f t="shared" si="75"/>
        <v>0</v>
      </c>
      <c r="HQ45" s="35">
        <f t="shared" si="75"/>
        <v>0</v>
      </c>
      <c r="HR45" s="35">
        <f t="shared" si="75"/>
        <v>0</v>
      </c>
      <c r="HS45" s="35">
        <f t="shared" si="75"/>
        <v>0</v>
      </c>
      <c r="HT45" s="35">
        <f t="shared" si="75"/>
        <v>0</v>
      </c>
      <c r="HU45" s="35" t="e">
        <f t="shared" si="75"/>
        <v>#VALUE!</v>
      </c>
      <c r="HV45" s="35" t="e">
        <f t="shared" si="75"/>
        <v>#VALUE!</v>
      </c>
      <c r="HW45" s="35" t="e">
        <f t="shared" si="75"/>
        <v>#VALUE!</v>
      </c>
      <c r="HX45" s="35" t="e">
        <f t="shared" si="76"/>
        <v>#VALUE!</v>
      </c>
      <c r="HY45" s="35" t="e">
        <f t="shared" si="76"/>
        <v>#VALUE!</v>
      </c>
      <c r="HZ45" s="35" t="e">
        <f t="shared" si="76"/>
        <v>#VALUE!</v>
      </c>
      <c r="IA45" s="35" t="e">
        <f t="shared" si="76"/>
        <v>#VALUE!</v>
      </c>
      <c r="IB45" s="35" t="e">
        <f t="shared" si="76"/>
        <v>#VALUE!</v>
      </c>
      <c r="IC45" s="35" t="e">
        <f t="shared" si="76"/>
        <v>#VALUE!</v>
      </c>
      <c r="ID45" s="35" t="e">
        <f t="shared" si="76"/>
        <v>#VALUE!</v>
      </c>
      <c r="IE45" s="35" t="e">
        <f t="shared" si="76"/>
        <v>#VALUE!</v>
      </c>
      <c r="IF45" s="35" t="e">
        <f t="shared" si="76"/>
        <v>#VALUE!</v>
      </c>
      <c r="IG45" s="35" t="e">
        <f t="shared" si="76"/>
        <v>#VALUE!</v>
      </c>
      <c r="IH45" s="35" t="e">
        <f t="shared" si="77"/>
        <v>#VALUE!</v>
      </c>
      <c r="II45" s="35" t="e">
        <f t="shared" si="77"/>
        <v>#VALUE!</v>
      </c>
      <c r="IJ45" s="35" t="e">
        <f t="shared" si="77"/>
        <v>#VALUE!</v>
      </c>
      <c r="IK45" s="35" t="e">
        <f t="shared" si="77"/>
        <v>#VALUE!</v>
      </c>
      <c r="IL45" s="35" t="e">
        <f t="shared" si="77"/>
        <v>#VALUE!</v>
      </c>
      <c r="IM45" s="35" t="e">
        <f t="shared" si="77"/>
        <v>#VALUE!</v>
      </c>
      <c r="IN45" s="35" t="e">
        <f t="shared" si="77"/>
        <v>#VALUE!</v>
      </c>
      <c r="IO45" s="35" t="e">
        <f t="shared" si="77"/>
        <v>#VALUE!</v>
      </c>
      <c r="IP45" s="35" t="e">
        <f t="shared" si="77"/>
        <v>#VALUE!</v>
      </c>
      <c r="IQ45" s="35" t="e">
        <f t="shared" si="77"/>
        <v>#VALUE!</v>
      </c>
      <c r="IR45" s="35" t="e">
        <f t="shared" si="78"/>
        <v>#VALUE!</v>
      </c>
      <c r="IS45" s="35" t="e">
        <f t="shared" si="78"/>
        <v>#VALUE!</v>
      </c>
      <c r="IT45" s="35" t="e">
        <f t="shared" si="78"/>
        <v>#VALUE!</v>
      </c>
      <c r="IU45" s="35" t="e">
        <f t="shared" si="78"/>
        <v>#VALUE!</v>
      </c>
      <c r="IV45" s="35" t="e">
        <f t="shared" si="78"/>
        <v>#VALUE!</v>
      </c>
      <c r="IW45" s="35" t="e">
        <f t="shared" si="78"/>
        <v>#VALUE!</v>
      </c>
      <c r="IX45" s="35" t="e">
        <f t="shared" si="78"/>
        <v>#VALUE!</v>
      </c>
      <c r="IY45" s="35" t="e">
        <f t="shared" si="78"/>
        <v>#VALUE!</v>
      </c>
      <c r="IZ45" s="35" t="e">
        <f t="shared" si="78"/>
        <v>#VALUE!</v>
      </c>
      <c r="JA45" s="35" t="e">
        <f t="shared" si="78"/>
        <v>#VALUE!</v>
      </c>
      <c r="JB45" s="35" t="e">
        <f t="shared" si="79"/>
        <v>#VALUE!</v>
      </c>
      <c r="JC45" s="35" t="e">
        <f t="shared" si="79"/>
        <v>#VALUE!</v>
      </c>
      <c r="JD45" s="35" t="e">
        <f t="shared" si="79"/>
        <v>#VALUE!</v>
      </c>
      <c r="JE45" s="35" t="e">
        <f t="shared" si="79"/>
        <v>#VALUE!</v>
      </c>
      <c r="JF45" s="35" t="e">
        <f t="shared" si="79"/>
        <v>#VALUE!</v>
      </c>
      <c r="JG45" s="35" t="e">
        <f t="shared" si="79"/>
        <v>#VALUE!</v>
      </c>
      <c r="JH45" s="35" t="e">
        <f t="shared" si="79"/>
        <v>#VALUE!</v>
      </c>
      <c r="JI45" s="35" t="e">
        <f t="shared" si="79"/>
        <v>#VALUE!</v>
      </c>
      <c r="JJ45" s="35" t="e">
        <f t="shared" si="79"/>
        <v>#VALUE!</v>
      </c>
      <c r="JK45" s="177" t="e">
        <f t="shared" si="79"/>
        <v>#VALUE!</v>
      </c>
    </row>
    <row r="46" spans="1:271" ht="15" customHeight="1" thickBot="1" x14ac:dyDescent="0.35">
      <c r="A46" s="100"/>
      <c r="B46" s="410"/>
      <c r="C46" s="411"/>
      <c r="D46" s="411"/>
      <c r="E46" s="411"/>
      <c r="F46" s="412"/>
      <c r="G46" s="93"/>
      <c r="H46" s="93"/>
      <c r="I46" s="93"/>
      <c r="J46" s="93"/>
      <c r="K46" s="94"/>
      <c r="L46" s="100"/>
      <c r="M46" s="100"/>
      <c r="N46" s="100"/>
      <c r="O46" s="100"/>
      <c r="P46" s="100"/>
      <c r="Q46" s="100"/>
      <c r="R46" s="100"/>
      <c r="S46" s="100"/>
      <c r="T46" s="100"/>
      <c r="U46" s="100"/>
      <c r="V46" s="100"/>
      <c r="W46" s="100"/>
      <c r="X46" s="100"/>
      <c r="Y46" s="100"/>
      <c r="Z46" s="81"/>
      <c r="AA46" s="81"/>
      <c r="AB46" s="81"/>
      <c r="AC46" s="81"/>
      <c r="AD46" s="81"/>
      <c r="AE46" s="81"/>
      <c r="AF46" s="81"/>
      <c r="AG46" s="81"/>
      <c r="AH46" s="81"/>
      <c r="AI46" s="81"/>
      <c r="AJ46" s="81"/>
      <c r="AK46" s="81"/>
      <c r="AL46" s="81"/>
      <c r="AM46" s="81"/>
      <c r="AN46" s="81"/>
      <c r="AO46" s="81"/>
      <c r="AP46" s="81"/>
      <c r="AQ46" s="426"/>
      <c r="AR46" s="141"/>
      <c r="AS46" s="18">
        <v>9</v>
      </c>
      <c r="AT46" s="26" t="s">
        <v>123</v>
      </c>
      <c r="AU46" s="4" t="str">
        <f t="shared" si="80"/>
        <v>FAIL</v>
      </c>
      <c r="AV46" s="26" t="s">
        <v>146</v>
      </c>
      <c r="AW46" s="26" t="s">
        <v>146</v>
      </c>
      <c r="AX46" s="26" t="s">
        <v>146</v>
      </c>
      <c r="AY46" s="26" t="s">
        <v>146</v>
      </c>
      <c r="AZ46" s="26" t="s">
        <v>146</v>
      </c>
      <c r="BA46" s="26" t="s">
        <v>146</v>
      </c>
      <c r="BB46" s="26" t="s">
        <v>146</v>
      </c>
      <c r="BC46" s="26" t="s">
        <v>146</v>
      </c>
      <c r="BD46" s="26">
        <f t="shared" si="81"/>
        <v>0</v>
      </c>
      <c r="BE46" s="26"/>
      <c r="BF46" s="26">
        <f t="shared" si="66"/>
        <v>0</v>
      </c>
      <c r="BG46" s="63">
        <f t="shared" si="67"/>
        <v>0.01</v>
      </c>
      <c r="BH46" s="26"/>
      <c r="BI46" s="26">
        <f>IF($D$3=2,BD46+TubeGap/2+TubeStart,IF($D$3=1,BD46/2+TubeGap/2))</f>
        <v>5.1486000000000001</v>
      </c>
      <c r="BJ46" s="26">
        <f t="shared" si="68"/>
        <v>5.2736000000000001</v>
      </c>
      <c r="BK46" s="26">
        <f t="shared" si="69"/>
        <v>5.3986000000000001</v>
      </c>
      <c r="BL46" s="26"/>
      <c r="BM46" s="26"/>
      <c r="BN46" s="26"/>
      <c r="BO46" s="26"/>
      <c r="BP46" s="26"/>
      <c r="BQ46" s="26"/>
      <c r="BR46" s="26"/>
      <c r="BS46" s="26" t="str">
        <f t="shared" si="10"/>
        <v>Int</v>
      </c>
      <c r="BT46" s="26"/>
      <c r="BU46" s="26"/>
      <c r="BV46" s="26">
        <f t="shared" si="70"/>
        <v>1</v>
      </c>
      <c r="BW46" s="26">
        <f t="shared" si="70"/>
        <v>0</v>
      </c>
      <c r="BX46" s="26">
        <f t="shared" si="70"/>
        <v>0</v>
      </c>
      <c r="BY46" s="26">
        <f t="shared" si="70"/>
        <v>0</v>
      </c>
      <c r="BZ46" s="26">
        <f t="shared" si="70"/>
        <v>0</v>
      </c>
      <c r="CA46" s="26">
        <f t="shared" si="70"/>
        <v>0</v>
      </c>
      <c r="CB46" s="26">
        <f t="shared" si="70"/>
        <v>0</v>
      </c>
      <c r="CC46" s="26">
        <f t="shared" si="70"/>
        <v>0</v>
      </c>
      <c r="CD46" s="26">
        <f t="shared" si="70"/>
        <v>0</v>
      </c>
      <c r="CE46" s="26">
        <f t="shared" si="70"/>
        <v>0</v>
      </c>
      <c r="CF46" s="26">
        <f t="shared" si="71"/>
        <v>0</v>
      </c>
      <c r="CG46" s="26">
        <f t="shared" si="71"/>
        <v>0</v>
      </c>
      <c r="CH46" s="26">
        <f t="shared" si="71"/>
        <v>0</v>
      </c>
      <c r="CI46" s="26">
        <f t="shared" si="71"/>
        <v>0</v>
      </c>
      <c r="CJ46" s="26">
        <f t="shared" si="71"/>
        <v>0</v>
      </c>
      <c r="CK46" s="26">
        <f t="shared" si="71"/>
        <v>0</v>
      </c>
      <c r="CL46" s="26">
        <f t="shared" si="71"/>
        <v>0</v>
      </c>
      <c r="CM46" s="26">
        <f t="shared" si="71"/>
        <v>0</v>
      </c>
      <c r="CN46" s="26">
        <f t="shared" si="71"/>
        <v>0</v>
      </c>
      <c r="CO46" s="26">
        <f t="shared" si="71"/>
        <v>0</v>
      </c>
      <c r="CP46" s="26">
        <f t="shared" si="72"/>
        <v>0</v>
      </c>
      <c r="CQ46" s="26">
        <f t="shared" si="72"/>
        <v>0</v>
      </c>
      <c r="CR46" s="26">
        <f t="shared" si="72"/>
        <v>0</v>
      </c>
      <c r="CS46" s="26">
        <f t="shared" si="72"/>
        <v>0</v>
      </c>
      <c r="CT46" s="26">
        <f t="shared" si="72"/>
        <v>0</v>
      </c>
      <c r="CU46" s="26">
        <f t="shared" si="72"/>
        <v>0</v>
      </c>
      <c r="CV46" s="26">
        <f t="shared" si="72"/>
        <v>0</v>
      </c>
      <c r="CW46" s="26">
        <f t="shared" si="72"/>
        <v>0</v>
      </c>
      <c r="CX46" s="26">
        <f t="shared" si="72"/>
        <v>0</v>
      </c>
      <c r="CY46" s="26">
        <f t="shared" si="72"/>
        <v>0</v>
      </c>
      <c r="CZ46" s="26">
        <f t="shared" si="73"/>
        <v>0</v>
      </c>
      <c r="DA46" s="26">
        <f t="shared" si="73"/>
        <v>0</v>
      </c>
      <c r="DB46" s="26">
        <f t="shared" si="73"/>
        <v>0</v>
      </c>
      <c r="DC46" s="26">
        <f t="shared" si="73"/>
        <v>0</v>
      </c>
      <c r="DD46" s="26">
        <f t="shared" si="73"/>
        <v>0</v>
      </c>
      <c r="DE46" s="26">
        <f t="shared" si="73"/>
        <v>0</v>
      </c>
      <c r="DF46" s="26">
        <f t="shared" si="73"/>
        <v>0</v>
      </c>
      <c r="DG46" s="26">
        <f t="shared" si="73"/>
        <v>0</v>
      </c>
      <c r="DH46" s="26">
        <f t="shared" si="73"/>
        <v>0</v>
      </c>
      <c r="DI46" s="26">
        <f t="shared" si="73"/>
        <v>0</v>
      </c>
      <c r="DJ46" s="26">
        <f t="shared" si="74"/>
        <v>0</v>
      </c>
      <c r="DK46" s="26">
        <f t="shared" si="74"/>
        <v>0</v>
      </c>
      <c r="DL46" s="26">
        <f t="shared" si="74"/>
        <v>0</v>
      </c>
      <c r="DM46" s="26">
        <f t="shared" si="74"/>
        <v>0</v>
      </c>
      <c r="DN46" s="26">
        <f t="shared" si="74"/>
        <v>0</v>
      </c>
      <c r="DO46" s="26">
        <f t="shared" si="74"/>
        <v>0</v>
      </c>
      <c r="DP46" s="26"/>
      <c r="DQ46" s="26"/>
      <c r="DR46" s="26"/>
      <c r="DS46" s="26"/>
      <c r="DT46" s="366"/>
      <c r="DW46" s="48">
        <v>36</v>
      </c>
      <c r="DX46" s="26" t="str">
        <f>IFERROR(INDEX(AT$11:AT$2000,_xlfn.AGGREGATE(15,6,(ROW(AT$11:AT$2000)-ROW(AT$11)+1)/($AU$11:$AU$2000=$DY$8),ROWS(DX$11:DX46))),"")</f>
        <v>t</v>
      </c>
      <c r="DY46" s="4" t="str">
        <f>IFERROR(INDEX(AU$11:AU$2000,_xlfn.AGGREGATE(15,6,(ROW(AU$11:AU$2000)-ROW(AU$11)+1)/($AU$11:$AU$2000=$DY$8),ROWS(DY$11:DY46))),"")</f>
        <v>PASS</v>
      </c>
      <c r="DZ46" s="26">
        <f>IFERROR(INDEX(AV$11:AV$2000,_xlfn.AGGREGATE(15,6,(ROW(AV$11:AV$2000)-ROW(AV$11)+1)/($AU$11:$AU$2000=$DY$8),ROWS(DZ$11:DZ46))),"")</f>
        <v>1</v>
      </c>
      <c r="EA46" s="26">
        <f>IFERROR(INDEX(AW$11:AW$2000,_xlfn.AGGREGATE(15,6,(ROW(AW$11:AW$2000)-ROW(AW$11)+1)/($AU$11:$AU$2000=$DY$8),ROWS(EA$11:EA46))),"")</f>
        <v>3</v>
      </c>
      <c r="EB46" s="26">
        <f>IFERROR(INDEX(AX$11:AX$2000,_xlfn.AGGREGATE(15,6,(ROW(AX$11:AX$2000)-ROW(AX$11)+1)/($AU$11:$AU$2000=$DY$8),ROWS(EB$11:EB46))),"")</f>
        <v>1</v>
      </c>
      <c r="EC46" s="26">
        <f>IFERROR(INDEX(AY$11:AY$2000,_xlfn.AGGREGATE(15,6,(ROW(AY$11:AY$2000)-ROW(AY$11)+1)/($AU$11:$AU$2000=$DY$8),ROWS(EC$11:EC46))),"")</f>
        <v>3</v>
      </c>
      <c r="ED46" s="26">
        <f>IFERROR(INDEX(AZ$11:AZ$2000,_xlfn.AGGREGATE(15,6,(ROW(AZ$11:AZ$2000)-ROW(AZ$11)+1)/($AU$11:$AU$2000=$DY$8),ROWS(ED$11:ED46))),"")</f>
        <v>1</v>
      </c>
      <c r="EE46" s="26">
        <f>IFERROR(INDEX(BA$11:BA$2000,_xlfn.AGGREGATE(15,6,(ROW(BA$11:BA$2000)-ROW(BA$11)+1)/($AU$11:$AU$2000=$DY$8),ROWS(EE$11:EE46))),"")</f>
        <v>3</v>
      </c>
      <c r="EF46" s="26">
        <f>IFERROR(INDEX(BB$11:BB$2000,_xlfn.AGGREGATE(15,6,(ROW(BB$11:BB$2000)-ROW(BB$11)+1)/($AU$11:$AU$2000=$DY$8),ROWS(EF$11:EF46))),"")</f>
        <v>1</v>
      </c>
      <c r="EG46" s="26">
        <f>IFERROR(INDEX(BC$11:BC$2000,_xlfn.AGGREGATE(15,6,(ROW(BC$11:BC$2000)-ROW(BC$11)+1)/($AU$11:$AU$2000=$DY$8),ROWS(EG$11:EG46))),"")</f>
        <v>3</v>
      </c>
      <c r="EH46" s="26">
        <f>IFERROR(INDEX(BD$11:BD$2000,_xlfn.AGGREGATE(15,6,(ROW(BD$11:BD$2000)-ROW(BD$11)+1)/($AU$11:$AU$2000=$DY$8),ROWS(EH$11:EH46))),"")</f>
        <v>428</v>
      </c>
      <c r="EI46" s="26">
        <f>IFERROR(INDEX(BE$11:BE$2000,_xlfn.AGGREGATE(15,6,(ROW(BE$11:BE$2000)-ROW(BE$11)+1)/($AU$11:$AU$2000=$DY$8),ROWS(EI$11:EI46))),"")</f>
        <v>0</v>
      </c>
      <c r="EJ46" s="26">
        <f>IFERROR(INDEX(BF$11:BF$2000,_xlfn.AGGREGATE(15,6,(ROW(BF$11:BF$2000)-ROW(BF$11)+1)/($AU$11:$AU$2000=$DY$8),ROWS(EJ$11:EJ46))),"")</f>
        <v>472</v>
      </c>
      <c r="EK46" s="26">
        <f>IFERROR(INDEX(BG$11:BG$2000,_xlfn.AGGREGATE(15,6,(ROW(BG$11:BG$2000)-ROW(BG$11)+1)/($AU$11:$AU$2000=$DY$8),ROWS(EK$11:EK46))),"")</f>
        <v>22</v>
      </c>
      <c r="EL46" s="26">
        <f>IFERROR(INDEX(BH$11:BH$2000,_xlfn.AGGREGATE(15,6,(ROW(BH$11:BH$2000)-ROW(BH$11)+1)/($AU$11:$AU$2000=$DY$8),ROWS(EL$11:EL46))),"")</f>
        <v>0</v>
      </c>
      <c r="EM46" s="26">
        <f>IFERROR(INDEX(BI$11:BI$2000,_xlfn.AGGREGATE(15,6,(ROW(BI$11:BI$2000)-ROW(BI$11)+1)/($AU$11:$AU$2000=$DY$8),ROWS(EM$11:EM46))),"")</f>
        <v>433.14859999999999</v>
      </c>
      <c r="EN46" s="26">
        <f>IFERROR(INDEX(BJ$11:BJ$2000,_xlfn.AGGREGATE(15,6,(ROW(BJ$11:BJ$2000)-ROW(BJ$11)+1)/($AU$11:$AU$2000=$DY$8),ROWS(EN$11:EN46))),"")</f>
        <v>905.27359999999999</v>
      </c>
      <c r="EO46" s="26">
        <f>IFERROR(INDEX(BK$11:BK$2000,_xlfn.AGGREGATE(15,6,(ROW(BK$11:BK$2000)-ROW(BK$11)+1)/($AU$11:$AU$2000=$DY$8),ROWS(EO$11:EO46))),"")</f>
        <v>1333.3986</v>
      </c>
      <c r="EP46" s="26">
        <f>IFERROR(INDEX(BL$11:BL$2000,_xlfn.AGGREGATE(15,6,(ROW(BL$11:BL$2000)-ROW(BL$11)+1)/($AU$11:$AU$2000=$DY$8),ROWS(EP$11:EP46))),"")</f>
        <v>1805.3986</v>
      </c>
      <c r="EQ46" s="26">
        <f>IFERROR(INDEX(BM$11:BM$2000,_xlfn.AGGREGATE(15,6,(ROW(BM$11:BM$2000)-ROW(BM$11)+1)/($AU$11:$AU$2000=$DY$8),ROWS(EQ$11:EQ46))),"")</f>
        <v>0</v>
      </c>
      <c r="ER46" s="26">
        <f>IFERROR(INDEX(BN$11:BN$2000,_xlfn.AGGREGATE(15,6,(ROW(BN$11:BN$2000)-ROW(BN$11)+1)/($AU$11:$AU$2000=$DY$8),ROWS(ER$11:ER46))),"")</f>
        <v>0</v>
      </c>
      <c r="ES46" s="26">
        <f>IFERROR(INDEX(BO$11:BO$2000,_xlfn.AGGREGATE(15,6,(ROW(BO$11:BO$2000)-ROW(BO$11)+1)/($AU$11:$AU$2000=$DY$8),ROWS(ES$11:ES46))),"")</f>
        <v>0</v>
      </c>
      <c r="ET46" s="63">
        <f>IFERROR(INDEX(BP$11:BP$2000,_xlfn.AGGREGATE(15,6,(ROW(BP$11:BP$2000)-ROW(BP$11)+1)/($AU$11:$AU$2000=$DY$8),ROWS(ET$11:ET46))),"")</f>
        <v>0</v>
      </c>
      <c r="EU46" s="25"/>
      <c r="EV46" s="48" t="e">
        <f>_xlfn.RANK.EQ(FJ46,$FJ$11:$FJ$64,1)+COUNTIF(FJ$11:$FJ46,FJ46)-1</f>
        <v>#VALUE!</v>
      </c>
      <c r="EW46" s="25" t="str">
        <f>IFERROR(INDEX(DX$11:DX$541,_xlfn.AGGREGATE(15,6,(ROW(DX$11:DX$541)-ROW(DX$11)+1)/($DX$11:$DX$541="p"),ROWS(EW$11:EW46))),"")</f>
        <v/>
      </c>
      <c r="EX46" s="25" t="str">
        <f>IFERROR(INDEX(DY$11:DY$541,_xlfn.AGGREGATE(15,6,(ROW(DY$11:DY$541)-ROW(DY$11)+1)/($DX$11:$DX$541="p"),ROWS(EX$11:EX46))),"")</f>
        <v/>
      </c>
      <c r="EY46" s="25" t="str">
        <f>IFERROR(INDEX(DZ$11:DZ$541,_xlfn.AGGREGATE(15,6,(ROW(DZ$11:DZ$541)-ROW(DZ$11)+1)/($DX$11:$DX$541="p"),ROWS(EY$11:EY46))),"")</f>
        <v/>
      </c>
      <c r="EZ46" s="25" t="str">
        <f>IFERROR(INDEX(EA$11:EA$541,_xlfn.AGGREGATE(15,6,(ROW(EA$11:EA$541)-ROW(EA$11)+1)/($DX$11:$DX$541="p"),ROWS(EZ$11:EZ46))),"")</f>
        <v/>
      </c>
      <c r="FA46" s="25" t="str">
        <f>IFERROR(INDEX(EB$11:EB$541,_xlfn.AGGREGATE(15,6,(ROW(EB$11:EB$541)-ROW(EB$11)+1)/($DX$11:$DX$541="p"),ROWS(FA$11:FA46))),"")</f>
        <v/>
      </c>
      <c r="FB46" s="25" t="str">
        <f>IFERROR(INDEX(EC$11:EC$541,_xlfn.AGGREGATE(15,6,(ROW(EC$11:EC$541)-ROW(EC$11)+1)/($DX$11:$DX$541="p"),ROWS(FB$11:FB46))),"")</f>
        <v/>
      </c>
      <c r="FC46" s="25" t="str">
        <f>IFERROR(INDEX(ED$11:ED$541,_xlfn.AGGREGATE(15,6,(ROW(ED$11:ED$541)-ROW(ED$11)+1)/($DX$11:$DX$541="p"),ROWS(FC$11:FC46))),"")</f>
        <v/>
      </c>
      <c r="FD46" s="25" t="str">
        <f>IFERROR(INDEX(EE$11:EE$541,_xlfn.AGGREGATE(15,6,(ROW(EE$11:EE$541)-ROW(EE$11)+1)/($DX$11:$DX$541="p"),ROWS(FD$11:FD46))),"")</f>
        <v/>
      </c>
      <c r="FE46" s="25" t="str">
        <f>IFERROR(INDEX(EF$11:EF$541,_xlfn.AGGREGATE(15,6,(ROW(EF$11:EF$541)-ROW(EF$11)+1)/($DX$11:$DX$541="p"),ROWS(FE$11:FE46))),"")</f>
        <v/>
      </c>
      <c r="FF46" s="25" t="str">
        <f>IFERROR(INDEX(EG$11:EG$541,_xlfn.AGGREGATE(15,6,(ROW(EG$11:EG$541)-ROW(EG$11)+1)/($DX$11:$DX$541="p"),ROWS(FF$11:FF46))),"")</f>
        <v/>
      </c>
      <c r="FG46" s="25" t="str">
        <f>IFERROR(INDEX(EH$11:EH$541,_xlfn.AGGREGATE(15,6,(ROW(EH$11:EH$541)-ROW(EH$11)+1)/($DX$11:$DX$541="p"),ROWS(FG$11:FG46))),"")</f>
        <v/>
      </c>
      <c r="FH46" s="25" t="str">
        <f>IFERROR(INDEX(EI$11:EI$541,_xlfn.AGGREGATE(15,6,(ROW(EI$11:EI$541)-ROW(EI$11)+1)/($DX$11:$DX$541="p"),ROWS(FH$11:FH46))),"")</f>
        <v/>
      </c>
      <c r="FI46" s="25" t="str">
        <f>IFERROR(INDEX(EJ$11:EJ$541,_xlfn.AGGREGATE(15,6,(ROW(EJ$11:EJ$541)-ROW(EJ$11)+1)/($DX$11:$DX$541="p"),ROWS(FI$11:FI46))),"")</f>
        <v/>
      </c>
      <c r="FJ46" s="25" t="str">
        <f>IFERROR(INDEX(EK$11:EK$541,_xlfn.AGGREGATE(15,6,(ROW(EK$11:EK$541)-ROW(EK$11)+1)/($DX$11:$DX$541="p"),ROWS(FJ$11:FJ46))),"")</f>
        <v/>
      </c>
      <c r="FK46" s="25"/>
      <c r="FL46" s="25" t="str">
        <f>IFERROR(INDEX(EM$11:EM$541,_xlfn.AGGREGATE(15,6,(ROW(EM$11:EM$541)-ROW(EM$11)+1)/($DX$11:$DX$541="p"),ROWS(FL$11:FL46))),"")</f>
        <v/>
      </c>
      <c r="FM46" s="25" t="str">
        <f>IFERROR(INDEX(EN$11:EN$541,_xlfn.AGGREGATE(15,6,(ROW(EN$11:EN$541)-ROW(EN$11)+1)/($DX$11:$DX$541="p"),ROWS(FM$11:FM46))),"")</f>
        <v/>
      </c>
      <c r="FN46" s="25" t="str">
        <f>IFERROR(INDEX(EO$11:EO$541,_xlfn.AGGREGATE(15,6,(ROW(EO$11:EO$541)-ROW(EO$11)+1)/($DX$11:$DX$541="p"),ROWS(FN$11:FN46))),"")</f>
        <v/>
      </c>
      <c r="FO46" s="25" t="str">
        <f>IFERROR(INDEX(EP$11:EP$541,_xlfn.AGGREGATE(15,6,(ROW(EP$11:EP$541)-ROW(EP$11)+1)/($DX$11:$DX$541="p"),ROWS(FO$11:FO46))),"")</f>
        <v/>
      </c>
      <c r="FP46" s="25" t="str">
        <f>IFERROR(INDEX(EQ$11:EQ$541,_xlfn.AGGREGATE(15,6,(ROW(EQ$11:EQ$541)-ROW(EQ$11)+1)/($DX$11:$DX$541="p"),ROWS(FP$11:FP46))),"")</f>
        <v/>
      </c>
      <c r="FQ46" s="25" t="str">
        <f>IFERROR(INDEX(ER$11:ER$541,_xlfn.AGGREGATE(15,6,(ROW(ER$11:ER$541)-ROW(ER$11)+1)/($DX$11:$DX$541="p"),ROWS(FQ$11:FQ46))),"")</f>
        <v/>
      </c>
      <c r="FR46" s="25" t="str">
        <f>IFERROR(INDEX(ES$11:ES$541,_xlfn.AGGREGATE(15,6,(ROW(ES$11:ES$541)-ROW(ES$11)+1)/($DX$11:$DX$541="p"),ROWS(FR$11:FR46))),"")</f>
        <v/>
      </c>
      <c r="FS46" s="25" t="str">
        <f>IFERROR(INDEX(ET$11:ET$541,_xlfn.AGGREGATE(15,6,(ROW(ET$11:ET$541)-ROW(ET$11)+1)/($DX$11:$DX$541="p"),ROWS(FS$11:FS46))),"")</f>
        <v/>
      </c>
      <c r="FT46" s="25"/>
      <c r="FU46" s="48">
        <f>_xlfn.RANK.EQ(GI46,$GI$11:$GI$96,1)+COUNTIF($GI$11:GI46,GI46)-1</f>
        <v>40</v>
      </c>
      <c r="FV46" s="25" t="str">
        <f>IFERROR(INDEX(DX$11:DX$541,_xlfn.AGGREGATE(15,6,(ROW(DX$11:DX$541)-ROW(DX$11)+1)/($DX$11:$DX$541="t"),ROWS(FV$11:FV46))),"")</f>
        <v>t</v>
      </c>
      <c r="FW46" s="25" t="str">
        <f>IFERROR(INDEX(DY$11:DY$541,_xlfn.AGGREGATE(15,6,(ROW(DY$11:DY$541)-ROW(DY$11)+1)/($DX$11:$DX$541="t"),ROWS(FW$11:FW46))),"")</f>
        <v>PASS</v>
      </c>
      <c r="FX46" s="25">
        <f>IFERROR(INDEX(DZ$11:DZ$541,_xlfn.AGGREGATE(15,6,(ROW(DZ$11:DZ$541)-ROW(DZ$11)+1)/($DX$11:$DX$541="t"),ROWS(FX$11:FX46))),"")</f>
        <v>1</v>
      </c>
      <c r="FY46" s="25">
        <f>IFERROR(INDEX(EA$11:EA$541,_xlfn.AGGREGATE(15,6,(ROW(EA$11:EA$541)-ROW(EA$11)+1)/($DX$11:$DX$541="t"),ROWS(FY$11:FY46))),"")</f>
        <v>1</v>
      </c>
      <c r="FZ46" s="25">
        <f>IFERROR(INDEX(EB$11:EB$541,_xlfn.AGGREGATE(15,6,(ROW(EB$11:EB$541)-ROW(EB$11)+1)/($DX$11:$DX$541="t"),ROWS(FZ$11:FZ46))),"")</f>
        <v>3</v>
      </c>
      <c r="GA46" s="25">
        <f>IFERROR(INDEX(EC$11:EC$541,_xlfn.AGGREGATE(15,6,(ROW(EC$11:EC$541)-ROW(EC$11)+1)/($DX$11:$DX$541="t"),ROWS(GA$11:GA46))),"")</f>
        <v>3</v>
      </c>
      <c r="GB46" s="25">
        <f>IFERROR(INDEX(ED$11:ED$541,_xlfn.AGGREGATE(15,6,(ROW(ED$11:ED$541)-ROW(ED$11)+1)/($DX$11:$DX$541="t"),ROWS(GB$11:GB46))),"")</f>
        <v>1</v>
      </c>
      <c r="GC46" s="25">
        <f>IFERROR(INDEX(EE$11:EE$541,_xlfn.AGGREGATE(15,6,(ROW(EE$11:EE$541)-ROW(EE$11)+1)/($DX$11:$DX$541="t"),ROWS(GC$11:GC46))),"")</f>
        <v>1</v>
      </c>
      <c r="GD46" s="25">
        <f>IFERROR(INDEX(EF$11:EF$541,_xlfn.AGGREGATE(15,6,(ROW(EF$11:EF$541)-ROW(EF$11)+1)/($DX$11:$DX$541="t"),ROWS(GD$11:GD46))),"")</f>
        <v>3</v>
      </c>
      <c r="GE46" s="25">
        <f>IFERROR(INDEX(EG$11:EG$541,_xlfn.AGGREGATE(15,6,(ROW(EG$11:EG$541)-ROW(EG$11)+1)/($DX$11:$DX$541="t"),ROWS(GE$11:GE46))),"")</f>
        <v>3</v>
      </c>
      <c r="GF46" s="25">
        <f>IFERROR(INDEX(EH$11:EH$541,_xlfn.AGGREGATE(15,6,(ROW(EH$11:EH$541)-ROW(EH$11)+1)/($DX$11:$DX$541="t"),ROWS(GF$11:GF46))),"")</f>
        <v>432</v>
      </c>
      <c r="GG46" s="25">
        <f>IFERROR(INDEX(EI$11:EI$541,_xlfn.AGGREGATE(15,6,(ROW(EI$11:EI$541)-ROW(EI$11)+1)/($DX$11:$DX$541="t"),ROWS(GG$11:GG46))),"")</f>
        <v>0</v>
      </c>
      <c r="GH46" s="25">
        <f>IFERROR(INDEX(EJ$11:EJ$541,_xlfn.AGGREGATE(15,6,(ROW(EJ$11:EJ$541)-ROW(EJ$11)+1)/($DX$11:$DX$541="t"),ROWS(GH$11:GH46))),"")</f>
        <v>468</v>
      </c>
      <c r="GI46" s="25">
        <f>IFERROR(INDEX(EK$11:EK$541,_xlfn.AGGREGATE(15,6,(ROW(EK$11:EK$541)-ROW(EK$11)+1)/($DX$11:$DX$541="t"),ROWS(GI$11:GI46))),"")</f>
        <v>18</v>
      </c>
      <c r="GJ46" s="25"/>
      <c r="GK46" s="25">
        <f>IFERROR(INDEX(EM$11:EM$541,_xlfn.AGGREGATE(15,6,(ROW(EM$11:EM$541)-ROW(EM$11)+1)/($DX$11:$DX$541="t"),ROWS(GK$11:GK46))),"")</f>
        <v>437.14859999999999</v>
      </c>
      <c r="GL46" s="25">
        <f>IFERROR(INDEX(EN$11:EN$541,_xlfn.AGGREGATE(15,6,(ROW(EN$11:EN$541)-ROW(EN$11)+1)/($DX$11:$DX$541="t"),ROWS(GL$11:GL46))),"")</f>
        <v>869.27359999999999</v>
      </c>
      <c r="GM46" s="25">
        <f>IFERROR(INDEX(EO$11:EO$541,_xlfn.AGGREGATE(15,6,(ROW(EO$11:EO$541)-ROW(EO$11)+1)/($DX$11:$DX$541="t"),ROWS(GM$11:GM46))),"")</f>
        <v>1337.3986</v>
      </c>
      <c r="GN46" s="25">
        <f>IFERROR(INDEX(EP$11:EP$541,_xlfn.AGGREGATE(15,6,(ROW(EP$11:EP$541)-ROW(EP$11)+1)/($DX$11:$DX$541="t"),ROWS(GN$11:GN46))),"")</f>
        <v>1805.3986</v>
      </c>
      <c r="GO46" s="25"/>
      <c r="GP46" s="305"/>
      <c r="GQ46" s="142"/>
      <c r="GR46" s="26"/>
      <c r="GS46" s="18" t="str">
        <f t="shared" si="42"/>
        <v>PASS</v>
      </c>
      <c r="GT46" s="26">
        <f t="shared" si="47"/>
        <v>3</v>
      </c>
      <c r="GU46" s="26">
        <f t="shared" si="48"/>
        <v>1</v>
      </c>
      <c r="GV46" s="26">
        <f t="shared" si="49"/>
        <v>1</v>
      </c>
      <c r="GW46" s="26">
        <f t="shared" si="50"/>
        <v>3</v>
      </c>
      <c r="GX46" s="26">
        <f t="shared" si="51"/>
        <v>1</v>
      </c>
      <c r="GY46" s="26">
        <f t="shared" si="52"/>
        <v>1</v>
      </c>
      <c r="GZ46" s="26">
        <f t="shared" si="53"/>
        <v>3</v>
      </c>
      <c r="HA46" s="26">
        <f t="shared" si="54"/>
        <v>1</v>
      </c>
      <c r="HB46" s="26">
        <f t="shared" si="43"/>
        <v>439.5</v>
      </c>
      <c r="HC46" s="26">
        <f t="shared" si="44"/>
        <v>0</v>
      </c>
      <c r="HD46" s="26">
        <f t="shared" si="45"/>
        <v>460.5</v>
      </c>
      <c r="HE46" s="63">
        <f t="shared" si="55"/>
        <v>10.5</v>
      </c>
      <c r="HF46" s="52">
        <f t="shared" si="56"/>
        <v>0</v>
      </c>
      <c r="HG46" s="4">
        <f t="shared" si="57"/>
        <v>465.64859999999999</v>
      </c>
      <c r="HH46" s="26">
        <f t="shared" si="58"/>
        <v>905.27359999999999</v>
      </c>
      <c r="HI46" s="7">
        <f t="shared" si="59"/>
        <v>1344.8986</v>
      </c>
      <c r="HJ46" s="26">
        <f t="shared" si="60"/>
        <v>1805.3986</v>
      </c>
      <c r="HK46" s="2"/>
      <c r="HL46" s="2"/>
      <c r="HN46" s="133">
        <f t="shared" si="75"/>
        <v>0</v>
      </c>
      <c r="HO46" s="35">
        <f t="shared" si="75"/>
        <v>0</v>
      </c>
      <c r="HP46" s="35">
        <f t="shared" si="75"/>
        <v>0</v>
      </c>
      <c r="HQ46" s="35">
        <f t="shared" si="75"/>
        <v>0</v>
      </c>
      <c r="HR46" s="35">
        <f t="shared" si="75"/>
        <v>0</v>
      </c>
      <c r="HS46" s="35">
        <f t="shared" si="75"/>
        <v>0</v>
      </c>
      <c r="HT46" s="35">
        <f t="shared" si="75"/>
        <v>0</v>
      </c>
      <c r="HU46" s="35" t="e">
        <f t="shared" si="75"/>
        <v>#VALUE!</v>
      </c>
      <c r="HV46" s="35" t="e">
        <f t="shared" si="75"/>
        <v>#VALUE!</v>
      </c>
      <c r="HW46" s="35" t="e">
        <f t="shared" si="75"/>
        <v>#VALUE!</v>
      </c>
      <c r="HX46" s="35" t="e">
        <f t="shared" si="76"/>
        <v>#VALUE!</v>
      </c>
      <c r="HY46" s="35" t="e">
        <f t="shared" si="76"/>
        <v>#VALUE!</v>
      </c>
      <c r="HZ46" s="35" t="e">
        <f t="shared" si="76"/>
        <v>#VALUE!</v>
      </c>
      <c r="IA46" s="35" t="e">
        <f t="shared" si="76"/>
        <v>#VALUE!</v>
      </c>
      <c r="IB46" s="35" t="e">
        <f t="shared" si="76"/>
        <v>#VALUE!</v>
      </c>
      <c r="IC46" s="35" t="e">
        <f t="shared" si="76"/>
        <v>#VALUE!</v>
      </c>
      <c r="ID46" s="35" t="e">
        <f t="shared" si="76"/>
        <v>#VALUE!</v>
      </c>
      <c r="IE46" s="35" t="e">
        <f t="shared" si="76"/>
        <v>#VALUE!</v>
      </c>
      <c r="IF46" s="35" t="e">
        <f t="shared" si="76"/>
        <v>#VALUE!</v>
      </c>
      <c r="IG46" s="35" t="e">
        <f t="shared" si="76"/>
        <v>#VALUE!</v>
      </c>
      <c r="IH46" s="35" t="e">
        <f t="shared" si="77"/>
        <v>#VALUE!</v>
      </c>
      <c r="II46" s="35" t="e">
        <f t="shared" si="77"/>
        <v>#VALUE!</v>
      </c>
      <c r="IJ46" s="35" t="e">
        <f t="shared" si="77"/>
        <v>#VALUE!</v>
      </c>
      <c r="IK46" s="35" t="e">
        <f t="shared" si="77"/>
        <v>#VALUE!</v>
      </c>
      <c r="IL46" s="35" t="e">
        <f t="shared" si="77"/>
        <v>#VALUE!</v>
      </c>
      <c r="IM46" s="35" t="e">
        <f t="shared" si="77"/>
        <v>#VALUE!</v>
      </c>
      <c r="IN46" s="35" t="e">
        <f t="shared" si="77"/>
        <v>#VALUE!</v>
      </c>
      <c r="IO46" s="35" t="e">
        <f t="shared" si="77"/>
        <v>#VALUE!</v>
      </c>
      <c r="IP46" s="35" t="e">
        <f t="shared" si="77"/>
        <v>#VALUE!</v>
      </c>
      <c r="IQ46" s="35" t="e">
        <f t="shared" si="77"/>
        <v>#VALUE!</v>
      </c>
      <c r="IR46" s="35" t="e">
        <f t="shared" si="78"/>
        <v>#VALUE!</v>
      </c>
      <c r="IS46" s="35" t="e">
        <f t="shared" si="78"/>
        <v>#VALUE!</v>
      </c>
      <c r="IT46" s="35" t="e">
        <f t="shared" si="78"/>
        <v>#VALUE!</v>
      </c>
      <c r="IU46" s="35" t="e">
        <f t="shared" si="78"/>
        <v>#VALUE!</v>
      </c>
      <c r="IV46" s="35" t="e">
        <f t="shared" si="78"/>
        <v>#VALUE!</v>
      </c>
      <c r="IW46" s="35" t="e">
        <f t="shared" si="78"/>
        <v>#VALUE!</v>
      </c>
      <c r="IX46" s="35" t="e">
        <f t="shared" si="78"/>
        <v>#VALUE!</v>
      </c>
      <c r="IY46" s="35" t="e">
        <f t="shared" si="78"/>
        <v>#VALUE!</v>
      </c>
      <c r="IZ46" s="35" t="e">
        <f t="shared" si="78"/>
        <v>#VALUE!</v>
      </c>
      <c r="JA46" s="35" t="e">
        <f t="shared" si="78"/>
        <v>#VALUE!</v>
      </c>
      <c r="JB46" s="35" t="e">
        <f t="shared" si="79"/>
        <v>#VALUE!</v>
      </c>
      <c r="JC46" s="35" t="e">
        <f t="shared" si="79"/>
        <v>#VALUE!</v>
      </c>
      <c r="JD46" s="35" t="e">
        <f t="shared" si="79"/>
        <v>#VALUE!</v>
      </c>
      <c r="JE46" s="35" t="e">
        <f t="shared" si="79"/>
        <v>#VALUE!</v>
      </c>
      <c r="JF46" s="35" t="e">
        <f t="shared" si="79"/>
        <v>#VALUE!</v>
      </c>
      <c r="JG46" s="35" t="e">
        <f t="shared" si="79"/>
        <v>#VALUE!</v>
      </c>
      <c r="JH46" s="35" t="e">
        <f t="shared" si="79"/>
        <v>#VALUE!</v>
      </c>
      <c r="JI46" s="35" t="e">
        <f t="shared" si="79"/>
        <v>#VALUE!</v>
      </c>
      <c r="JJ46" s="35" t="e">
        <f t="shared" si="79"/>
        <v>#VALUE!</v>
      </c>
      <c r="JK46" s="177" t="e">
        <f t="shared" si="79"/>
        <v>#VALUE!</v>
      </c>
    </row>
    <row r="47" spans="1:271" ht="15" customHeight="1" x14ac:dyDescent="0.3">
      <c r="A47" s="81"/>
      <c r="B47" s="100"/>
      <c r="C47" s="100"/>
      <c r="D47" s="100"/>
      <c r="E47" s="100"/>
      <c r="F47" s="100"/>
      <c r="G47" s="81"/>
      <c r="H47" s="81"/>
      <c r="I47" s="81"/>
      <c r="J47" s="81"/>
      <c r="K47" s="81"/>
      <c r="L47" s="100"/>
      <c r="M47" s="100"/>
      <c r="N47" s="100"/>
      <c r="O47" s="100"/>
      <c r="P47" s="100"/>
      <c r="Q47" s="100"/>
      <c r="R47" s="100"/>
      <c r="S47" s="100"/>
      <c r="T47" s="100"/>
      <c r="U47" s="100"/>
      <c r="V47" s="100"/>
      <c r="W47" s="100"/>
      <c r="X47" s="100"/>
      <c r="Y47" s="100"/>
      <c r="Z47" s="81"/>
      <c r="AA47" s="81"/>
      <c r="AB47" s="101"/>
      <c r="AC47" s="101"/>
      <c r="AD47" s="101"/>
      <c r="AE47" s="101"/>
      <c r="AF47" s="101"/>
      <c r="AG47" s="101"/>
      <c r="AH47" s="101"/>
      <c r="AI47" s="101"/>
      <c r="AJ47" s="101"/>
      <c r="AK47" s="101"/>
      <c r="AL47" s="101"/>
      <c r="AM47" s="101"/>
      <c r="AN47" s="101"/>
      <c r="AO47" s="101"/>
      <c r="AP47" s="101"/>
      <c r="AQ47" s="426"/>
      <c r="AR47" s="141"/>
      <c r="AS47" s="133">
        <v>10</v>
      </c>
      <c r="AT47" s="35" t="s">
        <v>123</v>
      </c>
      <c r="AU47" s="64" t="str">
        <f t="shared" si="80"/>
        <v>FAIL</v>
      </c>
      <c r="AV47" s="33" t="s">
        <v>146</v>
      </c>
      <c r="AW47" s="33" t="s">
        <v>146</v>
      </c>
      <c r="AX47" s="33" t="s">
        <v>146</v>
      </c>
      <c r="AY47" s="33" t="s">
        <v>146</v>
      </c>
      <c r="AZ47" s="33" t="s">
        <v>146</v>
      </c>
      <c r="BA47" s="38" t="s">
        <v>146</v>
      </c>
      <c r="BB47" s="38" t="s">
        <v>146</v>
      </c>
      <c r="BC47" s="38" t="s">
        <v>146</v>
      </c>
      <c r="BD47" s="38">
        <f t="shared" si="81"/>
        <v>0</v>
      </c>
      <c r="BE47" s="38"/>
      <c r="BF47" s="38">
        <f t="shared" si="66"/>
        <v>0</v>
      </c>
      <c r="BG47" s="39">
        <f t="shared" si="67"/>
        <v>0.01</v>
      </c>
      <c r="BH47" s="26"/>
      <c r="BI47" s="26">
        <f>IF($D$3=2,BD47+TubeGap/2+TubeStart,IF($D$3=1,BD47/2+TubeGap/2))</f>
        <v>5.1486000000000001</v>
      </c>
      <c r="BJ47" s="26">
        <f t="shared" si="68"/>
        <v>5.2736000000000001</v>
      </c>
      <c r="BK47" s="26">
        <f t="shared" si="69"/>
        <v>5.3986000000000001</v>
      </c>
      <c r="BL47" s="26"/>
      <c r="BM47" s="26"/>
      <c r="BN47" s="26"/>
      <c r="BO47" s="26"/>
      <c r="BP47" s="26"/>
      <c r="BQ47" s="26"/>
      <c r="BR47" s="26"/>
      <c r="BS47" s="26" t="str">
        <f t="shared" si="10"/>
        <v>Int</v>
      </c>
      <c r="BT47" s="26"/>
      <c r="BU47" s="26"/>
      <c r="BV47" s="26">
        <f t="shared" si="70"/>
        <v>1</v>
      </c>
      <c r="BW47" s="26">
        <f t="shared" si="70"/>
        <v>0</v>
      </c>
      <c r="BX47" s="26">
        <f t="shared" si="70"/>
        <v>0</v>
      </c>
      <c r="BY47" s="26">
        <f t="shared" si="70"/>
        <v>0</v>
      </c>
      <c r="BZ47" s="26">
        <f t="shared" si="70"/>
        <v>0</v>
      </c>
      <c r="CA47" s="26">
        <f t="shared" si="70"/>
        <v>0</v>
      </c>
      <c r="CB47" s="26">
        <f t="shared" si="70"/>
        <v>0</v>
      </c>
      <c r="CC47" s="26">
        <f t="shared" si="70"/>
        <v>0</v>
      </c>
      <c r="CD47" s="26">
        <f t="shared" si="70"/>
        <v>0</v>
      </c>
      <c r="CE47" s="26">
        <f t="shared" si="70"/>
        <v>0</v>
      </c>
      <c r="CF47" s="26">
        <f t="shared" si="71"/>
        <v>0</v>
      </c>
      <c r="CG47" s="26">
        <f t="shared" si="71"/>
        <v>0</v>
      </c>
      <c r="CH47" s="26">
        <f t="shared" si="71"/>
        <v>0</v>
      </c>
      <c r="CI47" s="26">
        <f t="shared" si="71"/>
        <v>0</v>
      </c>
      <c r="CJ47" s="26">
        <f t="shared" si="71"/>
        <v>0</v>
      </c>
      <c r="CK47" s="26">
        <f t="shared" si="71"/>
        <v>0</v>
      </c>
      <c r="CL47" s="26">
        <f t="shared" si="71"/>
        <v>0</v>
      </c>
      <c r="CM47" s="26">
        <f t="shared" si="71"/>
        <v>0</v>
      </c>
      <c r="CN47" s="26">
        <f t="shared" si="71"/>
        <v>0</v>
      </c>
      <c r="CO47" s="26">
        <f t="shared" si="71"/>
        <v>0</v>
      </c>
      <c r="CP47" s="26">
        <f t="shared" si="72"/>
        <v>0</v>
      </c>
      <c r="CQ47" s="26">
        <f t="shared" si="72"/>
        <v>0</v>
      </c>
      <c r="CR47" s="26">
        <f t="shared" si="72"/>
        <v>0</v>
      </c>
      <c r="CS47" s="26">
        <f t="shared" si="72"/>
        <v>0</v>
      </c>
      <c r="CT47" s="26">
        <f t="shared" si="72"/>
        <v>0</v>
      </c>
      <c r="CU47" s="26">
        <f t="shared" si="72"/>
        <v>0</v>
      </c>
      <c r="CV47" s="26">
        <f t="shared" si="72"/>
        <v>0</v>
      </c>
      <c r="CW47" s="26">
        <f t="shared" si="72"/>
        <v>0</v>
      </c>
      <c r="CX47" s="26">
        <f t="shared" si="72"/>
        <v>0</v>
      </c>
      <c r="CY47" s="26">
        <f t="shared" si="72"/>
        <v>0</v>
      </c>
      <c r="CZ47" s="26">
        <f t="shared" si="73"/>
        <v>0</v>
      </c>
      <c r="DA47" s="26">
        <f t="shared" si="73"/>
        <v>0</v>
      </c>
      <c r="DB47" s="26">
        <f t="shared" si="73"/>
        <v>0</v>
      </c>
      <c r="DC47" s="26">
        <f t="shared" si="73"/>
        <v>0</v>
      </c>
      <c r="DD47" s="26">
        <f t="shared" si="73"/>
        <v>0</v>
      </c>
      <c r="DE47" s="26">
        <f t="shared" si="73"/>
        <v>0</v>
      </c>
      <c r="DF47" s="26">
        <f t="shared" si="73"/>
        <v>0</v>
      </c>
      <c r="DG47" s="26">
        <f t="shared" si="73"/>
        <v>0</v>
      </c>
      <c r="DH47" s="26">
        <f t="shared" si="73"/>
        <v>0</v>
      </c>
      <c r="DI47" s="26">
        <f t="shared" si="73"/>
        <v>0</v>
      </c>
      <c r="DJ47" s="26">
        <f t="shared" si="74"/>
        <v>0</v>
      </c>
      <c r="DK47" s="26">
        <f t="shared" si="74"/>
        <v>0</v>
      </c>
      <c r="DL47" s="26">
        <f t="shared" si="74"/>
        <v>0</v>
      </c>
      <c r="DM47" s="26">
        <f t="shared" si="74"/>
        <v>0</v>
      </c>
      <c r="DN47" s="26">
        <f t="shared" si="74"/>
        <v>0</v>
      </c>
      <c r="DO47" s="26">
        <f t="shared" si="74"/>
        <v>0</v>
      </c>
      <c r="DP47" s="26"/>
      <c r="DQ47" s="26"/>
      <c r="DR47" s="26"/>
      <c r="DS47" s="26"/>
      <c r="DT47" s="366"/>
      <c r="DW47" s="48">
        <v>37</v>
      </c>
      <c r="DX47" s="26" t="str">
        <f>IFERROR(INDEX(AT$11:AT$2000,_xlfn.AGGREGATE(15,6,(ROW(AT$11:AT$2000)-ROW(AT$11)+1)/($AU$11:$AU$2000=$DY$8),ROWS(DX$11:DX47))),"")</f>
        <v>t</v>
      </c>
      <c r="DY47" s="4" t="str">
        <f>IFERROR(INDEX(AU$11:AU$2000,_xlfn.AGGREGATE(15,6,(ROW(AU$11:AU$2000)-ROW(AU$11)+1)/($AU$11:$AU$2000=$DY$8),ROWS(DY$11:DY47))),"")</f>
        <v>PASS</v>
      </c>
      <c r="DZ47" s="26">
        <f>IFERROR(INDEX(AV$11:AV$2000,_xlfn.AGGREGATE(15,6,(ROW(AV$11:AV$2000)-ROW(AV$11)+1)/($AU$11:$AU$2000=$DY$8),ROWS(DZ$11:DZ47))),"")</f>
        <v>1</v>
      </c>
      <c r="EA47" s="26">
        <f>IFERROR(INDEX(AW$11:AW$2000,_xlfn.AGGREGATE(15,6,(ROW(AW$11:AW$2000)-ROW(AW$11)+1)/($AU$11:$AU$2000=$DY$8),ROWS(EA$11:EA47))),"")</f>
        <v>3</v>
      </c>
      <c r="EB47" s="26">
        <f>IFERROR(INDEX(AX$11:AX$2000,_xlfn.AGGREGATE(15,6,(ROW(AX$11:AX$2000)-ROW(AX$11)+1)/($AU$11:$AU$2000=$DY$8),ROWS(EB$11:EB47))),"")</f>
        <v>1</v>
      </c>
      <c r="EC47" s="26">
        <f>IFERROR(INDEX(AY$11:AY$2000,_xlfn.AGGREGATE(15,6,(ROW(AY$11:AY$2000)-ROW(AY$11)+1)/($AU$11:$AU$2000=$DY$8),ROWS(EC$11:EC47))),"")</f>
        <v>3</v>
      </c>
      <c r="ED47" s="26">
        <f>IFERROR(INDEX(AZ$11:AZ$2000,_xlfn.AGGREGATE(15,6,(ROW(AZ$11:AZ$2000)-ROW(AZ$11)+1)/($AU$11:$AU$2000=$DY$8),ROWS(ED$11:ED47))),"")</f>
        <v>1</v>
      </c>
      <c r="EE47" s="26">
        <f>IFERROR(INDEX(BA$11:BA$2000,_xlfn.AGGREGATE(15,6,(ROW(BA$11:BA$2000)-ROW(BA$11)+1)/($AU$11:$AU$2000=$DY$8),ROWS(EE$11:EE47))),"")</f>
        <v>3</v>
      </c>
      <c r="EF47" s="26">
        <f>IFERROR(INDEX(BB$11:BB$2000,_xlfn.AGGREGATE(15,6,(ROW(BB$11:BB$2000)-ROW(BB$11)+1)/($AU$11:$AU$2000=$DY$8),ROWS(EF$11:EF47))),"")</f>
        <v>1</v>
      </c>
      <c r="EG47" s="26">
        <f>IFERROR(INDEX(BC$11:BC$2000,_xlfn.AGGREGATE(15,6,(ROW(BC$11:BC$2000)-ROW(BC$11)+1)/($AU$11:$AU$2000=$DY$8),ROWS(EG$11:EG47))),"")</f>
        <v>3</v>
      </c>
      <c r="EH47" s="26">
        <f>IFERROR(INDEX(BD$11:BD$2000,_xlfn.AGGREGATE(15,6,(ROW(BD$11:BD$2000)-ROW(BD$11)+1)/($AU$11:$AU$2000=$DY$8),ROWS(EH$11:EH47))),"")</f>
        <v>427.5</v>
      </c>
      <c r="EI47" s="26">
        <f>IFERROR(INDEX(BE$11:BE$2000,_xlfn.AGGREGATE(15,6,(ROW(BE$11:BE$2000)-ROW(BE$11)+1)/($AU$11:$AU$2000=$DY$8),ROWS(EI$11:EI47))),"")</f>
        <v>0</v>
      </c>
      <c r="EJ47" s="26">
        <f>IFERROR(INDEX(BF$11:BF$2000,_xlfn.AGGREGATE(15,6,(ROW(BF$11:BF$2000)-ROW(BF$11)+1)/($AU$11:$AU$2000=$DY$8),ROWS(EJ$11:EJ47))),"")</f>
        <v>472.5</v>
      </c>
      <c r="EK47" s="26">
        <f>IFERROR(INDEX(BG$11:BG$2000,_xlfn.AGGREGATE(15,6,(ROW(BG$11:BG$2000)-ROW(BG$11)+1)/($AU$11:$AU$2000=$DY$8),ROWS(EK$11:EK47))),"")</f>
        <v>22.5</v>
      </c>
      <c r="EL47" s="26">
        <f>IFERROR(INDEX(BH$11:BH$2000,_xlfn.AGGREGATE(15,6,(ROW(BH$11:BH$2000)-ROW(BH$11)+1)/($AU$11:$AU$2000=$DY$8),ROWS(EL$11:EL47))),"")</f>
        <v>0</v>
      </c>
      <c r="EM47" s="26">
        <f>IFERROR(INDEX(BI$11:BI$2000,_xlfn.AGGREGATE(15,6,(ROW(BI$11:BI$2000)-ROW(BI$11)+1)/($AU$11:$AU$2000=$DY$8),ROWS(EM$11:EM47))),"")</f>
        <v>432.64859999999999</v>
      </c>
      <c r="EN47" s="26">
        <f>IFERROR(INDEX(BJ$11:BJ$2000,_xlfn.AGGREGATE(15,6,(ROW(BJ$11:BJ$2000)-ROW(BJ$11)+1)/($AU$11:$AU$2000=$DY$8),ROWS(EN$11:EN47))),"")</f>
        <v>905.27359999999999</v>
      </c>
      <c r="EO47" s="26">
        <f>IFERROR(INDEX(BK$11:BK$2000,_xlfn.AGGREGATE(15,6,(ROW(BK$11:BK$2000)-ROW(BK$11)+1)/($AU$11:$AU$2000=$DY$8),ROWS(EO$11:EO47))),"")</f>
        <v>1332.8986</v>
      </c>
      <c r="EP47" s="26">
        <f>IFERROR(INDEX(BL$11:BL$2000,_xlfn.AGGREGATE(15,6,(ROW(BL$11:BL$2000)-ROW(BL$11)+1)/($AU$11:$AU$2000=$DY$8),ROWS(EP$11:EP47))),"")</f>
        <v>1805.3986</v>
      </c>
      <c r="EQ47" s="26">
        <f>IFERROR(INDEX(BM$11:BM$2000,_xlfn.AGGREGATE(15,6,(ROW(BM$11:BM$2000)-ROW(BM$11)+1)/($AU$11:$AU$2000=$DY$8),ROWS(EQ$11:EQ47))),"")</f>
        <v>0</v>
      </c>
      <c r="ER47" s="26">
        <f>IFERROR(INDEX(BN$11:BN$2000,_xlfn.AGGREGATE(15,6,(ROW(BN$11:BN$2000)-ROW(BN$11)+1)/($AU$11:$AU$2000=$DY$8),ROWS(ER$11:ER47))),"")</f>
        <v>0</v>
      </c>
      <c r="ES47" s="26">
        <f>IFERROR(INDEX(BO$11:BO$2000,_xlfn.AGGREGATE(15,6,(ROW(BO$11:BO$2000)-ROW(BO$11)+1)/($AU$11:$AU$2000=$DY$8),ROWS(ES$11:ES47))),"")</f>
        <v>0</v>
      </c>
      <c r="ET47" s="63">
        <f>IFERROR(INDEX(BP$11:BP$2000,_xlfn.AGGREGATE(15,6,(ROW(BP$11:BP$2000)-ROW(BP$11)+1)/($AU$11:$AU$2000=$DY$8),ROWS(ET$11:ET47))),"")</f>
        <v>0</v>
      </c>
      <c r="EU47" s="25"/>
      <c r="EV47" s="48" t="e">
        <f>_xlfn.RANK.EQ(FJ47,$FJ$11:$FJ$64,1)+COUNTIF(FJ$11:$FJ47,FJ47)-1</f>
        <v>#VALUE!</v>
      </c>
      <c r="EW47" s="25" t="str">
        <f>IFERROR(INDEX(DX$11:DX$541,_xlfn.AGGREGATE(15,6,(ROW(DX$11:DX$541)-ROW(DX$11)+1)/($DX$11:$DX$541="p"),ROWS(EW$11:EW47))),"")</f>
        <v/>
      </c>
      <c r="EX47" s="25" t="str">
        <f>IFERROR(INDEX(DY$11:DY$541,_xlfn.AGGREGATE(15,6,(ROW(DY$11:DY$541)-ROW(DY$11)+1)/($DX$11:$DX$541="p"),ROWS(EX$11:EX47))),"")</f>
        <v/>
      </c>
      <c r="EY47" s="25" t="str">
        <f>IFERROR(INDEX(DZ$11:DZ$541,_xlfn.AGGREGATE(15,6,(ROW(DZ$11:DZ$541)-ROW(DZ$11)+1)/($DX$11:$DX$541="p"),ROWS(EY$11:EY47))),"")</f>
        <v/>
      </c>
      <c r="EZ47" s="25" t="str">
        <f>IFERROR(INDEX(EA$11:EA$541,_xlfn.AGGREGATE(15,6,(ROW(EA$11:EA$541)-ROW(EA$11)+1)/($DX$11:$DX$541="p"),ROWS(EZ$11:EZ47))),"")</f>
        <v/>
      </c>
      <c r="FA47" s="25" t="str">
        <f>IFERROR(INDEX(EB$11:EB$541,_xlfn.AGGREGATE(15,6,(ROW(EB$11:EB$541)-ROW(EB$11)+1)/($DX$11:$DX$541="p"),ROWS(FA$11:FA47))),"")</f>
        <v/>
      </c>
      <c r="FB47" s="25" t="str">
        <f>IFERROR(INDEX(EC$11:EC$541,_xlfn.AGGREGATE(15,6,(ROW(EC$11:EC$541)-ROW(EC$11)+1)/($DX$11:$DX$541="p"),ROWS(FB$11:FB47))),"")</f>
        <v/>
      </c>
      <c r="FC47" s="25" t="str">
        <f>IFERROR(INDEX(ED$11:ED$541,_xlfn.AGGREGATE(15,6,(ROW(ED$11:ED$541)-ROW(ED$11)+1)/($DX$11:$DX$541="p"),ROWS(FC$11:FC47))),"")</f>
        <v/>
      </c>
      <c r="FD47" s="25" t="str">
        <f>IFERROR(INDEX(EE$11:EE$541,_xlfn.AGGREGATE(15,6,(ROW(EE$11:EE$541)-ROW(EE$11)+1)/($DX$11:$DX$541="p"),ROWS(FD$11:FD47))),"")</f>
        <v/>
      </c>
      <c r="FE47" s="25" t="str">
        <f>IFERROR(INDEX(EF$11:EF$541,_xlfn.AGGREGATE(15,6,(ROW(EF$11:EF$541)-ROW(EF$11)+1)/($DX$11:$DX$541="p"),ROWS(FE$11:FE47))),"")</f>
        <v/>
      </c>
      <c r="FF47" s="25" t="str">
        <f>IFERROR(INDEX(EG$11:EG$541,_xlfn.AGGREGATE(15,6,(ROW(EG$11:EG$541)-ROW(EG$11)+1)/($DX$11:$DX$541="p"),ROWS(FF$11:FF47))),"")</f>
        <v/>
      </c>
      <c r="FG47" s="25" t="str">
        <f>IFERROR(INDEX(EH$11:EH$541,_xlfn.AGGREGATE(15,6,(ROW(EH$11:EH$541)-ROW(EH$11)+1)/($DX$11:$DX$541="p"),ROWS(FG$11:FG47))),"")</f>
        <v/>
      </c>
      <c r="FH47" s="25" t="str">
        <f>IFERROR(INDEX(EI$11:EI$541,_xlfn.AGGREGATE(15,6,(ROW(EI$11:EI$541)-ROW(EI$11)+1)/($DX$11:$DX$541="p"),ROWS(FH$11:FH47))),"")</f>
        <v/>
      </c>
      <c r="FI47" s="25" t="str">
        <f>IFERROR(INDEX(EJ$11:EJ$541,_xlfn.AGGREGATE(15,6,(ROW(EJ$11:EJ$541)-ROW(EJ$11)+1)/($DX$11:$DX$541="p"),ROWS(FI$11:FI47))),"")</f>
        <v/>
      </c>
      <c r="FJ47" s="25" t="str">
        <f>IFERROR(INDEX(EK$11:EK$541,_xlfn.AGGREGATE(15,6,(ROW(EK$11:EK$541)-ROW(EK$11)+1)/($DX$11:$DX$541="p"),ROWS(FJ$11:FJ47))),"")</f>
        <v/>
      </c>
      <c r="FK47" s="25"/>
      <c r="FL47" s="25" t="str">
        <f>IFERROR(INDEX(EM$11:EM$541,_xlfn.AGGREGATE(15,6,(ROW(EM$11:EM$541)-ROW(EM$11)+1)/($DX$11:$DX$541="p"),ROWS(FL$11:FL47))),"")</f>
        <v/>
      </c>
      <c r="FM47" s="25" t="str">
        <f>IFERROR(INDEX(EN$11:EN$541,_xlfn.AGGREGATE(15,6,(ROW(EN$11:EN$541)-ROW(EN$11)+1)/($DX$11:$DX$541="p"),ROWS(FM$11:FM47))),"")</f>
        <v/>
      </c>
      <c r="FN47" s="25" t="str">
        <f>IFERROR(INDEX(EO$11:EO$541,_xlfn.AGGREGATE(15,6,(ROW(EO$11:EO$541)-ROW(EO$11)+1)/($DX$11:$DX$541="p"),ROWS(FN$11:FN47))),"")</f>
        <v/>
      </c>
      <c r="FO47" s="25" t="str">
        <f>IFERROR(INDEX(EP$11:EP$541,_xlfn.AGGREGATE(15,6,(ROW(EP$11:EP$541)-ROW(EP$11)+1)/($DX$11:$DX$541="p"),ROWS(FO$11:FO47))),"")</f>
        <v/>
      </c>
      <c r="FP47" s="25" t="str">
        <f>IFERROR(INDEX(EQ$11:EQ$541,_xlfn.AGGREGATE(15,6,(ROW(EQ$11:EQ$541)-ROW(EQ$11)+1)/($DX$11:$DX$541="p"),ROWS(FP$11:FP47))),"")</f>
        <v/>
      </c>
      <c r="FQ47" s="25" t="str">
        <f>IFERROR(INDEX(ER$11:ER$541,_xlfn.AGGREGATE(15,6,(ROW(ER$11:ER$541)-ROW(ER$11)+1)/($DX$11:$DX$541="p"),ROWS(FQ$11:FQ47))),"")</f>
        <v/>
      </c>
      <c r="FR47" s="25" t="str">
        <f>IFERROR(INDEX(ES$11:ES$541,_xlfn.AGGREGATE(15,6,(ROW(ES$11:ES$541)-ROW(ES$11)+1)/($DX$11:$DX$541="p"),ROWS(FR$11:FR47))),"")</f>
        <v/>
      </c>
      <c r="FS47" s="25" t="str">
        <f>IFERROR(INDEX(ET$11:ET$541,_xlfn.AGGREGATE(15,6,(ROW(ET$11:ET$541)-ROW(ET$11)+1)/($DX$11:$DX$541="p"),ROWS(FS$11:FS47))),"")</f>
        <v/>
      </c>
      <c r="FT47" s="25"/>
      <c r="FU47" s="48">
        <f>_xlfn.RANK.EQ(GI47,$GI$11:$GI$96,1)+COUNTIF($GI$11:GI47,GI47)-1</f>
        <v>44</v>
      </c>
      <c r="FV47" s="25" t="str">
        <f>IFERROR(INDEX(DX$11:DX$541,_xlfn.AGGREGATE(15,6,(ROW(DX$11:DX$541)-ROW(DX$11)+1)/($DX$11:$DX$541="t"),ROWS(FV$11:FV47))),"")</f>
        <v>t</v>
      </c>
      <c r="FW47" s="25" t="str">
        <f>IFERROR(INDEX(DY$11:DY$541,_xlfn.AGGREGATE(15,6,(ROW(DY$11:DY$541)-ROW(DY$11)+1)/($DX$11:$DX$541="t"),ROWS(FW$11:FW47))),"")</f>
        <v>PASS</v>
      </c>
      <c r="FX47" s="25">
        <f>IFERROR(INDEX(DZ$11:DZ$541,_xlfn.AGGREGATE(15,6,(ROW(DZ$11:DZ$541)-ROW(DZ$11)+1)/($DX$11:$DX$541="t"),ROWS(FX$11:FX47))),"")</f>
        <v>1</v>
      </c>
      <c r="FY47" s="25">
        <f>IFERROR(INDEX(EA$11:EA$541,_xlfn.AGGREGATE(15,6,(ROW(EA$11:EA$541)-ROW(EA$11)+1)/($DX$11:$DX$541="t"),ROWS(FY$11:FY47))),"")</f>
        <v>1</v>
      </c>
      <c r="FZ47" s="25">
        <f>IFERROR(INDEX(EB$11:EB$541,_xlfn.AGGREGATE(15,6,(ROW(EB$11:EB$541)-ROW(EB$11)+1)/($DX$11:$DX$541="t"),ROWS(FZ$11:FZ47))),"")</f>
        <v>3</v>
      </c>
      <c r="GA47" s="25">
        <f>IFERROR(INDEX(EC$11:EC$541,_xlfn.AGGREGATE(15,6,(ROW(EC$11:EC$541)-ROW(EC$11)+1)/($DX$11:$DX$541="t"),ROWS(GA$11:GA47))),"")</f>
        <v>3</v>
      </c>
      <c r="GB47" s="25">
        <f>IFERROR(INDEX(ED$11:ED$541,_xlfn.AGGREGATE(15,6,(ROW(ED$11:ED$541)-ROW(ED$11)+1)/($DX$11:$DX$541="t"),ROWS(GB$11:GB47))),"")</f>
        <v>1</v>
      </c>
      <c r="GC47" s="25">
        <f>IFERROR(INDEX(EE$11:EE$541,_xlfn.AGGREGATE(15,6,(ROW(EE$11:EE$541)-ROW(EE$11)+1)/($DX$11:$DX$541="t"),ROWS(GC$11:GC47))),"")</f>
        <v>1</v>
      </c>
      <c r="GD47" s="25">
        <f>IFERROR(INDEX(EF$11:EF$541,_xlfn.AGGREGATE(15,6,(ROW(EF$11:EF$541)-ROW(EF$11)+1)/($DX$11:$DX$541="t"),ROWS(GD$11:GD47))),"")</f>
        <v>3</v>
      </c>
      <c r="GE47" s="25">
        <f>IFERROR(INDEX(EG$11:EG$541,_xlfn.AGGREGATE(15,6,(ROW(EG$11:EG$541)-ROW(EG$11)+1)/($DX$11:$DX$541="t"),ROWS(GE$11:GE47))),"")</f>
        <v>3</v>
      </c>
      <c r="GF47" s="25">
        <f>IFERROR(INDEX(EH$11:EH$541,_xlfn.AGGREGATE(15,6,(ROW(EH$11:EH$541)-ROW(EH$11)+1)/($DX$11:$DX$541="t"),ROWS(GF$11:GF47))),"")</f>
        <v>431.5</v>
      </c>
      <c r="GG47" s="25">
        <f>IFERROR(INDEX(EI$11:EI$541,_xlfn.AGGREGATE(15,6,(ROW(EI$11:EI$541)-ROW(EI$11)+1)/($DX$11:$DX$541="t"),ROWS(GG$11:GG47))),"")</f>
        <v>0</v>
      </c>
      <c r="GH47" s="25">
        <f>IFERROR(INDEX(EJ$11:EJ$541,_xlfn.AGGREGATE(15,6,(ROW(EJ$11:EJ$541)-ROW(EJ$11)+1)/($DX$11:$DX$541="t"),ROWS(GH$11:GH47))),"")</f>
        <v>468.5</v>
      </c>
      <c r="GI47" s="25">
        <f>IFERROR(INDEX(EK$11:EK$541,_xlfn.AGGREGATE(15,6,(ROW(EK$11:EK$541)-ROW(EK$11)+1)/($DX$11:$DX$541="t"),ROWS(GI$11:GI47))),"")</f>
        <v>18.5</v>
      </c>
      <c r="GJ47" s="25"/>
      <c r="GK47" s="25">
        <f>IFERROR(INDEX(EM$11:EM$541,_xlfn.AGGREGATE(15,6,(ROW(EM$11:EM$541)-ROW(EM$11)+1)/($DX$11:$DX$541="t"),ROWS(GK$11:GK47))),"")</f>
        <v>436.64859999999999</v>
      </c>
      <c r="GL47" s="25">
        <f>IFERROR(INDEX(EN$11:EN$541,_xlfn.AGGREGATE(15,6,(ROW(EN$11:EN$541)-ROW(EN$11)+1)/($DX$11:$DX$541="t"),ROWS(GL$11:GL47))),"")</f>
        <v>868.27359999999999</v>
      </c>
      <c r="GM47" s="25">
        <f>IFERROR(INDEX(EO$11:EO$541,_xlfn.AGGREGATE(15,6,(ROW(EO$11:EO$541)-ROW(EO$11)+1)/($DX$11:$DX$541="t"),ROWS(GM$11:GM47))),"")</f>
        <v>1336.8986</v>
      </c>
      <c r="GN47" s="25">
        <f>IFERROR(INDEX(EP$11:EP$541,_xlfn.AGGREGATE(15,6,(ROW(EP$11:EP$541)-ROW(EP$11)+1)/($DX$11:$DX$541="t"),ROWS(GN$11:GN47))),"")</f>
        <v>1805.3986</v>
      </c>
      <c r="GO47" s="25"/>
      <c r="GP47" s="305"/>
      <c r="GQ47" s="142"/>
      <c r="GR47" s="26"/>
      <c r="GS47" s="18" t="str">
        <f t="shared" si="42"/>
        <v>PASS</v>
      </c>
      <c r="GT47" s="26">
        <f t="shared" si="47"/>
        <v>3</v>
      </c>
      <c r="GU47" s="26">
        <f t="shared" si="48"/>
        <v>1</v>
      </c>
      <c r="GV47" s="26">
        <f t="shared" si="49"/>
        <v>1</v>
      </c>
      <c r="GW47" s="26">
        <f t="shared" si="50"/>
        <v>3</v>
      </c>
      <c r="GX47" s="26">
        <f t="shared" si="51"/>
        <v>1</v>
      </c>
      <c r="GY47" s="26">
        <f t="shared" si="52"/>
        <v>1</v>
      </c>
      <c r="GZ47" s="26">
        <f t="shared" si="53"/>
        <v>3</v>
      </c>
      <c r="HA47" s="26">
        <f t="shared" si="54"/>
        <v>1</v>
      </c>
      <c r="HB47" s="26">
        <f t="shared" si="43"/>
        <v>439</v>
      </c>
      <c r="HC47" s="26">
        <f t="shared" si="44"/>
        <v>0</v>
      </c>
      <c r="HD47" s="26">
        <f t="shared" si="45"/>
        <v>461</v>
      </c>
      <c r="HE47" s="63">
        <f t="shared" si="55"/>
        <v>11</v>
      </c>
      <c r="HF47" s="52">
        <f t="shared" si="56"/>
        <v>0</v>
      </c>
      <c r="HG47" s="4">
        <f t="shared" si="57"/>
        <v>466.14859999999999</v>
      </c>
      <c r="HH47" s="26">
        <f t="shared" si="58"/>
        <v>905.27359999999999</v>
      </c>
      <c r="HI47" s="7">
        <f t="shared" si="59"/>
        <v>1344.3986</v>
      </c>
      <c r="HJ47" s="26">
        <f t="shared" si="60"/>
        <v>1805.3986</v>
      </c>
      <c r="HK47" s="2"/>
      <c r="HL47" s="2"/>
      <c r="HN47" s="133">
        <f t="shared" si="75"/>
        <v>0</v>
      </c>
      <c r="HO47" s="35">
        <f t="shared" si="75"/>
        <v>0</v>
      </c>
      <c r="HP47" s="35">
        <f t="shared" si="75"/>
        <v>0</v>
      </c>
      <c r="HQ47" s="35">
        <f t="shared" si="75"/>
        <v>0</v>
      </c>
      <c r="HR47" s="35">
        <f t="shared" si="75"/>
        <v>0</v>
      </c>
      <c r="HS47" s="35">
        <f t="shared" si="75"/>
        <v>0</v>
      </c>
      <c r="HT47" s="35">
        <f t="shared" si="75"/>
        <v>0</v>
      </c>
      <c r="HU47" s="35" t="e">
        <f t="shared" si="75"/>
        <v>#VALUE!</v>
      </c>
      <c r="HV47" s="35" t="e">
        <f t="shared" si="75"/>
        <v>#VALUE!</v>
      </c>
      <c r="HW47" s="35" t="e">
        <f t="shared" si="75"/>
        <v>#VALUE!</v>
      </c>
      <c r="HX47" s="35" t="e">
        <f t="shared" si="76"/>
        <v>#VALUE!</v>
      </c>
      <c r="HY47" s="35" t="e">
        <f t="shared" si="76"/>
        <v>#VALUE!</v>
      </c>
      <c r="HZ47" s="35" t="e">
        <f t="shared" si="76"/>
        <v>#VALUE!</v>
      </c>
      <c r="IA47" s="35" t="e">
        <f t="shared" si="76"/>
        <v>#VALUE!</v>
      </c>
      <c r="IB47" s="35" t="e">
        <f t="shared" si="76"/>
        <v>#VALUE!</v>
      </c>
      <c r="IC47" s="35" t="e">
        <f t="shared" si="76"/>
        <v>#VALUE!</v>
      </c>
      <c r="ID47" s="35" t="e">
        <f t="shared" si="76"/>
        <v>#VALUE!</v>
      </c>
      <c r="IE47" s="35" t="e">
        <f t="shared" si="76"/>
        <v>#VALUE!</v>
      </c>
      <c r="IF47" s="35" t="e">
        <f t="shared" si="76"/>
        <v>#VALUE!</v>
      </c>
      <c r="IG47" s="35" t="e">
        <f t="shared" si="76"/>
        <v>#VALUE!</v>
      </c>
      <c r="IH47" s="35" t="e">
        <f t="shared" si="77"/>
        <v>#VALUE!</v>
      </c>
      <c r="II47" s="35" t="e">
        <f t="shared" si="77"/>
        <v>#VALUE!</v>
      </c>
      <c r="IJ47" s="35" t="e">
        <f t="shared" si="77"/>
        <v>#VALUE!</v>
      </c>
      <c r="IK47" s="35" t="e">
        <f t="shared" si="77"/>
        <v>#VALUE!</v>
      </c>
      <c r="IL47" s="35" t="e">
        <f t="shared" si="77"/>
        <v>#VALUE!</v>
      </c>
      <c r="IM47" s="35" t="e">
        <f t="shared" si="77"/>
        <v>#VALUE!</v>
      </c>
      <c r="IN47" s="35" t="e">
        <f t="shared" si="77"/>
        <v>#VALUE!</v>
      </c>
      <c r="IO47" s="35" t="e">
        <f t="shared" si="77"/>
        <v>#VALUE!</v>
      </c>
      <c r="IP47" s="35" t="e">
        <f t="shared" si="77"/>
        <v>#VALUE!</v>
      </c>
      <c r="IQ47" s="35" t="e">
        <f t="shared" si="77"/>
        <v>#VALUE!</v>
      </c>
      <c r="IR47" s="35" t="e">
        <f t="shared" si="78"/>
        <v>#VALUE!</v>
      </c>
      <c r="IS47" s="35" t="e">
        <f t="shared" si="78"/>
        <v>#VALUE!</v>
      </c>
      <c r="IT47" s="35" t="e">
        <f t="shared" si="78"/>
        <v>#VALUE!</v>
      </c>
      <c r="IU47" s="35" t="e">
        <f t="shared" si="78"/>
        <v>#VALUE!</v>
      </c>
      <c r="IV47" s="35" t="e">
        <f t="shared" si="78"/>
        <v>#VALUE!</v>
      </c>
      <c r="IW47" s="35" t="e">
        <f t="shared" si="78"/>
        <v>#VALUE!</v>
      </c>
      <c r="IX47" s="35" t="e">
        <f t="shared" si="78"/>
        <v>#VALUE!</v>
      </c>
      <c r="IY47" s="35" t="e">
        <f t="shared" si="78"/>
        <v>#VALUE!</v>
      </c>
      <c r="IZ47" s="35" t="e">
        <f t="shared" si="78"/>
        <v>#VALUE!</v>
      </c>
      <c r="JA47" s="35" t="e">
        <f t="shared" si="78"/>
        <v>#VALUE!</v>
      </c>
      <c r="JB47" s="35" t="e">
        <f t="shared" si="79"/>
        <v>#VALUE!</v>
      </c>
      <c r="JC47" s="35" t="e">
        <f t="shared" si="79"/>
        <v>#VALUE!</v>
      </c>
      <c r="JD47" s="35" t="e">
        <f t="shared" si="79"/>
        <v>#VALUE!</v>
      </c>
      <c r="JE47" s="35" t="e">
        <f t="shared" si="79"/>
        <v>#VALUE!</v>
      </c>
      <c r="JF47" s="35" t="e">
        <f t="shared" si="79"/>
        <v>#VALUE!</v>
      </c>
      <c r="JG47" s="35" t="e">
        <f t="shared" si="79"/>
        <v>#VALUE!</v>
      </c>
      <c r="JH47" s="35" t="e">
        <f t="shared" si="79"/>
        <v>#VALUE!</v>
      </c>
      <c r="JI47" s="35" t="e">
        <f t="shared" si="79"/>
        <v>#VALUE!</v>
      </c>
      <c r="JJ47" s="35" t="e">
        <f t="shared" si="79"/>
        <v>#VALUE!</v>
      </c>
      <c r="JK47" s="177" t="e">
        <f t="shared" si="79"/>
        <v>#VALUE!</v>
      </c>
    </row>
    <row r="48" spans="1:271" ht="15" customHeight="1" x14ac:dyDescent="0.3">
      <c r="A48" s="81"/>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81"/>
      <c r="AA48" s="81"/>
      <c r="AB48" s="101"/>
      <c r="AC48" s="101"/>
      <c r="AD48" s="101"/>
      <c r="AE48" s="101"/>
      <c r="AF48" s="101"/>
      <c r="AG48" s="101"/>
      <c r="AH48" s="101"/>
      <c r="AI48" s="101"/>
      <c r="AJ48" s="101"/>
      <c r="AK48" s="101"/>
      <c r="AL48" s="101"/>
      <c r="AM48" s="101"/>
      <c r="AN48" s="101"/>
      <c r="AO48" s="101"/>
      <c r="AP48" s="101"/>
      <c r="AQ48" s="426"/>
      <c r="AR48" s="141"/>
      <c r="AS48" s="133"/>
      <c r="AT48" s="35"/>
      <c r="AU48" s="35"/>
      <c r="AV48" s="35"/>
      <c r="AW48" s="35"/>
      <c r="AX48" s="35"/>
      <c r="AY48" s="35"/>
      <c r="AZ48" s="35"/>
      <c r="BA48" s="35"/>
      <c r="BB48" s="35"/>
      <c r="BC48" s="35"/>
      <c r="BD48" s="35"/>
      <c r="BE48" s="35"/>
      <c r="BF48" s="35"/>
      <c r="BG48" s="35"/>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366"/>
      <c r="DW48" s="48">
        <v>38</v>
      </c>
      <c r="DX48" s="26" t="str">
        <f>IFERROR(INDEX(AT$11:AT$2000,_xlfn.AGGREGATE(15,6,(ROW(AT$11:AT$2000)-ROW(AT$11)+1)/($AU$11:$AU$2000=$DY$8),ROWS(DX$11:DX48))),"")</f>
        <v>t</v>
      </c>
      <c r="DY48" s="4" t="str">
        <f>IFERROR(INDEX(AU$11:AU$2000,_xlfn.AGGREGATE(15,6,(ROW(AU$11:AU$2000)-ROW(AU$11)+1)/($AU$11:$AU$2000=$DY$8),ROWS(DY$11:DY48))),"")</f>
        <v>PASS</v>
      </c>
      <c r="DZ48" s="26">
        <f>IFERROR(INDEX(AV$11:AV$2000,_xlfn.AGGREGATE(15,6,(ROW(AV$11:AV$2000)-ROW(AV$11)+1)/($AU$11:$AU$2000=$DY$8),ROWS(DZ$11:DZ48))),"")</f>
        <v>1</v>
      </c>
      <c r="EA48" s="26">
        <f>IFERROR(INDEX(AW$11:AW$2000,_xlfn.AGGREGATE(15,6,(ROW(AW$11:AW$2000)-ROW(AW$11)+1)/($AU$11:$AU$2000=$DY$8),ROWS(EA$11:EA48))),"")</f>
        <v>3</v>
      </c>
      <c r="EB48" s="26">
        <f>IFERROR(INDEX(AX$11:AX$2000,_xlfn.AGGREGATE(15,6,(ROW(AX$11:AX$2000)-ROW(AX$11)+1)/($AU$11:$AU$2000=$DY$8),ROWS(EB$11:EB48))),"")</f>
        <v>1</v>
      </c>
      <c r="EC48" s="26">
        <f>IFERROR(INDEX(AY$11:AY$2000,_xlfn.AGGREGATE(15,6,(ROW(AY$11:AY$2000)-ROW(AY$11)+1)/($AU$11:$AU$2000=$DY$8),ROWS(EC$11:EC48))),"")</f>
        <v>3</v>
      </c>
      <c r="ED48" s="26">
        <f>IFERROR(INDEX(AZ$11:AZ$2000,_xlfn.AGGREGATE(15,6,(ROW(AZ$11:AZ$2000)-ROW(AZ$11)+1)/($AU$11:$AU$2000=$DY$8),ROWS(ED$11:ED48))),"")</f>
        <v>1</v>
      </c>
      <c r="EE48" s="26">
        <f>IFERROR(INDEX(BA$11:BA$2000,_xlfn.AGGREGATE(15,6,(ROW(BA$11:BA$2000)-ROW(BA$11)+1)/($AU$11:$AU$2000=$DY$8),ROWS(EE$11:EE48))),"")</f>
        <v>3</v>
      </c>
      <c r="EF48" s="26">
        <f>IFERROR(INDEX(BB$11:BB$2000,_xlfn.AGGREGATE(15,6,(ROW(BB$11:BB$2000)-ROW(BB$11)+1)/($AU$11:$AU$2000=$DY$8),ROWS(EF$11:EF48))),"")</f>
        <v>1</v>
      </c>
      <c r="EG48" s="26">
        <f>IFERROR(INDEX(BC$11:BC$2000,_xlfn.AGGREGATE(15,6,(ROW(BC$11:BC$2000)-ROW(BC$11)+1)/($AU$11:$AU$2000=$DY$8),ROWS(EG$11:EG48))),"")</f>
        <v>3</v>
      </c>
      <c r="EH48" s="26">
        <f>IFERROR(INDEX(BD$11:BD$2000,_xlfn.AGGREGATE(15,6,(ROW(BD$11:BD$2000)-ROW(BD$11)+1)/($AU$11:$AU$2000=$DY$8),ROWS(EH$11:EH48))),"")</f>
        <v>427</v>
      </c>
      <c r="EI48" s="26">
        <f>IFERROR(INDEX(BE$11:BE$2000,_xlfn.AGGREGATE(15,6,(ROW(BE$11:BE$2000)-ROW(BE$11)+1)/($AU$11:$AU$2000=$DY$8),ROWS(EI$11:EI48))),"")</f>
        <v>0</v>
      </c>
      <c r="EJ48" s="26">
        <f>IFERROR(INDEX(BF$11:BF$2000,_xlfn.AGGREGATE(15,6,(ROW(BF$11:BF$2000)-ROW(BF$11)+1)/($AU$11:$AU$2000=$DY$8),ROWS(EJ$11:EJ48))),"")</f>
        <v>473</v>
      </c>
      <c r="EK48" s="26">
        <f>IFERROR(INDEX(BG$11:BG$2000,_xlfn.AGGREGATE(15,6,(ROW(BG$11:BG$2000)-ROW(BG$11)+1)/($AU$11:$AU$2000=$DY$8),ROWS(EK$11:EK48))),"")</f>
        <v>23</v>
      </c>
      <c r="EL48" s="26">
        <f>IFERROR(INDEX(BH$11:BH$2000,_xlfn.AGGREGATE(15,6,(ROW(BH$11:BH$2000)-ROW(BH$11)+1)/($AU$11:$AU$2000=$DY$8),ROWS(EL$11:EL48))),"")</f>
        <v>0</v>
      </c>
      <c r="EM48" s="26">
        <f>IFERROR(INDEX(BI$11:BI$2000,_xlfn.AGGREGATE(15,6,(ROW(BI$11:BI$2000)-ROW(BI$11)+1)/($AU$11:$AU$2000=$DY$8),ROWS(EM$11:EM48))),"")</f>
        <v>432.14859999999999</v>
      </c>
      <c r="EN48" s="26">
        <f>IFERROR(INDEX(BJ$11:BJ$2000,_xlfn.AGGREGATE(15,6,(ROW(BJ$11:BJ$2000)-ROW(BJ$11)+1)/($AU$11:$AU$2000=$DY$8),ROWS(EN$11:EN48))),"")</f>
        <v>905.27359999999999</v>
      </c>
      <c r="EO48" s="26">
        <f>IFERROR(INDEX(BK$11:BK$2000,_xlfn.AGGREGATE(15,6,(ROW(BK$11:BK$2000)-ROW(BK$11)+1)/($AU$11:$AU$2000=$DY$8),ROWS(EO$11:EO48))),"")</f>
        <v>1332.3986</v>
      </c>
      <c r="EP48" s="26">
        <f>IFERROR(INDEX(BL$11:BL$2000,_xlfn.AGGREGATE(15,6,(ROW(BL$11:BL$2000)-ROW(BL$11)+1)/($AU$11:$AU$2000=$DY$8),ROWS(EP$11:EP48))),"")</f>
        <v>1805.3986</v>
      </c>
      <c r="EQ48" s="26">
        <f>IFERROR(INDEX(BM$11:BM$2000,_xlfn.AGGREGATE(15,6,(ROW(BM$11:BM$2000)-ROW(BM$11)+1)/($AU$11:$AU$2000=$DY$8),ROWS(EQ$11:EQ48))),"")</f>
        <v>0</v>
      </c>
      <c r="ER48" s="26">
        <f>IFERROR(INDEX(BN$11:BN$2000,_xlfn.AGGREGATE(15,6,(ROW(BN$11:BN$2000)-ROW(BN$11)+1)/($AU$11:$AU$2000=$DY$8),ROWS(ER$11:ER48))),"")</f>
        <v>0</v>
      </c>
      <c r="ES48" s="26">
        <f>IFERROR(INDEX(BO$11:BO$2000,_xlfn.AGGREGATE(15,6,(ROW(BO$11:BO$2000)-ROW(BO$11)+1)/($AU$11:$AU$2000=$DY$8),ROWS(ES$11:ES48))),"")</f>
        <v>0</v>
      </c>
      <c r="ET48" s="63">
        <f>IFERROR(INDEX(BP$11:BP$2000,_xlfn.AGGREGATE(15,6,(ROW(BP$11:BP$2000)-ROW(BP$11)+1)/($AU$11:$AU$2000=$DY$8),ROWS(ET$11:ET48))),"")</f>
        <v>0</v>
      </c>
      <c r="EU48" s="25"/>
      <c r="EV48" s="48" t="e">
        <f>_xlfn.RANK.EQ(FJ48,$FJ$11:$FJ$64,1)+COUNTIF(FJ$11:$FJ48,FJ48)-1</f>
        <v>#VALUE!</v>
      </c>
      <c r="EW48" s="25" t="str">
        <f>IFERROR(INDEX(DX$11:DX$541,_xlfn.AGGREGATE(15,6,(ROW(DX$11:DX$541)-ROW(DX$11)+1)/($DX$11:$DX$541="p"),ROWS(EW$11:EW48))),"")</f>
        <v/>
      </c>
      <c r="EX48" s="25" t="str">
        <f>IFERROR(INDEX(DY$11:DY$541,_xlfn.AGGREGATE(15,6,(ROW(DY$11:DY$541)-ROW(DY$11)+1)/($DX$11:$DX$541="p"),ROWS(EX$11:EX48))),"")</f>
        <v/>
      </c>
      <c r="EY48" s="25" t="str">
        <f>IFERROR(INDEX(DZ$11:DZ$541,_xlfn.AGGREGATE(15,6,(ROW(DZ$11:DZ$541)-ROW(DZ$11)+1)/($DX$11:$DX$541="p"),ROWS(EY$11:EY48))),"")</f>
        <v/>
      </c>
      <c r="EZ48" s="25" t="str">
        <f>IFERROR(INDEX(EA$11:EA$541,_xlfn.AGGREGATE(15,6,(ROW(EA$11:EA$541)-ROW(EA$11)+1)/($DX$11:$DX$541="p"),ROWS(EZ$11:EZ48))),"")</f>
        <v/>
      </c>
      <c r="FA48" s="25" t="str">
        <f>IFERROR(INDEX(EB$11:EB$541,_xlfn.AGGREGATE(15,6,(ROW(EB$11:EB$541)-ROW(EB$11)+1)/($DX$11:$DX$541="p"),ROWS(FA$11:FA48))),"")</f>
        <v/>
      </c>
      <c r="FB48" s="25" t="str">
        <f>IFERROR(INDEX(EC$11:EC$541,_xlfn.AGGREGATE(15,6,(ROW(EC$11:EC$541)-ROW(EC$11)+1)/($DX$11:$DX$541="p"),ROWS(FB$11:FB48))),"")</f>
        <v/>
      </c>
      <c r="FC48" s="25" t="str">
        <f>IFERROR(INDEX(ED$11:ED$541,_xlfn.AGGREGATE(15,6,(ROW(ED$11:ED$541)-ROW(ED$11)+1)/($DX$11:$DX$541="p"),ROWS(FC$11:FC48))),"")</f>
        <v/>
      </c>
      <c r="FD48" s="25" t="str">
        <f>IFERROR(INDEX(EE$11:EE$541,_xlfn.AGGREGATE(15,6,(ROW(EE$11:EE$541)-ROW(EE$11)+1)/($DX$11:$DX$541="p"),ROWS(FD$11:FD48))),"")</f>
        <v/>
      </c>
      <c r="FE48" s="25" t="str">
        <f>IFERROR(INDEX(EF$11:EF$541,_xlfn.AGGREGATE(15,6,(ROW(EF$11:EF$541)-ROW(EF$11)+1)/($DX$11:$DX$541="p"),ROWS(FE$11:FE48))),"")</f>
        <v/>
      </c>
      <c r="FF48" s="25" t="str">
        <f>IFERROR(INDEX(EG$11:EG$541,_xlfn.AGGREGATE(15,6,(ROW(EG$11:EG$541)-ROW(EG$11)+1)/($DX$11:$DX$541="p"),ROWS(FF$11:FF48))),"")</f>
        <v/>
      </c>
      <c r="FG48" s="25" t="str">
        <f>IFERROR(INDEX(EH$11:EH$541,_xlfn.AGGREGATE(15,6,(ROW(EH$11:EH$541)-ROW(EH$11)+1)/($DX$11:$DX$541="p"),ROWS(FG$11:FG48))),"")</f>
        <v/>
      </c>
      <c r="FH48" s="25" t="str">
        <f>IFERROR(INDEX(EI$11:EI$541,_xlfn.AGGREGATE(15,6,(ROW(EI$11:EI$541)-ROW(EI$11)+1)/($DX$11:$DX$541="p"),ROWS(FH$11:FH48))),"")</f>
        <v/>
      </c>
      <c r="FI48" s="25" t="str">
        <f>IFERROR(INDEX(EJ$11:EJ$541,_xlfn.AGGREGATE(15,6,(ROW(EJ$11:EJ$541)-ROW(EJ$11)+1)/($DX$11:$DX$541="p"),ROWS(FI$11:FI48))),"")</f>
        <v/>
      </c>
      <c r="FJ48" s="25" t="str">
        <f>IFERROR(INDEX(EK$11:EK$541,_xlfn.AGGREGATE(15,6,(ROW(EK$11:EK$541)-ROW(EK$11)+1)/($DX$11:$DX$541="p"),ROWS(FJ$11:FJ48))),"")</f>
        <v/>
      </c>
      <c r="FK48" s="25"/>
      <c r="FL48" s="25" t="str">
        <f>IFERROR(INDEX(EM$11:EM$541,_xlfn.AGGREGATE(15,6,(ROW(EM$11:EM$541)-ROW(EM$11)+1)/($DX$11:$DX$541="p"),ROWS(FL$11:FL48))),"")</f>
        <v/>
      </c>
      <c r="FM48" s="25" t="str">
        <f>IFERROR(INDEX(EN$11:EN$541,_xlfn.AGGREGATE(15,6,(ROW(EN$11:EN$541)-ROW(EN$11)+1)/($DX$11:$DX$541="p"),ROWS(FM$11:FM48))),"")</f>
        <v/>
      </c>
      <c r="FN48" s="25" t="str">
        <f>IFERROR(INDEX(EO$11:EO$541,_xlfn.AGGREGATE(15,6,(ROW(EO$11:EO$541)-ROW(EO$11)+1)/($DX$11:$DX$541="p"),ROWS(FN$11:FN48))),"")</f>
        <v/>
      </c>
      <c r="FO48" s="25" t="str">
        <f>IFERROR(INDEX(EP$11:EP$541,_xlfn.AGGREGATE(15,6,(ROW(EP$11:EP$541)-ROW(EP$11)+1)/($DX$11:$DX$541="p"),ROWS(FO$11:FO48))),"")</f>
        <v/>
      </c>
      <c r="FP48" s="25" t="str">
        <f>IFERROR(INDEX(EQ$11:EQ$541,_xlfn.AGGREGATE(15,6,(ROW(EQ$11:EQ$541)-ROW(EQ$11)+1)/($DX$11:$DX$541="p"),ROWS(FP$11:FP48))),"")</f>
        <v/>
      </c>
      <c r="FQ48" s="25" t="str">
        <f>IFERROR(INDEX(ER$11:ER$541,_xlfn.AGGREGATE(15,6,(ROW(ER$11:ER$541)-ROW(ER$11)+1)/($DX$11:$DX$541="p"),ROWS(FQ$11:FQ48))),"")</f>
        <v/>
      </c>
      <c r="FR48" s="25" t="str">
        <f>IFERROR(INDEX(ES$11:ES$541,_xlfn.AGGREGATE(15,6,(ROW(ES$11:ES$541)-ROW(ES$11)+1)/($DX$11:$DX$541="p"),ROWS(FR$11:FR48))),"")</f>
        <v/>
      </c>
      <c r="FS48" s="25" t="str">
        <f>IFERROR(INDEX(ET$11:ET$541,_xlfn.AGGREGATE(15,6,(ROW(ET$11:ET$541)-ROW(ET$11)+1)/($DX$11:$DX$541="p"),ROWS(FS$11:FS48))),"")</f>
        <v/>
      </c>
      <c r="FT48" s="25"/>
      <c r="FU48" s="48">
        <f>_xlfn.RANK.EQ(GI48,$GI$11:$GI$96,1)+COUNTIF($GI$11:GI48,GI48)-1</f>
        <v>48</v>
      </c>
      <c r="FV48" s="25" t="str">
        <f>IFERROR(INDEX(DX$11:DX$541,_xlfn.AGGREGATE(15,6,(ROW(DX$11:DX$541)-ROW(DX$11)+1)/($DX$11:$DX$541="t"),ROWS(FV$11:FV48))),"")</f>
        <v>t</v>
      </c>
      <c r="FW48" s="25" t="str">
        <f>IFERROR(INDEX(DY$11:DY$541,_xlfn.AGGREGATE(15,6,(ROW(DY$11:DY$541)-ROW(DY$11)+1)/($DX$11:$DX$541="t"),ROWS(FW$11:FW48))),"")</f>
        <v>PASS</v>
      </c>
      <c r="FX48" s="25">
        <f>IFERROR(INDEX(DZ$11:DZ$541,_xlfn.AGGREGATE(15,6,(ROW(DZ$11:DZ$541)-ROW(DZ$11)+1)/($DX$11:$DX$541="t"),ROWS(FX$11:FX48))),"")</f>
        <v>1</v>
      </c>
      <c r="FY48" s="25">
        <f>IFERROR(INDEX(EA$11:EA$541,_xlfn.AGGREGATE(15,6,(ROW(EA$11:EA$541)-ROW(EA$11)+1)/($DX$11:$DX$541="t"),ROWS(FY$11:FY48))),"")</f>
        <v>1</v>
      </c>
      <c r="FZ48" s="25">
        <f>IFERROR(INDEX(EB$11:EB$541,_xlfn.AGGREGATE(15,6,(ROW(EB$11:EB$541)-ROW(EB$11)+1)/($DX$11:$DX$541="t"),ROWS(FZ$11:FZ48))),"")</f>
        <v>3</v>
      </c>
      <c r="GA48" s="25">
        <f>IFERROR(INDEX(EC$11:EC$541,_xlfn.AGGREGATE(15,6,(ROW(EC$11:EC$541)-ROW(EC$11)+1)/($DX$11:$DX$541="t"),ROWS(GA$11:GA48))),"")</f>
        <v>3</v>
      </c>
      <c r="GB48" s="25">
        <f>IFERROR(INDEX(ED$11:ED$541,_xlfn.AGGREGATE(15,6,(ROW(ED$11:ED$541)-ROW(ED$11)+1)/($DX$11:$DX$541="t"),ROWS(GB$11:GB48))),"")</f>
        <v>1</v>
      </c>
      <c r="GC48" s="25">
        <f>IFERROR(INDEX(EE$11:EE$541,_xlfn.AGGREGATE(15,6,(ROW(EE$11:EE$541)-ROW(EE$11)+1)/($DX$11:$DX$541="t"),ROWS(GC$11:GC48))),"")</f>
        <v>1</v>
      </c>
      <c r="GD48" s="25">
        <f>IFERROR(INDEX(EF$11:EF$541,_xlfn.AGGREGATE(15,6,(ROW(EF$11:EF$541)-ROW(EF$11)+1)/($DX$11:$DX$541="t"),ROWS(GD$11:GD48))),"")</f>
        <v>3</v>
      </c>
      <c r="GE48" s="25">
        <f>IFERROR(INDEX(EG$11:EG$541,_xlfn.AGGREGATE(15,6,(ROW(EG$11:EG$541)-ROW(EG$11)+1)/($DX$11:$DX$541="t"),ROWS(GE$11:GE48))),"")</f>
        <v>3</v>
      </c>
      <c r="GF48" s="25">
        <f>IFERROR(INDEX(EH$11:EH$541,_xlfn.AGGREGATE(15,6,(ROW(EH$11:EH$541)-ROW(EH$11)+1)/($DX$11:$DX$541="t"),ROWS(GF$11:GF48))),"")</f>
        <v>431</v>
      </c>
      <c r="GG48" s="25">
        <f>IFERROR(INDEX(EI$11:EI$541,_xlfn.AGGREGATE(15,6,(ROW(EI$11:EI$541)-ROW(EI$11)+1)/($DX$11:$DX$541="t"),ROWS(GG$11:GG48))),"")</f>
        <v>0</v>
      </c>
      <c r="GH48" s="25">
        <f>IFERROR(INDEX(EJ$11:EJ$541,_xlfn.AGGREGATE(15,6,(ROW(EJ$11:EJ$541)-ROW(EJ$11)+1)/($DX$11:$DX$541="t"),ROWS(GH$11:GH48))),"")</f>
        <v>469</v>
      </c>
      <c r="GI48" s="25">
        <f>IFERROR(INDEX(EK$11:EK$541,_xlfn.AGGREGATE(15,6,(ROW(EK$11:EK$541)-ROW(EK$11)+1)/($DX$11:$DX$541="t"),ROWS(GI$11:GI48))),"")</f>
        <v>19</v>
      </c>
      <c r="GJ48" s="25"/>
      <c r="GK48" s="25">
        <f>IFERROR(INDEX(EM$11:EM$541,_xlfn.AGGREGATE(15,6,(ROW(EM$11:EM$541)-ROW(EM$11)+1)/($DX$11:$DX$541="t"),ROWS(GK$11:GK48))),"")</f>
        <v>436.14859999999999</v>
      </c>
      <c r="GL48" s="25">
        <f>IFERROR(INDEX(EN$11:EN$541,_xlfn.AGGREGATE(15,6,(ROW(EN$11:EN$541)-ROW(EN$11)+1)/($DX$11:$DX$541="t"),ROWS(GL$11:GL48))),"")</f>
        <v>867.27359999999999</v>
      </c>
      <c r="GM48" s="25">
        <f>IFERROR(INDEX(EO$11:EO$541,_xlfn.AGGREGATE(15,6,(ROW(EO$11:EO$541)-ROW(EO$11)+1)/($DX$11:$DX$541="t"),ROWS(GM$11:GM48))),"")</f>
        <v>1336.3986</v>
      </c>
      <c r="GN48" s="25">
        <f>IFERROR(INDEX(EP$11:EP$541,_xlfn.AGGREGATE(15,6,(ROW(EP$11:EP$541)-ROW(EP$11)+1)/($DX$11:$DX$541="t"),ROWS(GN$11:GN48))),"")</f>
        <v>1805.3986</v>
      </c>
      <c r="GO48" s="25"/>
      <c r="GP48" s="305"/>
      <c r="GQ48" s="142"/>
      <c r="GR48" s="26"/>
      <c r="GS48" s="18" t="str">
        <f t="shared" si="42"/>
        <v>PASS</v>
      </c>
      <c r="GT48" s="26">
        <f t="shared" si="47"/>
        <v>3</v>
      </c>
      <c r="GU48" s="26">
        <f t="shared" si="48"/>
        <v>1</v>
      </c>
      <c r="GV48" s="26">
        <f t="shared" si="49"/>
        <v>1</v>
      </c>
      <c r="GW48" s="26">
        <f t="shared" si="50"/>
        <v>3</v>
      </c>
      <c r="GX48" s="26">
        <f t="shared" si="51"/>
        <v>1</v>
      </c>
      <c r="GY48" s="26">
        <f t="shared" si="52"/>
        <v>1</v>
      </c>
      <c r="GZ48" s="26">
        <f t="shared" si="53"/>
        <v>3</v>
      </c>
      <c r="HA48" s="26">
        <f t="shared" si="54"/>
        <v>1</v>
      </c>
      <c r="HB48" s="26">
        <f t="shared" si="43"/>
        <v>438.5</v>
      </c>
      <c r="HC48" s="26">
        <f t="shared" si="44"/>
        <v>0</v>
      </c>
      <c r="HD48" s="26">
        <f t="shared" si="45"/>
        <v>461.5</v>
      </c>
      <c r="HE48" s="63">
        <f t="shared" si="55"/>
        <v>11.5</v>
      </c>
      <c r="HF48" s="52">
        <f t="shared" si="56"/>
        <v>0</v>
      </c>
      <c r="HG48" s="4">
        <f t="shared" si="57"/>
        <v>466.64859999999999</v>
      </c>
      <c r="HH48" s="26">
        <f t="shared" si="58"/>
        <v>905.27359999999999</v>
      </c>
      <c r="HI48" s="7">
        <f t="shared" si="59"/>
        <v>1343.8986</v>
      </c>
      <c r="HJ48" s="26">
        <f t="shared" si="60"/>
        <v>1805.3986</v>
      </c>
      <c r="HK48" s="2"/>
      <c r="HL48" s="2"/>
      <c r="HN48" s="133">
        <f t="shared" ref="HN48:HW57" si="82">IF(AND(ISNUMBER($HI48),ISNUMBER(HN$19),OR(ABS($HG48-HN$16)&gt;PTTT,$HG48=HN$16),OR(ABS($HG48-HN$17)&gt;PTTT,$HG48=HN$17),OR(ABS($HG48-HN$18)&gt;PTTT,$HG48=HN$18),OR(ABS($HG48-HN$19)&gt;PTTT,$HG48=HN$19),OR(ABS($HH48-HN$16)&gt;PTTT,$HH48=HN$16),OR(ABS($HH48-HN$17)&gt;PTTT,$HH48=HN$17),OR(ABS($HH48-HN$18)&gt;PTTT,$HH48=HN$18),OR(ABS($HH48-HN$19)&gt;PTTT,$HH48=HN$19),OR(ABS($HI48-HN$16)&gt;PTTT,$HI48=HN$16),OR(ABS($HI48-HN$17)&gt;PTTT,$HI48=HN$17),OR(ABS($HI48-HN$18)&gt;PTTT,$HI48=HN$18),OR(ABS($HI48-HN$19)&gt;PTTT,$HI48=HN$19),OR(ABS($HG48-HN$20)&gt;PTTT,$HG48=HN$20),OR(ABS($HH48-HN$20)&gt;PTTT,$HH48=HN$20),OR(ABS($HI48-HN$20)&gt;PTTT,$HI48=HN$20)),0,1)</f>
        <v>0</v>
      </c>
      <c r="HO48" s="35">
        <f t="shared" si="82"/>
        <v>0</v>
      </c>
      <c r="HP48" s="35">
        <f t="shared" si="82"/>
        <v>0</v>
      </c>
      <c r="HQ48" s="35">
        <f t="shared" si="82"/>
        <v>0</v>
      </c>
      <c r="HR48" s="35">
        <f t="shared" si="82"/>
        <v>0</v>
      </c>
      <c r="HS48" s="35">
        <f t="shared" si="82"/>
        <v>0</v>
      </c>
      <c r="HT48" s="35">
        <f t="shared" si="82"/>
        <v>0</v>
      </c>
      <c r="HU48" s="35" t="e">
        <f t="shared" si="82"/>
        <v>#VALUE!</v>
      </c>
      <c r="HV48" s="35" t="e">
        <f t="shared" si="82"/>
        <v>#VALUE!</v>
      </c>
      <c r="HW48" s="35" t="e">
        <f t="shared" si="82"/>
        <v>#VALUE!</v>
      </c>
      <c r="HX48" s="35" t="e">
        <f t="shared" ref="HX48:IG57" si="83">IF(AND(ISNUMBER($HI48),ISNUMBER(HX$19),OR(ABS($HG48-HX$16)&gt;PTTT,$HG48=HX$16),OR(ABS($HG48-HX$17)&gt;PTTT,$HG48=HX$17),OR(ABS($HG48-HX$18)&gt;PTTT,$HG48=HX$18),OR(ABS($HG48-HX$19)&gt;PTTT,$HG48=HX$19),OR(ABS($HH48-HX$16)&gt;PTTT,$HH48=HX$16),OR(ABS($HH48-HX$17)&gt;PTTT,$HH48=HX$17),OR(ABS($HH48-HX$18)&gt;PTTT,$HH48=HX$18),OR(ABS($HH48-HX$19)&gt;PTTT,$HH48=HX$19),OR(ABS($HI48-HX$16)&gt;PTTT,$HI48=HX$16),OR(ABS($HI48-HX$17)&gt;PTTT,$HI48=HX$17),OR(ABS($HI48-HX$18)&gt;PTTT,$HI48=HX$18),OR(ABS($HI48-HX$19)&gt;PTTT,$HI48=HX$19),OR(ABS($HG48-HX$20)&gt;PTTT,$HG48=HX$20),OR(ABS($HH48-HX$20)&gt;PTTT,$HH48=HX$20),OR(ABS($HI48-HX$20)&gt;PTTT,$HI48=HX$20)),0,1)</f>
        <v>#VALUE!</v>
      </c>
      <c r="HY48" s="35" t="e">
        <f t="shared" si="83"/>
        <v>#VALUE!</v>
      </c>
      <c r="HZ48" s="35" t="e">
        <f t="shared" si="83"/>
        <v>#VALUE!</v>
      </c>
      <c r="IA48" s="35" t="e">
        <f t="shared" si="83"/>
        <v>#VALUE!</v>
      </c>
      <c r="IB48" s="35" t="e">
        <f t="shared" si="83"/>
        <v>#VALUE!</v>
      </c>
      <c r="IC48" s="35" t="e">
        <f t="shared" si="83"/>
        <v>#VALUE!</v>
      </c>
      <c r="ID48" s="35" t="e">
        <f t="shared" si="83"/>
        <v>#VALUE!</v>
      </c>
      <c r="IE48" s="35" t="e">
        <f t="shared" si="83"/>
        <v>#VALUE!</v>
      </c>
      <c r="IF48" s="35" t="e">
        <f t="shared" si="83"/>
        <v>#VALUE!</v>
      </c>
      <c r="IG48" s="35" t="e">
        <f t="shared" si="83"/>
        <v>#VALUE!</v>
      </c>
      <c r="IH48" s="35" t="e">
        <f t="shared" ref="IH48:IQ57" si="84">IF(AND(ISNUMBER($HI48),ISNUMBER(IH$19),OR(ABS($HG48-IH$16)&gt;PTTT,$HG48=IH$16),OR(ABS($HG48-IH$17)&gt;PTTT,$HG48=IH$17),OR(ABS($HG48-IH$18)&gt;PTTT,$HG48=IH$18),OR(ABS($HG48-IH$19)&gt;PTTT,$HG48=IH$19),OR(ABS($HH48-IH$16)&gt;PTTT,$HH48=IH$16),OR(ABS($HH48-IH$17)&gt;PTTT,$HH48=IH$17),OR(ABS($HH48-IH$18)&gt;PTTT,$HH48=IH$18),OR(ABS($HH48-IH$19)&gt;PTTT,$HH48=IH$19),OR(ABS($HI48-IH$16)&gt;PTTT,$HI48=IH$16),OR(ABS($HI48-IH$17)&gt;PTTT,$HI48=IH$17),OR(ABS($HI48-IH$18)&gt;PTTT,$HI48=IH$18),OR(ABS($HI48-IH$19)&gt;PTTT,$HI48=IH$19),OR(ABS($HG48-IH$20)&gt;PTTT,$HG48=IH$20),OR(ABS($HH48-IH$20)&gt;PTTT,$HH48=IH$20),OR(ABS($HI48-IH$20)&gt;PTTT,$HI48=IH$20)),0,1)</f>
        <v>#VALUE!</v>
      </c>
      <c r="II48" s="35" t="e">
        <f t="shared" si="84"/>
        <v>#VALUE!</v>
      </c>
      <c r="IJ48" s="35" t="e">
        <f t="shared" si="84"/>
        <v>#VALUE!</v>
      </c>
      <c r="IK48" s="35" t="e">
        <f t="shared" si="84"/>
        <v>#VALUE!</v>
      </c>
      <c r="IL48" s="35" t="e">
        <f t="shared" si="84"/>
        <v>#VALUE!</v>
      </c>
      <c r="IM48" s="35" t="e">
        <f t="shared" si="84"/>
        <v>#VALUE!</v>
      </c>
      <c r="IN48" s="35" t="e">
        <f t="shared" si="84"/>
        <v>#VALUE!</v>
      </c>
      <c r="IO48" s="35" t="e">
        <f t="shared" si="84"/>
        <v>#VALUE!</v>
      </c>
      <c r="IP48" s="35" t="e">
        <f t="shared" si="84"/>
        <v>#VALUE!</v>
      </c>
      <c r="IQ48" s="35" t="e">
        <f t="shared" si="84"/>
        <v>#VALUE!</v>
      </c>
      <c r="IR48" s="35" t="e">
        <f t="shared" ref="IR48:JA57" si="85">IF(AND(ISNUMBER($HI48),ISNUMBER(IR$19),OR(ABS($HG48-IR$16)&gt;PTTT,$HG48=IR$16),OR(ABS($HG48-IR$17)&gt;PTTT,$HG48=IR$17),OR(ABS($HG48-IR$18)&gt;PTTT,$HG48=IR$18),OR(ABS($HG48-IR$19)&gt;PTTT,$HG48=IR$19),OR(ABS($HH48-IR$16)&gt;PTTT,$HH48=IR$16),OR(ABS($HH48-IR$17)&gt;PTTT,$HH48=IR$17),OR(ABS($HH48-IR$18)&gt;PTTT,$HH48=IR$18),OR(ABS($HH48-IR$19)&gt;PTTT,$HH48=IR$19),OR(ABS($HI48-IR$16)&gt;PTTT,$HI48=IR$16),OR(ABS($HI48-IR$17)&gt;PTTT,$HI48=IR$17),OR(ABS($HI48-IR$18)&gt;PTTT,$HI48=IR$18),OR(ABS($HI48-IR$19)&gt;PTTT,$HI48=IR$19),OR(ABS($HG48-IR$20)&gt;PTTT,$HG48=IR$20),OR(ABS($HH48-IR$20)&gt;PTTT,$HH48=IR$20),OR(ABS($HI48-IR$20)&gt;PTTT,$HI48=IR$20)),0,1)</f>
        <v>#VALUE!</v>
      </c>
      <c r="IS48" s="35" t="e">
        <f t="shared" si="85"/>
        <v>#VALUE!</v>
      </c>
      <c r="IT48" s="35" t="e">
        <f t="shared" si="85"/>
        <v>#VALUE!</v>
      </c>
      <c r="IU48" s="35" t="e">
        <f t="shared" si="85"/>
        <v>#VALUE!</v>
      </c>
      <c r="IV48" s="35" t="e">
        <f t="shared" si="85"/>
        <v>#VALUE!</v>
      </c>
      <c r="IW48" s="35" t="e">
        <f t="shared" si="85"/>
        <v>#VALUE!</v>
      </c>
      <c r="IX48" s="35" t="e">
        <f t="shared" si="85"/>
        <v>#VALUE!</v>
      </c>
      <c r="IY48" s="35" t="e">
        <f t="shared" si="85"/>
        <v>#VALUE!</v>
      </c>
      <c r="IZ48" s="35" t="e">
        <f t="shared" si="85"/>
        <v>#VALUE!</v>
      </c>
      <c r="JA48" s="35" t="e">
        <f t="shared" si="85"/>
        <v>#VALUE!</v>
      </c>
      <c r="JB48" s="35" t="e">
        <f t="shared" ref="JB48:JK57" si="86">IF(AND(ISNUMBER($HI48),ISNUMBER(JB$19),OR(ABS($HG48-JB$16)&gt;PTTT,$HG48=JB$16),OR(ABS($HG48-JB$17)&gt;PTTT,$HG48=JB$17),OR(ABS($HG48-JB$18)&gt;PTTT,$HG48=JB$18),OR(ABS($HG48-JB$19)&gt;PTTT,$HG48=JB$19),OR(ABS($HH48-JB$16)&gt;PTTT,$HH48=JB$16),OR(ABS($HH48-JB$17)&gt;PTTT,$HH48=JB$17),OR(ABS($HH48-JB$18)&gt;PTTT,$HH48=JB$18),OR(ABS($HH48-JB$19)&gt;PTTT,$HH48=JB$19),OR(ABS($HI48-JB$16)&gt;PTTT,$HI48=JB$16),OR(ABS($HI48-JB$17)&gt;PTTT,$HI48=JB$17),OR(ABS($HI48-JB$18)&gt;PTTT,$HI48=JB$18),OR(ABS($HI48-JB$19)&gt;PTTT,$HI48=JB$19),OR(ABS($HG48-JB$20)&gt;PTTT,$HG48=JB$20),OR(ABS($HH48-JB$20)&gt;PTTT,$HH48=JB$20),OR(ABS($HI48-JB$20)&gt;PTTT,$HI48=JB$20)),0,1)</f>
        <v>#VALUE!</v>
      </c>
      <c r="JC48" s="35" t="e">
        <f t="shared" si="86"/>
        <v>#VALUE!</v>
      </c>
      <c r="JD48" s="35" t="e">
        <f t="shared" si="86"/>
        <v>#VALUE!</v>
      </c>
      <c r="JE48" s="35" t="e">
        <f t="shared" si="86"/>
        <v>#VALUE!</v>
      </c>
      <c r="JF48" s="35" t="e">
        <f t="shared" si="86"/>
        <v>#VALUE!</v>
      </c>
      <c r="JG48" s="35" t="e">
        <f t="shared" si="86"/>
        <v>#VALUE!</v>
      </c>
      <c r="JH48" s="35" t="e">
        <f t="shared" si="86"/>
        <v>#VALUE!</v>
      </c>
      <c r="JI48" s="35" t="e">
        <f t="shared" si="86"/>
        <v>#VALUE!</v>
      </c>
      <c r="JJ48" s="35" t="e">
        <f t="shared" si="86"/>
        <v>#VALUE!</v>
      </c>
      <c r="JK48" s="177" t="e">
        <f t="shared" si="86"/>
        <v>#VALUE!</v>
      </c>
    </row>
    <row r="49" spans="1:271" s="55" customFormat="1" ht="15" customHeight="1" x14ac:dyDescent="0.3">
      <c r="A49" s="95"/>
      <c r="B49" s="97"/>
      <c r="C49" s="97"/>
      <c r="D49" s="97"/>
      <c r="E49" s="97"/>
      <c r="F49" s="97"/>
      <c r="G49" s="97"/>
      <c r="H49" s="97"/>
      <c r="I49" s="97"/>
      <c r="J49" s="97"/>
      <c r="K49" s="97"/>
      <c r="L49" s="97"/>
      <c r="M49" s="97"/>
      <c r="N49" s="97"/>
      <c r="O49" s="97"/>
      <c r="P49" s="97"/>
      <c r="Q49" s="97"/>
      <c r="R49" s="97"/>
      <c r="S49" s="97"/>
      <c r="T49" s="97"/>
      <c r="U49" s="97"/>
      <c r="V49" s="97"/>
      <c r="W49" s="97"/>
      <c r="X49" s="97"/>
      <c r="Y49" s="97"/>
      <c r="Z49" s="95"/>
      <c r="AA49" s="95"/>
      <c r="AB49" s="98"/>
      <c r="AC49" s="98"/>
      <c r="AD49" s="98"/>
      <c r="AE49" s="98"/>
      <c r="AF49" s="98"/>
      <c r="AG49" s="98"/>
      <c r="AH49" s="98"/>
      <c r="AI49" s="98"/>
      <c r="AJ49" s="98"/>
      <c r="AK49" s="98"/>
      <c r="AL49" s="98"/>
      <c r="AM49" s="98"/>
      <c r="AN49" s="98"/>
      <c r="AO49" s="98"/>
      <c r="AP49" s="98"/>
      <c r="AQ49" s="426"/>
      <c r="AR49" s="141"/>
      <c r="AS49" s="134"/>
      <c r="AT49" s="60"/>
      <c r="AU49" s="336" t="s">
        <v>114</v>
      </c>
      <c r="AV49" s="335"/>
      <c r="AW49" s="335"/>
      <c r="AX49" s="335"/>
      <c r="AY49" s="335"/>
      <c r="AZ49" s="335"/>
      <c r="BA49" s="335"/>
      <c r="BB49" s="335"/>
      <c r="BC49" s="335"/>
      <c r="BD49" s="335"/>
      <c r="BE49" s="335"/>
      <c r="BF49" s="335"/>
      <c r="BG49" s="337"/>
      <c r="BH49" s="43"/>
      <c r="BQ49" s="43"/>
      <c r="BR49" s="26"/>
      <c r="BS49" s="26"/>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c r="DC49" s="50"/>
      <c r="DD49" s="50"/>
      <c r="DE49" s="50"/>
      <c r="DF49" s="50"/>
      <c r="DG49" s="50"/>
      <c r="DH49" s="50"/>
      <c r="DI49" s="50"/>
      <c r="DJ49" s="50"/>
      <c r="DK49" s="50"/>
      <c r="DL49" s="50"/>
      <c r="DM49" s="50"/>
      <c r="DN49" s="50"/>
      <c r="DO49" s="50"/>
      <c r="DP49" s="50"/>
      <c r="DQ49" s="50"/>
      <c r="DR49" s="50"/>
      <c r="DS49" s="50"/>
      <c r="DT49" s="366"/>
      <c r="DU49" s="146"/>
      <c r="DV49" s="66"/>
      <c r="DW49" s="56">
        <v>39</v>
      </c>
      <c r="DX49" s="26" t="str">
        <f>IFERROR(INDEX(AT$11:AT$2000,_xlfn.AGGREGATE(15,6,(ROW(AT$11:AT$2000)-ROW(AT$11)+1)/($AU$11:$AU$2000=$DY$8),ROWS(DX$11:DX49))),"")</f>
        <v>t</v>
      </c>
      <c r="DY49" s="4" t="str">
        <f>IFERROR(INDEX(AU$11:AU$2000,_xlfn.AGGREGATE(15,6,(ROW(AU$11:AU$2000)-ROW(AU$11)+1)/($AU$11:$AU$2000=$DY$8),ROWS(DY$11:DY49))),"")</f>
        <v>PASS</v>
      </c>
      <c r="DZ49" s="26">
        <f>IFERROR(INDEX(AV$11:AV$2000,_xlfn.AGGREGATE(15,6,(ROW(AV$11:AV$2000)-ROW(AV$11)+1)/($AU$11:$AU$2000=$DY$8),ROWS(DZ$11:DZ49))),"")</f>
        <v>1</v>
      </c>
      <c r="EA49" s="26">
        <f>IFERROR(INDEX(AW$11:AW$2000,_xlfn.AGGREGATE(15,6,(ROW(AW$11:AW$2000)-ROW(AW$11)+1)/($AU$11:$AU$2000=$DY$8),ROWS(EA$11:EA49))),"")</f>
        <v>3</v>
      </c>
      <c r="EB49" s="26">
        <f>IFERROR(INDEX(AX$11:AX$2000,_xlfn.AGGREGATE(15,6,(ROW(AX$11:AX$2000)-ROW(AX$11)+1)/($AU$11:$AU$2000=$DY$8),ROWS(EB$11:EB49))),"")</f>
        <v>1</v>
      </c>
      <c r="EC49" s="26">
        <f>IFERROR(INDEX(AY$11:AY$2000,_xlfn.AGGREGATE(15,6,(ROW(AY$11:AY$2000)-ROW(AY$11)+1)/($AU$11:$AU$2000=$DY$8),ROWS(EC$11:EC49))),"")</f>
        <v>3</v>
      </c>
      <c r="ED49" s="26">
        <f>IFERROR(INDEX(AZ$11:AZ$2000,_xlfn.AGGREGATE(15,6,(ROW(AZ$11:AZ$2000)-ROW(AZ$11)+1)/($AU$11:$AU$2000=$DY$8),ROWS(ED$11:ED49))),"")</f>
        <v>1</v>
      </c>
      <c r="EE49" s="26">
        <f>IFERROR(INDEX(BA$11:BA$2000,_xlfn.AGGREGATE(15,6,(ROW(BA$11:BA$2000)-ROW(BA$11)+1)/($AU$11:$AU$2000=$DY$8),ROWS(EE$11:EE49))),"")</f>
        <v>3</v>
      </c>
      <c r="EF49" s="26">
        <f>IFERROR(INDEX(BB$11:BB$2000,_xlfn.AGGREGATE(15,6,(ROW(BB$11:BB$2000)-ROW(BB$11)+1)/($AU$11:$AU$2000=$DY$8),ROWS(EF$11:EF49))),"")</f>
        <v>1</v>
      </c>
      <c r="EG49" s="26">
        <f>IFERROR(INDEX(BC$11:BC$2000,_xlfn.AGGREGATE(15,6,(ROW(BC$11:BC$2000)-ROW(BC$11)+1)/($AU$11:$AU$2000=$DY$8),ROWS(EG$11:EG49))),"")</f>
        <v>3</v>
      </c>
      <c r="EH49" s="26">
        <f>IFERROR(INDEX(BD$11:BD$2000,_xlfn.AGGREGATE(15,6,(ROW(BD$11:BD$2000)-ROW(BD$11)+1)/($AU$11:$AU$2000=$DY$8),ROWS(EH$11:EH49))),"")</f>
        <v>426.5</v>
      </c>
      <c r="EI49" s="26">
        <f>IFERROR(INDEX(BE$11:BE$2000,_xlfn.AGGREGATE(15,6,(ROW(BE$11:BE$2000)-ROW(BE$11)+1)/($AU$11:$AU$2000=$DY$8),ROWS(EI$11:EI49))),"")</f>
        <v>0</v>
      </c>
      <c r="EJ49" s="26">
        <f>IFERROR(INDEX(BF$11:BF$2000,_xlfn.AGGREGATE(15,6,(ROW(BF$11:BF$2000)-ROW(BF$11)+1)/($AU$11:$AU$2000=$DY$8),ROWS(EJ$11:EJ49))),"")</f>
        <v>473.5</v>
      </c>
      <c r="EK49" s="26">
        <f>IFERROR(INDEX(BG$11:BG$2000,_xlfn.AGGREGATE(15,6,(ROW(BG$11:BG$2000)-ROW(BG$11)+1)/($AU$11:$AU$2000=$DY$8),ROWS(EK$11:EK49))),"")</f>
        <v>23.5</v>
      </c>
      <c r="EL49" s="26">
        <f>IFERROR(INDEX(BH$11:BH$2000,_xlfn.AGGREGATE(15,6,(ROW(BH$11:BH$2000)-ROW(BH$11)+1)/($AU$11:$AU$2000=$DY$8),ROWS(EL$11:EL49))),"")</f>
        <v>0</v>
      </c>
      <c r="EM49" s="26">
        <f>IFERROR(INDEX(BI$11:BI$2000,_xlfn.AGGREGATE(15,6,(ROW(BI$11:BI$2000)-ROW(BI$11)+1)/($AU$11:$AU$2000=$DY$8),ROWS(EM$11:EM49))),"")</f>
        <v>431.64859999999999</v>
      </c>
      <c r="EN49" s="26">
        <f>IFERROR(INDEX(BJ$11:BJ$2000,_xlfn.AGGREGATE(15,6,(ROW(BJ$11:BJ$2000)-ROW(BJ$11)+1)/($AU$11:$AU$2000=$DY$8),ROWS(EN$11:EN49))),"")</f>
        <v>905.27359999999999</v>
      </c>
      <c r="EO49" s="26">
        <f>IFERROR(INDEX(BK$11:BK$2000,_xlfn.AGGREGATE(15,6,(ROW(BK$11:BK$2000)-ROW(BK$11)+1)/($AU$11:$AU$2000=$DY$8),ROWS(EO$11:EO49))),"")</f>
        <v>1331.8986</v>
      </c>
      <c r="EP49" s="26">
        <f>IFERROR(INDEX(BL$11:BL$2000,_xlfn.AGGREGATE(15,6,(ROW(BL$11:BL$2000)-ROW(BL$11)+1)/($AU$11:$AU$2000=$DY$8),ROWS(EP$11:EP49))),"")</f>
        <v>1805.3986</v>
      </c>
      <c r="EQ49" s="26">
        <f>IFERROR(INDEX(BM$11:BM$2000,_xlfn.AGGREGATE(15,6,(ROW(BM$11:BM$2000)-ROW(BM$11)+1)/($AU$11:$AU$2000=$DY$8),ROWS(EQ$11:EQ49))),"")</f>
        <v>0</v>
      </c>
      <c r="ER49" s="26">
        <f>IFERROR(INDEX(BN$11:BN$2000,_xlfn.AGGREGATE(15,6,(ROW(BN$11:BN$2000)-ROW(BN$11)+1)/($AU$11:$AU$2000=$DY$8),ROWS(ER$11:ER49))),"")</f>
        <v>0</v>
      </c>
      <c r="ES49" s="26">
        <f>IFERROR(INDEX(BO$11:BO$2000,_xlfn.AGGREGATE(15,6,(ROW(BO$11:BO$2000)-ROW(BO$11)+1)/($AU$11:$AU$2000=$DY$8),ROWS(ES$11:ES49))),"")</f>
        <v>0</v>
      </c>
      <c r="ET49" s="63">
        <f>IFERROR(INDEX(BP$11:BP$2000,_xlfn.AGGREGATE(15,6,(ROW(BP$11:BP$2000)-ROW(BP$11)+1)/($AU$11:$AU$2000=$DY$8),ROWS(ET$11:ET49))),"")</f>
        <v>0</v>
      </c>
      <c r="EU49" s="54"/>
      <c r="EV49" s="56" t="e">
        <f>_xlfn.RANK.EQ(FJ49,$FJ$11:$FJ$64,1)+COUNTIF(FJ$11:$FJ49,FJ49)-1</f>
        <v>#VALUE!</v>
      </c>
      <c r="EW49" s="54" t="str">
        <f>IFERROR(INDEX(DX$11:DX$541,_xlfn.AGGREGATE(15,6,(ROW(DX$11:DX$541)-ROW(DX$11)+1)/($DX$11:$DX$541="p"),ROWS(EW$11:EW49))),"")</f>
        <v/>
      </c>
      <c r="EX49" s="54" t="str">
        <f>IFERROR(INDEX(DY$11:DY$541,_xlfn.AGGREGATE(15,6,(ROW(DY$11:DY$541)-ROW(DY$11)+1)/($DX$11:$DX$541="p"),ROWS(EX$11:EX49))),"")</f>
        <v/>
      </c>
      <c r="EY49" s="25" t="str">
        <f>IFERROR(INDEX(DZ$11:DZ$541,_xlfn.AGGREGATE(15,6,(ROW(DZ$11:DZ$541)-ROW(DZ$11)+1)/($DX$11:$DX$541="p"),ROWS(EY$11:EY49))),"")</f>
        <v/>
      </c>
      <c r="EZ49" s="25" t="str">
        <f>IFERROR(INDEX(EA$11:EA$541,_xlfn.AGGREGATE(15,6,(ROW(EA$11:EA$541)-ROW(EA$11)+1)/($DX$11:$DX$541="p"),ROWS(EZ$11:EZ49))),"")</f>
        <v/>
      </c>
      <c r="FA49" s="25" t="str">
        <f>IFERROR(INDEX(EB$11:EB$541,_xlfn.AGGREGATE(15,6,(ROW(EB$11:EB$541)-ROW(EB$11)+1)/($DX$11:$DX$541="p"),ROWS(FA$11:FA49))),"")</f>
        <v/>
      </c>
      <c r="FB49" s="25" t="str">
        <f>IFERROR(INDEX(EC$11:EC$541,_xlfn.AGGREGATE(15,6,(ROW(EC$11:EC$541)-ROW(EC$11)+1)/($DX$11:$DX$541="p"),ROWS(FB$11:FB49))),"")</f>
        <v/>
      </c>
      <c r="FC49" s="54" t="str">
        <f>IFERROR(INDEX(ED$11:ED$541,_xlfn.AGGREGATE(15,6,(ROW(ED$11:ED$541)-ROW(ED$11)+1)/($DX$11:$DX$541="p"),ROWS(FC$11:FC49))),"")</f>
        <v/>
      </c>
      <c r="FD49" s="54" t="str">
        <f>IFERROR(INDEX(EE$11:EE$541,_xlfn.AGGREGATE(15,6,(ROW(EE$11:EE$541)-ROW(EE$11)+1)/($DX$11:$DX$541="p"),ROWS(FD$11:FD49))),"")</f>
        <v/>
      </c>
      <c r="FE49" s="54" t="str">
        <f>IFERROR(INDEX(EF$11:EF$541,_xlfn.AGGREGATE(15,6,(ROW(EF$11:EF$541)-ROW(EF$11)+1)/($DX$11:$DX$541="p"),ROWS(FE$11:FE49))),"")</f>
        <v/>
      </c>
      <c r="FF49" s="54" t="str">
        <f>IFERROR(INDEX(EG$11:EG$541,_xlfn.AGGREGATE(15,6,(ROW(EG$11:EG$541)-ROW(EG$11)+1)/($DX$11:$DX$541="p"),ROWS(FF$11:FF49))),"")</f>
        <v/>
      </c>
      <c r="FG49" s="54" t="str">
        <f>IFERROR(INDEX(EH$11:EH$541,_xlfn.AGGREGATE(15,6,(ROW(EH$11:EH$541)-ROW(EH$11)+1)/($DX$11:$DX$541="p"),ROWS(FG$11:FG49))),"")</f>
        <v/>
      </c>
      <c r="FH49" s="54" t="str">
        <f>IFERROR(INDEX(EI$11:EI$541,_xlfn.AGGREGATE(15,6,(ROW(EI$11:EI$541)-ROW(EI$11)+1)/($DX$11:$DX$541="p"),ROWS(FH$11:FH49))),"")</f>
        <v/>
      </c>
      <c r="FI49" s="54" t="str">
        <f>IFERROR(INDEX(EJ$11:EJ$541,_xlfn.AGGREGATE(15,6,(ROW(EJ$11:EJ$541)-ROW(EJ$11)+1)/($DX$11:$DX$541="p"),ROWS(FI$11:FI49))),"")</f>
        <v/>
      </c>
      <c r="FJ49" s="54" t="str">
        <f>IFERROR(INDEX(EK$11:EK$541,_xlfn.AGGREGATE(15,6,(ROW(EK$11:EK$541)-ROW(EK$11)+1)/($DX$11:$DX$541="p"),ROWS(FJ$11:FJ49))),"")</f>
        <v/>
      </c>
      <c r="FK49" s="54"/>
      <c r="FL49" s="54" t="str">
        <f>IFERROR(INDEX(EM$11:EM$541,_xlfn.AGGREGATE(15,6,(ROW(EM$11:EM$541)-ROW(EM$11)+1)/($DX$11:$DX$541="p"),ROWS(FL$11:FL49))),"")</f>
        <v/>
      </c>
      <c r="FM49" s="54" t="str">
        <f>IFERROR(INDEX(EN$11:EN$541,_xlfn.AGGREGATE(15,6,(ROW(EN$11:EN$541)-ROW(EN$11)+1)/($DX$11:$DX$541="p"),ROWS(FM$11:FM49))),"")</f>
        <v/>
      </c>
      <c r="FN49" s="54" t="str">
        <f>IFERROR(INDEX(EO$11:EO$541,_xlfn.AGGREGATE(15,6,(ROW(EO$11:EO$541)-ROW(EO$11)+1)/($DX$11:$DX$541="p"),ROWS(FN$11:FN49))),"")</f>
        <v/>
      </c>
      <c r="FO49" s="54" t="str">
        <f>IFERROR(INDEX(EP$11:EP$541,_xlfn.AGGREGATE(15,6,(ROW(EP$11:EP$541)-ROW(EP$11)+1)/($DX$11:$DX$541="p"),ROWS(FO$11:FO49))),"")</f>
        <v/>
      </c>
      <c r="FP49" s="54" t="str">
        <f>IFERROR(INDEX(EQ$11:EQ$541,_xlfn.AGGREGATE(15,6,(ROW(EQ$11:EQ$541)-ROW(EQ$11)+1)/($DX$11:$DX$541="p"),ROWS(FP$11:FP49))),"")</f>
        <v/>
      </c>
      <c r="FQ49" s="54" t="str">
        <f>IFERROR(INDEX(ER$11:ER$541,_xlfn.AGGREGATE(15,6,(ROW(ER$11:ER$541)-ROW(ER$11)+1)/($DX$11:$DX$541="p"),ROWS(FQ$11:FQ49))),"")</f>
        <v/>
      </c>
      <c r="FR49" s="54" t="str">
        <f>IFERROR(INDEX(ES$11:ES$541,_xlfn.AGGREGATE(15,6,(ROW(ES$11:ES$541)-ROW(ES$11)+1)/($DX$11:$DX$541="p"),ROWS(FR$11:FR49))),"")</f>
        <v/>
      </c>
      <c r="FS49" s="54" t="str">
        <f>IFERROR(INDEX(ET$11:ET$541,_xlfn.AGGREGATE(15,6,(ROW(ET$11:ET$541)-ROW(ET$11)+1)/($DX$11:$DX$541="p"),ROWS(FS$11:FS49))),"")</f>
        <v/>
      </c>
      <c r="FT49" s="54"/>
      <c r="FU49" s="48">
        <f>_xlfn.RANK.EQ(GI49,$GI$11:$GI$96,1)+COUNTIF($GI$11:GI49,GI49)-1</f>
        <v>52</v>
      </c>
      <c r="FV49" s="54" t="str">
        <f>IFERROR(INDEX(DX$11:DX$541,_xlfn.AGGREGATE(15,6,(ROW(DX$11:DX$541)-ROW(DX$11)+1)/($DX$11:$DX$541="t"),ROWS(FV$11:FV49))),"")</f>
        <v>t</v>
      </c>
      <c r="FW49" s="54" t="str">
        <f>IFERROR(INDEX(DY$11:DY$541,_xlfn.AGGREGATE(15,6,(ROW(DY$11:DY$541)-ROW(DY$11)+1)/($DX$11:$DX$541="t"),ROWS(FW$11:FW49))),"")</f>
        <v>PASS</v>
      </c>
      <c r="FX49" s="25">
        <f>IFERROR(INDEX(DZ$11:DZ$541,_xlfn.AGGREGATE(15,6,(ROW(DZ$11:DZ$541)-ROW(DZ$11)+1)/($DX$11:$DX$541="t"),ROWS(FX$11:FX49))),"")</f>
        <v>1</v>
      </c>
      <c r="FY49" s="25">
        <f>IFERROR(INDEX(EA$11:EA$541,_xlfn.AGGREGATE(15,6,(ROW(EA$11:EA$541)-ROW(EA$11)+1)/($DX$11:$DX$541="t"),ROWS(FY$11:FY49))),"")</f>
        <v>1</v>
      </c>
      <c r="FZ49" s="25">
        <f>IFERROR(INDEX(EB$11:EB$541,_xlfn.AGGREGATE(15,6,(ROW(EB$11:EB$541)-ROW(EB$11)+1)/($DX$11:$DX$541="t"),ROWS(FZ$11:FZ49))),"")</f>
        <v>3</v>
      </c>
      <c r="GA49" s="25">
        <f>IFERROR(INDEX(EC$11:EC$541,_xlfn.AGGREGATE(15,6,(ROW(EC$11:EC$541)-ROW(EC$11)+1)/($DX$11:$DX$541="t"),ROWS(GA$11:GA49))),"")</f>
        <v>3</v>
      </c>
      <c r="GB49" s="54">
        <f>IFERROR(INDEX(ED$11:ED$541,_xlfn.AGGREGATE(15,6,(ROW(ED$11:ED$541)-ROW(ED$11)+1)/($DX$11:$DX$541="t"),ROWS(GB$11:GB49))),"")</f>
        <v>1</v>
      </c>
      <c r="GC49" s="54">
        <f>IFERROR(INDEX(EE$11:EE$541,_xlfn.AGGREGATE(15,6,(ROW(EE$11:EE$541)-ROW(EE$11)+1)/($DX$11:$DX$541="t"),ROWS(GC$11:GC49))),"")</f>
        <v>1</v>
      </c>
      <c r="GD49" s="54">
        <f>IFERROR(INDEX(EF$11:EF$541,_xlfn.AGGREGATE(15,6,(ROW(EF$11:EF$541)-ROW(EF$11)+1)/($DX$11:$DX$541="t"),ROWS(GD$11:GD49))),"")</f>
        <v>3</v>
      </c>
      <c r="GE49" s="54">
        <f>IFERROR(INDEX(EG$11:EG$541,_xlfn.AGGREGATE(15,6,(ROW(EG$11:EG$541)-ROW(EG$11)+1)/($DX$11:$DX$541="t"),ROWS(GE$11:GE49))),"")</f>
        <v>3</v>
      </c>
      <c r="GF49" s="54">
        <f>IFERROR(INDEX(EH$11:EH$541,_xlfn.AGGREGATE(15,6,(ROW(EH$11:EH$541)-ROW(EH$11)+1)/($DX$11:$DX$541="t"),ROWS(GF$11:GF49))),"")</f>
        <v>430.5</v>
      </c>
      <c r="GG49" s="54">
        <f>IFERROR(INDEX(EI$11:EI$541,_xlfn.AGGREGATE(15,6,(ROW(EI$11:EI$541)-ROW(EI$11)+1)/($DX$11:$DX$541="t"),ROWS(GG$11:GG49))),"")</f>
        <v>0</v>
      </c>
      <c r="GH49" s="54">
        <f>IFERROR(INDEX(EJ$11:EJ$541,_xlfn.AGGREGATE(15,6,(ROW(EJ$11:EJ$541)-ROW(EJ$11)+1)/($DX$11:$DX$541="t"),ROWS(GH$11:GH49))),"")</f>
        <v>469.5</v>
      </c>
      <c r="GI49" s="54">
        <f>IFERROR(INDEX(EK$11:EK$541,_xlfn.AGGREGATE(15,6,(ROW(EK$11:EK$541)-ROW(EK$11)+1)/($DX$11:$DX$541="t"),ROWS(GI$11:GI49))),"")</f>
        <v>19.5</v>
      </c>
      <c r="GJ49" s="50"/>
      <c r="GK49" s="54">
        <f>IFERROR(INDEX(EM$11:EM$541,_xlfn.AGGREGATE(15,6,(ROW(EM$11:EM$541)-ROW(EM$11)+1)/($DX$11:$DX$541="t"),ROWS(GK$11:GK49))),"")</f>
        <v>435.64859999999999</v>
      </c>
      <c r="GL49" s="54">
        <f>IFERROR(INDEX(EN$11:EN$541,_xlfn.AGGREGATE(15,6,(ROW(EN$11:EN$541)-ROW(EN$11)+1)/($DX$11:$DX$541="t"),ROWS(GL$11:GL49))),"")</f>
        <v>866.27359999999999</v>
      </c>
      <c r="GM49" s="54">
        <f>IFERROR(INDEX(EO$11:EO$541,_xlfn.AGGREGATE(15,6,(ROW(EO$11:EO$541)-ROW(EO$11)+1)/($DX$11:$DX$541="t"),ROWS(GM$11:GM49))),"")</f>
        <v>1335.8986</v>
      </c>
      <c r="GN49" s="25">
        <f>IFERROR(INDEX(EP$11:EP$541,_xlfn.AGGREGATE(15,6,(ROW(EP$11:EP$541)-ROW(EP$11)+1)/($DX$11:$DX$541="t"),ROWS(GN$11:GN49))),"")</f>
        <v>1805.3986</v>
      </c>
      <c r="GO49" s="50"/>
      <c r="GP49" s="305"/>
      <c r="GQ49" s="147"/>
      <c r="GR49" s="50"/>
      <c r="GS49" s="58" t="str">
        <f t="shared" si="42"/>
        <v>PASS</v>
      </c>
      <c r="GT49" s="50">
        <f t="shared" si="47"/>
        <v>3</v>
      </c>
      <c r="GU49" s="50">
        <f t="shared" si="48"/>
        <v>1</v>
      </c>
      <c r="GV49" s="50">
        <f t="shared" si="49"/>
        <v>1</v>
      </c>
      <c r="GW49" s="50">
        <f t="shared" si="50"/>
        <v>3</v>
      </c>
      <c r="GX49" s="50">
        <f t="shared" si="51"/>
        <v>1</v>
      </c>
      <c r="GY49" s="50">
        <f t="shared" si="52"/>
        <v>1</v>
      </c>
      <c r="GZ49" s="50">
        <f t="shared" si="53"/>
        <v>3</v>
      </c>
      <c r="HA49" s="50">
        <f t="shared" si="54"/>
        <v>1</v>
      </c>
      <c r="HB49" s="50">
        <f t="shared" si="43"/>
        <v>438</v>
      </c>
      <c r="HC49" s="50">
        <f t="shared" si="44"/>
        <v>0</v>
      </c>
      <c r="HD49" s="50">
        <f t="shared" si="45"/>
        <v>462</v>
      </c>
      <c r="HE49" s="67">
        <f t="shared" si="55"/>
        <v>12</v>
      </c>
      <c r="HF49" s="57">
        <f t="shared" si="56"/>
        <v>0</v>
      </c>
      <c r="HG49" s="68">
        <f t="shared" si="57"/>
        <v>467.14859999999999</v>
      </c>
      <c r="HH49" s="50">
        <f t="shared" si="58"/>
        <v>905.27359999999999</v>
      </c>
      <c r="HI49" s="59">
        <f t="shared" si="59"/>
        <v>1343.3986</v>
      </c>
      <c r="HJ49" s="50">
        <f t="shared" si="60"/>
        <v>1805.3986</v>
      </c>
      <c r="HK49" s="54"/>
      <c r="HL49" s="54"/>
      <c r="HN49" s="133">
        <f t="shared" si="82"/>
        <v>0</v>
      </c>
      <c r="HO49" s="35">
        <f t="shared" si="82"/>
        <v>0</v>
      </c>
      <c r="HP49" s="35">
        <f t="shared" si="82"/>
        <v>0</v>
      </c>
      <c r="HQ49" s="35">
        <f t="shared" si="82"/>
        <v>0</v>
      </c>
      <c r="HR49" s="35">
        <f t="shared" si="82"/>
        <v>0</v>
      </c>
      <c r="HS49" s="35">
        <f t="shared" si="82"/>
        <v>0</v>
      </c>
      <c r="HT49" s="35">
        <f t="shared" si="82"/>
        <v>0</v>
      </c>
      <c r="HU49" s="35" t="e">
        <f t="shared" si="82"/>
        <v>#VALUE!</v>
      </c>
      <c r="HV49" s="35" t="e">
        <f t="shared" si="82"/>
        <v>#VALUE!</v>
      </c>
      <c r="HW49" s="35" t="e">
        <f t="shared" si="82"/>
        <v>#VALUE!</v>
      </c>
      <c r="HX49" s="35" t="e">
        <f t="shared" si="83"/>
        <v>#VALUE!</v>
      </c>
      <c r="HY49" s="35" t="e">
        <f t="shared" si="83"/>
        <v>#VALUE!</v>
      </c>
      <c r="HZ49" s="35" t="e">
        <f t="shared" si="83"/>
        <v>#VALUE!</v>
      </c>
      <c r="IA49" s="35" t="e">
        <f t="shared" si="83"/>
        <v>#VALUE!</v>
      </c>
      <c r="IB49" s="35" t="e">
        <f t="shared" si="83"/>
        <v>#VALUE!</v>
      </c>
      <c r="IC49" s="35" t="e">
        <f t="shared" si="83"/>
        <v>#VALUE!</v>
      </c>
      <c r="ID49" s="35" t="e">
        <f t="shared" si="83"/>
        <v>#VALUE!</v>
      </c>
      <c r="IE49" s="35" t="e">
        <f t="shared" si="83"/>
        <v>#VALUE!</v>
      </c>
      <c r="IF49" s="35" t="e">
        <f t="shared" si="83"/>
        <v>#VALUE!</v>
      </c>
      <c r="IG49" s="35" t="e">
        <f t="shared" si="83"/>
        <v>#VALUE!</v>
      </c>
      <c r="IH49" s="35" t="e">
        <f t="shared" si="84"/>
        <v>#VALUE!</v>
      </c>
      <c r="II49" s="35" t="e">
        <f t="shared" si="84"/>
        <v>#VALUE!</v>
      </c>
      <c r="IJ49" s="35" t="e">
        <f t="shared" si="84"/>
        <v>#VALUE!</v>
      </c>
      <c r="IK49" s="35" t="e">
        <f t="shared" si="84"/>
        <v>#VALUE!</v>
      </c>
      <c r="IL49" s="35" t="e">
        <f t="shared" si="84"/>
        <v>#VALUE!</v>
      </c>
      <c r="IM49" s="35" t="e">
        <f t="shared" si="84"/>
        <v>#VALUE!</v>
      </c>
      <c r="IN49" s="35" t="e">
        <f t="shared" si="84"/>
        <v>#VALUE!</v>
      </c>
      <c r="IO49" s="35" t="e">
        <f t="shared" si="84"/>
        <v>#VALUE!</v>
      </c>
      <c r="IP49" s="35" t="e">
        <f t="shared" si="84"/>
        <v>#VALUE!</v>
      </c>
      <c r="IQ49" s="35" t="e">
        <f t="shared" si="84"/>
        <v>#VALUE!</v>
      </c>
      <c r="IR49" s="35" t="e">
        <f t="shared" si="85"/>
        <v>#VALUE!</v>
      </c>
      <c r="IS49" s="35" t="e">
        <f t="shared" si="85"/>
        <v>#VALUE!</v>
      </c>
      <c r="IT49" s="35" t="e">
        <f t="shared" si="85"/>
        <v>#VALUE!</v>
      </c>
      <c r="IU49" s="35" t="e">
        <f t="shared" si="85"/>
        <v>#VALUE!</v>
      </c>
      <c r="IV49" s="35" t="e">
        <f t="shared" si="85"/>
        <v>#VALUE!</v>
      </c>
      <c r="IW49" s="35" t="e">
        <f t="shared" si="85"/>
        <v>#VALUE!</v>
      </c>
      <c r="IX49" s="35" t="e">
        <f t="shared" si="85"/>
        <v>#VALUE!</v>
      </c>
      <c r="IY49" s="35" t="e">
        <f t="shared" si="85"/>
        <v>#VALUE!</v>
      </c>
      <c r="IZ49" s="35" t="e">
        <f t="shared" si="85"/>
        <v>#VALUE!</v>
      </c>
      <c r="JA49" s="35" t="e">
        <f t="shared" si="85"/>
        <v>#VALUE!</v>
      </c>
      <c r="JB49" s="35" t="e">
        <f t="shared" si="86"/>
        <v>#VALUE!</v>
      </c>
      <c r="JC49" s="35" t="e">
        <f t="shared" si="86"/>
        <v>#VALUE!</v>
      </c>
      <c r="JD49" s="35" t="e">
        <f t="shared" si="86"/>
        <v>#VALUE!</v>
      </c>
      <c r="JE49" s="35" t="e">
        <f t="shared" si="86"/>
        <v>#VALUE!</v>
      </c>
      <c r="JF49" s="35" t="e">
        <f t="shared" si="86"/>
        <v>#VALUE!</v>
      </c>
      <c r="JG49" s="35" t="e">
        <f t="shared" si="86"/>
        <v>#VALUE!</v>
      </c>
      <c r="JH49" s="35" t="e">
        <f t="shared" si="86"/>
        <v>#VALUE!</v>
      </c>
      <c r="JI49" s="35" t="e">
        <f t="shared" si="86"/>
        <v>#VALUE!</v>
      </c>
      <c r="JJ49" s="35" t="e">
        <f t="shared" si="86"/>
        <v>#VALUE!</v>
      </c>
      <c r="JK49" s="177" t="e">
        <f t="shared" si="86"/>
        <v>#VALUE!</v>
      </c>
    </row>
    <row r="50" spans="1:271" s="55" customFormat="1" ht="15" customHeight="1" x14ac:dyDescent="0.3">
      <c r="A50" s="95"/>
      <c r="B50" s="97"/>
      <c r="C50" s="97"/>
      <c r="D50" s="97"/>
      <c r="E50" s="97"/>
      <c r="F50" s="97"/>
      <c r="G50" s="97"/>
      <c r="H50" s="97"/>
      <c r="I50" s="97"/>
      <c r="J50" s="97"/>
      <c r="K50" s="97"/>
      <c r="L50" s="97"/>
      <c r="M50" s="97"/>
      <c r="N50" s="97"/>
      <c r="O50" s="97"/>
      <c r="P50" s="97"/>
      <c r="Q50" s="97"/>
      <c r="R50" s="97"/>
      <c r="S50" s="97"/>
      <c r="T50" s="97"/>
      <c r="U50" s="97"/>
      <c r="V50" s="97"/>
      <c r="W50" s="97"/>
      <c r="X50" s="97"/>
      <c r="Y50" s="97"/>
      <c r="Z50" s="95"/>
      <c r="AA50" s="95"/>
      <c r="AB50" s="98"/>
      <c r="AC50" s="98"/>
      <c r="AD50" s="98"/>
      <c r="AE50" s="98"/>
      <c r="AF50" s="98"/>
      <c r="AG50" s="98"/>
      <c r="AH50" s="98"/>
      <c r="AI50" s="98"/>
      <c r="AJ50" s="98"/>
      <c r="AK50" s="98"/>
      <c r="AL50" s="98"/>
      <c r="AM50" s="98"/>
      <c r="AN50" s="98"/>
      <c r="AO50" s="98"/>
      <c r="AP50" s="98"/>
      <c r="AQ50" s="426"/>
      <c r="AR50" s="141"/>
      <c r="AS50" s="134"/>
      <c r="AT50" s="60"/>
      <c r="AU50" s="135" t="str">
        <f t="shared" ref="AU50:BF50" si="87">AU37</f>
        <v>Status</v>
      </c>
      <c r="AV50" s="335" t="str">
        <f>$AV$10</f>
        <v>Order</v>
      </c>
      <c r="AW50" s="335"/>
      <c r="AX50" s="335"/>
      <c r="AY50" s="335"/>
      <c r="AZ50" s="335"/>
      <c r="BA50" s="335"/>
      <c r="BB50" s="335"/>
      <c r="BC50" s="335"/>
      <c r="BD50" s="136">
        <f t="shared" si="87"/>
        <v>1</v>
      </c>
      <c r="BE50" s="136">
        <f t="shared" si="87"/>
        <v>2</v>
      </c>
      <c r="BF50" s="136">
        <f t="shared" si="87"/>
        <v>3</v>
      </c>
      <c r="BG50" s="137" t="s">
        <v>242</v>
      </c>
      <c r="BH50" s="138"/>
      <c r="BI50" s="205">
        <f t="shared" ref="BI50:BP50" si="88">BI10</f>
        <v>1</v>
      </c>
      <c r="BJ50" s="206">
        <f t="shared" si="88"/>
        <v>2</v>
      </c>
      <c r="BK50" s="206">
        <f t="shared" si="88"/>
        <v>3</v>
      </c>
      <c r="BL50" s="206">
        <f t="shared" si="88"/>
        <v>4</v>
      </c>
      <c r="BM50" s="206">
        <f t="shared" si="88"/>
        <v>5</v>
      </c>
      <c r="BN50" s="206">
        <f t="shared" si="88"/>
        <v>6</v>
      </c>
      <c r="BO50" s="206">
        <f t="shared" si="88"/>
        <v>7</v>
      </c>
      <c r="BP50" s="207">
        <f t="shared" si="88"/>
        <v>8</v>
      </c>
      <c r="BQ50" s="138"/>
      <c r="BR50" s="26"/>
      <c r="BS50" s="26"/>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c r="DC50" s="50"/>
      <c r="DD50" s="50"/>
      <c r="DE50" s="50"/>
      <c r="DF50" s="50"/>
      <c r="DG50" s="50"/>
      <c r="DH50" s="50"/>
      <c r="DI50" s="50"/>
      <c r="DJ50" s="50"/>
      <c r="DK50" s="50"/>
      <c r="DL50" s="50"/>
      <c r="DM50" s="50"/>
      <c r="DN50" s="50"/>
      <c r="DO50" s="50"/>
      <c r="DP50" s="50"/>
      <c r="DQ50" s="50"/>
      <c r="DR50" s="50"/>
      <c r="DS50" s="50"/>
      <c r="DT50" s="366"/>
      <c r="DU50" s="147"/>
      <c r="DV50" s="50"/>
      <c r="DW50" s="56">
        <v>40</v>
      </c>
      <c r="DX50" s="26" t="str">
        <f>IFERROR(INDEX(AT$11:AT$2000,_xlfn.AGGREGATE(15,6,(ROW(AT$11:AT$2000)-ROW(AT$11)+1)/($AU$11:$AU$2000=$DY$8),ROWS(DX$11:DX50))),"")</f>
        <v>t</v>
      </c>
      <c r="DY50" s="4" t="str">
        <f>IFERROR(INDEX(AU$11:AU$2000,_xlfn.AGGREGATE(15,6,(ROW(AU$11:AU$2000)-ROW(AU$11)+1)/($AU$11:$AU$2000=$DY$8),ROWS(DY$11:DY50))),"")</f>
        <v>PASS</v>
      </c>
      <c r="DZ50" s="26">
        <f>IFERROR(INDEX(AV$11:AV$2000,_xlfn.AGGREGATE(15,6,(ROW(AV$11:AV$2000)-ROW(AV$11)+1)/($AU$11:$AU$2000=$DY$8),ROWS(DZ$11:DZ50))),"")</f>
        <v>1</v>
      </c>
      <c r="EA50" s="26">
        <f>IFERROR(INDEX(AW$11:AW$2000,_xlfn.AGGREGATE(15,6,(ROW(AW$11:AW$2000)-ROW(AW$11)+1)/($AU$11:$AU$2000=$DY$8),ROWS(EA$11:EA50))),"")</f>
        <v>1</v>
      </c>
      <c r="EB50" s="26">
        <f>IFERROR(INDEX(AX$11:AX$2000,_xlfn.AGGREGATE(15,6,(ROW(AX$11:AX$2000)-ROW(AX$11)+1)/($AU$11:$AU$2000=$DY$8),ROWS(EB$11:EB50))),"")</f>
        <v>3</v>
      </c>
      <c r="EC50" s="26">
        <f>IFERROR(INDEX(AY$11:AY$2000,_xlfn.AGGREGATE(15,6,(ROW(AY$11:AY$2000)-ROW(AY$11)+1)/($AU$11:$AU$2000=$DY$8),ROWS(EC$11:EC50))),"")</f>
        <v>3</v>
      </c>
      <c r="ED50" s="26">
        <f>IFERROR(INDEX(AZ$11:AZ$2000,_xlfn.AGGREGATE(15,6,(ROW(AZ$11:AZ$2000)-ROW(AZ$11)+1)/($AU$11:$AU$2000=$DY$8),ROWS(ED$11:ED50))),"")</f>
        <v>1</v>
      </c>
      <c r="EE50" s="26">
        <f>IFERROR(INDEX(BA$11:BA$2000,_xlfn.AGGREGATE(15,6,(ROW(BA$11:BA$2000)-ROW(BA$11)+1)/($AU$11:$AU$2000=$DY$8),ROWS(EE$11:EE50))),"")</f>
        <v>1</v>
      </c>
      <c r="EF50" s="26">
        <f>IFERROR(INDEX(BB$11:BB$2000,_xlfn.AGGREGATE(15,6,(ROW(BB$11:BB$2000)-ROW(BB$11)+1)/($AU$11:$AU$2000=$DY$8),ROWS(EF$11:EF50))),"")</f>
        <v>3</v>
      </c>
      <c r="EG50" s="26">
        <f>IFERROR(INDEX(BC$11:BC$2000,_xlfn.AGGREGATE(15,6,(ROW(BC$11:BC$2000)-ROW(BC$11)+1)/($AU$11:$AU$2000=$DY$8),ROWS(EG$11:EG50))),"")</f>
        <v>3</v>
      </c>
      <c r="EH50" s="26">
        <f>IFERROR(INDEX(BD$11:BD$2000,_xlfn.AGGREGATE(15,6,(ROW(BD$11:BD$2000)-ROW(BD$11)+1)/($AU$11:$AU$2000=$DY$8),ROWS(EH$11:EH50))),"")</f>
        <v>433.5</v>
      </c>
      <c r="EI50" s="26">
        <f>IFERROR(INDEX(BE$11:BE$2000,_xlfn.AGGREGATE(15,6,(ROW(BE$11:BE$2000)-ROW(BE$11)+1)/($AU$11:$AU$2000=$DY$8),ROWS(EI$11:EI50))),"")</f>
        <v>0</v>
      </c>
      <c r="EJ50" s="26">
        <f>IFERROR(INDEX(BF$11:BF$2000,_xlfn.AGGREGATE(15,6,(ROW(BF$11:BF$2000)-ROW(BF$11)+1)/($AU$11:$AU$2000=$DY$8),ROWS(EJ$11:EJ50))),"")</f>
        <v>466.5</v>
      </c>
      <c r="EK50" s="26">
        <f>IFERROR(INDEX(BG$11:BG$2000,_xlfn.AGGREGATE(15,6,(ROW(BG$11:BG$2000)-ROW(BG$11)+1)/($AU$11:$AU$2000=$DY$8),ROWS(EK$11:EK50))),"")</f>
        <v>16.5</v>
      </c>
      <c r="EL50" s="26">
        <f>IFERROR(INDEX(BH$11:BH$2000,_xlfn.AGGREGATE(15,6,(ROW(BH$11:BH$2000)-ROW(BH$11)+1)/($AU$11:$AU$2000=$DY$8),ROWS(EL$11:EL50))),"")</f>
        <v>0</v>
      </c>
      <c r="EM50" s="26">
        <f>IFERROR(INDEX(BI$11:BI$2000,_xlfn.AGGREGATE(15,6,(ROW(BI$11:BI$2000)-ROW(BI$11)+1)/($AU$11:$AU$2000=$DY$8),ROWS(EM$11:EM50))),"")</f>
        <v>438.64859999999999</v>
      </c>
      <c r="EN50" s="26">
        <f>IFERROR(INDEX(BJ$11:BJ$2000,_xlfn.AGGREGATE(15,6,(ROW(BJ$11:BJ$2000)-ROW(BJ$11)+1)/($AU$11:$AU$2000=$DY$8),ROWS(EN$11:EN50))),"")</f>
        <v>872.27359999999999</v>
      </c>
      <c r="EO50" s="26">
        <f>IFERROR(INDEX(BK$11:BK$2000,_xlfn.AGGREGATE(15,6,(ROW(BK$11:BK$2000)-ROW(BK$11)+1)/($AU$11:$AU$2000=$DY$8),ROWS(EO$11:EO50))),"")</f>
        <v>1338.8986</v>
      </c>
      <c r="EP50" s="26">
        <f>IFERROR(INDEX(BL$11:BL$2000,_xlfn.AGGREGATE(15,6,(ROW(BL$11:BL$2000)-ROW(BL$11)+1)/($AU$11:$AU$2000=$DY$8),ROWS(EP$11:EP50))),"")</f>
        <v>1805.3986</v>
      </c>
      <c r="EQ50" s="26">
        <f>IFERROR(INDEX(BM$11:BM$2000,_xlfn.AGGREGATE(15,6,(ROW(BM$11:BM$2000)-ROW(BM$11)+1)/($AU$11:$AU$2000=$DY$8),ROWS(EQ$11:EQ50))),"")</f>
        <v>0</v>
      </c>
      <c r="ER50" s="26">
        <f>IFERROR(INDEX(BN$11:BN$2000,_xlfn.AGGREGATE(15,6,(ROW(BN$11:BN$2000)-ROW(BN$11)+1)/($AU$11:$AU$2000=$DY$8),ROWS(ER$11:ER50))),"")</f>
        <v>0</v>
      </c>
      <c r="ES50" s="26">
        <f>IFERROR(INDEX(BO$11:BO$2000,_xlfn.AGGREGATE(15,6,(ROW(BO$11:BO$2000)-ROW(BO$11)+1)/($AU$11:$AU$2000=$DY$8),ROWS(ES$11:ES50))),"")</f>
        <v>0</v>
      </c>
      <c r="ET50" s="63">
        <f>IFERROR(INDEX(BP$11:BP$2000,_xlfn.AGGREGATE(15,6,(ROW(BP$11:BP$2000)-ROW(BP$11)+1)/($AU$11:$AU$2000=$DY$8),ROWS(ET$11:ET50))),"")</f>
        <v>0</v>
      </c>
      <c r="EU50" s="54"/>
      <c r="EV50" s="56" t="e">
        <f>_xlfn.RANK.EQ(FJ50,$FJ$11:$FJ$64,1)+COUNTIF(FJ$11:$FJ50,FJ50)-1</f>
        <v>#VALUE!</v>
      </c>
      <c r="EW50" s="54" t="str">
        <f>IFERROR(INDEX(DX$11:DX$541,_xlfn.AGGREGATE(15,6,(ROW(DX$11:DX$541)-ROW(DX$11)+1)/($DX$11:$DX$541="p"),ROWS(EW$11:EW50))),"")</f>
        <v/>
      </c>
      <c r="EX50" s="54" t="str">
        <f>IFERROR(INDEX(DY$11:DY$541,_xlfn.AGGREGATE(15,6,(ROW(DY$11:DY$541)-ROW(DY$11)+1)/($DX$11:$DX$541="p"),ROWS(EX$11:EX50))),"")</f>
        <v/>
      </c>
      <c r="EY50" s="25" t="str">
        <f>IFERROR(INDEX(DZ$11:DZ$541,_xlfn.AGGREGATE(15,6,(ROW(DZ$11:DZ$541)-ROW(DZ$11)+1)/($DX$11:$DX$541="p"),ROWS(EY$11:EY50))),"")</f>
        <v/>
      </c>
      <c r="EZ50" s="25" t="str">
        <f>IFERROR(INDEX(EA$11:EA$541,_xlfn.AGGREGATE(15,6,(ROW(EA$11:EA$541)-ROW(EA$11)+1)/($DX$11:$DX$541="p"),ROWS(EZ$11:EZ50))),"")</f>
        <v/>
      </c>
      <c r="FA50" s="25" t="str">
        <f>IFERROR(INDEX(EB$11:EB$541,_xlfn.AGGREGATE(15,6,(ROW(EB$11:EB$541)-ROW(EB$11)+1)/($DX$11:$DX$541="p"),ROWS(FA$11:FA50))),"")</f>
        <v/>
      </c>
      <c r="FB50" s="25" t="str">
        <f>IFERROR(INDEX(EC$11:EC$541,_xlfn.AGGREGATE(15,6,(ROW(EC$11:EC$541)-ROW(EC$11)+1)/($DX$11:$DX$541="p"),ROWS(FB$11:FB50))),"")</f>
        <v/>
      </c>
      <c r="FC50" s="54" t="str">
        <f>IFERROR(INDEX(ED$11:ED$541,_xlfn.AGGREGATE(15,6,(ROW(ED$11:ED$541)-ROW(ED$11)+1)/($DX$11:$DX$541="p"),ROWS(FC$11:FC50))),"")</f>
        <v/>
      </c>
      <c r="FD50" s="54" t="str">
        <f>IFERROR(INDEX(EE$11:EE$541,_xlfn.AGGREGATE(15,6,(ROW(EE$11:EE$541)-ROW(EE$11)+1)/($DX$11:$DX$541="p"),ROWS(FD$11:FD50))),"")</f>
        <v/>
      </c>
      <c r="FE50" s="54" t="str">
        <f>IFERROR(INDEX(EF$11:EF$541,_xlfn.AGGREGATE(15,6,(ROW(EF$11:EF$541)-ROW(EF$11)+1)/($DX$11:$DX$541="p"),ROWS(FE$11:FE50))),"")</f>
        <v/>
      </c>
      <c r="FF50" s="54" t="str">
        <f>IFERROR(INDEX(EG$11:EG$541,_xlfn.AGGREGATE(15,6,(ROW(EG$11:EG$541)-ROW(EG$11)+1)/($DX$11:$DX$541="p"),ROWS(FF$11:FF50))),"")</f>
        <v/>
      </c>
      <c r="FG50" s="54" t="str">
        <f>IFERROR(INDEX(EH$11:EH$541,_xlfn.AGGREGATE(15,6,(ROW(EH$11:EH$541)-ROW(EH$11)+1)/($DX$11:$DX$541="p"),ROWS(FG$11:FG50))),"")</f>
        <v/>
      </c>
      <c r="FH50" s="54" t="str">
        <f>IFERROR(INDEX(EI$11:EI$541,_xlfn.AGGREGATE(15,6,(ROW(EI$11:EI$541)-ROW(EI$11)+1)/($DX$11:$DX$541="p"),ROWS(FH$11:FH50))),"")</f>
        <v/>
      </c>
      <c r="FI50" s="54" t="str">
        <f>IFERROR(INDEX(EJ$11:EJ$541,_xlfn.AGGREGATE(15,6,(ROW(EJ$11:EJ$541)-ROW(EJ$11)+1)/($DX$11:$DX$541="p"),ROWS(FI$11:FI50))),"")</f>
        <v/>
      </c>
      <c r="FJ50" s="54" t="str">
        <f>IFERROR(INDEX(EK$11:EK$541,_xlfn.AGGREGATE(15,6,(ROW(EK$11:EK$541)-ROW(EK$11)+1)/($DX$11:$DX$541="p"),ROWS(FJ$11:FJ50))),"")</f>
        <v/>
      </c>
      <c r="FK50" s="54"/>
      <c r="FL50" s="54" t="str">
        <f>IFERROR(INDEX(EM$11:EM$541,_xlfn.AGGREGATE(15,6,(ROW(EM$11:EM$541)-ROW(EM$11)+1)/($DX$11:$DX$541="p"),ROWS(FL$11:FL50))),"")</f>
        <v/>
      </c>
      <c r="FM50" s="54" t="str">
        <f>IFERROR(INDEX(EN$11:EN$541,_xlfn.AGGREGATE(15,6,(ROW(EN$11:EN$541)-ROW(EN$11)+1)/($DX$11:$DX$541="p"),ROWS(FM$11:FM50))),"")</f>
        <v/>
      </c>
      <c r="FN50" s="54" t="str">
        <f>IFERROR(INDEX(EO$11:EO$541,_xlfn.AGGREGATE(15,6,(ROW(EO$11:EO$541)-ROW(EO$11)+1)/($DX$11:$DX$541="p"),ROWS(FN$11:FN50))),"")</f>
        <v/>
      </c>
      <c r="FO50" s="54" t="str">
        <f>IFERROR(INDEX(EP$11:EP$541,_xlfn.AGGREGATE(15,6,(ROW(EP$11:EP$541)-ROW(EP$11)+1)/($DX$11:$DX$541="p"),ROWS(FO$11:FO50))),"")</f>
        <v/>
      </c>
      <c r="FP50" s="54" t="str">
        <f>IFERROR(INDEX(EQ$11:EQ$541,_xlfn.AGGREGATE(15,6,(ROW(EQ$11:EQ$541)-ROW(EQ$11)+1)/($DX$11:$DX$541="p"),ROWS(FP$11:FP50))),"")</f>
        <v/>
      </c>
      <c r="FQ50" s="54" t="str">
        <f>IFERROR(INDEX(ER$11:ER$541,_xlfn.AGGREGATE(15,6,(ROW(ER$11:ER$541)-ROW(ER$11)+1)/($DX$11:$DX$541="p"),ROWS(FQ$11:FQ50))),"")</f>
        <v/>
      </c>
      <c r="FR50" s="54" t="str">
        <f>IFERROR(INDEX(ES$11:ES$541,_xlfn.AGGREGATE(15,6,(ROW(ES$11:ES$541)-ROW(ES$11)+1)/($DX$11:$DX$541="p"),ROWS(FR$11:FR50))),"")</f>
        <v/>
      </c>
      <c r="FS50" s="54" t="str">
        <f>IFERROR(INDEX(ET$11:ET$541,_xlfn.AGGREGATE(15,6,(ROW(ET$11:ET$541)-ROW(ET$11)+1)/($DX$11:$DX$541="p"),ROWS(FS$11:FS50))),"")</f>
        <v/>
      </c>
      <c r="FT50" s="54"/>
      <c r="FU50" s="48">
        <f>_xlfn.RANK.EQ(GI50,$GI$11:$GI$96,1)+COUNTIF($GI$11:GI50,GI50)-1</f>
        <v>59</v>
      </c>
      <c r="FV50" s="54" t="str">
        <f>IFERROR(INDEX(DX$11:DX$541,_xlfn.AGGREGATE(15,6,(ROW(DX$11:DX$541)-ROW(DX$11)+1)/($DX$11:$DX$541="t"),ROWS(FV$11:FV50))),"")</f>
        <v>t</v>
      </c>
      <c r="FW50" s="54" t="str">
        <f>IFERROR(INDEX(DY$11:DY$541,_xlfn.AGGREGATE(15,6,(ROW(DY$11:DY$541)-ROW(DY$11)+1)/($DX$11:$DX$541="t"),ROWS(FW$11:FW50))),"")</f>
        <v>PASS</v>
      </c>
      <c r="FX50" s="25">
        <f>IFERROR(INDEX(DZ$11:DZ$541,_xlfn.AGGREGATE(15,6,(ROW(DZ$11:DZ$541)-ROW(DZ$11)+1)/($DX$11:$DX$541="t"),ROWS(FX$11:FX50))),"")</f>
        <v>1</v>
      </c>
      <c r="FY50" s="25">
        <f>IFERROR(INDEX(EA$11:EA$541,_xlfn.AGGREGATE(15,6,(ROW(EA$11:EA$541)-ROW(EA$11)+1)/($DX$11:$DX$541="t"),ROWS(FY$11:FY50))),"")</f>
        <v>1</v>
      </c>
      <c r="FZ50" s="25">
        <f>IFERROR(INDEX(EB$11:EB$541,_xlfn.AGGREGATE(15,6,(ROW(EB$11:EB$541)-ROW(EB$11)+1)/($DX$11:$DX$541="t"),ROWS(FZ$11:FZ50))),"")</f>
        <v>3</v>
      </c>
      <c r="GA50" s="25">
        <f>IFERROR(INDEX(EC$11:EC$541,_xlfn.AGGREGATE(15,6,(ROW(EC$11:EC$541)-ROW(EC$11)+1)/($DX$11:$DX$541="t"),ROWS(GA$11:GA50))),"")</f>
        <v>3</v>
      </c>
      <c r="GB50" s="54">
        <f>IFERROR(INDEX(ED$11:ED$541,_xlfn.AGGREGATE(15,6,(ROW(ED$11:ED$541)-ROW(ED$11)+1)/($DX$11:$DX$541="t"),ROWS(GB$11:GB50))),"")</f>
        <v>1</v>
      </c>
      <c r="GC50" s="54">
        <f>IFERROR(INDEX(EE$11:EE$541,_xlfn.AGGREGATE(15,6,(ROW(EE$11:EE$541)-ROW(EE$11)+1)/($DX$11:$DX$541="t"),ROWS(GC$11:GC50))),"")</f>
        <v>1</v>
      </c>
      <c r="GD50" s="54">
        <f>IFERROR(INDEX(EF$11:EF$541,_xlfn.AGGREGATE(15,6,(ROW(EF$11:EF$541)-ROW(EF$11)+1)/($DX$11:$DX$541="t"),ROWS(GD$11:GD50))),"")</f>
        <v>3</v>
      </c>
      <c r="GE50" s="54">
        <f>IFERROR(INDEX(EG$11:EG$541,_xlfn.AGGREGATE(15,6,(ROW(EG$11:EG$541)-ROW(EG$11)+1)/($DX$11:$DX$541="t"),ROWS(GE$11:GE50))),"")</f>
        <v>3</v>
      </c>
      <c r="GF50" s="54">
        <f>IFERROR(INDEX(EH$11:EH$541,_xlfn.AGGREGATE(15,6,(ROW(EH$11:EH$541)-ROW(EH$11)+1)/($DX$11:$DX$541="t"),ROWS(GF$11:GF50))),"")</f>
        <v>430</v>
      </c>
      <c r="GG50" s="54">
        <f>IFERROR(INDEX(EI$11:EI$541,_xlfn.AGGREGATE(15,6,(ROW(EI$11:EI$541)-ROW(EI$11)+1)/($DX$11:$DX$541="t"),ROWS(GG$11:GG50))),"")</f>
        <v>0</v>
      </c>
      <c r="GH50" s="54">
        <f>IFERROR(INDEX(EJ$11:EJ$541,_xlfn.AGGREGATE(15,6,(ROW(EJ$11:EJ$541)-ROW(EJ$11)+1)/($DX$11:$DX$541="t"),ROWS(GH$11:GH50))),"")</f>
        <v>470</v>
      </c>
      <c r="GI50" s="54">
        <f>IFERROR(INDEX(EK$11:EK$541,_xlfn.AGGREGATE(15,6,(ROW(EK$11:EK$541)-ROW(EK$11)+1)/($DX$11:$DX$541="t"),ROWS(GI$11:GI50))),"")</f>
        <v>20</v>
      </c>
      <c r="GJ50" s="54"/>
      <c r="GK50" s="54">
        <f>IFERROR(INDEX(EM$11:EM$541,_xlfn.AGGREGATE(15,6,(ROW(EM$11:EM$541)-ROW(EM$11)+1)/($DX$11:$DX$541="t"),ROWS(GK$11:GK50))),"")</f>
        <v>435.14859999999999</v>
      </c>
      <c r="GL50" s="54">
        <f>IFERROR(INDEX(EN$11:EN$541,_xlfn.AGGREGATE(15,6,(ROW(EN$11:EN$541)-ROW(EN$11)+1)/($DX$11:$DX$541="t"),ROWS(GL$11:GL50))),"")</f>
        <v>865.27359999999999</v>
      </c>
      <c r="GM50" s="54">
        <f>IFERROR(INDEX(EO$11:EO$541,_xlfn.AGGREGATE(15,6,(ROW(EO$11:EO$541)-ROW(EO$11)+1)/($DX$11:$DX$541="t"),ROWS(GM$11:GM50))),"")</f>
        <v>1335.3986</v>
      </c>
      <c r="GN50" s="25">
        <f>IFERROR(INDEX(EP$11:EP$541,_xlfn.AGGREGATE(15,6,(ROW(EP$11:EP$541)-ROW(EP$11)+1)/($DX$11:$DX$541="t"),ROWS(GN$11:GN50))),"")</f>
        <v>1805.3986</v>
      </c>
      <c r="GO50" s="54"/>
      <c r="GP50" s="305"/>
      <c r="GQ50" s="147"/>
      <c r="GR50" s="50"/>
      <c r="GS50" s="58" t="str">
        <f t="shared" si="42"/>
        <v>PASS</v>
      </c>
      <c r="GT50" s="50">
        <f t="shared" si="47"/>
        <v>3</v>
      </c>
      <c r="GU50" s="50">
        <f t="shared" si="48"/>
        <v>1</v>
      </c>
      <c r="GV50" s="50">
        <f t="shared" si="49"/>
        <v>1</v>
      </c>
      <c r="GW50" s="50">
        <f t="shared" si="50"/>
        <v>3</v>
      </c>
      <c r="GX50" s="50">
        <f t="shared" si="51"/>
        <v>1</v>
      </c>
      <c r="GY50" s="50">
        <f t="shared" si="52"/>
        <v>1</v>
      </c>
      <c r="GZ50" s="50">
        <f t="shared" si="53"/>
        <v>3</v>
      </c>
      <c r="HA50" s="50">
        <f t="shared" si="54"/>
        <v>1</v>
      </c>
      <c r="HB50" s="50">
        <f t="shared" si="43"/>
        <v>437.5</v>
      </c>
      <c r="HC50" s="50">
        <f t="shared" si="44"/>
        <v>0</v>
      </c>
      <c r="HD50" s="50">
        <f t="shared" si="45"/>
        <v>462.5</v>
      </c>
      <c r="HE50" s="67">
        <f t="shared" si="55"/>
        <v>12.5</v>
      </c>
      <c r="HF50" s="57">
        <f t="shared" si="56"/>
        <v>0</v>
      </c>
      <c r="HG50" s="68">
        <f t="shared" si="57"/>
        <v>467.64859999999999</v>
      </c>
      <c r="HH50" s="50">
        <f t="shared" si="58"/>
        <v>905.27359999999999</v>
      </c>
      <c r="HI50" s="59">
        <f t="shared" si="59"/>
        <v>1342.8986</v>
      </c>
      <c r="HJ50" s="50">
        <f t="shared" si="60"/>
        <v>1805.3986</v>
      </c>
      <c r="HK50" s="54"/>
      <c r="HL50" s="54"/>
      <c r="HN50" s="133">
        <f t="shared" si="82"/>
        <v>0</v>
      </c>
      <c r="HO50" s="35">
        <f t="shared" si="82"/>
        <v>0</v>
      </c>
      <c r="HP50" s="35">
        <f t="shared" si="82"/>
        <v>0</v>
      </c>
      <c r="HQ50" s="35">
        <f t="shared" si="82"/>
        <v>0</v>
      </c>
      <c r="HR50" s="35">
        <f t="shared" si="82"/>
        <v>0</v>
      </c>
      <c r="HS50" s="35">
        <f t="shared" si="82"/>
        <v>0</v>
      </c>
      <c r="HT50" s="35">
        <f t="shared" si="82"/>
        <v>0</v>
      </c>
      <c r="HU50" s="35" t="e">
        <f t="shared" si="82"/>
        <v>#VALUE!</v>
      </c>
      <c r="HV50" s="35" t="e">
        <f t="shared" si="82"/>
        <v>#VALUE!</v>
      </c>
      <c r="HW50" s="35" t="e">
        <f t="shared" si="82"/>
        <v>#VALUE!</v>
      </c>
      <c r="HX50" s="35" t="e">
        <f t="shared" si="83"/>
        <v>#VALUE!</v>
      </c>
      <c r="HY50" s="35" t="e">
        <f t="shared" si="83"/>
        <v>#VALUE!</v>
      </c>
      <c r="HZ50" s="35" t="e">
        <f t="shared" si="83"/>
        <v>#VALUE!</v>
      </c>
      <c r="IA50" s="35" t="e">
        <f t="shared" si="83"/>
        <v>#VALUE!</v>
      </c>
      <c r="IB50" s="35" t="e">
        <f t="shared" si="83"/>
        <v>#VALUE!</v>
      </c>
      <c r="IC50" s="35" t="e">
        <f t="shared" si="83"/>
        <v>#VALUE!</v>
      </c>
      <c r="ID50" s="35" t="e">
        <f t="shared" si="83"/>
        <v>#VALUE!</v>
      </c>
      <c r="IE50" s="35" t="e">
        <f t="shared" si="83"/>
        <v>#VALUE!</v>
      </c>
      <c r="IF50" s="35" t="e">
        <f t="shared" si="83"/>
        <v>#VALUE!</v>
      </c>
      <c r="IG50" s="35" t="e">
        <f t="shared" si="83"/>
        <v>#VALUE!</v>
      </c>
      <c r="IH50" s="35" t="e">
        <f t="shared" si="84"/>
        <v>#VALUE!</v>
      </c>
      <c r="II50" s="35" t="e">
        <f t="shared" si="84"/>
        <v>#VALUE!</v>
      </c>
      <c r="IJ50" s="35" t="e">
        <f t="shared" si="84"/>
        <v>#VALUE!</v>
      </c>
      <c r="IK50" s="35" t="e">
        <f t="shared" si="84"/>
        <v>#VALUE!</v>
      </c>
      <c r="IL50" s="35" t="e">
        <f t="shared" si="84"/>
        <v>#VALUE!</v>
      </c>
      <c r="IM50" s="35" t="e">
        <f t="shared" si="84"/>
        <v>#VALUE!</v>
      </c>
      <c r="IN50" s="35" t="e">
        <f t="shared" si="84"/>
        <v>#VALUE!</v>
      </c>
      <c r="IO50" s="35" t="e">
        <f t="shared" si="84"/>
        <v>#VALUE!</v>
      </c>
      <c r="IP50" s="35" t="e">
        <f t="shared" si="84"/>
        <v>#VALUE!</v>
      </c>
      <c r="IQ50" s="35" t="e">
        <f t="shared" si="84"/>
        <v>#VALUE!</v>
      </c>
      <c r="IR50" s="35" t="e">
        <f t="shared" si="85"/>
        <v>#VALUE!</v>
      </c>
      <c r="IS50" s="35" t="e">
        <f t="shared" si="85"/>
        <v>#VALUE!</v>
      </c>
      <c r="IT50" s="35" t="e">
        <f t="shared" si="85"/>
        <v>#VALUE!</v>
      </c>
      <c r="IU50" s="35" t="e">
        <f t="shared" si="85"/>
        <v>#VALUE!</v>
      </c>
      <c r="IV50" s="35" t="e">
        <f t="shared" si="85"/>
        <v>#VALUE!</v>
      </c>
      <c r="IW50" s="35" t="e">
        <f t="shared" si="85"/>
        <v>#VALUE!</v>
      </c>
      <c r="IX50" s="35" t="e">
        <f t="shared" si="85"/>
        <v>#VALUE!</v>
      </c>
      <c r="IY50" s="35" t="e">
        <f t="shared" si="85"/>
        <v>#VALUE!</v>
      </c>
      <c r="IZ50" s="35" t="e">
        <f t="shared" si="85"/>
        <v>#VALUE!</v>
      </c>
      <c r="JA50" s="35" t="e">
        <f t="shared" si="85"/>
        <v>#VALUE!</v>
      </c>
      <c r="JB50" s="35" t="e">
        <f t="shared" si="86"/>
        <v>#VALUE!</v>
      </c>
      <c r="JC50" s="35" t="e">
        <f t="shared" si="86"/>
        <v>#VALUE!</v>
      </c>
      <c r="JD50" s="35" t="e">
        <f t="shared" si="86"/>
        <v>#VALUE!</v>
      </c>
      <c r="JE50" s="35" t="e">
        <f t="shared" si="86"/>
        <v>#VALUE!</v>
      </c>
      <c r="JF50" s="35" t="e">
        <f t="shared" si="86"/>
        <v>#VALUE!</v>
      </c>
      <c r="JG50" s="35" t="e">
        <f t="shared" si="86"/>
        <v>#VALUE!</v>
      </c>
      <c r="JH50" s="35" t="e">
        <f t="shared" si="86"/>
        <v>#VALUE!</v>
      </c>
      <c r="JI50" s="35" t="e">
        <f t="shared" si="86"/>
        <v>#VALUE!</v>
      </c>
      <c r="JJ50" s="35" t="e">
        <f t="shared" si="86"/>
        <v>#VALUE!</v>
      </c>
      <c r="JK50" s="177" t="e">
        <f t="shared" si="86"/>
        <v>#VALUE!</v>
      </c>
    </row>
    <row r="51" spans="1:271" s="55" customFormat="1" ht="15" customHeight="1" x14ac:dyDescent="0.3">
      <c r="A51" s="95"/>
      <c r="B51" s="124"/>
      <c r="C51" s="124"/>
      <c r="D51" s="124"/>
      <c r="E51" s="124"/>
      <c r="F51" s="124"/>
      <c r="G51" s="95"/>
      <c r="H51" s="95"/>
      <c r="I51" s="95"/>
      <c r="J51" s="95"/>
      <c r="K51" s="95"/>
      <c r="L51" s="97"/>
      <c r="M51" s="97"/>
      <c r="N51" s="97"/>
      <c r="O51" s="97"/>
      <c r="P51" s="97"/>
      <c r="Q51" s="97"/>
      <c r="R51" s="97"/>
      <c r="S51" s="97"/>
      <c r="T51" s="97"/>
      <c r="U51" s="97"/>
      <c r="V51" s="97"/>
      <c r="W51" s="97"/>
      <c r="X51" s="97"/>
      <c r="Y51" s="97"/>
      <c r="Z51" s="95"/>
      <c r="AA51" s="95"/>
      <c r="AB51" s="98"/>
      <c r="AC51" s="98"/>
      <c r="AD51" s="98"/>
      <c r="AE51" s="98"/>
      <c r="AF51" s="98"/>
      <c r="AG51" s="98"/>
      <c r="AH51" s="98"/>
      <c r="AI51" s="98"/>
      <c r="AJ51" s="98"/>
      <c r="AK51" s="98"/>
      <c r="AL51" s="98"/>
      <c r="AM51" s="98"/>
      <c r="AN51" s="98"/>
      <c r="AO51" s="98"/>
      <c r="AP51" s="98"/>
      <c r="AQ51" s="426"/>
      <c r="AR51" s="141"/>
      <c r="AS51" s="134">
        <v>1</v>
      </c>
      <c r="AT51" s="60" t="s">
        <v>122</v>
      </c>
      <c r="AU51" s="4" t="str">
        <f>IF(OR(BR51="no",BS51="int",BI51=0),"FAIL",IF(BR51="yes2","PASS2",IF(BR51="yes3","PASS","fail?")))</f>
        <v>FAIL</v>
      </c>
      <c r="AV51" s="60">
        <v>3</v>
      </c>
      <c r="AW51" s="60">
        <v>1</v>
      </c>
      <c r="AX51" s="60">
        <v>3</v>
      </c>
      <c r="AY51" s="60">
        <v>1</v>
      </c>
      <c r="AZ51" s="60">
        <v>3</v>
      </c>
      <c r="BA51" s="60">
        <v>1</v>
      </c>
      <c r="BB51" s="60">
        <v>3</v>
      </c>
      <c r="BC51" s="60">
        <v>1</v>
      </c>
      <c r="BD51" s="60">
        <f t="shared" ref="BD51:BD82" si="89">$J$29-BG51</f>
        <v>245</v>
      </c>
      <c r="BE51" s="60"/>
      <c r="BF51" s="60">
        <f t="shared" ref="BF51:BF82" si="90">$J$29+BG51</f>
        <v>247</v>
      </c>
      <c r="BG51" s="139">
        <f>PostInc+PostIncStart</f>
        <v>1</v>
      </c>
      <c r="BH51" s="138"/>
      <c r="BI51" s="138">
        <f t="shared" ref="BI51:BI82" si="91">IF($J$44&lt;BI$50,0,IF(AV51=1,BH51+$BD51,IF(AV51=2,BH51+$BE51,IF(AV51=3,BH51+$BF51))))</f>
        <v>247</v>
      </c>
      <c r="BJ51" s="138">
        <f t="shared" ref="BJ51:BJ82" si="92">IF($J$44&lt;BJ$50,0,IF(AW51=1,BI51+$BD51,IF(AW51=2,BI51+$BE51,IF(AW51=3,BI51+$BF51))))</f>
        <v>492</v>
      </c>
      <c r="BK51" s="138">
        <f t="shared" ref="BK51:BK82" si="93">IF($J$44&lt;BK$50,0,IF(AX51=1,BJ51+$BD51,IF(AX51=2,BJ51+$BE51,IF(AX51=3,BJ51+$BF51))))</f>
        <v>739</v>
      </c>
      <c r="BL51" s="138">
        <f t="shared" ref="BL51:BL82" si="94">IF($J$44&lt;BL$50,0,IF(AY51=1,BK51+$BD51,IF(AY51=2,BK51+$BE51,IF(AY51=3,BK51+$BF51))))</f>
        <v>984</v>
      </c>
      <c r="BM51" s="138">
        <f t="shared" ref="BM51:BM82" si="95">IF($J$44&lt;BM$50,0,IF(AZ51=1,BL51+$BD51,IF(AZ51=2,BL51+$BE51,IF(AZ51=3,BL51+$BF51))))</f>
        <v>1231</v>
      </c>
      <c r="BN51" s="138">
        <f t="shared" ref="BN51:BN82" si="96">IF($J$44&lt;BN$50,0,IF(BA51=1,BM51+$BD51,IF(BA51=2,BM51+$BE51,IF(BA51=3,BM51+$BF51))))</f>
        <v>1476</v>
      </c>
      <c r="BO51" s="138">
        <f t="shared" ref="BO51:BO82" si="97">IF($J$44&lt;BO$50,0,IF(BB51=1,BN51+$BD51,IF(BB51=2,BN51+$BE51,IF(BB51=3,BN51+$BF51))))</f>
        <v>1723</v>
      </c>
      <c r="BP51" s="138">
        <f t="shared" ref="BP51:BP82" si="98">IF($J$44&lt;BP$50,0,IF(BC51=1,BO51+$BD51,IF(BC51=2,BO51+$BE51,IF(BC51=3,BO51+$BF51))))</f>
        <v>0</v>
      </c>
      <c r="BQ51" s="138"/>
      <c r="BR51" s="26" t="str">
        <f t="shared" si="9"/>
        <v>yes2</v>
      </c>
      <c r="BS51" s="26" t="str">
        <f t="shared" si="10"/>
        <v>Int</v>
      </c>
      <c r="BT51" s="50"/>
      <c r="BU51" s="50"/>
      <c r="BV51" s="1">
        <f>IF(BV$3=0,0,IF(AND(ABS($BI51-BV$3)&gt;PostVertTotTol,ABS($BJ51-BV$3)&gt;PostVertTotTol,ABS($BK51-BV$3)&gt;PostVertTotTol,ABS($BL51-BV$3)&gt;PostVertTotTol,ABS($BM51-BV$3)&gt;PostVertTotTol,ABS($BN51-BV$3)&gt;PostVertTotTol,ABS($BO51-BV$3)&gt;PostVertTotTol,ABS($BP51-BV$3)&gt;PostVertTotTol),0,1))</f>
        <v>0</v>
      </c>
      <c r="BW51" s="1">
        <f t="shared" ref="BV51:CE60" si="99">IF(BW$3=0,0,IF(AND(ABS($BI51-BW$3)&gt;PostVertTotTol,ABS($BJ51-BW$3)&gt;PostVertTotTol,ABS($BK51-BW$3)&gt;PostVertTotTol,ABS($BL51-BW$3)&gt;PostVertTotTol,ABS($BM51-BW$3)&gt;PostVertTotTol,ABS($BN51-BW$3)&gt;PostVertTotTol,ABS($BO51-BW$3)&gt;PostVertTotTol,ABS($BP51-BW$3)&gt;PostVertTotTol),0,1))</f>
        <v>0</v>
      </c>
      <c r="BX51" s="1">
        <f t="shared" si="99"/>
        <v>0</v>
      </c>
      <c r="BY51" s="1">
        <f t="shared" si="99"/>
        <v>0</v>
      </c>
      <c r="BZ51" s="1">
        <f t="shared" si="99"/>
        <v>0</v>
      </c>
      <c r="CA51" s="1">
        <f t="shared" si="99"/>
        <v>0</v>
      </c>
      <c r="CB51" s="1">
        <f t="shared" si="99"/>
        <v>1</v>
      </c>
      <c r="CC51" s="1">
        <f t="shared" si="99"/>
        <v>0</v>
      </c>
      <c r="CD51" s="1">
        <f t="shared" si="99"/>
        <v>0</v>
      </c>
      <c r="CE51" s="1">
        <f t="shared" si="99"/>
        <v>0</v>
      </c>
      <c r="CF51" s="1">
        <f t="shared" ref="CF51:CO60" si="100">IF(CF$3=0,0,IF(AND(ABS($BI51-CF$3)&gt;PostVertTotTol,ABS($BJ51-CF$3)&gt;PostVertTotTol,ABS($BK51-CF$3)&gt;PostVertTotTol,ABS($BL51-CF$3)&gt;PostVertTotTol,ABS($BM51-CF$3)&gt;PostVertTotTol,ABS($BN51-CF$3)&gt;PostVertTotTol,ABS($BO51-CF$3)&gt;PostVertTotTol,ABS($BP51-CF$3)&gt;PostVertTotTol),0,1))</f>
        <v>0</v>
      </c>
      <c r="CG51" s="1">
        <f t="shared" si="100"/>
        <v>0</v>
      </c>
      <c r="CH51" s="1">
        <f t="shared" si="100"/>
        <v>1</v>
      </c>
      <c r="CI51" s="1">
        <f t="shared" si="100"/>
        <v>0</v>
      </c>
      <c r="CJ51" s="1">
        <f t="shared" si="100"/>
        <v>0</v>
      </c>
      <c r="CK51" s="1">
        <f t="shared" si="100"/>
        <v>0</v>
      </c>
      <c r="CL51" s="1">
        <f t="shared" si="100"/>
        <v>0</v>
      </c>
      <c r="CM51" s="1">
        <f t="shared" si="100"/>
        <v>0</v>
      </c>
      <c r="CN51" s="1">
        <f t="shared" si="100"/>
        <v>0</v>
      </c>
      <c r="CO51" s="1">
        <f t="shared" si="100"/>
        <v>0</v>
      </c>
      <c r="CP51" s="1">
        <f t="shared" ref="CP51:CY60" si="101">IF(CP$3=0,0,IF(AND(ABS($BI51-CP$3)&gt;PostVertTotTol,ABS($BJ51-CP$3)&gt;PostVertTotTol,ABS($BK51-CP$3)&gt;PostVertTotTol,ABS($BL51-CP$3)&gt;PostVertTotTol,ABS($BM51-CP$3)&gt;PostVertTotTol,ABS($BN51-CP$3)&gt;PostVertTotTol,ABS($BO51-CP$3)&gt;PostVertTotTol,ABS($BP51-CP$3)&gt;PostVertTotTol),0,1))</f>
        <v>0</v>
      </c>
      <c r="CQ51" s="1">
        <f t="shared" si="101"/>
        <v>0</v>
      </c>
      <c r="CR51" s="1">
        <f t="shared" si="101"/>
        <v>0</v>
      </c>
      <c r="CS51" s="1">
        <f t="shared" si="101"/>
        <v>0</v>
      </c>
      <c r="CT51" s="1">
        <f t="shared" si="101"/>
        <v>0</v>
      </c>
      <c r="CU51" s="1">
        <f t="shared" si="101"/>
        <v>0</v>
      </c>
      <c r="CV51" s="1">
        <f t="shared" si="101"/>
        <v>0</v>
      </c>
      <c r="CW51" s="1">
        <f t="shared" si="101"/>
        <v>0</v>
      </c>
      <c r="CX51" s="1">
        <f t="shared" si="101"/>
        <v>0</v>
      </c>
      <c r="CY51" s="1">
        <f t="shared" si="101"/>
        <v>0</v>
      </c>
      <c r="CZ51" s="1">
        <f t="shared" ref="CZ51:DI60" si="102">IF(CZ$3=0,0,IF(AND(ABS($BI51-CZ$3)&gt;PostVertTotTol,ABS($BJ51-CZ$3)&gt;PostVertTotTol,ABS($BK51-CZ$3)&gt;PostVertTotTol,ABS($BL51-CZ$3)&gt;PostVertTotTol,ABS($BM51-CZ$3)&gt;PostVertTotTol,ABS($BN51-CZ$3)&gt;PostVertTotTol,ABS($BO51-CZ$3)&gt;PostVertTotTol,ABS($BP51-CZ$3)&gt;PostVertTotTol),0,1))</f>
        <v>0</v>
      </c>
      <c r="DA51" s="1">
        <f t="shared" si="102"/>
        <v>0</v>
      </c>
      <c r="DB51" s="1">
        <f t="shared" si="102"/>
        <v>0</v>
      </c>
      <c r="DC51" s="1">
        <f t="shared" si="102"/>
        <v>0</v>
      </c>
      <c r="DD51" s="1">
        <f t="shared" si="102"/>
        <v>0</v>
      </c>
      <c r="DE51" s="1">
        <f t="shared" si="102"/>
        <v>0</v>
      </c>
      <c r="DF51" s="1">
        <f t="shared" si="102"/>
        <v>0</v>
      </c>
      <c r="DG51" s="1">
        <f t="shared" si="102"/>
        <v>0</v>
      </c>
      <c r="DH51" s="1">
        <f t="shared" si="102"/>
        <v>0</v>
      </c>
      <c r="DI51" s="1">
        <f t="shared" si="102"/>
        <v>0</v>
      </c>
      <c r="DJ51" s="1">
        <f t="shared" ref="DJ51:DO60" si="103">IF(DJ$3=0,0,IF(AND(ABS($BI51-DJ$3)&gt;PostVertTotTol,ABS($BJ51-DJ$3)&gt;PostVertTotTol,ABS($BK51-DJ$3)&gt;PostVertTotTol,ABS($BL51-DJ$3)&gt;PostVertTotTol,ABS($BM51-DJ$3)&gt;PostVertTotTol,ABS($BN51-DJ$3)&gt;PostVertTotTol,ABS($BO51-DJ$3)&gt;PostVertTotTol,ABS($BP51-DJ$3)&gt;PostVertTotTol),0,1))</f>
        <v>0</v>
      </c>
      <c r="DK51" s="1">
        <f t="shared" si="103"/>
        <v>0</v>
      </c>
      <c r="DL51" s="1">
        <f t="shared" si="103"/>
        <v>0</v>
      </c>
      <c r="DM51" s="1">
        <f t="shared" si="103"/>
        <v>1</v>
      </c>
      <c r="DN51" s="1">
        <f t="shared" si="103"/>
        <v>0</v>
      </c>
      <c r="DO51" s="1">
        <f t="shared" si="103"/>
        <v>0</v>
      </c>
      <c r="DP51" s="50"/>
      <c r="DQ51" s="50"/>
      <c r="DR51" s="50"/>
      <c r="DS51" s="50"/>
      <c r="DT51" s="366"/>
      <c r="DU51" s="147"/>
      <c r="DV51" s="50"/>
      <c r="DW51" s="56">
        <v>41</v>
      </c>
      <c r="DX51" s="26" t="str">
        <f>IFERROR(INDEX(AT$11:AT$2000,_xlfn.AGGREGATE(15,6,(ROW(AT$11:AT$2000)-ROW(AT$11)+1)/($AU$11:$AU$2000=$DY$8),ROWS(DX$11:DX51))),"")</f>
        <v>t</v>
      </c>
      <c r="DY51" s="4" t="str">
        <f>IFERROR(INDEX(AU$11:AU$2000,_xlfn.AGGREGATE(15,6,(ROW(AU$11:AU$2000)-ROW(AU$11)+1)/($AU$11:$AU$2000=$DY$8),ROWS(DY$11:DY51))),"")</f>
        <v>PASS</v>
      </c>
      <c r="DZ51" s="26">
        <f>IFERROR(INDEX(AV$11:AV$2000,_xlfn.AGGREGATE(15,6,(ROW(AV$11:AV$2000)-ROW(AV$11)+1)/($AU$11:$AU$2000=$DY$8),ROWS(DZ$11:DZ51))),"")</f>
        <v>1</v>
      </c>
      <c r="EA51" s="26">
        <f>IFERROR(INDEX(AW$11:AW$2000,_xlfn.AGGREGATE(15,6,(ROW(AW$11:AW$2000)-ROW(AW$11)+1)/($AU$11:$AU$2000=$DY$8),ROWS(EA$11:EA51))),"")</f>
        <v>1</v>
      </c>
      <c r="EB51" s="26">
        <f>IFERROR(INDEX(AX$11:AX$2000,_xlfn.AGGREGATE(15,6,(ROW(AX$11:AX$2000)-ROW(AX$11)+1)/($AU$11:$AU$2000=$DY$8),ROWS(EB$11:EB51))),"")</f>
        <v>3</v>
      </c>
      <c r="EC51" s="26">
        <f>IFERROR(INDEX(AY$11:AY$2000,_xlfn.AGGREGATE(15,6,(ROW(AY$11:AY$2000)-ROW(AY$11)+1)/($AU$11:$AU$2000=$DY$8),ROWS(EC$11:EC51))),"")</f>
        <v>3</v>
      </c>
      <c r="ED51" s="26">
        <f>IFERROR(INDEX(AZ$11:AZ$2000,_xlfn.AGGREGATE(15,6,(ROW(AZ$11:AZ$2000)-ROW(AZ$11)+1)/($AU$11:$AU$2000=$DY$8),ROWS(ED$11:ED51))),"")</f>
        <v>1</v>
      </c>
      <c r="EE51" s="26">
        <f>IFERROR(INDEX(BA$11:BA$2000,_xlfn.AGGREGATE(15,6,(ROW(BA$11:BA$2000)-ROW(BA$11)+1)/($AU$11:$AU$2000=$DY$8),ROWS(EE$11:EE51))),"")</f>
        <v>1</v>
      </c>
      <c r="EF51" s="26">
        <f>IFERROR(INDEX(BB$11:BB$2000,_xlfn.AGGREGATE(15,6,(ROW(BB$11:BB$2000)-ROW(BB$11)+1)/($AU$11:$AU$2000=$DY$8),ROWS(EF$11:EF51))),"")</f>
        <v>3</v>
      </c>
      <c r="EG51" s="26">
        <f>IFERROR(INDEX(BC$11:BC$2000,_xlfn.AGGREGATE(15,6,(ROW(BC$11:BC$2000)-ROW(BC$11)+1)/($AU$11:$AU$2000=$DY$8),ROWS(EG$11:EG51))),"")</f>
        <v>3</v>
      </c>
      <c r="EH51" s="26">
        <f>IFERROR(INDEX(BD$11:BD$2000,_xlfn.AGGREGATE(15,6,(ROW(BD$11:BD$2000)-ROW(BD$11)+1)/($AU$11:$AU$2000=$DY$8),ROWS(EH$11:EH51))),"")</f>
        <v>433</v>
      </c>
      <c r="EI51" s="26">
        <f>IFERROR(INDEX(BE$11:BE$2000,_xlfn.AGGREGATE(15,6,(ROW(BE$11:BE$2000)-ROW(BE$11)+1)/($AU$11:$AU$2000=$DY$8),ROWS(EI$11:EI51))),"")</f>
        <v>0</v>
      </c>
      <c r="EJ51" s="26">
        <f>IFERROR(INDEX(BF$11:BF$2000,_xlfn.AGGREGATE(15,6,(ROW(BF$11:BF$2000)-ROW(BF$11)+1)/($AU$11:$AU$2000=$DY$8),ROWS(EJ$11:EJ51))),"")</f>
        <v>467</v>
      </c>
      <c r="EK51" s="26">
        <f>IFERROR(INDEX(BG$11:BG$2000,_xlfn.AGGREGATE(15,6,(ROW(BG$11:BG$2000)-ROW(BG$11)+1)/($AU$11:$AU$2000=$DY$8),ROWS(EK$11:EK51))),"")</f>
        <v>17</v>
      </c>
      <c r="EL51" s="26">
        <f>IFERROR(INDEX(BH$11:BH$2000,_xlfn.AGGREGATE(15,6,(ROW(BH$11:BH$2000)-ROW(BH$11)+1)/($AU$11:$AU$2000=$DY$8),ROWS(EL$11:EL51))),"")</f>
        <v>0</v>
      </c>
      <c r="EM51" s="26">
        <f>IFERROR(INDEX(BI$11:BI$2000,_xlfn.AGGREGATE(15,6,(ROW(BI$11:BI$2000)-ROW(BI$11)+1)/($AU$11:$AU$2000=$DY$8),ROWS(EM$11:EM51))),"")</f>
        <v>438.14859999999999</v>
      </c>
      <c r="EN51" s="26">
        <f>IFERROR(INDEX(BJ$11:BJ$2000,_xlfn.AGGREGATE(15,6,(ROW(BJ$11:BJ$2000)-ROW(BJ$11)+1)/($AU$11:$AU$2000=$DY$8),ROWS(EN$11:EN51))),"")</f>
        <v>871.27359999999999</v>
      </c>
      <c r="EO51" s="26">
        <f>IFERROR(INDEX(BK$11:BK$2000,_xlfn.AGGREGATE(15,6,(ROW(BK$11:BK$2000)-ROW(BK$11)+1)/($AU$11:$AU$2000=$DY$8),ROWS(EO$11:EO51))),"")</f>
        <v>1338.3986</v>
      </c>
      <c r="EP51" s="26">
        <f>IFERROR(INDEX(BL$11:BL$2000,_xlfn.AGGREGATE(15,6,(ROW(BL$11:BL$2000)-ROW(BL$11)+1)/($AU$11:$AU$2000=$DY$8),ROWS(EP$11:EP51))),"")</f>
        <v>1805.3986</v>
      </c>
      <c r="EQ51" s="26">
        <f>IFERROR(INDEX(BM$11:BM$2000,_xlfn.AGGREGATE(15,6,(ROW(BM$11:BM$2000)-ROW(BM$11)+1)/($AU$11:$AU$2000=$DY$8),ROWS(EQ$11:EQ51))),"")</f>
        <v>0</v>
      </c>
      <c r="ER51" s="26">
        <f>IFERROR(INDEX(BN$11:BN$2000,_xlfn.AGGREGATE(15,6,(ROW(BN$11:BN$2000)-ROW(BN$11)+1)/($AU$11:$AU$2000=$DY$8),ROWS(ER$11:ER51))),"")</f>
        <v>0</v>
      </c>
      <c r="ES51" s="26">
        <f>IFERROR(INDEX(BO$11:BO$2000,_xlfn.AGGREGATE(15,6,(ROW(BO$11:BO$2000)-ROW(BO$11)+1)/($AU$11:$AU$2000=$DY$8),ROWS(ES$11:ES51))),"")</f>
        <v>0</v>
      </c>
      <c r="ET51" s="63">
        <f>IFERROR(INDEX(BP$11:BP$2000,_xlfn.AGGREGATE(15,6,(ROW(BP$11:BP$2000)-ROW(BP$11)+1)/($AU$11:$AU$2000=$DY$8),ROWS(ET$11:ET51))),"")</f>
        <v>0</v>
      </c>
      <c r="EU51" s="54"/>
      <c r="EV51" s="56" t="e">
        <f>_xlfn.RANK.EQ(FJ51,$FJ$11:$FJ$64,1)+COUNTIF(FJ$11:$FJ51,FJ51)-1</f>
        <v>#VALUE!</v>
      </c>
      <c r="EW51" s="54" t="str">
        <f>IFERROR(INDEX(DX$11:DX$541,_xlfn.AGGREGATE(15,6,(ROW(DX$11:DX$541)-ROW(DX$11)+1)/($DX$11:$DX$541="p"),ROWS(EW$11:EW51))),"")</f>
        <v/>
      </c>
      <c r="EX51" s="54" t="str">
        <f>IFERROR(INDEX(DY$11:DY$541,_xlfn.AGGREGATE(15,6,(ROW(DY$11:DY$541)-ROW(DY$11)+1)/($DX$11:$DX$541="p"),ROWS(EX$11:EX51))),"")</f>
        <v/>
      </c>
      <c r="EY51" s="25" t="str">
        <f>IFERROR(INDEX(DZ$11:DZ$541,_xlfn.AGGREGATE(15,6,(ROW(DZ$11:DZ$541)-ROW(DZ$11)+1)/($DX$11:$DX$541="p"),ROWS(EY$11:EY51))),"")</f>
        <v/>
      </c>
      <c r="EZ51" s="25" t="str">
        <f>IFERROR(INDEX(EA$11:EA$541,_xlfn.AGGREGATE(15,6,(ROW(EA$11:EA$541)-ROW(EA$11)+1)/($DX$11:$DX$541="p"),ROWS(EZ$11:EZ51))),"")</f>
        <v/>
      </c>
      <c r="FA51" s="25" t="str">
        <f>IFERROR(INDEX(EB$11:EB$541,_xlfn.AGGREGATE(15,6,(ROW(EB$11:EB$541)-ROW(EB$11)+1)/($DX$11:$DX$541="p"),ROWS(FA$11:FA51))),"")</f>
        <v/>
      </c>
      <c r="FB51" s="25" t="str">
        <f>IFERROR(INDEX(EC$11:EC$541,_xlfn.AGGREGATE(15,6,(ROW(EC$11:EC$541)-ROW(EC$11)+1)/($DX$11:$DX$541="p"),ROWS(FB$11:FB51))),"")</f>
        <v/>
      </c>
      <c r="FC51" s="54" t="str">
        <f>IFERROR(INDEX(ED$11:ED$541,_xlfn.AGGREGATE(15,6,(ROW(ED$11:ED$541)-ROW(ED$11)+1)/($DX$11:$DX$541="p"),ROWS(FC$11:FC51))),"")</f>
        <v/>
      </c>
      <c r="FD51" s="54" t="str">
        <f>IFERROR(INDEX(EE$11:EE$541,_xlfn.AGGREGATE(15,6,(ROW(EE$11:EE$541)-ROW(EE$11)+1)/($DX$11:$DX$541="p"),ROWS(FD$11:FD51))),"")</f>
        <v/>
      </c>
      <c r="FE51" s="54" t="str">
        <f>IFERROR(INDEX(EF$11:EF$541,_xlfn.AGGREGATE(15,6,(ROW(EF$11:EF$541)-ROW(EF$11)+1)/($DX$11:$DX$541="p"),ROWS(FE$11:FE51))),"")</f>
        <v/>
      </c>
      <c r="FF51" s="54" t="str">
        <f>IFERROR(INDEX(EG$11:EG$541,_xlfn.AGGREGATE(15,6,(ROW(EG$11:EG$541)-ROW(EG$11)+1)/($DX$11:$DX$541="p"),ROWS(FF$11:FF51))),"")</f>
        <v/>
      </c>
      <c r="FG51" s="54" t="str">
        <f>IFERROR(INDEX(EH$11:EH$541,_xlfn.AGGREGATE(15,6,(ROW(EH$11:EH$541)-ROW(EH$11)+1)/($DX$11:$DX$541="p"),ROWS(FG$11:FG51))),"")</f>
        <v/>
      </c>
      <c r="FH51" s="54" t="str">
        <f>IFERROR(INDEX(EI$11:EI$541,_xlfn.AGGREGATE(15,6,(ROW(EI$11:EI$541)-ROW(EI$11)+1)/($DX$11:$DX$541="p"),ROWS(FH$11:FH51))),"")</f>
        <v/>
      </c>
      <c r="FI51" s="54" t="str">
        <f>IFERROR(INDEX(EJ$11:EJ$541,_xlfn.AGGREGATE(15,6,(ROW(EJ$11:EJ$541)-ROW(EJ$11)+1)/($DX$11:$DX$541="p"),ROWS(FI$11:FI51))),"")</f>
        <v/>
      </c>
      <c r="FJ51" s="54" t="str">
        <f>IFERROR(INDEX(EK$11:EK$541,_xlfn.AGGREGATE(15,6,(ROW(EK$11:EK$541)-ROW(EK$11)+1)/($DX$11:$DX$541="p"),ROWS(FJ$11:FJ51))),"")</f>
        <v/>
      </c>
      <c r="FK51" s="54"/>
      <c r="FL51" s="54" t="str">
        <f>IFERROR(INDEX(EM$11:EM$541,_xlfn.AGGREGATE(15,6,(ROW(EM$11:EM$541)-ROW(EM$11)+1)/($DX$11:$DX$541="p"),ROWS(FL$11:FL51))),"")</f>
        <v/>
      </c>
      <c r="FM51" s="54" t="str">
        <f>IFERROR(INDEX(EN$11:EN$541,_xlfn.AGGREGATE(15,6,(ROW(EN$11:EN$541)-ROW(EN$11)+1)/($DX$11:$DX$541="p"),ROWS(FM$11:FM51))),"")</f>
        <v/>
      </c>
      <c r="FN51" s="54" t="str">
        <f>IFERROR(INDEX(EO$11:EO$541,_xlfn.AGGREGATE(15,6,(ROW(EO$11:EO$541)-ROW(EO$11)+1)/($DX$11:$DX$541="p"),ROWS(FN$11:FN51))),"")</f>
        <v/>
      </c>
      <c r="FO51" s="54" t="str">
        <f>IFERROR(INDEX(EP$11:EP$541,_xlfn.AGGREGATE(15,6,(ROW(EP$11:EP$541)-ROW(EP$11)+1)/($DX$11:$DX$541="p"),ROWS(FO$11:FO51))),"")</f>
        <v/>
      </c>
      <c r="FP51" s="54" t="str">
        <f>IFERROR(INDEX(EQ$11:EQ$541,_xlfn.AGGREGATE(15,6,(ROW(EQ$11:EQ$541)-ROW(EQ$11)+1)/($DX$11:$DX$541="p"),ROWS(FP$11:FP51))),"")</f>
        <v/>
      </c>
      <c r="FQ51" s="54" t="str">
        <f>IFERROR(INDEX(ER$11:ER$541,_xlfn.AGGREGATE(15,6,(ROW(ER$11:ER$541)-ROW(ER$11)+1)/($DX$11:$DX$541="p"),ROWS(FQ$11:FQ51))),"")</f>
        <v/>
      </c>
      <c r="FR51" s="54" t="str">
        <f>IFERROR(INDEX(ES$11:ES$541,_xlfn.AGGREGATE(15,6,(ROW(ES$11:ES$541)-ROW(ES$11)+1)/($DX$11:$DX$541="p"),ROWS(FR$11:FR51))),"")</f>
        <v/>
      </c>
      <c r="FS51" s="54" t="str">
        <f>IFERROR(INDEX(ET$11:ET$541,_xlfn.AGGREGATE(15,6,(ROW(ET$11:ET$541)-ROW(ET$11)+1)/($DX$11:$DX$541="p"),ROWS(FS$11:FS51))),"")</f>
        <v/>
      </c>
      <c r="FT51" s="54"/>
      <c r="FU51" s="48">
        <f>_xlfn.RANK.EQ(GI51,$GI$11:$GI$96,1)+COUNTIF($GI$11:GI51,GI51)-1</f>
        <v>63</v>
      </c>
      <c r="FV51" s="54" t="str">
        <f>IFERROR(INDEX(DX$11:DX$541,_xlfn.AGGREGATE(15,6,(ROW(DX$11:DX$541)-ROW(DX$11)+1)/($DX$11:$DX$541="t"),ROWS(FV$11:FV51))),"")</f>
        <v>t</v>
      </c>
      <c r="FW51" s="54" t="str">
        <f>IFERROR(INDEX(DY$11:DY$541,_xlfn.AGGREGATE(15,6,(ROW(DY$11:DY$541)-ROW(DY$11)+1)/($DX$11:$DX$541="t"),ROWS(FW$11:FW51))),"")</f>
        <v>PASS</v>
      </c>
      <c r="FX51" s="25">
        <f>IFERROR(INDEX(DZ$11:DZ$541,_xlfn.AGGREGATE(15,6,(ROW(DZ$11:DZ$541)-ROW(DZ$11)+1)/($DX$11:$DX$541="t"),ROWS(FX$11:FX51))),"")</f>
        <v>1</v>
      </c>
      <c r="FY51" s="25">
        <f>IFERROR(INDEX(EA$11:EA$541,_xlfn.AGGREGATE(15,6,(ROW(EA$11:EA$541)-ROW(EA$11)+1)/($DX$11:$DX$541="t"),ROWS(FY$11:FY51))),"")</f>
        <v>1</v>
      </c>
      <c r="FZ51" s="25">
        <f>IFERROR(INDEX(EB$11:EB$541,_xlfn.AGGREGATE(15,6,(ROW(EB$11:EB$541)-ROW(EB$11)+1)/($DX$11:$DX$541="t"),ROWS(FZ$11:FZ51))),"")</f>
        <v>3</v>
      </c>
      <c r="GA51" s="25">
        <f>IFERROR(INDEX(EC$11:EC$541,_xlfn.AGGREGATE(15,6,(ROW(EC$11:EC$541)-ROW(EC$11)+1)/($DX$11:$DX$541="t"),ROWS(GA$11:GA51))),"")</f>
        <v>3</v>
      </c>
      <c r="GB51" s="54">
        <f>IFERROR(INDEX(ED$11:ED$541,_xlfn.AGGREGATE(15,6,(ROW(ED$11:ED$541)-ROW(ED$11)+1)/($DX$11:$DX$541="t"),ROWS(GB$11:GB51))),"")</f>
        <v>1</v>
      </c>
      <c r="GC51" s="54">
        <f>IFERROR(INDEX(EE$11:EE$541,_xlfn.AGGREGATE(15,6,(ROW(EE$11:EE$541)-ROW(EE$11)+1)/($DX$11:$DX$541="t"),ROWS(GC$11:GC51))),"")</f>
        <v>1</v>
      </c>
      <c r="GD51" s="54">
        <f>IFERROR(INDEX(EF$11:EF$541,_xlfn.AGGREGATE(15,6,(ROW(EF$11:EF$541)-ROW(EF$11)+1)/($DX$11:$DX$541="t"),ROWS(GD$11:GD51))),"")</f>
        <v>3</v>
      </c>
      <c r="GE51" s="54">
        <f>IFERROR(INDEX(EG$11:EG$541,_xlfn.AGGREGATE(15,6,(ROW(EG$11:EG$541)-ROW(EG$11)+1)/($DX$11:$DX$541="t"),ROWS(GE$11:GE51))),"")</f>
        <v>3</v>
      </c>
      <c r="GF51" s="54">
        <f>IFERROR(INDEX(EH$11:EH$541,_xlfn.AGGREGATE(15,6,(ROW(EH$11:EH$541)-ROW(EH$11)+1)/($DX$11:$DX$541="t"),ROWS(GF$11:GF51))),"")</f>
        <v>429.5</v>
      </c>
      <c r="GG51" s="54">
        <f>IFERROR(INDEX(EI$11:EI$541,_xlfn.AGGREGATE(15,6,(ROW(EI$11:EI$541)-ROW(EI$11)+1)/($DX$11:$DX$541="t"),ROWS(GG$11:GG51))),"")</f>
        <v>0</v>
      </c>
      <c r="GH51" s="54">
        <f>IFERROR(INDEX(EJ$11:EJ$541,_xlfn.AGGREGATE(15,6,(ROW(EJ$11:EJ$541)-ROW(EJ$11)+1)/($DX$11:$DX$541="t"),ROWS(GH$11:GH51))),"")</f>
        <v>470.5</v>
      </c>
      <c r="GI51" s="54">
        <f>IFERROR(INDEX(EK$11:EK$541,_xlfn.AGGREGATE(15,6,(ROW(EK$11:EK$541)-ROW(EK$11)+1)/($DX$11:$DX$541="t"),ROWS(GI$11:GI51))),"")</f>
        <v>20.5</v>
      </c>
      <c r="GJ51" s="54"/>
      <c r="GK51" s="54">
        <f>IFERROR(INDEX(EM$11:EM$541,_xlfn.AGGREGATE(15,6,(ROW(EM$11:EM$541)-ROW(EM$11)+1)/($DX$11:$DX$541="t"),ROWS(GK$11:GK51))),"")</f>
        <v>434.64859999999999</v>
      </c>
      <c r="GL51" s="54">
        <f>IFERROR(INDEX(EN$11:EN$541,_xlfn.AGGREGATE(15,6,(ROW(EN$11:EN$541)-ROW(EN$11)+1)/($DX$11:$DX$541="t"),ROWS(GL$11:GL51))),"")</f>
        <v>864.27359999999999</v>
      </c>
      <c r="GM51" s="54">
        <f>IFERROR(INDEX(EO$11:EO$541,_xlfn.AGGREGATE(15,6,(ROW(EO$11:EO$541)-ROW(EO$11)+1)/($DX$11:$DX$541="t"),ROWS(GM$11:GM51))),"")</f>
        <v>1334.8986</v>
      </c>
      <c r="GN51" s="25">
        <f>IFERROR(INDEX(EP$11:EP$541,_xlfn.AGGREGATE(15,6,(ROW(EP$11:EP$541)-ROW(EP$11)+1)/($DX$11:$DX$541="t"),ROWS(GN$11:GN51))),"")</f>
        <v>1805.3986</v>
      </c>
      <c r="GO51" s="54"/>
      <c r="GP51" s="305"/>
      <c r="GQ51" s="147"/>
      <c r="GR51" s="50"/>
      <c r="GS51" s="58" t="str">
        <f t="shared" si="42"/>
        <v>PASS</v>
      </c>
      <c r="GT51" s="50">
        <f t="shared" si="47"/>
        <v>3</v>
      </c>
      <c r="GU51" s="50">
        <f t="shared" si="48"/>
        <v>1</v>
      </c>
      <c r="GV51" s="50">
        <f t="shared" si="49"/>
        <v>1</v>
      </c>
      <c r="GW51" s="50">
        <f t="shared" si="50"/>
        <v>3</v>
      </c>
      <c r="GX51" s="50">
        <f t="shared" si="51"/>
        <v>1</v>
      </c>
      <c r="GY51" s="50">
        <f t="shared" si="52"/>
        <v>1</v>
      </c>
      <c r="GZ51" s="50">
        <f t="shared" si="53"/>
        <v>3</v>
      </c>
      <c r="HA51" s="50">
        <f t="shared" si="54"/>
        <v>1</v>
      </c>
      <c r="HB51" s="50">
        <f t="shared" si="43"/>
        <v>437</v>
      </c>
      <c r="HC51" s="50">
        <f t="shared" si="44"/>
        <v>0</v>
      </c>
      <c r="HD51" s="50">
        <f t="shared" si="45"/>
        <v>463</v>
      </c>
      <c r="HE51" s="67">
        <f t="shared" si="55"/>
        <v>13</v>
      </c>
      <c r="HF51" s="57">
        <f t="shared" si="56"/>
        <v>0</v>
      </c>
      <c r="HG51" s="68">
        <f t="shared" si="57"/>
        <v>468.14859999999999</v>
      </c>
      <c r="HH51" s="50">
        <f t="shared" si="58"/>
        <v>905.27359999999999</v>
      </c>
      <c r="HI51" s="59">
        <f t="shared" si="59"/>
        <v>1342.3986</v>
      </c>
      <c r="HJ51" s="50">
        <f t="shared" si="60"/>
        <v>1805.3986</v>
      </c>
      <c r="HK51" s="54"/>
      <c r="HL51" s="54"/>
      <c r="HN51" s="133">
        <f t="shared" si="82"/>
        <v>0</v>
      </c>
      <c r="HO51" s="35">
        <f t="shared" si="82"/>
        <v>0</v>
      </c>
      <c r="HP51" s="35">
        <f t="shared" si="82"/>
        <v>0</v>
      </c>
      <c r="HQ51" s="35">
        <f t="shared" si="82"/>
        <v>0</v>
      </c>
      <c r="HR51" s="35">
        <f t="shared" si="82"/>
        <v>0</v>
      </c>
      <c r="HS51" s="35">
        <f t="shared" si="82"/>
        <v>0</v>
      </c>
      <c r="HT51" s="35">
        <f t="shared" si="82"/>
        <v>0</v>
      </c>
      <c r="HU51" s="35" t="e">
        <f t="shared" si="82"/>
        <v>#VALUE!</v>
      </c>
      <c r="HV51" s="35" t="e">
        <f t="shared" si="82"/>
        <v>#VALUE!</v>
      </c>
      <c r="HW51" s="35" t="e">
        <f t="shared" si="82"/>
        <v>#VALUE!</v>
      </c>
      <c r="HX51" s="35" t="e">
        <f t="shared" si="83"/>
        <v>#VALUE!</v>
      </c>
      <c r="HY51" s="35" t="e">
        <f t="shared" si="83"/>
        <v>#VALUE!</v>
      </c>
      <c r="HZ51" s="35" t="e">
        <f t="shared" si="83"/>
        <v>#VALUE!</v>
      </c>
      <c r="IA51" s="35" t="e">
        <f t="shared" si="83"/>
        <v>#VALUE!</v>
      </c>
      <c r="IB51" s="35" t="e">
        <f t="shared" si="83"/>
        <v>#VALUE!</v>
      </c>
      <c r="IC51" s="35" t="e">
        <f t="shared" si="83"/>
        <v>#VALUE!</v>
      </c>
      <c r="ID51" s="35" t="e">
        <f t="shared" si="83"/>
        <v>#VALUE!</v>
      </c>
      <c r="IE51" s="35" t="e">
        <f t="shared" si="83"/>
        <v>#VALUE!</v>
      </c>
      <c r="IF51" s="35" t="e">
        <f t="shared" si="83"/>
        <v>#VALUE!</v>
      </c>
      <c r="IG51" s="35" t="e">
        <f t="shared" si="83"/>
        <v>#VALUE!</v>
      </c>
      <c r="IH51" s="35" t="e">
        <f t="shared" si="84"/>
        <v>#VALUE!</v>
      </c>
      <c r="II51" s="35" t="e">
        <f t="shared" si="84"/>
        <v>#VALUE!</v>
      </c>
      <c r="IJ51" s="35" t="e">
        <f t="shared" si="84"/>
        <v>#VALUE!</v>
      </c>
      <c r="IK51" s="35" t="e">
        <f t="shared" si="84"/>
        <v>#VALUE!</v>
      </c>
      <c r="IL51" s="35" t="e">
        <f t="shared" si="84"/>
        <v>#VALUE!</v>
      </c>
      <c r="IM51" s="35" t="e">
        <f t="shared" si="84"/>
        <v>#VALUE!</v>
      </c>
      <c r="IN51" s="35" t="e">
        <f t="shared" si="84"/>
        <v>#VALUE!</v>
      </c>
      <c r="IO51" s="35" t="e">
        <f t="shared" si="84"/>
        <v>#VALUE!</v>
      </c>
      <c r="IP51" s="35" t="e">
        <f t="shared" si="84"/>
        <v>#VALUE!</v>
      </c>
      <c r="IQ51" s="35" t="e">
        <f t="shared" si="84"/>
        <v>#VALUE!</v>
      </c>
      <c r="IR51" s="35" t="e">
        <f t="shared" si="85"/>
        <v>#VALUE!</v>
      </c>
      <c r="IS51" s="35" t="e">
        <f t="shared" si="85"/>
        <v>#VALUE!</v>
      </c>
      <c r="IT51" s="35" t="e">
        <f t="shared" si="85"/>
        <v>#VALUE!</v>
      </c>
      <c r="IU51" s="35" t="e">
        <f t="shared" si="85"/>
        <v>#VALUE!</v>
      </c>
      <c r="IV51" s="35" t="e">
        <f t="shared" si="85"/>
        <v>#VALUE!</v>
      </c>
      <c r="IW51" s="35" t="e">
        <f t="shared" si="85"/>
        <v>#VALUE!</v>
      </c>
      <c r="IX51" s="35" t="e">
        <f t="shared" si="85"/>
        <v>#VALUE!</v>
      </c>
      <c r="IY51" s="35" t="e">
        <f t="shared" si="85"/>
        <v>#VALUE!</v>
      </c>
      <c r="IZ51" s="35" t="e">
        <f t="shared" si="85"/>
        <v>#VALUE!</v>
      </c>
      <c r="JA51" s="35" t="e">
        <f t="shared" si="85"/>
        <v>#VALUE!</v>
      </c>
      <c r="JB51" s="35" t="e">
        <f t="shared" si="86"/>
        <v>#VALUE!</v>
      </c>
      <c r="JC51" s="35" t="e">
        <f t="shared" si="86"/>
        <v>#VALUE!</v>
      </c>
      <c r="JD51" s="35" t="e">
        <f t="shared" si="86"/>
        <v>#VALUE!</v>
      </c>
      <c r="JE51" s="35" t="e">
        <f t="shared" si="86"/>
        <v>#VALUE!</v>
      </c>
      <c r="JF51" s="35" t="e">
        <f t="shared" si="86"/>
        <v>#VALUE!</v>
      </c>
      <c r="JG51" s="35" t="e">
        <f t="shared" si="86"/>
        <v>#VALUE!</v>
      </c>
      <c r="JH51" s="35" t="e">
        <f t="shared" si="86"/>
        <v>#VALUE!</v>
      </c>
      <c r="JI51" s="35" t="e">
        <f t="shared" si="86"/>
        <v>#VALUE!</v>
      </c>
      <c r="JJ51" s="35" t="e">
        <f t="shared" si="86"/>
        <v>#VALUE!</v>
      </c>
      <c r="JK51" s="177" t="e">
        <f t="shared" si="86"/>
        <v>#VALUE!</v>
      </c>
    </row>
    <row r="52" spans="1:271" s="55" customFormat="1" ht="15" customHeight="1" x14ac:dyDescent="0.3">
      <c r="A52" s="95"/>
      <c r="B52" s="96"/>
      <c r="C52" s="96"/>
      <c r="D52" s="96"/>
      <c r="E52" s="96"/>
      <c r="F52" s="96"/>
      <c r="G52" s="95"/>
      <c r="H52" s="95"/>
      <c r="I52" s="95"/>
      <c r="J52" s="95"/>
      <c r="K52" s="95"/>
      <c r="L52" s="97"/>
      <c r="M52" s="97"/>
      <c r="N52" s="95"/>
      <c r="O52" s="95"/>
      <c r="P52" s="95"/>
      <c r="Q52" s="95"/>
      <c r="R52" s="95"/>
      <c r="S52" s="95"/>
      <c r="T52" s="95"/>
      <c r="U52" s="95"/>
      <c r="V52" s="95"/>
      <c r="W52" s="95"/>
      <c r="X52" s="95"/>
      <c r="Y52" s="95"/>
      <c r="Z52" s="95"/>
      <c r="AA52" s="95"/>
      <c r="AB52" s="98"/>
      <c r="AC52" s="98"/>
      <c r="AD52" s="98"/>
      <c r="AE52" s="98"/>
      <c r="AF52" s="98"/>
      <c r="AG52" s="98"/>
      <c r="AH52" s="98"/>
      <c r="AI52" s="98"/>
      <c r="AJ52" s="98"/>
      <c r="AK52" s="98"/>
      <c r="AL52" s="98"/>
      <c r="AM52" s="98"/>
      <c r="AN52" s="98"/>
      <c r="AO52" s="98"/>
      <c r="AP52" s="98"/>
      <c r="AQ52" s="426"/>
      <c r="AR52" s="141"/>
      <c r="AS52" s="134">
        <v>2</v>
      </c>
      <c r="AT52" s="60" t="s">
        <v>122</v>
      </c>
      <c r="AU52" s="4" t="str">
        <f t="shared" ref="AU52:AU100" si="104">IF(OR(BR52="no",BS52="int",BI52=0),"FAIL",IF(BR52="yes2","PASS2",IF(BR52="yes3","PASS","fail?")))</f>
        <v>FAIL</v>
      </c>
      <c r="AV52" s="60">
        <v>3</v>
      </c>
      <c r="AW52" s="60">
        <v>1</v>
      </c>
      <c r="AX52" s="60">
        <v>3</v>
      </c>
      <c r="AY52" s="60">
        <v>1</v>
      </c>
      <c r="AZ52" s="60">
        <v>3</v>
      </c>
      <c r="BA52" s="60">
        <v>1</v>
      </c>
      <c r="BB52" s="60">
        <v>3</v>
      </c>
      <c r="BC52" s="60">
        <v>1</v>
      </c>
      <c r="BD52" s="60">
        <f t="shared" si="89"/>
        <v>244</v>
      </c>
      <c r="BE52" s="60"/>
      <c r="BF52" s="60">
        <f t="shared" si="90"/>
        <v>248</v>
      </c>
      <c r="BG52" s="139">
        <f t="shared" ref="BG52:BG83" si="105">PostInc+BG51</f>
        <v>2</v>
      </c>
      <c r="BH52" s="138"/>
      <c r="BI52" s="138">
        <f t="shared" si="91"/>
        <v>248</v>
      </c>
      <c r="BJ52" s="138">
        <f t="shared" si="92"/>
        <v>492</v>
      </c>
      <c r="BK52" s="138">
        <f t="shared" si="93"/>
        <v>740</v>
      </c>
      <c r="BL52" s="138">
        <f t="shared" si="94"/>
        <v>984</v>
      </c>
      <c r="BM52" s="138">
        <f t="shared" si="95"/>
        <v>1232</v>
      </c>
      <c r="BN52" s="138">
        <f t="shared" si="96"/>
        <v>1476</v>
      </c>
      <c r="BO52" s="138">
        <f t="shared" si="97"/>
        <v>1724</v>
      </c>
      <c r="BP52" s="138">
        <f t="shared" si="98"/>
        <v>0</v>
      </c>
      <c r="BQ52" s="138"/>
      <c r="BR52" s="26" t="str">
        <f t="shared" si="9"/>
        <v>yes2</v>
      </c>
      <c r="BS52" s="26" t="str">
        <f t="shared" si="10"/>
        <v>Int</v>
      </c>
      <c r="BT52" s="50"/>
      <c r="BU52" s="50"/>
      <c r="BV52" s="1">
        <f t="shared" si="99"/>
        <v>0</v>
      </c>
      <c r="BW52" s="1">
        <f t="shared" si="99"/>
        <v>0</v>
      </c>
      <c r="BX52" s="1">
        <f t="shared" si="99"/>
        <v>0</v>
      </c>
      <c r="BY52" s="1">
        <f t="shared" si="99"/>
        <v>0</v>
      </c>
      <c r="BZ52" s="1">
        <f t="shared" si="99"/>
        <v>0</v>
      </c>
      <c r="CA52" s="1">
        <f t="shared" si="99"/>
        <v>0</v>
      </c>
      <c r="CB52" s="1">
        <f t="shared" si="99"/>
        <v>1</v>
      </c>
      <c r="CC52" s="1">
        <f t="shared" si="99"/>
        <v>0</v>
      </c>
      <c r="CD52" s="1">
        <f t="shared" si="99"/>
        <v>0</v>
      </c>
      <c r="CE52" s="1">
        <f t="shared" si="99"/>
        <v>0</v>
      </c>
      <c r="CF52" s="1">
        <f t="shared" si="100"/>
        <v>0</v>
      </c>
      <c r="CG52" s="1">
        <f t="shared" si="100"/>
        <v>0</v>
      </c>
      <c r="CH52" s="1">
        <f t="shared" si="100"/>
        <v>1</v>
      </c>
      <c r="CI52" s="1">
        <f t="shared" si="100"/>
        <v>0</v>
      </c>
      <c r="CJ52" s="1">
        <f t="shared" si="100"/>
        <v>0</v>
      </c>
      <c r="CK52" s="1">
        <f t="shared" si="100"/>
        <v>0</v>
      </c>
      <c r="CL52" s="1">
        <f t="shared" si="100"/>
        <v>0</v>
      </c>
      <c r="CM52" s="1">
        <f t="shared" si="100"/>
        <v>0</v>
      </c>
      <c r="CN52" s="1">
        <f t="shared" si="100"/>
        <v>0</v>
      </c>
      <c r="CO52" s="1">
        <f t="shared" si="100"/>
        <v>0</v>
      </c>
      <c r="CP52" s="1">
        <f t="shared" si="101"/>
        <v>0</v>
      </c>
      <c r="CQ52" s="1">
        <f t="shared" si="101"/>
        <v>0</v>
      </c>
      <c r="CR52" s="1">
        <f t="shared" si="101"/>
        <v>0</v>
      </c>
      <c r="CS52" s="1">
        <f t="shared" si="101"/>
        <v>0</v>
      </c>
      <c r="CT52" s="1">
        <f t="shared" si="101"/>
        <v>0</v>
      </c>
      <c r="CU52" s="1">
        <f t="shared" si="101"/>
        <v>0</v>
      </c>
      <c r="CV52" s="1">
        <f t="shared" si="101"/>
        <v>0</v>
      </c>
      <c r="CW52" s="1">
        <f t="shared" si="101"/>
        <v>0</v>
      </c>
      <c r="CX52" s="1">
        <f t="shared" si="101"/>
        <v>0</v>
      </c>
      <c r="CY52" s="1">
        <f t="shared" si="101"/>
        <v>0</v>
      </c>
      <c r="CZ52" s="1">
        <f t="shared" si="102"/>
        <v>0</v>
      </c>
      <c r="DA52" s="1">
        <f t="shared" si="102"/>
        <v>0</v>
      </c>
      <c r="DB52" s="1">
        <f t="shared" si="102"/>
        <v>0</v>
      </c>
      <c r="DC52" s="1">
        <f t="shared" si="102"/>
        <v>0</v>
      </c>
      <c r="DD52" s="1">
        <f t="shared" si="102"/>
        <v>0</v>
      </c>
      <c r="DE52" s="1">
        <f t="shared" si="102"/>
        <v>0</v>
      </c>
      <c r="DF52" s="1">
        <f t="shared" si="102"/>
        <v>0</v>
      </c>
      <c r="DG52" s="1">
        <f t="shared" si="102"/>
        <v>0</v>
      </c>
      <c r="DH52" s="1">
        <f t="shared" si="102"/>
        <v>0</v>
      </c>
      <c r="DI52" s="1">
        <f t="shared" si="102"/>
        <v>0</v>
      </c>
      <c r="DJ52" s="1">
        <f t="shared" si="103"/>
        <v>0</v>
      </c>
      <c r="DK52" s="1">
        <f t="shared" si="103"/>
        <v>0</v>
      </c>
      <c r="DL52" s="1">
        <f t="shared" si="103"/>
        <v>0</v>
      </c>
      <c r="DM52" s="1">
        <f t="shared" si="103"/>
        <v>1</v>
      </c>
      <c r="DN52" s="1">
        <f t="shared" si="103"/>
        <v>0</v>
      </c>
      <c r="DO52" s="1">
        <f t="shared" si="103"/>
        <v>0</v>
      </c>
      <c r="DP52" s="50"/>
      <c r="DQ52" s="50"/>
      <c r="DR52" s="50"/>
      <c r="DS52" s="50"/>
      <c r="DT52" s="366"/>
      <c r="DU52" s="147"/>
      <c r="DV52" s="50"/>
      <c r="DW52" s="56">
        <v>42</v>
      </c>
      <c r="DX52" s="26" t="str">
        <f>IFERROR(INDEX(AT$11:AT$2000,_xlfn.AGGREGATE(15,6,(ROW(AT$11:AT$2000)-ROW(AT$11)+1)/($AU$11:$AU$2000=$DY$8),ROWS(DX$11:DX52))),"")</f>
        <v>t</v>
      </c>
      <c r="DY52" s="4" t="str">
        <f>IFERROR(INDEX(AU$11:AU$2000,_xlfn.AGGREGATE(15,6,(ROW(AU$11:AU$2000)-ROW(AU$11)+1)/($AU$11:$AU$2000=$DY$8),ROWS(DY$11:DY52))),"")</f>
        <v>PASS</v>
      </c>
      <c r="DZ52" s="26">
        <f>IFERROR(INDEX(AV$11:AV$2000,_xlfn.AGGREGATE(15,6,(ROW(AV$11:AV$2000)-ROW(AV$11)+1)/($AU$11:$AU$2000=$DY$8),ROWS(DZ$11:DZ52))),"")</f>
        <v>1</v>
      </c>
      <c r="EA52" s="26">
        <f>IFERROR(INDEX(AW$11:AW$2000,_xlfn.AGGREGATE(15,6,(ROW(AW$11:AW$2000)-ROW(AW$11)+1)/($AU$11:$AU$2000=$DY$8),ROWS(EA$11:EA52))),"")</f>
        <v>1</v>
      </c>
      <c r="EB52" s="26">
        <f>IFERROR(INDEX(AX$11:AX$2000,_xlfn.AGGREGATE(15,6,(ROW(AX$11:AX$2000)-ROW(AX$11)+1)/($AU$11:$AU$2000=$DY$8),ROWS(EB$11:EB52))),"")</f>
        <v>3</v>
      </c>
      <c r="EC52" s="26">
        <f>IFERROR(INDEX(AY$11:AY$2000,_xlfn.AGGREGATE(15,6,(ROW(AY$11:AY$2000)-ROW(AY$11)+1)/($AU$11:$AU$2000=$DY$8),ROWS(EC$11:EC52))),"")</f>
        <v>3</v>
      </c>
      <c r="ED52" s="26">
        <f>IFERROR(INDEX(AZ$11:AZ$2000,_xlfn.AGGREGATE(15,6,(ROW(AZ$11:AZ$2000)-ROW(AZ$11)+1)/($AU$11:$AU$2000=$DY$8),ROWS(ED$11:ED52))),"")</f>
        <v>1</v>
      </c>
      <c r="EE52" s="26">
        <f>IFERROR(INDEX(BA$11:BA$2000,_xlfn.AGGREGATE(15,6,(ROW(BA$11:BA$2000)-ROW(BA$11)+1)/($AU$11:$AU$2000=$DY$8),ROWS(EE$11:EE52))),"")</f>
        <v>1</v>
      </c>
      <c r="EF52" s="26">
        <f>IFERROR(INDEX(BB$11:BB$2000,_xlfn.AGGREGATE(15,6,(ROW(BB$11:BB$2000)-ROW(BB$11)+1)/($AU$11:$AU$2000=$DY$8),ROWS(EF$11:EF52))),"")</f>
        <v>3</v>
      </c>
      <c r="EG52" s="26">
        <f>IFERROR(INDEX(BC$11:BC$2000,_xlfn.AGGREGATE(15,6,(ROW(BC$11:BC$2000)-ROW(BC$11)+1)/($AU$11:$AU$2000=$DY$8),ROWS(EG$11:EG52))),"")</f>
        <v>3</v>
      </c>
      <c r="EH52" s="26">
        <f>IFERROR(INDEX(BD$11:BD$2000,_xlfn.AGGREGATE(15,6,(ROW(BD$11:BD$2000)-ROW(BD$11)+1)/($AU$11:$AU$2000=$DY$8),ROWS(EH$11:EH52))),"")</f>
        <v>432.5</v>
      </c>
      <c r="EI52" s="26">
        <f>IFERROR(INDEX(BE$11:BE$2000,_xlfn.AGGREGATE(15,6,(ROW(BE$11:BE$2000)-ROW(BE$11)+1)/($AU$11:$AU$2000=$DY$8),ROWS(EI$11:EI52))),"")</f>
        <v>0</v>
      </c>
      <c r="EJ52" s="26">
        <f>IFERROR(INDEX(BF$11:BF$2000,_xlfn.AGGREGATE(15,6,(ROW(BF$11:BF$2000)-ROW(BF$11)+1)/($AU$11:$AU$2000=$DY$8),ROWS(EJ$11:EJ52))),"")</f>
        <v>467.5</v>
      </c>
      <c r="EK52" s="26">
        <f>IFERROR(INDEX(BG$11:BG$2000,_xlfn.AGGREGATE(15,6,(ROW(BG$11:BG$2000)-ROW(BG$11)+1)/($AU$11:$AU$2000=$DY$8),ROWS(EK$11:EK52))),"")</f>
        <v>17.5</v>
      </c>
      <c r="EL52" s="26">
        <f>IFERROR(INDEX(BH$11:BH$2000,_xlfn.AGGREGATE(15,6,(ROW(BH$11:BH$2000)-ROW(BH$11)+1)/($AU$11:$AU$2000=$DY$8),ROWS(EL$11:EL52))),"")</f>
        <v>0</v>
      </c>
      <c r="EM52" s="26">
        <f>IFERROR(INDEX(BI$11:BI$2000,_xlfn.AGGREGATE(15,6,(ROW(BI$11:BI$2000)-ROW(BI$11)+1)/($AU$11:$AU$2000=$DY$8),ROWS(EM$11:EM52))),"")</f>
        <v>437.64859999999999</v>
      </c>
      <c r="EN52" s="26">
        <f>IFERROR(INDEX(BJ$11:BJ$2000,_xlfn.AGGREGATE(15,6,(ROW(BJ$11:BJ$2000)-ROW(BJ$11)+1)/($AU$11:$AU$2000=$DY$8),ROWS(EN$11:EN52))),"")</f>
        <v>870.27359999999999</v>
      </c>
      <c r="EO52" s="26">
        <f>IFERROR(INDEX(BK$11:BK$2000,_xlfn.AGGREGATE(15,6,(ROW(BK$11:BK$2000)-ROW(BK$11)+1)/($AU$11:$AU$2000=$DY$8),ROWS(EO$11:EO52))),"")</f>
        <v>1337.8986</v>
      </c>
      <c r="EP52" s="26">
        <f>IFERROR(INDEX(BL$11:BL$2000,_xlfn.AGGREGATE(15,6,(ROW(BL$11:BL$2000)-ROW(BL$11)+1)/($AU$11:$AU$2000=$DY$8),ROWS(EP$11:EP52))),"")</f>
        <v>1805.3986</v>
      </c>
      <c r="EQ52" s="26">
        <f>IFERROR(INDEX(BM$11:BM$2000,_xlfn.AGGREGATE(15,6,(ROW(BM$11:BM$2000)-ROW(BM$11)+1)/($AU$11:$AU$2000=$DY$8),ROWS(EQ$11:EQ52))),"")</f>
        <v>0</v>
      </c>
      <c r="ER52" s="26">
        <f>IFERROR(INDEX(BN$11:BN$2000,_xlfn.AGGREGATE(15,6,(ROW(BN$11:BN$2000)-ROW(BN$11)+1)/($AU$11:$AU$2000=$DY$8),ROWS(ER$11:ER52))),"")</f>
        <v>0</v>
      </c>
      <c r="ES52" s="26">
        <f>IFERROR(INDEX(BO$11:BO$2000,_xlfn.AGGREGATE(15,6,(ROW(BO$11:BO$2000)-ROW(BO$11)+1)/($AU$11:$AU$2000=$DY$8),ROWS(ES$11:ES52))),"")</f>
        <v>0</v>
      </c>
      <c r="ET52" s="63">
        <f>IFERROR(INDEX(BP$11:BP$2000,_xlfn.AGGREGATE(15,6,(ROW(BP$11:BP$2000)-ROW(BP$11)+1)/($AU$11:$AU$2000=$DY$8),ROWS(ET$11:ET52))),"")</f>
        <v>0</v>
      </c>
      <c r="EU52" s="54"/>
      <c r="EV52" s="56" t="e">
        <f>_xlfn.RANK.EQ(FJ52,$FJ$11:$FJ$64,1)+COUNTIF(FJ$11:$FJ52,FJ52)-1</f>
        <v>#VALUE!</v>
      </c>
      <c r="EW52" s="54" t="str">
        <f>IFERROR(INDEX(DX$11:DX$541,_xlfn.AGGREGATE(15,6,(ROW(DX$11:DX$541)-ROW(DX$11)+1)/($DX$11:$DX$541="p"),ROWS(EW$11:EW52))),"")</f>
        <v/>
      </c>
      <c r="EX52" s="54" t="str">
        <f>IFERROR(INDEX(DY$11:DY$541,_xlfn.AGGREGATE(15,6,(ROW(DY$11:DY$541)-ROW(DY$11)+1)/($DX$11:$DX$541="p"),ROWS(EX$11:EX52))),"")</f>
        <v/>
      </c>
      <c r="EY52" s="25" t="str">
        <f>IFERROR(INDEX(DZ$11:DZ$541,_xlfn.AGGREGATE(15,6,(ROW(DZ$11:DZ$541)-ROW(DZ$11)+1)/($DX$11:$DX$541="p"),ROWS(EY$11:EY52))),"")</f>
        <v/>
      </c>
      <c r="EZ52" s="25" t="str">
        <f>IFERROR(INDEX(EA$11:EA$541,_xlfn.AGGREGATE(15,6,(ROW(EA$11:EA$541)-ROW(EA$11)+1)/($DX$11:$DX$541="p"),ROWS(EZ$11:EZ52))),"")</f>
        <v/>
      </c>
      <c r="FA52" s="25" t="str">
        <f>IFERROR(INDEX(EB$11:EB$541,_xlfn.AGGREGATE(15,6,(ROW(EB$11:EB$541)-ROW(EB$11)+1)/($DX$11:$DX$541="p"),ROWS(FA$11:FA52))),"")</f>
        <v/>
      </c>
      <c r="FB52" s="25" t="str">
        <f>IFERROR(INDEX(EC$11:EC$541,_xlfn.AGGREGATE(15,6,(ROW(EC$11:EC$541)-ROW(EC$11)+1)/($DX$11:$DX$541="p"),ROWS(FB$11:FB52))),"")</f>
        <v/>
      </c>
      <c r="FC52" s="54" t="str">
        <f>IFERROR(INDEX(ED$11:ED$541,_xlfn.AGGREGATE(15,6,(ROW(ED$11:ED$541)-ROW(ED$11)+1)/($DX$11:$DX$541="p"),ROWS(FC$11:FC52))),"")</f>
        <v/>
      </c>
      <c r="FD52" s="54" t="str">
        <f>IFERROR(INDEX(EE$11:EE$541,_xlfn.AGGREGATE(15,6,(ROW(EE$11:EE$541)-ROW(EE$11)+1)/($DX$11:$DX$541="p"),ROWS(FD$11:FD52))),"")</f>
        <v/>
      </c>
      <c r="FE52" s="54" t="str">
        <f>IFERROR(INDEX(EF$11:EF$541,_xlfn.AGGREGATE(15,6,(ROW(EF$11:EF$541)-ROW(EF$11)+1)/($DX$11:$DX$541="p"),ROWS(FE$11:FE52))),"")</f>
        <v/>
      </c>
      <c r="FF52" s="54" t="str">
        <f>IFERROR(INDEX(EG$11:EG$541,_xlfn.AGGREGATE(15,6,(ROW(EG$11:EG$541)-ROW(EG$11)+1)/($DX$11:$DX$541="p"),ROWS(FF$11:FF52))),"")</f>
        <v/>
      </c>
      <c r="FG52" s="54" t="str">
        <f>IFERROR(INDEX(EH$11:EH$541,_xlfn.AGGREGATE(15,6,(ROW(EH$11:EH$541)-ROW(EH$11)+1)/($DX$11:$DX$541="p"),ROWS(FG$11:FG52))),"")</f>
        <v/>
      </c>
      <c r="FH52" s="54" t="str">
        <f>IFERROR(INDEX(EI$11:EI$541,_xlfn.AGGREGATE(15,6,(ROW(EI$11:EI$541)-ROW(EI$11)+1)/($DX$11:$DX$541="p"),ROWS(FH$11:FH52))),"")</f>
        <v/>
      </c>
      <c r="FI52" s="54" t="str">
        <f>IFERROR(INDEX(EJ$11:EJ$541,_xlfn.AGGREGATE(15,6,(ROW(EJ$11:EJ$541)-ROW(EJ$11)+1)/($DX$11:$DX$541="p"),ROWS(FI$11:FI52))),"")</f>
        <v/>
      </c>
      <c r="FJ52" s="54" t="str">
        <f>IFERROR(INDEX(EK$11:EK$541,_xlfn.AGGREGATE(15,6,(ROW(EK$11:EK$541)-ROW(EK$11)+1)/($DX$11:$DX$541="p"),ROWS(FJ$11:FJ52))),"")</f>
        <v/>
      </c>
      <c r="FK52" s="54"/>
      <c r="FL52" s="54" t="str">
        <f>IFERROR(INDEX(EM$11:EM$541,_xlfn.AGGREGATE(15,6,(ROW(EM$11:EM$541)-ROW(EM$11)+1)/($DX$11:$DX$541="p"),ROWS(FL$11:FL52))),"")</f>
        <v/>
      </c>
      <c r="FM52" s="54" t="str">
        <f>IFERROR(INDEX(EN$11:EN$541,_xlfn.AGGREGATE(15,6,(ROW(EN$11:EN$541)-ROW(EN$11)+1)/($DX$11:$DX$541="p"),ROWS(FM$11:FM52))),"")</f>
        <v/>
      </c>
      <c r="FN52" s="54" t="str">
        <f>IFERROR(INDEX(EO$11:EO$541,_xlfn.AGGREGATE(15,6,(ROW(EO$11:EO$541)-ROW(EO$11)+1)/($DX$11:$DX$541="p"),ROWS(FN$11:FN52))),"")</f>
        <v/>
      </c>
      <c r="FO52" s="54" t="str">
        <f>IFERROR(INDEX(EP$11:EP$541,_xlfn.AGGREGATE(15,6,(ROW(EP$11:EP$541)-ROW(EP$11)+1)/($DX$11:$DX$541="p"),ROWS(FO$11:FO52))),"")</f>
        <v/>
      </c>
      <c r="FP52" s="54" t="str">
        <f>IFERROR(INDEX(EQ$11:EQ$541,_xlfn.AGGREGATE(15,6,(ROW(EQ$11:EQ$541)-ROW(EQ$11)+1)/($DX$11:$DX$541="p"),ROWS(FP$11:FP52))),"")</f>
        <v/>
      </c>
      <c r="FQ52" s="54" t="str">
        <f>IFERROR(INDEX(ER$11:ER$541,_xlfn.AGGREGATE(15,6,(ROW(ER$11:ER$541)-ROW(ER$11)+1)/($DX$11:$DX$541="p"),ROWS(FQ$11:FQ52))),"")</f>
        <v/>
      </c>
      <c r="FR52" s="54" t="str">
        <f>IFERROR(INDEX(ES$11:ES$541,_xlfn.AGGREGATE(15,6,(ROW(ES$11:ES$541)-ROW(ES$11)+1)/($DX$11:$DX$541="p"),ROWS(FR$11:FR52))),"")</f>
        <v/>
      </c>
      <c r="FS52" s="54" t="str">
        <f>IFERROR(INDEX(ET$11:ET$541,_xlfn.AGGREGATE(15,6,(ROW(ET$11:ET$541)-ROW(ET$11)+1)/($DX$11:$DX$541="p"),ROWS(FS$11:FS52))),"")</f>
        <v/>
      </c>
      <c r="FT52" s="54"/>
      <c r="FU52" s="48">
        <f>_xlfn.RANK.EQ(GI52,$GI$11:$GI$96,1)+COUNTIF($GI$11:GI52,GI52)-1</f>
        <v>67</v>
      </c>
      <c r="FV52" s="54" t="str">
        <f>IFERROR(INDEX(DX$11:DX$541,_xlfn.AGGREGATE(15,6,(ROW(DX$11:DX$541)-ROW(DX$11)+1)/($DX$11:$DX$541="t"),ROWS(FV$11:FV52))),"")</f>
        <v>t</v>
      </c>
      <c r="FW52" s="54" t="str">
        <f>IFERROR(INDEX(DY$11:DY$541,_xlfn.AGGREGATE(15,6,(ROW(DY$11:DY$541)-ROW(DY$11)+1)/($DX$11:$DX$541="t"),ROWS(FW$11:FW52))),"")</f>
        <v>PASS</v>
      </c>
      <c r="FX52" s="25">
        <f>IFERROR(INDEX(DZ$11:DZ$541,_xlfn.AGGREGATE(15,6,(ROW(DZ$11:DZ$541)-ROW(DZ$11)+1)/($DX$11:$DX$541="t"),ROWS(FX$11:FX52))),"")</f>
        <v>1</v>
      </c>
      <c r="FY52" s="25">
        <f>IFERROR(INDEX(EA$11:EA$541,_xlfn.AGGREGATE(15,6,(ROW(EA$11:EA$541)-ROW(EA$11)+1)/($DX$11:$DX$541="t"),ROWS(FY$11:FY52))),"")</f>
        <v>1</v>
      </c>
      <c r="FZ52" s="25">
        <f>IFERROR(INDEX(EB$11:EB$541,_xlfn.AGGREGATE(15,6,(ROW(EB$11:EB$541)-ROW(EB$11)+1)/($DX$11:$DX$541="t"),ROWS(FZ$11:FZ52))),"")</f>
        <v>3</v>
      </c>
      <c r="GA52" s="25">
        <f>IFERROR(INDEX(EC$11:EC$541,_xlfn.AGGREGATE(15,6,(ROW(EC$11:EC$541)-ROW(EC$11)+1)/($DX$11:$DX$541="t"),ROWS(GA$11:GA52))),"")</f>
        <v>3</v>
      </c>
      <c r="GB52" s="54">
        <f>IFERROR(INDEX(ED$11:ED$541,_xlfn.AGGREGATE(15,6,(ROW(ED$11:ED$541)-ROW(ED$11)+1)/($DX$11:$DX$541="t"),ROWS(GB$11:GB52))),"")</f>
        <v>1</v>
      </c>
      <c r="GC52" s="54">
        <f>IFERROR(INDEX(EE$11:EE$541,_xlfn.AGGREGATE(15,6,(ROW(EE$11:EE$541)-ROW(EE$11)+1)/($DX$11:$DX$541="t"),ROWS(GC$11:GC52))),"")</f>
        <v>1</v>
      </c>
      <c r="GD52" s="54">
        <f>IFERROR(INDEX(EF$11:EF$541,_xlfn.AGGREGATE(15,6,(ROW(EF$11:EF$541)-ROW(EF$11)+1)/($DX$11:$DX$541="t"),ROWS(GD$11:GD52))),"")</f>
        <v>3</v>
      </c>
      <c r="GE52" s="54">
        <f>IFERROR(INDEX(EG$11:EG$541,_xlfn.AGGREGATE(15,6,(ROW(EG$11:EG$541)-ROW(EG$11)+1)/($DX$11:$DX$541="t"),ROWS(GE$11:GE52))),"")</f>
        <v>3</v>
      </c>
      <c r="GF52" s="54">
        <f>IFERROR(INDEX(EH$11:EH$541,_xlfn.AGGREGATE(15,6,(ROW(EH$11:EH$541)-ROW(EH$11)+1)/($DX$11:$DX$541="t"),ROWS(GF$11:GF52))),"")</f>
        <v>429</v>
      </c>
      <c r="GG52" s="54">
        <f>IFERROR(INDEX(EI$11:EI$541,_xlfn.AGGREGATE(15,6,(ROW(EI$11:EI$541)-ROW(EI$11)+1)/($DX$11:$DX$541="t"),ROWS(GG$11:GG52))),"")</f>
        <v>0</v>
      </c>
      <c r="GH52" s="54">
        <f>IFERROR(INDEX(EJ$11:EJ$541,_xlfn.AGGREGATE(15,6,(ROW(EJ$11:EJ$541)-ROW(EJ$11)+1)/($DX$11:$DX$541="t"),ROWS(GH$11:GH52))),"")</f>
        <v>471</v>
      </c>
      <c r="GI52" s="54">
        <f>IFERROR(INDEX(EK$11:EK$541,_xlfn.AGGREGATE(15,6,(ROW(EK$11:EK$541)-ROW(EK$11)+1)/($DX$11:$DX$541="t"),ROWS(GI$11:GI52))),"")</f>
        <v>21</v>
      </c>
      <c r="GJ52" s="54"/>
      <c r="GK52" s="54">
        <f>IFERROR(INDEX(EM$11:EM$541,_xlfn.AGGREGATE(15,6,(ROW(EM$11:EM$541)-ROW(EM$11)+1)/($DX$11:$DX$541="t"),ROWS(GK$11:GK52))),"")</f>
        <v>434.14859999999999</v>
      </c>
      <c r="GL52" s="54">
        <f>IFERROR(INDEX(EN$11:EN$541,_xlfn.AGGREGATE(15,6,(ROW(EN$11:EN$541)-ROW(EN$11)+1)/($DX$11:$DX$541="t"),ROWS(GL$11:GL52))),"")</f>
        <v>863.27359999999999</v>
      </c>
      <c r="GM52" s="54">
        <f>IFERROR(INDEX(EO$11:EO$541,_xlfn.AGGREGATE(15,6,(ROW(EO$11:EO$541)-ROW(EO$11)+1)/($DX$11:$DX$541="t"),ROWS(GM$11:GM52))),"")</f>
        <v>1334.3986</v>
      </c>
      <c r="GN52" s="25">
        <f>IFERROR(INDEX(EP$11:EP$541,_xlfn.AGGREGATE(15,6,(ROW(EP$11:EP$541)-ROW(EP$11)+1)/($DX$11:$DX$541="t"),ROWS(GN$11:GN52))),"")</f>
        <v>1805.3986</v>
      </c>
      <c r="GO52" s="54"/>
      <c r="GP52" s="305"/>
      <c r="GQ52" s="147"/>
      <c r="GR52" s="50"/>
      <c r="GS52" s="58" t="str">
        <f t="shared" si="42"/>
        <v>PASS</v>
      </c>
      <c r="GT52" s="50">
        <f t="shared" si="47"/>
        <v>3</v>
      </c>
      <c r="GU52" s="50">
        <f t="shared" si="48"/>
        <v>1</v>
      </c>
      <c r="GV52" s="50">
        <f t="shared" si="49"/>
        <v>1</v>
      </c>
      <c r="GW52" s="50">
        <f t="shared" si="50"/>
        <v>3</v>
      </c>
      <c r="GX52" s="50">
        <f t="shared" si="51"/>
        <v>1</v>
      </c>
      <c r="GY52" s="50">
        <f t="shared" si="52"/>
        <v>1</v>
      </c>
      <c r="GZ52" s="50">
        <f t="shared" si="53"/>
        <v>3</v>
      </c>
      <c r="HA52" s="50">
        <f t="shared" si="54"/>
        <v>1</v>
      </c>
      <c r="HB52" s="50">
        <f t="shared" si="43"/>
        <v>436.5</v>
      </c>
      <c r="HC52" s="50">
        <f t="shared" si="44"/>
        <v>0</v>
      </c>
      <c r="HD52" s="50">
        <f t="shared" si="45"/>
        <v>463.5</v>
      </c>
      <c r="HE52" s="67">
        <f t="shared" si="55"/>
        <v>13.5</v>
      </c>
      <c r="HF52" s="57">
        <f t="shared" si="56"/>
        <v>0</v>
      </c>
      <c r="HG52" s="68">
        <f t="shared" si="57"/>
        <v>468.64859999999999</v>
      </c>
      <c r="HH52" s="50">
        <f t="shared" si="58"/>
        <v>905.27359999999999</v>
      </c>
      <c r="HI52" s="59">
        <f t="shared" si="59"/>
        <v>1341.8986</v>
      </c>
      <c r="HJ52" s="50">
        <f t="shared" si="60"/>
        <v>1805.3986</v>
      </c>
      <c r="HK52" s="54"/>
      <c r="HL52" s="54"/>
      <c r="HN52" s="133">
        <f t="shared" si="82"/>
        <v>0</v>
      </c>
      <c r="HO52" s="35">
        <f t="shared" si="82"/>
        <v>0</v>
      </c>
      <c r="HP52" s="35">
        <f t="shared" si="82"/>
        <v>0</v>
      </c>
      <c r="HQ52" s="35">
        <f t="shared" si="82"/>
        <v>0</v>
      </c>
      <c r="HR52" s="35">
        <f t="shared" si="82"/>
        <v>0</v>
      </c>
      <c r="HS52" s="35">
        <f t="shared" si="82"/>
        <v>0</v>
      </c>
      <c r="HT52" s="35">
        <f t="shared" si="82"/>
        <v>0</v>
      </c>
      <c r="HU52" s="35" t="e">
        <f t="shared" si="82"/>
        <v>#VALUE!</v>
      </c>
      <c r="HV52" s="35" t="e">
        <f t="shared" si="82"/>
        <v>#VALUE!</v>
      </c>
      <c r="HW52" s="35" t="e">
        <f t="shared" si="82"/>
        <v>#VALUE!</v>
      </c>
      <c r="HX52" s="35" t="e">
        <f t="shared" si="83"/>
        <v>#VALUE!</v>
      </c>
      <c r="HY52" s="35" t="e">
        <f t="shared" si="83"/>
        <v>#VALUE!</v>
      </c>
      <c r="HZ52" s="35" t="e">
        <f t="shared" si="83"/>
        <v>#VALUE!</v>
      </c>
      <c r="IA52" s="35" t="e">
        <f t="shared" si="83"/>
        <v>#VALUE!</v>
      </c>
      <c r="IB52" s="35" t="e">
        <f t="shared" si="83"/>
        <v>#VALUE!</v>
      </c>
      <c r="IC52" s="35" t="e">
        <f t="shared" si="83"/>
        <v>#VALUE!</v>
      </c>
      <c r="ID52" s="35" t="e">
        <f t="shared" si="83"/>
        <v>#VALUE!</v>
      </c>
      <c r="IE52" s="35" t="e">
        <f t="shared" si="83"/>
        <v>#VALUE!</v>
      </c>
      <c r="IF52" s="35" t="e">
        <f t="shared" si="83"/>
        <v>#VALUE!</v>
      </c>
      <c r="IG52" s="35" t="e">
        <f t="shared" si="83"/>
        <v>#VALUE!</v>
      </c>
      <c r="IH52" s="35" t="e">
        <f t="shared" si="84"/>
        <v>#VALUE!</v>
      </c>
      <c r="II52" s="35" t="e">
        <f t="shared" si="84"/>
        <v>#VALUE!</v>
      </c>
      <c r="IJ52" s="35" t="e">
        <f t="shared" si="84"/>
        <v>#VALUE!</v>
      </c>
      <c r="IK52" s="35" t="e">
        <f t="shared" si="84"/>
        <v>#VALUE!</v>
      </c>
      <c r="IL52" s="35" t="e">
        <f t="shared" si="84"/>
        <v>#VALUE!</v>
      </c>
      <c r="IM52" s="35" t="e">
        <f t="shared" si="84"/>
        <v>#VALUE!</v>
      </c>
      <c r="IN52" s="35" t="e">
        <f t="shared" si="84"/>
        <v>#VALUE!</v>
      </c>
      <c r="IO52" s="35" t="e">
        <f t="shared" si="84"/>
        <v>#VALUE!</v>
      </c>
      <c r="IP52" s="35" t="e">
        <f t="shared" si="84"/>
        <v>#VALUE!</v>
      </c>
      <c r="IQ52" s="35" t="e">
        <f t="shared" si="84"/>
        <v>#VALUE!</v>
      </c>
      <c r="IR52" s="35" t="e">
        <f t="shared" si="85"/>
        <v>#VALUE!</v>
      </c>
      <c r="IS52" s="35" t="e">
        <f t="shared" si="85"/>
        <v>#VALUE!</v>
      </c>
      <c r="IT52" s="35" t="e">
        <f t="shared" si="85"/>
        <v>#VALUE!</v>
      </c>
      <c r="IU52" s="35" t="e">
        <f t="shared" si="85"/>
        <v>#VALUE!</v>
      </c>
      <c r="IV52" s="35" t="e">
        <f t="shared" si="85"/>
        <v>#VALUE!</v>
      </c>
      <c r="IW52" s="35" t="e">
        <f t="shared" si="85"/>
        <v>#VALUE!</v>
      </c>
      <c r="IX52" s="35" t="e">
        <f t="shared" si="85"/>
        <v>#VALUE!</v>
      </c>
      <c r="IY52" s="35" t="e">
        <f t="shared" si="85"/>
        <v>#VALUE!</v>
      </c>
      <c r="IZ52" s="35" t="e">
        <f t="shared" si="85"/>
        <v>#VALUE!</v>
      </c>
      <c r="JA52" s="35" t="e">
        <f t="shared" si="85"/>
        <v>#VALUE!</v>
      </c>
      <c r="JB52" s="35" t="e">
        <f t="shared" si="86"/>
        <v>#VALUE!</v>
      </c>
      <c r="JC52" s="35" t="e">
        <f t="shared" si="86"/>
        <v>#VALUE!</v>
      </c>
      <c r="JD52" s="35" t="e">
        <f t="shared" si="86"/>
        <v>#VALUE!</v>
      </c>
      <c r="JE52" s="35" t="e">
        <f t="shared" si="86"/>
        <v>#VALUE!</v>
      </c>
      <c r="JF52" s="35" t="e">
        <f t="shared" si="86"/>
        <v>#VALUE!</v>
      </c>
      <c r="JG52" s="35" t="e">
        <f t="shared" si="86"/>
        <v>#VALUE!</v>
      </c>
      <c r="JH52" s="35" t="e">
        <f t="shared" si="86"/>
        <v>#VALUE!</v>
      </c>
      <c r="JI52" s="35" t="e">
        <f t="shared" si="86"/>
        <v>#VALUE!</v>
      </c>
      <c r="JJ52" s="35" t="e">
        <f t="shared" si="86"/>
        <v>#VALUE!</v>
      </c>
      <c r="JK52" s="177" t="e">
        <f t="shared" si="86"/>
        <v>#VALUE!</v>
      </c>
    </row>
    <row r="53" spans="1:271" s="55" customFormat="1" ht="15" customHeight="1" x14ac:dyDescent="0.3">
      <c r="A53" s="95"/>
      <c r="B53" s="96"/>
      <c r="C53" s="96"/>
      <c r="D53" s="96"/>
      <c r="E53" s="96"/>
      <c r="F53" s="96"/>
      <c r="G53" s="95"/>
      <c r="H53" s="95"/>
      <c r="I53" s="95"/>
      <c r="J53" s="95"/>
      <c r="K53" s="95"/>
      <c r="L53" s="97"/>
      <c r="M53" s="97"/>
      <c r="N53" s="95"/>
      <c r="O53" s="95"/>
      <c r="P53" s="95"/>
      <c r="Q53" s="95"/>
      <c r="R53" s="95"/>
      <c r="S53" s="95"/>
      <c r="T53" s="95"/>
      <c r="U53" s="95"/>
      <c r="V53" s="95"/>
      <c r="W53" s="95"/>
      <c r="X53" s="95"/>
      <c r="Y53" s="95"/>
      <c r="Z53" s="95"/>
      <c r="AA53" s="95"/>
      <c r="AB53" s="98"/>
      <c r="AC53" s="98"/>
      <c r="AD53" s="98"/>
      <c r="AE53" s="98"/>
      <c r="AF53" s="98"/>
      <c r="AG53" s="98"/>
      <c r="AH53" s="98"/>
      <c r="AI53" s="98"/>
      <c r="AJ53" s="98"/>
      <c r="AK53" s="98"/>
      <c r="AL53" s="98"/>
      <c r="AM53" s="98"/>
      <c r="AN53" s="98"/>
      <c r="AO53" s="98"/>
      <c r="AP53" s="98"/>
      <c r="AQ53" s="426"/>
      <c r="AR53" s="141"/>
      <c r="AS53" s="134">
        <v>3</v>
      </c>
      <c r="AT53" s="60" t="s">
        <v>122</v>
      </c>
      <c r="AU53" s="4" t="str">
        <f t="shared" si="104"/>
        <v>FAIL</v>
      </c>
      <c r="AV53" s="60">
        <v>3</v>
      </c>
      <c r="AW53" s="60">
        <v>1</v>
      </c>
      <c r="AX53" s="60">
        <v>3</v>
      </c>
      <c r="AY53" s="60">
        <v>1</v>
      </c>
      <c r="AZ53" s="60">
        <v>3</v>
      </c>
      <c r="BA53" s="60">
        <v>1</v>
      </c>
      <c r="BB53" s="60">
        <v>3</v>
      </c>
      <c r="BC53" s="60">
        <v>1</v>
      </c>
      <c r="BD53" s="60">
        <f t="shared" si="89"/>
        <v>243</v>
      </c>
      <c r="BE53" s="60"/>
      <c r="BF53" s="60">
        <f t="shared" si="90"/>
        <v>249</v>
      </c>
      <c r="BG53" s="139">
        <f t="shared" si="105"/>
        <v>3</v>
      </c>
      <c r="BH53" s="138"/>
      <c r="BI53" s="138">
        <f t="shared" si="91"/>
        <v>249</v>
      </c>
      <c r="BJ53" s="138">
        <f t="shared" si="92"/>
        <v>492</v>
      </c>
      <c r="BK53" s="138">
        <f t="shared" si="93"/>
        <v>741</v>
      </c>
      <c r="BL53" s="138">
        <f t="shared" si="94"/>
        <v>984</v>
      </c>
      <c r="BM53" s="138">
        <f t="shared" si="95"/>
        <v>1233</v>
      </c>
      <c r="BN53" s="138">
        <f t="shared" si="96"/>
        <v>1476</v>
      </c>
      <c r="BO53" s="138">
        <f t="shared" si="97"/>
        <v>1725</v>
      </c>
      <c r="BP53" s="138">
        <f t="shared" si="98"/>
        <v>0</v>
      </c>
      <c r="BQ53" s="138"/>
      <c r="BR53" s="26" t="str">
        <f>IF(AND(MAX(BI53:BP53)&gt;$J$24,MAX(BI53:BP53)&lt;$J$25),"yes3",IF(AND(MAX(BI53:BP53)&gt;$J$24,MAX(BI53:BP53)&lt;$J$26),"yes2","no"))</f>
        <v>yes2</v>
      </c>
      <c r="BS53" s="26" t="str">
        <f t="shared" si="10"/>
        <v>Int</v>
      </c>
      <c r="BT53" s="50"/>
      <c r="BU53" s="50"/>
      <c r="BV53" s="1">
        <f t="shared" si="99"/>
        <v>0</v>
      </c>
      <c r="BW53" s="1">
        <f t="shared" si="99"/>
        <v>0</v>
      </c>
      <c r="BX53" s="1">
        <f t="shared" si="99"/>
        <v>0</v>
      </c>
      <c r="BY53" s="1">
        <f t="shared" si="99"/>
        <v>0</v>
      </c>
      <c r="BZ53" s="1">
        <f t="shared" si="99"/>
        <v>0</v>
      </c>
      <c r="CA53" s="1">
        <f t="shared" si="99"/>
        <v>0</v>
      </c>
      <c r="CB53" s="1">
        <f t="shared" si="99"/>
        <v>1</v>
      </c>
      <c r="CC53" s="1">
        <f t="shared" si="99"/>
        <v>0</v>
      </c>
      <c r="CD53" s="1">
        <f t="shared" si="99"/>
        <v>0</v>
      </c>
      <c r="CE53" s="1">
        <f t="shared" si="99"/>
        <v>0</v>
      </c>
      <c r="CF53" s="1">
        <f t="shared" si="100"/>
        <v>0</v>
      </c>
      <c r="CG53" s="1">
        <f t="shared" si="100"/>
        <v>0</v>
      </c>
      <c r="CH53" s="1">
        <f t="shared" si="100"/>
        <v>1</v>
      </c>
      <c r="CI53" s="1">
        <f t="shared" si="100"/>
        <v>0</v>
      </c>
      <c r="CJ53" s="1">
        <f t="shared" si="100"/>
        <v>0</v>
      </c>
      <c r="CK53" s="1">
        <f t="shared" si="100"/>
        <v>0</v>
      </c>
      <c r="CL53" s="1">
        <f t="shared" si="100"/>
        <v>0</v>
      </c>
      <c r="CM53" s="1">
        <f t="shared" si="100"/>
        <v>0</v>
      </c>
      <c r="CN53" s="1">
        <f t="shared" si="100"/>
        <v>0</v>
      </c>
      <c r="CO53" s="1">
        <f t="shared" si="100"/>
        <v>0</v>
      </c>
      <c r="CP53" s="1">
        <f t="shared" si="101"/>
        <v>0</v>
      </c>
      <c r="CQ53" s="1">
        <f t="shared" si="101"/>
        <v>0</v>
      </c>
      <c r="CR53" s="1">
        <f t="shared" si="101"/>
        <v>0</v>
      </c>
      <c r="CS53" s="1">
        <f t="shared" si="101"/>
        <v>0</v>
      </c>
      <c r="CT53" s="1">
        <f t="shared" si="101"/>
        <v>0</v>
      </c>
      <c r="CU53" s="1">
        <f t="shared" si="101"/>
        <v>0</v>
      </c>
      <c r="CV53" s="1">
        <f t="shared" si="101"/>
        <v>0</v>
      </c>
      <c r="CW53" s="1">
        <f t="shared" si="101"/>
        <v>0</v>
      </c>
      <c r="CX53" s="1">
        <f t="shared" si="101"/>
        <v>0</v>
      </c>
      <c r="CY53" s="1">
        <f t="shared" si="101"/>
        <v>0</v>
      </c>
      <c r="CZ53" s="1">
        <f t="shared" si="102"/>
        <v>0</v>
      </c>
      <c r="DA53" s="1">
        <f t="shared" si="102"/>
        <v>0</v>
      </c>
      <c r="DB53" s="1">
        <f t="shared" si="102"/>
        <v>0</v>
      </c>
      <c r="DC53" s="1">
        <f t="shared" si="102"/>
        <v>0</v>
      </c>
      <c r="DD53" s="1">
        <f t="shared" si="102"/>
        <v>0</v>
      </c>
      <c r="DE53" s="1">
        <f t="shared" si="102"/>
        <v>0</v>
      </c>
      <c r="DF53" s="1">
        <f t="shared" si="102"/>
        <v>0</v>
      </c>
      <c r="DG53" s="1">
        <f t="shared" si="102"/>
        <v>0</v>
      </c>
      <c r="DH53" s="1">
        <f t="shared" si="102"/>
        <v>0</v>
      </c>
      <c r="DI53" s="1">
        <f t="shared" si="102"/>
        <v>0</v>
      </c>
      <c r="DJ53" s="1">
        <f t="shared" si="103"/>
        <v>0</v>
      </c>
      <c r="DK53" s="1">
        <f t="shared" si="103"/>
        <v>0</v>
      </c>
      <c r="DL53" s="1">
        <f t="shared" si="103"/>
        <v>0</v>
      </c>
      <c r="DM53" s="1">
        <f t="shared" si="103"/>
        <v>1</v>
      </c>
      <c r="DN53" s="1">
        <f t="shared" si="103"/>
        <v>0</v>
      </c>
      <c r="DO53" s="1">
        <f t="shared" si="103"/>
        <v>0</v>
      </c>
      <c r="DP53" s="50"/>
      <c r="DQ53" s="50"/>
      <c r="DR53" s="50"/>
      <c r="DS53" s="50"/>
      <c r="DT53" s="366"/>
      <c r="DU53" s="147"/>
      <c r="DV53" s="50"/>
      <c r="DW53" s="56">
        <v>43</v>
      </c>
      <c r="DX53" s="26" t="str">
        <f>IFERROR(INDEX(AT$11:AT$2000,_xlfn.AGGREGATE(15,6,(ROW(AT$11:AT$2000)-ROW(AT$11)+1)/($AU$11:$AU$2000=$DY$8),ROWS(DX$11:DX53))),"")</f>
        <v>t</v>
      </c>
      <c r="DY53" s="4" t="str">
        <f>IFERROR(INDEX(AU$11:AU$2000,_xlfn.AGGREGATE(15,6,(ROW(AU$11:AU$2000)-ROW(AU$11)+1)/($AU$11:$AU$2000=$DY$8),ROWS(DY$11:DY53))),"")</f>
        <v>PASS</v>
      </c>
      <c r="DZ53" s="26">
        <f>IFERROR(INDEX(AV$11:AV$2000,_xlfn.AGGREGATE(15,6,(ROW(AV$11:AV$2000)-ROW(AV$11)+1)/($AU$11:$AU$2000=$DY$8),ROWS(DZ$11:DZ53))),"")</f>
        <v>1</v>
      </c>
      <c r="EA53" s="26">
        <f>IFERROR(INDEX(AW$11:AW$2000,_xlfn.AGGREGATE(15,6,(ROW(AW$11:AW$2000)-ROW(AW$11)+1)/($AU$11:$AU$2000=$DY$8),ROWS(EA$11:EA53))),"")</f>
        <v>1</v>
      </c>
      <c r="EB53" s="26">
        <f>IFERROR(INDEX(AX$11:AX$2000,_xlfn.AGGREGATE(15,6,(ROW(AX$11:AX$2000)-ROW(AX$11)+1)/($AU$11:$AU$2000=$DY$8),ROWS(EB$11:EB53))),"")</f>
        <v>3</v>
      </c>
      <c r="EC53" s="26">
        <f>IFERROR(INDEX(AY$11:AY$2000,_xlfn.AGGREGATE(15,6,(ROW(AY$11:AY$2000)-ROW(AY$11)+1)/($AU$11:$AU$2000=$DY$8),ROWS(EC$11:EC53))),"")</f>
        <v>3</v>
      </c>
      <c r="ED53" s="26">
        <f>IFERROR(INDEX(AZ$11:AZ$2000,_xlfn.AGGREGATE(15,6,(ROW(AZ$11:AZ$2000)-ROW(AZ$11)+1)/($AU$11:$AU$2000=$DY$8),ROWS(ED$11:ED53))),"")</f>
        <v>1</v>
      </c>
      <c r="EE53" s="26">
        <f>IFERROR(INDEX(BA$11:BA$2000,_xlfn.AGGREGATE(15,6,(ROW(BA$11:BA$2000)-ROW(BA$11)+1)/($AU$11:$AU$2000=$DY$8),ROWS(EE$11:EE53))),"")</f>
        <v>1</v>
      </c>
      <c r="EF53" s="26">
        <f>IFERROR(INDEX(BB$11:BB$2000,_xlfn.AGGREGATE(15,6,(ROW(BB$11:BB$2000)-ROW(BB$11)+1)/($AU$11:$AU$2000=$DY$8),ROWS(EF$11:EF53))),"")</f>
        <v>3</v>
      </c>
      <c r="EG53" s="26">
        <f>IFERROR(INDEX(BC$11:BC$2000,_xlfn.AGGREGATE(15,6,(ROW(BC$11:BC$2000)-ROW(BC$11)+1)/($AU$11:$AU$2000=$DY$8),ROWS(EG$11:EG53))),"")</f>
        <v>3</v>
      </c>
      <c r="EH53" s="26">
        <f>IFERROR(INDEX(BD$11:BD$2000,_xlfn.AGGREGATE(15,6,(ROW(BD$11:BD$2000)-ROW(BD$11)+1)/($AU$11:$AU$2000=$DY$8),ROWS(EH$11:EH53))),"")</f>
        <v>432</v>
      </c>
      <c r="EI53" s="26">
        <f>IFERROR(INDEX(BE$11:BE$2000,_xlfn.AGGREGATE(15,6,(ROW(BE$11:BE$2000)-ROW(BE$11)+1)/($AU$11:$AU$2000=$DY$8),ROWS(EI$11:EI53))),"")</f>
        <v>0</v>
      </c>
      <c r="EJ53" s="26">
        <f>IFERROR(INDEX(BF$11:BF$2000,_xlfn.AGGREGATE(15,6,(ROW(BF$11:BF$2000)-ROW(BF$11)+1)/($AU$11:$AU$2000=$DY$8),ROWS(EJ$11:EJ53))),"")</f>
        <v>468</v>
      </c>
      <c r="EK53" s="26">
        <f>IFERROR(INDEX(BG$11:BG$2000,_xlfn.AGGREGATE(15,6,(ROW(BG$11:BG$2000)-ROW(BG$11)+1)/($AU$11:$AU$2000=$DY$8),ROWS(EK$11:EK53))),"")</f>
        <v>18</v>
      </c>
      <c r="EL53" s="26">
        <f>IFERROR(INDEX(BH$11:BH$2000,_xlfn.AGGREGATE(15,6,(ROW(BH$11:BH$2000)-ROW(BH$11)+1)/($AU$11:$AU$2000=$DY$8),ROWS(EL$11:EL53))),"")</f>
        <v>0</v>
      </c>
      <c r="EM53" s="26">
        <f>IFERROR(INDEX(BI$11:BI$2000,_xlfn.AGGREGATE(15,6,(ROW(BI$11:BI$2000)-ROW(BI$11)+1)/($AU$11:$AU$2000=$DY$8),ROWS(EM$11:EM53))),"")</f>
        <v>437.14859999999999</v>
      </c>
      <c r="EN53" s="26">
        <f>IFERROR(INDEX(BJ$11:BJ$2000,_xlfn.AGGREGATE(15,6,(ROW(BJ$11:BJ$2000)-ROW(BJ$11)+1)/($AU$11:$AU$2000=$DY$8),ROWS(EN$11:EN53))),"")</f>
        <v>869.27359999999999</v>
      </c>
      <c r="EO53" s="26">
        <f>IFERROR(INDEX(BK$11:BK$2000,_xlfn.AGGREGATE(15,6,(ROW(BK$11:BK$2000)-ROW(BK$11)+1)/($AU$11:$AU$2000=$DY$8),ROWS(EO$11:EO53))),"")</f>
        <v>1337.3986</v>
      </c>
      <c r="EP53" s="26">
        <f>IFERROR(INDEX(BL$11:BL$2000,_xlfn.AGGREGATE(15,6,(ROW(BL$11:BL$2000)-ROW(BL$11)+1)/($AU$11:$AU$2000=$DY$8),ROWS(EP$11:EP53))),"")</f>
        <v>1805.3986</v>
      </c>
      <c r="EQ53" s="26">
        <f>IFERROR(INDEX(BM$11:BM$2000,_xlfn.AGGREGATE(15,6,(ROW(BM$11:BM$2000)-ROW(BM$11)+1)/($AU$11:$AU$2000=$DY$8),ROWS(EQ$11:EQ53))),"")</f>
        <v>0</v>
      </c>
      <c r="ER53" s="26">
        <f>IFERROR(INDEX(BN$11:BN$2000,_xlfn.AGGREGATE(15,6,(ROW(BN$11:BN$2000)-ROW(BN$11)+1)/($AU$11:$AU$2000=$DY$8),ROWS(ER$11:ER53))),"")</f>
        <v>0</v>
      </c>
      <c r="ES53" s="26">
        <f>IFERROR(INDEX(BO$11:BO$2000,_xlfn.AGGREGATE(15,6,(ROW(BO$11:BO$2000)-ROW(BO$11)+1)/($AU$11:$AU$2000=$DY$8),ROWS(ES$11:ES53))),"")</f>
        <v>0</v>
      </c>
      <c r="ET53" s="63">
        <f>IFERROR(INDEX(BP$11:BP$2000,_xlfn.AGGREGATE(15,6,(ROW(BP$11:BP$2000)-ROW(BP$11)+1)/($AU$11:$AU$2000=$DY$8),ROWS(ET$11:ET53))),"")</f>
        <v>0</v>
      </c>
      <c r="EU53" s="54"/>
      <c r="EV53" s="56" t="e">
        <f>_xlfn.RANK.EQ(FJ53,$FJ$11:$FJ$64,1)+COUNTIF(FJ$11:$FJ53,FJ53)-1</f>
        <v>#VALUE!</v>
      </c>
      <c r="EW53" s="54" t="str">
        <f>IFERROR(INDEX(DX$11:DX$541,_xlfn.AGGREGATE(15,6,(ROW(DX$11:DX$541)-ROW(DX$11)+1)/($DX$11:$DX$541="p"),ROWS(EW$11:EW53))),"")</f>
        <v/>
      </c>
      <c r="EX53" s="54" t="str">
        <f>IFERROR(INDEX(DY$11:DY$541,_xlfn.AGGREGATE(15,6,(ROW(DY$11:DY$541)-ROW(DY$11)+1)/($DX$11:$DX$541="p"),ROWS(EX$11:EX53))),"")</f>
        <v/>
      </c>
      <c r="EY53" s="25" t="str">
        <f>IFERROR(INDEX(DZ$11:DZ$541,_xlfn.AGGREGATE(15,6,(ROW(DZ$11:DZ$541)-ROW(DZ$11)+1)/($DX$11:$DX$541="p"),ROWS(EY$11:EY53))),"")</f>
        <v/>
      </c>
      <c r="EZ53" s="25" t="str">
        <f>IFERROR(INDEX(EA$11:EA$541,_xlfn.AGGREGATE(15,6,(ROW(EA$11:EA$541)-ROW(EA$11)+1)/($DX$11:$DX$541="p"),ROWS(EZ$11:EZ53))),"")</f>
        <v/>
      </c>
      <c r="FA53" s="25" t="str">
        <f>IFERROR(INDEX(EB$11:EB$541,_xlfn.AGGREGATE(15,6,(ROW(EB$11:EB$541)-ROW(EB$11)+1)/($DX$11:$DX$541="p"),ROWS(FA$11:FA53))),"")</f>
        <v/>
      </c>
      <c r="FB53" s="25" t="str">
        <f>IFERROR(INDEX(EC$11:EC$541,_xlfn.AGGREGATE(15,6,(ROW(EC$11:EC$541)-ROW(EC$11)+1)/($DX$11:$DX$541="p"),ROWS(FB$11:FB53))),"")</f>
        <v/>
      </c>
      <c r="FC53" s="54" t="str">
        <f>IFERROR(INDEX(ED$11:ED$541,_xlfn.AGGREGATE(15,6,(ROW(ED$11:ED$541)-ROW(ED$11)+1)/($DX$11:$DX$541="p"),ROWS(FC$11:FC53))),"")</f>
        <v/>
      </c>
      <c r="FD53" s="54" t="str">
        <f>IFERROR(INDEX(EE$11:EE$541,_xlfn.AGGREGATE(15,6,(ROW(EE$11:EE$541)-ROW(EE$11)+1)/($DX$11:$DX$541="p"),ROWS(FD$11:FD53))),"")</f>
        <v/>
      </c>
      <c r="FE53" s="54" t="str">
        <f>IFERROR(INDEX(EF$11:EF$541,_xlfn.AGGREGATE(15,6,(ROW(EF$11:EF$541)-ROW(EF$11)+1)/($DX$11:$DX$541="p"),ROWS(FE$11:FE53))),"")</f>
        <v/>
      </c>
      <c r="FF53" s="54" t="str">
        <f>IFERROR(INDEX(EG$11:EG$541,_xlfn.AGGREGATE(15,6,(ROW(EG$11:EG$541)-ROW(EG$11)+1)/($DX$11:$DX$541="p"),ROWS(FF$11:FF53))),"")</f>
        <v/>
      </c>
      <c r="FG53" s="54" t="str">
        <f>IFERROR(INDEX(EH$11:EH$541,_xlfn.AGGREGATE(15,6,(ROW(EH$11:EH$541)-ROW(EH$11)+1)/($DX$11:$DX$541="p"),ROWS(FG$11:FG53))),"")</f>
        <v/>
      </c>
      <c r="FH53" s="54" t="str">
        <f>IFERROR(INDEX(EI$11:EI$541,_xlfn.AGGREGATE(15,6,(ROW(EI$11:EI$541)-ROW(EI$11)+1)/($DX$11:$DX$541="p"),ROWS(FH$11:FH53))),"")</f>
        <v/>
      </c>
      <c r="FI53" s="54" t="str">
        <f>IFERROR(INDEX(EJ$11:EJ$541,_xlfn.AGGREGATE(15,6,(ROW(EJ$11:EJ$541)-ROW(EJ$11)+1)/($DX$11:$DX$541="p"),ROWS(FI$11:FI53))),"")</f>
        <v/>
      </c>
      <c r="FJ53" s="54" t="str">
        <f>IFERROR(INDEX(EK$11:EK$541,_xlfn.AGGREGATE(15,6,(ROW(EK$11:EK$541)-ROW(EK$11)+1)/($DX$11:$DX$541="p"),ROWS(FJ$11:FJ53))),"")</f>
        <v/>
      </c>
      <c r="FK53" s="54"/>
      <c r="FL53" s="54" t="str">
        <f>IFERROR(INDEX(EM$11:EM$541,_xlfn.AGGREGATE(15,6,(ROW(EM$11:EM$541)-ROW(EM$11)+1)/($DX$11:$DX$541="p"),ROWS(FL$11:FL53))),"")</f>
        <v/>
      </c>
      <c r="FM53" s="54" t="str">
        <f>IFERROR(INDEX(EN$11:EN$541,_xlfn.AGGREGATE(15,6,(ROW(EN$11:EN$541)-ROW(EN$11)+1)/($DX$11:$DX$541="p"),ROWS(FM$11:FM53))),"")</f>
        <v/>
      </c>
      <c r="FN53" s="54" t="str">
        <f>IFERROR(INDEX(EO$11:EO$541,_xlfn.AGGREGATE(15,6,(ROW(EO$11:EO$541)-ROW(EO$11)+1)/($DX$11:$DX$541="p"),ROWS(FN$11:FN53))),"")</f>
        <v/>
      </c>
      <c r="FO53" s="54" t="str">
        <f>IFERROR(INDEX(EP$11:EP$541,_xlfn.AGGREGATE(15,6,(ROW(EP$11:EP$541)-ROW(EP$11)+1)/($DX$11:$DX$541="p"),ROWS(FO$11:FO53))),"")</f>
        <v/>
      </c>
      <c r="FP53" s="54" t="str">
        <f>IFERROR(INDEX(EQ$11:EQ$541,_xlfn.AGGREGATE(15,6,(ROW(EQ$11:EQ$541)-ROW(EQ$11)+1)/($DX$11:$DX$541="p"),ROWS(FP$11:FP53))),"")</f>
        <v/>
      </c>
      <c r="FQ53" s="54" t="str">
        <f>IFERROR(INDEX(ER$11:ER$541,_xlfn.AGGREGATE(15,6,(ROW(ER$11:ER$541)-ROW(ER$11)+1)/($DX$11:$DX$541="p"),ROWS(FQ$11:FQ53))),"")</f>
        <v/>
      </c>
      <c r="FR53" s="54" t="str">
        <f>IFERROR(INDEX(ES$11:ES$541,_xlfn.AGGREGATE(15,6,(ROW(ES$11:ES$541)-ROW(ES$11)+1)/($DX$11:$DX$541="p"),ROWS(FR$11:FR53))),"")</f>
        <v/>
      </c>
      <c r="FS53" s="54" t="str">
        <f>IFERROR(INDEX(ET$11:ET$541,_xlfn.AGGREGATE(15,6,(ROW(ET$11:ET$541)-ROW(ET$11)+1)/($DX$11:$DX$541="p"),ROWS(FS$11:FS53))),"")</f>
        <v/>
      </c>
      <c r="FT53" s="54"/>
      <c r="FU53" s="48">
        <f>_xlfn.RANK.EQ(GI53,$GI$11:$GI$96,1)+COUNTIF($GI$11:GI53,GI53)-1</f>
        <v>71</v>
      </c>
      <c r="FV53" s="54" t="str">
        <f>IFERROR(INDEX(DX$11:DX$541,_xlfn.AGGREGATE(15,6,(ROW(DX$11:DX$541)-ROW(DX$11)+1)/($DX$11:$DX$541="t"),ROWS(FV$11:FV53))),"")</f>
        <v>t</v>
      </c>
      <c r="FW53" s="54" t="str">
        <f>IFERROR(INDEX(DY$11:DY$541,_xlfn.AGGREGATE(15,6,(ROW(DY$11:DY$541)-ROW(DY$11)+1)/($DX$11:$DX$541="t"),ROWS(FW$11:FW53))),"")</f>
        <v>PASS</v>
      </c>
      <c r="FX53" s="25">
        <f>IFERROR(INDEX(DZ$11:DZ$541,_xlfn.AGGREGATE(15,6,(ROW(DZ$11:DZ$541)-ROW(DZ$11)+1)/($DX$11:$DX$541="t"),ROWS(FX$11:FX53))),"")</f>
        <v>1</v>
      </c>
      <c r="FY53" s="25">
        <f>IFERROR(INDEX(EA$11:EA$541,_xlfn.AGGREGATE(15,6,(ROW(EA$11:EA$541)-ROW(EA$11)+1)/($DX$11:$DX$541="t"),ROWS(FY$11:FY53))),"")</f>
        <v>1</v>
      </c>
      <c r="FZ53" s="25">
        <f>IFERROR(INDEX(EB$11:EB$541,_xlfn.AGGREGATE(15,6,(ROW(EB$11:EB$541)-ROW(EB$11)+1)/($DX$11:$DX$541="t"),ROWS(FZ$11:FZ53))),"")</f>
        <v>3</v>
      </c>
      <c r="GA53" s="25">
        <f>IFERROR(INDEX(EC$11:EC$541,_xlfn.AGGREGATE(15,6,(ROW(EC$11:EC$541)-ROW(EC$11)+1)/($DX$11:$DX$541="t"),ROWS(GA$11:GA53))),"")</f>
        <v>3</v>
      </c>
      <c r="GB53" s="54">
        <f>IFERROR(INDEX(ED$11:ED$541,_xlfn.AGGREGATE(15,6,(ROW(ED$11:ED$541)-ROW(ED$11)+1)/($DX$11:$DX$541="t"),ROWS(GB$11:GB53))),"")</f>
        <v>1</v>
      </c>
      <c r="GC53" s="54">
        <f>IFERROR(INDEX(EE$11:EE$541,_xlfn.AGGREGATE(15,6,(ROW(EE$11:EE$541)-ROW(EE$11)+1)/($DX$11:$DX$541="t"),ROWS(GC$11:GC53))),"")</f>
        <v>1</v>
      </c>
      <c r="GD53" s="54">
        <f>IFERROR(INDEX(EF$11:EF$541,_xlfn.AGGREGATE(15,6,(ROW(EF$11:EF$541)-ROW(EF$11)+1)/($DX$11:$DX$541="t"),ROWS(GD$11:GD53))),"")</f>
        <v>3</v>
      </c>
      <c r="GE53" s="54">
        <f>IFERROR(INDEX(EG$11:EG$541,_xlfn.AGGREGATE(15,6,(ROW(EG$11:EG$541)-ROW(EG$11)+1)/($DX$11:$DX$541="t"),ROWS(GE$11:GE53))),"")</f>
        <v>3</v>
      </c>
      <c r="GF53" s="54">
        <f>IFERROR(INDEX(EH$11:EH$541,_xlfn.AGGREGATE(15,6,(ROW(EH$11:EH$541)-ROW(EH$11)+1)/($DX$11:$DX$541="t"),ROWS(GF$11:GF53))),"")</f>
        <v>428.5</v>
      </c>
      <c r="GG53" s="54">
        <f>IFERROR(INDEX(EI$11:EI$541,_xlfn.AGGREGATE(15,6,(ROW(EI$11:EI$541)-ROW(EI$11)+1)/($DX$11:$DX$541="t"),ROWS(GG$11:GG53))),"")</f>
        <v>0</v>
      </c>
      <c r="GH53" s="54">
        <f>IFERROR(INDEX(EJ$11:EJ$541,_xlfn.AGGREGATE(15,6,(ROW(EJ$11:EJ$541)-ROW(EJ$11)+1)/($DX$11:$DX$541="t"),ROWS(GH$11:GH53))),"")</f>
        <v>471.5</v>
      </c>
      <c r="GI53" s="54">
        <f>IFERROR(INDEX(EK$11:EK$541,_xlfn.AGGREGATE(15,6,(ROW(EK$11:EK$541)-ROW(EK$11)+1)/($DX$11:$DX$541="t"),ROWS(GI$11:GI53))),"")</f>
        <v>21.5</v>
      </c>
      <c r="GJ53" s="50"/>
      <c r="GK53" s="54">
        <f>IFERROR(INDEX(EM$11:EM$541,_xlfn.AGGREGATE(15,6,(ROW(EM$11:EM$541)-ROW(EM$11)+1)/($DX$11:$DX$541="t"),ROWS(GK$11:GK53))),"")</f>
        <v>433.64859999999999</v>
      </c>
      <c r="GL53" s="54">
        <f>IFERROR(INDEX(EN$11:EN$541,_xlfn.AGGREGATE(15,6,(ROW(EN$11:EN$541)-ROW(EN$11)+1)/($DX$11:$DX$541="t"),ROWS(GL$11:GL53))),"")</f>
        <v>862.27359999999999</v>
      </c>
      <c r="GM53" s="54">
        <f>IFERROR(INDEX(EO$11:EO$541,_xlfn.AGGREGATE(15,6,(ROW(EO$11:EO$541)-ROW(EO$11)+1)/($DX$11:$DX$541="t"),ROWS(GM$11:GM53))),"")</f>
        <v>1333.8986</v>
      </c>
      <c r="GN53" s="25">
        <f>IFERROR(INDEX(EP$11:EP$541,_xlfn.AGGREGATE(15,6,(ROW(EP$11:EP$541)-ROW(EP$11)+1)/($DX$11:$DX$541="t"),ROWS(GN$11:GN53))),"")</f>
        <v>1805.3986</v>
      </c>
      <c r="GO53" s="50"/>
      <c r="GP53" s="305"/>
      <c r="GQ53" s="147"/>
      <c r="GR53" s="50"/>
      <c r="GS53" s="58" t="str">
        <f t="shared" si="42"/>
        <v>PASS</v>
      </c>
      <c r="GT53" s="50">
        <f t="shared" si="47"/>
        <v>3</v>
      </c>
      <c r="GU53" s="50">
        <f t="shared" si="48"/>
        <v>1</v>
      </c>
      <c r="GV53" s="50">
        <f t="shared" si="49"/>
        <v>3</v>
      </c>
      <c r="GW53" s="50">
        <f t="shared" si="50"/>
        <v>1</v>
      </c>
      <c r="GX53" s="50">
        <f t="shared" si="51"/>
        <v>3</v>
      </c>
      <c r="GY53" s="50">
        <f t="shared" si="52"/>
        <v>1</v>
      </c>
      <c r="GZ53" s="50">
        <f t="shared" si="53"/>
        <v>3</v>
      </c>
      <c r="HA53" s="50">
        <f t="shared" si="54"/>
        <v>1</v>
      </c>
      <c r="HB53" s="50">
        <f t="shared" si="43"/>
        <v>433.5</v>
      </c>
      <c r="HC53" s="50">
        <f t="shared" si="44"/>
        <v>0</v>
      </c>
      <c r="HD53" s="50">
        <f t="shared" si="45"/>
        <v>466.5</v>
      </c>
      <c r="HE53" s="67">
        <f t="shared" si="55"/>
        <v>16.5</v>
      </c>
      <c r="HF53" s="57">
        <f t="shared" si="56"/>
        <v>0</v>
      </c>
      <c r="HG53" s="68">
        <f t="shared" si="57"/>
        <v>471.64859999999999</v>
      </c>
      <c r="HH53" s="50">
        <f t="shared" si="58"/>
        <v>905.27359999999999</v>
      </c>
      <c r="HI53" s="59">
        <f t="shared" si="59"/>
        <v>1371.8986</v>
      </c>
      <c r="HJ53" s="50">
        <f t="shared" si="60"/>
        <v>1805.3986</v>
      </c>
      <c r="HK53" s="54"/>
      <c r="HL53" s="54"/>
      <c r="HN53" s="133">
        <f t="shared" si="82"/>
        <v>0</v>
      </c>
      <c r="HO53" s="35">
        <f t="shared" si="82"/>
        <v>0</v>
      </c>
      <c r="HP53" s="35">
        <f t="shared" si="82"/>
        <v>0</v>
      </c>
      <c r="HQ53" s="35">
        <f t="shared" si="82"/>
        <v>0</v>
      </c>
      <c r="HR53" s="35">
        <f t="shared" si="82"/>
        <v>0</v>
      </c>
      <c r="HS53" s="35">
        <f t="shared" si="82"/>
        <v>0</v>
      </c>
      <c r="HT53" s="35">
        <f t="shared" si="82"/>
        <v>0</v>
      </c>
      <c r="HU53" s="35" t="e">
        <f t="shared" si="82"/>
        <v>#VALUE!</v>
      </c>
      <c r="HV53" s="35" t="e">
        <f t="shared" si="82"/>
        <v>#VALUE!</v>
      </c>
      <c r="HW53" s="35" t="e">
        <f t="shared" si="82"/>
        <v>#VALUE!</v>
      </c>
      <c r="HX53" s="35" t="e">
        <f t="shared" si="83"/>
        <v>#VALUE!</v>
      </c>
      <c r="HY53" s="35" t="e">
        <f t="shared" si="83"/>
        <v>#VALUE!</v>
      </c>
      <c r="HZ53" s="35" t="e">
        <f t="shared" si="83"/>
        <v>#VALUE!</v>
      </c>
      <c r="IA53" s="35" t="e">
        <f t="shared" si="83"/>
        <v>#VALUE!</v>
      </c>
      <c r="IB53" s="35" t="e">
        <f t="shared" si="83"/>
        <v>#VALUE!</v>
      </c>
      <c r="IC53" s="35" t="e">
        <f t="shared" si="83"/>
        <v>#VALUE!</v>
      </c>
      <c r="ID53" s="35" t="e">
        <f t="shared" si="83"/>
        <v>#VALUE!</v>
      </c>
      <c r="IE53" s="35" t="e">
        <f t="shared" si="83"/>
        <v>#VALUE!</v>
      </c>
      <c r="IF53" s="35" t="e">
        <f t="shared" si="83"/>
        <v>#VALUE!</v>
      </c>
      <c r="IG53" s="35" t="e">
        <f t="shared" si="83"/>
        <v>#VALUE!</v>
      </c>
      <c r="IH53" s="35" t="e">
        <f t="shared" si="84"/>
        <v>#VALUE!</v>
      </c>
      <c r="II53" s="35" t="e">
        <f t="shared" si="84"/>
        <v>#VALUE!</v>
      </c>
      <c r="IJ53" s="35" t="e">
        <f t="shared" si="84"/>
        <v>#VALUE!</v>
      </c>
      <c r="IK53" s="35" t="e">
        <f t="shared" si="84"/>
        <v>#VALUE!</v>
      </c>
      <c r="IL53" s="35" t="e">
        <f t="shared" si="84"/>
        <v>#VALUE!</v>
      </c>
      <c r="IM53" s="35" t="e">
        <f t="shared" si="84"/>
        <v>#VALUE!</v>
      </c>
      <c r="IN53" s="35" t="e">
        <f t="shared" si="84"/>
        <v>#VALUE!</v>
      </c>
      <c r="IO53" s="35" t="e">
        <f t="shared" si="84"/>
        <v>#VALUE!</v>
      </c>
      <c r="IP53" s="35" t="e">
        <f t="shared" si="84"/>
        <v>#VALUE!</v>
      </c>
      <c r="IQ53" s="35" t="e">
        <f t="shared" si="84"/>
        <v>#VALUE!</v>
      </c>
      <c r="IR53" s="35" t="e">
        <f t="shared" si="85"/>
        <v>#VALUE!</v>
      </c>
      <c r="IS53" s="35" t="e">
        <f t="shared" si="85"/>
        <v>#VALUE!</v>
      </c>
      <c r="IT53" s="35" t="e">
        <f t="shared" si="85"/>
        <v>#VALUE!</v>
      </c>
      <c r="IU53" s="35" t="e">
        <f t="shared" si="85"/>
        <v>#VALUE!</v>
      </c>
      <c r="IV53" s="35" t="e">
        <f t="shared" si="85"/>
        <v>#VALUE!</v>
      </c>
      <c r="IW53" s="35" t="e">
        <f t="shared" si="85"/>
        <v>#VALUE!</v>
      </c>
      <c r="IX53" s="35" t="e">
        <f t="shared" si="85"/>
        <v>#VALUE!</v>
      </c>
      <c r="IY53" s="35" t="e">
        <f t="shared" si="85"/>
        <v>#VALUE!</v>
      </c>
      <c r="IZ53" s="35" t="e">
        <f t="shared" si="85"/>
        <v>#VALUE!</v>
      </c>
      <c r="JA53" s="35" t="e">
        <f t="shared" si="85"/>
        <v>#VALUE!</v>
      </c>
      <c r="JB53" s="35" t="e">
        <f t="shared" si="86"/>
        <v>#VALUE!</v>
      </c>
      <c r="JC53" s="35" t="e">
        <f t="shared" si="86"/>
        <v>#VALUE!</v>
      </c>
      <c r="JD53" s="35" t="e">
        <f t="shared" si="86"/>
        <v>#VALUE!</v>
      </c>
      <c r="JE53" s="35" t="e">
        <f t="shared" si="86"/>
        <v>#VALUE!</v>
      </c>
      <c r="JF53" s="35" t="e">
        <f t="shared" si="86"/>
        <v>#VALUE!</v>
      </c>
      <c r="JG53" s="35" t="e">
        <f t="shared" si="86"/>
        <v>#VALUE!</v>
      </c>
      <c r="JH53" s="35" t="e">
        <f t="shared" si="86"/>
        <v>#VALUE!</v>
      </c>
      <c r="JI53" s="35" t="e">
        <f t="shared" si="86"/>
        <v>#VALUE!</v>
      </c>
      <c r="JJ53" s="35" t="e">
        <f t="shared" si="86"/>
        <v>#VALUE!</v>
      </c>
      <c r="JK53" s="177" t="e">
        <f t="shared" si="86"/>
        <v>#VALUE!</v>
      </c>
    </row>
    <row r="54" spans="1:271" ht="15" customHeight="1" x14ac:dyDescent="0.3">
      <c r="A54" s="81"/>
      <c r="B54" s="81"/>
      <c r="C54" s="81"/>
      <c r="D54" s="81"/>
      <c r="E54" s="81"/>
      <c r="F54" s="81"/>
      <c r="G54" s="81"/>
      <c r="H54" s="81"/>
      <c r="I54" s="99"/>
      <c r="J54" s="99"/>
      <c r="K54" s="81"/>
      <c r="L54" s="100"/>
      <c r="M54" s="100"/>
      <c r="N54" s="81"/>
      <c r="O54" s="81"/>
      <c r="P54" s="81"/>
      <c r="Q54" s="81"/>
      <c r="R54" s="81"/>
      <c r="S54" s="81"/>
      <c r="T54" s="81"/>
      <c r="U54" s="81"/>
      <c r="V54" s="81"/>
      <c r="W54" s="81"/>
      <c r="X54" s="81"/>
      <c r="Y54" s="81"/>
      <c r="Z54" s="81"/>
      <c r="AA54" s="81"/>
      <c r="AB54" s="101"/>
      <c r="AC54" s="101"/>
      <c r="AD54" s="101"/>
      <c r="AE54" s="101"/>
      <c r="AF54" s="101"/>
      <c r="AG54" s="101"/>
      <c r="AH54" s="101"/>
      <c r="AI54" s="101"/>
      <c r="AJ54" s="101"/>
      <c r="AK54" s="101"/>
      <c r="AL54" s="101"/>
      <c r="AM54" s="101"/>
      <c r="AN54" s="101"/>
      <c r="AO54" s="101"/>
      <c r="AP54" s="101"/>
      <c r="AQ54" s="426"/>
      <c r="AR54" s="141"/>
      <c r="AS54" s="133">
        <v>4</v>
      </c>
      <c r="AT54" s="35" t="s">
        <v>122</v>
      </c>
      <c r="AU54" s="4" t="str">
        <f t="shared" si="104"/>
        <v>FAIL</v>
      </c>
      <c r="AV54" s="60">
        <v>3</v>
      </c>
      <c r="AW54" s="60">
        <v>1</v>
      </c>
      <c r="AX54" s="60">
        <v>3</v>
      </c>
      <c r="AY54" s="60">
        <v>1</v>
      </c>
      <c r="AZ54" s="35">
        <v>3</v>
      </c>
      <c r="BA54" s="35">
        <v>1</v>
      </c>
      <c r="BB54" s="35">
        <v>3</v>
      </c>
      <c r="BC54" s="35">
        <v>1</v>
      </c>
      <c r="BD54" s="35">
        <f t="shared" si="89"/>
        <v>242</v>
      </c>
      <c r="BE54" s="35"/>
      <c r="BF54" s="35">
        <f t="shared" si="90"/>
        <v>250</v>
      </c>
      <c r="BG54" s="37">
        <f t="shared" si="105"/>
        <v>4</v>
      </c>
      <c r="BH54" s="46"/>
      <c r="BI54" s="138">
        <f t="shared" si="91"/>
        <v>250</v>
      </c>
      <c r="BJ54" s="138">
        <f t="shared" si="92"/>
        <v>492</v>
      </c>
      <c r="BK54" s="138">
        <f t="shared" si="93"/>
        <v>742</v>
      </c>
      <c r="BL54" s="138">
        <f t="shared" si="94"/>
        <v>984</v>
      </c>
      <c r="BM54" s="138">
        <f t="shared" si="95"/>
        <v>1234</v>
      </c>
      <c r="BN54" s="138">
        <f t="shared" si="96"/>
        <v>1476</v>
      </c>
      <c r="BO54" s="138">
        <f t="shared" si="97"/>
        <v>1726</v>
      </c>
      <c r="BP54" s="138">
        <f t="shared" si="98"/>
        <v>0</v>
      </c>
      <c r="BQ54" s="46"/>
      <c r="BR54" s="26" t="str">
        <f t="shared" si="9"/>
        <v>yes2</v>
      </c>
      <c r="BS54" s="26" t="str">
        <f t="shared" si="10"/>
        <v>Int</v>
      </c>
      <c r="BT54" s="26"/>
      <c r="BU54" s="26"/>
      <c r="BV54" s="1">
        <f t="shared" si="99"/>
        <v>0</v>
      </c>
      <c r="BW54" s="1">
        <f t="shared" si="99"/>
        <v>0</v>
      </c>
      <c r="BX54" s="1">
        <f t="shared" si="99"/>
        <v>0</v>
      </c>
      <c r="BY54" s="1">
        <f t="shared" si="99"/>
        <v>0</v>
      </c>
      <c r="BZ54" s="1">
        <f t="shared" si="99"/>
        <v>0</v>
      </c>
      <c r="CA54" s="1">
        <f t="shared" si="99"/>
        <v>0</v>
      </c>
      <c r="CB54" s="1">
        <f t="shared" si="99"/>
        <v>1</v>
      </c>
      <c r="CC54" s="1">
        <f t="shared" si="99"/>
        <v>0</v>
      </c>
      <c r="CD54" s="1">
        <f t="shared" si="99"/>
        <v>0</v>
      </c>
      <c r="CE54" s="1">
        <f t="shared" si="99"/>
        <v>0</v>
      </c>
      <c r="CF54" s="1">
        <f t="shared" si="100"/>
        <v>0</v>
      </c>
      <c r="CG54" s="1">
        <f t="shared" si="100"/>
        <v>0</v>
      </c>
      <c r="CH54" s="1">
        <f t="shared" si="100"/>
        <v>1</v>
      </c>
      <c r="CI54" s="1">
        <f t="shared" si="100"/>
        <v>0</v>
      </c>
      <c r="CJ54" s="1">
        <f t="shared" si="100"/>
        <v>0</v>
      </c>
      <c r="CK54" s="1">
        <f t="shared" si="100"/>
        <v>0</v>
      </c>
      <c r="CL54" s="1">
        <f t="shared" si="100"/>
        <v>0</v>
      </c>
      <c r="CM54" s="1">
        <f t="shared" si="100"/>
        <v>0</v>
      </c>
      <c r="CN54" s="1">
        <f t="shared" si="100"/>
        <v>0</v>
      </c>
      <c r="CO54" s="1">
        <f t="shared" si="100"/>
        <v>0</v>
      </c>
      <c r="CP54" s="1">
        <f t="shared" si="101"/>
        <v>0</v>
      </c>
      <c r="CQ54" s="1">
        <f t="shared" si="101"/>
        <v>0</v>
      </c>
      <c r="CR54" s="1">
        <f t="shared" si="101"/>
        <v>0</v>
      </c>
      <c r="CS54" s="1">
        <f t="shared" si="101"/>
        <v>0</v>
      </c>
      <c r="CT54" s="1">
        <f t="shared" si="101"/>
        <v>0</v>
      </c>
      <c r="CU54" s="1">
        <f t="shared" si="101"/>
        <v>0</v>
      </c>
      <c r="CV54" s="1">
        <f t="shared" si="101"/>
        <v>0</v>
      </c>
      <c r="CW54" s="1">
        <f t="shared" si="101"/>
        <v>0</v>
      </c>
      <c r="CX54" s="1">
        <f t="shared" si="101"/>
        <v>0</v>
      </c>
      <c r="CY54" s="1">
        <f t="shared" si="101"/>
        <v>0</v>
      </c>
      <c r="CZ54" s="1">
        <f t="shared" si="102"/>
        <v>0</v>
      </c>
      <c r="DA54" s="1">
        <f t="shared" si="102"/>
        <v>0</v>
      </c>
      <c r="DB54" s="1">
        <f t="shared" si="102"/>
        <v>0</v>
      </c>
      <c r="DC54" s="1">
        <f t="shared" si="102"/>
        <v>0</v>
      </c>
      <c r="DD54" s="1">
        <f t="shared" si="102"/>
        <v>0</v>
      </c>
      <c r="DE54" s="1">
        <f t="shared" si="102"/>
        <v>0</v>
      </c>
      <c r="DF54" s="1">
        <f t="shared" si="102"/>
        <v>0</v>
      </c>
      <c r="DG54" s="1">
        <f t="shared" si="102"/>
        <v>0</v>
      </c>
      <c r="DH54" s="1">
        <f t="shared" si="102"/>
        <v>0</v>
      </c>
      <c r="DI54" s="1">
        <f t="shared" si="102"/>
        <v>0</v>
      </c>
      <c r="DJ54" s="1">
        <f t="shared" si="103"/>
        <v>0</v>
      </c>
      <c r="DK54" s="1">
        <f t="shared" si="103"/>
        <v>0</v>
      </c>
      <c r="DL54" s="1">
        <f t="shared" si="103"/>
        <v>0</v>
      </c>
      <c r="DM54" s="1">
        <f t="shared" si="103"/>
        <v>1</v>
      </c>
      <c r="DN54" s="1">
        <f t="shared" si="103"/>
        <v>0</v>
      </c>
      <c r="DO54" s="1">
        <f t="shared" si="103"/>
        <v>0</v>
      </c>
      <c r="DP54" s="26"/>
      <c r="DQ54" s="26"/>
      <c r="DR54" s="26"/>
      <c r="DS54" s="26"/>
      <c r="DT54" s="366"/>
      <c r="DU54" s="142"/>
      <c r="DV54" s="26"/>
      <c r="DW54" s="48">
        <v>44</v>
      </c>
      <c r="DX54" s="26" t="str">
        <f>IFERROR(INDEX(AT$11:AT$2000,_xlfn.AGGREGATE(15,6,(ROW(AT$11:AT$2000)-ROW(AT$11)+1)/($AU$11:$AU$2000=$DY$8),ROWS(DX$11:DX54))),"")</f>
        <v>t</v>
      </c>
      <c r="DY54" s="4" t="str">
        <f>IFERROR(INDEX(AU$11:AU$2000,_xlfn.AGGREGATE(15,6,(ROW(AU$11:AU$2000)-ROW(AU$11)+1)/($AU$11:$AU$2000=$DY$8),ROWS(DY$11:DY54))),"")</f>
        <v>PASS</v>
      </c>
      <c r="DZ54" s="26">
        <f>IFERROR(INDEX(AV$11:AV$2000,_xlfn.AGGREGATE(15,6,(ROW(AV$11:AV$2000)-ROW(AV$11)+1)/($AU$11:$AU$2000=$DY$8),ROWS(DZ$11:DZ54))),"")</f>
        <v>1</v>
      </c>
      <c r="EA54" s="26">
        <f>IFERROR(INDEX(AW$11:AW$2000,_xlfn.AGGREGATE(15,6,(ROW(AW$11:AW$2000)-ROW(AW$11)+1)/($AU$11:$AU$2000=$DY$8),ROWS(EA$11:EA54))),"")</f>
        <v>1</v>
      </c>
      <c r="EB54" s="26">
        <f>IFERROR(INDEX(AX$11:AX$2000,_xlfn.AGGREGATE(15,6,(ROW(AX$11:AX$2000)-ROW(AX$11)+1)/($AU$11:$AU$2000=$DY$8),ROWS(EB$11:EB54))),"")</f>
        <v>3</v>
      </c>
      <c r="EC54" s="26">
        <f>IFERROR(INDEX(AY$11:AY$2000,_xlfn.AGGREGATE(15,6,(ROW(AY$11:AY$2000)-ROW(AY$11)+1)/($AU$11:$AU$2000=$DY$8),ROWS(EC$11:EC54))),"")</f>
        <v>3</v>
      </c>
      <c r="ED54" s="26">
        <f>IFERROR(INDEX(AZ$11:AZ$2000,_xlfn.AGGREGATE(15,6,(ROW(AZ$11:AZ$2000)-ROW(AZ$11)+1)/($AU$11:$AU$2000=$DY$8),ROWS(ED$11:ED54))),"")</f>
        <v>1</v>
      </c>
      <c r="EE54" s="26">
        <f>IFERROR(INDEX(BA$11:BA$2000,_xlfn.AGGREGATE(15,6,(ROW(BA$11:BA$2000)-ROW(BA$11)+1)/($AU$11:$AU$2000=$DY$8),ROWS(EE$11:EE54))),"")</f>
        <v>1</v>
      </c>
      <c r="EF54" s="26">
        <f>IFERROR(INDEX(BB$11:BB$2000,_xlfn.AGGREGATE(15,6,(ROW(BB$11:BB$2000)-ROW(BB$11)+1)/($AU$11:$AU$2000=$DY$8),ROWS(EF$11:EF54))),"")</f>
        <v>3</v>
      </c>
      <c r="EG54" s="26">
        <f>IFERROR(INDEX(BC$11:BC$2000,_xlfn.AGGREGATE(15,6,(ROW(BC$11:BC$2000)-ROW(BC$11)+1)/($AU$11:$AU$2000=$DY$8),ROWS(EG$11:EG54))),"")</f>
        <v>3</v>
      </c>
      <c r="EH54" s="26">
        <f>IFERROR(INDEX(BD$11:BD$2000,_xlfn.AGGREGATE(15,6,(ROW(BD$11:BD$2000)-ROW(BD$11)+1)/($AU$11:$AU$2000=$DY$8),ROWS(EH$11:EH54))),"")</f>
        <v>431.5</v>
      </c>
      <c r="EI54" s="26">
        <f>IFERROR(INDEX(BE$11:BE$2000,_xlfn.AGGREGATE(15,6,(ROW(BE$11:BE$2000)-ROW(BE$11)+1)/($AU$11:$AU$2000=$DY$8),ROWS(EI$11:EI54))),"")</f>
        <v>0</v>
      </c>
      <c r="EJ54" s="26">
        <f>IFERROR(INDEX(BF$11:BF$2000,_xlfn.AGGREGATE(15,6,(ROW(BF$11:BF$2000)-ROW(BF$11)+1)/($AU$11:$AU$2000=$DY$8),ROWS(EJ$11:EJ54))),"")</f>
        <v>468.5</v>
      </c>
      <c r="EK54" s="26">
        <f>IFERROR(INDEX(BG$11:BG$2000,_xlfn.AGGREGATE(15,6,(ROW(BG$11:BG$2000)-ROW(BG$11)+1)/($AU$11:$AU$2000=$DY$8),ROWS(EK$11:EK54))),"")</f>
        <v>18.5</v>
      </c>
      <c r="EL54" s="26">
        <f>IFERROR(INDEX(BH$11:BH$2000,_xlfn.AGGREGATE(15,6,(ROW(BH$11:BH$2000)-ROW(BH$11)+1)/($AU$11:$AU$2000=$DY$8),ROWS(EL$11:EL54))),"")</f>
        <v>0</v>
      </c>
      <c r="EM54" s="26">
        <f>IFERROR(INDEX(BI$11:BI$2000,_xlfn.AGGREGATE(15,6,(ROW(BI$11:BI$2000)-ROW(BI$11)+1)/($AU$11:$AU$2000=$DY$8),ROWS(EM$11:EM54))),"")</f>
        <v>436.64859999999999</v>
      </c>
      <c r="EN54" s="26">
        <f>IFERROR(INDEX(BJ$11:BJ$2000,_xlfn.AGGREGATE(15,6,(ROW(BJ$11:BJ$2000)-ROW(BJ$11)+1)/($AU$11:$AU$2000=$DY$8),ROWS(EN$11:EN54))),"")</f>
        <v>868.27359999999999</v>
      </c>
      <c r="EO54" s="26">
        <f>IFERROR(INDEX(BK$11:BK$2000,_xlfn.AGGREGATE(15,6,(ROW(BK$11:BK$2000)-ROW(BK$11)+1)/($AU$11:$AU$2000=$DY$8),ROWS(EO$11:EO54))),"")</f>
        <v>1336.8986</v>
      </c>
      <c r="EP54" s="26">
        <f>IFERROR(INDEX(BL$11:BL$2000,_xlfn.AGGREGATE(15,6,(ROW(BL$11:BL$2000)-ROW(BL$11)+1)/($AU$11:$AU$2000=$DY$8),ROWS(EP$11:EP54))),"")</f>
        <v>1805.3986</v>
      </c>
      <c r="EQ54" s="26">
        <f>IFERROR(INDEX(BM$11:BM$2000,_xlfn.AGGREGATE(15,6,(ROW(BM$11:BM$2000)-ROW(BM$11)+1)/($AU$11:$AU$2000=$DY$8),ROWS(EQ$11:EQ54))),"")</f>
        <v>0</v>
      </c>
      <c r="ER54" s="26">
        <f>IFERROR(INDEX(BN$11:BN$2000,_xlfn.AGGREGATE(15,6,(ROW(BN$11:BN$2000)-ROW(BN$11)+1)/($AU$11:$AU$2000=$DY$8),ROWS(ER$11:ER54))),"")</f>
        <v>0</v>
      </c>
      <c r="ES54" s="26">
        <f>IFERROR(INDEX(BO$11:BO$2000,_xlfn.AGGREGATE(15,6,(ROW(BO$11:BO$2000)-ROW(BO$11)+1)/($AU$11:$AU$2000=$DY$8),ROWS(ES$11:ES54))),"")</f>
        <v>0</v>
      </c>
      <c r="ET54" s="63">
        <f>IFERROR(INDEX(BP$11:BP$2000,_xlfn.AGGREGATE(15,6,(ROW(BP$11:BP$2000)-ROW(BP$11)+1)/($AU$11:$AU$2000=$DY$8),ROWS(ET$11:ET54))),"")</f>
        <v>0</v>
      </c>
      <c r="EU54" s="25"/>
      <c r="EV54" s="48" t="e">
        <f>_xlfn.RANK.EQ(FJ54,$FJ$11:$FJ$64,1)+COUNTIF(FJ$11:$FJ54,FJ54)-1</f>
        <v>#VALUE!</v>
      </c>
      <c r="EW54" s="25" t="str">
        <f>IFERROR(INDEX(DX$11:DX$541,_xlfn.AGGREGATE(15,6,(ROW(DX$11:DX$541)-ROW(DX$11)+1)/($DX$11:$DX$541="p"),ROWS(EW$11:EW54))),"")</f>
        <v/>
      </c>
      <c r="EX54" s="25" t="str">
        <f>IFERROR(INDEX(DY$11:DY$541,_xlfn.AGGREGATE(15,6,(ROW(DY$11:DY$541)-ROW(DY$11)+1)/($DX$11:$DX$541="p"),ROWS(EX$11:EX54))),"")</f>
        <v/>
      </c>
      <c r="EY54" s="25" t="str">
        <f>IFERROR(INDEX(DZ$11:DZ$541,_xlfn.AGGREGATE(15,6,(ROW(DZ$11:DZ$541)-ROW(DZ$11)+1)/($DX$11:$DX$541="p"),ROWS(EY$11:EY54))),"")</f>
        <v/>
      </c>
      <c r="EZ54" s="25" t="str">
        <f>IFERROR(INDEX(EA$11:EA$541,_xlfn.AGGREGATE(15,6,(ROW(EA$11:EA$541)-ROW(EA$11)+1)/($DX$11:$DX$541="p"),ROWS(EZ$11:EZ54))),"")</f>
        <v/>
      </c>
      <c r="FA54" s="25" t="str">
        <f>IFERROR(INDEX(EB$11:EB$541,_xlfn.AGGREGATE(15,6,(ROW(EB$11:EB$541)-ROW(EB$11)+1)/($DX$11:$DX$541="p"),ROWS(FA$11:FA54))),"")</f>
        <v/>
      </c>
      <c r="FB54" s="25" t="str">
        <f>IFERROR(INDEX(EC$11:EC$541,_xlfn.AGGREGATE(15,6,(ROW(EC$11:EC$541)-ROW(EC$11)+1)/($DX$11:$DX$541="p"),ROWS(FB$11:FB54))),"")</f>
        <v/>
      </c>
      <c r="FC54" s="25" t="str">
        <f>IFERROR(INDEX(ED$11:ED$541,_xlfn.AGGREGATE(15,6,(ROW(ED$11:ED$541)-ROW(ED$11)+1)/($DX$11:$DX$541="p"),ROWS(FC$11:FC54))),"")</f>
        <v/>
      </c>
      <c r="FD54" s="25" t="str">
        <f>IFERROR(INDEX(EE$11:EE$541,_xlfn.AGGREGATE(15,6,(ROW(EE$11:EE$541)-ROW(EE$11)+1)/($DX$11:$DX$541="p"),ROWS(FD$11:FD54))),"")</f>
        <v/>
      </c>
      <c r="FE54" s="25" t="str">
        <f>IFERROR(INDEX(EF$11:EF$541,_xlfn.AGGREGATE(15,6,(ROW(EF$11:EF$541)-ROW(EF$11)+1)/($DX$11:$DX$541="p"),ROWS(FE$11:FE54))),"")</f>
        <v/>
      </c>
      <c r="FF54" s="25" t="str">
        <f>IFERROR(INDEX(EG$11:EG$541,_xlfn.AGGREGATE(15,6,(ROW(EG$11:EG$541)-ROW(EG$11)+1)/($DX$11:$DX$541="p"),ROWS(FF$11:FF54))),"")</f>
        <v/>
      </c>
      <c r="FG54" s="25" t="str">
        <f>IFERROR(INDEX(EH$11:EH$541,_xlfn.AGGREGATE(15,6,(ROW(EH$11:EH$541)-ROW(EH$11)+1)/($DX$11:$DX$541="p"),ROWS(FG$11:FG54))),"")</f>
        <v/>
      </c>
      <c r="FH54" s="25" t="str">
        <f>IFERROR(INDEX(EI$11:EI$541,_xlfn.AGGREGATE(15,6,(ROW(EI$11:EI$541)-ROW(EI$11)+1)/($DX$11:$DX$541="p"),ROWS(FH$11:FH54))),"")</f>
        <v/>
      </c>
      <c r="FI54" s="25" t="str">
        <f>IFERROR(INDEX(EJ$11:EJ$541,_xlfn.AGGREGATE(15,6,(ROW(EJ$11:EJ$541)-ROW(EJ$11)+1)/($DX$11:$DX$541="p"),ROWS(FI$11:FI54))),"")</f>
        <v/>
      </c>
      <c r="FJ54" s="25" t="str">
        <f>IFERROR(INDEX(EK$11:EK$541,_xlfn.AGGREGATE(15,6,(ROW(EK$11:EK$541)-ROW(EK$11)+1)/($DX$11:$DX$541="p"),ROWS(FJ$11:FJ54))),"")</f>
        <v/>
      </c>
      <c r="FK54" s="25"/>
      <c r="FL54" s="25" t="str">
        <f>IFERROR(INDEX(EM$11:EM$541,_xlfn.AGGREGATE(15,6,(ROW(EM$11:EM$541)-ROW(EM$11)+1)/($DX$11:$DX$541="p"),ROWS(FL$11:FL54))),"")</f>
        <v/>
      </c>
      <c r="FM54" s="25" t="str">
        <f>IFERROR(INDEX(EN$11:EN$541,_xlfn.AGGREGATE(15,6,(ROW(EN$11:EN$541)-ROW(EN$11)+1)/($DX$11:$DX$541="p"),ROWS(FM$11:FM54))),"")</f>
        <v/>
      </c>
      <c r="FN54" s="25" t="str">
        <f>IFERROR(INDEX(EO$11:EO$541,_xlfn.AGGREGATE(15,6,(ROW(EO$11:EO$541)-ROW(EO$11)+1)/($DX$11:$DX$541="p"),ROWS(FN$11:FN54))),"")</f>
        <v/>
      </c>
      <c r="FO54" s="25" t="str">
        <f>IFERROR(INDEX(EP$11:EP$541,_xlfn.AGGREGATE(15,6,(ROW(EP$11:EP$541)-ROW(EP$11)+1)/($DX$11:$DX$541="p"),ROWS(FO$11:FO54))),"")</f>
        <v/>
      </c>
      <c r="FP54" s="25" t="str">
        <f>IFERROR(INDEX(EQ$11:EQ$541,_xlfn.AGGREGATE(15,6,(ROW(EQ$11:EQ$541)-ROW(EQ$11)+1)/($DX$11:$DX$541="p"),ROWS(FP$11:FP54))),"")</f>
        <v/>
      </c>
      <c r="FQ54" s="25" t="str">
        <f>IFERROR(INDEX(ER$11:ER$541,_xlfn.AGGREGATE(15,6,(ROW(ER$11:ER$541)-ROW(ER$11)+1)/($DX$11:$DX$541="p"),ROWS(FQ$11:FQ54))),"")</f>
        <v/>
      </c>
      <c r="FR54" s="25" t="str">
        <f>IFERROR(INDEX(ES$11:ES$541,_xlfn.AGGREGATE(15,6,(ROW(ES$11:ES$541)-ROW(ES$11)+1)/($DX$11:$DX$541="p"),ROWS(FR$11:FR54))),"")</f>
        <v/>
      </c>
      <c r="FS54" s="25" t="str">
        <f>IFERROR(INDEX(ET$11:ET$541,_xlfn.AGGREGATE(15,6,(ROW(ET$11:ET$541)-ROW(ET$11)+1)/($DX$11:$DX$541="p"),ROWS(FS$11:FS54))),"")</f>
        <v/>
      </c>
      <c r="FT54" s="25"/>
      <c r="FU54" s="48">
        <f>_xlfn.RANK.EQ(GI54,$GI$11:$GI$96,1)+COUNTIF($GI$11:GI54,GI54)-1</f>
        <v>75</v>
      </c>
      <c r="FV54" s="25" t="str">
        <f>IFERROR(INDEX(DX$11:DX$541,_xlfn.AGGREGATE(15,6,(ROW(DX$11:DX$541)-ROW(DX$11)+1)/($DX$11:$DX$541="t"),ROWS(FV$11:FV54))),"")</f>
        <v>t</v>
      </c>
      <c r="FW54" s="25" t="str">
        <f>IFERROR(INDEX(DY$11:DY$541,_xlfn.AGGREGATE(15,6,(ROW(DY$11:DY$541)-ROW(DY$11)+1)/($DX$11:$DX$541="t"),ROWS(FW$11:FW54))),"")</f>
        <v>PASS</v>
      </c>
      <c r="FX54" s="25">
        <f>IFERROR(INDEX(DZ$11:DZ$541,_xlfn.AGGREGATE(15,6,(ROW(DZ$11:DZ$541)-ROW(DZ$11)+1)/($DX$11:$DX$541="t"),ROWS(FX$11:FX54))),"")</f>
        <v>1</v>
      </c>
      <c r="FY54" s="25">
        <f>IFERROR(INDEX(EA$11:EA$541,_xlfn.AGGREGATE(15,6,(ROW(EA$11:EA$541)-ROW(EA$11)+1)/($DX$11:$DX$541="t"),ROWS(FY$11:FY54))),"")</f>
        <v>1</v>
      </c>
      <c r="FZ54" s="25">
        <f>IFERROR(INDEX(EB$11:EB$541,_xlfn.AGGREGATE(15,6,(ROW(EB$11:EB$541)-ROW(EB$11)+1)/($DX$11:$DX$541="t"),ROWS(FZ$11:FZ54))),"")</f>
        <v>3</v>
      </c>
      <c r="GA54" s="25">
        <f>IFERROR(INDEX(EC$11:EC$541,_xlfn.AGGREGATE(15,6,(ROW(EC$11:EC$541)-ROW(EC$11)+1)/($DX$11:$DX$541="t"),ROWS(GA$11:GA54))),"")</f>
        <v>3</v>
      </c>
      <c r="GB54" s="25">
        <f>IFERROR(INDEX(ED$11:ED$541,_xlfn.AGGREGATE(15,6,(ROW(ED$11:ED$541)-ROW(ED$11)+1)/($DX$11:$DX$541="t"),ROWS(GB$11:GB54))),"")</f>
        <v>1</v>
      </c>
      <c r="GC54" s="25">
        <f>IFERROR(INDEX(EE$11:EE$541,_xlfn.AGGREGATE(15,6,(ROW(EE$11:EE$541)-ROW(EE$11)+1)/($DX$11:$DX$541="t"),ROWS(GC$11:GC54))),"")</f>
        <v>1</v>
      </c>
      <c r="GD54" s="25">
        <f>IFERROR(INDEX(EF$11:EF$541,_xlfn.AGGREGATE(15,6,(ROW(EF$11:EF$541)-ROW(EF$11)+1)/($DX$11:$DX$541="t"),ROWS(GD$11:GD54))),"")</f>
        <v>3</v>
      </c>
      <c r="GE54" s="25">
        <f>IFERROR(INDEX(EG$11:EG$541,_xlfn.AGGREGATE(15,6,(ROW(EG$11:EG$541)-ROW(EG$11)+1)/($DX$11:$DX$541="t"),ROWS(GE$11:GE54))),"")</f>
        <v>3</v>
      </c>
      <c r="GF54" s="25">
        <f>IFERROR(INDEX(EH$11:EH$541,_xlfn.AGGREGATE(15,6,(ROW(EH$11:EH$541)-ROW(EH$11)+1)/($DX$11:$DX$541="t"),ROWS(GF$11:GF54))),"")</f>
        <v>428</v>
      </c>
      <c r="GG54" s="25">
        <f>IFERROR(INDEX(EI$11:EI$541,_xlfn.AGGREGATE(15,6,(ROW(EI$11:EI$541)-ROW(EI$11)+1)/($DX$11:$DX$541="t"),ROWS(GG$11:GG54))),"")</f>
        <v>0</v>
      </c>
      <c r="GH54" s="25">
        <f>IFERROR(INDEX(EJ$11:EJ$541,_xlfn.AGGREGATE(15,6,(ROW(EJ$11:EJ$541)-ROW(EJ$11)+1)/($DX$11:$DX$541="t"),ROWS(GH$11:GH54))),"")</f>
        <v>472</v>
      </c>
      <c r="GI54" s="25">
        <f>IFERROR(INDEX(EK$11:EK$541,_xlfn.AGGREGATE(15,6,(ROW(EK$11:EK$541)-ROW(EK$11)+1)/($DX$11:$DX$541="t"),ROWS(GI$11:GI54))),"")</f>
        <v>22</v>
      </c>
      <c r="GJ54" s="25"/>
      <c r="GK54" s="25">
        <f>IFERROR(INDEX(EM$11:EM$541,_xlfn.AGGREGATE(15,6,(ROW(EM$11:EM$541)-ROW(EM$11)+1)/($DX$11:$DX$541="t"),ROWS(GK$11:GK54))),"")</f>
        <v>433.14859999999999</v>
      </c>
      <c r="GL54" s="25">
        <f>IFERROR(INDEX(EN$11:EN$541,_xlfn.AGGREGATE(15,6,(ROW(EN$11:EN$541)-ROW(EN$11)+1)/($DX$11:$DX$541="t"),ROWS(GL$11:GL54))),"")</f>
        <v>861.27359999999999</v>
      </c>
      <c r="GM54" s="25">
        <f>IFERROR(INDEX(EO$11:EO$541,_xlfn.AGGREGATE(15,6,(ROW(EO$11:EO$541)-ROW(EO$11)+1)/($DX$11:$DX$541="t"),ROWS(GM$11:GM54))),"")</f>
        <v>1333.3986</v>
      </c>
      <c r="GN54" s="25">
        <f>IFERROR(INDEX(EP$11:EP$541,_xlfn.AGGREGATE(15,6,(ROW(EP$11:EP$541)-ROW(EP$11)+1)/($DX$11:$DX$541="t"),ROWS(GN$11:GN54))),"")</f>
        <v>1805.3986</v>
      </c>
      <c r="GO54" s="25"/>
      <c r="GP54" s="305"/>
      <c r="GQ54" s="142"/>
      <c r="GR54" s="26"/>
      <c r="GS54" s="18" t="str">
        <f t="shared" si="42"/>
        <v>PASS</v>
      </c>
      <c r="GT54" s="26">
        <f t="shared" si="47"/>
        <v>1</v>
      </c>
      <c r="GU54" s="26">
        <f t="shared" si="48"/>
        <v>3</v>
      </c>
      <c r="GV54" s="26">
        <f t="shared" si="49"/>
        <v>1</v>
      </c>
      <c r="GW54" s="26">
        <f t="shared" si="50"/>
        <v>3</v>
      </c>
      <c r="GX54" s="26">
        <f t="shared" si="51"/>
        <v>1</v>
      </c>
      <c r="GY54" s="26">
        <f t="shared" si="52"/>
        <v>3</v>
      </c>
      <c r="GZ54" s="26">
        <f t="shared" si="53"/>
        <v>1</v>
      </c>
      <c r="HA54" s="26">
        <f t="shared" si="54"/>
        <v>3</v>
      </c>
      <c r="HB54" s="26">
        <f t="shared" si="43"/>
        <v>433.5</v>
      </c>
      <c r="HC54" s="26">
        <f t="shared" si="44"/>
        <v>0</v>
      </c>
      <c r="HD54" s="26">
        <f t="shared" si="45"/>
        <v>466.5</v>
      </c>
      <c r="HE54" s="63">
        <f t="shared" si="55"/>
        <v>16.5</v>
      </c>
      <c r="HF54" s="52">
        <f t="shared" si="56"/>
        <v>0</v>
      </c>
      <c r="HG54" s="4">
        <f t="shared" si="57"/>
        <v>438.64859999999999</v>
      </c>
      <c r="HH54" s="26">
        <f t="shared" si="58"/>
        <v>905.27359999999999</v>
      </c>
      <c r="HI54" s="7">
        <f t="shared" si="59"/>
        <v>1338.8986</v>
      </c>
      <c r="HJ54" s="26">
        <f t="shared" si="60"/>
        <v>1805.3986</v>
      </c>
      <c r="HK54" s="2"/>
      <c r="HL54" s="2"/>
      <c r="HN54" s="133">
        <f t="shared" si="82"/>
        <v>0</v>
      </c>
      <c r="HO54" s="35">
        <f t="shared" si="82"/>
        <v>0</v>
      </c>
      <c r="HP54" s="35">
        <f t="shared" si="82"/>
        <v>1</v>
      </c>
      <c r="HQ54" s="35">
        <f t="shared" si="82"/>
        <v>1</v>
      </c>
      <c r="HR54" s="35">
        <f t="shared" si="82"/>
        <v>1</v>
      </c>
      <c r="HS54" s="35">
        <f t="shared" si="82"/>
        <v>1</v>
      </c>
      <c r="HT54" s="35">
        <f t="shared" si="82"/>
        <v>1</v>
      </c>
      <c r="HU54" s="35" t="e">
        <f t="shared" si="82"/>
        <v>#VALUE!</v>
      </c>
      <c r="HV54" s="35" t="e">
        <f t="shared" si="82"/>
        <v>#VALUE!</v>
      </c>
      <c r="HW54" s="35" t="e">
        <f t="shared" si="82"/>
        <v>#VALUE!</v>
      </c>
      <c r="HX54" s="35" t="e">
        <f t="shared" si="83"/>
        <v>#VALUE!</v>
      </c>
      <c r="HY54" s="35" t="e">
        <f t="shared" si="83"/>
        <v>#VALUE!</v>
      </c>
      <c r="HZ54" s="35" t="e">
        <f t="shared" si="83"/>
        <v>#VALUE!</v>
      </c>
      <c r="IA54" s="35" t="e">
        <f t="shared" si="83"/>
        <v>#VALUE!</v>
      </c>
      <c r="IB54" s="35" t="e">
        <f t="shared" si="83"/>
        <v>#VALUE!</v>
      </c>
      <c r="IC54" s="35" t="e">
        <f t="shared" si="83"/>
        <v>#VALUE!</v>
      </c>
      <c r="ID54" s="35" t="e">
        <f t="shared" si="83"/>
        <v>#VALUE!</v>
      </c>
      <c r="IE54" s="35" t="e">
        <f t="shared" si="83"/>
        <v>#VALUE!</v>
      </c>
      <c r="IF54" s="35" t="e">
        <f t="shared" si="83"/>
        <v>#VALUE!</v>
      </c>
      <c r="IG54" s="35" t="e">
        <f t="shared" si="83"/>
        <v>#VALUE!</v>
      </c>
      <c r="IH54" s="35" t="e">
        <f t="shared" si="84"/>
        <v>#VALUE!</v>
      </c>
      <c r="II54" s="35" t="e">
        <f t="shared" si="84"/>
        <v>#VALUE!</v>
      </c>
      <c r="IJ54" s="35" t="e">
        <f t="shared" si="84"/>
        <v>#VALUE!</v>
      </c>
      <c r="IK54" s="35" t="e">
        <f t="shared" si="84"/>
        <v>#VALUE!</v>
      </c>
      <c r="IL54" s="35" t="e">
        <f t="shared" si="84"/>
        <v>#VALUE!</v>
      </c>
      <c r="IM54" s="35" t="e">
        <f t="shared" si="84"/>
        <v>#VALUE!</v>
      </c>
      <c r="IN54" s="35" t="e">
        <f t="shared" si="84"/>
        <v>#VALUE!</v>
      </c>
      <c r="IO54" s="35" t="e">
        <f t="shared" si="84"/>
        <v>#VALUE!</v>
      </c>
      <c r="IP54" s="35" t="e">
        <f t="shared" si="84"/>
        <v>#VALUE!</v>
      </c>
      <c r="IQ54" s="35" t="e">
        <f t="shared" si="84"/>
        <v>#VALUE!</v>
      </c>
      <c r="IR54" s="35" t="e">
        <f t="shared" si="85"/>
        <v>#VALUE!</v>
      </c>
      <c r="IS54" s="35" t="e">
        <f t="shared" si="85"/>
        <v>#VALUE!</v>
      </c>
      <c r="IT54" s="35" t="e">
        <f t="shared" si="85"/>
        <v>#VALUE!</v>
      </c>
      <c r="IU54" s="35" t="e">
        <f t="shared" si="85"/>
        <v>#VALUE!</v>
      </c>
      <c r="IV54" s="35" t="e">
        <f t="shared" si="85"/>
        <v>#VALUE!</v>
      </c>
      <c r="IW54" s="35" t="e">
        <f t="shared" si="85"/>
        <v>#VALUE!</v>
      </c>
      <c r="IX54" s="35" t="e">
        <f t="shared" si="85"/>
        <v>#VALUE!</v>
      </c>
      <c r="IY54" s="35" t="e">
        <f t="shared" si="85"/>
        <v>#VALUE!</v>
      </c>
      <c r="IZ54" s="35" t="e">
        <f t="shared" si="85"/>
        <v>#VALUE!</v>
      </c>
      <c r="JA54" s="35" t="e">
        <f t="shared" si="85"/>
        <v>#VALUE!</v>
      </c>
      <c r="JB54" s="35" t="e">
        <f t="shared" si="86"/>
        <v>#VALUE!</v>
      </c>
      <c r="JC54" s="35" t="e">
        <f t="shared" si="86"/>
        <v>#VALUE!</v>
      </c>
      <c r="JD54" s="35" t="e">
        <f t="shared" si="86"/>
        <v>#VALUE!</v>
      </c>
      <c r="JE54" s="35" t="e">
        <f t="shared" si="86"/>
        <v>#VALUE!</v>
      </c>
      <c r="JF54" s="35" t="e">
        <f t="shared" si="86"/>
        <v>#VALUE!</v>
      </c>
      <c r="JG54" s="35" t="e">
        <f t="shared" si="86"/>
        <v>#VALUE!</v>
      </c>
      <c r="JH54" s="35" t="e">
        <f t="shared" si="86"/>
        <v>#VALUE!</v>
      </c>
      <c r="JI54" s="35" t="e">
        <f t="shared" si="86"/>
        <v>#VALUE!</v>
      </c>
      <c r="JJ54" s="35" t="e">
        <f t="shared" si="86"/>
        <v>#VALUE!</v>
      </c>
      <c r="JK54" s="177" t="e">
        <f t="shared" si="86"/>
        <v>#VALUE!</v>
      </c>
    </row>
    <row r="55" spans="1:271" ht="15" customHeight="1" x14ac:dyDescent="0.3">
      <c r="A55" s="81"/>
      <c r="B55" s="81"/>
      <c r="C55" s="81"/>
      <c r="D55" s="81"/>
      <c r="E55" s="81"/>
      <c r="F55" s="81"/>
      <c r="G55" s="81"/>
      <c r="H55" s="81"/>
      <c r="I55" s="99"/>
      <c r="J55" s="99"/>
      <c r="K55" s="81"/>
      <c r="L55" s="100"/>
      <c r="M55" s="100"/>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426"/>
      <c r="AR55" s="141"/>
      <c r="AS55" s="140">
        <v>5</v>
      </c>
      <c r="AT55" s="46" t="s">
        <v>122</v>
      </c>
      <c r="AU55" s="4" t="str">
        <f t="shared" si="104"/>
        <v>FAIL</v>
      </c>
      <c r="AV55" s="60">
        <v>3</v>
      </c>
      <c r="AW55" s="60">
        <v>1</v>
      </c>
      <c r="AX55" s="60">
        <v>3</v>
      </c>
      <c r="AY55" s="60">
        <v>1</v>
      </c>
      <c r="AZ55" s="46">
        <v>3</v>
      </c>
      <c r="BA55" s="46">
        <v>1</v>
      </c>
      <c r="BB55" s="46">
        <v>3</v>
      </c>
      <c r="BC55" s="46">
        <v>1</v>
      </c>
      <c r="BD55" s="46">
        <f t="shared" si="89"/>
        <v>241</v>
      </c>
      <c r="BE55" s="46"/>
      <c r="BF55" s="46">
        <f t="shared" si="90"/>
        <v>251</v>
      </c>
      <c r="BG55" s="241">
        <f t="shared" si="105"/>
        <v>5</v>
      </c>
      <c r="BH55" s="46"/>
      <c r="BI55" s="138">
        <f t="shared" si="91"/>
        <v>251</v>
      </c>
      <c r="BJ55" s="138">
        <f t="shared" si="92"/>
        <v>492</v>
      </c>
      <c r="BK55" s="138">
        <f t="shared" si="93"/>
        <v>743</v>
      </c>
      <c r="BL55" s="138">
        <f t="shared" si="94"/>
        <v>984</v>
      </c>
      <c r="BM55" s="138">
        <f t="shared" si="95"/>
        <v>1235</v>
      </c>
      <c r="BN55" s="138">
        <f t="shared" si="96"/>
        <v>1476</v>
      </c>
      <c r="BO55" s="138">
        <f t="shared" si="97"/>
        <v>1727</v>
      </c>
      <c r="BP55" s="138">
        <f t="shared" si="98"/>
        <v>0</v>
      </c>
      <c r="BQ55" s="46"/>
      <c r="BR55" s="26" t="str">
        <f t="shared" si="9"/>
        <v>yes2</v>
      </c>
      <c r="BS55" s="26" t="str">
        <f t="shared" si="10"/>
        <v>Int</v>
      </c>
      <c r="BT55" s="26"/>
      <c r="BU55" s="26"/>
      <c r="BV55" s="1">
        <f t="shared" si="99"/>
        <v>0</v>
      </c>
      <c r="BW55" s="1">
        <f t="shared" si="99"/>
        <v>0</v>
      </c>
      <c r="BX55" s="1">
        <f t="shared" si="99"/>
        <v>0</v>
      </c>
      <c r="BY55" s="1">
        <f t="shared" si="99"/>
        <v>0</v>
      </c>
      <c r="BZ55" s="1">
        <f t="shared" si="99"/>
        <v>0</v>
      </c>
      <c r="CA55" s="1">
        <f t="shared" si="99"/>
        <v>0</v>
      </c>
      <c r="CB55" s="1">
        <f t="shared" si="99"/>
        <v>1</v>
      </c>
      <c r="CC55" s="1">
        <f t="shared" si="99"/>
        <v>0</v>
      </c>
      <c r="CD55" s="1">
        <f t="shared" si="99"/>
        <v>0</v>
      </c>
      <c r="CE55" s="1">
        <f t="shared" si="99"/>
        <v>0</v>
      </c>
      <c r="CF55" s="1">
        <f t="shared" si="100"/>
        <v>0</v>
      </c>
      <c r="CG55" s="1">
        <f t="shared" si="100"/>
        <v>0</v>
      </c>
      <c r="CH55" s="1">
        <f t="shared" si="100"/>
        <v>1</v>
      </c>
      <c r="CI55" s="1">
        <f t="shared" si="100"/>
        <v>0</v>
      </c>
      <c r="CJ55" s="1">
        <f t="shared" si="100"/>
        <v>0</v>
      </c>
      <c r="CK55" s="1">
        <f t="shared" si="100"/>
        <v>0</v>
      </c>
      <c r="CL55" s="1">
        <f t="shared" si="100"/>
        <v>0</v>
      </c>
      <c r="CM55" s="1">
        <f t="shared" si="100"/>
        <v>0</v>
      </c>
      <c r="CN55" s="1">
        <f t="shared" si="100"/>
        <v>0</v>
      </c>
      <c r="CO55" s="1">
        <f t="shared" si="100"/>
        <v>0</v>
      </c>
      <c r="CP55" s="1">
        <f t="shared" si="101"/>
        <v>0</v>
      </c>
      <c r="CQ55" s="1">
        <f t="shared" si="101"/>
        <v>0</v>
      </c>
      <c r="CR55" s="1">
        <f t="shared" si="101"/>
        <v>0</v>
      </c>
      <c r="CS55" s="1">
        <f t="shared" si="101"/>
        <v>0</v>
      </c>
      <c r="CT55" s="1">
        <f t="shared" si="101"/>
        <v>0</v>
      </c>
      <c r="CU55" s="1">
        <f t="shared" si="101"/>
        <v>0</v>
      </c>
      <c r="CV55" s="1">
        <f t="shared" si="101"/>
        <v>0</v>
      </c>
      <c r="CW55" s="1">
        <f t="shared" si="101"/>
        <v>0</v>
      </c>
      <c r="CX55" s="1">
        <f t="shared" si="101"/>
        <v>0</v>
      </c>
      <c r="CY55" s="1">
        <f t="shared" si="101"/>
        <v>0</v>
      </c>
      <c r="CZ55" s="1">
        <f t="shared" si="102"/>
        <v>0</v>
      </c>
      <c r="DA55" s="1">
        <f t="shared" si="102"/>
        <v>0</v>
      </c>
      <c r="DB55" s="1">
        <f t="shared" si="102"/>
        <v>0</v>
      </c>
      <c r="DC55" s="1">
        <f t="shared" si="102"/>
        <v>0</v>
      </c>
      <c r="DD55" s="1">
        <f t="shared" si="102"/>
        <v>0</v>
      </c>
      <c r="DE55" s="1">
        <f t="shared" si="102"/>
        <v>0</v>
      </c>
      <c r="DF55" s="1">
        <f t="shared" si="102"/>
        <v>0</v>
      </c>
      <c r="DG55" s="1">
        <f t="shared" si="102"/>
        <v>0</v>
      </c>
      <c r="DH55" s="1">
        <f t="shared" si="102"/>
        <v>0</v>
      </c>
      <c r="DI55" s="1">
        <f t="shared" si="102"/>
        <v>0</v>
      </c>
      <c r="DJ55" s="1">
        <f t="shared" si="103"/>
        <v>0</v>
      </c>
      <c r="DK55" s="1">
        <f t="shared" si="103"/>
        <v>0</v>
      </c>
      <c r="DL55" s="1">
        <f t="shared" si="103"/>
        <v>0</v>
      </c>
      <c r="DM55" s="1">
        <f t="shared" si="103"/>
        <v>0</v>
      </c>
      <c r="DN55" s="1">
        <f t="shared" si="103"/>
        <v>0</v>
      </c>
      <c r="DO55" s="1">
        <f t="shared" si="103"/>
        <v>0</v>
      </c>
      <c r="DP55" s="26"/>
      <c r="DQ55" s="26"/>
      <c r="DR55" s="26"/>
      <c r="DS55" s="26"/>
      <c r="DT55" s="366"/>
      <c r="DU55" s="142"/>
      <c r="DV55" s="26"/>
      <c r="DW55" s="48">
        <v>45</v>
      </c>
      <c r="DX55" s="26" t="str">
        <f>IFERROR(INDEX(AT$11:AT$2000,_xlfn.AGGREGATE(15,6,(ROW(AT$11:AT$2000)-ROW(AT$11)+1)/($AU$11:$AU$2000=$DY$8),ROWS(DX$11:DX55))),"")</f>
        <v>t</v>
      </c>
      <c r="DY55" s="4" t="str">
        <f>IFERROR(INDEX(AU$11:AU$2000,_xlfn.AGGREGATE(15,6,(ROW(AU$11:AU$2000)-ROW(AU$11)+1)/($AU$11:$AU$2000=$DY$8),ROWS(DY$11:DY55))),"")</f>
        <v>PASS</v>
      </c>
      <c r="DZ55" s="26">
        <f>IFERROR(INDEX(AV$11:AV$2000,_xlfn.AGGREGATE(15,6,(ROW(AV$11:AV$2000)-ROW(AV$11)+1)/($AU$11:$AU$2000=$DY$8),ROWS(DZ$11:DZ55))),"")</f>
        <v>1</v>
      </c>
      <c r="EA55" s="26">
        <f>IFERROR(INDEX(AW$11:AW$2000,_xlfn.AGGREGATE(15,6,(ROW(AW$11:AW$2000)-ROW(AW$11)+1)/($AU$11:$AU$2000=$DY$8),ROWS(EA$11:EA55))),"")</f>
        <v>1</v>
      </c>
      <c r="EB55" s="26">
        <f>IFERROR(INDEX(AX$11:AX$2000,_xlfn.AGGREGATE(15,6,(ROW(AX$11:AX$2000)-ROW(AX$11)+1)/($AU$11:$AU$2000=$DY$8),ROWS(EB$11:EB55))),"")</f>
        <v>3</v>
      </c>
      <c r="EC55" s="26">
        <f>IFERROR(INDEX(AY$11:AY$2000,_xlfn.AGGREGATE(15,6,(ROW(AY$11:AY$2000)-ROW(AY$11)+1)/($AU$11:$AU$2000=$DY$8),ROWS(EC$11:EC55))),"")</f>
        <v>3</v>
      </c>
      <c r="ED55" s="26">
        <f>IFERROR(INDEX(AZ$11:AZ$2000,_xlfn.AGGREGATE(15,6,(ROW(AZ$11:AZ$2000)-ROW(AZ$11)+1)/($AU$11:$AU$2000=$DY$8),ROWS(ED$11:ED55))),"")</f>
        <v>1</v>
      </c>
      <c r="EE55" s="26">
        <f>IFERROR(INDEX(BA$11:BA$2000,_xlfn.AGGREGATE(15,6,(ROW(BA$11:BA$2000)-ROW(BA$11)+1)/($AU$11:$AU$2000=$DY$8),ROWS(EE$11:EE55))),"")</f>
        <v>1</v>
      </c>
      <c r="EF55" s="26">
        <f>IFERROR(INDEX(BB$11:BB$2000,_xlfn.AGGREGATE(15,6,(ROW(BB$11:BB$2000)-ROW(BB$11)+1)/($AU$11:$AU$2000=$DY$8),ROWS(EF$11:EF55))),"")</f>
        <v>3</v>
      </c>
      <c r="EG55" s="26">
        <f>IFERROR(INDEX(BC$11:BC$2000,_xlfn.AGGREGATE(15,6,(ROW(BC$11:BC$2000)-ROW(BC$11)+1)/($AU$11:$AU$2000=$DY$8),ROWS(EG$11:EG55))),"")</f>
        <v>3</v>
      </c>
      <c r="EH55" s="26">
        <f>IFERROR(INDEX(BD$11:BD$2000,_xlfn.AGGREGATE(15,6,(ROW(BD$11:BD$2000)-ROW(BD$11)+1)/($AU$11:$AU$2000=$DY$8),ROWS(EH$11:EH55))),"")</f>
        <v>431</v>
      </c>
      <c r="EI55" s="26">
        <f>IFERROR(INDEX(BE$11:BE$2000,_xlfn.AGGREGATE(15,6,(ROW(BE$11:BE$2000)-ROW(BE$11)+1)/($AU$11:$AU$2000=$DY$8),ROWS(EI$11:EI55))),"")</f>
        <v>0</v>
      </c>
      <c r="EJ55" s="26">
        <f>IFERROR(INDEX(BF$11:BF$2000,_xlfn.AGGREGATE(15,6,(ROW(BF$11:BF$2000)-ROW(BF$11)+1)/($AU$11:$AU$2000=$DY$8),ROWS(EJ$11:EJ55))),"")</f>
        <v>469</v>
      </c>
      <c r="EK55" s="26">
        <f>IFERROR(INDEX(BG$11:BG$2000,_xlfn.AGGREGATE(15,6,(ROW(BG$11:BG$2000)-ROW(BG$11)+1)/($AU$11:$AU$2000=$DY$8),ROWS(EK$11:EK55))),"")</f>
        <v>19</v>
      </c>
      <c r="EL55" s="26">
        <f>IFERROR(INDEX(BH$11:BH$2000,_xlfn.AGGREGATE(15,6,(ROW(BH$11:BH$2000)-ROW(BH$11)+1)/($AU$11:$AU$2000=$DY$8),ROWS(EL$11:EL55))),"")</f>
        <v>0</v>
      </c>
      <c r="EM55" s="26">
        <f>IFERROR(INDEX(BI$11:BI$2000,_xlfn.AGGREGATE(15,6,(ROW(BI$11:BI$2000)-ROW(BI$11)+1)/($AU$11:$AU$2000=$DY$8),ROWS(EM$11:EM55))),"")</f>
        <v>436.14859999999999</v>
      </c>
      <c r="EN55" s="26">
        <f>IFERROR(INDEX(BJ$11:BJ$2000,_xlfn.AGGREGATE(15,6,(ROW(BJ$11:BJ$2000)-ROW(BJ$11)+1)/($AU$11:$AU$2000=$DY$8),ROWS(EN$11:EN55))),"")</f>
        <v>867.27359999999999</v>
      </c>
      <c r="EO55" s="26">
        <f>IFERROR(INDEX(BK$11:BK$2000,_xlfn.AGGREGATE(15,6,(ROW(BK$11:BK$2000)-ROW(BK$11)+1)/($AU$11:$AU$2000=$DY$8),ROWS(EO$11:EO55))),"")</f>
        <v>1336.3986</v>
      </c>
      <c r="EP55" s="26">
        <f>IFERROR(INDEX(BL$11:BL$2000,_xlfn.AGGREGATE(15,6,(ROW(BL$11:BL$2000)-ROW(BL$11)+1)/($AU$11:$AU$2000=$DY$8),ROWS(EP$11:EP55))),"")</f>
        <v>1805.3986</v>
      </c>
      <c r="EQ55" s="26">
        <f>IFERROR(INDEX(BM$11:BM$2000,_xlfn.AGGREGATE(15,6,(ROW(BM$11:BM$2000)-ROW(BM$11)+1)/($AU$11:$AU$2000=$DY$8),ROWS(EQ$11:EQ55))),"")</f>
        <v>0</v>
      </c>
      <c r="ER55" s="26">
        <f>IFERROR(INDEX(BN$11:BN$2000,_xlfn.AGGREGATE(15,6,(ROW(BN$11:BN$2000)-ROW(BN$11)+1)/($AU$11:$AU$2000=$DY$8),ROWS(ER$11:ER55))),"")</f>
        <v>0</v>
      </c>
      <c r="ES55" s="26">
        <f>IFERROR(INDEX(BO$11:BO$2000,_xlfn.AGGREGATE(15,6,(ROW(BO$11:BO$2000)-ROW(BO$11)+1)/($AU$11:$AU$2000=$DY$8),ROWS(ES$11:ES55))),"")</f>
        <v>0</v>
      </c>
      <c r="ET55" s="63">
        <f>IFERROR(INDEX(BP$11:BP$2000,_xlfn.AGGREGATE(15,6,(ROW(BP$11:BP$2000)-ROW(BP$11)+1)/($AU$11:$AU$2000=$DY$8),ROWS(ET$11:ET55))),"")</f>
        <v>0</v>
      </c>
      <c r="EU55" s="25"/>
      <c r="EV55" s="48" t="e">
        <f>_xlfn.RANK.EQ(FJ55,$FJ$11:$FJ$64,1)+COUNTIF(FJ$11:$FJ55,FJ55)-1</f>
        <v>#VALUE!</v>
      </c>
      <c r="EW55" s="25" t="str">
        <f>IFERROR(INDEX(DX$11:DX$541,_xlfn.AGGREGATE(15,6,(ROW(DX$11:DX$541)-ROW(DX$11)+1)/($DX$11:$DX$541="p"),ROWS(EW$11:EW55))),"")</f>
        <v/>
      </c>
      <c r="EX55" s="25" t="str">
        <f>IFERROR(INDEX(DY$11:DY$541,_xlfn.AGGREGATE(15,6,(ROW(DY$11:DY$541)-ROW(DY$11)+1)/($DX$11:$DX$541="p"),ROWS(EX$11:EX55))),"")</f>
        <v/>
      </c>
      <c r="EY55" s="25" t="str">
        <f>IFERROR(INDEX(DZ$11:DZ$541,_xlfn.AGGREGATE(15,6,(ROW(DZ$11:DZ$541)-ROW(DZ$11)+1)/($DX$11:$DX$541="p"),ROWS(EY$11:EY55))),"")</f>
        <v/>
      </c>
      <c r="EZ55" s="25" t="str">
        <f>IFERROR(INDEX(EA$11:EA$541,_xlfn.AGGREGATE(15,6,(ROW(EA$11:EA$541)-ROW(EA$11)+1)/($DX$11:$DX$541="p"),ROWS(EZ$11:EZ55))),"")</f>
        <v/>
      </c>
      <c r="FA55" s="25" t="str">
        <f>IFERROR(INDEX(EB$11:EB$541,_xlfn.AGGREGATE(15,6,(ROW(EB$11:EB$541)-ROW(EB$11)+1)/($DX$11:$DX$541="p"),ROWS(FA$11:FA55))),"")</f>
        <v/>
      </c>
      <c r="FB55" s="25" t="str">
        <f>IFERROR(INDEX(EC$11:EC$541,_xlfn.AGGREGATE(15,6,(ROW(EC$11:EC$541)-ROW(EC$11)+1)/($DX$11:$DX$541="p"),ROWS(FB$11:FB55))),"")</f>
        <v/>
      </c>
      <c r="FC55" s="25" t="str">
        <f>IFERROR(INDEX(ED$11:ED$541,_xlfn.AGGREGATE(15,6,(ROW(ED$11:ED$541)-ROW(ED$11)+1)/($DX$11:$DX$541="p"),ROWS(FC$11:FC55))),"")</f>
        <v/>
      </c>
      <c r="FD55" s="25" t="str">
        <f>IFERROR(INDEX(EE$11:EE$541,_xlfn.AGGREGATE(15,6,(ROW(EE$11:EE$541)-ROW(EE$11)+1)/($DX$11:$DX$541="p"),ROWS(FD$11:FD55))),"")</f>
        <v/>
      </c>
      <c r="FE55" s="25" t="str">
        <f>IFERROR(INDEX(EF$11:EF$541,_xlfn.AGGREGATE(15,6,(ROW(EF$11:EF$541)-ROW(EF$11)+1)/($DX$11:$DX$541="p"),ROWS(FE$11:FE55))),"")</f>
        <v/>
      </c>
      <c r="FF55" s="25" t="str">
        <f>IFERROR(INDEX(EG$11:EG$541,_xlfn.AGGREGATE(15,6,(ROW(EG$11:EG$541)-ROW(EG$11)+1)/($DX$11:$DX$541="p"),ROWS(FF$11:FF55))),"")</f>
        <v/>
      </c>
      <c r="FG55" s="25" t="str">
        <f>IFERROR(INDEX(EH$11:EH$541,_xlfn.AGGREGATE(15,6,(ROW(EH$11:EH$541)-ROW(EH$11)+1)/($DX$11:$DX$541="p"),ROWS(FG$11:FG55))),"")</f>
        <v/>
      </c>
      <c r="FH55" s="25" t="str">
        <f>IFERROR(INDEX(EI$11:EI$541,_xlfn.AGGREGATE(15,6,(ROW(EI$11:EI$541)-ROW(EI$11)+1)/($DX$11:$DX$541="p"),ROWS(FH$11:FH55))),"")</f>
        <v/>
      </c>
      <c r="FI55" s="25" t="str">
        <f>IFERROR(INDEX(EJ$11:EJ$541,_xlfn.AGGREGATE(15,6,(ROW(EJ$11:EJ$541)-ROW(EJ$11)+1)/($DX$11:$DX$541="p"),ROWS(FI$11:FI55))),"")</f>
        <v/>
      </c>
      <c r="FJ55" s="25" t="str">
        <f>IFERROR(INDEX(EK$11:EK$541,_xlfn.AGGREGATE(15,6,(ROW(EK$11:EK$541)-ROW(EK$11)+1)/($DX$11:$DX$541="p"),ROWS(FJ$11:FJ55))),"")</f>
        <v/>
      </c>
      <c r="FK55" s="25"/>
      <c r="FL55" s="25" t="str">
        <f>IFERROR(INDEX(EM$11:EM$541,_xlfn.AGGREGATE(15,6,(ROW(EM$11:EM$541)-ROW(EM$11)+1)/($DX$11:$DX$541="p"),ROWS(FL$11:FL55))),"")</f>
        <v/>
      </c>
      <c r="FM55" s="25" t="str">
        <f>IFERROR(INDEX(EN$11:EN$541,_xlfn.AGGREGATE(15,6,(ROW(EN$11:EN$541)-ROW(EN$11)+1)/($DX$11:$DX$541="p"),ROWS(FM$11:FM55))),"")</f>
        <v/>
      </c>
      <c r="FN55" s="25" t="str">
        <f>IFERROR(INDEX(EO$11:EO$541,_xlfn.AGGREGATE(15,6,(ROW(EO$11:EO$541)-ROW(EO$11)+1)/($DX$11:$DX$541="p"),ROWS(FN$11:FN55))),"")</f>
        <v/>
      </c>
      <c r="FO55" s="25" t="str">
        <f>IFERROR(INDEX(EP$11:EP$541,_xlfn.AGGREGATE(15,6,(ROW(EP$11:EP$541)-ROW(EP$11)+1)/($DX$11:$DX$541="p"),ROWS(FO$11:FO55))),"")</f>
        <v/>
      </c>
      <c r="FP55" s="25" t="str">
        <f>IFERROR(INDEX(EQ$11:EQ$541,_xlfn.AGGREGATE(15,6,(ROW(EQ$11:EQ$541)-ROW(EQ$11)+1)/($DX$11:$DX$541="p"),ROWS(FP$11:FP55))),"")</f>
        <v/>
      </c>
      <c r="FQ55" s="25" t="str">
        <f>IFERROR(INDEX(ER$11:ER$541,_xlfn.AGGREGATE(15,6,(ROW(ER$11:ER$541)-ROW(ER$11)+1)/($DX$11:$DX$541="p"),ROWS(FQ$11:FQ55))),"")</f>
        <v/>
      </c>
      <c r="FR55" s="25" t="str">
        <f>IFERROR(INDEX(ES$11:ES$541,_xlfn.AGGREGATE(15,6,(ROW(ES$11:ES$541)-ROW(ES$11)+1)/($DX$11:$DX$541="p"),ROWS(FR$11:FR55))),"")</f>
        <v/>
      </c>
      <c r="FS55" s="25" t="str">
        <f>IFERROR(INDEX(ET$11:ET$541,_xlfn.AGGREGATE(15,6,(ROW(ET$11:ET$541)-ROW(ET$11)+1)/($DX$11:$DX$541="p"),ROWS(FS$11:FS55))),"")</f>
        <v/>
      </c>
      <c r="FT55" s="25"/>
      <c r="FU55" s="48">
        <f>_xlfn.RANK.EQ(GI55,$GI$11:$GI$96,1)+COUNTIF($GI$11:GI55,GI55)-1</f>
        <v>79</v>
      </c>
      <c r="FV55" s="25" t="str">
        <f>IFERROR(INDEX(DX$11:DX$541,_xlfn.AGGREGATE(15,6,(ROW(DX$11:DX$541)-ROW(DX$11)+1)/($DX$11:$DX$541="t"),ROWS(FV$11:FV55))),"")</f>
        <v>t</v>
      </c>
      <c r="FW55" s="25" t="str">
        <f>IFERROR(INDEX(DY$11:DY$541,_xlfn.AGGREGATE(15,6,(ROW(DY$11:DY$541)-ROW(DY$11)+1)/($DX$11:$DX$541="t"),ROWS(FW$11:FW55))),"")</f>
        <v>PASS</v>
      </c>
      <c r="FX55" s="25">
        <f>IFERROR(INDEX(DZ$11:DZ$541,_xlfn.AGGREGATE(15,6,(ROW(DZ$11:DZ$541)-ROW(DZ$11)+1)/($DX$11:$DX$541="t"),ROWS(FX$11:FX55))),"")</f>
        <v>1</v>
      </c>
      <c r="FY55" s="25">
        <f>IFERROR(INDEX(EA$11:EA$541,_xlfn.AGGREGATE(15,6,(ROW(EA$11:EA$541)-ROW(EA$11)+1)/($DX$11:$DX$541="t"),ROWS(FY$11:FY55))),"")</f>
        <v>1</v>
      </c>
      <c r="FZ55" s="25">
        <f>IFERROR(INDEX(EB$11:EB$541,_xlfn.AGGREGATE(15,6,(ROW(EB$11:EB$541)-ROW(EB$11)+1)/($DX$11:$DX$541="t"),ROWS(FZ$11:FZ55))),"")</f>
        <v>3</v>
      </c>
      <c r="GA55" s="25">
        <f>IFERROR(INDEX(EC$11:EC$541,_xlfn.AGGREGATE(15,6,(ROW(EC$11:EC$541)-ROW(EC$11)+1)/($DX$11:$DX$541="t"),ROWS(GA$11:GA55))),"")</f>
        <v>3</v>
      </c>
      <c r="GB55" s="25">
        <f>IFERROR(INDEX(ED$11:ED$541,_xlfn.AGGREGATE(15,6,(ROW(ED$11:ED$541)-ROW(ED$11)+1)/($DX$11:$DX$541="t"),ROWS(GB$11:GB55))),"")</f>
        <v>1</v>
      </c>
      <c r="GC55" s="25">
        <f>IFERROR(INDEX(EE$11:EE$541,_xlfn.AGGREGATE(15,6,(ROW(EE$11:EE$541)-ROW(EE$11)+1)/($DX$11:$DX$541="t"),ROWS(GC$11:GC55))),"")</f>
        <v>1</v>
      </c>
      <c r="GD55" s="25">
        <f>IFERROR(INDEX(EF$11:EF$541,_xlfn.AGGREGATE(15,6,(ROW(EF$11:EF$541)-ROW(EF$11)+1)/($DX$11:$DX$541="t"),ROWS(GD$11:GD55))),"")</f>
        <v>3</v>
      </c>
      <c r="GE55" s="25">
        <f>IFERROR(INDEX(EG$11:EG$541,_xlfn.AGGREGATE(15,6,(ROW(EG$11:EG$541)-ROW(EG$11)+1)/($DX$11:$DX$541="t"),ROWS(GE$11:GE55))),"")</f>
        <v>3</v>
      </c>
      <c r="GF55" s="25">
        <f>IFERROR(INDEX(EH$11:EH$541,_xlfn.AGGREGATE(15,6,(ROW(EH$11:EH$541)-ROW(EH$11)+1)/($DX$11:$DX$541="t"),ROWS(GF$11:GF55))),"")</f>
        <v>427.5</v>
      </c>
      <c r="GG55" s="25">
        <f>IFERROR(INDEX(EI$11:EI$541,_xlfn.AGGREGATE(15,6,(ROW(EI$11:EI$541)-ROW(EI$11)+1)/($DX$11:$DX$541="t"),ROWS(GG$11:GG55))),"")</f>
        <v>0</v>
      </c>
      <c r="GH55" s="25">
        <f>IFERROR(INDEX(EJ$11:EJ$541,_xlfn.AGGREGATE(15,6,(ROW(EJ$11:EJ$541)-ROW(EJ$11)+1)/($DX$11:$DX$541="t"),ROWS(GH$11:GH55))),"")</f>
        <v>472.5</v>
      </c>
      <c r="GI55" s="25">
        <f>IFERROR(INDEX(EK$11:EK$541,_xlfn.AGGREGATE(15,6,(ROW(EK$11:EK$541)-ROW(EK$11)+1)/($DX$11:$DX$541="t"),ROWS(GI$11:GI55))),"")</f>
        <v>22.5</v>
      </c>
      <c r="GJ55" s="25"/>
      <c r="GK55" s="25">
        <f>IFERROR(INDEX(EM$11:EM$541,_xlfn.AGGREGATE(15,6,(ROW(EM$11:EM$541)-ROW(EM$11)+1)/($DX$11:$DX$541="t"),ROWS(GK$11:GK55))),"")</f>
        <v>432.64859999999999</v>
      </c>
      <c r="GL55" s="25">
        <f>IFERROR(INDEX(EN$11:EN$541,_xlfn.AGGREGATE(15,6,(ROW(EN$11:EN$541)-ROW(EN$11)+1)/($DX$11:$DX$541="t"),ROWS(GL$11:GL55))),"")</f>
        <v>860.27359999999999</v>
      </c>
      <c r="GM55" s="25">
        <f>IFERROR(INDEX(EO$11:EO$541,_xlfn.AGGREGATE(15,6,(ROW(EO$11:EO$541)-ROW(EO$11)+1)/($DX$11:$DX$541="t"),ROWS(GM$11:GM55))),"")</f>
        <v>1332.8986</v>
      </c>
      <c r="GN55" s="25">
        <f>IFERROR(INDEX(EP$11:EP$541,_xlfn.AGGREGATE(15,6,(ROW(EP$11:EP$541)-ROW(EP$11)+1)/($DX$11:$DX$541="t"),ROWS(GN$11:GN55))),"")</f>
        <v>1805.3986</v>
      </c>
      <c r="GO55" s="25"/>
      <c r="GP55" s="305"/>
      <c r="GQ55" s="142"/>
      <c r="GR55" s="26"/>
      <c r="GS55" s="18" t="str">
        <f t="shared" si="42"/>
        <v>PASS</v>
      </c>
      <c r="GT55" s="26">
        <f t="shared" si="47"/>
        <v>1</v>
      </c>
      <c r="GU55" s="26">
        <f t="shared" si="48"/>
        <v>1</v>
      </c>
      <c r="GV55" s="26">
        <f t="shared" si="49"/>
        <v>3</v>
      </c>
      <c r="GW55" s="26">
        <f t="shared" si="50"/>
        <v>3</v>
      </c>
      <c r="GX55" s="26">
        <f t="shared" si="51"/>
        <v>1</v>
      </c>
      <c r="GY55" s="26">
        <f t="shared" si="52"/>
        <v>1</v>
      </c>
      <c r="GZ55" s="26">
        <f t="shared" si="53"/>
        <v>3</v>
      </c>
      <c r="HA55" s="26">
        <f t="shared" si="54"/>
        <v>3</v>
      </c>
      <c r="HB55" s="26">
        <f t="shared" si="43"/>
        <v>433.5</v>
      </c>
      <c r="HC55" s="26">
        <f t="shared" si="44"/>
        <v>0</v>
      </c>
      <c r="HD55" s="26">
        <f t="shared" si="45"/>
        <v>466.5</v>
      </c>
      <c r="HE55" s="63">
        <f t="shared" si="55"/>
        <v>16.5</v>
      </c>
      <c r="HF55" s="52">
        <f t="shared" si="56"/>
        <v>0</v>
      </c>
      <c r="HG55" s="4">
        <f t="shared" si="57"/>
        <v>438.64859999999999</v>
      </c>
      <c r="HH55" s="26">
        <f t="shared" si="58"/>
        <v>872.27359999999999</v>
      </c>
      <c r="HI55" s="7">
        <f t="shared" si="59"/>
        <v>1338.8986</v>
      </c>
      <c r="HJ55" s="26">
        <f t="shared" si="60"/>
        <v>1805.3986</v>
      </c>
      <c r="HK55" s="2"/>
      <c r="HL55" s="2"/>
      <c r="HN55" s="133">
        <f t="shared" si="82"/>
        <v>0</v>
      </c>
      <c r="HO55" s="35">
        <f t="shared" si="82"/>
        <v>0</v>
      </c>
      <c r="HP55" s="35">
        <f t="shared" si="82"/>
        <v>1</v>
      </c>
      <c r="HQ55" s="35">
        <f t="shared" si="82"/>
        <v>1</v>
      </c>
      <c r="HR55" s="35">
        <f t="shared" si="82"/>
        <v>1</v>
      </c>
      <c r="HS55" s="35">
        <f t="shared" si="82"/>
        <v>1</v>
      </c>
      <c r="HT55" s="35">
        <f t="shared" si="82"/>
        <v>1</v>
      </c>
      <c r="HU55" s="35" t="e">
        <f t="shared" si="82"/>
        <v>#VALUE!</v>
      </c>
      <c r="HV55" s="35" t="e">
        <f t="shared" si="82"/>
        <v>#VALUE!</v>
      </c>
      <c r="HW55" s="35" t="e">
        <f t="shared" si="82"/>
        <v>#VALUE!</v>
      </c>
      <c r="HX55" s="35" t="e">
        <f t="shared" si="83"/>
        <v>#VALUE!</v>
      </c>
      <c r="HY55" s="35" t="e">
        <f t="shared" si="83"/>
        <v>#VALUE!</v>
      </c>
      <c r="HZ55" s="35" t="e">
        <f t="shared" si="83"/>
        <v>#VALUE!</v>
      </c>
      <c r="IA55" s="35" t="e">
        <f t="shared" si="83"/>
        <v>#VALUE!</v>
      </c>
      <c r="IB55" s="35" t="e">
        <f t="shared" si="83"/>
        <v>#VALUE!</v>
      </c>
      <c r="IC55" s="35" t="e">
        <f t="shared" si="83"/>
        <v>#VALUE!</v>
      </c>
      <c r="ID55" s="35" t="e">
        <f t="shared" si="83"/>
        <v>#VALUE!</v>
      </c>
      <c r="IE55" s="35" t="e">
        <f t="shared" si="83"/>
        <v>#VALUE!</v>
      </c>
      <c r="IF55" s="35" t="e">
        <f t="shared" si="83"/>
        <v>#VALUE!</v>
      </c>
      <c r="IG55" s="35" t="e">
        <f t="shared" si="83"/>
        <v>#VALUE!</v>
      </c>
      <c r="IH55" s="35" t="e">
        <f t="shared" si="84"/>
        <v>#VALUE!</v>
      </c>
      <c r="II55" s="35" t="e">
        <f t="shared" si="84"/>
        <v>#VALUE!</v>
      </c>
      <c r="IJ55" s="35" t="e">
        <f t="shared" si="84"/>
        <v>#VALUE!</v>
      </c>
      <c r="IK55" s="35" t="e">
        <f t="shared" si="84"/>
        <v>#VALUE!</v>
      </c>
      <c r="IL55" s="35" t="e">
        <f t="shared" si="84"/>
        <v>#VALUE!</v>
      </c>
      <c r="IM55" s="35" t="e">
        <f t="shared" si="84"/>
        <v>#VALUE!</v>
      </c>
      <c r="IN55" s="35" t="e">
        <f t="shared" si="84"/>
        <v>#VALUE!</v>
      </c>
      <c r="IO55" s="35" t="e">
        <f t="shared" si="84"/>
        <v>#VALUE!</v>
      </c>
      <c r="IP55" s="35" t="e">
        <f t="shared" si="84"/>
        <v>#VALUE!</v>
      </c>
      <c r="IQ55" s="35" t="e">
        <f t="shared" si="84"/>
        <v>#VALUE!</v>
      </c>
      <c r="IR55" s="35" t="e">
        <f t="shared" si="85"/>
        <v>#VALUE!</v>
      </c>
      <c r="IS55" s="35" t="e">
        <f t="shared" si="85"/>
        <v>#VALUE!</v>
      </c>
      <c r="IT55" s="35" t="e">
        <f t="shared" si="85"/>
        <v>#VALUE!</v>
      </c>
      <c r="IU55" s="35" t="e">
        <f t="shared" si="85"/>
        <v>#VALUE!</v>
      </c>
      <c r="IV55" s="35" t="e">
        <f t="shared" si="85"/>
        <v>#VALUE!</v>
      </c>
      <c r="IW55" s="35" t="e">
        <f t="shared" si="85"/>
        <v>#VALUE!</v>
      </c>
      <c r="IX55" s="35" t="e">
        <f t="shared" si="85"/>
        <v>#VALUE!</v>
      </c>
      <c r="IY55" s="35" t="e">
        <f t="shared" si="85"/>
        <v>#VALUE!</v>
      </c>
      <c r="IZ55" s="35" t="e">
        <f t="shared" si="85"/>
        <v>#VALUE!</v>
      </c>
      <c r="JA55" s="35" t="e">
        <f t="shared" si="85"/>
        <v>#VALUE!</v>
      </c>
      <c r="JB55" s="35" t="e">
        <f t="shared" si="86"/>
        <v>#VALUE!</v>
      </c>
      <c r="JC55" s="35" t="e">
        <f t="shared" si="86"/>
        <v>#VALUE!</v>
      </c>
      <c r="JD55" s="35" t="e">
        <f t="shared" si="86"/>
        <v>#VALUE!</v>
      </c>
      <c r="JE55" s="35" t="e">
        <f t="shared" si="86"/>
        <v>#VALUE!</v>
      </c>
      <c r="JF55" s="35" t="e">
        <f t="shared" si="86"/>
        <v>#VALUE!</v>
      </c>
      <c r="JG55" s="35" t="e">
        <f t="shared" si="86"/>
        <v>#VALUE!</v>
      </c>
      <c r="JH55" s="35" t="e">
        <f t="shared" si="86"/>
        <v>#VALUE!</v>
      </c>
      <c r="JI55" s="35" t="e">
        <f t="shared" si="86"/>
        <v>#VALUE!</v>
      </c>
      <c r="JJ55" s="35" t="e">
        <f t="shared" si="86"/>
        <v>#VALUE!</v>
      </c>
      <c r="JK55" s="177" t="e">
        <f t="shared" si="86"/>
        <v>#VALUE!</v>
      </c>
    </row>
    <row r="56" spans="1:271" ht="15" customHeight="1" x14ac:dyDescent="0.3">
      <c r="A56" s="81"/>
      <c r="B56" s="81"/>
      <c r="C56" s="81"/>
      <c r="D56" s="81"/>
      <c r="E56" s="81"/>
      <c r="F56" s="81"/>
      <c r="G56" s="81"/>
      <c r="H56" s="81"/>
      <c r="I56" s="99"/>
      <c r="J56" s="99"/>
      <c r="K56" s="81"/>
      <c r="L56" s="100"/>
      <c r="M56" s="100"/>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426"/>
      <c r="AR56" s="141"/>
      <c r="AS56" s="18">
        <v>6</v>
      </c>
      <c r="AT56" s="26" t="s">
        <v>122</v>
      </c>
      <c r="AU56" s="4" t="str">
        <f t="shared" si="104"/>
        <v>FAIL</v>
      </c>
      <c r="AV56" s="60">
        <v>3</v>
      </c>
      <c r="AW56" s="60">
        <v>1</v>
      </c>
      <c r="AX56" s="60">
        <v>3</v>
      </c>
      <c r="AY56" s="60">
        <v>1</v>
      </c>
      <c r="AZ56" s="26">
        <v>3</v>
      </c>
      <c r="BA56" s="26">
        <v>1</v>
      </c>
      <c r="BB56" s="26">
        <v>3</v>
      </c>
      <c r="BC56" s="26">
        <v>1</v>
      </c>
      <c r="BD56" s="26">
        <f t="shared" si="89"/>
        <v>240</v>
      </c>
      <c r="BE56" s="26"/>
      <c r="BF56" s="26">
        <f t="shared" si="90"/>
        <v>252</v>
      </c>
      <c r="BG56" s="63">
        <f t="shared" si="105"/>
        <v>6</v>
      </c>
      <c r="BH56" s="26"/>
      <c r="BI56" s="138">
        <f t="shared" si="91"/>
        <v>252</v>
      </c>
      <c r="BJ56" s="138">
        <f t="shared" si="92"/>
        <v>492</v>
      </c>
      <c r="BK56" s="138">
        <f t="shared" si="93"/>
        <v>744</v>
      </c>
      <c r="BL56" s="138">
        <f t="shared" si="94"/>
        <v>984</v>
      </c>
      <c r="BM56" s="138">
        <f t="shared" si="95"/>
        <v>1236</v>
      </c>
      <c r="BN56" s="138">
        <f t="shared" si="96"/>
        <v>1476</v>
      </c>
      <c r="BO56" s="138">
        <f t="shared" si="97"/>
        <v>1728</v>
      </c>
      <c r="BP56" s="138">
        <f t="shared" si="98"/>
        <v>0</v>
      </c>
      <c r="BQ56" s="26"/>
      <c r="BR56" s="26" t="str">
        <f t="shared" si="9"/>
        <v>yes2</v>
      </c>
      <c r="BS56" s="26" t="str">
        <f t="shared" si="10"/>
        <v>Int</v>
      </c>
      <c r="BT56" s="26"/>
      <c r="BU56" s="26"/>
      <c r="BV56" s="1">
        <f t="shared" si="99"/>
        <v>0</v>
      </c>
      <c r="BW56" s="1">
        <f t="shared" si="99"/>
        <v>0</v>
      </c>
      <c r="BX56" s="1">
        <f t="shared" si="99"/>
        <v>0</v>
      </c>
      <c r="BY56" s="1">
        <f t="shared" si="99"/>
        <v>0</v>
      </c>
      <c r="BZ56" s="1">
        <f t="shared" si="99"/>
        <v>0</v>
      </c>
      <c r="CA56" s="1">
        <f t="shared" si="99"/>
        <v>0</v>
      </c>
      <c r="CB56" s="1">
        <f t="shared" si="99"/>
        <v>1</v>
      </c>
      <c r="CC56" s="1">
        <f t="shared" si="99"/>
        <v>0</v>
      </c>
      <c r="CD56" s="1">
        <f t="shared" si="99"/>
        <v>0</v>
      </c>
      <c r="CE56" s="1">
        <f t="shared" si="99"/>
        <v>0</v>
      </c>
      <c r="CF56" s="1">
        <f t="shared" si="100"/>
        <v>0</v>
      </c>
      <c r="CG56" s="1">
        <f t="shared" si="100"/>
        <v>0</v>
      </c>
      <c r="CH56" s="1">
        <f t="shared" si="100"/>
        <v>1</v>
      </c>
      <c r="CI56" s="1">
        <f t="shared" si="100"/>
        <v>0</v>
      </c>
      <c r="CJ56" s="1">
        <f t="shared" si="100"/>
        <v>0</v>
      </c>
      <c r="CK56" s="1">
        <f t="shared" si="100"/>
        <v>0</v>
      </c>
      <c r="CL56" s="1">
        <f t="shared" si="100"/>
        <v>0</v>
      </c>
      <c r="CM56" s="1">
        <f t="shared" si="100"/>
        <v>0</v>
      </c>
      <c r="CN56" s="1">
        <f t="shared" si="100"/>
        <v>0</v>
      </c>
      <c r="CO56" s="1">
        <f t="shared" si="100"/>
        <v>0</v>
      </c>
      <c r="CP56" s="1">
        <f t="shared" si="101"/>
        <v>0</v>
      </c>
      <c r="CQ56" s="1">
        <f t="shared" si="101"/>
        <v>0</v>
      </c>
      <c r="CR56" s="1">
        <f t="shared" si="101"/>
        <v>0</v>
      </c>
      <c r="CS56" s="1">
        <f t="shared" si="101"/>
        <v>0</v>
      </c>
      <c r="CT56" s="1">
        <f t="shared" si="101"/>
        <v>0</v>
      </c>
      <c r="CU56" s="1">
        <f t="shared" si="101"/>
        <v>0</v>
      </c>
      <c r="CV56" s="1">
        <f t="shared" si="101"/>
        <v>0</v>
      </c>
      <c r="CW56" s="1">
        <f t="shared" si="101"/>
        <v>0</v>
      </c>
      <c r="CX56" s="1">
        <f t="shared" si="101"/>
        <v>0</v>
      </c>
      <c r="CY56" s="1">
        <f t="shared" si="101"/>
        <v>0</v>
      </c>
      <c r="CZ56" s="1">
        <f t="shared" si="102"/>
        <v>0</v>
      </c>
      <c r="DA56" s="1">
        <f t="shared" si="102"/>
        <v>0</v>
      </c>
      <c r="DB56" s="1">
        <f t="shared" si="102"/>
        <v>0</v>
      </c>
      <c r="DC56" s="1">
        <f t="shared" si="102"/>
        <v>0</v>
      </c>
      <c r="DD56" s="1">
        <f t="shared" si="102"/>
        <v>0</v>
      </c>
      <c r="DE56" s="1">
        <f t="shared" si="102"/>
        <v>0</v>
      </c>
      <c r="DF56" s="1">
        <f t="shared" si="102"/>
        <v>0</v>
      </c>
      <c r="DG56" s="1">
        <f t="shared" si="102"/>
        <v>0</v>
      </c>
      <c r="DH56" s="1">
        <f t="shared" si="102"/>
        <v>0</v>
      </c>
      <c r="DI56" s="1">
        <f t="shared" si="102"/>
        <v>0</v>
      </c>
      <c r="DJ56" s="1">
        <f t="shared" si="103"/>
        <v>0</v>
      </c>
      <c r="DK56" s="1">
        <f t="shared" si="103"/>
        <v>0</v>
      </c>
      <c r="DL56" s="1">
        <f t="shared" si="103"/>
        <v>0</v>
      </c>
      <c r="DM56" s="1">
        <f t="shared" si="103"/>
        <v>0</v>
      </c>
      <c r="DN56" s="1">
        <f t="shared" si="103"/>
        <v>0</v>
      </c>
      <c r="DO56" s="1">
        <f t="shared" si="103"/>
        <v>0</v>
      </c>
      <c r="DP56" s="26"/>
      <c r="DQ56" s="26"/>
      <c r="DR56" s="26"/>
      <c r="DS56" s="26"/>
      <c r="DT56" s="366"/>
      <c r="DU56" s="142"/>
      <c r="DV56" s="26"/>
      <c r="DW56" s="48">
        <v>46</v>
      </c>
      <c r="DX56" s="26" t="str">
        <f>IFERROR(INDEX(AT$11:AT$2000,_xlfn.AGGREGATE(15,6,(ROW(AT$11:AT$2000)-ROW(AT$11)+1)/($AU$11:$AU$2000=$DY$8),ROWS(DX$11:DX56))),"")</f>
        <v>t</v>
      </c>
      <c r="DY56" s="4" t="str">
        <f>IFERROR(INDEX(AU$11:AU$2000,_xlfn.AGGREGATE(15,6,(ROW(AU$11:AU$2000)-ROW(AU$11)+1)/($AU$11:$AU$2000=$DY$8),ROWS(DY$11:DY56))),"")</f>
        <v>PASS</v>
      </c>
      <c r="DZ56" s="26">
        <f>IFERROR(INDEX(AV$11:AV$2000,_xlfn.AGGREGATE(15,6,(ROW(AV$11:AV$2000)-ROW(AV$11)+1)/($AU$11:$AU$2000=$DY$8),ROWS(DZ$11:DZ56))),"")</f>
        <v>1</v>
      </c>
      <c r="EA56" s="26">
        <f>IFERROR(INDEX(AW$11:AW$2000,_xlfn.AGGREGATE(15,6,(ROW(AW$11:AW$2000)-ROW(AW$11)+1)/($AU$11:$AU$2000=$DY$8),ROWS(EA$11:EA56))),"")</f>
        <v>1</v>
      </c>
      <c r="EB56" s="26">
        <f>IFERROR(INDEX(AX$11:AX$2000,_xlfn.AGGREGATE(15,6,(ROW(AX$11:AX$2000)-ROW(AX$11)+1)/($AU$11:$AU$2000=$DY$8),ROWS(EB$11:EB56))),"")</f>
        <v>3</v>
      </c>
      <c r="EC56" s="26">
        <f>IFERROR(INDEX(AY$11:AY$2000,_xlfn.AGGREGATE(15,6,(ROW(AY$11:AY$2000)-ROW(AY$11)+1)/($AU$11:$AU$2000=$DY$8),ROWS(EC$11:EC56))),"")</f>
        <v>3</v>
      </c>
      <c r="ED56" s="26">
        <f>IFERROR(INDEX(AZ$11:AZ$2000,_xlfn.AGGREGATE(15,6,(ROW(AZ$11:AZ$2000)-ROW(AZ$11)+1)/($AU$11:$AU$2000=$DY$8),ROWS(ED$11:ED56))),"")</f>
        <v>1</v>
      </c>
      <c r="EE56" s="26">
        <f>IFERROR(INDEX(BA$11:BA$2000,_xlfn.AGGREGATE(15,6,(ROW(BA$11:BA$2000)-ROW(BA$11)+1)/($AU$11:$AU$2000=$DY$8),ROWS(EE$11:EE56))),"")</f>
        <v>1</v>
      </c>
      <c r="EF56" s="26">
        <f>IFERROR(INDEX(BB$11:BB$2000,_xlfn.AGGREGATE(15,6,(ROW(BB$11:BB$2000)-ROW(BB$11)+1)/($AU$11:$AU$2000=$DY$8),ROWS(EF$11:EF56))),"")</f>
        <v>3</v>
      </c>
      <c r="EG56" s="26">
        <f>IFERROR(INDEX(BC$11:BC$2000,_xlfn.AGGREGATE(15,6,(ROW(BC$11:BC$2000)-ROW(BC$11)+1)/($AU$11:$AU$2000=$DY$8),ROWS(EG$11:EG56))),"")</f>
        <v>3</v>
      </c>
      <c r="EH56" s="26">
        <f>IFERROR(INDEX(BD$11:BD$2000,_xlfn.AGGREGATE(15,6,(ROW(BD$11:BD$2000)-ROW(BD$11)+1)/($AU$11:$AU$2000=$DY$8),ROWS(EH$11:EH56))),"")</f>
        <v>430.5</v>
      </c>
      <c r="EI56" s="26">
        <f>IFERROR(INDEX(BE$11:BE$2000,_xlfn.AGGREGATE(15,6,(ROW(BE$11:BE$2000)-ROW(BE$11)+1)/($AU$11:$AU$2000=$DY$8),ROWS(EI$11:EI56))),"")</f>
        <v>0</v>
      </c>
      <c r="EJ56" s="26">
        <f>IFERROR(INDEX(BF$11:BF$2000,_xlfn.AGGREGATE(15,6,(ROW(BF$11:BF$2000)-ROW(BF$11)+1)/($AU$11:$AU$2000=$DY$8),ROWS(EJ$11:EJ56))),"")</f>
        <v>469.5</v>
      </c>
      <c r="EK56" s="26">
        <f>IFERROR(INDEX(BG$11:BG$2000,_xlfn.AGGREGATE(15,6,(ROW(BG$11:BG$2000)-ROW(BG$11)+1)/($AU$11:$AU$2000=$DY$8),ROWS(EK$11:EK56))),"")</f>
        <v>19.5</v>
      </c>
      <c r="EL56" s="26">
        <f>IFERROR(INDEX(BH$11:BH$2000,_xlfn.AGGREGATE(15,6,(ROW(BH$11:BH$2000)-ROW(BH$11)+1)/($AU$11:$AU$2000=$DY$8),ROWS(EL$11:EL56))),"")</f>
        <v>0</v>
      </c>
      <c r="EM56" s="26">
        <f>IFERROR(INDEX(BI$11:BI$2000,_xlfn.AGGREGATE(15,6,(ROW(BI$11:BI$2000)-ROW(BI$11)+1)/($AU$11:$AU$2000=$DY$8),ROWS(EM$11:EM56))),"")</f>
        <v>435.64859999999999</v>
      </c>
      <c r="EN56" s="26">
        <f>IFERROR(INDEX(BJ$11:BJ$2000,_xlfn.AGGREGATE(15,6,(ROW(BJ$11:BJ$2000)-ROW(BJ$11)+1)/($AU$11:$AU$2000=$DY$8),ROWS(EN$11:EN56))),"")</f>
        <v>866.27359999999999</v>
      </c>
      <c r="EO56" s="26">
        <f>IFERROR(INDEX(BK$11:BK$2000,_xlfn.AGGREGATE(15,6,(ROW(BK$11:BK$2000)-ROW(BK$11)+1)/($AU$11:$AU$2000=$DY$8),ROWS(EO$11:EO56))),"")</f>
        <v>1335.8986</v>
      </c>
      <c r="EP56" s="26">
        <f>IFERROR(INDEX(BL$11:BL$2000,_xlfn.AGGREGATE(15,6,(ROW(BL$11:BL$2000)-ROW(BL$11)+1)/($AU$11:$AU$2000=$DY$8),ROWS(EP$11:EP56))),"")</f>
        <v>1805.3986</v>
      </c>
      <c r="EQ56" s="26">
        <f>IFERROR(INDEX(BM$11:BM$2000,_xlfn.AGGREGATE(15,6,(ROW(BM$11:BM$2000)-ROW(BM$11)+1)/($AU$11:$AU$2000=$DY$8),ROWS(EQ$11:EQ56))),"")</f>
        <v>0</v>
      </c>
      <c r="ER56" s="26">
        <f>IFERROR(INDEX(BN$11:BN$2000,_xlfn.AGGREGATE(15,6,(ROW(BN$11:BN$2000)-ROW(BN$11)+1)/($AU$11:$AU$2000=$DY$8),ROWS(ER$11:ER56))),"")</f>
        <v>0</v>
      </c>
      <c r="ES56" s="26">
        <f>IFERROR(INDEX(BO$11:BO$2000,_xlfn.AGGREGATE(15,6,(ROW(BO$11:BO$2000)-ROW(BO$11)+1)/($AU$11:$AU$2000=$DY$8),ROWS(ES$11:ES56))),"")</f>
        <v>0</v>
      </c>
      <c r="ET56" s="63">
        <f>IFERROR(INDEX(BP$11:BP$2000,_xlfn.AGGREGATE(15,6,(ROW(BP$11:BP$2000)-ROW(BP$11)+1)/($AU$11:$AU$2000=$DY$8),ROWS(ET$11:ET56))),"")</f>
        <v>0</v>
      </c>
      <c r="EU56" s="25"/>
      <c r="EV56" s="48" t="e">
        <f>_xlfn.RANK.EQ(FJ56,$FJ$11:$FJ$64,1)+COUNTIF(FJ$11:$FJ56,FJ56)-1</f>
        <v>#VALUE!</v>
      </c>
      <c r="EW56" s="25" t="str">
        <f>IFERROR(INDEX(DX$11:DX$541,_xlfn.AGGREGATE(15,6,(ROW(DX$11:DX$541)-ROW(DX$11)+1)/($DX$11:$DX$541="p"),ROWS(EW$11:EW56))),"")</f>
        <v/>
      </c>
      <c r="EX56" s="25" t="str">
        <f>IFERROR(INDEX(DY$11:DY$541,_xlfn.AGGREGATE(15,6,(ROW(DY$11:DY$541)-ROW(DY$11)+1)/($DX$11:$DX$541="p"),ROWS(EX$11:EX56))),"")</f>
        <v/>
      </c>
      <c r="EY56" s="25" t="str">
        <f>IFERROR(INDEX(DZ$11:DZ$541,_xlfn.AGGREGATE(15,6,(ROW(DZ$11:DZ$541)-ROW(DZ$11)+1)/($DX$11:$DX$541="p"),ROWS(EY$11:EY56))),"")</f>
        <v/>
      </c>
      <c r="EZ56" s="25" t="str">
        <f>IFERROR(INDEX(EA$11:EA$541,_xlfn.AGGREGATE(15,6,(ROW(EA$11:EA$541)-ROW(EA$11)+1)/($DX$11:$DX$541="p"),ROWS(EZ$11:EZ56))),"")</f>
        <v/>
      </c>
      <c r="FA56" s="25" t="str">
        <f>IFERROR(INDEX(EB$11:EB$541,_xlfn.AGGREGATE(15,6,(ROW(EB$11:EB$541)-ROW(EB$11)+1)/($DX$11:$DX$541="p"),ROWS(FA$11:FA56))),"")</f>
        <v/>
      </c>
      <c r="FB56" s="25" t="str">
        <f>IFERROR(INDEX(EC$11:EC$541,_xlfn.AGGREGATE(15,6,(ROW(EC$11:EC$541)-ROW(EC$11)+1)/($DX$11:$DX$541="p"),ROWS(FB$11:FB56))),"")</f>
        <v/>
      </c>
      <c r="FC56" s="25" t="str">
        <f>IFERROR(INDEX(ED$11:ED$541,_xlfn.AGGREGATE(15,6,(ROW(ED$11:ED$541)-ROW(ED$11)+1)/($DX$11:$DX$541="p"),ROWS(FC$11:FC56))),"")</f>
        <v/>
      </c>
      <c r="FD56" s="25" t="str">
        <f>IFERROR(INDEX(EE$11:EE$541,_xlfn.AGGREGATE(15,6,(ROW(EE$11:EE$541)-ROW(EE$11)+1)/($DX$11:$DX$541="p"),ROWS(FD$11:FD56))),"")</f>
        <v/>
      </c>
      <c r="FE56" s="25" t="str">
        <f>IFERROR(INDEX(EF$11:EF$541,_xlfn.AGGREGATE(15,6,(ROW(EF$11:EF$541)-ROW(EF$11)+1)/($DX$11:$DX$541="p"),ROWS(FE$11:FE56))),"")</f>
        <v/>
      </c>
      <c r="FF56" s="25" t="str">
        <f>IFERROR(INDEX(EG$11:EG$541,_xlfn.AGGREGATE(15,6,(ROW(EG$11:EG$541)-ROW(EG$11)+1)/($DX$11:$DX$541="p"),ROWS(FF$11:FF56))),"")</f>
        <v/>
      </c>
      <c r="FG56" s="25" t="str">
        <f>IFERROR(INDEX(EH$11:EH$541,_xlfn.AGGREGATE(15,6,(ROW(EH$11:EH$541)-ROW(EH$11)+1)/($DX$11:$DX$541="p"),ROWS(FG$11:FG56))),"")</f>
        <v/>
      </c>
      <c r="FH56" s="25" t="str">
        <f>IFERROR(INDEX(EI$11:EI$541,_xlfn.AGGREGATE(15,6,(ROW(EI$11:EI$541)-ROW(EI$11)+1)/($DX$11:$DX$541="p"),ROWS(FH$11:FH56))),"")</f>
        <v/>
      </c>
      <c r="FI56" s="25" t="str">
        <f>IFERROR(INDEX(EJ$11:EJ$541,_xlfn.AGGREGATE(15,6,(ROW(EJ$11:EJ$541)-ROW(EJ$11)+1)/($DX$11:$DX$541="p"),ROWS(FI$11:FI56))),"")</f>
        <v/>
      </c>
      <c r="FJ56" s="25" t="str">
        <f>IFERROR(INDEX(EK$11:EK$541,_xlfn.AGGREGATE(15,6,(ROW(EK$11:EK$541)-ROW(EK$11)+1)/($DX$11:$DX$541="p"),ROWS(FJ$11:FJ56))),"")</f>
        <v/>
      </c>
      <c r="FK56" s="25"/>
      <c r="FL56" s="25" t="str">
        <f>IFERROR(INDEX(EM$11:EM$541,_xlfn.AGGREGATE(15,6,(ROW(EM$11:EM$541)-ROW(EM$11)+1)/($DX$11:$DX$541="p"),ROWS(FL$11:FL56))),"")</f>
        <v/>
      </c>
      <c r="FM56" s="25" t="str">
        <f>IFERROR(INDEX(EN$11:EN$541,_xlfn.AGGREGATE(15,6,(ROW(EN$11:EN$541)-ROW(EN$11)+1)/($DX$11:$DX$541="p"),ROWS(FM$11:FM56))),"")</f>
        <v/>
      </c>
      <c r="FN56" s="25" t="str">
        <f>IFERROR(INDEX(EO$11:EO$541,_xlfn.AGGREGATE(15,6,(ROW(EO$11:EO$541)-ROW(EO$11)+1)/($DX$11:$DX$541="p"),ROWS(FN$11:FN56))),"")</f>
        <v/>
      </c>
      <c r="FO56" s="25" t="str">
        <f>IFERROR(INDEX(EP$11:EP$541,_xlfn.AGGREGATE(15,6,(ROW(EP$11:EP$541)-ROW(EP$11)+1)/($DX$11:$DX$541="p"),ROWS(FO$11:FO56))),"")</f>
        <v/>
      </c>
      <c r="FP56" s="25" t="str">
        <f>IFERROR(INDEX(EQ$11:EQ$541,_xlfn.AGGREGATE(15,6,(ROW(EQ$11:EQ$541)-ROW(EQ$11)+1)/($DX$11:$DX$541="p"),ROWS(FP$11:FP56))),"")</f>
        <v/>
      </c>
      <c r="FQ56" s="25" t="str">
        <f>IFERROR(INDEX(ER$11:ER$541,_xlfn.AGGREGATE(15,6,(ROW(ER$11:ER$541)-ROW(ER$11)+1)/($DX$11:$DX$541="p"),ROWS(FQ$11:FQ56))),"")</f>
        <v/>
      </c>
      <c r="FR56" s="25" t="str">
        <f>IFERROR(INDEX(ES$11:ES$541,_xlfn.AGGREGATE(15,6,(ROW(ES$11:ES$541)-ROW(ES$11)+1)/($DX$11:$DX$541="p"),ROWS(FR$11:FR56))),"")</f>
        <v/>
      </c>
      <c r="FS56" s="25" t="str">
        <f>IFERROR(INDEX(ET$11:ET$541,_xlfn.AGGREGATE(15,6,(ROW(ET$11:ET$541)-ROW(ET$11)+1)/($DX$11:$DX$541="p"),ROWS(FS$11:FS56))),"")</f>
        <v/>
      </c>
      <c r="FT56" s="25"/>
      <c r="FU56" s="48">
        <f>_xlfn.RANK.EQ(GI56,$GI$11:$GI$96,1)+COUNTIF($GI$11:GI56,GI56)-1</f>
        <v>83</v>
      </c>
      <c r="FV56" s="25" t="str">
        <f>IFERROR(INDEX(DX$11:DX$541,_xlfn.AGGREGATE(15,6,(ROW(DX$11:DX$541)-ROW(DX$11)+1)/($DX$11:$DX$541="t"),ROWS(FV$11:FV56))),"")</f>
        <v>t</v>
      </c>
      <c r="FW56" s="25" t="str">
        <f>IFERROR(INDEX(DY$11:DY$541,_xlfn.AGGREGATE(15,6,(ROW(DY$11:DY$541)-ROW(DY$11)+1)/($DX$11:$DX$541="t"),ROWS(FW$11:FW56))),"")</f>
        <v>PASS</v>
      </c>
      <c r="FX56" s="25">
        <f>IFERROR(INDEX(DZ$11:DZ$541,_xlfn.AGGREGATE(15,6,(ROW(DZ$11:DZ$541)-ROW(DZ$11)+1)/($DX$11:$DX$541="t"),ROWS(FX$11:FX56))),"")</f>
        <v>1</v>
      </c>
      <c r="FY56" s="25">
        <f>IFERROR(INDEX(EA$11:EA$541,_xlfn.AGGREGATE(15,6,(ROW(EA$11:EA$541)-ROW(EA$11)+1)/($DX$11:$DX$541="t"),ROWS(FY$11:FY56))),"")</f>
        <v>1</v>
      </c>
      <c r="FZ56" s="25">
        <f>IFERROR(INDEX(EB$11:EB$541,_xlfn.AGGREGATE(15,6,(ROW(EB$11:EB$541)-ROW(EB$11)+1)/($DX$11:$DX$541="t"),ROWS(FZ$11:FZ56))),"")</f>
        <v>3</v>
      </c>
      <c r="GA56" s="25">
        <f>IFERROR(INDEX(EC$11:EC$541,_xlfn.AGGREGATE(15,6,(ROW(EC$11:EC$541)-ROW(EC$11)+1)/($DX$11:$DX$541="t"),ROWS(GA$11:GA56))),"")</f>
        <v>3</v>
      </c>
      <c r="GB56" s="25">
        <f>IFERROR(INDEX(ED$11:ED$541,_xlfn.AGGREGATE(15,6,(ROW(ED$11:ED$541)-ROW(ED$11)+1)/($DX$11:$DX$541="t"),ROWS(GB$11:GB56))),"")</f>
        <v>1</v>
      </c>
      <c r="GC56" s="25">
        <f>IFERROR(INDEX(EE$11:EE$541,_xlfn.AGGREGATE(15,6,(ROW(EE$11:EE$541)-ROW(EE$11)+1)/($DX$11:$DX$541="t"),ROWS(GC$11:GC56))),"")</f>
        <v>1</v>
      </c>
      <c r="GD56" s="25">
        <f>IFERROR(INDEX(EF$11:EF$541,_xlfn.AGGREGATE(15,6,(ROW(EF$11:EF$541)-ROW(EF$11)+1)/($DX$11:$DX$541="t"),ROWS(GD$11:GD56))),"")</f>
        <v>3</v>
      </c>
      <c r="GE56" s="25">
        <f>IFERROR(INDEX(EG$11:EG$541,_xlfn.AGGREGATE(15,6,(ROW(EG$11:EG$541)-ROW(EG$11)+1)/($DX$11:$DX$541="t"),ROWS(GE$11:GE56))),"")</f>
        <v>3</v>
      </c>
      <c r="GF56" s="25">
        <f>IFERROR(INDEX(EH$11:EH$541,_xlfn.AGGREGATE(15,6,(ROW(EH$11:EH$541)-ROW(EH$11)+1)/($DX$11:$DX$541="t"),ROWS(GF$11:GF56))),"")</f>
        <v>427</v>
      </c>
      <c r="GG56" s="25">
        <f>IFERROR(INDEX(EI$11:EI$541,_xlfn.AGGREGATE(15,6,(ROW(EI$11:EI$541)-ROW(EI$11)+1)/($DX$11:$DX$541="t"),ROWS(GG$11:GG56))),"")</f>
        <v>0</v>
      </c>
      <c r="GH56" s="25">
        <f>IFERROR(INDEX(EJ$11:EJ$541,_xlfn.AGGREGATE(15,6,(ROW(EJ$11:EJ$541)-ROW(EJ$11)+1)/($DX$11:$DX$541="t"),ROWS(GH$11:GH56))),"")</f>
        <v>473</v>
      </c>
      <c r="GI56" s="25">
        <f>IFERROR(INDEX(EK$11:EK$541,_xlfn.AGGREGATE(15,6,(ROW(EK$11:EK$541)-ROW(EK$11)+1)/($DX$11:$DX$541="t"),ROWS(GI$11:GI56))),"")</f>
        <v>23</v>
      </c>
      <c r="GJ56" s="25"/>
      <c r="GK56" s="25">
        <f>IFERROR(INDEX(EM$11:EM$541,_xlfn.AGGREGATE(15,6,(ROW(EM$11:EM$541)-ROW(EM$11)+1)/($DX$11:$DX$541="t"),ROWS(GK$11:GK56))),"")</f>
        <v>432.14859999999999</v>
      </c>
      <c r="GL56" s="25">
        <f>IFERROR(INDEX(EN$11:EN$541,_xlfn.AGGREGATE(15,6,(ROW(EN$11:EN$541)-ROW(EN$11)+1)/($DX$11:$DX$541="t"),ROWS(GL$11:GL56))),"")</f>
        <v>859.27359999999999</v>
      </c>
      <c r="GM56" s="25">
        <f>IFERROR(INDEX(EO$11:EO$541,_xlfn.AGGREGATE(15,6,(ROW(EO$11:EO$541)-ROW(EO$11)+1)/($DX$11:$DX$541="t"),ROWS(GM$11:GM56))),"")</f>
        <v>1332.3986</v>
      </c>
      <c r="GN56" s="25">
        <f>IFERROR(INDEX(EP$11:EP$541,_xlfn.AGGREGATE(15,6,(ROW(EP$11:EP$541)-ROW(EP$11)+1)/($DX$11:$DX$541="t"),ROWS(GN$11:GN56))),"")</f>
        <v>1805.3986</v>
      </c>
      <c r="GO56" s="25"/>
      <c r="GP56" s="305"/>
      <c r="GQ56" s="142"/>
      <c r="GR56" s="26"/>
      <c r="GS56" s="18" t="str">
        <f t="shared" si="42"/>
        <v>PASS</v>
      </c>
      <c r="GT56" s="26">
        <f t="shared" si="47"/>
        <v>3</v>
      </c>
      <c r="GU56" s="26">
        <f t="shared" si="48"/>
        <v>3</v>
      </c>
      <c r="GV56" s="26">
        <f t="shared" si="49"/>
        <v>1</v>
      </c>
      <c r="GW56" s="26">
        <f t="shared" si="50"/>
        <v>1</v>
      </c>
      <c r="GX56" s="26">
        <f t="shared" si="51"/>
        <v>3</v>
      </c>
      <c r="GY56" s="26">
        <f t="shared" si="52"/>
        <v>3</v>
      </c>
      <c r="GZ56" s="26">
        <f t="shared" si="53"/>
        <v>1</v>
      </c>
      <c r="HA56" s="26">
        <f t="shared" si="54"/>
        <v>1</v>
      </c>
      <c r="HB56" s="26">
        <f t="shared" si="43"/>
        <v>433.5</v>
      </c>
      <c r="HC56" s="26">
        <f t="shared" si="44"/>
        <v>0</v>
      </c>
      <c r="HD56" s="26">
        <f t="shared" si="45"/>
        <v>466.5</v>
      </c>
      <c r="HE56" s="63">
        <f t="shared" si="55"/>
        <v>16.5</v>
      </c>
      <c r="HF56" s="52">
        <f t="shared" si="56"/>
        <v>0</v>
      </c>
      <c r="HG56" s="4">
        <f t="shared" si="57"/>
        <v>471.64859999999999</v>
      </c>
      <c r="HH56" s="26">
        <f t="shared" si="58"/>
        <v>938.27359999999999</v>
      </c>
      <c r="HI56" s="7">
        <f t="shared" si="59"/>
        <v>1371.8986</v>
      </c>
      <c r="HJ56" s="26">
        <f t="shared" si="60"/>
        <v>1805.3986</v>
      </c>
      <c r="HK56" s="2"/>
      <c r="HL56" s="2"/>
      <c r="HN56" s="133">
        <f t="shared" si="82"/>
        <v>0</v>
      </c>
      <c r="HO56" s="35">
        <f t="shared" si="82"/>
        <v>0</v>
      </c>
      <c r="HP56" s="35">
        <f t="shared" si="82"/>
        <v>0</v>
      </c>
      <c r="HQ56" s="35">
        <f t="shared" si="82"/>
        <v>0</v>
      </c>
      <c r="HR56" s="35">
        <f t="shared" si="82"/>
        <v>0</v>
      </c>
      <c r="HS56" s="35">
        <f t="shared" si="82"/>
        <v>0</v>
      </c>
      <c r="HT56" s="35">
        <f t="shared" si="82"/>
        <v>0</v>
      </c>
      <c r="HU56" s="35" t="e">
        <f t="shared" si="82"/>
        <v>#VALUE!</v>
      </c>
      <c r="HV56" s="35" t="e">
        <f t="shared" si="82"/>
        <v>#VALUE!</v>
      </c>
      <c r="HW56" s="35" t="e">
        <f t="shared" si="82"/>
        <v>#VALUE!</v>
      </c>
      <c r="HX56" s="35" t="e">
        <f t="shared" si="83"/>
        <v>#VALUE!</v>
      </c>
      <c r="HY56" s="35" t="e">
        <f t="shared" si="83"/>
        <v>#VALUE!</v>
      </c>
      <c r="HZ56" s="35" t="e">
        <f t="shared" si="83"/>
        <v>#VALUE!</v>
      </c>
      <c r="IA56" s="35" t="e">
        <f t="shared" si="83"/>
        <v>#VALUE!</v>
      </c>
      <c r="IB56" s="35" t="e">
        <f t="shared" si="83"/>
        <v>#VALUE!</v>
      </c>
      <c r="IC56" s="35" t="e">
        <f t="shared" si="83"/>
        <v>#VALUE!</v>
      </c>
      <c r="ID56" s="35" t="e">
        <f t="shared" si="83"/>
        <v>#VALUE!</v>
      </c>
      <c r="IE56" s="35" t="e">
        <f t="shared" si="83"/>
        <v>#VALUE!</v>
      </c>
      <c r="IF56" s="35" t="e">
        <f t="shared" si="83"/>
        <v>#VALUE!</v>
      </c>
      <c r="IG56" s="35" t="e">
        <f t="shared" si="83"/>
        <v>#VALUE!</v>
      </c>
      <c r="IH56" s="35" t="e">
        <f t="shared" si="84"/>
        <v>#VALUE!</v>
      </c>
      <c r="II56" s="35" t="e">
        <f t="shared" si="84"/>
        <v>#VALUE!</v>
      </c>
      <c r="IJ56" s="35" t="e">
        <f t="shared" si="84"/>
        <v>#VALUE!</v>
      </c>
      <c r="IK56" s="35" t="e">
        <f t="shared" si="84"/>
        <v>#VALUE!</v>
      </c>
      <c r="IL56" s="35" t="e">
        <f t="shared" si="84"/>
        <v>#VALUE!</v>
      </c>
      <c r="IM56" s="35" t="e">
        <f t="shared" si="84"/>
        <v>#VALUE!</v>
      </c>
      <c r="IN56" s="35" t="e">
        <f t="shared" si="84"/>
        <v>#VALUE!</v>
      </c>
      <c r="IO56" s="35" t="e">
        <f t="shared" si="84"/>
        <v>#VALUE!</v>
      </c>
      <c r="IP56" s="35" t="e">
        <f t="shared" si="84"/>
        <v>#VALUE!</v>
      </c>
      <c r="IQ56" s="35" t="e">
        <f t="shared" si="84"/>
        <v>#VALUE!</v>
      </c>
      <c r="IR56" s="35" t="e">
        <f t="shared" si="85"/>
        <v>#VALUE!</v>
      </c>
      <c r="IS56" s="35" t="e">
        <f t="shared" si="85"/>
        <v>#VALUE!</v>
      </c>
      <c r="IT56" s="35" t="e">
        <f t="shared" si="85"/>
        <v>#VALUE!</v>
      </c>
      <c r="IU56" s="35" t="e">
        <f t="shared" si="85"/>
        <v>#VALUE!</v>
      </c>
      <c r="IV56" s="35" t="e">
        <f t="shared" si="85"/>
        <v>#VALUE!</v>
      </c>
      <c r="IW56" s="35" t="e">
        <f t="shared" si="85"/>
        <v>#VALUE!</v>
      </c>
      <c r="IX56" s="35" t="e">
        <f t="shared" si="85"/>
        <v>#VALUE!</v>
      </c>
      <c r="IY56" s="35" t="e">
        <f t="shared" si="85"/>
        <v>#VALUE!</v>
      </c>
      <c r="IZ56" s="35" t="e">
        <f t="shared" si="85"/>
        <v>#VALUE!</v>
      </c>
      <c r="JA56" s="35" t="e">
        <f t="shared" si="85"/>
        <v>#VALUE!</v>
      </c>
      <c r="JB56" s="35" t="e">
        <f t="shared" si="86"/>
        <v>#VALUE!</v>
      </c>
      <c r="JC56" s="35" t="e">
        <f t="shared" si="86"/>
        <v>#VALUE!</v>
      </c>
      <c r="JD56" s="35" t="e">
        <f t="shared" si="86"/>
        <v>#VALUE!</v>
      </c>
      <c r="JE56" s="35" t="e">
        <f t="shared" si="86"/>
        <v>#VALUE!</v>
      </c>
      <c r="JF56" s="35" t="e">
        <f t="shared" si="86"/>
        <v>#VALUE!</v>
      </c>
      <c r="JG56" s="35" t="e">
        <f t="shared" si="86"/>
        <v>#VALUE!</v>
      </c>
      <c r="JH56" s="35" t="e">
        <f t="shared" si="86"/>
        <v>#VALUE!</v>
      </c>
      <c r="JI56" s="35" t="e">
        <f t="shared" si="86"/>
        <v>#VALUE!</v>
      </c>
      <c r="JJ56" s="35" t="e">
        <f t="shared" si="86"/>
        <v>#VALUE!</v>
      </c>
      <c r="JK56" s="177" t="e">
        <f t="shared" si="86"/>
        <v>#VALUE!</v>
      </c>
    </row>
    <row r="57" spans="1:271" ht="15" customHeight="1" x14ac:dyDescent="0.3">
      <c r="A57" s="81"/>
      <c r="B57" s="81"/>
      <c r="C57" s="81"/>
      <c r="D57" s="81"/>
      <c r="E57" s="81"/>
      <c r="F57" s="81"/>
      <c r="G57" s="81"/>
      <c r="H57" s="81"/>
      <c r="I57" s="99"/>
      <c r="J57" s="99"/>
      <c r="K57" s="81"/>
      <c r="L57" s="100"/>
      <c r="M57" s="100"/>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426"/>
      <c r="AR57" s="141"/>
      <c r="AS57" s="18">
        <v>7</v>
      </c>
      <c r="AT57" s="26" t="s">
        <v>122</v>
      </c>
      <c r="AU57" s="4" t="str">
        <f t="shared" si="104"/>
        <v>FAIL</v>
      </c>
      <c r="AV57" s="60">
        <v>3</v>
      </c>
      <c r="AW57" s="60">
        <v>1</v>
      </c>
      <c r="AX57" s="60">
        <v>3</v>
      </c>
      <c r="AY57" s="60">
        <v>1</v>
      </c>
      <c r="AZ57" s="26">
        <v>3</v>
      </c>
      <c r="BA57" s="26">
        <v>1</v>
      </c>
      <c r="BB57" s="26">
        <v>3</v>
      </c>
      <c r="BC57" s="26">
        <v>1</v>
      </c>
      <c r="BD57" s="26">
        <f t="shared" si="89"/>
        <v>239</v>
      </c>
      <c r="BE57" s="26"/>
      <c r="BF57" s="26">
        <f t="shared" si="90"/>
        <v>253</v>
      </c>
      <c r="BG57" s="63">
        <f t="shared" si="105"/>
        <v>7</v>
      </c>
      <c r="BH57" s="26"/>
      <c r="BI57" s="138">
        <f t="shared" si="91"/>
        <v>253</v>
      </c>
      <c r="BJ57" s="138">
        <f t="shared" si="92"/>
        <v>492</v>
      </c>
      <c r="BK57" s="138">
        <f t="shared" si="93"/>
        <v>745</v>
      </c>
      <c r="BL57" s="138">
        <f t="shared" si="94"/>
        <v>984</v>
      </c>
      <c r="BM57" s="138">
        <f t="shared" si="95"/>
        <v>1237</v>
      </c>
      <c r="BN57" s="138">
        <f t="shared" si="96"/>
        <v>1476</v>
      </c>
      <c r="BO57" s="138">
        <f t="shared" si="97"/>
        <v>1729</v>
      </c>
      <c r="BP57" s="138">
        <f t="shared" si="98"/>
        <v>0</v>
      </c>
      <c r="BQ57" s="26"/>
      <c r="BR57" s="26" t="str">
        <f t="shared" si="9"/>
        <v>yes2</v>
      </c>
      <c r="BS57" s="26" t="str">
        <f t="shared" si="10"/>
        <v>Int</v>
      </c>
      <c r="BT57" s="26"/>
      <c r="BU57" s="26"/>
      <c r="BV57" s="1">
        <f t="shared" si="99"/>
        <v>0</v>
      </c>
      <c r="BW57" s="1">
        <f t="shared" si="99"/>
        <v>0</v>
      </c>
      <c r="BX57" s="1">
        <f t="shared" si="99"/>
        <v>0</v>
      </c>
      <c r="BY57" s="1">
        <f t="shared" si="99"/>
        <v>0</v>
      </c>
      <c r="BZ57" s="1">
        <f t="shared" si="99"/>
        <v>0</v>
      </c>
      <c r="CA57" s="1">
        <f t="shared" si="99"/>
        <v>0</v>
      </c>
      <c r="CB57" s="1">
        <f t="shared" si="99"/>
        <v>1</v>
      </c>
      <c r="CC57" s="1">
        <f t="shared" si="99"/>
        <v>0</v>
      </c>
      <c r="CD57" s="1">
        <f t="shared" si="99"/>
        <v>0</v>
      </c>
      <c r="CE57" s="1">
        <f t="shared" si="99"/>
        <v>0</v>
      </c>
      <c r="CF57" s="1">
        <f t="shared" si="100"/>
        <v>0</v>
      </c>
      <c r="CG57" s="1">
        <f t="shared" si="100"/>
        <v>0</v>
      </c>
      <c r="CH57" s="1">
        <f t="shared" si="100"/>
        <v>1</v>
      </c>
      <c r="CI57" s="1">
        <f t="shared" si="100"/>
        <v>0</v>
      </c>
      <c r="CJ57" s="1">
        <f t="shared" si="100"/>
        <v>0</v>
      </c>
      <c r="CK57" s="1">
        <f t="shared" si="100"/>
        <v>0</v>
      </c>
      <c r="CL57" s="1">
        <f t="shared" si="100"/>
        <v>0</v>
      </c>
      <c r="CM57" s="1">
        <f t="shared" si="100"/>
        <v>0</v>
      </c>
      <c r="CN57" s="1">
        <f t="shared" si="100"/>
        <v>0</v>
      </c>
      <c r="CO57" s="1">
        <f t="shared" si="100"/>
        <v>0</v>
      </c>
      <c r="CP57" s="1">
        <f t="shared" si="101"/>
        <v>0</v>
      </c>
      <c r="CQ57" s="1">
        <f t="shared" si="101"/>
        <v>0</v>
      </c>
      <c r="CR57" s="1">
        <f t="shared" si="101"/>
        <v>0</v>
      </c>
      <c r="CS57" s="1">
        <f t="shared" si="101"/>
        <v>0</v>
      </c>
      <c r="CT57" s="1">
        <f t="shared" si="101"/>
        <v>0</v>
      </c>
      <c r="CU57" s="1">
        <f t="shared" si="101"/>
        <v>0</v>
      </c>
      <c r="CV57" s="1">
        <f t="shared" si="101"/>
        <v>0</v>
      </c>
      <c r="CW57" s="1">
        <f t="shared" si="101"/>
        <v>0</v>
      </c>
      <c r="CX57" s="1">
        <f t="shared" si="101"/>
        <v>0</v>
      </c>
      <c r="CY57" s="1">
        <f t="shared" si="101"/>
        <v>0</v>
      </c>
      <c r="CZ57" s="1">
        <f t="shared" si="102"/>
        <v>0</v>
      </c>
      <c r="DA57" s="1">
        <f t="shared" si="102"/>
        <v>0</v>
      </c>
      <c r="DB57" s="1">
        <f t="shared" si="102"/>
        <v>0</v>
      </c>
      <c r="DC57" s="1">
        <f t="shared" si="102"/>
        <v>0</v>
      </c>
      <c r="DD57" s="1">
        <f t="shared" si="102"/>
        <v>0</v>
      </c>
      <c r="DE57" s="1">
        <f t="shared" si="102"/>
        <v>0</v>
      </c>
      <c r="DF57" s="1">
        <f t="shared" si="102"/>
        <v>0</v>
      </c>
      <c r="DG57" s="1">
        <f t="shared" si="102"/>
        <v>0</v>
      </c>
      <c r="DH57" s="1">
        <f t="shared" si="102"/>
        <v>0</v>
      </c>
      <c r="DI57" s="1">
        <f t="shared" si="102"/>
        <v>0</v>
      </c>
      <c r="DJ57" s="1">
        <f t="shared" si="103"/>
        <v>0</v>
      </c>
      <c r="DK57" s="1">
        <f t="shared" si="103"/>
        <v>0</v>
      </c>
      <c r="DL57" s="1">
        <f t="shared" si="103"/>
        <v>0</v>
      </c>
      <c r="DM57" s="1">
        <f t="shared" si="103"/>
        <v>0</v>
      </c>
      <c r="DN57" s="1">
        <f t="shared" si="103"/>
        <v>0</v>
      </c>
      <c r="DO57" s="1">
        <f t="shared" si="103"/>
        <v>0</v>
      </c>
      <c r="DP57" s="26"/>
      <c r="DQ57" s="26"/>
      <c r="DR57" s="26"/>
      <c r="DS57" s="26"/>
      <c r="DT57" s="366"/>
      <c r="DU57" s="142"/>
      <c r="DV57" s="26"/>
      <c r="DW57" s="48">
        <v>47</v>
      </c>
      <c r="DX57" s="26" t="str">
        <f>IFERROR(INDEX(AT$11:AT$2000,_xlfn.AGGREGATE(15,6,(ROW(AT$11:AT$2000)-ROW(AT$11)+1)/($AU$11:$AU$2000=$DY$8),ROWS(DX$11:DX57))),"")</f>
        <v>t</v>
      </c>
      <c r="DY57" s="4" t="str">
        <f>IFERROR(INDEX(AU$11:AU$2000,_xlfn.AGGREGATE(15,6,(ROW(AU$11:AU$2000)-ROW(AU$11)+1)/($AU$11:$AU$2000=$DY$8),ROWS(DY$11:DY57))),"")</f>
        <v>PASS</v>
      </c>
      <c r="DZ57" s="26">
        <f>IFERROR(INDEX(AV$11:AV$2000,_xlfn.AGGREGATE(15,6,(ROW(AV$11:AV$2000)-ROW(AV$11)+1)/($AU$11:$AU$2000=$DY$8),ROWS(DZ$11:DZ57))),"")</f>
        <v>1</v>
      </c>
      <c r="EA57" s="26">
        <f>IFERROR(INDEX(AW$11:AW$2000,_xlfn.AGGREGATE(15,6,(ROW(AW$11:AW$2000)-ROW(AW$11)+1)/($AU$11:$AU$2000=$DY$8),ROWS(EA$11:EA57))),"")</f>
        <v>1</v>
      </c>
      <c r="EB57" s="26">
        <f>IFERROR(INDEX(AX$11:AX$2000,_xlfn.AGGREGATE(15,6,(ROW(AX$11:AX$2000)-ROW(AX$11)+1)/($AU$11:$AU$2000=$DY$8),ROWS(EB$11:EB57))),"")</f>
        <v>3</v>
      </c>
      <c r="EC57" s="26">
        <f>IFERROR(INDEX(AY$11:AY$2000,_xlfn.AGGREGATE(15,6,(ROW(AY$11:AY$2000)-ROW(AY$11)+1)/($AU$11:$AU$2000=$DY$8),ROWS(EC$11:EC57))),"")</f>
        <v>3</v>
      </c>
      <c r="ED57" s="26">
        <f>IFERROR(INDEX(AZ$11:AZ$2000,_xlfn.AGGREGATE(15,6,(ROW(AZ$11:AZ$2000)-ROW(AZ$11)+1)/($AU$11:$AU$2000=$DY$8),ROWS(ED$11:ED57))),"")</f>
        <v>1</v>
      </c>
      <c r="EE57" s="26">
        <f>IFERROR(INDEX(BA$11:BA$2000,_xlfn.AGGREGATE(15,6,(ROW(BA$11:BA$2000)-ROW(BA$11)+1)/($AU$11:$AU$2000=$DY$8),ROWS(EE$11:EE57))),"")</f>
        <v>1</v>
      </c>
      <c r="EF57" s="26">
        <f>IFERROR(INDEX(BB$11:BB$2000,_xlfn.AGGREGATE(15,6,(ROW(BB$11:BB$2000)-ROW(BB$11)+1)/($AU$11:$AU$2000=$DY$8),ROWS(EF$11:EF57))),"")</f>
        <v>3</v>
      </c>
      <c r="EG57" s="26">
        <f>IFERROR(INDEX(BC$11:BC$2000,_xlfn.AGGREGATE(15,6,(ROW(BC$11:BC$2000)-ROW(BC$11)+1)/($AU$11:$AU$2000=$DY$8),ROWS(EG$11:EG57))),"")</f>
        <v>3</v>
      </c>
      <c r="EH57" s="26">
        <f>IFERROR(INDEX(BD$11:BD$2000,_xlfn.AGGREGATE(15,6,(ROW(BD$11:BD$2000)-ROW(BD$11)+1)/($AU$11:$AU$2000=$DY$8),ROWS(EH$11:EH57))),"")</f>
        <v>430</v>
      </c>
      <c r="EI57" s="26">
        <f>IFERROR(INDEX(BE$11:BE$2000,_xlfn.AGGREGATE(15,6,(ROW(BE$11:BE$2000)-ROW(BE$11)+1)/($AU$11:$AU$2000=$DY$8),ROWS(EI$11:EI57))),"")</f>
        <v>0</v>
      </c>
      <c r="EJ57" s="26">
        <f>IFERROR(INDEX(BF$11:BF$2000,_xlfn.AGGREGATE(15,6,(ROW(BF$11:BF$2000)-ROW(BF$11)+1)/($AU$11:$AU$2000=$DY$8),ROWS(EJ$11:EJ57))),"")</f>
        <v>470</v>
      </c>
      <c r="EK57" s="26">
        <f>IFERROR(INDEX(BG$11:BG$2000,_xlfn.AGGREGATE(15,6,(ROW(BG$11:BG$2000)-ROW(BG$11)+1)/($AU$11:$AU$2000=$DY$8),ROWS(EK$11:EK57))),"")</f>
        <v>20</v>
      </c>
      <c r="EL57" s="26">
        <f>IFERROR(INDEX(BH$11:BH$2000,_xlfn.AGGREGATE(15,6,(ROW(BH$11:BH$2000)-ROW(BH$11)+1)/($AU$11:$AU$2000=$DY$8),ROWS(EL$11:EL57))),"")</f>
        <v>0</v>
      </c>
      <c r="EM57" s="26">
        <f>IFERROR(INDEX(BI$11:BI$2000,_xlfn.AGGREGATE(15,6,(ROW(BI$11:BI$2000)-ROW(BI$11)+1)/($AU$11:$AU$2000=$DY$8),ROWS(EM$11:EM57))),"")</f>
        <v>435.14859999999999</v>
      </c>
      <c r="EN57" s="26">
        <f>IFERROR(INDEX(BJ$11:BJ$2000,_xlfn.AGGREGATE(15,6,(ROW(BJ$11:BJ$2000)-ROW(BJ$11)+1)/($AU$11:$AU$2000=$DY$8),ROWS(EN$11:EN57))),"")</f>
        <v>865.27359999999999</v>
      </c>
      <c r="EO57" s="26">
        <f>IFERROR(INDEX(BK$11:BK$2000,_xlfn.AGGREGATE(15,6,(ROW(BK$11:BK$2000)-ROW(BK$11)+1)/($AU$11:$AU$2000=$DY$8),ROWS(EO$11:EO57))),"")</f>
        <v>1335.3986</v>
      </c>
      <c r="EP57" s="26">
        <f>IFERROR(INDEX(BL$11:BL$2000,_xlfn.AGGREGATE(15,6,(ROW(BL$11:BL$2000)-ROW(BL$11)+1)/($AU$11:$AU$2000=$DY$8),ROWS(EP$11:EP57))),"")</f>
        <v>1805.3986</v>
      </c>
      <c r="EQ57" s="26">
        <f>IFERROR(INDEX(BM$11:BM$2000,_xlfn.AGGREGATE(15,6,(ROW(BM$11:BM$2000)-ROW(BM$11)+1)/($AU$11:$AU$2000=$DY$8),ROWS(EQ$11:EQ57))),"")</f>
        <v>0</v>
      </c>
      <c r="ER57" s="26">
        <f>IFERROR(INDEX(BN$11:BN$2000,_xlfn.AGGREGATE(15,6,(ROW(BN$11:BN$2000)-ROW(BN$11)+1)/($AU$11:$AU$2000=$DY$8),ROWS(ER$11:ER57))),"")</f>
        <v>0</v>
      </c>
      <c r="ES57" s="26">
        <f>IFERROR(INDEX(BO$11:BO$2000,_xlfn.AGGREGATE(15,6,(ROW(BO$11:BO$2000)-ROW(BO$11)+1)/($AU$11:$AU$2000=$DY$8),ROWS(ES$11:ES57))),"")</f>
        <v>0</v>
      </c>
      <c r="ET57" s="63">
        <f>IFERROR(INDEX(BP$11:BP$2000,_xlfn.AGGREGATE(15,6,(ROW(BP$11:BP$2000)-ROW(BP$11)+1)/($AU$11:$AU$2000=$DY$8),ROWS(ET$11:ET57))),"")</f>
        <v>0</v>
      </c>
      <c r="EU57" s="25"/>
      <c r="EV57" s="48" t="e">
        <f>_xlfn.RANK.EQ(FJ57,$FJ$11:$FJ$64,1)+COUNTIF(FJ$11:$FJ57,FJ57)-1</f>
        <v>#VALUE!</v>
      </c>
      <c r="EW57" s="25" t="str">
        <f>IFERROR(INDEX(DX$11:DX$541,_xlfn.AGGREGATE(15,6,(ROW(DX$11:DX$541)-ROW(DX$11)+1)/($DX$11:$DX$541="p"),ROWS(EW$11:EW57))),"")</f>
        <v/>
      </c>
      <c r="EX57" s="25" t="str">
        <f>IFERROR(INDEX(DY$11:DY$541,_xlfn.AGGREGATE(15,6,(ROW(DY$11:DY$541)-ROW(DY$11)+1)/($DX$11:$DX$541="p"),ROWS(EX$11:EX57))),"")</f>
        <v/>
      </c>
      <c r="EY57" s="25" t="str">
        <f>IFERROR(INDEX(DZ$11:DZ$541,_xlfn.AGGREGATE(15,6,(ROW(DZ$11:DZ$541)-ROW(DZ$11)+1)/($DX$11:$DX$541="p"),ROWS(EY$11:EY57))),"")</f>
        <v/>
      </c>
      <c r="EZ57" s="25" t="str">
        <f>IFERROR(INDEX(EA$11:EA$541,_xlfn.AGGREGATE(15,6,(ROW(EA$11:EA$541)-ROW(EA$11)+1)/($DX$11:$DX$541="p"),ROWS(EZ$11:EZ57))),"")</f>
        <v/>
      </c>
      <c r="FA57" s="25" t="str">
        <f>IFERROR(INDEX(EB$11:EB$541,_xlfn.AGGREGATE(15,6,(ROW(EB$11:EB$541)-ROW(EB$11)+1)/($DX$11:$DX$541="p"),ROWS(FA$11:FA57))),"")</f>
        <v/>
      </c>
      <c r="FB57" s="25" t="str">
        <f>IFERROR(INDEX(EC$11:EC$541,_xlfn.AGGREGATE(15,6,(ROW(EC$11:EC$541)-ROW(EC$11)+1)/($DX$11:$DX$541="p"),ROWS(FB$11:FB57))),"")</f>
        <v/>
      </c>
      <c r="FC57" s="25" t="str">
        <f>IFERROR(INDEX(ED$11:ED$541,_xlfn.AGGREGATE(15,6,(ROW(ED$11:ED$541)-ROW(ED$11)+1)/($DX$11:$DX$541="p"),ROWS(FC$11:FC57))),"")</f>
        <v/>
      </c>
      <c r="FD57" s="25" t="str">
        <f>IFERROR(INDEX(EE$11:EE$541,_xlfn.AGGREGATE(15,6,(ROW(EE$11:EE$541)-ROW(EE$11)+1)/($DX$11:$DX$541="p"),ROWS(FD$11:FD57))),"")</f>
        <v/>
      </c>
      <c r="FE57" s="25" t="str">
        <f>IFERROR(INDEX(EF$11:EF$541,_xlfn.AGGREGATE(15,6,(ROW(EF$11:EF$541)-ROW(EF$11)+1)/($DX$11:$DX$541="p"),ROWS(FE$11:FE57))),"")</f>
        <v/>
      </c>
      <c r="FF57" s="25" t="str">
        <f>IFERROR(INDEX(EG$11:EG$541,_xlfn.AGGREGATE(15,6,(ROW(EG$11:EG$541)-ROW(EG$11)+1)/($DX$11:$DX$541="p"),ROWS(FF$11:FF57))),"")</f>
        <v/>
      </c>
      <c r="FG57" s="25" t="str">
        <f>IFERROR(INDEX(EH$11:EH$541,_xlfn.AGGREGATE(15,6,(ROW(EH$11:EH$541)-ROW(EH$11)+1)/($DX$11:$DX$541="p"),ROWS(FG$11:FG57))),"")</f>
        <v/>
      </c>
      <c r="FH57" s="25" t="str">
        <f>IFERROR(INDEX(EI$11:EI$541,_xlfn.AGGREGATE(15,6,(ROW(EI$11:EI$541)-ROW(EI$11)+1)/($DX$11:$DX$541="p"),ROWS(FH$11:FH57))),"")</f>
        <v/>
      </c>
      <c r="FI57" s="25" t="str">
        <f>IFERROR(INDEX(EJ$11:EJ$541,_xlfn.AGGREGATE(15,6,(ROW(EJ$11:EJ$541)-ROW(EJ$11)+1)/($DX$11:$DX$541="p"),ROWS(FI$11:FI57))),"")</f>
        <v/>
      </c>
      <c r="FJ57" s="25" t="str">
        <f>IFERROR(INDEX(EK$11:EK$541,_xlfn.AGGREGATE(15,6,(ROW(EK$11:EK$541)-ROW(EK$11)+1)/($DX$11:$DX$541="p"),ROWS(FJ$11:FJ57))),"")</f>
        <v/>
      </c>
      <c r="FK57" s="25"/>
      <c r="FL57" s="25" t="str">
        <f>IFERROR(INDEX(EM$11:EM$541,_xlfn.AGGREGATE(15,6,(ROW(EM$11:EM$541)-ROW(EM$11)+1)/($DX$11:$DX$541="p"),ROWS(FL$11:FL57))),"")</f>
        <v/>
      </c>
      <c r="FM57" s="25" t="str">
        <f>IFERROR(INDEX(EN$11:EN$541,_xlfn.AGGREGATE(15,6,(ROW(EN$11:EN$541)-ROW(EN$11)+1)/($DX$11:$DX$541="p"),ROWS(FM$11:FM57))),"")</f>
        <v/>
      </c>
      <c r="FN57" s="25" t="str">
        <f>IFERROR(INDEX(EO$11:EO$541,_xlfn.AGGREGATE(15,6,(ROW(EO$11:EO$541)-ROW(EO$11)+1)/($DX$11:$DX$541="p"),ROWS(FN$11:FN57))),"")</f>
        <v/>
      </c>
      <c r="FO57" s="25" t="str">
        <f>IFERROR(INDEX(EP$11:EP$541,_xlfn.AGGREGATE(15,6,(ROW(EP$11:EP$541)-ROW(EP$11)+1)/($DX$11:$DX$541="p"),ROWS(FO$11:FO57))),"")</f>
        <v/>
      </c>
      <c r="FP57" s="25" t="str">
        <f>IFERROR(INDEX(EQ$11:EQ$541,_xlfn.AGGREGATE(15,6,(ROW(EQ$11:EQ$541)-ROW(EQ$11)+1)/($DX$11:$DX$541="p"),ROWS(FP$11:FP57))),"")</f>
        <v/>
      </c>
      <c r="FQ57" s="25" t="str">
        <f>IFERROR(INDEX(ER$11:ER$541,_xlfn.AGGREGATE(15,6,(ROW(ER$11:ER$541)-ROW(ER$11)+1)/($DX$11:$DX$541="p"),ROWS(FQ$11:FQ57))),"")</f>
        <v/>
      </c>
      <c r="FR57" s="25" t="str">
        <f>IFERROR(INDEX(ES$11:ES$541,_xlfn.AGGREGATE(15,6,(ROW(ES$11:ES$541)-ROW(ES$11)+1)/($DX$11:$DX$541="p"),ROWS(FR$11:FR57))),"")</f>
        <v/>
      </c>
      <c r="FS57" s="25" t="str">
        <f>IFERROR(INDEX(ET$11:ET$541,_xlfn.AGGREGATE(15,6,(ROW(ET$11:ET$541)-ROW(ET$11)+1)/($DX$11:$DX$541="p"),ROWS(FS$11:FS57))),"")</f>
        <v/>
      </c>
      <c r="FT57" s="25"/>
      <c r="FU57" s="48">
        <f>_xlfn.RANK.EQ(GI57,$GI$11:$GI$96,1)+COUNTIF($GI$11:GI57,GI57)-1</f>
        <v>86</v>
      </c>
      <c r="FV57" s="25" t="str">
        <f>IFERROR(INDEX(DX$11:DX$541,_xlfn.AGGREGATE(15,6,(ROW(DX$11:DX$541)-ROW(DX$11)+1)/($DX$11:$DX$541="t"),ROWS(FV$11:FV57))),"")</f>
        <v>t</v>
      </c>
      <c r="FW57" s="25" t="str">
        <f>IFERROR(INDEX(DY$11:DY$541,_xlfn.AGGREGATE(15,6,(ROW(DY$11:DY$541)-ROW(DY$11)+1)/($DX$11:$DX$541="t"),ROWS(FW$11:FW57))),"")</f>
        <v>PASS</v>
      </c>
      <c r="FX57" s="25">
        <f>IFERROR(INDEX(DZ$11:DZ$541,_xlfn.AGGREGATE(15,6,(ROW(DZ$11:DZ$541)-ROW(DZ$11)+1)/($DX$11:$DX$541="t"),ROWS(FX$11:FX57))),"")</f>
        <v>1</v>
      </c>
      <c r="FY57" s="25">
        <f>IFERROR(INDEX(EA$11:EA$541,_xlfn.AGGREGATE(15,6,(ROW(EA$11:EA$541)-ROW(EA$11)+1)/($DX$11:$DX$541="t"),ROWS(FY$11:FY57))),"")</f>
        <v>1</v>
      </c>
      <c r="FZ57" s="25">
        <f>IFERROR(INDEX(EB$11:EB$541,_xlfn.AGGREGATE(15,6,(ROW(EB$11:EB$541)-ROW(EB$11)+1)/($DX$11:$DX$541="t"),ROWS(FZ$11:FZ57))),"")</f>
        <v>3</v>
      </c>
      <c r="GA57" s="25">
        <f>IFERROR(INDEX(EC$11:EC$541,_xlfn.AGGREGATE(15,6,(ROW(EC$11:EC$541)-ROW(EC$11)+1)/($DX$11:$DX$541="t"),ROWS(GA$11:GA57))),"")</f>
        <v>3</v>
      </c>
      <c r="GB57" s="25">
        <f>IFERROR(INDEX(ED$11:ED$541,_xlfn.AGGREGATE(15,6,(ROW(ED$11:ED$541)-ROW(ED$11)+1)/($DX$11:$DX$541="t"),ROWS(GB$11:GB57))),"")</f>
        <v>1</v>
      </c>
      <c r="GC57" s="25">
        <f>IFERROR(INDEX(EE$11:EE$541,_xlfn.AGGREGATE(15,6,(ROW(EE$11:EE$541)-ROW(EE$11)+1)/($DX$11:$DX$541="t"),ROWS(GC$11:GC57))),"")</f>
        <v>1</v>
      </c>
      <c r="GD57" s="25">
        <f>IFERROR(INDEX(EF$11:EF$541,_xlfn.AGGREGATE(15,6,(ROW(EF$11:EF$541)-ROW(EF$11)+1)/($DX$11:$DX$541="t"),ROWS(GD$11:GD57))),"")</f>
        <v>3</v>
      </c>
      <c r="GE57" s="25">
        <f>IFERROR(INDEX(EG$11:EG$541,_xlfn.AGGREGATE(15,6,(ROW(EG$11:EG$541)-ROW(EG$11)+1)/($DX$11:$DX$541="t"),ROWS(GE$11:GE57))),"")</f>
        <v>3</v>
      </c>
      <c r="GF57" s="25">
        <f>IFERROR(INDEX(EH$11:EH$541,_xlfn.AGGREGATE(15,6,(ROW(EH$11:EH$541)-ROW(EH$11)+1)/($DX$11:$DX$541="t"),ROWS(GF$11:GF57))),"")</f>
        <v>426.5</v>
      </c>
      <c r="GG57" s="25">
        <f>IFERROR(INDEX(EI$11:EI$541,_xlfn.AGGREGATE(15,6,(ROW(EI$11:EI$541)-ROW(EI$11)+1)/($DX$11:$DX$541="t"),ROWS(GG$11:GG57))),"")</f>
        <v>0</v>
      </c>
      <c r="GH57" s="25">
        <f>IFERROR(INDEX(EJ$11:EJ$541,_xlfn.AGGREGATE(15,6,(ROW(EJ$11:EJ$541)-ROW(EJ$11)+1)/($DX$11:$DX$541="t"),ROWS(GH$11:GH57))),"")</f>
        <v>473.5</v>
      </c>
      <c r="GI57" s="25">
        <f>IFERROR(INDEX(EK$11:EK$541,_xlfn.AGGREGATE(15,6,(ROW(EK$11:EK$541)-ROW(EK$11)+1)/($DX$11:$DX$541="t"),ROWS(GI$11:GI57))),"")</f>
        <v>23.5</v>
      </c>
      <c r="GJ57" s="26"/>
      <c r="GK57" s="25">
        <f>IFERROR(INDEX(EM$11:EM$541,_xlfn.AGGREGATE(15,6,(ROW(EM$11:EM$541)-ROW(EM$11)+1)/($DX$11:$DX$541="t"),ROWS(GK$11:GK57))),"")</f>
        <v>431.64859999999999</v>
      </c>
      <c r="GL57" s="25">
        <f>IFERROR(INDEX(EN$11:EN$541,_xlfn.AGGREGATE(15,6,(ROW(EN$11:EN$541)-ROW(EN$11)+1)/($DX$11:$DX$541="t"),ROWS(GL$11:GL57))),"")</f>
        <v>858.27359999999999</v>
      </c>
      <c r="GM57" s="25">
        <f>IFERROR(INDEX(EO$11:EO$541,_xlfn.AGGREGATE(15,6,(ROW(EO$11:EO$541)-ROW(EO$11)+1)/($DX$11:$DX$541="t"),ROWS(GM$11:GM57))),"")</f>
        <v>1331.8986</v>
      </c>
      <c r="GN57" s="25">
        <f>IFERROR(INDEX(EP$11:EP$541,_xlfn.AGGREGATE(15,6,(ROW(EP$11:EP$541)-ROW(EP$11)+1)/($DX$11:$DX$541="t"),ROWS(GN$11:GN57))),"")</f>
        <v>1805.3986</v>
      </c>
      <c r="GO57" s="26"/>
      <c r="GP57" s="305"/>
      <c r="GQ57" s="142"/>
      <c r="GR57" s="26"/>
      <c r="GS57" s="18" t="str">
        <f t="shared" si="42"/>
        <v>PASS</v>
      </c>
      <c r="GT57" s="26">
        <f t="shared" si="47"/>
        <v>3</v>
      </c>
      <c r="GU57" s="26">
        <f t="shared" si="48"/>
        <v>1</v>
      </c>
      <c r="GV57" s="26">
        <f t="shared" si="49"/>
        <v>3</v>
      </c>
      <c r="GW57" s="26">
        <f t="shared" si="50"/>
        <v>1</v>
      </c>
      <c r="GX57" s="26">
        <f t="shared" si="51"/>
        <v>3</v>
      </c>
      <c r="GY57" s="26">
        <f t="shared" si="52"/>
        <v>1</v>
      </c>
      <c r="GZ57" s="26">
        <f t="shared" si="53"/>
        <v>3</v>
      </c>
      <c r="HA57" s="26">
        <f t="shared" si="54"/>
        <v>1</v>
      </c>
      <c r="HB57" s="26">
        <f t="shared" si="43"/>
        <v>433</v>
      </c>
      <c r="HC57" s="26">
        <f t="shared" si="44"/>
        <v>0</v>
      </c>
      <c r="HD57" s="26">
        <f t="shared" si="45"/>
        <v>467</v>
      </c>
      <c r="HE57" s="63">
        <f t="shared" si="55"/>
        <v>17</v>
      </c>
      <c r="HF57" s="52">
        <f t="shared" si="56"/>
        <v>0</v>
      </c>
      <c r="HG57" s="4">
        <f t="shared" si="57"/>
        <v>472.14859999999999</v>
      </c>
      <c r="HH57" s="26">
        <f t="shared" si="58"/>
        <v>905.27359999999999</v>
      </c>
      <c r="HI57" s="7">
        <f t="shared" si="59"/>
        <v>1372.3986</v>
      </c>
      <c r="HJ57" s="26">
        <f t="shared" si="60"/>
        <v>1805.3986</v>
      </c>
      <c r="HK57" s="2"/>
      <c r="HL57" s="2"/>
      <c r="HN57" s="133">
        <f t="shared" si="82"/>
        <v>0</v>
      </c>
      <c r="HO57" s="35">
        <f t="shared" si="82"/>
        <v>0</v>
      </c>
      <c r="HP57" s="35">
        <f t="shared" si="82"/>
        <v>0</v>
      </c>
      <c r="HQ57" s="35">
        <f t="shared" si="82"/>
        <v>0</v>
      </c>
      <c r="HR57" s="35">
        <f t="shared" si="82"/>
        <v>0</v>
      </c>
      <c r="HS57" s="35">
        <f t="shared" si="82"/>
        <v>0</v>
      </c>
      <c r="HT57" s="35">
        <f t="shared" si="82"/>
        <v>0</v>
      </c>
      <c r="HU57" s="35" t="e">
        <f t="shared" si="82"/>
        <v>#VALUE!</v>
      </c>
      <c r="HV57" s="35" t="e">
        <f t="shared" si="82"/>
        <v>#VALUE!</v>
      </c>
      <c r="HW57" s="35" t="e">
        <f t="shared" si="82"/>
        <v>#VALUE!</v>
      </c>
      <c r="HX57" s="35" t="e">
        <f t="shared" si="83"/>
        <v>#VALUE!</v>
      </c>
      <c r="HY57" s="35" t="e">
        <f t="shared" si="83"/>
        <v>#VALUE!</v>
      </c>
      <c r="HZ57" s="35" t="e">
        <f t="shared" si="83"/>
        <v>#VALUE!</v>
      </c>
      <c r="IA57" s="35" t="e">
        <f t="shared" si="83"/>
        <v>#VALUE!</v>
      </c>
      <c r="IB57" s="35" t="e">
        <f t="shared" si="83"/>
        <v>#VALUE!</v>
      </c>
      <c r="IC57" s="35" t="e">
        <f t="shared" si="83"/>
        <v>#VALUE!</v>
      </c>
      <c r="ID57" s="35" t="e">
        <f t="shared" si="83"/>
        <v>#VALUE!</v>
      </c>
      <c r="IE57" s="35" t="e">
        <f t="shared" si="83"/>
        <v>#VALUE!</v>
      </c>
      <c r="IF57" s="35" t="e">
        <f t="shared" si="83"/>
        <v>#VALUE!</v>
      </c>
      <c r="IG57" s="35" t="e">
        <f t="shared" si="83"/>
        <v>#VALUE!</v>
      </c>
      <c r="IH57" s="35" t="e">
        <f t="shared" si="84"/>
        <v>#VALUE!</v>
      </c>
      <c r="II57" s="35" t="e">
        <f t="shared" si="84"/>
        <v>#VALUE!</v>
      </c>
      <c r="IJ57" s="35" t="e">
        <f t="shared" si="84"/>
        <v>#VALUE!</v>
      </c>
      <c r="IK57" s="35" t="e">
        <f t="shared" si="84"/>
        <v>#VALUE!</v>
      </c>
      <c r="IL57" s="35" t="e">
        <f t="shared" si="84"/>
        <v>#VALUE!</v>
      </c>
      <c r="IM57" s="35" t="e">
        <f t="shared" si="84"/>
        <v>#VALUE!</v>
      </c>
      <c r="IN57" s="35" t="e">
        <f t="shared" si="84"/>
        <v>#VALUE!</v>
      </c>
      <c r="IO57" s="35" t="e">
        <f t="shared" si="84"/>
        <v>#VALUE!</v>
      </c>
      <c r="IP57" s="35" t="e">
        <f t="shared" si="84"/>
        <v>#VALUE!</v>
      </c>
      <c r="IQ57" s="35" t="e">
        <f t="shared" si="84"/>
        <v>#VALUE!</v>
      </c>
      <c r="IR57" s="35" t="e">
        <f t="shared" si="85"/>
        <v>#VALUE!</v>
      </c>
      <c r="IS57" s="35" t="e">
        <f t="shared" si="85"/>
        <v>#VALUE!</v>
      </c>
      <c r="IT57" s="35" t="e">
        <f t="shared" si="85"/>
        <v>#VALUE!</v>
      </c>
      <c r="IU57" s="35" t="e">
        <f t="shared" si="85"/>
        <v>#VALUE!</v>
      </c>
      <c r="IV57" s="35" t="e">
        <f t="shared" si="85"/>
        <v>#VALUE!</v>
      </c>
      <c r="IW57" s="35" t="e">
        <f t="shared" si="85"/>
        <v>#VALUE!</v>
      </c>
      <c r="IX57" s="35" t="e">
        <f t="shared" si="85"/>
        <v>#VALUE!</v>
      </c>
      <c r="IY57" s="35" t="e">
        <f t="shared" si="85"/>
        <v>#VALUE!</v>
      </c>
      <c r="IZ57" s="35" t="e">
        <f t="shared" si="85"/>
        <v>#VALUE!</v>
      </c>
      <c r="JA57" s="35" t="e">
        <f t="shared" si="85"/>
        <v>#VALUE!</v>
      </c>
      <c r="JB57" s="35" t="e">
        <f t="shared" si="86"/>
        <v>#VALUE!</v>
      </c>
      <c r="JC57" s="35" t="e">
        <f t="shared" si="86"/>
        <v>#VALUE!</v>
      </c>
      <c r="JD57" s="35" t="e">
        <f t="shared" si="86"/>
        <v>#VALUE!</v>
      </c>
      <c r="JE57" s="35" t="e">
        <f t="shared" si="86"/>
        <v>#VALUE!</v>
      </c>
      <c r="JF57" s="35" t="e">
        <f t="shared" si="86"/>
        <v>#VALUE!</v>
      </c>
      <c r="JG57" s="35" t="e">
        <f t="shared" si="86"/>
        <v>#VALUE!</v>
      </c>
      <c r="JH57" s="35" t="e">
        <f t="shared" si="86"/>
        <v>#VALUE!</v>
      </c>
      <c r="JI57" s="35" t="e">
        <f t="shared" si="86"/>
        <v>#VALUE!</v>
      </c>
      <c r="JJ57" s="35" t="e">
        <f t="shared" si="86"/>
        <v>#VALUE!</v>
      </c>
      <c r="JK57" s="177" t="e">
        <f t="shared" si="86"/>
        <v>#VALUE!</v>
      </c>
    </row>
    <row r="58" spans="1:271" ht="15" customHeight="1" x14ac:dyDescent="0.3">
      <c r="A58" s="100"/>
      <c r="B58" s="100"/>
      <c r="C58" s="100"/>
      <c r="D58" s="100"/>
      <c r="E58" s="100"/>
      <c r="F58" s="100"/>
      <c r="G58" s="100"/>
      <c r="H58" s="100"/>
      <c r="I58" s="102"/>
      <c r="J58" s="102"/>
      <c r="K58" s="100"/>
      <c r="L58" s="100"/>
      <c r="M58" s="100"/>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426"/>
      <c r="AR58" s="141"/>
      <c r="AS58" s="18">
        <v>8</v>
      </c>
      <c r="AT58" s="26" t="s">
        <v>122</v>
      </c>
      <c r="AU58" s="4" t="str">
        <f t="shared" si="104"/>
        <v>FAIL</v>
      </c>
      <c r="AV58" s="60">
        <v>3</v>
      </c>
      <c r="AW58" s="60">
        <v>1</v>
      </c>
      <c r="AX58" s="60">
        <v>3</v>
      </c>
      <c r="AY58" s="60">
        <v>1</v>
      </c>
      <c r="AZ58" s="26">
        <v>3</v>
      </c>
      <c r="BA58" s="26">
        <v>1</v>
      </c>
      <c r="BB58" s="26">
        <v>3</v>
      </c>
      <c r="BC58" s="26">
        <v>1</v>
      </c>
      <c r="BD58" s="26">
        <f t="shared" si="89"/>
        <v>238</v>
      </c>
      <c r="BE58" s="26"/>
      <c r="BF58" s="26">
        <f t="shared" si="90"/>
        <v>254</v>
      </c>
      <c r="BG58" s="63">
        <f t="shared" si="105"/>
        <v>8</v>
      </c>
      <c r="BH58" s="26"/>
      <c r="BI58" s="138">
        <f t="shared" si="91"/>
        <v>254</v>
      </c>
      <c r="BJ58" s="138">
        <f t="shared" si="92"/>
        <v>492</v>
      </c>
      <c r="BK58" s="138">
        <f t="shared" si="93"/>
        <v>746</v>
      </c>
      <c r="BL58" s="138">
        <f t="shared" si="94"/>
        <v>984</v>
      </c>
      <c r="BM58" s="138">
        <f t="shared" si="95"/>
        <v>1238</v>
      </c>
      <c r="BN58" s="138">
        <f t="shared" si="96"/>
        <v>1476</v>
      </c>
      <c r="BO58" s="138">
        <f t="shared" si="97"/>
        <v>1730</v>
      </c>
      <c r="BP58" s="138">
        <f t="shared" si="98"/>
        <v>0</v>
      </c>
      <c r="BQ58" s="26"/>
      <c r="BR58" s="26" t="str">
        <f t="shared" si="9"/>
        <v>yes2</v>
      </c>
      <c r="BS58" s="26" t="str">
        <f t="shared" si="10"/>
        <v>Int</v>
      </c>
      <c r="BT58" s="26"/>
      <c r="BU58" s="26"/>
      <c r="BV58" s="1">
        <f t="shared" si="99"/>
        <v>0</v>
      </c>
      <c r="BW58" s="1">
        <f t="shared" si="99"/>
        <v>0</v>
      </c>
      <c r="BX58" s="1">
        <f t="shared" si="99"/>
        <v>0</v>
      </c>
      <c r="BY58" s="1">
        <f t="shared" si="99"/>
        <v>0</v>
      </c>
      <c r="BZ58" s="1">
        <f t="shared" si="99"/>
        <v>0</v>
      </c>
      <c r="CA58" s="1">
        <f t="shared" si="99"/>
        <v>0</v>
      </c>
      <c r="CB58" s="1">
        <f t="shared" si="99"/>
        <v>1</v>
      </c>
      <c r="CC58" s="1">
        <f t="shared" si="99"/>
        <v>0</v>
      </c>
      <c r="CD58" s="1">
        <f t="shared" si="99"/>
        <v>0</v>
      </c>
      <c r="CE58" s="1">
        <f t="shared" si="99"/>
        <v>0</v>
      </c>
      <c r="CF58" s="1">
        <f t="shared" si="100"/>
        <v>0</v>
      </c>
      <c r="CG58" s="1">
        <f t="shared" si="100"/>
        <v>0</v>
      </c>
      <c r="CH58" s="1">
        <f t="shared" si="100"/>
        <v>1</v>
      </c>
      <c r="CI58" s="1">
        <f t="shared" si="100"/>
        <v>0</v>
      </c>
      <c r="CJ58" s="1">
        <f t="shared" si="100"/>
        <v>0</v>
      </c>
      <c r="CK58" s="1">
        <f t="shared" si="100"/>
        <v>0</v>
      </c>
      <c r="CL58" s="1">
        <f t="shared" si="100"/>
        <v>0</v>
      </c>
      <c r="CM58" s="1">
        <f t="shared" si="100"/>
        <v>0</v>
      </c>
      <c r="CN58" s="1">
        <f t="shared" si="100"/>
        <v>0</v>
      </c>
      <c r="CO58" s="1">
        <f t="shared" si="100"/>
        <v>0</v>
      </c>
      <c r="CP58" s="1">
        <f t="shared" si="101"/>
        <v>0</v>
      </c>
      <c r="CQ58" s="1">
        <f t="shared" si="101"/>
        <v>0</v>
      </c>
      <c r="CR58" s="1">
        <f t="shared" si="101"/>
        <v>0</v>
      </c>
      <c r="CS58" s="1">
        <f t="shared" si="101"/>
        <v>0</v>
      </c>
      <c r="CT58" s="1">
        <f t="shared" si="101"/>
        <v>0</v>
      </c>
      <c r="CU58" s="1">
        <f t="shared" si="101"/>
        <v>0</v>
      </c>
      <c r="CV58" s="1">
        <f t="shared" si="101"/>
        <v>0</v>
      </c>
      <c r="CW58" s="1">
        <f t="shared" si="101"/>
        <v>0</v>
      </c>
      <c r="CX58" s="1">
        <f t="shared" si="101"/>
        <v>0</v>
      </c>
      <c r="CY58" s="1">
        <f t="shared" si="101"/>
        <v>0</v>
      </c>
      <c r="CZ58" s="1">
        <f t="shared" si="102"/>
        <v>0</v>
      </c>
      <c r="DA58" s="1">
        <f t="shared" si="102"/>
        <v>1</v>
      </c>
      <c r="DB58" s="1">
        <f t="shared" si="102"/>
        <v>0</v>
      </c>
      <c r="DC58" s="1">
        <f t="shared" si="102"/>
        <v>0</v>
      </c>
      <c r="DD58" s="1">
        <f t="shared" si="102"/>
        <v>0</v>
      </c>
      <c r="DE58" s="1">
        <f t="shared" si="102"/>
        <v>0</v>
      </c>
      <c r="DF58" s="1">
        <f t="shared" si="102"/>
        <v>0</v>
      </c>
      <c r="DG58" s="1">
        <f t="shared" si="102"/>
        <v>0</v>
      </c>
      <c r="DH58" s="1">
        <f t="shared" si="102"/>
        <v>0</v>
      </c>
      <c r="DI58" s="1">
        <f t="shared" si="102"/>
        <v>0</v>
      </c>
      <c r="DJ58" s="1">
        <f t="shared" si="103"/>
        <v>0</v>
      </c>
      <c r="DK58" s="1">
        <f t="shared" si="103"/>
        <v>0</v>
      </c>
      <c r="DL58" s="1">
        <f t="shared" si="103"/>
        <v>0</v>
      </c>
      <c r="DM58" s="1">
        <f t="shared" si="103"/>
        <v>0</v>
      </c>
      <c r="DN58" s="1">
        <f t="shared" si="103"/>
        <v>0</v>
      </c>
      <c r="DO58" s="1">
        <f t="shared" si="103"/>
        <v>0</v>
      </c>
      <c r="DP58" s="26"/>
      <c r="DQ58" s="26"/>
      <c r="DR58" s="26"/>
      <c r="DS58" s="26"/>
      <c r="DT58" s="366"/>
      <c r="DU58" s="142"/>
      <c r="DV58" s="26"/>
      <c r="DW58" s="48">
        <v>48</v>
      </c>
      <c r="DX58" s="26" t="str">
        <f>IFERROR(INDEX(AT$11:AT$2000,_xlfn.AGGREGATE(15,6,(ROW(AT$11:AT$2000)-ROW(AT$11)+1)/($AU$11:$AU$2000=$DY$8),ROWS(DX$11:DX58))),"")</f>
        <v>t</v>
      </c>
      <c r="DY58" s="4" t="str">
        <f>IFERROR(INDEX(AU$11:AU$2000,_xlfn.AGGREGATE(15,6,(ROW(AU$11:AU$2000)-ROW(AU$11)+1)/($AU$11:$AU$2000=$DY$8),ROWS(DY$11:DY58))),"")</f>
        <v>PASS</v>
      </c>
      <c r="DZ58" s="26">
        <f>IFERROR(INDEX(AV$11:AV$2000,_xlfn.AGGREGATE(15,6,(ROW(AV$11:AV$2000)-ROW(AV$11)+1)/($AU$11:$AU$2000=$DY$8),ROWS(DZ$11:DZ58))),"")</f>
        <v>1</v>
      </c>
      <c r="EA58" s="26">
        <f>IFERROR(INDEX(AW$11:AW$2000,_xlfn.AGGREGATE(15,6,(ROW(AW$11:AW$2000)-ROW(AW$11)+1)/($AU$11:$AU$2000=$DY$8),ROWS(EA$11:EA58))),"")</f>
        <v>1</v>
      </c>
      <c r="EB58" s="26">
        <f>IFERROR(INDEX(AX$11:AX$2000,_xlfn.AGGREGATE(15,6,(ROW(AX$11:AX$2000)-ROW(AX$11)+1)/($AU$11:$AU$2000=$DY$8),ROWS(EB$11:EB58))),"")</f>
        <v>3</v>
      </c>
      <c r="EC58" s="26">
        <f>IFERROR(INDEX(AY$11:AY$2000,_xlfn.AGGREGATE(15,6,(ROW(AY$11:AY$2000)-ROW(AY$11)+1)/($AU$11:$AU$2000=$DY$8),ROWS(EC$11:EC58))),"")</f>
        <v>3</v>
      </c>
      <c r="ED58" s="26">
        <f>IFERROR(INDEX(AZ$11:AZ$2000,_xlfn.AGGREGATE(15,6,(ROW(AZ$11:AZ$2000)-ROW(AZ$11)+1)/($AU$11:$AU$2000=$DY$8),ROWS(ED$11:ED58))),"")</f>
        <v>1</v>
      </c>
      <c r="EE58" s="26">
        <f>IFERROR(INDEX(BA$11:BA$2000,_xlfn.AGGREGATE(15,6,(ROW(BA$11:BA$2000)-ROW(BA$11)+1)/($AU$11:$AU$2000=$DY$8),ROWS(EE$11:EE58))),"")</f>
        <v>1</v>
      </c>
      <c r="EF58" s="26">
        <f>IFERROR(INDEX(BB$11:BB$2000,_xlfn.AGGREGATE(15,6,(ROW(BB$11:BB$2000)-ROW(BB$11)+1)/($AU$11:$AU$2000=$DY$8),ROWS(EF$11:EF58))),"")</f>
        <v>3</v>
      </c>
      <c r="EG58" s="26">
        <f>IFERROR(INDEX(BC$11:BC$2000,_xlfn.AGGREGATE(15,6,(ROW(BC$11:BC$2000)-ROW(BC$11)+1)/($AU$11:$AU$2000=$DY$8),ROWS(EG$11:EG58))),"")</f>
        <v>3</v>
      </c>
      <c r="EH58" s="26">
        <f>IFERROR(INDEX(BD$11:BD$2000,_xlfn.AGGREGATE(15,6,(ROW(BD$11:BD$2000)-ROW(BD$11)+1)/($AU$11:$AU$2000=$DY$8),ROWS(EH$11:EH58))),"")</f>
        <v>429.5</v>
      </c>
      <c r="EI58" s="26">
        <f>IFERROR(INDEX(BE$11:BE$2000,_xlfn.AGGREGATE(15,6,(ROW(BE$11:BE$2000)-ROW(BE$11)+1)/($AU$11:$AU$2000=$DY$8),ROWS(EI$11:EI58))),"")</f>
        <v>0</v>
      </c>
      <c r="EJ58" s="26">
        <f>IFERROR(INDEX(BF$11:BF$2000,_xlfn.AGGREGATE(15,6,(ROW(BF$11:BF$2000)-ROW(BF$11)+1)/($AU$11:$AU$2000=$DY$8),ROWS(EJ$11:EJ58))),"")</f>
        <v>470.5</v>
      </c>
      <c r="EK58" s="26">
        <f>IFERROR(INDEX(BG$11:BG$2000,_xlfn.AGGREGATE(15,6,(ROW(BG$11:BG$2000)-ROW(BG$11)+1)/($AU$11:$AU$2000=$DY$8),ROWS(EK$11:EK58))),"")</f>
        <v>20.5</v>
      </c>
      <c r="EL58" s="26">
        <f>IFERROR(INDEX(BH$11:BH$2000,_xlfn.AGGREGATE(15,6,(ROW(BH$11:BH$2000)-ROW(BH$11)+1)/($AU$11:$AU$2000=$DY$8),ROWS(EL$11:EL58))),"")</f>
        <v>0</v>
      </c>
      <c r="EM58" s="26">
        <f>IFERROR(INDEX(BI$11:BI$2000,_xlfn.AGGREGATE(15,6,(ROW(BI$11:BI$2000)-ROW(BI$11)+1)/($AU$11:$AU$2000=$DY$8),ROWS(EM$11:EM58))),"")</f>
        <v>434.64859999999999</v>
      </c>
      <c r="EN58" s="26">
        <f>IFERROR(INDEX(BJ$11:BJ$2000,_xlfn.AGGREGATE(15,6,(ROW(BJ$11:BJ$2000)-ROW(BJ$11)+1)/($AU$11:$AU$2000=$DY$8),ROWS(EN$11:EN58))),"")</f>
        <v>864.27359999999999</v>
      </c>
      <c r="EO58" s="26">
        <f>IFERROR(INDEX(BK$11:BK$2000,_xlfn.AGGREGATE(15,6,(ROW(BK$11:BK$2000)-ROW(BK$11)+1)/($AU$11:$AU$2000=$DY$8),ROWS(EO$11:EO58))),"")</f>
        <v>1334.8986</v>
      </c>
      <c r="EP58" s="26">
        <f>IFERROR(INDEX(BL$11:BL$2000,_xlfn.AGGREGATE(15,6,(ROW(BL$11:BL$2000)-ROW(BL$11)+1)/($AU$11:$AU$2000=$DY$8),ROWS(EP$11:EP58))),"")</f>
        <v>1805.3986</v>
      </c>
      <c r="EQ58" s="26">
        <f>IFERROR(INDEX(BM$11:BM$2000,_xlfn.AGGREGATE(15,6,(ROW(BM$11:BM$2000)-ROW(BM$11)+1)/($AU$11:$AU$2000=$DY$8),ROWS(EQ$11:EQ58))),"")</f>
        <v>0</v>
      </c>
      <c r="ER58" s="26">
        <f>IFERROR(INDEX(BN$11:BN$2000,_xlfn.AGGREGATE(15,6,(ROW(BN$11:BN$2000)-ROW(BN$11)+1)/($AU$11:$AU$2000=$DY$8),ROWS(ER$11:ER58))),"")</f>
        <v>0</v>
      </c>
      <c r="ES58" s="26">
        <f>IFERROR(INDEX(BO$11:BO$2000,_xlfn.AGGREGATE(15,6,(ROW(BO$11:BO$2000)-ROW(BO$11)+1)/($AU$11:$AU$2000=$DY$8),ROWS(ES$11:ES58))),"")</f>
        <v>0</v>
      </c>
      <c r="ET58" s="63">
        <f>IFERROR(INDEX(BP$11:BP$2000,_xlfn.AGGREGATE(15,6,(ROW(BP$11:BP$2000)-ROW(BP$11)+1)/($AU$11:$AU$2000=$DY$8),ROWS(ET$11:ET58))),"")</f>
        <v>0</v>
      </c>
      <c r="EU58" s="25"/>
      <c r="EV58" s="48" t="e">
        <f>_xlfn.RANK.EQ(FJ58,$FJ$11:$FJ$64,1)+COUNTIF(FJ$11:$FJ58,FJ58)-1</f>
        <v>#VALUE!</v>
      </c>
      <c r="EW58" s="25" t="str">
        <f>IFERROR(INDEX(DX$11:DX$541,_xlfn.AGGREGATE(15,6,(ROW(DX$11:DX$541)-ROW(DX$11)+1)/($DX$11:$DX$541="p"),ROWS(EW$11:EW58))),"")</f>
        <v/>
      </c>
      <c r="EX58" s="25" t="str">
        <f>IFERROR(INDEX(DY$11:DY$541,_xlfn.AGGREGATE(15,6,(ROW(DY$11:DY$541)-ROW(DY$11)+1)/($DX$11:$DX$541="p"),ROWS(EX$11:EX58))),"")</f>
        <v/>
      </c>
      <c r="EY58" s="25" t="str">
        <f>IFERROR(INDEX(DZ$11:DZ$541,_xlfn.AGGREGATE(15,6,(ROW(DZ$11:DZ$541)-ROW(DZ$11)+1)/($DX$11:$DX$541="p"),ROWS(EY$11:EY58))),"")</f>
        <v/>
      </c>
      <c r="EZ58" s="25" t="str">
        <f>IFERROR(INDEX(EA$11:EA$541,_xlfn.AGGREGATE(15,6,(ROW(EA$11:EA$541)-ROW(EA$11)+1)/($DX$11:$DX$541="p"),ROWS(EZ$11:EZ58))),"")</f>
        <v/>
      </c>
      <c r="FA58" s="25" t="str">
        <f>IFERROR(INDEX(EB$11:EB$541,_xlfn.AGGREGATE(15,6,(ROW(EB$11:EB$541)-ROW(EB$11)+1)/($DX$11:$DX$541="p"),ROWS(FA$11:FA58))),"")</f>
        <v/>
      </c>
      <c r="FB58" s="25" t="str">
        <f>IFERROR(INDEX(EC$11:EC$541,_xlfn.AGGREGATE(15,6,(ROW(EC$11:EC$541)-ROW(EC$11)+1)/($DX$11:$DX$541="p"),ROWS(FB$11:FB58))),"")</f>
        <v/>
      </c>
      <c r="FC58" s="25" t="str">
        <f>IFERROR(INDEX(ED$11:ED$541,_xlfn.AGGREGATE(15,6,(ROW(ED$11:ED$541)-ROW(ED$11)+1)/($DX$11:$DX$541="p"),ROWS(FC$11:FC58))),"")</f>
        <v/>
      </c>
      <c r="FD58" s="25" t="str">
        <f>IFERROR(INDEX(EE$11:EE$541,_xlfn.AGGREGATE(15,6,(ROW(EE$11:EE$541)-ROW(EE$11)+1)/($DX$11:$DX$541="p"),ROWS(FD$11:FD58))),"")</f>
        <v/>
      </c>
      <c r="FE58" s="25" t="str">
        <f>IFERROR(INDEX(EF$11:EF$541,_xlfn.AGGREGATE(15,6,(ROW(EF$11:EF$541)-ROW(EF$11)+1)/($DX$11:$DX$541="p"),ROWS(FE$11:FE58))),"")</f>
        <v/>
      </c>
      <c r="FF58" s="25" t="str">
        <f>IFERROR(INDEX(EG$11:EG$541,_xlfn.AGGREGATE(15,6,(ROW(EG$11:EG$541)-ROW(EG$11)+1)/($DX$11:$DX$541="p"),ROWS(FF$11:FF58))),"")</f>
        <v/>
      </c>
      <c r="FG58" s="25" t="str">
        <f>IFERROR(INDEX(EH$11:EH$541,_xlfn.AGGREGATE(15,6,(ROW(EH$11:EH$541)-ROW(EH$11)+1)/($DX$11:$DX$541="p"),ROWS(FG$11:FG58))),"")</f>
        <v/>
      </c>
      <c r="FH58" s="25" t="str">
        <f>IFERROR(INDEX(EI$11:EI$541,_xlfn.AGGREGATE(15,6,(ROW(EI$11:EI$541)-ROW(EI$11)+1)/($DX$11:$DX$541="p"),ROWS(FH$11:FH58))),"")</f>
        <v/>
      </c>
      <c r="FI58" s="25" t="str">
        <f>IFERROR(INDEX(EJ$11:EJ$541,_xlfn.AGGREGATE(15,6,(ROW(EJ$11:EJ$541)-ROW(EJ$11)+1)/($DX$11:$DX$541="p"),ROWS(FI$11:FI58))),"")</f>
        <v/>
      </c>
      <c r="FJ58" s="25" t="str">
        <f>IFERROR(INDEX(EK$11:EK$541,_xlfn.AGGREGATE(15,6,(ROW(EK$11:EK$541)-ROW(EK$11)+1)/($DX$11:$DX$541="p"),ROWS(FJ$11:FJ58))),"")</f>
        <v/>
      </c>
      <c r="FK58" s="25"/>
      <c r="FL58" s="25" t="str">
        <f>IFERROR(INDEX(EM$11:EM$541,_xlfn.AGGREGATE(15,6,(ROW(EM$11:EM$541)-ROW(EM$11)+1)/($DX$11:$DX$541="p"),ROWS(FL$11:FL58))),"")</f>
        <v/>
      </c>
      <c r="FM58" s="25" t="str">
        <f>IFERROR(INDEX(EN$11:EN$541,_xlfn.AGGREGATE(15,6,(ROW(EN$11:EN$541)-ROW(EN$11)+1)/($DX$11:$DX$541="p"),ROWS(FM$11:FM58))),"")</f>
        <v/>
      </c>
      <c r="FN58" s="25" t="str">
        <f>IFERROR(INDEX(EO$11:EO$541,_xlfn.AGGREGATE(15,6,(ROW(EO$11:EO$541)-ROW(EO$11)+1)/($DX$11:$DX$541="p"),ROWS(FN$11:FN58))),"")</f>
        <v/>
      </c>
      <c r="FO58" s="25" t="str">
        <f>IFERROR(INDEX(EP$11:EP$541,_xlfn.AGGREGATE(15,6,(ROW(EP$11:EP$541)-ROW(EP$11)+1)/($DX$11:$DX$541="p"),ROWS(FO$11:FO58))),"")</f>
        <v/>
      </c>
      <c r="FP58" s="25" t="str">
        <f>IFERROR(INDEX(EQ$11:EQ$541,_xlfn.AGGREGATE(15,6,(ROW(EQ$11:EQ$541)-ROW(EQ$11)+1)/($DX$11:$DX$541="p"),ROWS(FP$11:FP58))),"")</f>
        <v/>
      </c>
      <c r="FQ58" s="25" t="str">
        <f>IFERROR(INDEX(ER$11:ER$541,_xlfn.AGGREGATE(15,6,(ROW(ER$11:ER$541)-ROW(ER$11)+1)/($DX$11:$DX$541="p"),ROWS(FQ$11:FQ58))),"")</f>
        <v/>
      </c>
      <c r="FR58" s="25" t="str">
        <f>IFERROR(INDEX(ES$11:ES$541,_xlfn.AGGREGATE(15,6,(ROW(ES$11:ES$541)-ROW(ES$11)+1)/($DX$11:$DX$541="p"),ROWS(FR$11:FR58))),"")</f>
        <v/>
      </c>
      <c r="FS58" s="25" t="str">
        <f>IFERROR(INDEX(ET$11:ET$541,_xlfn.AGGREGATE(15,6,(ROW(ET$11:ET$541)-ROW(ET$11)+1)/($DX$11:$DX$541="p"),ROWS(FS$11:FS58))),"")</f>
        <v/>
      </c>
      <c r="FT58" s="25"/>
      <c r="FU58" s="48">
        <f>_xlfn.RANK.EQ(GI58,$GI$11:$GI$96,1)+COUNTIF($GI$11:GI58,GI58)-1</f>
        <v>29</v>
      </c>
      <c r="FV58" s="25" t="str">
        <f>IFERROR(INDEX(DX$11:DX$541,_xlfn.AGGREGATE(15,6,(ROW(DX$11:DX$541)-ROW(DX$11)+1)/($DX$11:$DX$541="t"),ROWS(FV$11:FV58))),"")</f>
        <v>t</v>
      </c>
      <c r="FW58" s="25" t="str">
        <f>IFERROR(INDEX(DY$11:DY$541,_xlfn.AGGREGATE(15,6,(ROW(DY$11:DY$541)-ROW(DY$11)+1)/($DX$11:$DX$541="t"),ROWS(FW$11:FW58))),"")</f>
        <v>PASS</v>
      </c>
      <c r="FX58" s="25">
        <f>IFERROR(INDEX(DZ$11:DZ$541,_xlfn.AGGREGATE(15,6,(ROW(DZ$11:DZ$541)-ROW(DZ$11)+1)/($DX$11:$DX$541="t"),ROWS(FX$11:FX58))),"")</f>
        <v>3</v>
      </c>
      <c r="FY58" s="25">
        <f>IFERROR(INDEX(EA$11:EA$541,_xlfn.AGGREGATE(15,6,(ROW(EA$11:EA$541)-ROW(EA$11)+1)/($DX$11:$DX$541="t"),ROWS(FY$11:FY58))),"")</f>
        <v>3</v>
      </c>
      <c r="FZ58" s="25">
        <f>IFERROR(INDEX(EB$11:EB$541,_xlfn.AGGREGATE(15,6,(ROW(EB$11:EB$541)-ROW(EB$11)+1)/($DX$11:$DX$541="t"),ROWS(FZ$11:FZ58))),"")</f>
        <v>1</v>
      </c>
      <c r="GA58" s="25">
        <f>IFERROR(INDEX(EC$11:EC$541,_xlfn.AGGREGATE(15,6,(ROW(EC$11:EC$541)-ROW(EC$11)+1)/($DX$11:$DX$541="t"),ROWS(GA$11:GA58))),"")</f>
        <v>1</v>
      </c>
      <c r="GB58" s="25">
        <f>IFERROR(INDEX(ED$11:ED$541,_xlfn.AGGREGATE(15,6,(ROW(ED$11:ED$541)-ROW(ED$11)+1)/($DX$11:$DX$541="t"),ROWS(GB$11:GB58))),"")</f>
        <v>3</v>
      </c>
      <c r="GC58" s="25">
        <f>IFERROR(INDEX(EE$11:EE$541,_xlfn.AGGREGATE(15,6,(ROW(EE$11:EE$541)-ROW(EE$11)+1)/($DX$11:$DX$541="t"),ROWS(GC$11:GC58))),"")</f>
        <v>3</v>
      </c>
      <c r="GD58" s="25">
        <f>IFERROR(INDEX(EF$11:EF$541,_xlfn.AGGREGATE(15,6,(ROW(EF$11:EF$541)-ROW(EF$11)+1)/($DX$11:$DX$541="t"),ROWS(GD$11:GD58))),"")</f>
        <v>1</v>
      </c>
      <c r="GE58" s="25">
        <f>IFERROR(INDEX(EG$11:EG$541,_xlfn.AGGREGATE(15,6,(ROW(EG$11:EG$541)-ROW(EG$11)+1)/($DX$11:$DX$541="t"),ROWS(GE$11:GE58))),"")</f>
        <v>1</v>
      </c>
      <c r="GF58" s="25">
        <f>IFERROR(INDEX(EH$11:EH$541,_xlfn.AGGREGATE(15,6,(ROW(EH$11:EH$541)-ROW(EH$11)+1)/($DX$11:$DX$541="t"),ROWS(GF$11:GF58))),"")</f>
        <v>433.5</v>
      </c>
      <c r="GG58" s="25">
        <f>IFERROR(INDEX(EI$11:EI$541,_xlfn.AGGREGATE(15,6,(ROW(EI$11:EI$541)-ROW(EI$11)+1)/($DX$11:$DX$541="t"),ROWS(GG$11:GG58))),"")</f>
        <v>0</v>
      </c>
      <c r="GH58" s="25">
        <f>IFERROR(INDEX(EJ$11:EJ$541,_xlfn.AGGREGATE(15,6,(ROW(EJ$11:EJ$541)-ROW(EJ$11)+1)/($DX$11:$DX$541="t"),ROWS(GH$11:GH58))),"")</f>
        <v>466.5</v>
      </c>
      <c r="GI58" s="25">
        <f>IFERROR(INDEX(EK$11:EK$541,_xlfn.AGGREGATE(15,6,(ROW(EK$11:EK$541)-ROW(EK$11)+1)/($DX$11:$DX$541="t"),ROWS(GI$11:GI58))),"")</f>
        <v>16.5</v>
      </c>
      <c r="GJ58" s="25"/>
      <c r="GK58" s="25">
        <f>IFERROR(INDEX(EM$11:EM$541,_xlfn.AGGREGATE(15,6,(ROW(EM$11:EM$541)-ROW(EM$11)+1)/($DX$11:$DX$541="t"),ROWS(GK$11:GK58))),"")</f>
        <v>471.64859999999999</v>
      </c>
      <c r="GL58" s="25">
        <f>IFERROR(INDEX(EN$11:EN$541,_xlfn.AGGREGATE(15,6,(ROW(EN$11:EN$541)-ROW(EN$11)+1)/($DX$11:$DX$541="t"),ROWS(GL$11:GL58))),"")</f>
        <v>938.27359999999999</v>
      </c>
      <c r="GM58" s="25">
        <f>IFERROR(INDEX(EO$11:EO$541,_xlfn.AGGREGATE(15,6,(ROW(EO$11:EO$541)-ROW(EO$11)+1)/($DX$11:$DX$541="t"),ROWS(GM$11:GM58))),"")</f>
        <v>1371.8986</v>
      </c>
      <c r="GN58" s="25">
        <f>IFERROR(INDEX(EP$11:EP$541,_xlfn.AGGREGATE(15,6,(ROW(EP$11:EP$541)-ROW(EP$11)+1)/($DX$11:$DX$541="t"),ROWS(GN$11:GN58))),"")</f>
        <v>1805.3986</v>
      </c>
      <c r="GO58" s="25"/>
      <c r="GP58" s="305"/>
      <c r="GQ58" s="142"/>
      <c r="GR58" s="26"/>
      <c r="GS58" s="18" t="str">
        <f t="shared" si="42"/>
        <v>PASS</v>
      </c>
      <c r="GT58" s="26">
        <f t="shared" si="47"/>
        <v>1</v>
      </c>
      <c r="GU58" s="26">
        <f t="shared" si="48"/>
        <v>3</v>
      </c>
      <c r="GV58" s="26">
        <f t="shared" si="49"/>
        <v>1</v>
      </c>
      <c r="GW58" s="26">
        <f t="shared" si="50"/>
        <v>3</v>
      </c>
      <c r="GX58" s="26">
        <f t="shared" si="51"/>
        <v>1</v>
      </c>
      <c r="GY58" s="26">
        <f t="shared" si="52"/>
        <v>3</v>
      </c>
      <c r="GZ58" s="26">
        <f t="shared" si="53"/>
        <v>1</v>
      </c>
      <c r="HA58" s="26">
        <f t="shared" si="54"/>
        <v>3</v>
      </c>
      <c r="HB58" s="26">
        <f t="shared" si="43"/>
        <v>433</v>
      </c>
      <c r="HC58" s="26">
        <f t="shared" si="44"/>
        <v>0</v>
      </c>
      <c r="HD58" s="26">
        <f t="shared" si="45"/>
        <v>467</v>
      </c>
      <c r="HE58" s="63">
        <f t="shared" si="55"/>
        <v>17</v>
      </c>
      <c r="HF58" s="52">
        <f t="shared" si="56"/>
        <v>0</v>
      </c>
      <c r="HG58" s="4">
        <f t="shared" si="57"/>
        <v>438.14859999999999</v>
      </c>
      <c r="HH58" s="26">
        <f t="shared" si="58"/>
        <v>905.27359999999999</v>
      </c>
      <c r="HI58" s="7">
        <f t="shared" si="59"/>
        <v>1338.3986</v>
      </c>
      <c r="HJ58" s="26">
        <f t="shared" si="60"/>
        <v>1805.3986</v>
      </c>
      <c r="HK58" s="2"/>
      <c r="HL58" s="2"/>
      <c r="HN58" s="133">
        <f t="shared" ref="HN58:HW67" si="106">IF(AND(ISNUMBER($HI58),ISNUMBER(HN$19),OR(ABS($HG58-HN$16)&gt;PTTT,$HG58=HN$16),OR(ABS($HG58-HN$17)&gt;PTTT,$HG58=HN$17),OR(ABS($HG58-HN$18)&gt;PTTT,$HG58=HN$18),OR(ABS($HG58-HN$19)&gt;PTTT,$HG58=HN$19),OR(ABS($HH58-HN$16)&gt;PTTT,$HH58=HN$16),OR(ABS($HH58-HN$17)&gt;PTTT,$HH58=HN$17),OR(ABS($HH58-HN$18)&gt;PTTT,$HH58=HN$18),OR(ABS($HH58-HN$19)&gt;PTTT,$HH58=HN$19),OR(ABS($HI58-HN$16)&gt;PTTT,$HI58=HN$16),OR(ABS($HI58-HN$17)&gt;PTTT,$HI58=HN$17),OR(ABS($HI58-HN$18)&gt;PTTT,$HI58=HN$18),OR(ABS($HI58-HN$19)&gt;PTTT,$HI58=HN$19),OR(ABS($HG58-HN$20)&gt;PTTT,$HG58=HN$20),OR(ABS($HH58-HN$20)&gt;PTTT,$HH58=HN$20),OR(ABS($HI58-HN$20)&gt;PTTT,$HI58=HN$20)),0,1)</f>
        <v>0</v>
      </c>
      <c r="HO58" s="35">
        <f t="shared" si="106"/>
        <v>0</v>
      </c>
      <c r="HP58" s="35">
        <f t="shared" si="106"/>
        <v>1</v>
      </c>
      <c r="HQ58" s="35">
        <f t="shared" si="106"/>
        <v>1</v>
      </c>
      <c r="HR58" s="35">
        <f t="shared" si="106"/>
        <v>1</v>
      </c>
      <c r="HS58" s="35">
        <f t="shared" si="106"/>
        <v>1</v>
      </c>
      <c r="HT58" s="35">
        <f t="shared" si="106"/>
        <v>1</v>
      </c>
      <c r="HU58" s="35" t="e">
        <f t="shared" si="106"/>
        <v>#VALUE!</v>
      </c>
      <c r="HV58" s="35" t="e">
        <f t="shared" si="106"/>
        <v>#VALUE!</v>
      </c>
      <c r="HW58" s="35" t="e">
        <f t="shared" si="106"/>
        <v>#VALUE!</v>
      </c>
      <c r="HX58" s="35" t="e">
        <f t="shared" ref="HX58:IG67" si="107">IF(AND(ISNUMBER($HI58),ISNUMBER(HX$19),OR(ABS($HG58-HX$16)&gt;PTTT,$HG58=HX$16),OR(ABS($HG58-HX$17)&gt;PTTT,$HG58=HX$17),OR(ABS($HG58-HX$18)&gt;PTTT,$HG58=HX$18),OR(ABS($HG58-HX$19)&gt;PTTT,$HG58=HX$19),OR(ABS($HH58-HX$16)&gt;PTTT,$HH58=HX$16),OR(ABS($HH58-HX$17)&gt;PTTT,$HH58=HX$17),OR(ABS($HH58-HX$18)&gt;PTTT,$HH58=HX$18),OR(ABS($HH58-HX$19)&gt;PTTT,$HH58=HX$19),OR(ABS($HI58-HX$16)&gt;PTTT,$HI58=HX$16),OR(ABS($HI58-HX$17)&gt;PTTT,$HI58=HX$17),OR(ABS($HI58-HX$18)&gt;PTTT,$HI58=HX$18),OR(ABS($HI58-HX$19)&gt;PTTT,$HI58=HX$19),OR(ABS($HG58-HX$20)&gt;PTTT,$HG58=HX$20),OR(ABS($HH58-HX$20)&gt;PTTT,$HH58=HX$20),OR(ABS($HI58-HX$20)&gt;PTTT,$HI58=HX$20)),0,1)</f>
        <v>#VALUE!</v>
      </c>
      <c r="HY58" s="35" t="e">
        <f t="shared" si="107"/>
        <v>#VALUE!</v>
      </c>
      <c r="HZ58" s="35" t="e">
        <f t="shared" si="107"/>
        <v>#VALUE!</v>
      </c>
      <c r="IA58" s="35" t="e">
        <f t="shared" si="107"/>
        <v>#VALUE!</v>
      </c>
      <c r="IB58" s="35" t="e">
        <f t="shared" si="107"/>
        <v>#VALUE!</v>
      </c>
      <c r="IC58" s="35" t="e">
        <f t="shared" si="107"/>
        <v>#VALUE!</v>
      </c>
      <c r="ID58" s="35" t="e">
        <f t="shared" si="107"/>
        <v>#VALUE!</v>
      </c>
      <c r="IE58" s="35" t="e">
        <f t="shared" si="107"/>
        <v>#VALUE!</v>
      </c>
      <c r="IF58" s="35" t="e">
        <f t="shared" si="107"/>
        <v>#VALUE!</v>
      </c>
      <c r="IG58" s="35" t="e">
        <f t="shared" si="107"/>
        <v>#VALUE!</v>
      </c>
      <c r="IH58" s="35" t="e">
        <f t="shared" ref="IH58:IQ67" si="108">IF(AND(ISNUMBER($HI58),ISNUMBER(IH$19),OR(ABS($HG58-IH$16)&gt;PTTT,$HG58=IH$16),OR(ABS($HG58-IH$17)&gt;PTTT,$HG58=IH$17),OR(ABS($HG58-IH$18)&gt;PTTT,$HG58=IH$18),OR(ABS($HG58-IH$19)&gt;PTTT,$HG58=IH$19),OR(ABS($HH58-IH$16)&gt;PTTT,$HH58=IH$16),OR(ABS($HH58-IH$17)&gt;PTTT,$HH58=IH$17),OR(ABS($HH58-IH$18)&gt;PTTT,$HH58=IH$18),OR(ABS($HH58-IH$19)&gt;PTTT,$HH58=IH$19),OR(ABS($HI58-IH$16)&gt;PTTT,$HI58=IH$16),OR(ABS($HI58-IH$17)&gt;PTTT,$HI58=IH$17),OR(ABS($HI58-IH$18)&gt;PTTT,$HI58=IH$18),OR(ABS($HI58-IH$19)&gt;PTTT,$HI58=IH$19),OR(ABS($HG58-IH$20)&gt;PTTT,$HG58=IH$20),OR(ABS($HH58-IH$20)&gt;PTTT,$HH58=IH$20),OR(ABS($HI58-IH$20)&gt;PTTT,$HI58=IH$20)),0,1)</f>
        <v>#VALUE!</v>
      </c>
      <c r="II58" s="35" t="e">
        <f t="shared" si="108"/>
        <v>#VALUE!</v>
      </c>
      <c r="IJ58" s="35" t="e">
        <f t="shared" si="108"/>
        <v>#VALUE!</v>
      </c>
      <c r="IK58" s="35" t="e">
        <f t="shared" si="108"/>
        <v>#VALUE!</v>
      </c>
      <c r="IL58" s="35" t="e">
        <f t="shared" si="108"/>
        <v>#VALUE!</v>
      </c>
      <c r="IM58" s="35" t="e">
        <f t="shared" si="108"/>
        <v>#VALUE!</v>
      </c>
      <c r="IN58" s="35" t="e">
        <f t="shared" si="108"/>
        <v>#VALUE!</v>
      </c>
      <c r="IO58" s="35" t="e">
        <f t="shared" si="108"/>
        <v>#VALUE!</v>
      </c>
      <c r="IP58" s="35" t="e">
        <f t="shared" si="108"/>
        <v>#VALUE!</v>
      </c>
      <c r="IQ58" s="35" t="e">
        <f t="shared" si="108"/>
        <v>#VALUE!</v>
      </c>
      <c r="IR58" s="35" t="e">
        <f t="shared" ref="IR58:JA67" si="109">IF(AND(ISNUMBER($HI58),ISNUMBER(IR$19),OR(ABS($HG58-IR$16)&gt;PTTT,$HG58=IR$16),OR(ABS($HG58-IR$17)&gt;PTTT,$HG58=IR$17),OR(ABS($HG58-IR$18)&gt;PTTT,$HG58=IR$18),OR(ABS($HG58-IR$19)&gt;PTTT,$HG58=IR$19),OR(ABS($HH58-IR$16)&gt;PTTT,$HH58=IR$16),OR(ABS($HH58-IR$17)&gt;PTTT,$HH58=IR$17),OR(ABS($HH58-IR$18)&gt;PTTT,$HH58=IR$18),OR(ABS($HH58-IR$19)&gt;PTTT,$HH58=IR$19),OR(ABS($HI58-IR$16)&gt;PTTT,$HI58=IR$16),OR(ABS($HI58-IR$17)&gt;PTTT,$HI58=IR$17),OR(ABS($HI58-IR$18)&gt;PTTT,$HI58=IR$18),OR(ABS($HI58-IR$19)&gt;PTTT,$HI58=IR$19),OR(ABS($HG58-IR$20)&gt;PTTT,$HG58=IR$20),OR(ABS($HH58-IR$20)&gt;PTTT,$HH58=IR$20),OR(ABS($HI58-IR$20)&gt;PTTT,$HI58=IR$20)),0,1)</f>
        <v>#VALUE!</v>
      </c>
      <c r="IS58" s="35" t="e">
        <f t="shared" si="109"/>
        <v>#VALUE!</v>
      </c>
      <c r="IT58" s="35" t="e">
        <f t="shared" si="109"/>
        <v>#VALUE!</v>
      </c>
      <c r="IU58" s="35" t="e">
        <f t="shared" si="109"/>
        <v>#VALUE!</v>
      </c>
      <c r="IV58" s="35" t="e">
        <f t="shared" si="109"/>
        <v>#VALUE!</v>
      </c>
      <c r="IW58" s="35" t="e">
        <f t="shared" si="109"/>
        <v>#VALUE!</v>
      </c>
      <c r="IX58" s="35" t="e">
        <f t="shared" si="109"/>
        <v>#VALUE!</v>
      </c>
      <c r="IY58" s="35" t="e">
        <f t="shared" si="109"/>
        <v>#VALUE!</v>
      </c>
      <c r="IZ58" s="35" t="e">
        <f t="shared" si="109"/>
        <v>#VALUE!</v>
      </c>
      <c r="JA58" s="35" t="e">
        <f t="shared" si="109"/>
        <v>#VALUE!</v>
      </c>
      <c r="JB58" s="35" t="e">
        <f t="shared" ref="JB58:JK67" si="110">IF(AND(ISNUMBER($HI58),ISNUMBER(JB$19),OR(ABS($HG58-JB$16)&gt;PTTT,$HG58=JB$16),OR(ABS($HG58-JB$17)&gt;PTTT,$HG58=JB$17),OR(ABS($HG58-JB$18)&gt;PTTT,$HG58=JB$18),OR(ABS($HG58-JB$19)&gt;PTTT,$HG58=JB$19),OR(ABS($HH58-JB$16)&gt;PTTT,$HH58=JB$16),OR(ABS($HH58-JB$17)&gt;PTTT,$HH58=JB$17),OR(ABS($HH58-JB$18)&gt;PTTT,$HH58=JB$18),OR(ABS($HH58-JB$19)&gt;PTTT,$HH58=JB$19),OR(ABS($HI58-JB$16)&gt;PTTT,$HI58=JB$16),OR(ABS($HI58-JB$17)&gt;PTTT,$HI58=JB$17),OR(ABS($HI58-JB$18)&gt;PTTT,$HI58=JB$18),OR(ABS($HI58-JB$19)&gt;PTTT,$HI58=JB$19),OR(ABS($HG58-JB$20)&gt;PTTT,$HG58=JB$20),OR(ABS($HH58-JB$20)&gt;PTTT,$HH58=JB$20),OR(ABS($HI58-JB$20)&gt;PTTT,$HI58=JB$20)),0,1)</f>
        <v>#VALUE!</v>
      </c>
      <c r="JC58" s="35" t="e">
        <f t="shared" si="110"/>
        <v>#VALUE!</v>
      </c>
      <c r="JD58" s="35" t="e">
        <f t="shared" si="110"/>
        <v>#VALUE!</v>
      </c>
      <c r="JE58" s="35" t="e">
        <f t="shared" si="110"/>
        <v>#VALUE!</v>
      </c>
      <c r="JF58" s="35" t="e">
        <f t="shared" si="110"/>
        <v>#VALUE!</v>
      </c>
      <c r="JG58" s="35" t="e">
        <f t="shared" si="110"/>
        <v>#VALUE!</v>
      </c>
      <c r="JH58" s="35" t="e">
        <f t="shared" si="110"/>
        <v>#VALUE!</v>
      </c>
      <c r="JI58" s="35" t="e">
        <f t="shared" si="110"/>
        <v>#VALUE!</v>
      </c>
      <c r="JJ58" s="35" t="e">
        <f t="shared" si="110"/>
        <v>#VALUE!</v>
      </c>
      <c r="JK58" s="177" t="e">
        <f t="shared" si="110"/>
        <v>#VALUE!</v>
      </c>
    </row>
    <row r="59" spans="1:271" ht="15" customHeight="1" x14ac:dyDescent="0.3">
      <c r="A59" s="100"/>
      <c r="B59" s="100"/>
      <c r="C59" s="100"/>
      <c r="D59" s="100"/>
      <c r="E59" s="100"/>
      <c r="F59" s="100"/>
      <c r="G59" s="100"/>
      <c r="H59" s="100"/>
      <c r="I59" s="100"/>
      <c r="J59" s="100"/>
      <c r="K59" s="100"/>
      <c r="L59" s="100"/>
      <c r="M59" s="100"/>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426"/>
      <c r="AR59" s="141"/>
      <c r="AS59" s="18">
        <v>9</v>
      </c>
      <c r="AT59" s="26" t="s">
        <v>122</v>
      </c>
      <c r="AU59" s="4" t="str">
        <f t="shared" si="104"/>
        <v>FAIL</v>
      </c>
      <c r="AV59" s="60">
        <v>3</v>
      </c>
      <c r="AW59" s="60">
        <v>1</v>
      </c>
      <c r="AX59" s="60">
        <v>3</v>
      </c>
      <c r="AY59" s="60">
        <v>1</v>
      </c>
      <c r="AZ59" s="26">
        <v>3</v>
      </c>
      <c r="BA59" s="26">
        <v>1</v>
      </c>
      <c r="BB59" s="26">
        <v>3</v>
      </c>
      <c r="BC59" s="26">
        <v>1</v>
      </c>
      <c r="BD59" s="26">
        <f t="shared" si="89"/>
        <v>237</v>
      </c>
      <c r="BE59" s="26"/>
      <c r="BF59" s="26">
        <f t="shared" si="90"/>
        <v>255</v>
      </c>
      <c r="BG59" s="63">
        <f t="shared" si="105"/>
        <v>9</v>
      </c>
      <c r="BH59" s="26"/>
      <c r="BI59" s="138">
        <f t="shared" si="91"/>
        <v>255</v>
      </c>
      <c r="BJ59" s="138">
        <f t="shared" si="92"/>
        <v>492</v>
      </c>
      <c r="BK59" s="138">
        <f t="shared" si="93"/>
        <v>747</v>
      </c>
      <c r="BL59" s="138">
        <f t="shared" si="94"/>
        <v>984</v>
      </c>
      <c r="BM59" s="138">
        <f t="shared" si="95"/>
        <v>1239</v>
      </c>
      <c r="BN59" s="138">
        <f t="shared" si="96"/>
        <v>1476</v>
      </c>
      <c r="BO59" s="138">
        <f t="shared" si="97"/>
        <v>1731</v>
      </c>
      <c r="BP59" s="138">
        <f t="shared" si="98"/>
        <v>0</v>
      </c>
      <c r="BQ59" s="26"/>
      <c r="BR59" s="26" t="str">
        <f t="shared" si="9"/>
        <v>yes2</v>
      </c>
      <c r="BS59" s="26" t="str">
        <f t="shared" si="10"/>
        <v>Int</v>
      </c>
      <c r="BT59" s="26"/>
      <c r="BU59" s="26"/>
      <c r="BV59" s="1">
        <f t="shared" si="99"/>
        <v>0</v>
      </c>
      <c r="BW59" s="1">
        <f t="shared" si="99"/>
        <v>0</v>
      </c>
      <c r="BX59" s="1">
        <f t="shared" si="99"/>
        <v>0</v>
      </c>
      <c r="BY59" s="1">
        <f t="shared" si="99"/>
        <v>0</v>
      </c>
      <c r="BZ59" s="1">
        <f t="shared" si="99"/>
        <v>0</v>
      </c>
      <c r="CA59" s="1">
        <f t="shared" si="99"/>
        <v>0</v>
      </c>
      <c r="CB59" s="1">
        <f t="shared" si="99"/>
        <v>0</v>
      </c>
      <c r="CC59" s="1">
        <f t="shared" si="99"/>
        <v>0</v>
      </c>
      <c r="CD59" s="1">
        <f t="shared" si="99"/>
        <v>0</v>
      </c>
      <c r="CE59" s="1">
        <f t="shared" si="99"/>
        <v>0</v>
      </c>
      <c r="CF59" s="1">
        <f t="shared" si="100"/>
        <v>0</v>
      </c>
      <c r="CG59" s="1">
        <f t="shared" si="100"/>
        <v>0</v>
      </c>
      <c r="CH59" s="1">
        <f t="shared" si="100"/>
        <v>1</v>
      </c>
      <c r="CI59" s="1">
        <f t="shared" si="100"/>
        <v>0</v>
      </c>
      <c r="CJ59" s="1">
        <f t="shared" si="100"/>
        <v>0</v>
      </c>
      <c r="CK59" s="1">
        <f t="shared" si="100"/>
        <v>0</v>
      </c>
      <c r="CL59" s="1">
        <f t="shared" si="100"/>
        <v>0</v>
      </c>
      <c r="CM59" s="1">
        <f t="shared" si="100"/>
        <v>0</v>
      </c>
      <c r="CN59" s="1">
        <f t="shared" si="100"/>
        <v>0</v>
      </c>
      <c r="CO59" s="1">
        <f t="shared" si="100"/>
        <v>0</v>
      </c>
      <c r="CP59" s="1">
        <f t="shared" si="101"/>
        <v>0</v>
      </c>
      <c r="CQ59" s="1">
        <f t="shared" si="101"/>
        <v>0</v>
      </c>
      <c r="CR59" s="1">
        <f t="shared" si="101"/>
        <v>0</v>
      </c>
      <c r="CS59" s="1">
        <f t="shared" si="101"/>
        <v>0</v>
      </c>
      <c r="CT59" s="1">
        <f t="shared" si="101"/>
        <v>0</v>
      </c>
      <c r="CU59" s="1">
        <f t="shared" si="101"/>
        <v>0</v>
      </c>
      <c r="CV59" s="1">
        <f t="shared" si="101"/>
        <v>0</v>
      </c>
      <c r="CW59" s="1">
        <f t="shared" si="101"/>
        <v>0</v>
      </c>
      <c r="CX59" s="1">
        <f t="shared" si="101"/>
        <v>0</v>
      </c>
      <c r="CY59" s="1">
        <f t="shared" si="101"/>
        <v>0</v>
      </c>
      <c r="CZ59" s="1">
        <f t="shared" si="102"/>
        <v>0</v>
      </c>
      <c r="DA59" s="1">
        <f t="shared" si="102"/>
        <v>1</v>
      </c>
      <c r="DB59" s="1">
        <f t="shared" si="102"/>
        <v>0</v>
      </c>
      <c r="DC59" s="1">
        <f t="shared" si="102"/>
        <v>0</v>
      </c>
      <c r="DD59" s="1">
        <f t="shared" si="102"/>
        <v>0</v>
      </c>
      <c r="DE59" s="1">
        <f t="shared" si="102"/>
        <v>0</v>
      </c>
      <c r="DF59" s="1">
        <f t="shared" si="102"/>
        <v>0</v>
      </c>
      <c r="DG59" s="1">
        <f t="shared" si="102"/>
        <v>0</v>
      </c>
      <c r="DH59" s="1">
        <f t="shared" si="102"/>
        <v>0</v>
      </c>
      <c r="DI59" s="1">
        <f t="shared" si="102"/>
        <v>0</v>
      </c>
      <c r="DJ59" s="1">
        <f t="shared" si="103"/>
        <v>0</v>
      </c>
      <c r="DK59" s="1">
        <f t="shared" si="103"/>
        <v>0</v>
      </c>
      <c r="DL59" s="1">
        <f t="shared" si="103"/>
        <v>0</v>
      </c>
      <c r="DM59" s="1">
        <f t="shared" si="103"/>
        <v>0</v>
      </c>
      <c r="DN59" s="1">
        <f t="shared" si="103"/>
        <v>0</v>
      </c>
      <c r="DO59" s="1">
        <f t="shared" si="103"/>
        <v>0</v>
      </c>
      <c r="DP59" s="26"/>
      <c r="DQ59" s="26"/>
      <c r="DR59" s="26"/>
      <c r="DS59" s="26"/>
      <c r="DT59" s="366"/>
      <c r="DU59" s="142"/>
      <c r="DV59" s="26"/>
      <c r="DW59" s="48">
        <v>49</v>
      </c>
      <c r="DX59" s="26" t="str">
        <f>IFERROR(INDEX(AT$11:AT$2000,_xlfn.AGGREGATE(15,6,(ROW(AT$11:AT$2000)-ROW(AT$11)+1)/($AU$11:$AU$2000=$DY$8),ROWS(DX$11:DX59))),"")</f>
        <v>t</v>
      </c>
      <c r="DY59" s="4" t="str">
        <f>IFERROR(INDEX(AU$11:AU$2000,_xlfn.AGGREGATE(15,6,(ROW(AU$11:AU$2000)-ROW(AU$11)+1)/($AU$11:$AU$2000=$DY$8),ROWS(DY$11:DY59))),"")</f>
        <v>PASS</v>
      </c>
      <c r="DZ59" s="26">
        <f>IFERROR(INDEX(AV$11:AV$2000,_xlfn.AGGREGATE(15,6,(ROW(AV$11:AV$2000)-ROW(AV$11)+1)/($AU$11:$AU$2000=$DY$8),ROWS(DZ$11:DZ59))),"")</f>
        <v>1</v>
      </c>
      <c r="EA59" s="26">
        <f>IFERROR(INDEX(AW$11:AW$2000,_xlfn.AGGREGATE(15,6,(ROW(AW$11:AW$2000)-ROW(AW$11)+1)/($AU$11:$AU$2000=$DY$8),ROWS(EA$11:EA59))),"")</f>
        <v>1</v>
      </c>
      <c r="EB59" s="26">
        <f>IFERROR(INDEX(AX$11:AX$2000,_xlfn.AGGREGATE(15,6,(ROW(AX$11:AX$2000)-ROW(AX$11)+1)/($AU$11:$AU$2000=$DY$8),ROWS(EB$11:EB59))),"")</f>
        <v>3</v>
      </c>
      <c r="EC59" s="26">
        <f>IFERROR(INDEX(AY$11:AY$2000,_xlfn.AGGREGATE(15,6,(ROW(AY$11:AY$2000)-ROW(AY$11)+1)/($AU$11:$AU$2000=$DY$8),ROWS(EC$11:EC59))),"")</f>
        <v>3</v>
      </c>
      <c r="ED59" s="26">
        <f>IFERROR(INDEX(AZ$11:AZ$2000,_xlfn.AGGREGATE(15,6,(ROW(AZ$11:AZ$2000)-ROW(AZ$11)+1)/($AU$11:$AU$2000=$DY$8),ROWS(ED$11:ED59))),"")</f>
        <v>1</v>
      </c>
      <c r="EE59" s="26">
        <f>IFERROR(INDEX(BA$11:BA$2000,_xlfn.AGGREGATE(15,6,(ROW(BA$11:BA$2000)-ROW(BA$11)+1)/($AU$11:$AU$2000=$DY$8),ROWS(EE$11:EE59))),"")</f>
        <v>1</v>
      </c>
      <c r="EF59" s="26">
        <f>IFERROR(INDEX(BB$11:BB$2000,_xlfn.AGGREGATE(15,6,(ROW(BB$11:BB$2000)-ROW(BB$11)+1)/($AU$11:$AU$2000=$DY$8),ROWS(EF$11:EF59))),"")</f>
        <v>3</v>
      </c>
      <c r="EG59" s="26">
        <f>IFERROR(INDEX(BC$11:BC$2000,_xlfn.AGGREGATE(15,6,(ROW(BC$11:BC$2000)-ROW(BC$11)+1)/($AU$11:$AU$2000=$DY$8),ROWS(EG$11:EG59))),"")</f>
        <v>3</v>
      </c>
      <c r="EH59" s="26">
        <f>IFERROR(INDEX(BD$11:BD$2000,_xlfn.AGGREGATE(15,6,(ROW(BD$11:BD$2000)-ROW(BD$11)+1)/($AU$11:$AU$2000=$DY$8),ROWS(EH$11:EH59))),"")</f>
        <v>429</v>
      </c>
      <c r="EI59" s="26">
        <f>IFERROR(INDEX(BE$11:BE$2000,_xlfn.AGGREGATE(15,6,(ROW(BE$11:BE$2000)-ROW(BE$11)+1)/($AU$11:$AU$2000=$DY$8),ROWS(EI$11:EI59))),"")</f>
        <v>0</v>
      </c>
      <c r="EJ59" s="26">
        <f>IFERROR(INDEX(BF$11:BF$2000,_xlfn.AGGREGATE(15,6,(ROW(BF$11:BF$2000)-ROW(BF$11)+1)/($AU$11:$AU$2000=$DY$8),ROWS(EJ$11:EJ59))),"")</f>
        <v>471</v>
      </c>
      <c r="EK59" s="26">
        <f>IFERROR(INDEX(BG$11:BG$2000,_xlfn.AGGREGATE(15,6,(ROW(BG$11:BG$2000)-ROW(BG$11)+1)/($AU$11:$AU$2000=$DY$8),ROWS(EK$11:EK59))),"")</f>
        <v>21</v>
      </c>
      <c r="EL59" s="26">
        <f>IFERROR(INDEX(BH$11:BH$2000,_xlfn.AGGREGATE(15,6,(ROW(BH$11:BH$2000)-ROW(BH$11)+1)/($AU$11:$AU$2000=$DY$8),ROWS(EL$11:EL59))),"")</f>
        <v>0</v>
      </c>
      <c r="EM59" s="26">
        <f>IFERROR(INDEX(BI$11:BI$2000,_xlfn.AGGREGATE(15,6,(ROW(BI$11:BI$2000)-ROW(BI$11)+1)/($AU$11:$AU$2000=$DY$8),ROWS(EM$11:EM59))),"")</f>
        <v>434.14859999999999</v>
      </c>
      <c r="EN59" s="26">
        <f>IFERROR(INDEX(BJ$11:BJ$2000,_xlfn.AGGREGATE(15,6,(ROW(BJ$11:BJ$2000)-ROW(BJ$11)+1)/($AU$11:$AU$2000=$DY$8),ROWS(EN$11:EN59))),"")</f>
        <v>863.27359999999999</v>
      </c>
      <c r="EO59" s="26">
        <f>IFERROR(INDEX(BK$11:BK$2000,_xlfn.AGGREGATE(15,6,(ROW(BK$11:BK$2000)-ROW(BK$11)+1)/($AU$11:$AU$2000=$DY$8),ROWS(EO$11:EO59))),"")</f>
        <v>1334.3986</v>
      </c>
      <c r="EP59" s="26">
        <f>IFERROR(INDEX(BL$11:BL$2000,_xlfn.AGGREGATE(15,6,(ROW(BL$11:BL$2000)-ROW(BL$11)+1)/($AU$11:$AU$2000=$DY$8),ROWS(EP$11:EP59))),"")</f>
        <v>1805.3986</v>
      </c>
      <c r="EQ59" s="26">
        <f>IFERROR(INDEX(BM$11:BM$2000,_xlfn.AGGREGATE(15,6,(ROW(BM$11:BM$2000)-ROW(BM$11)+1)/($AU$11:$AU$2000=$DY$8),ROWS(EQ$11:EQ59))),"")</f>
        <v>0</v>
      </c>
      <c r="ER59" s="26">
        <f>IFERROR(INDEX(BN$11:BN$2000,_xlfn.AGGREGATE(15,6,(ROW(BN$11:BN$2000)-ROW(BN$11)+1)/($AU$11:$AU$2000=$DY$8),ROWS(ER$11:ER59))),"")</f>
        <v>0</v>
      </c>
      <c r="ES59" s="26">
        <f>IFERROR(INDEX(BO$11:BO$2000,_xlfn.AGGREGATE(15,6,(ROW(BO$11:BO$2000)-ROW(BO$11)+1)/($AU$11:$AU$2000=$DY$8),ROWS(ES$11:ES59))),"")</f>
        <v>0</v>
      </c>
      <c r="ET59" s="63">
        <f>IFERROR(INDEX(BP$11:BP$2000,_xlfn.AGGREGATE(15,6,(ROW(BP$11:BP$2000)-ROW(BP$11)+1)/($AU$11:$AU$2000=$DY$8),ROWS(ET$11:ET59))),"")</f>
        <v>0</v>
      </c>
      <c r="EU59" s="25"/>
      <c r="EV59" s="48" t="e">
        <f>_xlfn.RANK.EQ(FJ59,$FJ$11:$FJ$64,1)+COUNTIF(FJ$11:$FJ59,FJ59)-1</f>
        <v>#VALUE!</v>
      </c>
      <c r="EW59" s="25" t="str">
        <f>IFERROR(INDEX(DX$11:DX$541,_xlfn.AGGREGATE(15,6,(ROW(DX$11:DX$541)-ROW(DX$11)+1)/($DX$11:$DX$541="p"),ROWS(EW$11:EW59))),"")</f>
        <v/>
      </c>
      <c r="EX59" s="25" t="str">
        <f>IFERROR(INDEX(DY$11:DY$541,_xlfn.AGGREGATE(15,6,(ROW(DY$11:DY$541)-ROW(DY$11)+1)/($DX$11:$DX$541="p"),ROWS(EX$11:EX59))),"")</f>
        <v/>
      </c>
      <c r="EY59" s="25" t="str">
        <f>IFERROR(INDEX(DZ$11:DZ$541,_xlfn.AGGREGATE(15,6,(ROW(DZ$11:DZ$541)-ROW(DZ$11)+1)/($DX$11:$DX$541="p"),ROWS(EY$11:EY59))),"")</f>
        <v/>
      </c>
      <c r="EZ59" s="25" t="str">
        <f>IFERROR(INDEX(EA$11:EA$541,_xlfn.AGGREGATE(15,6,(ROW(EA$11:EA$541)-ROW(EA$11)+1)/($DX$11:$DX$541="p"),ROWS(EZ$11:EZ59))),"")</f>
        <v/>
      </c>
      <c r="FA59" s="25" t="str">
        <f>IFERROR(INDEX(EB$11:EB$541,_xlfn.AGGREGATE(15,6,(ROW(EB$11:EB$541)-ROW(EB$11)+1)/($DX$11:$DX$541="p"),ROWS(FA$11:FA59))),"")</f>
        <v/>
      </c>
      <c r="FB59" s="25" t="str">
        <f>IFERROR(INDEX(EC$11:EC$541,_xlfn.AGGREGATE(15,6,(ROW(EC$11:EC$541)-ROW(EC$11)+1)/($DX$11:$DX$541="p"),ROWS(FB$11:FB59))),"")</f>
        <v/>
      </c>
      <c r="FC59" s="25" t="str">
        <f>IFERROR(INDEX(ED$11:ED$541,_xlfn.AGGREGATE(15,6,(ROW(ED$11:ED$541)-ROW(ED$11)+1)/($DX$11:$DX$541="p"),ROWS(FC$11:FC59))),"")</f>
        <v/>
      </c>
      <c r="FD59" s="25" t="str">
        <f>IFERROR(INDEX(EE$11:EE$541,_xlfn.AGGREGATE(15,6,(ROW(EE$11:EE$541)-ROW(EE$11)+1)/($DX$11:$DX$541="p"),ROWS(FD$11:FD59))),"")</f>
        <v/>
      </c>
      <c r="FE59" s="25" t="str">
        <f>IFERROR(INDEX(EF$11:EF$541,_xlfn.AGGREGATE(15,6,(ROW(EF$11:EF$541)-ROW(EF$11)+1)/($DX$11:$DX$541="p"),ROWS(FE$11:FE59))),"")</f>
        <v/>
      </c>
      <c r="FF59" s="25" t="str">
        <f>IFERROR(INDEX(EG$11:EG$541,_xlfn.AGGREGATE(15,6,(ROW(EG$11:EG$541)-ROW(EG$11)+1)/($DX$11:$DX$541="p"),ROWS(FF$11:FF59))),"")</f>
        <v/>
      </c>
      <c r="FG59" s="25" t="str">
        <f>IFERROR(INDEX(EH$11:EH$541,_xlfn.AGGREGATE(15,6,(ROW(EH$11:EH$541)-ROW(EH$11)+1)/($DX$11:$DX$541="p"),ROWS(FG$11:FG59))),"")</f>
        <v/>
      </c>
      <c r="FH59" s="25" t="str">
        <f>IFERROR(INDEX(EI$11:EI$541,_xlfn.AGGREGATE(15,6,(ROW(EI$11:EI$541)-ROW(EI$11)+1)/($DX$11:$DX$541="p"),ROWS(FH$11:FH59))),"")</f>
        <v/>
      </c>
      <c r="FI59" s="25" t="str">
        <f>IFERROR(INDEX(EJ$11:EJ$541,_xlfn.AGGREGATE(15,6,(ROW(EJ$11:EJ$541)-ROW(EJ$11)+1)/($DX$11:$DX$541="p"),ROWS(FI$11:FI59))),"")</f>
        <v/>
      </c>
      <c r="FJ59" s="25" t="str">
        <f>IFERROR(INDEX(EK$11:EK$541,_xlfn.AGGREGATE(15,6,(ROW(EK$11:EK$541)-ROW(EK$11)+1)/($DX$11:$DX$541="p"),ROWS(FJ$11:FJ59))),"")</f>
        <v/>
      </c>
      <c r="FK59" s="25"/>
      <c r="FL59" s="25" t="str">
        <f>IFERROR(INDEX(EM$11:EM$541,_xlfn.AGGREGATE(15,6,(ROW(EM$11:EM$541)-ROW(EM$11)+1)/($DX$11:$DX$541="p"),ROWS(FL$11:FL59))),"")</f>
        <v/>
      </c>
      <c r="FM59" s="25" t="str">
        <f>IFERROR(INDEX(EN$11:EN$541,_xlfn.AGGREGATE(15,6,(ROW(EN$11:EN$541)-ROW(EN$11)+1)/($DX$11:$DX$541="p"),ROWS(FM$11:FM59))),"")</f>
        <v/>
      </c>
      <c r="FN59" s="25" t="str">
        <f>IFERROR(INDEX(EO$11:EO$541,_xlfn.AGGREGATE(15,6,(ROW(EO$11:EO$541)-ROW(EO$11)+1)/($DX$11:$DX$541="p"),ROWS(FN$11:FN59))),"")</f>
        <v/>
      </c>
      <c r="FO59" s="25" t="str">
        <f>IFERROR(INDEX(EP$11:EP$541,_xlfn.AGGREGATE(15,6,(ROW(EP$11:EP$541)-ROW(EP$11)+1)/($DX$11:$DX$541="p"),ROWS(FO$11:FO59))),"")</f>
        <v/>
      </c>
      <c r="FP59" s="25" t="str">
        <f>IFERROR(INDEX(EQ$11:EQ$541,_xlfn.AGGREGATE(15,6,(ROW(EQ$11:EQ$541)-ROW(EQ$11)+1)/($DX$11:$DX$541="p"),ROWS(FP$11:FP59))),"")</f>
        <v/>
      </c>
      <c r="FQ59" s="25" t="str">
        <f>IFERROR(INDEX(ER$11:ER$541,_xlfn.AGGREGATE(15,6,(ROW(ER$11:ER$541)-ROW(ER$11)+1)/($DX$11:$DX$541="p"),ROWS(FQ$11:FQ59))),"")</f>
        <v/>
      </c>
      <c r="FR59" s="25" t="str">
        <f>IFERROR(INDEX(ES$11:ES$541,_xlfn.AGGREGATE(15,6,(ROW(ES$11:ES$541)-ROW(ES$11)+1)/($DX$11:$DX$541="p"),ROWS(FR$11:FR59))),"")</f>
        <v/>
      </c>
      <c r="FS59" s="25" t="str">
        <f>IFERROR(INDEX(ET$11:ET$541,_xlfn.AGGREGATE(15,6,(ROW(ET$11:ET$541)-ROW(ET$11)+1)/($DX$11:$DX$541="p"),ROWS(FS$11:FS59))),"")</f>
        <v/>
      </c>
      <c r="FT59" s="25"/>
      <c r="FU59" s="48">
        <f>_xlfn.RANK.EQ(GI59,$GI$11:$GI$96,1)+COUNTIF($GI$11:GI59,GI59)-1</f>
        <v>33</v>
      </c>
      <c r="FV59" s="25" t="str">
        <f>IFERROR(INDEX(DX$11:DX$541,_xlfn.AGGREGATE(15,6,(ROW(DX$11:DX$541)-ROW(DX$11)+1)/($DX$11:$DX$541="t"),ROWS(FV$11:FV59))),"")</f>
        <v>t</v>
      </c>
      <c r="FW59" s="25" t="str">
        <f>IFERROR(INDEX(DY$11:DY$541,_xlfn.AGGREGATE(15,6,(ROW(DY$11:DY$541)-ROW(DY$11)+1)/($DX$11:$DX$541="t"),ROWS(FW$11:FW59))),"")</f>
        <v>PASS</v>
      </c>
      <c r="FX59" s="25">
        <f>IFERROR(INDEX(DZ$11:DZ$541,_xlfn.AGGREGATE(15,6,(ROW(DZ$11:DZ$541)-ROW(DZ$11)+1)/($DX$11:$DX$541="t"),ROWS(FX$11:FX59))),"")</f>
        <v>3</v>
      </c>
      <c r="FY59" s="25">
        <f>IFERROR(INDEX(EA$11:EA$541,_xlfn.AGGREGATE(15,6,(ROW(EA$11:EA$541)-ROW(EA$11)+1)/($DX$11:$DX$541="t"),ROWS(FY$11:FY59))),"")</f>
        <v>3</v>
      </c>
      <c r="FZ59" s="25">
        <f>IFERROR(INDEX(EB$11:EB$541,_xlfn.AGGREGATE(15,6,(ROW(EB$11:EB$541)-ROW(EB$11)+1)/($DX$11:$DX$541="t"),ROWS(FZ$11:FZ59))),"")</f>
        <v>1</v>
      </c>
      <c r="GA59" s="25">
        <f>IFERROR(INDEX(EC$11:EC$541,_xlfn.AGGREGATE(15,6,(ROW(EC$11:EC$541)-ROW(EC$11)+1)/($DX$11:$DX$541="t"),ROWS(GA$11:GA59))),"")</f>
        <v>1</v>
      </c>
      <c r="GB59" s="25">
        <f>IFERROR(INDEX(ED$11:ED$541,_xlfn.AGGREGATE(15,6,(ROW(ED$11:ED$541)-ROW(ED$11)+1)/($DX$11:$DX$541="t"),ROWS(GB$11:GB59))),"")</f>
        <v>3</v>
      </c>
      <c r="GC59" s="25">
        <f>IFERROR(INDEX(EE$11:EE$541,_xlfn.AGGREGATE(15,6,(ROW(EE$11:EE$541)-ROW(EE$11)+1)/($DX$11:$DX$541="t"),ROWS(GC$11:GC59))),"")</f>
        <v>3</v>
      </c>
      <c r="GD59" s="25">
        <f>IFERROR(INDEX(EF$11:EF$541,_xlfn.AGGREGATE(15,6,(ROW(EF$11:EF$541)-ROW(EF$11)+1)/($DX$11:$DX$541="t"),ROWS(GD$11:GD59))),"")</f>
        <v>1</v>
      </c>
      <c r="GE59" s="25">
        <f>IFERROR(INDEX(EG$11:EG$541,_xlfn.AGGREGATE(15,6,(ROW(EG$11:EG$541)-ROW(EG$11)+1)/($DX$11:$DX$541="t"),ROWS(GE$11:GE59))),"")</f>
        <v>1</v>
      </c>
      <c r="GF59" s="25">
        <f>IFERROR(INDEX(EH$11:EH$541,_xlfn.AGGREGATE(15,6,(ROW(EH$11:EH$541)-ROW(EH$11)+1)/($DX$11:$DX$541="t"),ROWS(GF$11:GF59))),"")</f>
        <v>433</v>
      </c>
      <c r="GG59" s="25">
        <f>IFERROR(INDEX(EI$11:EI$541,_xlfn.AGGREGATE(15,6,(ROW(EI$11:EI$541)-ROW(EI$11)+1)/($DX$11:$DX$541="t"),ROWS(GG$11:GG59))),"")</f>
        <v>0</v>
      </c>
      <c r="GH59" s="25">
        <f>IFERROR(INDEX(EJ$11:EJ$541,_xlfn.AGGREGATE(15,6,(ROW(EJ$11:EJ$541)-ROW(EJ$11)+1)/($DX$11:$DX$541="t"),ROWS(GH$11:GH59))),"")</f>
        <v>467</v>
      </c>
      <c r="GI59" s="25">
        <f>IFERROR(INDEX(EK$11:EK$541,_xlfn.AGGREGATE(15,6,(ROW(EK$11:EK$541)-ROW(EK$11)+1)/($DX$11:$DX$541="t"),ROWS(GI$11:GI59))),"")</f>
        <v>17</v>
      </c>
      <c r="GJ59" s="25"/>
      <c r="GK59" s="25">
        <f>IFERROR(INDEX(EM$11:EM$541,_xlfn.AGGREGATE(15,6,(ROW(EM$11:EM$541)-ROW(EM$11)+1)/($DX$11:$DX$541="t"),ROWS(GK$11:GK59))),"")</f>
        <v>472.14859999999999</v>
      </c>
      <c r="GL59" s="25">
        <f>IFERROR(INDEX(EN$11:EN$541,_xlfn.AGGREGATE(15,6,(ROW(EN$11:EN$541)-ROW(EN$11)+1)/($DX$11:$DX$541="t"),ROWS(GL$11:GL59))),"")</f>
        <v>939.27359999999999</v>
      </c>
      <c r="GM59" s="25">
        <f>IFERROR(INDEX(EO$11:EO$541,_xlfn.AGGREGATE(15,6,(ROW(EO$11:EO$541)-ROW(EO$11)+1)/($DX$11:$DX$541="t"),ROWS(GM$11:GM59))),"")</f>
        <v>1372.3986</v>
      </c>
      <c r="GN59" s="25">
        <f>IFERROR(INDEX(EP$11:EP$541,_xlfn.AGGREGATE(15,6,(ROW(EP$11:EP$541)-ROW(EP$11)+1)/($DX$11:$DX$541="t"),ROWS(GN$11:GN59))),"")</f>
        <v>1805.3986</v>
      </c>
      <c r="GO59" s="25"/>
      <c r="GP59" s="305"/>
      <c r="GQ59" s="142"/>
      <c r="GR59" s="26"/>
      <c r="GS59" s="18" t="str">
        <f t="shared" ref="GS59:GS77" si="111">FW184</f>
        <v>PASS</v>
      </c>
      <c r="GT59" s="26">
        <f t="shared" si="47"/>
        <v>1</v>
      </c>
      <c r="GU59" s="26">
        <f t="shared" si="48"/>
        <v>1</v>
      </c>
      <c r="GV59" s="26">
        <f t="shared" si="49"/>
        <v>3</v>
      </c>
      <c r="GW59" s="26">
        <f t="shared" si="50"/>
        <v>3</v>
      </c>
      <c r="GX59" s="26">
        <f t="shared" si="51"/>
        <v>1</v>
      </c>
      <c r="GY59" s="26">
        <f t="shared" si="52"/>
        <v>1</v>
      </c>
      <c r="GZ59" s="26">
        <f t="shared" si="53"/>
        <v>3</v>
      </c>
      <c r="HA59" s="26">
        <f t="shared" si="54"/>
        <v>3</v>
      </c>
      <c r="HB59" s="26">
        <f t="shared" ref="HB59:HB77" si="112">GF184</f>
        <v>433</v>
      </c>
      <c r="HC59" s="26">
        <f t="shared" ref="HC59:HC77" si="113">GG184</f>
        <v>0</v>
      </c>
      <c r="HD59" s="26">
        <f t="shared" ref="HD59:HD77" si="114">GH184</f>
        <v>467</v>
      </c>
      <c r="HE59" s="63">
        <f t="shared" si="55"/>
        <v>17</v>
      </c>
      <c r="HF59" s="52">
        <f t="shared" si="56"/>
        <v>0</v>
      </c>
      <c r="HG59" s="4">
        <f t="shared" si="57"/>
        <v>438.14859999999999</v>
      </c>
      <c r="HH59" s="26">
        <f t="shared" si="58"/>
        <v>871.27359999999999</v>
      </c>
      <c r="HI59" s="7">
        <f t="shared" si="59"/>
        <v>1338.3986</v>
      </c>
      <c r="HJ59" s="26">
        <f t="shared" si="60"/>
        <v>1805.3986</v>
      </c>
      <c r="HK59" s="2"/>
      <c r="HL59" s="2"/>
      <c r="HN59" s="133">
        <f t="shared" si="106"/>
        <v>0</v>
      </c>
      <c r="HO59" s="35">
        <f t="shared" si="106"/>
        <v>0</v>
      </c>
      <c r="HP59" s="35">
        <f t="shared" si="106"/>
        <v>1</v>
      </c>
      <c r="HQ59" s="35">
        <f t="shared" si="106"/>
        <v>1</v>
      </c>
      <c r="HR59" s="35">
        <f t="shared" si="106"/>
        <v>1</v>
      </c>
      <c r="HS59" s="35">
        <f t="shared" si="106"/>
        <v>1</v>
      </c>
      <c r="HT59" s="35">
        <f t="shared" si="106"/>
        <v>1</v>
      </c>
      <c r="HU59" s="35" t="e">
        <f t="shared" si="106"/>
        <v>#VALUE!</v>
      </c>
      <c r="HV59" s="35" t="e">
        <f t="shared" si="106"/>
        <v>#VALUE!</v>
      </c>
      <c r="HW59" s="35" t="e">
        <f t="shared" si="106"/>
        <v>#VALUE!</v>
      </c>
      <c r="HX59" s="35" t="e">
        <f t="shared" si="107"/>
        <v>#VALUE!</v>
      </c>
      <c r="HY59" s="35" t="e">
        <f t="shared" si="107"/>
        <v>#VALUE!</v>
      </c>
      <c r="HZ59" s="35" t="e">
        <f t="shared" si="107"/>
        <v>#VALUE!</v>
      </c>
      <c r="IA59" s="35" t="e">
        <f t="shared" si="107"/>
        <v>#VALUE!</v>
      </c>
      <c r="IB59" s="35" t="e">
        <f t="shared" si="107"/>
        <v>#VALUE!</v>
      </c>
      <c r="IC59" s="35" t="e">
        <f t="shared" si="107"/>
        <v>#VALUE!</v>
      </c>
      <c r="ID59" s="35" t="e">
        <f t="shared" si="107"/>
        <v>#VALUE!</v>
      </c>
      <c r="IE59" s="35" t="e">
        <f t="shared" si="107"/>
        <v>#VALUE!</v>
      </c>
      <c r="IF59" s="35" t="e">
        <f t="shared" si="107"/>
        <v>#VALUE!</v>
      </c>
      <c r="IG59" s="35" t="e">
        <f t="shared" si="107"/>
        <v>#VALUE!</v>
      </c>
      <c r="IH59" s="35" t="e">
        <f t="shared" si="108"/>
        <v>#VALUE!</v>
      </c>
      <c r="II59" s="35" t="e">
        <f t="shared" si="108"/>
        <v>#VALUE!</v>
      </c>
      <c r="IJ59" s="35" t="e">
        <f t="shared" si="108"/>
        <v>#VALUE!</v>
      </c>
      <c r="IK59" s="35" t="e">
        <f t="shared" si="108"/>
        <v>#VALUE!</v>
      </c>
      <c r="IL59" s="35" t="e">
        <f t="shared" si="108"/>
        <v>#VALUE!</v>
      </c>
      <c r="IM59" s="35" t="e">
        <f t="shared" si="108"/>
        <v>#VALUE!</v>
      </c>
      <c r="IN59" s="35" t="e">
        <f t="shared" si="108"/>
        <v>#VALUE!</v>
      </c>
      <c r="IO59" s="35" t="e">
        <f t="shared" si="108"/>
        <v>#VALUE!</v>
      </c>
      <c r="IP59" s="35" t="e">
        <f t="shared" si="108"/>
        <v>#VALUE!</v>
      </c>
      <c r="IQ59" s="35" t="e">
        <f t="shared" si="108"/>
        <v>#VALUE!</v>
      </c>
      <c r="IR59" s="35" t="e">
        <f t="shared" si="109"/>
        <v>#VALUE!</v>
      </c>
      <c r="IS59" s="35" t="e">
        <f t="shared" si="109"/>
        <v>#VALUE!</v>
      </c>
      <c r="IT59" s="35" t="e">
        <f t="shared" si="109"/>
        <v>#VALUE!</v>
      </c>
      <c r="IU59" s="35" t="e">
        <f t="shared" si="109"/>
        <v>#VALUE!</v>
      </c>
      <c r="IV59" s="35" t="e">
        <f t="shared" si="109"/>
        <v>#VALUE!</v>
      </c>
      <c r="IW59" s="35" t="e">
        <f t="shared" si="109"/>
        <v>#VALUE!</v>
      </c>
      <c r="IX59" s="35" t="e">
        <f t="shared" si="109"/>
        <v>#VALUE!</v>
      </c>
      <c r="IY59" s="35" t="e">
        <f t="shared" si="109"/>
        <v>#VALUE!</v>
      </c>
      <c r="IZ59" s="35" t="e">
        <f t="shared" si="109"/>
        <v>#VALUE!</v>
      </c>
      <c r="JA59" s="35" t="e">
        <f t="shared" si="109"/>
        <v>#VALUE!</v>
      </c>
      <c r="JB59" s="35" t="e">
        <f t="shared" si="110"/>
        <v>#VALUE!</v>
      </c>
      <c r="JC59" s="35" t="e">
        <f t="shared" si="110"/>
        <v>#VALUE!</v>
      </c>
      <c r="JD59" s="35" t="e">
        <f t="shared" si="110"/>
        <v>#VALUE!</v>
      </c>
      <c r="JE59" s="35" t="e">
        <f t="shared" si="110"/>
        <v>#VALUE!</v>
      </c>
      <c r="JF59" s="35" t="e">
        <f t="shared" si="110"/>
        <v>#VALUE!</v>
      </c>
      <c r="JG59" s="35" t="e">
        <f t="shared" si="110"/>
        <v>#VALUE!</v>
      </c>
      <c r="JH59" s="35" t="e">
        <f t="shared" si="110"/>
        <v>#VALUE!</v>
      </c>
      <c r="JI59" s="35" t="e">
        <f t="shared" si="110"/>
        <v>#VALUE!</v>
      </c>
      <c r="JJ59" s="35" t="e">
        <f t="shared" si="110"/>
        <v>#VALUE!</v>
      </c>
      <c r="JK59" s="177" t="e">
        <f t="shared" si="110"/>
        <v>#VALUE!</v>
      </c>
    </row>
    <row r="60" spans="1:271" ht="15" customHeight="1" x14ac:dyDescent="0.3">
      <c r="A60" s="100"/>
      <c r="B60" s="100"/>
      <c r="C60" s="100"/>
      <c r="D60" s="100"/>
      <c r="E60" s="100"/>
      <c r="F60" s="100"/>
      <c r="G60" s="100"/>
      <c r="H60" s="100"/>
      <c r="I60" s="100"/>
      <c r="J60" s="100"/>
      <c r="K60" s="100"/>
      <c r="L60" s="100"/>
      <c r="M60" s="100"/>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426"/>
      <c r="AR60" s="141"/>
      <c r="AS60" s="18">
        <v>10</v>
      </c>
      <c r="AT60" s="26" t="s">
        <v>122</v>
      </c>
      <c r="AU60" s="4" t="str">
        <f t="shared" si="104"/>
        <v>FAIL</v>
      </c>
      <c r="AV60" s="60">
        <v>3</v>
      </c>
      <c r="AW60" s="60">
        <v>1</v>
      </c>
      <c r="AX60" s="60">
        <v>3</v>
      </c>
      <c r="AY60" s="60">
        <v>1</v>
      </c>
      <c r="AZ60" s="26">
        <v>3</v>
      </c>
      <c r="BA60" s="26">
        <v>1</v>
      </c>
      <c r="BB60" s="26">
        <v>3</v>
      </c>
      <c r="BC60" s="26">
        <v>1</v>
      </c>
      <c r="BD60" s="26">
        <f t="shared" si="89"/>
        <v>236</v>
      </c>
      <c r="BE60" s="26"/>
      <c r="BF60" s="26">
        <f t="shared" si="90"/>
        <v>256</v>
      </c>
      <c r="BG60" s="63">
        <f t="shared" si="105"/>
        <v>10</v>
      </c>
      <c r="BH60" s="26"/>
      <c r="BI60" s="138">
        <f t="shared" si="91"/>
        <v>256</v>
      </c>
      <c r="BJ60" s="138">
        <f t="shared" si="92"/>
        <v>492</v>
      </c>
      <c r="BK60" s="138">
        <f t="shared" si="93"/>
        <v>748</v>
      </c>
      <c r="BL60" s="138">
        <f t="shared" si="94"/>
        <v>984</v>
      </c>
      <c r="BM60" s="138">
        <f t="shared" si="95"/>
        <v>1240</v>
      </c>
      <c r="BN60" s="138">
        <f t="shared" si="96"/>
        <v>1476</v>
      </c>
      <c r="BO60" s="138">
        <f t="shared" si="97"/>
        <v>1732</v>
      </c>
      <c r="BP60" s="138">
        <f t="shared" si="98"/>
        <v>0</v>
      </c>
      <c r="BQ60" s="26"/>
      <c r="BR60" s="26" t="str">
        <f t="shared" si="9"/>
        <v>yes2</v>
      </c>
      <c r="BS60" s="26" t="str">
        <f t="shared" si="10"/>
        <v>Int</v>
      </c>
      <c r="BT60" s="26"/>
      <c r="BU60" s="26"/>
      <c r="BV60" s="1">
        <f t="shared" si="99"/>
        <v>0</v>
      </c>
      <c r="BW60" s="1">
        <f t="shared" si="99"/>
        <v>0</v>
      </c>
      <c r="BX60" s="1">
        <f t="shared" si="99"/>
        <v>0</v>
      </c>
      <c r="BY60" s="1">
        <f t="shared" si="99"/>
        <v>0</v>
      </c>
      <c r="BZ60" s="1">
        <f t="shared" si="99"/>
        <v>0</v>
      </c>
      <c r="CA60" s="1">
        <f t="shared" si="99"/>
        <v>0</v>
      </c>
      <c r="CB60" s="1">
        <f t="shared" si="99"/>
        <v>0</v>
      </c>
      <c r="CC60" s="1">
        <f t="shared" si="99"/>
        <v>0</v>
      </c>
      <c r="CD60" s="1">
        <f t="shared" si="99"/>
        <v>0</v>
      </c>
      <c r="CE60" s="1">
        <f t="shared" si="99"/>
        <v>0</v>
      </c>
      <c r="CF60" s="1">
        <f t="shared" si="100"/>
        <v>0</v>
      </c>
      <c r="CG60" s="1">
        <f t="shared" si="100"/>
        <v>0</v>
      </c>
      <c r="CH60" s="1">
        <f t="shared" si="100"/>
        <v>1</v>
      </c>
      <c r="CI60" s="1">
        <f t="shared" si="100"/>
        <v>0</v>
      </c>
      <c r="CJ60" s="1">
        <f t="shared" si="100"/>
        <v>0</v>
      </c>
      <c r="CK60" s="1">
        <f t="shared" si="100"/>
        <v>0</v>
      </c>
      <c r="CL60" s="1">
        <f t="shared" si="100"/>
        <v>0</v>
      </c>
      <c r="CM60" s="1">
        <f t="shared" si="100"/>
        <v>0</v>
      </c>
      <c r="CN60" s="1">
        <f t="shared" si="100"/>
        <v>0</v>
      </c>
      <c r="CO60" s="1">
        <f t="shared" si="100"/>
        <v>0</v>
      </c>
      <c r="CP60" s="1">
        <f t="shared" si="101"/>
        <v>0</v>
      </c>
      <c r="CQ60" s="1">
        <f t="shared" si="101"/>
        <v>0</v>
      </c>
      <c r="CR60" s="1">
        <f t="shared" si="101"/>
        <v>0</v>
      </c>
      <c r="CS60" s="1">
        <f t="shared" si="101"/>
        <v>0</v>
      </c>
      <c r="CT60" s="1">
        <f t="shared" si="101"/>
        <v>0</v>
      </c>
      <c r="CU60" s="1">
        <f t="shared" si="101"/>
        <v>0</v>
      </c>
      <c r="CV60" s="1">
        <f t="shared" si="101"/>
        <v>0</v>
      </c>
      <c r="CW60" s="1">
        <f t="shared" si="101"/>
        <v>0</v>
      </c>
      <c r="CX60" s="1">
        <f t="shared" si="101"/>
        <v>0</v>
      </c>
      <c r="CY60" s="1">
        <f t="shared" si="101"/>
        <v>0</v>
      </c>
      <c r="CZ60" s="1">
        <f t="shared" si="102"/>
        <v>0</v>
      </c>
      <c r="DA60" s="1">
        <f t="shared" si="102"/>
        <v>1</v>
      </c>
      <c r="DB60" s="1">
        <f t="shared" si="102"/>
        <v>0</v>
      </c>
      <c r="DC60" s="1">
        <f t="shared" si="102"/>
        <v>0</v>
      </c>
      <c r="DD60" s="1">
        <f t="shared" si="102"/>
        <v>0</v>
      </c>
      <c r="DE60" s="1">
        <f t="shared" si="102"/>
        <v>0</v>
      </c>
      <c r="DF60" s="1">
        <f t="shared" si="102"/>
        <v>0</v>
      </c>
      <c r="DG60" s="1">
        <f t="shared" si="102"/>
        <v>0</v>
      </c>
      <c r="DH60" s="1">
        <f t="shared" si="102"/>
        <v>0</v>
      </c>
      <c r="DI60" s="1">
        <f t="shared" si="102"/>
        <v>0</v>
      </c>
      <c r="DJ60" s="1">
        <f t="shared" si="103"/>
        <v>0</v>
      </c>
      <c r="DK60" s="1">
        <f t="shared" si="103"/>
        <v>0</v>
      </c>
      <c r="DL60" s="1">
        <f t="shared" si="103"/>
        <v>0</v>
      </c>
      <c r="DM60" s="1">
        <f t="shared" si="103"/>
        <v>0</v>
      </c>
      <c r="DN60" s="1">
        <f t="shared" si="103"/>
        <v>0</v>
      </c>
      <c r="DO60" s="1">
        <f t="shared" si="103"/>
        <v>0</v>
      </c>
      <c r="DP60" s="26"/>
      <c r="DQ60" s="26"/>
      <c r="DR60" s="26"/>
      <c r="DS60" s="26"/>
      <c r="DT60" s="366"/>
      <c r="DU60" s="142"/>
      <c r="DV60" s="26"/>
      <c r="DW60" s="48">
        <v>50</v>
      </c>
      <c r="DX60" s="26" t="str">
        <f>IFERROR(INDEX(AT$11:AT$2000,_xlfn.AGGREGATE(15,6,(ROW(AT$11:AT$2000)-ROW(AT$11)+1)/($AU$11:$AU$2000=$DY$8),ROWS(DX$11:DX60))),"")</f>
        <v>t</v>
      </c>
      <c r="DY60" s="4" t="str">
        <f>IFERROR(INDEX(AU$11:AU$2000,_xlfn.AGGREGATE(15,6,(ROW(AU$11:AU$2000)-ROW(AU$11)+1)/($AU$11:$AU$2000=$DY$8),ROWS(DY$11:DY60))),"")</f>
        <v>PASS</v>
      </c>
      <c r="DZ60" s="26">
        <f>IFERROR(INDEX(AV$11:AV$2000,_xlfn.AGGREGATE(15,6,(ROW(AV$11:AV$2000)-ROW(AV$11)+1)/($AU$11:$AU$2000=$DY$8),ROWS(DZ$11:DZ60))),"")</f>
        <v>1</v>
      </c>
      <c r="EA60" s="26">
        <f>IFERROR(INDEX(AW$11:AW$2000,_xlfn.AGGREGATE(15,6,(ROW(AW$11:AW$2000)-ROW(AW$11)+1)/($AU$11:$AU$2000=$DY$8),ROWS(EA$11:EA60))),"")</f>
        <v>1</v>
      </c>
      <c r="EB60" s="26">
        <f>IFERROR(INDEX(AX$11:AX$2000,_xlfn.AGGREGATE(15,6,(ROW(AX$11:AX$2000)-ROW(AX$11)+1)/($AU$11:$AU$2000=$DY$8),ROWS(EB$11:EB60))),"")</f>
        <v>3</v>
      </c>
      <c r="EC60" s="26">
        <f>IFERROR(INDEX(AY$11:AY$2000,_xlfn.AGGREGATE(15,6,(ROW(AY$11:AY$2000)-ROW(AY$11)+1)/($AU$11:$AU$2000=$DY$8),ROWS(EC$11:EC60))),"")</f>
        <v>3</v>
      </c>
      <c r="ED60" s="26">
        <f>IFERROR(INDEX(AZ$11:AZ$2000,_xlfn.AGGREGATE(15,6,(ROW(AZ$11:AZ$2000)-ROW(AZ$11)+1)/($AU$11:$AU$2000=$DY$8),ROWS(ED$11:ED60))),"")</f>
        <v>1</v>
      </c>
      <c r="EE60" s="26">
        <f>IFERROR(INDEX(BA$11:BA$2000,_xlfn.AGGREGATE(15,6,(ROW(BA$11:BA$2000)-ROW(BA$11)+1)/($AU$11:$AU$2000=$DY$8),ROWS(EE$11:EE60))),"")</f>
        <v>1</v>
      </c>
      <c r="EF60" s="26">
        <f>IFERROR(INDEX(BB$11:BB$2000,_xlfn.AGGREGATE(15,6,(ROW(BB$11:BB$2000)-ROW(BB$11)+1)/($AU$11:$AU$2000=$DY$8),ROWS(EF$11:EF60))),"")</f>
        <v>3</v>
      </c>
      <c r="EG60" s="26">
        <f>IFERROR(INDEX(BC$11:BC$2000,_xlfn.AGGREGATE(15,6,(ROW(BC$11:BC$2000)-ROW(BC$11)+1)/($AU$11:$AU$2000=$DY$8),ROWS(EG$11:EG60))),"")</f>
        <v>3</v>
      </c>
      <c r="EH60" s="26">
        <f>IFERROR(INDEX(BD$11:BD$2000,_xlfn.AGGREGATE(15,6,(ROW(BD$11:BD$2000)-ROW(BD$11)+1)/($AU$11:$AU$2000=$DY$8),ROWS(EH$11:EH60))),"")</f>
        <v>428.5</v>
      </c>
      <c r="EI60" s="26">
        <f>IFERROR(INDEX(BE$11:BE$2000,_xlfn.AGGREGATE(15,6,(ROW(BE$11:BE$2000)-ROW(BE$11)+1)/($AU$11:$AU$2000=$DY$8),ROWS(EI$11:EI60))),"")</f>
        <v>0</v>
      </c>
      <c r="EJ60" s="26">
        <f>IFERROR(INDEX(BF$11:BF$2000,_xlfn.AGGREGATE(15,6,(ROW(BF$11:BF$2000)-ROW(BF$11)+1)/($AU$11:$AU$2000=$DY$8),ROWS(EJ$11:EJ60))),"")</f>
        <v>471.5</v>
      </c>
      <c r="EK60" s="26">
        <f>IFERROR(INDEX(BG$11:BG$2000,_xlfn.AGGREGATE(15,6,(ROW(BG$11:BG$2000)-ROW(BG$11)+1)/($AU$11:$AU$2000=$DY$8),ROWS(EK$11:EK60))),"")</f>
        <v>21.5</v>
      </c>
      <c r="EL60" s="26">
        <f>IFERROR(INDEX(BH$11:BH$2000,_xlfn.AGGREGATE(15,6,(ROW(BH$11:BH$2000)-ROW(BH$11)+1)/($AU$11:$AU$2000=$DY$8),ROWS(EL$11:EL60))),"")</f>
        <v>0</v>
      </c>
      <c r="EM60" s="26">
        <f>IFERROR(INDEX(BI$11:BI$2000,_xlfn.AGGREGATE(15,6,(ROW(BI$11:BI$2000)-ROW(BI$11)+1)/($AU$11:$AU$2000=$DY$8),ROWS(EM$11:EM60))),"")</f>
        <v>433.64859999999999</v>
      </c>
      <c r="EN60" s="26">
        <f>IFERROR(INDEX(BJ$11:BJ$2000,_xlfn.AGGREGATE(15,6,(ROW(BJ$11:BJ$2000)-ROW(BJ$11)+1)/($AU$11:$AU$2000=$DY$8),ROWS(EN$11:EN60))),"")</f>
        <v>862.27359999999999</v>
      </c>
      <c r="EO60" s="26">
        <f>IFERROR(INDEX(BK$11:BK$2000,_xlfn.AGGREGATE(15,6,(ROW(BK$11:BK$2000)-ROW(BK$11)+1)/($AU$11:$AU$2000=$DY$8),ROWS(EO$11:EO60))),"")</f>
        <v>1333.8986</v>
      </c>
      <c r="EP60" s="26">
        <f>IFERROR(INDEX(BL$11:BL$2000,_xlfn.AGGREGATE(15,6,(ROW(BL$11:BL$2000)-ROW(BL$11)+1)/($AU$11:$AU$2000=$DY$8),ROWS(EP$11:EP60))),"")</f>
        <v>1805.3986</v>
      </c>
      <c r="EQ60" s="26">
        <f>IFERROR(INDEX(BM$11:BM$2000,_xlfn.AGGREGATE(15,6,(ROW(BM$11:BM$2000)-ROW(BM$11)+1)/($AU$11:$AU$2000=$DY$8),ROWS(EQ$11:EQ60))),"")</f>
        <v>0</v>
      </c>
      <c r="ER60" s="26">
        <f>IFERROR(INDEX(BN$11:BN$2000,_xlfn.AGGREGATE(15,6,(ROW(BN$11:BN$2000)-ROW(BN$11)+1)/($AU$11:$AU$2000=$DY$8),ROWS(ER$11:ER60))),"")</f>
        <v>0</v>
      </c>
      <c r="ES60" s="26">
        <f>IFERROR(INDEX(BO$11:BO$2000,_xlfn.AGGREGATE(15,6,(ROW(BO$11:BO$2000)-ROW(BO$11)+1)/($AU$11:$AU$2000=$DY$8),ROWS(ES$11:ES60))),"")</f>
        <v>0</v>
      </c>
      <c r="ET60" s="63">
        <f>IFERROR(INDEX(BP$11:BP$2000,_xlfn.AGGREGATE(15,6,(ROW(BP$11:BP$2000)-ROW(BP$11)+1)/($AU$11:$AU$2000=$DY$8),ROWS(ET$11:ET60))),"")</f>
        <v>0</v>
      </c>
      <c r="EU60" s="25"/>
      <c r="EV60" s="48" t="e">
        <f>_xlfn.RANK.EQ(FJ60,$FJ$11:$FJ$64,1)+COUNTIF(FJ$11:$FJ60,FJ60)-1</f>
        <v>#VALUE!</v>
      </c>
      <c r="EW60" s="25" t="str">
        <f>IFERROR(INDEX(DX$11:DX$541,_xlfn.AGGREGATE(15,6,(ROW(DX$11:DX$541)-ROW(DX$11)+1)/($DX$11:$DX$541="p"),ROWS(EW$11:EW60))),"")</f>
        <v/>
      </c>
      <c r="EX60" s="25" t="str">
        <f>IFERROR(INDEX(DY$11:DY$541,_xlfn.AGGREGATE(15,6,(ROW(DY$11:DY$541)-ROW(DY$11)+1)/($DX$11:$DX$541="p"),ROWS(EX$11:EX60))),"")</f>
        <v/>
      </c>
      <c r="EY60" s="25" t="str">
        <f>IFERROR(INDEX(DZ$11:DZ$541,_xlfn.AGGREGATE(15,6,(ROW(DZ$11:DZ$541)-ROW(DZ$11)+1)/($DX$11:$DX$541="p"),ROWS(EY$11:EY60))),"")</f>
        <v/>
      </c>
      <c r="EZ60" s="25" t="str">
        <f>IFERROR(INDEX(EA$11:EA$541,_xlfn.AGGREGATE(15,6,(ROW(EA$11:EA$541)-ROW(EA$11)+1)/($DX$11:$DX$541="p"),ROWS(EZ$11:EZ60))),"")</f>
        <v/>
      </c>
      <c r="FA60" s="25" t="str">
        <f>IFERROR(INDEX(EB$11:EB$541,_xlfn.AGGREGATE(15,6,(ROW(EB$11:EB$541)-ROW(EB$11)+1)/($DX$11:$DX$541="p"),ROWS(FA$11:FA60))),"")</f>
        <v/>
      </c>
      <c r="FB60" s="25" t="str">
        <f>IFERROR(INDEX(EC$11:EC$541,_xlfn.AGGREGATE(15,6,(ROW(EC$11:EC$541)-ROW(EC$11)+1)/($DX$11:$DX$541="p"),ROWS(FB$11:FB60))),"")</f>
        <v/>
      </c>
      <c r="FC60" s="25" t="str">
        <f>IFERROR(INDEX(ED$11:ED$541,_xlfn.AGGREGATE(15,6,(ROW(ED$11:ED$541)-ROW(ED$11)+1)/($DX$11:$DX$541="p"),ROWS(FC$11:FC60))),"")</f>
        <v/>
      </c>
      <c r="FD60" s="25" t="str">
        <f>IFERROR(INDEX(EE$11:EE$541,_xlfn.AGGREGATE(15,6,(ROW(EE$11:EE$541)-ROW(EE$11)+1)/($DX$11:$DX$541="p"),ROWS(FD$11:FD60))),"")</f>
        <v/>
      </c>
      <c r="FE60" s="25" t="str">
        <f>IFERROR(INDEX(EF$11:EF$541,_xlfn.AGGREGATE(15,6,(ROW(EF$11:EF$541)-ROW(EF$11)+1)/($DX$11:$DX$541="p"),ROWS(FE$11:FE60))),"")</f>
        <v/>
      </c>
      <c r="FF60" s="25" t="str">
        <f>IFERROR(INDEX(EG$11:EG$541,_xlfn.AGGREGATE(15,6,(ROW(EG$11:EG$541)-ROW(EG$11)+1)/($DX$11:$DX$541="p"),ROWS(FF$11:FF60))),"")</f>
        <v/>
      </c>
      <c r="FG60" s="25" t="str">
        <f>IFERROR(INDEX(EH$11:EH$541,_xlfn.AGGREGATE(15,6,(ROW(EH$11:EH$541)-ROW(EH$11)+1)/($DX$11:$DX$541="p"),ROWS(FG$11:FG60))),"")</f>
        <v/>
      </c>
      <c r="FH60" s="25" t="str">
        <f>IFERROR(INDEX(EI$11:EI$541,_xlfn.AGGREGATE(15,6,(ROW(EI$11:EI$541)-ROW(EI$11)+1)/($DX$11:$DX$541="p"),ROWS(FH$11:FH60))),"")</f>
        <v/>
      </c>
      <c r="FI60" s="25" t="str">
        <f>IFERROR(INDEX(EJ$11:EJ$541,_xlfn.AGGREGATE(15,6,(ROW(EJ$11:EJ$541)-ROW(EJ$11)+1)/($DX$11:$DX$541="p"),ROWS(FI$11:FI60))),"")</f>
        <v/>
      </c>
      <c r="FJ60" s="25" t="str">
        <f>IFERROR(INDEX(EK$11:EK$541,_xlfn.AGGREGATE(15,6,(ROW(EK$11:EK$541)-ROW(EK$11)+1)/($DX$11:$DX$541="p"),ROWS(FJ$11:FJ60))),"")</f>
        <v/>
      </c>
      <c r="FK60" s="25"/>
      <c r="FL60" s="25" t="str">
        <f>IFERROR(INDEX(EM$11:EM$541,_xlfn.AGGREGATE(15,6,(ROW(EM$11:EM$541)-ROW(EM$11)+1)/($DX$11:$DX$541="p"),ROWS(FL$11:FL60))),"")</f>
        <v/>
      </c>
      <c r="FM60" s="25" t="str">
        <f>IFERROR(INDEX(EN$11:EN$541,_xlfn.AGGREGATE(15,6,(ROW(EN$11:EN$541)-ROW(EN$11)+1)/($DX$11:$DX$541="p"),ROWS(FM$11:FM60))),"")</f>
        <v/>
      </c>
      <c r="FN60" s="25" t="str">
        <f>IFERROR(INDEX(EO$11:EO$541,_xlfn.AGGREGATE(15,6,(ROW(EO$11:EO$541)-ROW(EO$11)+1)/($DX$11:$DX$541="p"),ROWS(FN$11:FN60))),"")</f>
        <v/>
      </c>
      <c r="FO60" s="25" t="str">
        <f>IFERROR(INDEX(EP$11:EP$541,_xlfn.AGGREGATE(15,6,(ROW(EP$11:EP$541)-ROW(EP$11)+1)/($DX$11:$DX$541="p"),ROWS(FO$11:FO60))),"")</f>
        <v/>
      </c>
      <c r="FP60" s="25" t="str">
        <f>IFERROR(INDEX(EQ$11:EQ$541,_xlfn.AGGREGATE(15,6,(ROW(EQ$11:EQ$541)-ROW(EQ$11)+1)/($DX$11:$DX$541="p"),ROWS(FP$11:FP60))),"")</f>
        <v/>
      </c>
      <c r="FQ60" s="25" t="str">
        <f>IFERROR(INDEX(ER$11:ER$541,_xlfn.AGGREGATE(15,6,(ROW(ER$11:ER$541)-ROW(ER$11)+1)/($DX$11:$DX$541="p"),ROWS(FQ$11:FQ60))),"")</f>
        <v/>
      </c>
      <c r="FR60" s="25" t="str">
        <f>IFERROR(INDEX(ES$11:ES$541,_xlfn.AGGREGATE(15,6,(ROW(ES$11:ES$541)-ROW(ES$11)+1)/($DX$11:$DX$541="p"),ROWS(FR$11:FR60))),"")</f>
        <v/>
      </c>
      <c r="FS60" s="25" t="str">
        <f>IFERROR(INDEX(ET$11:ET$541,_xlfn.AGGREGATE(15,6,(ROW(ET$11:ET$541)-ROW(ET$11)+1)/($DX$11:$DX$541="p"),ROWS(FS$11:FS60))),"")</f>
        <v/>
      </c>
      <c r="FT60" s="25"/>
      <c r="FU60" s="48">
        <f>_xlfn.RANK.EQ(GI60,$GI$11:$GI$96,1)+COUNTIF($GI$11:GI60,GI60)-1</f>
        <v>37</v>
      </c>
      <c r="FV60" s="25" t="str">
        <f>IFERROR(INDEX(DX$11:DX$541,_xlfn.AGGREGATE(15,6,(ROW(DX$11:DX$541)-ROW(DX$11)+1)/($DX$11:$DX$541="t"),ROWS(FV$11:FV60))),"")</f>
        <v>t</v>
      </c>
      <c r="FW60" s="25" t="str">
        <f>IFERROR(INDEX(DY$11:DY$541,_xlfn.AGGREGATE(15,6,(ROW(DY$11:DY$541)-ROW(DY$11)+1)/($DX$11:$DX$541="t"),ROWS(FW$11:FW60))),"")</f>
        <v>PASS</v>
      </c>
      <c r="FX60" s="25">
        <f>IFERROR(INDEX(DZ$11:DZ$541,_xlfn.AGGREGATE(15,6,(ROW(DZ$11:DZ$541)-ROW(DZ$11)+1)/($DX$11:$DX$541="t"),ROWS(FX$11:FX60))),"")</f>
        <v>3</v>
      </c>
      <c r="FY60" s="25">
        <f>IFERROR(INDEX(EA$11:EA$541,_xlfn.AGGREGATE(15,6,(ROW(EA$11:EA$541)-ROW(EA$11)+1)/($DX$11:$DX$541="t"),ROWS(FY$11:FY60))),"")</f>
        <v>3</v>
      </c>
      <c r="FZ60" s="25">
        <f>IFERROR(INDEX(EB$11:EB$541,_xlfn.AGGREGATE(15,6,(ROW(EB$11:EB$541)-ROW(EB$11)+1)/($DX$11:$DX$541="t"),ROWS(FZ$11:FZ60))),"")</f>
        <v>1</v>
      </c>
      <c r="GA60" s="25">
        <f>IFERROR(INDEX(EC$11:EC$541,_xlfn.AGGREGATE(15,6,(ROW(EC$11:EC$541)-ROW(EC$11)+1)/($DX$11:$DX$541="t"),ROWS(GA$11:GA60))),"")</f>
        <v>1</v>
      </c>
      <c r="GB60" s="25">
        <f>IFERROR(INDEX(ED$11:ED$541,_xlfn.AGGREGATE(15,6,(ROW(ED$11:ED$541)-ROW(ED$11)+1)/($DX$11:$DX$541="t"),ROWS(GB$11:GB60))),"")</f>
        <v>3</v>
      </c>
      <c r="GC60" s="25">
        <f>IFERROR(INDEX(EE$11:EE$541,_xlfn.AGGREGATE(15,6,(ROW(EE$11:EE$541)-ROW(EE$11)+1)/($DX$11:$DX$541="t"),ROWS(GC$11:GC60))),"")</f>
        <v>3</v>
      </c>
      <c r="GD60" s="25">
        <f>IFERROR(INDEX(EF$11:EF$541,_xlfn.AGGREGATE(15,6,(ROW(EF$11:EF$541)-ROW(EF$11)+1)/($DX$11:$DX$541="t"),ROWS(GD$11:GD60))),"")</f>
        <v>1</v>
      </c>
      <c r="GE60" s="25">
        <f>IFERROR(INDEX(EG$11:EG$541,_xlfn.AGGREGATE(15,6,(ROW(EG$11:EG$541)-ROW(EG$11)+1)/($DX$11:$DX$541="t"),ROWS(GE$11:GE60))),"")</f>
        <v>1</v>
      </c>
      <c r="GF60" s="25">
        <f>IFERROR(INDEX(EH$11:EH$541,_xlfn.AGGREGATE(15,6,(ROW(EH$11:EH$541)-ROW(EH$11)+1)/($DX$11:$DX$541="t"),ROWS(GF$11:GF60))),"")</f>
        <v>432.5</v>
      </c>
      <c r="GG60" s="25">
        <f>IFERROR(INDEX(EI$11:EI$541,_xlfn.AGGREGATE(15,6,(ROW(EI$11:EI$541)-ROW(EI$11)+1)/($DX$11:$DX$541="t"),ROWS(GG$11:GG60))),"")</f>
        <v>0</v>
      </c>
      <c r="GH60" s="25">
        <f>IFERROR(INDEX(EJ$11:EJ$541,_xlfn.AGGREGATE(15,6,(ROW(EJ$11:EJ$541)-ROW(EJ$11)+1)/($DX$11:$DX$541="t"),ROWS(GH$11:GH60))),"")</f>
        <v>467.5</v>
      </c>
      <c r="GI60" s="25">
        <f>IFERROR(INDEX(EK$11:EK$541,_xlfn.AGGREGATE(15,6,(ROW(EK$11:EK$541)-ROW(EK$11)+1)/($DX$11:$DX$541="t"),ROWS(GI$11:GI60))),"")</f>
        <v>17.5</v>
      </c>
      <c r="GJ60" s="25"/>
      <c r="GK60" s="25">
        <f>IFERROR(INDEX(EM$11:EM$541,_xlfn.AGGREGATE(15,6,(ROW(EM$11:EM$541)-ROW(EM$11)+1)/($DX$11:$DX$541="t"),ROWS(GK$11:GK60))),"")</f>
        <v>472.64859999999999</v>
      </c>
      <c r="GL60" s="25">
        <f>IFERROR(INDEX(EN$11:EN$541,_xlfn.AGGREGATE(15,6,(ROW(EN$11:EN$541)-ROW(EN$11)+1)/($DX$11:$DX$541="t"),ROWS(GL$11:GL60))),"")</f>
        <v>940.27359999999999</v>
      </c>
      <c r="GM60" s="25">
        <f>IFERROR(INDEX(EO$11:EO$541,_xlfn.AGGREGATE(15,6,(ROW(EO$11:EO$541)-ROW(EO$11)+1)/($DX$11:$DX$541="t"),ROWS(GM$11:GM60))),"")</f>
        <v>1372.8986</v>
      </c>
      <c r="GN60" s="25">
        <f>IFERROR(INDEX(EP$11:EP$541,_xlfn.AGGREGATE(15,6,(ROW(EP$11:EP$541)-ROW(EP$11)+1)/($DX$11:$DX$541="t"),ROWS(GN$11:GN60))),"")</f>
        <v>1805.3986</v>
      </c>
      <c r="GO60" s="25"/>
      <c r="GP60" s="305"/>
      <c r="GQ60" s="142"/>
      <c r="GR60" s="26"/>
      <c r="GS60" s="18" t="str">
        <f t="shared" si="111"/>
        <v>PASS</v>
      </c>
      <c r="GT60" s="26">
        <f t="shared" ref="GT60:GT77" si="115">FX185</f>
        <v>3</v>
      </c>
      <c r="GU60" s="26">
        <f t="shared" ref="GU60:GU77" si="116">FY185</f>
        <v>3</v>
      </c>
      <c r="GV60" s="26">
        <f t="shared" ref="GV60:GV77" si="117">FZ185</f>
        <v>1</v>
      </c>
      <c r="GW60" s="26">
        <f t="shared" ref="GW60:GW77" si="118">GA185</f>
        <v>1</v>
      </c>
      <c r="GX60" s="26">
        <f t="shared" ref="GX60:GX77" si="119">GB185</f>
        <v>3</v>
      </c>
      <c r="GY60" s="26">
        <f t="shared" ref="GY60:GY77" si="120">GC185</f>
        <v>3</v>
      </c>
      <c r="GZ60" s="26">
        <f t="shared" ref="GZ60:GZ77" si="121">GD185</f>
        <v>1</v>
      </c>
      <c r="HA60" s="26">
        <f t="shared" ref="HA60:HA77" si="122">GE185</f>
        <v>1</v>
      </c>
      <c r="HB60" s="26">
        <f t="shared" si="112"/>
        <v>433</v>
      </c>
      <c r="HC60" s="26">
        <f t="shared" si="113"/>
        <v>0</v>
      </c>
      <c r="HD60" s="26">
        <f t="shared" si="114"/>
        <v>467</v>
      </c>
      <c r="HE60" s="63">
        <f t="shared" ref="HE60:HE77" si="123">GI185</f>
        <v>17</v>
      </c>
      <c r="HF60" s="52">
        <f t="shared" ref="HF60:HF77" si="124">GJ185</f>
        <v>0</v>
      </c>
      <c r="HG60" s="4">
        <f t="shared" ref="HG60:HG77" si="125">GK185</f>
        <v>472.14859999999999</v>
      </c>
      <c r="HH60" s="26">
        <f t="shared" ref="HH60:HH77" si="126">GL185</f>
        <v>939.27359999999999</v>
      </c>
      <c r="HI60" s="7">
        <f t="shared" ref="HI60:HI77" si="127">GM185</f>
        <v>1372.3986</v>
      </c>
      <c r="HJ60" s="26">
        <f t="shared" ref="HJ60:HJ77" si="128">GN185</f>
        <v>1805.3986</v>
      </c>
      <c r="HK60" s="2"/>
      <c r="HL60" s="2"/>
      <c r="HN60" s="133">
        <f t="shared" si="106"/>
        <v>0</v>
      </c>
      <c r="HO60" s="35">
        <f t="shared" si="106"/>
        <v>0</v>
      </c>
      <c r="HP60" s="35">
        <f t="shared" si="106"/>
        <v>0</v>
      </c>
      <c r="HQ60" s="35">
        <f t="shared" si="106"/>
        <v>0</v>
      </c>
      <c r="HR60" s="35">
        <f t="shared" si="106"/>
        <v>0</v>
      </c>
      <c r="HS60" s="35">
        <f t="shared" si="106"/>
        <v>0</v>
      </c>
      <c r="HT60" s="35">
        <f t="shared" si="106"/>
        <v>0</v>
      </c>
      <c r="HU60" s="35" t="e">
        <f t="shared" si="106"/>
        <v>#VALUE!</v>
      </c>
      <c r="HV60" s="35" t="e">
        <f t="shared" si="106"/>
        <v>#VALUE!</v>
      </c>
      <c r="HW60" s="35" t="e">
        <f t="shared" si="106"/>
        <v>#VALUE!</v>
      </c>
      <c r="HX60" s="35" t="e">
        <f t="shared" si="107"/>
        <v>#VALUE!</v>
      </c>
      <c r="HY60" s="35" t="e">
        <f t="shared" si="107"/>
        <v>#VALUE!</v>
      </c>
      <c r="HZ60" s="35" t="e">
        <f t="shared" si="107"/>
        <v>#VALUE!</v>
      </c>
      <c r="IA60" s="35" t="e">
        <f t="shared" si="107"/>
        <v>#VALUE!</v>
      </c>
      <c r="IB60" s="35" t="e">
        <f t="shared" si="107"/>
        <v>#VALUE!</v>
      </c>
      <c r="IC60" s="35" t="e">
        <f t="shared" si="107"/>
        <v>#VALUE!</v>
      </c>
      <c r="ID60" s="35" t="e">
        <f t="shared" si="107"/>
        <v>#VALUE!</v>
      </c>
      <c r="IE60" s="35" t="e">
        <f t="shared" si="107"/>
        <v>#VALUE!</v>
      </c>
      <c r="IF60" s="35" t="e">
        <f t="shared" si="107"/>
        <v>#VALUE!</v>
      </c>
      <c r="IG60" s="35" t="e">
        <f t="shared" si="107"/>
        <v>#VALUE!</v>
      </c>
      <c r="IH60" s="35" t="e">
        <f t="shared" si="108"/>
        <v>#VALUE!</v>
      </c>
      <c r="II60" s="35" t="e">
        <f t="shared" si="108"/>
        <v>#VALUE!</v>
      </c>
      <c r="IJ60" s="35" t="e">
        <f t="shared" si="108"/>
        <v>#VALUE!</v>
      </c>
      <c r="IK60" s="35" t="e">
        <f t="shared" si="108"/>
        <v>#VALUE!</v>
      </c>
      <c r="IL60" s="35" t="e">
        <f t="shared" si="108"/>
        <v>#VALUE!</v>
      </c>
      <c r="IM60" s="35" t="e">
        <f t="shared" si="108"/>
        <v>#VALUE!</v>
      </c>
      <c r="IN60" s="35" t="e">
        <f t="shared" si="108"/>
        <v>#VALUE!</v>
      </c>
      <c r="IO60" s="35" t="e">
        <f t="shared" si="108"/>
        <v>#VALUE!</v>
      </c>
      <c r="IP60" s="35" t="e">
        <f t="shared" si="108"/>
        <v>#VALUE!</v>
      </c>
      <c r="IQ60" s="35" t="e">
        <f t="shared" si="108"/>
        <v>#VALUE!</v>
      </c>
      <c r="IR60" s="35" t="e">
        <f t="shared" si="109"/>
        <v>#VALUE!</v>
      </c>
      <c r="IS60" s="35" t="e">
        <f t="shared" si="109"/>
        <v>#VALUE!</v>
      </c>
      <c r="IT60" s="35" t="e">
        <f t="shared" si="109"/>
        <v>#VALUE!</v>
      </c>
      <c r="IU60" s="35" t="e">
        <f t="shared" si="109"/>
        <v>#VALUE!</v>
      </c>
      <c r="IV60" s="35" t="e">
        <f t="shared" si="109"/>
        <v>#VALUE!</v>
      </c>
      <c r="IW60" s="35" t="e">
        <f t="shared" si="109"/>
        <v>#VALUE!</v>
      </c>
      <c r="IX60" s="35" t="e">
        <f t="shared" si="109"/>
        <v>#VALUE!</v>
      </c>
      <c r="IY60" s="35" t="e">
        <f t="shared" si="109"/>
        <v>#VALUE!</v>
      </c>
      <c r="IZ60" s="35" t="e">
        <f t="shared" si="109"/>
        <v>#VALUE!</v>
      </c>
      <c r="JA60" s="35" t="e">
        <f t="shared" si="109"/>
        <v>#VALUE!</v>
      </c>
      <c r="JB60" s="35" t="e">
        <f t="shared" si="110"/>
        <v>#VALUE!</v>
      </c>
      <c r="JC60" s="35" t="e">
        <f t="shared" si="110"/>
        <v>#VALUE!</v>
      </c>
      <c r="JD60" s="35" t="e">
        <f t="shared" si="110"/>
        <v>#VALUE!</v>
      </c>
      <c r="JE60" s="35" t="e">
        <f t="shared" si="110"/>
        <v>#VALUE!</v>
      </c>
      <c r="JF60" s="35" t="e">
        <f t="shared" si="110"/>
        <v>#VALUE!</v>
      </c>
      <c r="JG60" s="35" t="e">
        <f t="shared" si="110"/>
        <v>#VALUE!</v>
      </c>
      <c r="JH60" s="35" t="e">
        <f t="shared" si="110"/>
        <v>#VALUE!</v>
      </c>
      <c r="JI60" s="35" t="e">
        <f t="shared" si="110"/>
        <v>#VALUE!</v>
      </c>
      <c r="JJ60" s="35" t="e">
        <f t="shared" si="110"/>
        <v>#VALUE!</v>
      </c>
      <c r="JK60" s="177" t="e">
        <f t="shared" si="110"/>
        <v>#VALUE!</v>
      </c>
    </row>
    <row r="61" spans="1:271" ht="15" customHeight="1" x14ac:dyDescent="0.3">
      <c r="A61" s="100"/>
      <c r="B61" s="100"/>
      <c r="C61" s="100"/>
      <c r="D61" s="100"/>
      <c r="E61" s="100"/>
      <c r="F61" s="100"/>
      <c r="G61" s="100"/>
      <c r="H61" s="100"/>
      <c r="I61" s="100"/>
      <c r="J61" s="100"/>
      <c r="K61" s="100"/>
      <c r="L61" s="100"/>
      <c r="M61" s="100"/>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426"/>
      <c r="AR61" s="141"/>
      <c r="AS61" s="18">
        <v>11</v>
      </c>
      <c r="AT61" s="26" t="s">
        <v>122</v>
      </c>
      <c r="AU61" s="4" t="str">
        <f t="shared" si="104"/>
        <v>FAIL</v>
      </c>
      <c r="AV61" s="60">
        <v>3</v>
      </c>
      <c r="AW61" s="60">
        <v>1</v>
      </c>
      <c r="AX61" s="60">
        <v>3</v>
      </c>
      <c r="AY61" s="60">
        <v>1</v>
      </c>
      <c r="AZ61" s="26">
        <v>3</v>
      </c>
      <c r="BA61" s="26">
        <v>1</v>
      </c>
      <c r="BB61" s="26">
        <v>3</v>
      </c>
      <c r="BC61" s="26">
        <v>1</v>
      </c>
      <c r="BD61" s="26">
        <f t="shared" si="89"/>
        <v>235</v>
      </c>
      <c r="BE61" s="26"/>
      <c r="BF61" s="26">
        <f t="shared" si="90"/>
        <v>257</v>
      </c>
      <c r="BG61" s="63">
        <f t="shared" si="105"/>
        <v>11</v>
      </c>
      <c r="BH61" s="26"/>
      <c r="BI61" s="138">
        <f t="shared" si="91"/>
        <v>257</v>
      </c>
      <c r="BJ61" s="138">
        <f t="shared" si="92"/>
        <v>492</v>
      </c>
      <c r="BK61" s="138">
        <f t="shared" si="93"/>
        <v>749</v>
      </c>
      <c r="BL61" s="138">
        <f t="shared" si="94"/>
        <v>984</v>
      </c>
      <c r="BM61" s="138">
        <f t="shared" si="95"/>
        <v>1241</v>
      </c>
      <c r="BN61" s="138">
        <f t="shared" si="96"/>
        <v>1476</v>
      </c>
      <c r="BO61" s="138">
        <f t="shared" si="97"/>
        <v>1733</v>
      </c>
      <c r="BP61" s="138">
        <f t="shared" si="98"/>
        <v>0</v>
      </c>
      <c r="BQ61" s="26"/>
      <c r="BR61" s="26" t="str">
        <f t="shared" si="9"/>
        <v>yes2</v>
      </c>
      <c r="BS61" s="26" t="str">
        <f t="shared" si="10"/>
        <v>Int</v>
      </c>
      <c r="BT61" s="26"/>
      <c r="BU61" s="26"/>
      <c r="BV61" s="1">
        <f t="shared" ref="BV61:CE70" si="129">IF(BV$3=0,0,IF(AND(ABS($BI61-BV$3)&gt;PostVertTotTol,ABS($BJ61-BV$3)&gt;PostVertTotTol,ABS($BK61-BV$3)&gt;PostVertTotTol,ABS($BL61-BV$3)&gt;PostVertTotTol,ABS($BM61-BV$3)&gt;PostVertTotTol,ABS($BN61-BV$3)&gt;PostVertTotTol,ABS($BO61-BV$3)&gt;PostVertTotTol,ABS($BP61-BV$3)&gt;PostVertTotTol),0,1))</f>
        <v>0</v>
      </c>
      <c r="BW61" s="1">
        <f t="shared" si="129"/>
        <v>0</v>
      </c>
      <c r="BX61" s="1">
        <f t="shared" si="129"/>
        <v>0</v>
      </c>
      <c r="BY61" s="1">
        <f t="shared" si="129"/>
        <v>0</v>
      </c>
      <c r="BZ61" s="1">
        <f t="shared" si="129"/>
        <v>0</v>
      </c>
      <c r="CA61" s="1">
        <f t="shared" si="129"/>
        <v>0</v>
      </c>
      <c r="CB61" s="1">
        <f t="shared" si="129"/>
        <v>0</v>
      </c>
      <c r="CC61" s="1">
        <f t="shared" si="129"/>
        <v>0</v>
      </c>
      <c r="CD61" s="1">
        <f t="shared" si="129"/>
        <v>0</v>
      </c>
      <c r="CE61" s="1">
        <f t="shared" si="129"/>
        <v>0</v>
      </c>
      <c r="CF61" s="1">
        <f t="shared" ref="CF61:CO70" si="130">IF(CF$3=0,0,IF(AND(ABS($BI61-CF$3)&gt;PostVertTotTol,ABS($BJ61-CF$3)&gt;PostVertTotTol,ABS($BK61-CF$3)&gt;PostVertTotTol,ABS($BL61-CF$3)&gt;PostVertTotTol,ABS($BM61-CF$3)&gt;PostVertTotTol,ABS($BN61-CF$3)&gt;PostVertTotTol,ABS($BO61-CF$3)&gt;PostVertTotTol,ABS($BP61-CF$3)&gt;PostVertTotTol),0,1))</f>
        <v>0</v>
      </c>
      <c r="CG61" s="1">
        <f t="shared" si="130"/>
        <v>0</v>
      </c>
      <c r="CH61" s="1">
        <f t="shared" si="130"/>
        <v>1</v>
      </c>
      <c r="CI61" s="1">
        <f t="shared" si="130"/>
        <v>0</v>
      </c>
      <c r="CJ61" s="1">
        <f t="shared" si="130"/>
        <v>0</v>
      </c>
      <c r="CK61" s="1">
        <f t="shared" si="130"/>
        <v>0</v>
      </c>
      <c r="CL61" s="1">
        <f t="shared" si="130"/>
        <v>0</v>
      </c>
      <c r="CM61" s="1">
        <f t="shared" si="130"/>
        <v>0</v>
      </c>
      <c r="CN61" s="1">
        <f t="shared" si="130"/>
        <v>0</v>
      </c>
      <c r="CO61" s="1">
        <f t="shared" si="130"/>
        <v>0</v>
      </c>
      <c r="CP61" s="1">
        <f t="shared" ref="CP61:CY70" si="131">IF(CP$3=0,0,IF(AND(ABS($BI61-CP$3)&gt;PostVertTotTol,ABS($BJ61-CP$3)&gt;PostVertTotTol,ABS($BK61-CP$3)&gt;PostVertTotTol,ABS($BL61-CP$3)&gt;PostVertTotTol,ABS($BM61-CP$3)&gt;PostVertTotTol,ABS($BN61-CP$3)&gt;PostVertTotTol,ABS($BO61-CP$3)&gt;PostVertTotTol,ABS($BP61-CP$3)&gt;PostVertTotTol),0,1))</f>
        <v>0</v>
      </c>
      <c r="CQ61" s="1">
        <f t="shared" si="131"/>
        <v>0</v>
      </c>
      <c r="CR61" s="1">
        <f t="shared" si="131"/>
        <v>0</v>
      </c>
      <c r="CS61" s="1">
        <f t="shared" si="131"/>
        <v>0</v>
      </c>
      <c r="CT61" s="1">
        <f t="shared" si="131"/>
        <v>0</v>
      </c>
      <c r="CU61" s="1">
        <f t="shared" si="131"/>
        <v>0</v>
      </c>
      <c r="CV61" s="1">
        <f t="shared" si="131"/>
        <v>0</v>
      </c>
      <c r="CW61" s="1">
        <f t="shared" si="131"/>
        <v>0</v>
      </c>
      <c r="CX61" s="1">
        <f t="shared" si="131"/>
        <v>0</v>
      </c>
      <c r="CY61" s="1">
        <f t="shared" si="131"/>
        <v>0</v>
      </c>
      <c r="CZ61" s="1">
        <f t="shared" ref="CZ61:DI70" si="132">IF(CZ$3=0,0,IF(AND(ABS($BI61-CZ$3)&gt;PostVertTotTol,ABS($BJ61-CZ$3)&gt;PostVertTotTol,ABS($BK61-CZ$3)&gt;PostVertTotTol,ABS($BL61-CZ$3)&gt;PostVertTotTol,ABS($BM61-CZ$3)&gt;PostVertTotTol,ABS($BN61-CZ$3)&gt;PostVertTotTol,ABS($BO61-CZ$3)&gt;PostVertTotTol,ABS($BP61-CZ$3)&gt;PostVertTotTol),0,1))</f>
        <v>0</v>
      </c>
      <c r="DA61" s="1">
        <f t="shared" si="132"/>
        <v>1</v>
      </c>
      <c r="DB61" s="1">
        <f t="shared" si="132"/>
        <v>0</v>
      </c>
      <c r="DC61" s="1">
        <f t="shared" si="132"/>
        <v>0</v>
      </c>
      <c r="DD61" s="1">
        <f t="shared" si="132"/>
        <v>0</v>
      </c>
      <c r="DE61" s="1">
        <f t="shared" si="132"/>
        <v>0</v>
      </c>
      <c r="DF61" s="1">
        <f t="shared" si="132"/>
        <v>0</v>
      </c>
      <c r="DG61" s="1">
        <f t="shared" si="132"/>
        <v>0</v>
      </c>
      <c r="DH61" s="1">
        <f t="shared" si="132"/>
        <v>0</v>
      </c>
      <c r="DI61" s="1">
        <f t="shared" si="132"/>
        <v>0</v>
      </c>
      <c r="DJ61" s="1">
        <f t="shared" ref="DJ61:DO70" si="133">IF(DJ$3=0,0,IF(AND(ABS($BI61-DJ$3)&gt;PostVertTotTol,ABS($BJ61-DJ$3)&gt;PostVertTotTol,ABS($BK61-DJ$3)&gt;PostVertTotTol,ABS($BL61-DJ$3)&gt;PostVertTotTol,ABS($BM61-DJ$3)&gt;PostVertTotTol,ABS($BN61-DJ$3)&gt;PostVertTotTol,ABS($BO61-DJ$3)&gt;PostVertTotTol,ABS($BP61-DJ$3)&gt;PostVertTotTol),0,1))</f>
        <v>0</v>
      </c>
      <c r="DK61" s="1">
        <f t="shared" si="133"/>
        <v>0</v>
      </c>
      <c r="DL61" s="1">
        <f t="shared" si="133"/>
        <v>0</v>
      </c>
      <c r="DM61" s="1">
        <f t="shared" si="133"/>
        <v>0</v>
      </c>
      <c r="DN61" s="1">
        <f t="shared" si="133"/>
        <v>0</v>
      </c>
      <c r="DO61" s="1">
        <f t="shared" si="133"/>
        <v>0</v>
      </c>
      <c r="DP61" s="26"/>
      <c r="DQ61" s="26"/>
      <c r="DR61" s="26"/>
      <c r="DS61" s="26"/>
      <c r="DT61" s="366"/>
      <c r="DU61" s="142"/>
      <c r="DV61" s="26"/>
      <c r="DW61" s="48">
        <v>51</v>
      </c>
      <c r="DX61" s="26" t="str">
        <f>IFERROR(INDEX(AT$11:AT$2000,_xlfn.AGGREGATE(15,6,(ROW(AT$11:AT$2000)-ROW(AT$11)+1)/($AU$11:$AU$2000=$DY$8),ROWS(DX$11:DX61))),"")</f>
        <v>t</v>
      </c>
      <c r="DY61" s="4" t="str">
        <f>IFERROR(INDEX(AU$11:AU$2000,_xlfn.AGGREGATE(15,6,(ROW(AU$11:AU$2000)-ROW(AU$11)+1)/($AU$11:$AU$2000=$DY$8),ROWS(DY$11:DY61))),"")</f>
        <v>PASS</v>
      </c>
      <c r="DZ61" s="26">
        <f>IFERROR(INDEX(AV$11:AV$2000,_xlfn.AGGREGATE(15,6,(ROW(AV$11:AV$2000)-ROW(AV$11)+1)/($AU$11:$AU$2000=$DY$8),ROWS(DZ$11:DZ61))),"")</f>
        <v>1</v>
      </c>
      <c r="EA61" s="26">
        <f>IFERROR(INDEX(AW$11:AW$2000,_xlfn.AGGREGATE(15,6,(ROW(AW$11:AW$2000)-ROW(AW$11)+1)/($AU$11:$AU$2000=$DY$8),ROWS(EA$11:EA61))),"")</f>
        <v>1</v>
      </c>
      <c r="EB61" s="26">
        <f>IFERROR(INDEX(AX$11:AX$2000,_xlfn.AGGREGATE(15,6,(ROW(AX$11:AX$2000)-ROW(AX$11)+1)/($AU$11:$AU$2000=$DY$8),ROWS(EB$11:EB61))),"")</f>
        <v>3</v>
      </c>
      <c r="EC61" s="26">
        <f>IFERROR(INDEX(AY$11:AY$2000,_xlfn.AGGREGATE(15,6,(ROW(AY$11:AY$2000)-ROW(AY$11)+1)/($AU$11:$AU$2000=$DY$8),ROWS(EC$11:EC61))),"")</f>
        <v>3</v>
      </c>
      <c r="ED61" s="26">
        <f>IFERROR(INDEX(AZ$11:AZ$2000,_xlfn.AGGREGATE(15,6,(ROW(AZ$11:AZ$2000)-ROW(AZ$11)+1)/($AU$11:$AU$2000=$DY$8),ROWS(ED$11:ED61))),"")</f>
        <v>1</v>
      </c>
      <c r="EE61" s="26">
        <f>IFERROR(INDEX(BA$11:BA$2000,_xlfn.AGGREGATE(15,6,(ROW(BA$11:BA$2000)-ROW(BA$11)+1)/($AU$11:$AU$2000=$DY$8),ROWS(EE$11:EE61))),"")</f>
        <v>1</v>
      </c>
      <c r="EF61" s="26">
        <f>IFERROR(INDEX(BB$11:BB$2000,_xlfn.AGGREGATE(15,6,(ROW(BB$11:BB$2000)-ROW(BB$11)+1)/($AU$11:$AU$2000=$DY$8),ROWS(EF$11:EF61))),"")</f>
        <v>3</v>
      </c>
      <c r="EG61" s="26">
        <f>IFERROR(INDEX(BC$11:BC$2000,_xlfn.AGGREGATE(15,6,(ROW(BC$11:BC$2000)-ROW(BC$11)+1)/($AU$11:$AU$2000=$DY$8),ROWS(EG$11:EG61))),"")</f>
        <v>3</v>
      </c>
      <c r="EH61" s="26">
        <f>IFERROR(INDEX(BD$11:BD$2000,_xlfn.AGGREGATE(15,6,(ROW(BD$11:BD$2000)-ROW(BD$11)+1)/($AU$11:$AU$2000=$DY$8),ROWS(EH$11:EH61))),"")</f>
        <v>428</v>
      </c>
      <c r="EI61" s="26">
        <f>IFERROR(INDEX(BE$11:BE$2000,_xlfn.AGGREGATE(15,6,(ROW(BE$11:BE$2000)-ROW(BE$11)+1)/($AU$11:$AU$2000=$DY$8),ROWS(EI$11:EI61))),"")</f>
        <v>0</v>
      </c>
      <c r="EJ61" s="26">
        <f>IFERROR(INDEX(BF$11:BF$2000,_xlfn.AGGREGATE(15,6,(ROW(BF$11:BF$2000)-ROW(BF$11)+1)/($AU$11:$AU$2000=$DY$8),ROWS(EJ$11:EJ61))),"")</f>
        <v>472</v>
      </c>
      <c r="EK61" s="26">
        <f>IFERROR(INDEX(BG$11:BG$2000,_xlfn.AGGREGATE(15,6,(ROW(BG$11:BG$2000)-ROW(BG$11)+1)/($AU$11:$AU$2000=$DY$8),ROWS(EK$11:EK61))),"")</f>
        <v>22</v>
      </c>
      <c r="EL61" s="26">
        <f>IFERROR(INDEX(BH$11:BH$2000,_xlfn.AGGREGATE(15,6,(ROW(BH$11:BH$2000)-ROW(BH$11)+1)/($AU$11:$AU$2000=$DY$8),ROWS(EL$11:EL61))),"")</f>
        <v>0</v>
      </c>
      <c r="EM61" s="26">
        <f>IFERROR(INDEX(BI$11:BI$2000,_xlfn.AGGREGATE(15,6,(ROW(BI$11:BI$2000)-ROW(BI$11)+1)/($AU$11:$AU$2000=$DY$8),ROWS(EM$11:EM61))),"")</f>
        <v>433.14859999999999</v>
      </c>
      <c r="EN61" s="26">
        <f>IFERROR(INDEX(BJ$11:BJ$2000,_xlfn.AGGREGATE(15,6,(ROW(BJ$11:BJ$2000)-ROW(BJ$11)+1)/($AU$11:$AU$2000=$DY$8),ROWS(EN$11:EN61))),"")</f>
        <v>861.27359999999999</v>
      </c>
      <c r="EO61" s="26">
        <f>IFERROR(INDEX(BK$11:BK$2000,_xlfn.AGGREGATE(15,6,(ROW(BK$11:BK$2000)-ROW(BK$11)+1)/($AU$11:$AU$2000=$DY$8),ROWS(EO$11:EO61))),"")</f>
        <v>1333.3986</v>
      </c>
      <c r="EP61" s="26">
        <f>IFERROR(INDEX(BL$11:BL$2000,_xlfn.AGGREGATE(15,6,(ROW(BL$11:BL$2000)-ROW(BL$11)+1)/($AU$11:$AU$2000=$DY$8),ROWS(EP$11:EP61))),"")</f>
        <v>1805.3986</v>
      </c>
      <c r="EQ61" s="26">
        <f>IFERROR(INDEX(BM$11:BM$2000,_xlfn.AGGREGATE(15,6,(ROW(BM$11:BM$2000)-ROW(BM$11)+1)/($AU$11:$AU$2000=$DY$8),ROWS(EQ$11:EQ61))),"")</f>
        <v>0</v>
      </c>
      <c r="ER61" s="26">
        <f>IFERROR(INDEX(BN$11:BN$2000,_xlfn.AGGREGATE(15,6,(ROW(BN$11:BN$2000)-ROW(BN$11)+1)/($AU$11:$AU$2000=$DY$8),ROWS(ER$11:ER61))),"")</f>
        <v>0</v>
      </c>
      <c r="ES61" s="26">
        <f>IFERROR(INDEX(BO$11:BO$2000,_xlfn.AGGREGATE(15,6,(ROW(BO$11:BO$2000)-ROW(BO$11)+1)/($AU$11:$AU$2000=$DY$8),ROWS(ES$11:ES61))),"")</f>
        <v>0</v>
      </c>
      <c r="ET61" s="63">
        <f>IFERROR(INDEX(BP$11:BP$2000,_xlfn.AGGREGATE(15,6,(ROW(BP$11:BP$2000)-ROW(BP$11)+1)/($AU$11:$AU$2000=$DY$8),ROWS(ET$11:ET61))),"")</f>
        <v>0</v>
      </c>
      <c r="EU61" s="25"/>
      <c r="EV61" s="48" t="e">
        <f>_xlfn.RANK.EQ(FJ61,$FJ$11:$FJ$64,1)+COUNTIF(FJ$11:$FJ61,FJ61)-1</f>
        <v>#VALUE!</v>
      </c>
      <c r="EW61" s="25" t="str">
        <f>IFERROR(INDEX(DX$11:DX$541,_xlfn.AGGREGATE(15,6,(ROW(DX$11:DX$541)-ROW(DX$11)+1)/($DX$11:$DX$541="p"),ROWS(EW$11:EW61))),"")</f>
        <v/>
      </c>
      <c r="EX61" s="25" t="str">
        <f>IFERROR(INDEX(DY$11:DY$541,_xlfn.AGGREGATE(15,6,(ROW(DY$11:DY$541)-ROW(DY$11)+1)/($DX$11:$DX$541="p"),ROWS(EX$11:EX61))),"")</f>
        <v/>
      </c>
      <c r="EY61" s="25" t="str">
        <f>IFERROR(INDEX(DZ$11:DZ$541,_xlfn.AGGREGATE(15,6,(ROW(DZ$11:DZ$541)-ROW(DZ$11)+1)/($DX$11:$DX$541="p"),ROWS(EY$11:EY61))),"")</f>
        <v/>
      </c>
      <c r="EZ61" s="25" t="str">
        <f>IFERROR(INDEX(EA$11:EA$541,_xlfn.AGGREGATE(15,6,(ROW(EA$11:EA$541)-ROW(EA$11)+1)/($DX$11:$DX$541="p"),ROWS(EZ$11:EZ61))),"")</f>
        <v/>
      </c>
      <c r="FA61" s="25" t="str">
        <f>IFERROR(INDEX(EB$11:EB$541,_xlfn.AGGREGATE(15,6,(ROW(EB$11:EB$541)-ROW(EB$11)+1)/($DX$11:$DX$541="p"),ROWS(FA$11:FA61))),"")</f>
        <v/>
      </c>
      <c r="FB61" s="25" t="str">
        <f>IFERROR(INDEX(EC$11:EC$541,_xlfn.AGGREGATE(15,6,(ROW(EC$11:EC$541)-ROW(EC$11)+1)/($DX$11:$DX$541="p"),ROWS(FB$11:FB61))),"")</f>
        <v/>
      </c>
      <c r="FC61" s="25" t="str">
        <f>IFERROR(INDEX(ED$11:ED$541,_xlfn.AGGREGATE(15,6,(ROW(ED$11:ED$541)-ROW(ED$11)+1)/($DX$11:$DX$541="p"),ROWS(FC$11:FC61))),"")</f>
        <v/>
      </c>
      <c r="FD61" s="25" t="str">
        <f>IFERROR(INDEX(EE$11:EE$541,_xlfn.AGGREGATE(15,6,(ROW(EE$11:EE$541)-ROW(EE$11)+1)/($DX$11:$DX$541="p"),ROWS(FD$11:FD61))),"")</f>
        <v/>
      </c>
      <c r="FE61" s="25" t="str">
        <f>IFERROR(INDEX(EF$11:EF$541,_xlfn.AGGREGATE(15,6,(ROW(EF$11:EF$541)-ROW(EF$11)+1)/($DX$11:$DX$541="p"),ROWS(FE$11:FE61))),"")</f>
        <v/>
      </c>
      <c r="FF61" s="25" t="str">
        <f>IFERROR(INDEX(EG$11:EG$541,_xlfn.AGGREGATE(15,6,(ROW(EG$11:EG$541)-ROW(EG$11)+1)/($DX$11:$DX$541="p"),ROWS(FF$11:FF61))),"")</f>
        <v/>
      </c>
      <c r="FG61" s="25" t="str">
        <f>IFERROR(INDEX(EH$11:EH$541,_xlfn.AGGREGATE(15,6,(ROW(EH$11:EH$541)-ROW(EH$11)+1)/($DX$11:$DX$541="p"),ROWS(FG$11:FG61))),"")</f>
        <v/>
      </c>
      <c r="FH61" s="25" t="str">
        <f>IFERROR(INDEX(EI$11:EI$541,_xlfn.AGGREGATE(15,6,(ROW(EI$11:EI$541)-ROW(EI$11)+1)/($DX$11:$DX$541="p"),ROWS(FH$11:FH61))),"")</f>
        <v/>
      </c>
      <c r="FI61" s="25" t="str">
        <f>IFERROR(INDEX(EJ$11:EJ$541,_xlfn.AGGREGATE(15,6,(ROW(EJ$11:EJ$541)-ROW(EJ$11)+1)/($DX$11:$DX$541="p"),ROWS(FI$11:FI61))),"")</f>
        <v/>
      </c>
      <c r="FJ61" s="25" t="str">
        <f>IFERROR(INDEX(EK$11:EK$541,_xlfn.AGGREGATE(15,6,(ROW(EK$11:EK$541)-ROW(EK$11)+1)/($DX$11:$DX$541="p"),ROWS(FJ$11:FJ61))),"")</f>
        <v/>
      </c>
      <c r="FK61" s="25"/>
      <c r="FL61" s="25" t="str">
        <f>IFERROR(INDEX(EM$11:EM$541,_xlfn.AGGREGATE(15,6,(ROW(EM$11:EM$541)-ROW(EM$11)+1)/($DX$11:$DX$541="p"),ROWS(FL$11:FL61))),"")</f>
        <v/>
      </c>
      <c r="FM61" s="25" t="str">
        <f>IFERROR(INDEX(EN$11:EN$541,_xlfn.AGGREGATE(15,6,(ROW(EN$11:EN$541)-ROW(EN$11)+1)/($DX$11:$DX$541="p"),ROWS(FM$11:FM61))),"")</f>
        <v/>
      </c>
      <c r="FN61" s="25" t="str">
        <f>IFERROR(INDEX(EO$11:EO$541,_xlfn.AGGREGATE(15,6,(ROW(EO$11:EO$541)-ROW(EO$11)+1)/($DX$11:$DX$541="p"),ROWS(FN$11:FN61))),"")</f>
        <v/>
      </c>
      <c r="FO61" s="25" t="str">
        <f>IFERROR(INDEX(EP$11:EP$541,_xlfn.AGGREGATE(15,6,(ROW(EP$11:EP$541)-ROW(EP$11)+1)/($DX$11:$DX$541="p"),ROWS(FO$11:FO61))),"")</f>
        <v/>
      </c>
      <c r="FP61" s="25" t="str">
        <f>IFERROR(INDEX(EQ$11:EQ$541,_xlfn.AGGREGATE(15,6,(ROW(EQ$11:EQ$541)-ROW(EQ$11)+1)/($DX$11:$DX$541="p"),ROWS(FP$11:FP61))),"")</f>
        <v/>
      </c>
      <c r="FQ61" s="25" t="str">
        <f>IFERROR(INDEX(ER$11:ER$541,_xlfn.AGGREGATE(15,6,(ROW(ER$11:ER$541)-ROW(ER$11)+1)/($DX$11:$DX$541="p"),ROWS(FQ$11:FQ61))),"")</f>
        <v/>
      </c>
      <c r="FR61" s="25" t="str">
        <f>IFERROR(INDEX(ES$11:ES$541,_xlfn.AGGREGATE(15,6,(ROW(ES$11:ES$541)-ROW(ES$11)+1)/($DX$11:$DX$541="p"),ROWS(FR$11:FR61))),"")</f>
        <v/>
      </c>
      <c r="FS61" s="25" t="str">
        <f>IFERROR(INDEX(ET$11:ET$541,_xlfn.AGGREGATE(15,6,(ROW(ET$11:ET$541)-ROW(ET$11)+1)/($DX$11:$DX$541="p"),ROWS(FS$11:FS61))),"")</f>
        <v/>
      </c>
      <c r="FT61" s="25"/>
      <c r="FU61" s="48">
        <f>_xlfn.RANK.EQ(GI61,$GI$11:$GI$96,1)+COUNTIF($GI$11:GI61,GI61)-1</f>
        <v>41</v>
      </c>
      <c r="FV61" s="25" t="str">
        <f>IFERROR(INDEX(DX$11:DX$541,_xlfn.AGGREGATE(15,6,(ROW(DX$11:DX$541)-ROW(DX$11)+1)/($DX$11:$DX$541="t"),ROWS(FV$11:FV61))),"")</f>
        <v>t</v>
      </c>
      <c r="FW61" s="25" t="str">
        <f>IFERROR(INDEX(DY$11:DY$541,_xlfn.AGGREGATE(15,6,(ROW(DY$11:DY$541)-ROW(DY$11)+1)/($DX$11:$DX$541="t"),ROWS(FW$11:FW61))),"")</f>
        <v>PASS</v>
      </c>
      <c r="FX61" s="25">
        <f>IFERROR(INDEX(DZ$11:DZ$541,_xlfn.AGGREGATE(15,6,(ROW(DZ$11:DZ$541)-ROW(DZ$11)+1)/($DX$11:$DX$541="t"),ROWS(FX$11:FX61))),"")</f>
        <v>3</v>
      </c>
      <c r="FY61" s="25">
        <f>IFERROR(INDEX(EA$11:EA$541,_xlfn.AGGREGATE(15,6,(ROW(EA$11:EA$541)-ROW(EA$11)+1)/($DX$11:$DX$541="t"),ROWS(FY$11:FY61))),"")</f>
        <v>3</v>
      </c>
      <c r="FZ61" s="25">
        <f>IFERROR(INDEX(EB$11:EB$541,_xlfn.AGGREGATE(15,6,(ROW(EB$11:EB$541)-ROW(EB$11)+1)/($DX$11:$DX$541="t"),ROWS(FZ$11:FZ61))),"")</f>
        <v>1</v>
      </c>
      <c r="GA61" s="25">
        <f>IFERROR(INDEX(EC$11:EC$541,_xlfn.AGGREGATE(15,6,(ROW(EC$11:EC$541)-ROW(EC$11)+1)/($DX$11:$DX$541="t"),ROWS(GA$11:GA61))),"")</f>
        <v>1</v>
      </c>
      <c r="GB61" s="25">
        <f>IFERROR(INDEX(ED$11:ED$541,_xlfn.AGGREGATE(15,6,(ROW(ED$11:ED$541)-ROW(ED$11)+1)/($DX$11:$DX$541="t"),ROWS(GB$11:GB61))),"")</f>
        <v>3</v>
      </c>
      <c r="GC61" s="25">
        <f>IFERROR(INDEX(EE$11:EE$541,_xlfn.AGGREGATE(15,6,(ROW(EE$11:EE$541)-ROW(EE$11)+1)/($DX$11:$DX$541="t"),ROWS(GC$11:GC61))),"")</f>
        <v>3</v>
      </c>
      <c r="GD61" s="25">
        <f>IFERROR(INDEX(EF$11:EF$541,_xlfn.AGGREGATE(15,6,(ROW(EF$11:EF$541)-ROW(EF$11)+1)/($DX$11:$DX$541="t"),ROWS(GD$11:GD61))),"")</f>
        <v>1</v>
      </c>
      <c r="GE61" s="25">
        <f>IFERROR(INDEX(EG$11:EG$541,_xlfn.AGGREGATE(15,6,(ROW(EG$11:EG$541)-ROW(EG$11)+1)/($DX$11:$DX$541="t"),ROWS(GE$11:GE61))),"")</f>
        <v>1</v>
      </c>
      <c r="GF61" s="25">
        <f>IFERROR(INDEX(EH$11:EH$541,_xlfn.AGGREGATE(15,6,(ROW(EH$11:EH$541)-ROW(EH$11)+1)/($DX$11:$DX$541="t"),ROWS(GF$11:GF61))),"")</f>
        <v>432</v>
      </c>
      <c r="GG61" s="25">
        <f>IFERROR(INDEX(EI$11:EI$541,_xlfn.AGGREGATE(15,6,(ROW(EI$11:EI$541)-ROW(EI$11)+1)/($DX$11:$DX$541="t"),ROWS(GG$11:GG61))),"")</f>
        <v>0</v>
      </c>
      <c r="GH61" s="25">
        <f>IFERROR(INDEX(EJ$11:EJ$541,_xlfn.AGGREGATE(15,6,(ROW(EJ$11:EJ$541)-ROW(EJ$11)+1)/($DX$11:$DX$541="t"),ROWS(GH$11:GH61))),"")</f>
        <v>468</v>
      </c>
      <c r="GI61" s="25">
        <f>IFERROR(INDEX(EK$11:EK$541,_xlfn.AGGREGATE(15,6,(ROW(EK$11:EK$541)-ROW(EK$11)+1)/($DX$11:$DX$541="t"),ROWS(GI$11:GI61))),"")</f>
        <v>18</v>
      </c>
      <c r="GJ61" s="25"/>
      <c r="GK61" s="25">
        <f>IFERROR(INDEX(EM$11:EM$541,_xlfn.AGGREGATE(15,6,(ROW(EM$11:EM$541)-ROW(EM$11)+1)/($DX$11:$DX$541="t"),ROWS(GK$11:GK61))),"")</f>
        <v>473.14859999999999</v>
      </c>
      <c r="GL61" s="25">
        <f>IFERROR(INDEX(EN$11:EN$541,_xlfn.AGGREGATE(15,6,(ROW(EN$11:EN$541)-ROW(EN$11)+1)/($DX$11:$DX$541="t"),ROWS(GL$11:GL61))),"")</f>
        <v>941.27359999999999</v>
      </c>
      <c r="GM61" s="25">
        <f>IFERROR(INDEX(EO$11:EO$541,_xlfn.AGGREGATE(15,6,(ROW(EO$11:EO$541)-ROW(EO$11)+1)/($DX$11:$DX$541="t"),ROWS(GM$11:GM61))),"")</f>
        <v>1373.3986</v>
      </c>
      <c r="GN61" s="25">
        <f>IFERROR(INDEX(EP$11:EP$541,_xlfn.AGGREGATE(15,6,(ROW(EP$11:EP$541)-ROW(EP$11)+1)/($DX$11:$DX$541="t"),ROWS(GN$11:GN61))),"")</f>
        <v>1805.3986</v>
      </c>
      <c r="GO61" s="26"/>
      <c r="GP61" s="305"/>
      <c r="GQ61" s="142"/>
      <c r="GR61" s="26"/>
      <c r="GS61" s="18" t="str">
        <f t="shared" si="111"/>
        <v>PASS</v>
      </c>
      <c r="GT61" s="26">
        <f t="shared" si="115"/>
        <v>3</v>
      </c>
      <c r="GU61" s="26">
        <f t="shared" si="116"/>
        <v>1</v>
      </c>
      <c r="GV61" s="26">
        <f t="shared" si="117"/>
        <v>3</v>
      </c>
      <c r="GW61" s="26">
        <f t="shared" si="118"/>
        <v>1</v>
      </c>
      <c r="GX61" s="26">
        <f t="shared" si="119"/>
        <v>3</v>
      </c>
      <c r="GY61" s="26">
        <f t="shared" si="120"/>
        <v>1</v>
      </c>
      <c r="GZ61" s="26">
        <f t="shared" si="121"/>
        <v>3</v>
      </c>
      <c r="HA61" s="26">
        <f t="shared" si="122"/>
        <v>1</v>
      </c>
      <c r="HB61" s="26">
        <f t="shared" si="112"/>
        <v>432.5</v>
      </c>
      <c r="HC61" s="26">
        <f t="shared" si="113"/>
        <v>0</v>
      </c>
      <c r="HD61" s="26">
        <f t="shared" si="114"/>
        <v>467.5</v>
      </c>
      <c r="HE61" s="63">
        <f t="shared" si="123"/>
        <v>17.5</v>
      </c>
      <c r="HF61" s="52">
        <f t="shared" si="124"/>
        <v>0</v>
      </c>
      <c r="HG61" s="4">
        <f t="shared" si="125"/>
        <v>472.64859999999999</v>
      </c>
      <c r="HH61" s="26">
        <f t="shared" si="126"/>
        <v>905.27359999999999</v>
      </c>
      <c r="HI61" s="7">
        <f t="shared" si="127"/>
        <v>1372.8986</v>
      </c>
      <c r="HJ61" s="26">
        <f t="shared" si="128"/>
        <v>1805.3986</v>
      </c>
      <c r="HK61" s="2"/>
      <c r="HL61" s="2"/>
      <c r="HN61" s="133">
        <f t="shared" si="106"/>
        <v>0</v>
      </c>
      <c r="HO61" s="35">
        <f t="shared" si="106"/>
        <v>0</v>
      </c>
      <c r="HP61" s="35">
        <f t="shared" si="106"/>
        <v>0</v>
      </c>
      <c r="HQ61" s="35">
        <f t="shared" si="106"/>
        <v>0</v>
      </c>
      <c r="HR61" s="35">
        <f t="shared" si="106"/>
        <v>0</v>
      </c>
      <c r="HS61" s="35">
        <f t="shared" si="106"/>
        <v>0</v>
      </c>
      <c r="HT61" s="35">
        <f t="shared" si="106"/>
        <v>0</v>
      </c>
      <c r="HU61" s="35" t="e">
        <f t="shared" si="106"/>
        <v>#VALUE!</v>
      </c>
      <c r="HV61" s="35" t="e">
        <f t="shared" si="106"/>
        <v>#VALUE!</v>
      </c>
      <c r="HW61" s="35" t="e">
        <f t="shared" si="106"/>
        <v>#VALUE!</v>
      </c>
      <c r="HX61" s="35" t="e">
        <f t="shared" si="107"/>
        <v>#VALUE!</v>
      </c>
      <c r="HY61" s="35" t="e">
        <f t="shared" si="107"/>
        <v>#VALUE!</v>
      </c>
      <c r="HZ61" s="35" t="e">
        <f t="shared" si="107"/>
        <v>#VALUE!</v>
      </c>
      <c r="IA61" s="35" t="e">
        <f t="shared" si="107"/>
        <v>#VALUE!</v>
      </c>
      <c r="IB61" s="35" t="e">
        <f t="shared" si="107"/>
        <v>#VALUE!</v>
      </c>
      <c r="IC61" s="35" t="e">
        <f t="shared" si="107"/>
        <v>#VALUE!</v>
      </c>
      <c r="ID61" s="35" t="e">
        <f t="shared" si="107"/>
        <v>#VALUE!</v>
      </c>
      <c r="IE61" s="35" t="e">
        <f t="shared" si="107"/>
        <v>#VALUE!</v>
      </c>
      <c r="IF61" s="35" t="e">
        <f t="shared" si="107"/>
        <v>#VALUE!</v>
      </c>
      <c r="IG61" s="35" t="e">
        <f t="shared" si="107"/>
        <v>#VALUE!</v>
      </c>
      <c r="IH61" s="35" t="e">
        <f t="shared" si="108"/>
        <v>#VALUE!</v>
      </c>
      <c r="II61" s="35" t="e">
        <f t="shared" si="108"/>
        <v>#VALUE!</v>
      </c>
      <c r="IJ61" s="35" t="e">
        <f t="shared" si="108"/>
        <v>#VALUE!</v>
      </c>
      <c r="IK61" s="35" t="e">
        <f t="shared" si="108"/>
        <v>#VALUE!</v>
      </c>
      <c r="IL61" s="35" t="e">
        <f t="shared" si="108"/>
        <v>#VALUE!</v>
      </c>
      <c r="IM61" s="35" t="e">
        <f t="shared" si="108"/>
        <v>#VALUE!</v>
      </c>
      <c r="IN61" s="35" t="e">
        <f t="shared" si="108"/>
        <v>#VALUE!</v>
      </c>
      <c r="IO61" s="35" t="e">
        <f t="shared" si="108"/>
        <v>#VALUE!</v>
      </c>
      <c r="IP61" s="35" t="e">
        <f t="shared" si="108"/>
        <v>#VALUE!</v>
      </c>
      <c r="IQ61" s="35" t="e">
        <f t="shared" si="108"/>
        <v>#VALUE!</v>
      </c>
      <c r="IR61" s="35" t="e">
        <f t="shared" si="109"/>
        <v>#VALUE!</v>
      </c>
      <c r="IS61" s="35" t="e">
        <f t="shared" si="109"/>
        <v>#VALUE!</v>
      </c>
      <c r="IT61" s="35" t="e">
        <f t="shared" si="109"/>
        <v>#VALUE!</v>
      </c>
      <c r="IU61" s="35" t="e">
        <f t="shared" si="109"/>
        <v>#VALUE!</v>
      </c>
      <c r="IV61" s="35" t="e">
        <f t="shared" si="109"/>
        <v>#VALUE!</v>
      </c>
      <c r="IW61" s="35" t="e">
        <f t="shared" si="109"/>
        <v>#VALUE!</v>
      </c>
      <c r="IX61" s="35" t="e">
        <f t="shared" si="109"/>
        <v>#VALUE!</v>
      </c>
      <c r="IY61" s="35" t="e">
        <f t="shared" si="109"/>
        <v>#VALUE!</v>
      </c>
      <c r="IZ61" s="35" t="e">
        <f t="shared" si="109"/>
        <v>#VALUE!</v>
      </c>
      <c r="JA61" s="35" t="e">
        <f t="shared" si="109"/>
        <v>#VALUE!</v>
      </c>
      <c r="JB61" s="35" t="e">
        <f t="shared" si="110"/>
        <v>#VALUE!</v>
      </c>
      <c r="JC61" s="35" t="e">
        <f t="shared" si="110"/>
        <v>#VALUE!</v>
      </c>
      <c r="JD61" s="35" t="e">
        <f t="shared" si="110"/>
        <v>#VALUE!</v>
      </c>
      <c r="JE61" s="35" t="e">
        <f t="shared" si="110"/>
        <v>#VALUE!</v>
      </c>
      <c r="JF61" s="35" t="e">
        <f t="shared" si="110"/>
        <v>#VALUE!</v>
      </c>
      <c r="JG61" s="35" t="e">
        <f t="shared" si="110"/>
        <v>#VALUE!</v>
      </c>
      <c r="JH61" s="35" t="e">
        <f t="shared" si="110"/>
        <v>#VALUE!</v>
      </c>
      <c r="JI61" s="35" t="e">
        <f t="shared" si="110"/>
        <v>#VALUE!</v>
      </c>
      <c r="JJ61" s="35" t="e">
        <f t="shared" si="110"/>
        <v>#VALUE!</v>
      </c>
      <c r="JK61" s="177" t="e">
        <f t="shared" si="110"/>
        <v>#VALUE!</v>
      </c>
    </row>
    <row r="62" spans="1:271" ht="15" customHeight="1" x14ac:dyDescent="0.3">
      <c r="A62" s="100"/>
      <c r="B62" s="100"/>
      <c r="C62" s="100"/>
      <c r="D62" s="100"/>
      <c r="E62" s="100"/>
      <c r="F62" s="100"/>
      <c r="G62" s="100"/>
      <c r="H62" s="100"/>
      <c r="I62" s="100"/>
      <c r="J62" s="100"/>
      <c r="K62" s="100"/>
      <c r="L62" s="100"/>
      <c r="M62" s="100"/>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426"/>
      <c r="AR62" s="141"/>
      <c r="AS62" s="18">
        <v>12</v>
      </c>
      <c r="AT62" s="26" t="s">
        <v>122</v>
      </c>
      <c r="AU62" s="4" t="str">
        <f t="shared" si="104"/>
        <v>FAIL</v>
      </c>
      <c r="AV62" s="60">
        <v>3</v>
      </c>
      <c r="AW62" s="60">
        <v>1</v>
      </c>
      <c r="AX62" s="60">
        <v>3</v>
      </c>
      <c r="AY62" s="60">
        <v>1</v>
      </c>
      <c r="AZ62" s="26">
        <v>3</v>
      </c>
      <c r="BA62" s="26">
        <v>1</v>
      </c>
      <c r="BB62" s="26">
        <v>3</v>
      </c>
      <c r="BC62" s="26">
        <v>1</v>
      </c>
      <c r="BD62" s="26">
        <f t="shared" si="89"/>
        <v>234</v>
      </c>
      <c r="BE62" s="26"/>
      <c r="BF62" s="26">
        <f t="shared" si="90"/>
        <v>258</v>
      </c>
      <c r="BG62" s="63">
        <f t="shared" si="105"/>
        <v>12</v>
      </c>
      <c r="BH62" s="26"/>
      <c r="BI62" s="138">
        <f t="shared" si="91"/>
        <v>258</v>
      </c>
      <c r="BJ62" s="138">
        <f t="shared" si="92"/>
        <v>492</v>
      </c>
      <c r="BK62" s="138">
        <f t="shared" si="93"/>
        <v>750</v>
      </c>
      <c r="BL62" s="138">
        <f t="shared" si="94"/>
        <v>984</v>
      </c>
      <c r="BM62" s="138">
        <f t="shared" si="95"/>
        <v>1242</v>
      </c>
      <c r="BN62" s="138">
        <f t="shared" si="96"/>
        <v>1476</v>
      </c>
      <c r="BO62" s="138">
        <f t="shared" si="97"/>
        <v>1734</v>
      </c>
      <c r="BP62" s="138">
        <f t="shared" si="98"/>
        <v>0</v>
      </c>
      <c r="BQ62" s="26"/>
      <c r="BR62" s="26" t="str">
        <f t="shared" si="9"/>
        <v>yes2</v>
      </c>
      <c r="BS62" s="26" t="str">
        <f t="shared" si="10"/>
        <v>Int</v>
      </c>
      <c r="BT62" s="26"/>
      <c r="BU62" s="26"/>
      <c r="BV62" s="1">
        <f t="shared" si="129"/>
        <v>0</v>
      </c>
      <c r="BW62" s="1">
        <f t="shared" si="129"/>
        <v>0</v>
      </c>
      <c r="BX62" s="1">
        <f t="shared" si="129"/>
        <v>0</v>
      </c>
      <c r="BY62" s="1">
        <f t="shared" si="129"/>
        <v>0</v>
      </c>
      <c r="BZ62" s="1">
        <f t="shared" si="129"/>
        <v>0</v>
      </c>
      <c r="CA62" s="1">
        <f t="shared" si="129"/>
        <v>0</v>
      </c>
      <c r="CB62" s="1">
        <f t="shared" si="129"/>
        <v>0</v>
      </c>
      <c r="CC62" s="1">
        <f t="shared" si="129"/>
        <v>0</v>
      </c>
      <c r="CD62" s="1">
        <f t="shared" si="129"/>
        <v>0</v>
      </c>
      <c r="CE62" s="1">
        <f t="shared" si="129"/>
        <v>0</v>
      </c>
      <c r="CF62" s="1">
        <f t="shared" si="130"/>
        <v>0</v>
      </c>
      <c r="CG62" s="1">
        <f t="shared" si="130"/>
        <v>0</v>
      </c>
      <c r="CH62" s="1">
        <f t="shared" si="130"/>
        <v>1</v>
      </c>
      <c r="CI62" s="1">
        <f t="shared" si="130"/>
        <v>0</v>
      </c>
      <c r="CJ62" s="1">
        <f t="shared" si="130"/>
        <v>0</v>
      </c>
      <c r="CK62" s="1">
        <f t="shared" si="130"/>
        <v>0</v>
      </c>
      <c r="CL62" s="1">
        <f t="shared" si="130"/>
        <v>0</v>
      </c>
      <c r="CM62" s="1">
        <f t="shared" si="130"/>
        <v>0</v>
      </c>
      <c r="CN62" s="1">
        <f t="shared" si="130"/>
        <v>0</v>
      </c>
      <c r="CO62" s="1">
        <f t="shared" si="130"/>
        <v>0</v>
      </c>
      <c r="CP62" s="1">
        <f t="shared" si="131"/>
        <v>0</v>
      </c>
      <c r="CQ62" s="1">
        <f t="shared" si="131"/>
        <v>0</v>
      </c>
      <c r="CR62" s="1">
        <f t="shared" si="131"/>
        <v>0</v>
      </c>
      <c r="CS62" s="1">
        <f t="shared" si="131"/>
        <v>0</v>
      </c>
      <c r="CT62" s="1">
        <f t="shared" si="131"/>
        <v>0</v>
      </c>
      <c r="CU62" s="1">
        <f t="shared" si="131"/>
        <v>0</v>
      </c>
      <c r="CV62" s="1">
        <f t="shared" si="131"/>
        <v>0</v>
      </c>
      <c r="CW62" s="1">
        <f t="shared" si="131"/>
        <v>0</v>
      </c>
      <c r="CX62" s="1">
        <f t="shared" si="131"/>
        <v>0</v>
      </c>
      <c r="CY62" s="1">
        <f t="shared" si="131"/>
        <v>0</v>
      </c>
      <c r="CZ62" s="1">
        <f t="shared" si="132"/>
        <v>0</v>
      </c>
      <c r="DA62" s="1">
        <f t="shared" si="132"/>
        <v>1</v>
      </c>
      <c r="DB62" s="1">
        <f t="shared" si="132"/>
        <v>0</v>
      </c>
      <c r="DC62" s="1">
        <f t="shared" si="132"/>
        <v>0</v>
      </c>
      <c r="DD62" s="1">
        <f t="shared" si="132"/>
        <v>0</v>
      </c>
      <c r="DE62" s="1">
        <f t="shared" si="132"/>
        <v>0</v>
      </c>
      <c r="DF62" s="1">
        <f t="shared" si="132"/>
        <v>0</v>
      </c>
      <c r="DG62" s="1">
        <f t="shared" si="132"/>
        <v>0</v>
      </c>
      <c r="DH62" s="1">
        <f t="shared" si="132"/>
        <v>0</v>
      </c>
      <c r="DI62" s="1">
        <f t="shared" si="132"/>
        <v>0</v>
      </c>
      <c r="DJ62" s="1">
        <f t="shared" si="133"/>
        <v>0</v>
      </c>
      <c r="DK62" s="1">
        <f t="shared" si="133"/>
        <v>0</v>
      </c>
      <c r="DL62" s="1">
        <f t="shared" si="133"/>
        <v>0</v>
      </c>
      <c r="DM62" s="1">
        <f t="shared" si="133"/>
        <v>0</v>
      </c>
      <c r="DN62" s="1">
        <f t="shared" si="133"/>
        <v>0</v>
      </c>
      <c r="DO62" s="1">
        <f t="shared" si="133"/>
        <v>0</v>
      </c>
      <c r="DP62" s="26"/>
      <c r="DQ62" s="26"/>
      <c r="DR62" s="26"/>
      <c r="DS62" s="26"/>
      <c r="DT62" s="366"/>
      <c r="DU62" s="142"/>
      <c r="DV62" s="26"/>
      <c r="DW62" s="48">
        <v>52</v>
      </c>
      <c r="DX62" s="26" t="str">
        <f>IFERROR(INDEX(AT$11:AT$2000,_xlfn.AGGREGATE(15,6,(ROW(AT$11:AT$2000)-ROW(AT$11)+1)/($AU$11:$AU$2000=$DY$8),ROWS(DX$11:DX62))),"")</f>
        <v>t</v>
      </c>
      <c r="DY62" s="4" t="str">
        <f>IFERROR(INDEX(AU$11:AU$2000,_xlfn.AGGREGATE(15,6,(ROW(AU$11:AU$2000)-ROW(AU$11)+1)/($AU$11:$AU$2000=$DY$8),ROWS(DY$11:DY62))),"")</f>
        <v>PASS</v>
      </c>
      <c r="DZ62" s="26">
        <f>IFERROR(INDEX(AV$11:AV$2000,_xlfn.AGGREGATE(15,6,(ROW(AV$11:AV$2000)-ROW(AV$11)+1)/($AU$11:$AU$2000=$DY$8),ROWS(DZ$11:DZ62))),"")</f>
        <v>1</v>
      </c>
      <c r="EA62" s="26">
        <f>IFERROR(INDEX(AW$11:AW$2000,_xlfn.AGGREGATE(15,6,(ROW(AW$11:AW$2000)-ROW(AW$11)+1)/($AU$11:$AU$2000=$DY$8),ROWS(EA$11:EA62))),"")</f>
        <v>1</v>
      </c>
      <c r="EB62" s="26">
        <f>IFERROR(INDEX(AX$11:AX$2000,_xlfn.AGGREGATE(15,6,(ROW(AX$11:AX$2000)-ROW(AX$11)+1)/($AU$11:$AU$2000=$DY$8),ROWS(EB$11:EB62))),"")</f>
        <v>3</v>
      </c>
      <c r="EC62" s="26">
        <f>IFERROR(INDEX(AY$11:AY$2000,_xlfn.AGGREGATE(15,6,(ROW(AY$11:AY$2000)-ROW(AY$11)+1)/($AU$11:$AU$2000=$DY$8),ROWS(EC$11:EC62))),"")</f>
        <v>3</v>
      </c>
      <c r="ED62" s="26">
        <f>IFERROR(INDEX(AZ$11:AZ$2000,_xlfn.AGGREGATE(15,6,(ROW(AZ$11:AZ$2000)-ROW(AZ$11)+1)/($AU$11:$AU$2000=$DY$8),ROWS(ED$11:ED62))),"")</f>
        <v>1</v>
      </c>
      <c r="EE62" s="26">
        <f>IFERROR(INDEX(BA$11:BA$2000,_xlfn.AGGREGATE(15,6,(ROW(BA$11:BA$2000)-ROW(BA$11)+1)/($AU$11:$AU$2000=$DY$8),ROWS(EE$11:EE62))),"")</f>
        <v>1</v>
      </c>
      <c r="EF62" s="26">
        <f>IFERROR(INDEX(BB$11:BB$2000,_xlfn.AGGREGATE(15,6,(ROW(BB$11:BB$2000)-ROW(BB$11)+1)/($AU$11:$AU$2000=$DY$8),ROWS(EF$11:EF62))),"")</f>
        <v>3</v>
      </c>
      <c r="EG62" s="26">
        <f>IFERROR(INDEX(BC$11:BC$2000,_xlfn.AGGREGATE(15,6,(ROW(BC$11:BC$2000)-ROW(BC$11)+1)/($AU$11:$AU$2000=$DY$8),ROWS(EG$11:EG62))),"")</f>
        <v>3</v>
      </c>
      <c r="EH62" s="26">
        <f>IFERROR(INDEX(BD$11:BD$2000,_xlfn.AGGREGATE(15,6,(ROW(BD$11:BD$2000)-ROW(BD$11)+1)/($AU$11:$AU$2000=$DY$8),ROWS(EH$11:EH62))),"")</f>
        <v>427.5</v>
      </c>
      <c r="EI62" s="26">
        <f>IFERROR(INDEX(BE$11:BE$2000,_xlfn.AGGREGATE(15,6,(ROW(BE$11:BE$2000)-ROW(BE$11)+1)/($AU$11:$AU$2000=$DY$8),ROWS(EI$11:EI62))),"")</f>
        <v>0</v>
      </c>
      <c r="EJ62" s="26">
        <f>IFERROR(INDEX(BF$11:BF$2000,_xlfn.AGGREGATE(15,6,(ROW(BF$11:BF$2000)-ROW(BF$11)+1)/($AU$11:$AU$2000=$DY$8),ROWS(EJ$11:EJ62))),"")</f>
        <v>472.5</v>
      </c>
      <c r="EK62" s="26">
        <f>IFERROR(INDEX(BG$11:BG$2000,_xlfn.AGGREGATE(15,6,(ROW(BG$11:BG$2000)-ROW(BG$11)+1)/($AU$11:$AU$2000=$DY$8),ROWS(EK$11:EK62))),"")</f>
        <v>22.5</v>
      </c>
      <c r="EL62" s="26">
        <f>IFERROR(INDEX(BH$11:BH$2000,_xlfn.AGGREGATE(15,6,(ROW(BH$11:BH$2000)-ROW(BH$11)+1)/($AU$11:$AU$2000=$DY$8),ROWS(EL$11:EL62))),"")</f>
        <v>0</v>
      </c>
      <c r="EM62" s="26">
        <f>IFERROR(INDEX(BI$11:BI$2000,_xlfn.AGGREGATE(15,6,(ROW(BI$11:BI$2000)-ROW(BI$11)+1)/($AU$11:$AU$2000=$DY$8),ROWS(EM$11:EM62))),"")</f>
        <v>432.64859999999999</v>
      </c>
      <c r="EN62" s="26">
        <f>IFERROR(INDEX(BJ$11:BJ$2000,_xlfn.AGGREGATE(15,6,(ROW(BJ$11:BJ$2000)-ROW(BJ$11)+1)/($AU$11:$AU$2000=$DY$8),ROWS(EN$11:EN62))),"")</f>
        <v>860.27359999999999</v>
      </c>
      <c r="EO62" s="26">
        <f>IFERROR(INDEX(BK$11:BK$2000,_xlfn.AGGREGATE(15,6,(ROW(BK$11:BK$2000)-ROW(BK$11)+1)/($AU$11:$AU$2000=$DY$8),ROWS(EO$11:EO62))),"")</f>
        <v>1332.8986</v>
      </c>
      <c r="EP62" s="26">
        <f>IFERROR(INDEX(BL$11:BL$2000,_xlfn.AGGREGATE(15,6,(ROW(BL$11:BL$2000)-ROW(BL$11)+1)/($AU$11:$AU$2000=$DY$8),ROWS(EP$11:EP62))),"")</f>
        <v>1805.3986</v>
      </c>
      <c r="EQ62" s="26">
        <f>IFERROR(INDEX(BM$11:BM$2000,_xlfn.AGGREGATE(15,6,(ROW(BM$11:BM$2000)-ROW(BM$11)+1)/($AU$11:$AU$2000=$DY$8),ROWS(EQ$11:EQ62))),"")</f>
        <v>0</v>
      </c>
      <c r="ER62" s="26">
        <f>IFERROR(INDEX(BN$11:BN$2000,_xlfn.AGGREGATE(15,6,(ROW(BN$11:BN$2000)-ROW(BN$11)+1)/($AU$11:$AU$2000=$DY$8),ROWS(ER$11:ER62))),"")</f>
        <v>0</v>
      </c>
      <c r="ES62" s="26">
        <f>IFERROR(INDEX(BO$11:BO$2000,_xlfn.AGGREGATE(15,6,(ROW(BO$11:BO$2000)-ROW(BO$11)+1)/($AU$11:$AU$2000=$DY$8),ROWS(ES$11:ES62))),"")</f>
        <v>0</v>
      </c>
      <c r="ET62" s="63">
        <f>IFERROR(INDEX(BP$11:BP$2000,_xlfn.AGGREGATE(15,6,(ROW(BP$11:BP$2000)-ROW(BP$11)+1)/($AU$11:$AU$2000=$DY$8),ROWS(ET$11:ET62))),"")</f>
        <v>0</v>
      </c>
      <c r="EU62" s="25"/>
      <c r="EV62" s="48" t="e">
        <f>_xlfn.RANK.EQ(FJ62,$FJ$11:$FJ$64,1)+COUNTIF(FJ$11:$FJ62,FJ62)-1</f>
        <v>#VALUE!</v>
      </c>
      <c r="EW62" s="25" t="str">
        <f>IFERROR(INDEX(DX$11:DX$541,_xlfn.AGGREGATE(15,6,(ROW(DX$11:DX$541)-ROW(DX$11)+1)/($DX$11:$DX$541="p"),ROWS(EW$11:EW62))),"")</f>
        <v/>
      </c>
      <c r="EX62" s="25" t="str">
        <f>IFERROR(INDEX(DY$11:DY$541,_xlfn.AGGREGATE(15,6,(ROW(DY$11:DY$541)-ROW(DY$11)+1)/($DX$11:$DX$541="p"),ROWS(EX$11:EX62))),"")</f>
        <v/>
      </c>
      <c r="EY62" s="25" t="str">
        <f>IFERROR(INDEX(DZ$11:DZ$541,_xlfn.AGGREGATE(15,6,(ROW(DZ$11:DZ$541)-ROW(DZ$11)+1)/($DX$11:$DX$541="p"),ROWS(EY$11:EY62))),"")</f>
        <v/>
      </c>
      <c r="EZ62" s="25" t="str">
        <f>IFERROR(INDEX(EA$11:EA$541,_xlfn.AGGREGATE(15,6,(ROW(EA$11:EA$541)-ROW(EA$11)+1)/($DX$11:$DX$541="p"),ROWS(EZ$11:EZ62))),"")</f>
        <v/>
      </c>
      <c r="FA62" s="25" t="str">
        <f>IFERROR(INDEX(EB$11:EB$541,_xlfn.AGGREGATE(15,6,(ROW(EB$11:EB$541)-ROW(EB$11)+1)/($DX$11:$DX$541="p"),ROWS(FA$11:FA62))),"")</f>
        <v/>
      </c>
      <c r="FB62" s="25" t="str">
        <f>IFERROR(INDEX(EC$11:EC$541,_xlfn.AGGREGATE(15,6,(ROW(EC$11:EC$541)-ROW(EC$11)+1)/($DX$11:$DX$541="p"),ROWS(FB$11:FB62))),"")</f>
        <v/>
      </c>
      <c r="FC62" s="25" t="str">
        <f>IFERROR(INDEX(ED$11:ED$541,_xlfn.AGGREGATE(15,6,(ROW(ED$11:ED$541)-ROW(ED$11)+1)/($DX$11:$DX$541="p"),ROWS(FC$11:FC62))),"")</f>
        <v/>
      </c>
      <c r="FD62" s="25" t="str">
        <f>IFERROR(INDEX(EE$11:EE$541,_xlfn.AGGREGATE(15,6,(ROW(EE$11:EE$541)-ROW(EE$11)+1)/($DX$11:$DX$541="p"),ROWS(FD$11:FD62))),"")</f>
        <v/>
      </c>
      <c r="FE62" s="25" t="str">
        <f>IFERROR(INDEX(EF$11:EF$541,_xlfn.AGGREGATE(15,6,(ROW(EF$11:EF$541)-ROW(EF$11)+1)/($DX$11:$DX$541="p"),ROWS(FE$11:FE62))),"")</f>
        <v/>
      </c>
      <c r="FF62" s="25" t="str">
        <f>IFERROR(INDEX(EG$11:EG$541,_xlfn.AGGREGATE(15,6,(ROW(EG$11:EG$541)-ROW(EG$11)+1)/($DX$11:$DX$541="p"),ROWS(FF$11:FF62))),"")</f>
        <v/>
      </c>
      <c r="FG62" s="25" t="str">
        <f>IFERROR(INDEX(EH$11:EH$541,_xlfn.AGGREGATE(15,6,(ROW(EH$11:EH$541)-ROW(EH$11)+1)/($DX$11:$DX$541="p"),ROWS(FG$11:FG62))),"")</f>
        <v/>
      </c>
      <c r="FH62" s="25" t="str">
        <f>IFERROR(INDEX(EI$11:EI$541,_xlfn.AGGREGATE(15,6,(ROW(EI$11:EI$541)-ROW(EI$11)+1)/($DX$11:$DX$541="p"),ROWS(FH$11:FH62))),"")</f>
        <v/>
      </c>
      <c r="FI62" s="25" t="str">
        <f>IFERROR(INDEX(EJ$11:EJ$541,_xlfn.AGGREGATE(15,6,(ROW(EJ$11:EJ$541)-ROW(EJ$11)+1)/($DX$11:$DX$541="p"),ROWS(FI$11:FI62))),"")</f>
        <v/>
      </c>
      <c r="FJ62" s="25" t="str">
        <f>IFERROR(INDEX(EK$11:EK$541,_xlfn.AGGREGATE(15,6,(ROW(EK$11:EK$541)-ROW(EK$11)+1)/($DX$11:$DX$541="p"),ROWS(FJ$11:FJ62))),"")</f>
        <v/>
      </c>
      <c r="FK62" s="25"/>
      <c r="FL62" s="25" t="str">
        <f>IFERROR(INDEX(EM$11:EM$541,_xlfn.AGGREGATE(15,6,(ROW(EM$11:EM$541)-ROW(EM$11)+1)/($DX$11:$DX$541="p"),ROWS(FL$11:FL62))),"")</f>
        <v/>
      </c>
      <c r="FM62" s="25" t="str">
        <f>IFERROR(INDEX(EN$11:EN$541,_xlfn.AGGREGATE(15,6,(ROW(EN$11:EN$541)-ROW(EN$11)+1)/($DX$11:$DX$541="p"),ROWS(FM$11:FM62))),"")</f>
        <v/>
      </c>
      <c r="FN62" s="25" t="str">
        <f>IFERROR(INDEX(EO$11:EO$541,_xlfn.AGGREGATE(15,6,(ROW(EO$11:EO$541)-ROW(EO$11)+1)/($DX$11:$DX$541="p"),ROWS(FN$11:FN62))),"")</f>
        <v/>
      </c>
      <c r="FO62" s="25" t="str">
        <f>IFERROR(INDEX(EP$11:EP$541,_xlfn.AGGREGATE(15,6,(ROW(EP$11:EP$541)-ROW(EP$11)+1)/($DX$11:$DX$541="p"),ROWS(FO$11:FO62))),"")</f>
        <v/>
      </c>
      <c r="FP62" s="25" t="str">
        <f>IFERROR(INDEX(EQ$11:EQ$541,_xlfn.AGGREGATE(15,6,(ROW(EQ$11:EQ$541)-ROW(EQ$11)+1)/($DX$11:$DX$541="p"),ROWS(FP$11:FP62))),"")</f>
        <v/>
      </c>
      <c r="FQ62" s="25" t="str">
        <f>IFERROR(INDEX(ER$11:ER$541,_xlfn.AGGREGATE(15,6,(ROW(ER$11:ER$541)-ROW(ER$11)+1)/($DX$11:$DX$541="p"),ROWS(FQ$11:FQ62))),"")</f>
        <v/>
      </c>
      <c r="FR62" s="25" t="str">
        <f>IFERROR(INDEX(ES$11:ES$541,_xlfn.AGGREGATE(15,6,(ROW(ES$11:ES$541)-ROW(ES$11)+1)/($DX$11:$DX$541="p"),ROWS(FR$11:FR62))),"")</f>
        <v/>
      </c>
      <c r="FS62" s="25" t="str">
        <f>IFERROR(INDEX(ET$11:ET$541,_xlfn.AGGREGATE(15,6,(ROW(ET$11:ET$541)-ROW(ET$11)+1)/($DX$11:$DX$541="p"),ROWS(FS$11:FS62))),"")</f>
        <v/>
      </c>
      <c r="FT62" s="25"/>
      <c r="FU62" s="48">
        <f>_xlfn.RANK.EQ(GI62,$GI$11:$GI$96,1)+COUNTIF($GI$11:GI62,GI62)-1</f>
        <v>45</v>
      </c>
      <c r="FV62" s="25" t="str">
        <f>IFERROR(INDEX(DX$11:DX$541,_xlfn.AGGREGATE(15,6,(ROW(DX$11:DX$541)-ROW(DX$11)+1)/($DX$11:$DX$541="t"),ROWS(FV$11:FV62))),"")</f>
        <v>t</v>
      </c>
      <c r="FW62" s="25" t="str">
        <f>IFERROR(INDEX(DY$11:DY$541,_xlfn.AGGREGATE(15,6,(ROW(DY$11:DY$541)-ROW(DY$11)+1)/($DX$11:$DX$541="t"),ROWS(FW$11:FW62))),"")</f>
        <v>PASS</v>
      </c>
      <c r="FX62" s="25">
        <f>IFERROR(INDEX(DZ$11:DZ$541,_xlfn.AGGREGATE(15,6,(ROW(DZ$11:DZ$541)-ROW(DZ$11)+1)/($DX$11:$DX$541="t"),ROWS(FX$11:FX62))),"")</f>
        <v>3</v>
      </c>
      <c r="FY62" s="25">
        <f>IFERROR(INDEX(EA$11:EA$541,_xlfn.AGGREGATE(15,6,(ROW(EA$11:EA$541)-ROW(EA$11)+1)/($DX$11:$DX$541="t"),ROWS(FY$11:FY62))),"")</f>
        <v>3</v>
      </c>
      <c r="FZ62" s="25">
        <f>IFERROR(INDEX(EB$11:EB$541,_xlfn.AGGREGATE(15,6,(ROW(EB$11:EB$541)-ROW(EB$11)+1)/($DX$11:$DX$541="t"),ROWS(FZ$11:FZ62))),"")</f>
        <v>1</v>
      </c>
      <c r="GA62" s="25">
        <f>IFERROR(INDEX(EC$11:EC$541,_xlfn.AGGREGATE(15,6,(ROW(EC$11:EC$541)-ROW(EC$11)+1)/($DX$11:$DX$541="t"),ROWS(GA$11:GA62))),"")</f>
        <v>1</v>
      </c>
      <c r="GB62" s="25">
        <f>IFERROR(INDEX(ED$11:ED$541,_xlfn.AGGREGATE(15,6,(ROW(ED$11:ED$541)-ROW(ED$11)+1)/($DX$11:$DX$541="t"),ROWS(GB$11:GB62))),"")</f>
        <v>3</v>
      </c>
      <c r="GC62" s="25">
        <f>IFERROR(INDEX(EE$11:EE$541,_xlfn.AGGREGATE(15,6,(ROW(EE$11:EE$541)-ROW(EE$11)+1)/($DX$11:$DX$541="t"),ROWS(GC$11:GC62))),"")</f>
        <v>3</v>
      </c>
      <c r="GD62" s="25">
        <f>IFERROR(INDEX(EF$11:EF$541,_xlfn.AGGREGATE(15,6,(ROW(EF$11:EF$541)-ROW(EF$11)+1)/($DX$11:$DX$541="t"),ROWS(GD$11:GD62))),"")</f>
        <v>1</v>
      </c>
      <c r="GE62" s="25">
        <f>IFERROR(INDEX(EG$11:EG$541,_xlfn.AGGREGATE(15,6,(ROW(EG$11:EG$541)-ROW(EG$11)+1)/($DX$11:$DX$541="t"),ROWS(GE$11:GE62))),"")</f>
        <v>1</v>
      </c>
      <c r="GF62" s="25">
        <f>IFERROR(INDEX(EH$11:EH$541,_xlfn.AGGREGATE(15,6,(ROW(EH$11:EH$541)-ROW(EH$11)+1)/($DX$11:$DX$541="t"),ROWS(GF$11:GF62))),"")</f>
        <v>431.5</v>
      </c>
      <c r="GG62" s="25">
        <f>IFERROR(INDEX(EI$11:EI$541,_xlfn.AGGREGATE(15,6,(ROW(EI$11:EI$541)-ROW(EI$11)+1)/($DX$11:$DX$541="t"),ROWS(GG$11:GG62))),"")</f>
        <v>0</v>
      </c>
      <c r="GH62" s="25">
        <f>IFERROR(INDEX(EJ$11:EJ$541,_xlfn.AGGREGATE(15,6,(ROW(EJ$11:EJ$541)-ROW(EJ$11)+1)/($DX$11:$DX$541="t"),ROWS(GH$11:GH62))),"")</f>
        <v>468.5</v>
      </c>
      <c r="GI62" s="25">
        <f>IFERROR(INDEX(EK$11:EK$541,_xlfn.AGGREGATE(15,6,(ROW(EK$11:EK$541)-ROW(EK$11)+1)/($DX$11:$DX$541="t"),ROWS(GI$11:GI62))),"")</f>
        <v>18.5</v>
      </c>
      <c r="GJ62" s="25"/>
      <c r="GK62" s="25">
        <f>IFERROR(INDEX(EM$11:EM$541,_xlfn.AGGREGATE(15,6,(ROW(EM$11:EM$541)-ROW(EM$11)+1)/($DX$11:$DX$541="t"),ROWS(GK$11:GK62))),"")</f>
        <v>473.64859999999999</v>
      </c>
      <c r="GL62" s="25">
        <f>IFERROR(INDEX(EN$11:EN$541,_xlfn.AGGREGATE(15,6,(ROW(EN$11:EN$541)-ROW(EN$11)+1)/($DX$11:$DX$541="t"),ROWS(GL$11:GL62))),"")</f>
        <v>942.27359999999999</v>
      </c>
      <c r="GM62" s="25">
        <f>IFERROR(INDEX(EO$11:EO$541,_xlfn.AGGREGATE(15,6,(ROW(EO$11:EO$541)-ROW(EO$11)+1)/($DX$11:$DX$541="t"),ROWS(GM$11:GM62))),"")</f>
        <v>1373.8986</v>
      </c>
      <c r="GN62" s="25">
        <f>IFERROR(INDEX(EP$11:EP$541,_xlfn.AGGREGATE(15,6,(ROW(EP$11:EP$541)-ROW(EP$11)+1)/($DX$11:$DX$541="t"),ROWS(GN$11:GN62))),"")</f>
        <v>1805.3986</v>
      </c>
      <c r="GO62" s="25"/>
      <c r="GP62" s="305"/>
      <c r="GQ62" s="142"/>
      <c r="GR62" s="26"/>
      <c r="GS62" s="18" t="str">
        <f t="shared" si="111"/>
        <v>PASS</v>
      </c>
      <c r="GT62" s="26">
        <f t="shared" si="115"/>
        <v>1</v>
      </c>
      <c r="GU62" s="26">
        <f t="shared" si="116"/>
        <v>3</v>
      </c>
      <c r="GV62" s="26">
        <f t="shared" si="117"/>
        <v>1</v>
      </c>
      <c r="GW62" s="26">
        <f t="shared" si="118"/>
        <v>3</v>
      </c>
      <c r="GX62" s="26">
        <f t="shared" si="119"/>
        <v>1</v>
      </c>
      <c r="GY62" s="26">
        <f t="shared" si="120"/>
        <v>3</v>
      </c>
      <c r="GZ62" s="26">
        <f t="shared" si="121"/>
        <v>1</v>
      </c>
      <c r="HA62" s="26">
        <f t="shared" si="122"/>
        <v>3</v>
      </c>
      <c r="HB62" s="26">
        <f t="shared" si="112"/>
        <v>432.5</v>
      </c>
      <c r="HC62" s="26">
        <f t="shared" si="113"/>
        <v>0</v>
      </c>
      <c r="HD62" s="26">
        <f t="shared" si="114"/>
        <v>467.5</v>
      </c>
      <c r="HE62" s="63">
        <f t="shared" si="123"/>
        <v>17.5</v>
      </c>
      <c r="HF62" s="52">
        <f t="shared" si="124"/>
        <v>0</v>
      </c>
      <c r="HG62" s="4">
        <f t="shared" si="125"/>
        <v>437.64859999999999</v>
      </c>
      <c r="HH62" s="26">
        <f t="shared" si="126"/>
        <v>905.27359999999999</v>
      </c>
      <c r="HI62" s="7">
        <f t="shared" si="127"/>
        <v>1337.8986</v>
      </c>
      <c r="HJ62" s="26">
        <f t="shared" si="128"/>
        <v>1805.3986</v>
      </c>
      <c r="HK62" s="2"/>
      <c r="HL62" s="2"/>
      <c r="HN62" s="133">
        <f t="shared" si="106"/>
        <v>0</v>
      </c>
      <c r="HO62" s="35">
        <f t="shared" si="106"/>
        <v>0</v>
      </c>
      <c r="HP62" s="35">
        <f t="shared" si="106"/>
        <v>1</v>
      </c>
      <c r="HQ62" s="35">
        <f t="shared" si="106"/>
        <v>1</v>
      </c>
      <c r="HR62" s="35">
        <f t="shared" si="106"/>
        <v>1</v>
      </c>
      <c r="HS62" s="35">
        <f t="shared" si="106"/>
        <v>1</v>
      </c>
      <c r="HT62" s="35">
        <f t="shared" si="106"/>
        <v>1</v>
      </c>
      <c r="HU62" s="35" t="e">
        <f t="shared" si="106"/>
        <v>#VALUE!</v>
      </c>
      <c r="HV62" s="35" t="e">
        <f t="shared" si="106"/>
        <v>#VALUE!</v>
      </c>
      <c r="HW62" s="35" t="e">
        <f t="shared" si="106"/>
        <v>#VALUE!</v>
      </c>
      <c r="HX62" s="35" t="e">
        <f t="shared" si="107"/>
        <v>#VALUE!</v>
      </c>
      <c r="HY62" s="35" t="e">
        <f t="shared" si="107"/>
        <v>#VALUE!</v>
      </c>
      <c r="HZ62" s="35" t="e">
        <f t="shared" si="107"/>
        <v>#VALUE!</v>
      </c>
      <c r="IA62" s="35" t="e">
        <f t="shared" si="107"/>
        <v>#VALUE!</v>
      </c>
      <c r="IB62" s="35" t="e">
        <f t="shared" si="107"/>
        <v>#VALUE!</v>
      </c>
      <c r="IC62" s="35" t="e">
        <f t="shared" si="107"/>
        <v>#VALUE!</v>
      </c>
      <c r="ID62" s="35" t="e">
        <f t="shared" si="107"/>
        <v>#VALUE!</v>
      </c>
      <c r="IE62" s="35" t="e">
        <f t="shared" si="107"/>
        <v>#VALUE!</v>
      </c>
      <c r="IF62" s="35" t="e">
        <f t="shared" si="107"/>
        <v>#VALUE!</v>
      </c>
      <c r="IG62" s="35" t="e">
        <f t="shared" si="107"/>
        <v>#VALUE!</v>
      </c>
      <c r="IH62" s="35" t="e">
        <f t="shared" si="108"/>
        <v>#VALUE!</v>
      </c>
      <c r="II62" s="35" t="e">
        <f t="shared" si="108"/>
        <v>#VALUE!</v>
      </c>
      <c r="IJ62" s="35" t="e">
        <f t="shared" si="108"/>
        <v>#VALUE!</v>
      </c>
      <c r="IK62" s="35" t="e">
        <f t="shared" si="108"/>
        <v>#VALUE!</v>
      </c>
      <c r="IL62" s="35" t="e">
        <f t="shared" si="108"/>
        <v>#VALUE!</v>
      </c>
      <c r="IM62" s="35" t="e">
        <f t="shared" si="108"/>
        <v>#VALUE!</v>
      </c>
      <c r="IN62" s="35" t="e">
        <f t="shared" si="108"/>
        <v>#VALUE!</v>
      </c>
      <c r="IO62" s="35" t="e">
        <f t="shared" si="108"/>
        <v>#VALUE!</v>
      </c>
      <c r="IP62" s="35" t="e">
        <f t="shared" si="108"/>
        <v>#VALUE!</v>
      </c>
      <c r="IQ62" s="35" t="e">
        <f t="shared" si="108"/>
        <v>#VALUE!</v>
      </c>
      <c r="IR62" s="35" t="e">
        <f t="shared" si="109"/>
        <v>#VALUE!</v>
      </c>
      <c r="IS62" s="35" t="e">
        <f t="shared" si="109"/>
        <v>#VALUE!</v>
      </c>
      <c r="IT62" s="35" t="e">
        <f t="shared" si="109"/>
        <v>#VALUE!</v>
      </c>
      <c r="IU62" s="35" t="e">
        <f t="shared" si="109"/>
        <v>#VALUE!</v>
      </c>
      <c r="IV62" s="35" t="e">
        <f t="shared" si="109"/>
        <v>#VALUE!</v>
      </c>
      <c r="IW62" s="35" t="e">
        <f t="shared" si="109"/>
        <v>#VALUE!</v>
      </c>
      <c r="IX62" s="35" t="e">
        <f t="shared" si="109"/>
        <v>#VALUE!</v>
      </c>
      <c r="IY62" s="35" t="e">
        <f t="shared" si="109"/>
        <v>#VALUE!</v>
      </c>
      <c r="IZ62" s="35" t="e">
        <f t="shared" si="109"/>
        <v>#VALUE!</v>
      </c>
      <c r="JA62" s="35" t="e">
        <f t="shared" si="109"/>
        <v>#VALUE!</v>
      </c>
      <c r="JB62" s="35" t="e">
        <f t="shared" si="110"/>
        <v>#VALUE!</v>
      </c>
      <c r="JC62" s="35" t="e">
        <f t="shared" si="110"/>
        <v>#VALUE!</v>
      </c>
      <c r="JD62" s="35" t="e">
        <f t="shared" si="110"/>
        <v>#VALUE!</v>
      </c>
      <c r="JE62" s="35" t="e">
        <f t="shared" si="110"/>
        <v>#VALUE!</v>
      </c>
      <c r="JF62" s="35" t="e">
        <f t="shared" si="110"/>
        <v>#VALUE!</v>
      </c>
      <c r="JG62" s="35" t="e">
        <f t="shared" si="110"/>
        <v>#VALUE!</v>
      </c>
      <c r="JH62" s="35" t="e">
        <f t="shared" si="110"/>
        <v>#VALUE!</v>
      </c>
      <c r="JI62" s="35" t="e">
        <f t="shared" si="110"/>
        <v>#VALUE!</v>
      </c>
      <c r="JJ62" s="35" t="e">
        <f t="shared" si="110"/>
        <v>#VALUE!</v>
      </c>
      <c r="JK62" s="177" t="e">
        <f t="shared" si="110"/>
        <v>#VALUE!</v>
      </c>
    </row>
    <row r="63" spans="1:271" ht="15" customHeight="1" x14ac:dyDescent="0.3">
      <c r="A63" s="100"/>
      <c r="B63" s="100"/>
      <c r="C63" s="100"/>
      <c r="D63" s="100"/>
      <c r="E63" s="100"/>
      <c r="F63" s="100"/>
      <c r="G63" s="100"/>
      <c r="H63" s="100"/>
      <c r="I63" s="100"/>
      <c r="J63" s="100"/>
      <c r="K63" s="100"/>
      <c r="L63" s="100"/>
      <c r="M63" s="100"/>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426"/>
      <c r="AR63" s="141"/>
      <c r="AS63" s="18">
        <v>13</v>
      </c>
      <c r="AT63" s="26" t="s">
        <v>122</v>
      </c>
      <c r="AU63" s="4" t="str">
        <f t="shared" si="104"/>
        <v>FAIL</v>
      </c>
      <c r="AV63" s="60">
        <v>3</v>
      </c>
      <c r="AW63" s="60">
        <v>1</v>
      </c>
      <c r="AX63" s="60">
        <v>3</v>
      </c>
      <c r="AY63" s="60">
        <v>1</v>
      </c>
      <c r="AZ63" s="26">
        <v>3</v>
      </c>
      <c r="BA63" s="26">
        <v>1</v>
      </c>
      <c r="BB63" s="26">
        <v>3</v>
      </c>
      <c r="BC63" s="26">
        <v>1</v>
      </c>
      <c r="BD63" s="26">
        <f t="shared" si="89"/>
        <v>233</v>
      </c>
      <c r="BE63" s="26"/>
      <c r="BF63" s="26">
        <f t="shared" si="90"/>
        <v>259</v>
      </c>
      <c r="BG63" s="63">
        <f t="shared" si="105"/>
        <v>13</v>
      </c>
      <c r="BH63" s="26"/>
      <c r="BI63" s="138">
        <f t="shared" si="91"/>
        <v>259</v>
      </c>
      <c r="BJ63" s="138">
        <f t="shared" si="92"/>
        <v>492</v>
      </c>
      <c r="BK63" s="138">
        <f t="shared" si="93"/>
        <v>751</v>
      </c>
      <c r="BL63" s="138">
        <f t="shared" si="94"/>
        <v>984</v>
      </c>
      <c r="BM63" s="138">
        <f t="shared" si="95"/>
        <v>1243</v>
      </c>
      <c r="BN63" s="138">
        <f t="shared" si="96"/>
        <v>1476</v>
      </c>
      <c r="BO63" s="138">
        <f t="shared" si="97"/>
        <v>1735</v>
      </c>
      <c r="BP63" s="138">
        <f t="shared" si="98"/>
        <v>0</v>
      </c>
      <c r="BQ63" s="26"/>
      <c r="BR63" s="26" t="str">
        <f t="shared" si="9"/>
        <v>yes2</v>
      </c>
      <c r="BS63" s="26" t="str">
        <f t="shared" si="10"/>
        <v>Int</v>
      </c>
      <c r="BT63" s="26"/>
      <c r="BU63" s="26"/>
      <c r="BV63" s="1">
        <f t="shared" si="129"/>
        <v>0</v>
      </c>
      <c r="BW63" s="1">
        <f t="shared" si="129"/>
        <v>0</v>
      </c>
      <c r="BX63" s="1">
        <f t="shared" si="129"/>
        <v>0</v>
      </c>
      <c r="BY63" s="1">
        <f t="shared" si="129"/>
        <v>0</v>
      </c>
      <c r="BZ63" s="1">
        <f t="shared" si="129"/>
        <v>0</v>
      </c>
      <c r="CA63" s="1">
        <f t="shared" si="129"/>
        <v>0</v>
      </c>
      <c r="CB63" s="1">
        <f t="shared" si="129"/>
        <v>0</v>
      </c>
      <c r="CC63" s="1">
        <f t="shared" si="129"/>
        <v>0</v>
      </c>
      <c r="CD63" s="1">
        <f t="shared" si="129"/>
        <v>0</v>
      </c>
      <c r="CE63" s="1">
        <f t="shared" si="129"/>
        <v>0</v>
      </c>
      <c r="CF63" s="1">
        <f t="shared" si="130"/>
        <v>0</v>
      </c>
      <c r="CG63" s="1">
        <f t="shared" si="130"/>
        <v>0</v>
      </c>
      <c r="CH63" s="1">
        <f t="shared" si="130"/>
        <v>1</v>
      </c>
      <c r="CI63" s="1">
        <f t="shared" si="130"/>
        <v>0</v>
      </c>
      <c r="CJ63" s="1">
        <f t="shared" si="130"/>
        <v>0</v>
      </c>
      <c r="CK63" s="1">
        <f t="shared" si="130"/>
        <v>0</v>
      </c>
      <c r="CL63" s="1">
        <f t="shared" si="130"/>
        <v>0</v>
      </c>
      <c r="CM63" s="1">
        <f t="shared" si="130"/>
        <v>0</v>
      </c>
      <c r="CN63" s="1">
        <f t="shared" si="130"/>
        <v>0</v>
      </c>
      <c r="CO63" s="1">
        <f t="shared" si="130"/>
        <v>0</v>
      </c>
      <c r="CP63" s="1">
        <f t="shared" si="131"/>
        <v>0</v>
      </c>
      <c r="CQ63" s="1">
        <f t="shared" si="131"/>
        <v>0</v>
      </c>
      <c r="CR63" s="1">
        <f t="shared" si="131"/>
        <v>0</v>
      </c>
      <c r="CS63" s="1">
        <f t="shared" si="131"/>
        <v>0</v>
      </c>
      <c r="CT63" s="1">
        <f t="shared" si="131"/>
        <v>0</v>
      </c>
      <c r="CU63" s="1">
        <f t="shared" si="131"/>
        <v>0</v>
      </c>
      <c r="CV63" s="1">
        <f t="shared" si="131"/>
        <v>0</v>
      </c>
      <c r="CW63" s="1">
        <f t="shared" si="131"/>
        <v>0</v>
      </c>
      <c r="CX63" s="1">
        <f t="shared" si="131"/>
        <v>0</v>
      </c>
      <c r="CY63" s="1">
        <f t="shared" si="131"/>
        <v>0</v>
      </c>
      <c r="CZ63" s="1">
        <f t="shared" si="132"/>
        <v>0</v>
      </c>
      <c r="DA63" s="1">
        <f t="shared" si="132"/>
        <v>1</v>
      </c>
      <c r="DB63" s="1">
        <f t="shared" si="132"/>
        <v>0</v>
      </c>
      <c r="DC63" s="1">
        <f t="shared" si="132"/>
        <v>0</v>
      </c>
      <c r="DD63" s="1">
        <f t="shared" si="132"/>
        <v>0</v>
      </c>
      <c r="DE63" s="1">
        <f t="shared" si="132"/>
        <v>0</v>
      </c>
      <c r="DF63" s="1">
        <f t="shared" si="132"/>
        <v>0</v>
      </c>
      <c r="DG63" s="1">
        <f t="shared" si="132"/>
        <v>0</v>
      </c>
      <c r="DH63" s="1">
        <f t="shared" si="132"/>
        <v>0</v>
      </c>
      <c r="DI63" s="1">
        <f t="shared" si="132"/>
        <v>0</v>
      </c>
      <c r="DJ63" s="1">
        <f t="shared" si="133"/>
        <v>0</v>
      </c>
      <c r="DK63" s="1">
        <f t="shared" si="133"/>
        <v>0</v>
      </c>
      <c r="DL63" s="1">
        <f t="shared" si="133"/>
        <v>0</v>
      </c>
      <c r="DM63" s="1">
        <f t="shared" si="133"/>
        <v>0</v>
      </c>
      <c r="DN63" s="1">
        <f t="shared" si="133"/>
        <v>0</v>
      </c>
      <c r="DO63" s="1">
        <f t="shared" si="133"/>
        <v>0</v>
      </c>
      <c r="DP63" s="26"/>
      <c r="DQ63" s="26"/>
      <c r="DR63" s="26"/>
      <c r="DS63" s="26"/>
      <c r="DT63" s="366"/>
      <c r="DU63" s="142"/>
      <c r="DV63" s="26"/>
      <c r="DW63" s="48">
        <v>53</v>
      </c>
      <c r="DX63" s="26" t="str">
        <f>IFERROR(INDEX(AT$11:AT$2000,_xlfn.AGGREGATE(15,6,(ROW(AT$11:AT$2000)-ROW(AT$11)+1)/($AU$11:$AU$2000=$DY$8),ROWS(DX$11:DX63))),"")</f>
        <v>t</v>
      </c>
      <c r="DY63" s="4" t="str">
        <f>IFERROR(INDEX(AU$11:AU$2000,_xlfn.AGGREGATE(15,6,(ROW(AU$11:AU$2000)-ROW(AU$11)+1)/($AU$11:$AU$2000=$DY$8),ROWS(DY$11:DY63))),"")</f>
        <v>PASS</v>
      </c>
      <c r="DZ63" s="26">
        <f>IFERROR(INDEX(AV$11:AV$2000,_xlfn.AGGREGATE(15,6,(ROW(AV$11:AV$2000)-ROW(AV$11)+1)/($AU$11:$AU$2000=$DY$8),ROWS(DZ$11:DZ63))),"")</f>
        <v>1</v>
      </c>
      <c r="EA63" s="26">
        <f>IFERROR(INDEX(AW$11:AW$2000,_xlfn.AGGREGATE(15,6,(ROW(AW$11:AW$2000)-ROW(AW$11)+1)/($AU$11:$AU$2000=$DY$8),ROWS(EA$11:EA63))),"")</f>
        <v>1</v>
      </c>
      <c r="EB63" s="26">
        <f>IFERROR(INDEX(AX$11:AX$2000,_xlfn.AGGREGATE(15,6,(ROW(AX$11:AX$2000)-ROW(AX$11)+1)/($AU$11:$AU$2000=$DY$8),ROWS(EB$11:EB63))),"")</f>
        <v>3</v>
      </c>
      <c r="EC63" s="26">
        <f>IFERROR(INDEX(AY$11:AY$2000,_xlfn.AGGREGATE(15,6,(ROW(AY$11:AY$2000)-ROW(AY$11)+1)/($AU$11:$AU$2000=$DY$8),ROWS(EC$11:EC63))),"")</f>
        <v>3</v>
      </c>
      <c r="ED63" s="26">
        <f>IFERROR(INDEX(AZ$11:AZ$2000,_xlfn.AGGREGATE(15,6,(ROW(AZ$11:AZ$2000)-ROW(AZ$11)+1)/($AU$11:$AU$2000=$DY$8),ROWS(ED$11:ED63))),"")</f>
        <v>1</v>
      </c>
      <c r="EE63" s="26">
        <f>IFERROR(INDEX(BA$11:BA$2000,_xlfn.AGGREGATE(15,6,(ROW(BA$11:BA$2000)-ROW(BA$11)+1)/($AU$11:$AU$2000=$DY$8),ROWS(EE$11:EE63))),"")</f>
        <v>1</v>
      </c>
      <c r="EF63" s="26">
        <f>IFERROR(INDEX(BB$11:BB$2000,_xlfn.AGGREGATE(15,6,(ROW(BB$11:BB$2000)-ROW(BB$11)+1)/($AU$11:$AU$2000=$DY$8),ROWS(EF$11:EF63))),"")</f>
        <v>3</v>
      </c>
      <c r="EG63" s="26">
        <f>IFERROR(INDEX(BC$11:BC$2000,_xlfn.AGGREGATE(15,6,(ROW(BC$11:BC$2000)-ROW(BC$11)+1)/($AU$11:$AU$2000=$DY$8),ROWS(EG$11:EG63))),"")</f>
        <v>3</v>
      </c>
      <c r="EH63" s="26">
        <f>IFERROR(INDEX(BD$11:BD$2000,_xlfn.AGGREGATE(15,6,(ROW(BD$11:BD$2000)-ROW(BD$11)+1)/($AU$11:$AU$2000=$DY$8),ROWS(EH$11:EH63))),"")</f>
        <v>427</v>
      </c>
      <c r="EI63" s="26">
        <f>IFERROR(INDEX(BE$11:BE$2000,_xlfn.AGGREGATE(15,6,(ROW(BE$11:BE$2000)-ROW(BE$11)+1)/($AU$11:$AU$2000=$DY$8),ROWS(EI$11:EI63))),"")</f>
        <v>0</v>
      </c>
      <c r="EJ63" s="26">
        <f>IFERROR(INDEX(BF$11:BF$2000,_xlfn.AGGREGATE(15,6,(ROW(BF$11:BF$2000)-ROW(BF$11)+1)/($AU$11:$AU$2000=$DY$8),ROWS(EJ$11:EJ63))),"")</f>
        <v>473</v>
      </c>
      <c r="EK63" s="26">
        <f>IFERROR(INDEX(BG$11:BG$2000,_xlfn.AGGREGATE(15,6,(ROW(BG$11:BG$2000)-ROW(BG$11)+1)/($AU$11:$AU$2000=$DY$8),ROWS(EK$11:EK63))),"")</f>
        <v>23</v>
      </c>
      <c r="EL63" s="26">
        <f>IFERROR(INDEX(BH$11:BH$2000,_xlfn.AGGREGATE(15,6,(ROW(BH$11:BH$2000)-ROW(BH$11)+1)/($AU$11:$AU$2000=$DY$8),ROWS(EL$11:EL63))),"")</f>
        <v>0</v>
      </c>
      <c r="EM63" s="26">
        <f>IFERROR(INDEX(BI$11:BI$2000,_xlfn.AGGREGATE(15,6,(ROW(BI$11:BI$2000)-ROW(BI$11)+1)/($AU$11:$AU$2000=$DY$8),ROWS(EM$11:EM63))),"")</f>
        <v>432.14859999999999</v>
      </c>
      <c r="EN63" s="26">
        <f>IFERROR(INDEX(BJ$11:BJ$2000,_xlfn.AGGREGATE(15,6,(ROW(BJ$11:BJ$2000)-ROW(BJ$11)+1)/($AU$11:$AU$2000=$DY$8),ROWS(EN$11:EN63))),"")</f>
        <v>859.27359999999999</v>
      </c>
      <c r="EO63" s="26">
        <f>IFERROR(INDEX(BK$11:BK$2000,_xlfn.AGGREGATE(15,6,(ROW(BK$11:BK$2000)-ROW(BK$11)+1)/($AU$11:$AU$2000=$DY$8),ROWS(EO$11:EO63))),"")</f>
        <v>1332.3986</v>
      </c>
      <c r="EP63" s="26">
        <f>IFERROR(INDEX(BL$11:BL$2000,_xlfn.AGGREGATE(15,6,(ROW(BL$11:BL$2000)-ROW(BL$11)+1)/($AU$11:$AU$2000=$DY$8),ROWS(EP$11:EP63))),"")</f>
        <v>1805.3986</v>
      </c>
      <c r="EQ63" s="26">
        <f>IFERROR(INDEX(BM$11:BM$2000,_xlfn.AGGREGATE(15,6,(ROW(BM$11:BM$2000)-ROW(BM$11)+1)/($AU$11:$AU$2000=$DY$8),ROWS(EQ$11:EQ63))),"")</f>
        <v>0</v>
      </c>
      <c r="ER63" s="26">
        <f>IFERROR(INDEX(BN$11:BN$2000,_xlfn.AGGREGATE(15,6,(ROW(BN$11:BN$2000)-ROW(BN$11)+1)/($AU$11:$AU$2000=$DY$8),ROWS(ER$11:ER63))),"")</f>
        <v>0</v>
      </c>
      <c r="ES63" s="26">
        <f>IFERROR(INDEX(BO$11:BO$2000,_xlfn.AGGREGATE(15,6,(ROW(BO$11:BO$2000)-ROW(BO$11)+1)/($AU$11:$AU$2000=$DY$8),ROWS(ES$11:ES63))),"")</f>
        <v>0</v>
      </c>
      <c r="ET63" s="63">
        <f>IFERROR(INDEX(BP$11:BP$2000,_xlfn.AGGREGATE(15,6,(ROW(BP$11:BP$2000)-ROW(BP$11)+1)/($AU$11:$AU$2000=$DY$8),ROWS(ET$11:ET63))),"")</f>
        <v>0</v>
      </c>
      <c r="EU63" s="25"/>
      <c r="EV63" s="48" t="e">
        <f>_xlfn.RANK.EQ(FJ63,$FJ$11:$FJ$64,1)+COUNTIF(FJ$11:$FJ63,FJ63)-1</f>
        <v>#VALUE!</v>
      </c>
      <c r="EW63" s="25" t="str">
        <f>IFERROR(INDEX(DX$11:DX$541,_xlfn.AGGREGATE(15,6,(ROW(DX$11:DX$541)-ROW(DX$11)+1)/($DX$11:$DX$541="p"),ROWS(EW$11:EW63))),"")</f>
        <v/>
      </c>
      <c r="EX63" s="25" t="str">
        <f>IFERROR(INDEX(DY$11:DY$541,_xlfn.AGGREGATE(15,6,(ROW(DY$11:DY$541)-ROW(DY$11)+1)/($DX$11:$DX$541="p"),ROWS(EX$11:EX63))),"")</f>
        <v/>
      </c>
      <c r="EY63" s="25" t="str">
        <f>IFERROR(INDEX(DZ$11:DZ$541,_xlfn.AGGREGATE(15,6,(ROW(DZ$11:DZ$541)-ROW(DZ$11)+1)/($DX$11:$DX$541="p"),ROWS(EY$11:EY63))),"")</f>
        <v/>
      </c>
      <c r="EZ63" s="25" t="str">
        <f>IFERROR(INDEX(EA$11:EA$541,_xlfn.AGGREGATE(15,6,(ROW(EA$11:EA$541)-ROW(EA$11)+1)/($DX$11:$DX$541="p"),ROWS(EZ$11:EZ63))),"")</f>
        <v/>
      </c>
      <c r="FA63" s="25" t="str">
        <f>IFERROR(INDEX(EB$11:EB$541,_xlfn.AGGREGATE(15,6,(ROW(EB$11:EB$541)-ROW(EB$11)+1)/($DX$11:$DX$541="p"),ROWS(FA$11:FA63))),"")</f>
        <v/>
      </c>
      <c r="FB63" s="25" t="str">
        <f>IFERROR(INDEX(EC$11:EC$541,_xlfn.AGGREGATE(15,6,(ROW(EC$11:EC$541)-ROW(EC$11)+1)/($DX$11:$DX$541="p"),ROWS(FB$11:FB63))),"")</f>
        <v/>
      </c>
      <c r="FC63" s="25" t="str">
        <f>IFERROR(INDEX(ED$11:ED$541,_xlfn.AGGREGATE(15,6,(ROW(ED$11:ED$541)-ROW(ED$11)+1)/($DX$11:$DX$541="p"),ROWS(FC$11:FC63))),"")</f>
        <v/>
      </c>
      <c r="FD63" s="25" t="str">
        <f>IFERROR(INDEX(EE$11:EE$541,_xlfn.AGGREGATE(15,6,(ROW(EE$11:EE$541)-ROW(EE$11)+1)/($DX$11:$DX$541="p"),ROWS(FD$11:FD63))),"")</f>
        <v/>
      </c>
      <c r="FE63" s="25" t="str">
        <f>IFERROR(INDEX(EF$11:EF$541,_xlfn.AGGREGATE(15,6,(ROW(EF$11:EF$541)-ROW(EF$11)+1)/($DX$11:$DX$541="p"),ROWS(FE$11:FE63))),"")</f>
        <v/>
      </c>
      <c r="FF63" s="25" t="str">
        <f>IFERROR(INDEX(EG$11:EG$541,_xlfn.AGGREGATE(15,6,(ROW(EG$11:EG$541)-ROW(EG$11)+1)/($DX$11:$DX$541="p"),ROWS(FF$11:FF63))),"")</f>
        <v/>
      </c>
      <c r="FG63" s="25" t="str">
        <f>IFERROR(INDEX(EH$11:EH$541,_xlfn.AGGREGATE(15,6,(ROW(EH$11:EH$541)-ROW(EH$11)+1)/($DX$11:$DX$541="p"),ROWS(FG$11:FG63))),"")</f>
        <v/>
      </c>
      <c r="FH63" s="25" t="str">
        <f>IFERROR(INDEX(EI$11:EI$541,_xlfn.AGGREGATE(15,6,(ROW(EI$11:EI$541)-ROW(EI$11)+1)/($DX$11:$DX$541="p"),ROWS(FH$11:FH63))),"")</f>
        <v/>
      </c>
      <c r="FI63" s="25" t="str">
        <f>IFERROR(INDEX(EJ$11:EJ$541,_xlfn.AGGREGATE(15,6,(ROW(EJ$11:EJ$541)-ROW(EJ$11)+1)/($DX$11:$DX$541="p"),ROWS(FI$11:FI63))),"")</f>
        <v/>
      </c>
      <c r="FJ63" s="25" t="str">
        <f>IFERROR(INDEX(EK$11:EK$541,_xlfn.AGGREGATE(15,6,(ROW(EK$11:EK$541)-ROW(EK$11)+1)/($DX$11:$DX$541="p"),ROWS(FJ$11:FJ63))),"")</f>
        <v/>
      </c>
      <c r="FK63" s="25"/>
      <c r="FL63" s="25" t="str">
        <f>IFERROR(INDEX(EM$11:EM$541,_xlfn.AGGREGATE(15,6,(ROW(EM$11:EM$541)-ROW(EM$11)+1)/($DX$11:$DX$541="p"),ROWS(FL$11:FL63))),"")</f>
        <v/>
      </c>
      <c r="FM63" s="25" t="str">
        <f>IFERROR(INDEX(EN$11:EN$541,_xlfn.AGGREGATE(15,6,(ROW(EN$11:EN$541)-ROW(EN$11)+1)/($DX$11:$DX$541="p"),ROWS(FM$11:FM63))),"")</f>
        <v/>
      </c>
      <c r="FN63" s="25" t="str">
        <f>IFERROR(INDEX(EO$11:EO$541,_xlfn.AGGREGATE(15,6,(ROW(EO$11:EO$541)-ROW(EO$11)+1)/($DX$11:$DX$541="p"),ROWS(FN$11:FN63))),"")</f>
        <v/>
      </c>
      <c r="FO63" s="25" t="str">
        <f>IFERROR(INDEX(EP$11:EP$541,_xlfn.AGGREGATE(15,6,(ROW(EP$11:EP$541)-ROW(EP$11)+1)/($DX$11:$DX$541="p"),ROWS(FO$11:FO63))),"")</f>
        <v/>
      </c>
      <c r="FP63" s="25" t="str">
        <f>IFERROR(INDEX(EQ$11:EQ$541,_xlfn.AGGREGATE(15,6,(ROW(EQ$11:EQ$541)-ROW(EQ$11)+1)/($DX$11:$DX$541="p"),ROWS(FP$11:FP63))),"")</f>
        <v/>
      </c>
      <c r="FQ63" s="25" t="str">
        <f>IFERROR(INDEX(ER$11:ER$541,_xlfn.AGGREGATE(15,6,(ROW(ER$11:ER$541)-ROW(ER$11)+1)/($DX$11:$DX$541="p"),ROWS(FQ$11:FQ63))),"")</f>
        <v/>
      </c>
      <c r="FR63" s="25" t="str">
        <f>IFERROR(INDEX(ES$11:ES$541,_xlfn.AGGREGATE(15,6,(ROW(ES$11:ES$541)-ROW(ES$11)+1)/($DX$11:$DX$541="p"),ROWS(FR$11:FR63))),"")</f>
        <v/>
      </c>
      <c r="FS63" s="25" t="str">
        <f>IFERROR(INDEX(ET$11:ET$541,_xlfn.AGGREGATE(15,6,(ROW(ET$11:ET$541)-ROW(ET$11)+1)/($DX$11:$DX$541="p"),ROWS(FS$11:FS63))),"")</f>
        <v/>
      </c>
      <c r="FT63" s="25"/>
      <c r="FU63" s="48">
        <f>_xlfn.RANK.EQ(GI63,$GI$11:$GI$96,1)+COUNTIF($GI$11:GI63,GI63)-1</f>
        <v>49</v>
      </c>
      <c r="FV63" s="25" t="str">
        <f>IFERROR(INDEX(DX$11:DX$541,_xlfn.AGGREGATE(15,6,(ROW(DX$11:DX$541)-ROW(DX$11)+1)/($DX$11:$DX$541="t"),ROWS(FV$11:FV63))),"")</f>
        <v>t</v>
      </c>
      <c r="FW63" s="25" t="str">
        <f>IFERROR(INDEX(DY$11:DY$541,_xlfn.AGGREGATE(15,6,(ROW(DY$11:DY$541)-ROW(DY$11)+1)/($DX$11:$DX$541="t"),ROWS(FW$11:FW63))),"")</f>
        <v>PASS</v>
      </c>
      <c r="FX63" s="25">
        <f>IFERROR(INDEX(DZ$11:DZ$541,_xlfn.AGGREGATE(15,6,(ROW(DZ$11:DZ$541)-ROW(DZ$11)+1)/($DX$11:$DX$541="t"),ROWS(FX$11:FX63))),"")</f>
        <v>3</v>
      </c>
      <c r="FY63" s="25">
        <f>IFERROR(INDEX(EA$11:EA$541,_xlfn.AGGREGATE(15,6,(ROW(EA$11:EA$541)-ROW(EA$11)+1)/($DX$11:$DX$541="t"),ROWS(FY$11:FY63))),"")</f>
        <v>3</v>
      </c>
      <c r="FZ63" s="25">
        <f>IFERROR(INDEX(EB$11:EB$541,_xlfn.AGGREGATE(15,6,(ROW(EB$11:EB$541)-ROW(EB$11)+1)/($DX$11:$DX$541="t"),ROWS(FZ$11:FZ63))),"")</f>
        <v>1</v>
      </c>
      <c r="GA63" s="25">
        <f>IFERROR(INDEX(EC$11:EC$541,_xlfn.AGGREGATE(15,6,(ROW(EC$11:EC$541)-ROW(EC$11)+1)/($DX$11:$DX$541="t"),ROWS(GA$11:GA63))),"")</f>
        <v>1</v>
      </c>
      <c r="GB63" s="25">
        <f>IFERROR(INDEX(ED$11:ED$541,_xlfn.AGGREGATE(15,6,(ROW(ED$11:ED$541)-ROW(ED$11)+1)/($DX$11:$DX$541="t"),ROWS(GB$11:GB63))),"")</f>
        <v>3</v>
      </c>
      <c r="GC63" s="25">
        <f>IFERROR(INDEX(EE$11:EE$541,_xlfn.AGGREGATE(15,6,(ROW(EE$11:EE$541)-ROW(EE$11)+1)/($DX$11:$DX$541="t"),ROWS(GC$11:GC63))),"")</f>
        <v>3</v>
      </c>
      <c r="GD63" s="25">
        <f>IFERROR(INDEX(EF$11:EF$541,_xlfn.AGGREGATE(15,6,(ROW(EF$11:EF$541)-ROW(EF$11)+1)/($DX$11:$DX$541="t"),ROWS(GD$11:GD63))),"")</f>
        <v>1</v>
      </c>
      <c r="GE63" s="25">
        <f>IFERROR(INDEX(EG$11:EG$541,_xlfn.AGGREGATE(15,6,(ROW(EG$11:EG$541)-ROW(EG$11)+1)/($DX$11:$DX$541="t"),ROWS(GE$11:GE63))),"")</f>
        <v>1</v>
      </c>
      <c r="GF63" s="25">
        <f>IFERROR(INDEX(EH$11:EH$541,_xlfn.AGGREGATE(15,6,(ROW(EH$11:EH$541)-ROW(EH$11)+1)/($DX$11:$DX$541="t"),ROWS(GF$11:GF63))),"")</f>
        <v>431</v>
      </c>
      <c r="GG63" s="25">
        <f>IFERROR(INDEX(EI$11:EI$541,_xlfn.AGGREGATE(15,6,(ROW(EI$11:EI$541)-ROW(EI$11)+1)/($DX$11:$DX$541="t"),ROWS(GG$11:GG63))),"")</f>
        <v>0</v>
      </c>
      <c r="GH63" s="25">
        <f>IFERROR(INDEX(EJ$11:EJ$541,_xlfn.AGGREGATE(15,6,(ROW(EJ$11:EJ$541)-ROW(EJ$11)+1)/($DX$11:$DX$541="t"),ROWS(GH$11:GH63))),"")</f>
        <v>469</v>
      </c>
      <c r="GI63" s="25">
        <f>IFERROR(INDEX(EK$11:EK$541,_xlfn.AGGREGATE(15,6,(ROW(EK$11:EK$541)-ROW(EK$11)+1)/($DX$11:$DX$541="t"),ROWS(GI$11:GI63))),"")</f>
        <v>19</v>
      </c>
      <c r="GJ63" s="25"/>
      <c r="GK63" s="25">
        <f>IFERROR(INDEX(EM$11:EM$541,_xlfn.AGGREGATE(15,6,(ROW(EM$11:EM$541)-ROW(EM$11)+1)/($DX$11:$DX$541="t"),ROWS(GK$11:GK63))),"")</f>
        <v>474.14859999999999</v>
      </c>
      <c r="GL63" s="25">
        <f>IFERROR(INDEX(EN$11:EN$541,_xlfn.AGGREGATE(15,6,(ROW(EN$11:EN$541)-ROW(EN$11)+1)/($DX$11:$DX$541="t"),ROWS(GL$11:GL63))),"")</f>
        <v>943.27359999999999</v>
      </c>
      <c r="GM63" s="25">
        <f>IFERROR(INDEX(EO$11:EO$541,_xlfn.AGGREGATE(15,6,(ROW(EO$11:EO$541)-ROW(EO$11)+1)/($DX$11:$DX$541="t"),ROWS(GM$11:GM63))),"")</f>
        <v>1374.3986</v>
      </c>
      <c r="GN63" s="25">
        <f>IFERROR(INDEX(EP$11:EP$541,_xlfn.AGGREGATE(15,6,(ROW(EP$11:EP$541)-ROW(EP$11)+1)/($DX$11:$DX$541="t"),ROWS(GN$11:GN63))),"")</f>
        <v>1805.3986</v>
      </c>
      <c r="GO63" s="25"/>
      <c r="GP63" s="305"/>
      <c r="GQ63" s="142"/>
      <c r="GR63" s="26"/>
      <c r="GS63" s="18" t="str">
        <f t="shared" si="111"/>
        <v>PASS</v>
      </c>
      <c r="GT63" s="26">
        <f t="shared" si="115"/>
        <v>1</v>
      </c>
      <c r="GU63" s="26">
        <f t="shared" si="116"/>
        <v>1</v>
      </c>
      <c r="GV63" s="26">
        <f t="shared" si="117"/>
        <v>3</v>
      </c>
      <c r="GW63" s="26">
        <f t="shared" si="118"/>
        <v>3</v>
      </c>
      <c r="GX63" s="26">
        <f t="shared" si="119"/>
        <v>1</v>
      </c>
      <c r="GY63" s="26">
        <f t="shared" si="120"/>
        <v>1</v>
      </c>
      <c r="GZ63" s="26">
        <f t="shared" si="121"/>
        <v>3</v>
      </c>
      <c r="HA63" s="26">
        <f t="shared" si="122"/>
        <v>3</v>
      </c>
      <c r="HB63" s="26">
        <f t="shared" si="112"/>
        <v>432.5</v>
      </c>
      <c r="HC63" s="26">
        <f t="shared" si="113"/>
        <v>0</v>
      </c>
      <c r="HD63" s="26">
        <f t="shared" si="114"/>
        <v>467.5</v>
      </c>
      <c r="HE63" s="63">
        <f t="shared" si="123"/>
        <v>17.5</v>
      </c>
      <c r="HF63" s="52">
        <f t="shared" si="124"/>
        <v>0</v>
      </c>
      <c r="HG63" s="4">
        <f t="shared" si="125"/>
        <v>437.64859999999999</v>
      </c>
      <c r="HH63" s="26">
        <f t="shared" si="126"/>
        <v>870.27359999999999</v>
      </c>
      <c r="HI63" s="7">
        <f t="shared" si="127"/>
        <v>1337.8986</v>
      </c>
      <c r="HJ63" s="26">
        <f t="shared" si="128"/>
        <v>1805.3986</v>
      </c>
      <c r="HK63" s="2"/>
      <c r="HL63" s="2"/>
      <c r="HN63" s="133">
        <f t="shared" si="106"/>
        <v>0</v>
      </c>
      <c r="HO63" s="35">
        <f t="shared" si="106"/>
        <v>0</v>
      </c>
      <c r="HP63" s="35">
        <f t="shared" si="106"/>
        <v>1</v>
      </c>
      <c r="HQ63" s="35">
        <f t="shared" si="106"/>
        <v>1</v>
      </c>
      <c r="HR63" s="35">
        <f t="shared" si="106"/>
        <v>1</v>
      </c>
      <c r="HS63" s="35">
        <f t="shared" si="106"/>
        <v>1</v>
      </c>
      <c r="HT63" s="35">
        <f t="shared" si="106"/>
        <v>1</v>
      </c>
      <c r="HU63" s="35" t="e">
        <f t="shared" si="106"/>
        <v>#VALUE!</v>
      </c>
      <c r="HV63" s="35" t="e">
        <f t="shared" si="106"/>
        <v>#VALUE!</v>
      </c>
      <c r="HW63" s="35" t="e">
        <f t="shared" si="106"/>
        <v>#VALUE!</v>
      </c>
      <c r="HX63" s="35" t="e">
        <f t="shared" si="107"/>
        <v>#VALUE!</v>
      </c>
      <c r="HY63" s="35" t="e">
        <f t="shared" si="107"/>
        <v>#VALUE!</v>
      </c>
      <c r="HZ63" s="35" t="e">
        <f t="shared" si="107"/>
        <v>#VALUE!</v>
      </c>
      <c r="IA63" s="35" t="e">
        <f t="shared" si="107"/>
        <v>#VALUE!</v>
      </c>
      <c r="IB63" s="35" t="e">
        <f t="shared" si="107"/>
        <v>#VALUE!</v>
      </c>
      <c r="IC63" s="35" t="e">
        <f t="shared" si="107"/>
        <v>#VALUE!</v>
      </c>
      <c r="ID63" s="35" t="e">
        <f t="shared" si="107"/>
        <v>#VALUE!</v>
      </c>
      <c r="IE63" s="35" t="e">
        <f t="shared" si="107"/>
        <v>#VALUE!</v>
      </c>
      <c r="IF63" s="35" t="e">
        <f t="shared" si="107"/>
        <v>#VALUE!</v>
      </c>
      <c r="IG63" s="35" t="e">
        <f t="shared" si="107"/>
        <v>#VALUE!</v>
      </c>
      <c r="IH63" s="35" t="e">
        <f t="shared" si="108"/>
        <v>#VALUE!</v>
      </c>
      <c r="II63" s="35" t="e">
        <f t="shared" si="108"/>
        <v>#VALUE!</v>
      </c>
      <c r="IJ63" s="35" t="e">
        <f t="shared" si="108"/>
        <v>#VALUE!</v>
      </c>
      <c r="IK63" s="35" t="e">
        <f t="shared" si="108"/>
        <v>#VALUE!</v>
      </c>
      <c r="IL63" s="35" t="e">
        <f t="shared" si="108"/>
        <v>#VALUE!</v>
      </c>
      <c r="IM63" s="35" t="e">
        <f t="shared" si="108"/>
        <v>#VALUE!</v>
      </c>
      <c r="IN63" s="35" t="e">
        <f t="shared" si="108"/>
        <v>#VALUE!</v>
      </c>
      <c r="IO63" s="35" t="e">
        <f t="shared" si="108"/>
        <v>#VALUE!</v>
      </c>
      <c r="IP63" s="35" t="e">
        <f t="shared" si="108"/>
        <v>#VALUE!</v>
      </c>
      <c r="IQ63" s="35" t="e">
        <f t="shared" si="108"/>
        <v>#VALUE!</v>
      </c>
      <c r="IR63" s="35" t="e">
        <f t="shared" si="109"/>
        <v>#VALUE!</v>
      </c>
      <c r="IS63" s="35" t="e">
        <f t="shared" si="109"/>
        <v>#VALUE!</v>
      </c>
      <c r="IT63" s="35" t="e">
        <f t="shared" si="109"/>
        <v>#VALUE!</v>
      </c>
      <c r="IU63" s="35" t="e">
        <f t="shared" si="109"/>
        <v>#VALUE!</v>
      </c>
      <c r="IV63" s="35" t="e">
        <f t="shared" si="109"/>
        <v>#VALUE!</v>
      </c>
      <c r="IW63" s="35" t="e">
        <f t="shared" si="109"/>
        <v>#VALUE!</v>
      </c>
      <c r="IX63" s="35" t="e">
        <f t="shared" si="109"/>
        <v>#VALUE!</v>
      </c>
      <c r="IY63" s="35" t="e">
        <f t="shared" si="109"/>
        <v>#VALUE!</v>
      </c>
      <c r="IZ63" s="35" t="e">
        <f t="shared" si="109"/>
        <v>#VALUE!</v>
      </c>
      <c r="JA63" s="35" t="e">
        <f t="shared" si="109"/>
        <v>#VALUE!</v>
      </c>
      <c r="JB63" s="35" t="e">
        <f t="shared" si="110"/>
        <v>#VALUE!</v>
      </c>
      <c r="JC63" s="35" t="e">
        <f t="shared" si="110"/>
        <v>#VALUE!</v>
      </c>
      <c r="JD63" s="35" t="e">
        <f t="shared" si="110"/>
        <v>#VALUE!</v>
      </c>
      <c r="JE63" s="35" t="e">
        <f t="shared" si="110"/>
        <v>#VALUE!</v>
      </c>
      <c r="JF63" s="35" t="e">
        <f t="shared" si="110"/>
        <v>#VALUE!</v>
      </c>
      <c r="JG63" s="35" t="e">
        <f t="shared" si="110"/>
        <v>#VALUE!</v>
      </c>
      <c r="JH63" s="35" t="e">
        <f t="shared" si="110"/>
        <v>#VALUE!</v>
      </c>
      <c r="JI63" s="35" t="e">
        <f t="shared" si="110"/>
        <v>#VALUE!</v>
      </c>
      <c r="JJ63" s="35" t="e">
        <f t="shared" si="110"/>
        <v>#VALUE!</v>
      </c>
      <c r="JK63" s="177" t="e">
        <f t="shared" si="110"/>
        <v>#VALUE!</v>
      </c>
    </row>
    <row r="64" spans="1:271" ht="15" customHeight="1" x14ac:dyDescent="0.3">
      <c r="A64" s="100"/>
      <c r="B64" s="100"/>
      <c r="C64" s="100"/>
      <c r="D64" s="100"/>
      <c r="E64" s="100"/>
      <c r="F64" s="100"/>
      <c r="G64" s="100"/>
      <c r="H64" s="100"/>
      <c r="I64" s="100"/>
      <c r="J64" s="100"/>
      <c r="K64" s="100"/>
      <c r="L64" s="100"/>
      <c r="M64" s="100"/>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426"/>
      <c r="AR64" s="141"/>
      <c r="AS64" s="18">
        <v>14</v>
      </c>
      <c r="AT64" s="26" t="s">
        <v>122</v>
      </c>
      <c r="AU64" s="4" t="str">
        <f t="shared" si="104"/>
        <v>FAIL</v>
      </c>
      <c r="AV64" s="60">
        <v>3</v>
      </c>
      <c r="AW64" s="60">
        <v>1</v>
      </c>
      <c r="AX64" s="60">
        <v>3</v>
      </c>
      <c r="AY64" s="60">
        <v>1</v>
      </c>
      <c r="AZ64" s="26">
        <v>3</v>
      </c>
      <c r="BA64" s="26">
        <v>1</v>
      </c>
      <c r="BB64" s="26">
        <v>3</v>
      </c>
      <c r="BC64" s="26">
        <v>1</v>
      </c>
      <c r="BD64" s="26">
        <f t="shared" si="89"/>
        <v>232</v>
      </c>
      <c r="BE64" s="26"/>
      <c r="BF64" s="26">
        <f t="shared" si="90"/>
        <v>260</v>
      </c>
      <c r="BG64" s="63">
        <f t="shared" si="105"/>
        <v>14</v>
      </c>
      <c r="BH64" s="26"/>
      <c r="BI64" s="138">
        <f t="shared" si="91"/>
        <v>260</v>
      </c>
      <c r="BJ64" s="138">
        <f t="shared" si="92"/>
        <v>492</v>
      </c>
      <c r="BK64" s="138">
        <f t="shared" si="93"/>
        <v>752</v>
      </c>
      <c r="BL64" s="138">
        <f t="shared" si="94"/>
        <v>984</v>
      </c>
      <c r="BM64" s="138">
        <f t="shared" si="95"/>
        <v>1244</v>
      </c>
      <c r="BN64" s="138">
        <f t="shared" si="96"/>
        <v>1476</v>
      </c>
      <c r="BO64" s="138">
        <f t="shared" si="97"/>
        <v>1736</v>
      </c>
      <c r="BP64" s="138">
        <f t="shared" si="98"/>
        <v>0</v>
      </c>
      <c r="BQ64" s="26"/>
      <c r="BR64" s="26" t="str">
        <f t="shared" si="9"/>
        <v>yes2</v>
      </c>
      <c r="BS64" s="26" t="str">
        <f t="shared" si="10"/>
        <v>Int</v>
      </c>
      <c r="BT64" s="26"/>
      <c r="BU64" s="26"/>
      <c r="BV64" s="1">
        <f t="shared" si="129"/>
        <v>0</v>
      </c>
      <c r="BW64" s="1">
        <f t="shared" si="129"/>
        <v>0</v>
      </c>
      <c r="BX64" s="1">
        <f t="shared" si="129"/>
        <v>0</v>
      </c>
      <c r="BY64" s="1">
        <f t="shared" si="129"/>
        <v>0</v>
      </c>
      <c r="BZ64" s="1">
        <f t="shared" si="129"/>
        <v>0</v>
      </c>
      <c r="CA64" s="1">
        <f t="shared" si="129"/>
        <v>0</v>
      </c>
      <c r="CB64" s="1">
        <f t="shared" si="129"/>
        <v>0</v>
      </c>
      <c r="CC64" s="1">
        <f t="shared" si="129"/>
        <v>0</v>
      </c>
      <c r="CD64" s="1">
        <f t="shared" si="129"/>
        <v>0</v>
      </c>
      <c r="CE64" s="1">
        <f t="shared" si="129"/>
        <v>0</v>
      </c>
      <c r="CF64" s="1">
        <f t="shared" si="130"/>
        <v>0</v>
      </c>
      <c r="CG64" s="1">
        <f t="shared" si="130"/>
        <v>0</v>
      </c>
      <c r="CH64" s="1">
        <f t="shared" si="130"/>
        <v>1</v>
      </c>
      <c r="CI64" s="1">
        <f t="shared" si="130"/>
        <v>0</v>
      </c>
      <c r="CJ64" s="1">
        <f t="shared" si="130"/>
        <v>0</v>
      </c>
      <c r="CK64" s="1">
        <f t="shared" si="130"/>
        <v>0</v>
      </c>
      <c r="CL64" s="1">
        <f t="shared" si="130"/>
        <v>0</v>
      </c>
      <c r="CM64" s="1">
        <f t="shared" si="130"/>
        <v>0</v>
      </c>
      <c r="CN64" s="1">
        <f t="shared" si="130"/>
        <v>0</v>
      </c>
      <c r="CO64" s="1">
        <f t="shared" si="130"/>
        <v>0</v>
      </c>
      <c r="CP64" s="1">
        <f t="shared" si="131"/>
        <v>0</v>
      </c>
      <c r="CQ64" s="1">
        <f t="shared" si="131"/>
        <v>0</v>
      </c>
      <c r="CR64" s="1">
        <f t="shared" si="131"/>
        <v>0</v>
      </c>
      <c r="CS64" s="1">
        <f t="shared" si="131"/>
        <v>0</v>
      </c>
      <c r="CT64" s="1">
        <f t="shared" si="131"/>
        <v>0</v>
      </c>
      <c r="CU64" s="1">
        <f t="shared" si="131"/>
        <v>0</v>
      </c>
      <c r="CV64" s="1">
        <f t="shared" si="131"/>
        <v>0</v>
      </c>
      <c r="CW64" s="1">
        <f t="shared" si="131"/>
        <v>0</v>
      </c>
      <c r="CX64" s="1">
        <f t="shared" si="131"/>
        <v>0</v>
      </c>
      <c r="CY64" s="1">
        <f t="shared" si="131"/>
        <v>0</v>
      </c>
      <c r="CZ64" s="1">
        <f t="shared" si="132"/>
        <v>0</v>
      </c>
      <c r="DA64" s="1">
        <f t="shared" si="132"/>
        <v>1</v>
      </c>
      <c r="DB64" s="1">
        <f t="shared" si="132"/>
        <v>0</v>
      </c>
      <c r="DC64" s="1">
        <f t="shared" si="132"/>
        <v>0</v>
      </c>
      <c r="DD64" s="1">
        <f t="shared" si="132"/>
        <v>0</v>
      </c>
      <c r="DE64" s="1">
        <f t="shared" si="132"/>
        <v>0</v>
      </c>
      <c r="DF64" s="1">
        <f t="shared" si="132"/>
        <v>0</v>
      </c>
      <c r="DG64" s="1">
        <f t="shared" si="132"/>
        <v>0</v>
      </c>
      <c r="DH64" s="1">
        <f t="shared" si="132"/>
        <v>0</v>
      </c>
      <c r="DI64" s="1">
        <f t="shared" si="132"/>
        <v>0</v>
      </c>
      <c r="DJ64" s="1">
        <f t="shared" si="133"/>
        <v>0</v>
      </c>
      <c r="DK64" s="1">
        <f t="shared" si="133"/>
        <v>0</v>
      </c>
      <c r="DL64" s="1">
        <f t="shared" si="133"/>
        <v>0</v>
      </c>
      <c r="DM64" s="1">
        <f t="shared" si="133"/>
        <v>0</v>
      </c>
      <c r="DN64" s="1">
        <f t="shared" si="133"/>
        <v>0</v>
      </c>
      <c r="DO64" s="1">
        <f t="shared" si="133"/>
        <v>0</v>
      </c>
      <c r="DP64" s="26"/>
      <c r="DQ64" s="26"/>
      <c r="DR64" s="26"/>
      <c r="DS64" s="26"/>
      <c r="DT64" s="366"/>
      <c r="DU64" s="142"/>
      <c r="DV64" s="26"/>
      <c r="DW64" s="48">
        <v>54</v>
      </c>
      <c r="DX64" s="26" t="str">
        <f>IFERROR(INDEX(AT$11:AT$2000,_xlfn.AGGREGATE(15,6,(ROW(AT$11:AT$2000)-ROW(AT$11)+1)/($AU$11:$AU$2000=$DY$8),ROWS(DX$11:DX64))),"")</f>
        <v>t</v>
      </c>
      <c r="DY64" s="4" t="str">
        <f>IFERROR(INDEX(AU$11:AU$2000,_xlfn.AGGREGATE(15,6,(ROW(AU$11:AU$2000)-ROW(AU$11)+1)/($AU$11:$AU$2000=$DY$8),ROWS(DY$11:DY64))),"")</f>
        <v>PASS</v>
      </c>
      <c r="DZ64" s="26">
        <f>IFERROR(INDEX(AV$11:AV$2000,_xlfn.AGGREGATE(15,6,(ROW(AV$11:AV$2000)-ROW(AV$11)+1)/($AU$11:$AU$2000=$DY$8),ROWS(DZ$11:DZ64))),"")</f>
        <v>1</v>
      </c>
      <c r="EA64" s="26">
        <f>IFERROR(INDEX(AW$11:AW$2000,_xlfn.AGGREGATE(15,6,(ROW(AW$11:AW$2000)-ROW(AW$11)+1)/($AU$11:$AU$2000=$DY$8),ROWS(EA$11:EA64))),"")</f>
        <v>1</v>
      </c>
      <c r="EB64" s="26">
        <f>IFERROR(INDEX(AX$11:AX$2000,_xlfn.AGGREGATE(15,6,(ROW(AX$11:AX$2000)-ROW(AX$11)+1)/($AU$11:$AU$2000=$DY$8),ROWS(EB$11:EB64))),"")</f>
        <v>3</v>
      </c>
      <c r="EC64" s="26">
        <f>IFERROR(INDEX(AY$11:AY$2000,_xlfn.AGGREGATE(15,6,(ROW(AY$11:AY$2000)-ROW(AY$11)+1)/($AU$11:$AU$2000=$DY$8),ROWS(EC$11:EC64))),"")</f>
        <v>3</v>
      </c>
      <c r="ED64" s="26">
        <f>IFERROR(INDEX(AZ$11:AZ$2000,_xlfn.AGGREGATE(15,6,(ROW(AZ$11:AZ$2000)-ROW(AZ$11)+1)/($AU$11:$AU$2000=$DY$8),ROWS(ED$11:ED64))),"")</f>
        <v>1</v>
      </c>
      <c r="EE64" s="26">
        <f>IFERROR(INDEX(BA$11:BA$2000,_xlfn.AGGREGATE(15,6,(ROW(BA$11:BA$2000)-ROW(BA$11)+1)/($AU$11:$AU$2000=$DY$8),ROWS(EE$11:EE64))),"")</f>
        <v>1</v>
      </c>
      <c r="EF64" s="26">
        <f>IFERROR(INDEX(BB$11:BB$2000,_xlfn.AGGREGATE(15,6,(ROW(BB$11:BB$2000)-ROW(BB$11)+1)/($AU$11:$AU$2000=$DY$8),ROWS(EF$11:EF64))),"")</f>
        <v>3</v>
      </c>
      <c r="EG64" s="26">
        <f>IFERROR(INDEX(BC$11:BC$2000,_xlfn.AGGREGATE(15,6,(ROW(BC$11:BC$2000)-ROW(BC$11)+1)/($AU$11:$AU$2000=$DY$8),ROWS(EG$11:EG64))),"")</f>
        <v>3</v>
      </c>
      <c r="EH64" s="26">
        <f>IFERROR(INDEX(BD$11:BD$2000,_xlfn.AGGREGATE(15,6,(ROW(BD$11:BD$2000)-ROW(BD$11)+1)/($AU$11:$AU$2000=$DY$8),ROWS(EH$11:EH64))),"")</f>
        <v>426.5</v>
      </c>
      <c r="EI64" s="26">
        <f>IFERROR(INDEX(BE$11:BE$2000,_xlfn.AGGREGATE(15,6,(ROW(BE$11:BE$2000)-ROW(BE$11)+1)/($AU$11:$AU$2000=$DY$8),ROWS(EI$11:EI64))),"")</f>
        <v>0</v>
      </c>
      <c r="EJ64" s="26">
        <f>IFERROR(INDEX(BF$11:BF$2000,_xlfn.AGGREGATE(15,6,(ROW(BF$11:BF$2000)-ROW(BF$11)+1)/($AU$11:$AU$2000=$DY$8),ROWS(EJ$11:EJ64))),"")</f>
        <v>473.5</v>
      </c>
      <c r="EK64" s="26">
        <f>IFERROR(INDEX(BG$11:BG$2000,_xlfn.AGGREGATE(15,6,(ROW(BG$11:BG$2000)-ROW(BG$11)+1)/($AU$11:$AU$2000=$DY$8),ROWS(EK$11:EK64))),"")</f>
        <v>23.5</v>
      </c>
      <c r="EL64" s="26">
        <f>IFERROR(INDEX(BH$11:BH$2000,_xlfn.AGGREGATE(15,6,(ROW(BH$11:BH$2000)-ROW(BH$11)+1)/($AU$11:$AU$2000=$DY$8),ROWS(EL$11:EL64))),"")</f>
        <v>0</v>
      </c>
      <c r="EM64" s="26">
        <f>IFERROR(INDEX(BI$11:BI$2000,_xlfn.AGGREGATE(15,6,(ROW(BI$11:BI$2000)-ROW(BI$11)+1)/($AU$11:$AU$2000=$DY$8),ROWS(EM$11:EM64))),"")</f>
        <v>431.64859999999999</v>
      </c>
      <c r="EN64" s="26">
        <f>IFERROR(INDEX(BJ$11:BJ$2000,_xlfn.AGGREGATE(15,6,(ROW(BJ$11:BJ$2000)-ROW(BJ$11)+1)/($AU$11:$AU$2000=$DY$8),ROWS(EN$11:EN64))),"")</f>
        <v>858.27359999999999</v>
      </c>
      <c r="EO64" s="26">
        <f>IFERROR(INDEX(BK$11:BK$2000,_xlfn.AGGREGATE(15,6,(ROW(BK$11:BK$2000)-ROW(BK$11)+1)/($AU$11:$AU$2000=$DY$8),ROWS(EO$11:EO64))),"")</f>
        <v>1331.8986</v>
      </c>
      <c r="EP64" s="26">
        <f>IFERROR(INDEX(BL$11:BL$2000,_xlfn.AGGREGATE(15,6,(ROW(BL$11:BL$2000)-ROW(BL$11)+1)/($AU$11:$AU$2000=$DY$8),ROWS(EP$11:EP64))),"")</f>
        <v>1805.3986</v>
      </c>
      <c r="EQ64" s="26">
        <f>IFERROR(INDEX(BM$11:BM$2000,_xlfn.AGGREGATE(15,6,(ROW(BM$11:BM$2000)-ROW(BM$11)+1)/($AU$11:$AU$2000=$DY$8),ROWS(EQ$11:EQ64))),"")</f>
        <v>0</v>
      </c>
      <c r="ER64" s="26">
        <f>IFERROR(INDEX(BN$11:BN$2000,_xlfn.AGGREGATE(15,6,(ROW(BN$11:BN$2000)-ROW(BN$11)+1)/($AU$11:$AU$2000=$DY$8),ROWS(ER$11:ER64))),"")</f>
        <v>0</v>
      </c>
      <c r="ES64" s="26">
        <f>IFERROR(INDEX(BO$11:BO$2000,_xlfn.AGGREGATE(15,6,(ROW(BO$11:BO$2000)-ROW(BO$11)+1)/($AU$11:$AU$2000=$DY$8),ROWS(ES$11:ES64))),"")</f>
        <v>0</v>
      </c>
      <c r="ET64" s="63">
        <f>IFERROR(INDEX(BP$11:BP$2000,_xlfn.AGGREGATE(15,6,(ROW(BP$11:BP$2000)-ROW(BP$11)+1)/($AU$11:$AU$2000=$DY$8),ROWS(ET$11:ET64))),"")</f>
        <v>0</v>
      </c>
      <c r="EU64" s="25"/>
      <c r="EV64" s="48" t="e">
        <f>_xlfn.RANK.EQ(FJ64,$FJ$11:$FJ$64,1)+COUNTIF(FJ$11:$FJ64,FJ64)-1</f>
        <v>#VALUE!</v>
      </c>
      <c r="EW64" s="25" t="str">
        <f>IFERROR(INDEX(DX$11:DX$541,_xlfn.AGGREGATE(15,6,(ROW(DX$11:DX$541)-ROW(DX$11)+1)/($DX$11:$DX$541="p"),ROWS(EW$11:EW64))),"")</f>
        <v/>
      </c>
      <c r="EX64" s="25" t="str">
        <f>IFERROR(INDEX(DY$11:DY$541,_xlfn.AGGREGATE(15,6,(ROW(DY$11:DY$541)-ROW(DY$11)+1)/($DX$11:$DX$541="p"),ROWS(EX$11:EX64))),"")</f>
        <v/>
      </c>
      <c r="EY64" s="25" t="str">
        <f>IFERROR(INDEX(DZ$11:DZ$541,_xlfn.AGGREGATE(15,6,(ROW(DZ$11:DZ$541)-ROW(DZ$11)+1)/($DX$11:$DX$541="p"),ROWS(EY$11:EY64))),"")</f>
        <v/>
      </c>
      <c r="EZ64" s="25" t="str">
        <f>IFERROR(INDEX(EA$11:EA$541,_xlfn.AGGREGATE(15,6,(ROW(EA$11:EA$541)-ROW(EA$11)+1)/($DX$11:$DX$541="p"),ROWS(EZ$11:EZ64))),"")</f>
        <v/>
      </c>
      <c r="FA64" s="25" t="str">
        <f>IFERROR(INDEX(EB$11:EB$541,_xlfn.AGGREGATE(15,6,(ROW(EB$11:EB$541)-ROW(EB$11)+1)/($DX$11:$DX$541="p"),ROWS(FA$11:FA64))),"")</f>
        <v/>
      </c>
      <c r="FB64" s="25" t="str">
        <f>IFERROR(INDEX(EC$11:EC$541,_xlfn.AGGREGATE(15,6,(ROW(EC$11:EC$541)-ROW(EC$11)+1)/($DX$11:$DX$541="p"),ROWS(FB$11:FB64))),"")</f>
        <v/>
      </c>
      <c r="FC64" s="25" t="str">
        <f>IFERROR(INDEX(ED$11:ED$541,_xlfn.AGGREGATE(15,6,(ROW(ED$11:ED$541)-ROW(ED$11)+1)/($DX$11:$DX$541="p"),ROWS(FC$11:FC64))),"")</f>
        <v/>
      </c>
      <c r="FD64" s="25" t="str">
        <f>IFERROR(INDEX(EE$11:EE$541,_xlfn.AGGREGATE(15,6,(ROW(EE$11:EE$541)-ROW(EE$11)+1)/($DX$11:$DX$541="p"),ROWS(FD$11:FD64))),"")</f>
        <v/>
      </c>
      <c r="FE64" s="25" t="str">
        <f>IFERROR(INDEX(EF$11:EF$541,_xlfn.AGGREGATE(15,6,(ROW(EF$11:EF$541)-ROW(EF$11)+1)/($DX$11:$DX$541="p"),ROWS(FE$11:FE64))),"")</f>
        <v/>
      </c>
      <c r="FF64" s="25" t="str">
        <f>IFERROR(INDEX(EG$11:EG$541,_xlfn.AGGREGATE(15,6,(ROW(EG$11:EG$541)-ROW(EG$11)+1)/($DX$11:$DX$541="p"),ROWS(FF$11:FF64))),"")</f>
        <v/>
      </c>
      <c r="FG64" s="25" t="str">
        <f>IFERROR(INDEX(EH$11:EH$541,_xlfn.AGGREGATE(15,6,(ROW(EH$11:EH$541)-ROW(EH$11)+1)/($DX$11:$DX$541="p"),ROWS(FG$11:FG64))),"")</f>
        <v/>
      </c>
      <c r="FH64" s="25" t="str">
        <f>IFERROR(INDEX(EI$11:EI$541,_xlfn.AGGREGATE(15,6,(ROW(EI$11:EI$541)-ROW(EI$11)+1)/($DX$11:$DX$541="p"),ROWS(FH$11:FH64))),"")</f>
        <v/>
      </c>
      <c r="FI64" s="25" t="str">
        <f>IFERROR(INDEX(EJ$11:EJ$541,_xlfn.AGGREGATE(15,6,(ROW(EJ$11:EJ$541)-ROW(EJ$11)+1)/($DX$11:$DX$541="p"),ROWS(FI$11:FI64))),"")</f>
        <v/>
      </c>
      <c r="FJ64" s="25" t="str">
        <f>IFERROR(INDEX(EK$11:EK$541,_xlfn.AGGREGATE(15,6,(ROW(EK$11:EK$541)-ROW(EK$11)+1)/($DX$11:$DX$541="p"),ROWS(FJ$11:FJ64))),"")</f>
        <v/>
      </c>
      <c r="FK64" s="25"/>
      <c r="FL64" s="25" t="str">
        <f>IFERROR(INDEX(EM$11:EM$541,_xlfn.AGGREGATE(15,6,(ROW(EM$11:EM$541)-ROW(EM$11)+1)/($DX$11:$DX$541="p"),ROWS(FL$11:FL64))),"")</f>
        <v/>
      </c>
      <c r="FM64" s="25" t="str">
        <f>IFERROR(INDEX(EN$11:EN$541,_xlfn.AGGREGATE(15,6,(ROW(EN$11:EN$541)-ROW(EN$11)+1)/($DX$11:$DX$541="p"),ROWS(FM$11:FM64))),"")</f>
        <v/>
      </c>
      <c r="FN64" s="25" t="str">
        <f>IFERROR(INDEX(EO$11:EO$541,_xlfn.AGGREGATE(15,6,(ROW(EO$11:EO$541)-ROW(EO$11)+1)/($DX$11:$DX$541="p"),ROWS(FN$11:FN64))),"")</f>
        <v/>
      </c>
      <c r="FO64" s="25" t="str">
        <f>IFERROR(INDEX(EP$11:EP$541,_xlfn.AGGREGATE(15,6,(ROW(EP$11:EP$541)-ROW(EP$11)+1)/($DX$11:$DX$541="p"),ROWS(FO$11:FO64))),"")</f>
        <v/>
      </c>
      <c r="FP64" s="25" t="str">
        <f>IFERROR(INDEX(EQ$11:EQ$541,_xlfn.AGGREGATE(15,6,(ROW(EQ$11:EQ$541)-ROW(EQ$11)+1)/($DX$11:$DX$541="p"),ROWS(FP$11:FP64))),"")</f>
        <v/>
      </c>
      <c r="FQ64" s="25" t="str">
        <f>IFERROR(INDEX(ER$11:ER$541,_xlfn.AGGREGATE(15,6,(ROW(ER$11:ER$541)-ROW(ER$11)+1)/($DX$11:$DX$541="p"),ROWS(FQ$11:FQ64))),"")</f>
        <v/>
      </c>
      <c r="FR64" s="25" t="str">
        <f>IFERROR(INDEX(ES$11:ES$541,_xlfn.AGGREGATE(15,6,(ROW(ES$11:ES$541)-ROW(ES$11)+1)/($DX$11:$DX$541="p"),ROWS(FR$11:FR64))),"")</f>
        <v/>
      </c>
      <c r="FS64" s="25" t="str">
        <f>IFERROR(INDEX(ET$11:ET$541,_xlfn.AGGREGATE(15,6,(ROW(ET$11:ET$541)-ROW(ET$11)+1)/($DX$11:$DX$541="p"),ROWS(FS$11:FS64))),"")</f>
        <v/>
      </c>
      <c r="FT64" s="25"/>
      <c r="FU64" s="48">
        <f>_xlfn.RANK.EQ(GI64,$GI$11:$GI$96,1)+COUNTIF($GI$11:GI64,GI64)-1</f>
        <v>53</v>
      </c>
      <c r="FV64" s="25" t="str">
        <f>IFERROR(INDEX(DX$11:DX$541,_xlfn.AGGREGATE(15,6,(ROW(DX$11:DX$541)-ROW(DX$11)+1)/($DX$11:$DX$541="t"),ROWS(FV$11:FV64))),"")</f>
        <v>t</v>
      </c>
      <c r="FW64" s="25" t="str">
        <f>IFERROR(INDEX(DY$11:DY$541,_xlfn.AGGREGATE(15,6,(ROW(DY$11:DY$541)-ROW(DY$11)+1)/($DX$11:$DX$541="t"),ROWS(FW$11:FW64))),"")</f>
        <v>PASS</v>
      </c>
      <c r="FX64" s="25">
        <f>IFERROR(INDEX(DZ$11:DZ$541,_xlfn.AGGREGATE(15,6,(ROW(DZ$11:DZ$541)-ROW(DZ$11)+1)/($DX$11:$DX$541="t"),ROWS(FX$11:FX64))),"")</f>
        <v>3</v>
      </c>
      <c r="FY64" s="25">
        <f>IFERROR(INDEX(EA$11:EA$541,_xlfn.AGGREGATE(15,6,(ROW(EA$11:EA$541)-ROW(EA$11)+1)/($DX$11:$DX$541="t"),ROWS(FY$11:FY64))),"")</f>
        <v>3</v>
      </c>
      <c r="FZ64" s="25">
        <f>IFERROR(INDEX(EB$11:EB$541,_xlfn.AGGREGATE(15,6,(ROW(EB$11:EB$541)-ROW(EB$11)+1)/($DX$11:$DX$541="t"),ROWS(FZ$11:FZ64))),"")</f>
        <v>1</v>
      </c>
      <c r="GA64" s="25">
        <f>IFERROR(INDEX(EC$11:EC$541,_xlfn.AGGREGATE(15,6,(ROW(EC$11:EC$541)-ROW(EC$11)+1)/($DX$11:$DX$541="t"),ROWS(GA$11:GA64))),"")</f>
        <v>1</v>
      </c>
      <c r="GB64" s="25">
        <f>IFERROR(INDEX(ED$11:ED$541,_xlfn.AGGREGATE(15,6,(ROW(ED$11:ED$541)-ROW(ED$11)+1)/($DX$11:$DX$541="t"),ROWS(GB$11:GB64))),"")</f>
        <v>3</v>
      </c>
      <c r="GC64" s="25">
        <f>IFERROR(INDEX(EE$11:EE$541,_xlfn.AGGREGATE(15,6,(ROW(EE$11:EE$541)-ROW(EE$11)+1)/($DX$11:$DX$541="t"),ROWS(GC$11:GC64))),"")</f>
        <v>3</v>
      </c>
      <c r="GD64" s="25">
        <f>IFERROR(INDEX(EF$11:EF$541,_xlfn.AGGREGATE(15,6,(ROW(EF$11:EF$541)-ROW(EF$11)+1)/($DX$11:$DX$541="t"),ROWS(GD$11:GD64))),"")</f>
        <v>1</v>
      </c>
      <c r="GE64" s="25">
        <f>IFERROR(INDEX(EG$11:EG$541,_xlfn.AGGREGATE(15,6,(ROW(EG$11:EG$541)-ROW(EG$11)+1)/($DX$11:$DX$541="t"),ROWS(GE$11:GE64))),"")</f>
        <v>1</v>
      </c>
      <c r="GF64" s="25">
        <f>IFERROR(INDEX(EH$11:EH$541,_xlfn.AGGREGATE(15,6,(ROW(EH$11:EH$541)-ROW(EH$11)+1)/($DX$11:$DX$541="t"),ROWS(GF$11:GF64))),"")</f>
        <v>430.5</v>
      </c>
      <c r="GG64" s="25">
        <f>IFERROR(INDEX(EI$11:EI$541,_xlfn.AGGREGATE(15,6,(ROW(EI$11:EI$541)-ROW(EI$11)+1)/($DX$11:$DX$541="t"),ROWS(GG$11:GG64))),"")</f>
        <v>0</v>
      </c>
      <c r="GH64" s="25">
        <f>IFERROR(INDEX(EJ$11:EJ$541,_xlfn.AGGREGATE(15,6,(ROW(EJ$11:EJ$541)-ROW(EJ$11)+1)/($DX$11:$DX$541="t"),ROWS(GH$11:GH64))),"")</f>
        <v>469.5</v>
      </c>
      <c r="GI64" s="25">
        <f>IFERROR(INDEX(EK$11:EK$541,_xlfn.AGGREGATE(15,6,(ROW(EK$11:EK$541)-ROW(EK$11)+1)/($DX$11:$DX$541="t"),ROWS(GI$11:GI64))),"")</f>
        <v>19.5</v>
      </c>
      <c r="GJ64" s="25"/>
      <c r="GK64" s="25">
        <f>IFERROR(INDEX(EM$11:EM$541,_xlfn.AGGREGATE(15,6,(ROW(EM$11:EM$541)-ROW(EM$11)+1)/($DX$11:$DX$541="t"),ROWS(GK$11:GK64))),"")</f>
        <v>474.64859999999999</v>
      </c>
      <c r="GL64" s="25">
        <f>IFERROR(INDEX(EN$11:EN$541,_xlfn.AGGREGATE(15,6,(ROW(EN$11:EN$541)-ROW(EN$11)+1)/($DX$11:$DX$541="t"),ROWS(GL$11:GL64))),"")</f>
        <v>944.27359999999999</v>
      </c>
      <c r="GM64" s="25">
        <f>IFERROR(INDEX(EO$11:EO$541,_xlfn.AGGREGATE(15,6,(ROW(EO$11:EO$541)-ROW(EO$11)+1)/($DX$11:$DX$541="t"),ROWS(GM$11:GM64))),"")</f>
        <v>1374.8986</v>
      </c>
      <c r="GN64" s="25">
        <f>IFERROR(INDEX(EP$11:EP$541,_xlfn.AGGREGATE(15,6,(ROW(EP$11:EP$541)-ROW(EP$11)+1)/($DX$11:$DX$541="t"),ROWS(GN$11:GN64))),"")</f>
        <v>1805.3986</v>
      </c>
      <c r="GO64" s="25"/>
      <c r="GP64" s="305"/>
      <c r="GQ64" s="142"/>
      <c r="GR64" s="26"/>
      <c r="GS64" s="18" t="str">
        <f t="shared" si="111"/>
        <v>PASS</v>
      </c>
      <c r="GT64" s="26">
        <f t="shared" si="115"/>
        <v>3</v>
      </c>
      <c r="GU64" s="26">
        <f t="shared" si="116"/>
        <v>3</v>
      </c>
      <c r="GV64" s="26">
        <f t="shared" si="117"/>
        <v>1</v>
      </c>
      <c r="GW64" s="26">
        <f t="shared" si="118"/>
        <v>1</v>
      </c>
      <c r="GX64" s="26">
        <f t="shared" si="119"/>
        <v>3</v>
      </c>
      <c r="GY64" s="26">
        <f t="shared" si="120"/>
        <v>3</v>
      </c>
      <c r="GZ64" s="26">
        <f t="shared" si="121"/>
        <v>1</v>
      </c>
      <c r="HA64" s="26">
        <f t="shared" si="122"/>
        <v>1</v>
      </c>
      <c r="HB64" s="26">
        <f t="shared" si="112"/>
        <v>432.5</v>
      </c>
      <c r="HC64" s="26">
        <f t="shared" si="113"/>
        <v>0</v>
      </c>
      <c r="HD64" s="26">
        <f t="shared" si="114"/>
        <v>467.5</v>
      </c>
      <c r="HE64" s="63">
        <f t="shared" si="123"/>
        <v>17.5</v>
      </c>
      <c r="HF64" s="52">
        <f t="shared" si="124"/>
        <v>0</v>
      </c>
      <c r="HG64" s="4">
        <f t="shared" si="125"/>
        <v>472.64859999999999</v>
      </c>
      <c r="HH64" s="26">
        <f t="shared" si="126"/>
        <v>940.27359999999999</v>
      </c>
      <c r="HI64" s="7">
        <f t="shared" si="127"/>
        <v>1372.8986</v>
      </c>
      <c r="HJ64" s="26">
        <f t="shared" si="128"/>
        <v>1805.3986</v>
      </c>
      <c r="HK64" s="2"/>
      <c r="HL64" s="2"/>
      <c r="HN64" s="133">
        <f t="shared" si="106"/>
        <v>0</v>
      </c>
      <c r="HO64" s="35">
        <f t="shared" si="106"/>
        <v>0</v>
      </c>
      <c r="HP64" s="35">
        <f t="shared" si="106"/>
        <v>0</v>
      </c>
      <c r="HQ64" s="35">
        <f t="shared" si="106"/>
        <v>0</v>
      </c>
      <c r="HR64" s="35">
        <f t="shared" si="106"/>
        <v>0</v>
      </c>
      <c r="HS64" s="35">
        <f t="shared" si="106"/>
        <v>0</v>
      </c>
      <c r="HT64" s="35">
        <f t="shared" si="106"/>
        <v>0</v>
      </c>
      <c r="HU64" s="35" t="e">
        <f t="shared" si="106"/>
        <v>#VALUE!</v>
      </c>
      <c r="HV64" s="35" t="e">
        <f t="shared" si="106"/>
        <v>#VALUE!</v>
      </c>
      <c r="HW64" s="35" t="e">
        <f t="shared" si="106"/>
        <v>#VALUE!</v>
      </c>
      <c r="HX64" s="35" t="e">
        <f t="shared" si="107"/>
        <v>#VALUE!</v>
      </c>
      <c r="HY64" s="35" t="e">
        <f t="shared" si="107"/>
        <v>#VALUE!</v>
      </c>
      <c r="HZ64" s="35" t="e">
        <f t="shared" si="107"/>
        <v>#VALUE!</v>
      </c>
      <c r="IA64" s="35" t="e">
        <f t="shared" si="107"/>
        <v>#VALUE!</v>
      </c>
      <c r="IB64" s="35" t="e">
        <f t="shared" si="107"/>
        <v>#VALUE!</v>
      </c>
      <c r="IC64" s="35" t="e">
        <f t="shared" si="107"/>
        <v>#VALUE!</v>
      </c>
      <c r="ID64" s="35" t="e">
        <f t="shared" si="107"/>
        <v>#VALUE!</v>
      </c>
      <c r="IE64" s="35" t="e">
        <f t="shared" si="107"/>
        <v>#VALUE!</v>
      </c>
      <c r="IF64" s="35" t="e">
        <f t="shared" si="107"/>
        <v>#VALUE!</v>
      </c>
      <c r="IG64" s="35" t="e">
        <f t="shared" si="107"/>
        <v>#VALUE!</v>
      </c>
      <c r="IH64" s="35" t="e">
        <f t="shared" si="108"/>
        <v>#VALUE!</v>
      </c>
      <c r="II64" s="35" t="e">
        <f t="shared" si="108"/>
        <v>#VALUE!</v>
      </c>
      <c r="IJ64" s="35" t="e">
        <f t="shared" si="108"/>
        <v>#VALUE!</v>
      </c>
      <c r="IK64" s="35" t="e">
        <f t="shared" si="108"/>
        <v>#VALUE!</v>
      </c>
      <c r="IL64" s="35" t="e">
        <f t="shared" si="108"/>
        <v>#VALUE!</v>
      </c>
      <c r="IM64" s="35" t="e">
        <f t="shared" si="108"/>
        <v>#VALUE!</v>
      </c>
      <c r="IN64" s="35" t="e">
        <f t="shared" si="108"/>
        <v>#VALUE!</v>
      </c>
      <c r="IO64" s="35" t="e">
        <f t="shared" si="108"/>
        <v>#VALUE!</v>
      </c>
      <c r="IP64" s="35" t="e">
        <f t="shared" si="108"/>
        <v>#VALUE!</v>
      </c>
      <c r="IQ64" s="35" t="e">
        <f t="shared" si="108"/>
        <v>#VALUE!</v>
      </c>
      <c r="IR64" s="35" t="e">
        <f t="shared" si="109"/>
        <v>#VALUE!</v>
      </c>
      <c r="IS64" s="35" t="e">
        <f t="shared" si="109"/>
        <v>#VALUE!</v>
      </c>
      <c r="IT64" s="35" t="e">
        <f t="shared" si="109"/>
        <v>#VALUE!</v>
      </c>
      <c r="IU64" s="35" t="e">
        <f t="shared" si="109"/>
        <v>#VALUE!</v>
      </c>
      <c r="IV64" s="35" t="e">
        <f t="shared" si="109"/>
        <v>#VALUE!</v>
      </c>
      <c r="IW64" s="35" t="e">
        <f t="shared" si="109"/>
        <v>#VALUE!</v>
      </c>
      <c r="IX64" s="35" t="e">
        <f t="shared" si="109"/>
        <v>#VALUE!</v>
      </c>
      <c r="IY64" s="35" t="e">
        <f t="shared" si="109"/>
        <v>#VALUE!</v>
      </c>
      <c r="IZ64" s="35" t="e">
        <f t="shared" si="109"/>
        <v>#VALUE!</v>
      </c>
      <c r="JA64" s="35" t="e">
        <f t="shared" si="109"/>
        <v>#VALUE!</v>
      </c>
      <c r="JB64" s="35" t="e">
        <f t="shared" si="110"/>
        <v>#VALUE!</v>
      </c>
      <c r="JC64" s="35" t="e">
        <f t="shared" si="110"/>
        <v>#VALUE!</v>
      </c>
      <c r="JD64" s="35" t="e">
        <f t="shared" si="110"/>
        <v>#VALUE!</v>
      </c>
      <c r="JE64" s="35" t="e">
        <f t="shared" si="110"/>
        <v>#VALUE!</v>
      </c>
      <c r="JF64" s="35" t="e">
        <f t="shared" si="110"/>
        <v>#VALUE!</v>
      </c>
      <c r="JG64" s="35" t="e">
        <f t="shared" si="110"/>
        <v>#VALUE!</v>
      </c>
      <c r="JH64" s="35" t="e">
        <f t="shared" si="110"/>
        <v>#VALUE!</v>
      </c>
      <c r="JI64" s="35" t="e">
        <f t="shared" si="110"/>
        <v>#VALUE!</v>
      </c>
      <c r="JJ64" s="35" t="e">
        <f t="shared" si="110"/>
        <v>#VALUE!</v>
      </c>
      <c r="JK64" s="177" t="e">
        <f t="shared" si="110"/>
        <v>#VALUE!</v>
      </c>
    </row>
    <row r="65" spans="1:271" ht="15" customHeight="1" x14ac:dyDescent="0.3">
      <c r="A65" s="100"/>
      <c r="B65" s="100"/>
      <c r="C65" s="100"/>
      <c r="D65" s="100"/>
      <c r="E65" s="100"/>
      <c r="F65" s="100"/>
      <c r="G65" s="100"/>
      <c r="H65" s="100"/>
      <c r="I65" s="100"/>
      <c r="J65" s="100"/>
      <c r="K65" s="100"/>
      <c r="L65" s="100"/>
      <c r="M65" s="100"/>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426"/>
      <c r="AR65" s="141"/>
      <c r="AS65" s="18">
        <v>15</v>
      </c>
      <c r="AT65" s="26" t="s">
        <v>122</v>
      </c>
      <c r="AU65" s="4" t="str">
        <f t="shared" si="104"/>
        <v>FAIL</v>
      </c>
      <c r="AV65" s="60">
        <v>3</v>
      </c>
      <c r="AW65" s="60">
        <v>1</v>
      </c>
      <c r="AX65" s="60">
        <v>3</v>
      </c>
      <c r="AY65" s="60">
        <v>1</v>
      </c>
      <c r="AZ65" s="26">
        <v>3</v>
      </c>
      <c r="BA65" s="26">
        <v>1</v>
      </c>
      <c r="BB65" s="26">
        <v>3</v>
      </c>
      <c r="BC65" s="26">
        <v>1</v>
      </c>
      <c r="BD65" s="26">
        <f t="shared" si="89"/>
        <v>231</v>
      </c>
      <c r="BE65" s="26"/>
      <c r="BF65" s="26">
        <f t="shared" si="90"/>
        <v>261</v>
      </c>
      <c r="BG65" s="63">
        <f t="shared" si="105"/>
        <v>15</v>
      </c>
      <c r="BH65" s="26"/>
      <c r="BI65" s="138">
        <f t="shared" si="91"/>
        <v>261</v>
      </c>
      <c r="BJ65" s="138">
        <f t="shared" si="92"/>
        <v>492</v>
      </c>
      <c r="BK65" s="138">
        <f t="shared" si="93"/>
        <v>753</v>
      </c>
      <c r="BL65" s="138">
        <f t="shared" si="94"/>
        <v>984</v>
      </c>
      <c r="BM65" s="138">
        <f t="shared" si="95"/>
        <v>1245</v>
      </c>
      <c r="BN65" s="138">
        <f t="shared" si="96"/>
        <v>1476</v>
      </c>
      <c r="BO65" s="138">
        <f t="shared" si="97"/>
        <v>1737</v>
      </c>
      <c r="BP65" s="138">
        <f t="shared" si="98"/>
        <v>0</v>
      </c>
      <c r="BQ65" s="26"/>
      <c r="BR65" s="26" t="str">
        <f t="shared" si="9"/>
        <v>yes2</v>
      </c>
      <c r="BS65" s="26" t="str">
        <f t="shared" si="10"/>
        <v>Int</v>
      </c>
      <c r="BT65" s="26"/>
      <c r="BU65" s="26"/>
      <c r="BV65" s="1">
        <f t="shared" si="129"/>
        <v>0</v>
      </c>
      <c r="BW65" s="1">
        <f t="shared" si="129"/>
        <v>0</v>
      </c>
      <c r="BX65" s="1">
        <f t="shared" si="129"/>
        <v>0</v>
      </c>
      <c r="BY65" s="1">
        <f t="shared" si="129"/>
        <v>0</v>
      </c>
      <c r="BZ65" s="1">
        <f t="shared" si="129"/>
        <v>0</v>
      </c>
      <c r="CA65" s="1">
        <f t="shared" si="129"/>
        <v>0</v>
      </c>
      <c r="CB65" s="1">
        <f t="shared" si="129"/>
        <v>0</v>
      </c>
      <c r="CC65" s="1">
        <f t="shared" si="129"/>
        <v>0</v>
      </c>
      <c r="CD65" s="1">
        <f t="shared" si="129"/>
        <v>0</v>
      </c>
      <c r="CE65" s="1">
        <f t="shared" si="129"/>
        <v>0</v>
      </c>
      <c r="CF65" s="1">
        <f t="shared" si="130"/>
        <v>0</v>
      </c>
      <c r="CG65" s="1">
        <f t="shared" si="130"/>
        <v>0</v>
      </c>
      <c r="CH65" s="1">
        <f t="shared" si="130"/>
        <v>1</v>
      </c>
      <c r="CI65" s="1">
        <f t="shared" si="130"/>
        <v>0</v>
      </c>
      <c r="CJ65" s="1">
        <f t="shared" si="130"/>
        <v>0</v>
      </c>
      <c r="CK65" s="1">
        <f t="shared" si="130"/>
        <v>0</v>
      </c>
      <c r="CL65" s="1">
        <f t="shared" si="130"/>
        <v>0</v>
      </c>
      <c r="CM65" s="1">
        <f t="shared" si="130"/>
        <v>0</v>
      </c>
      <c r="CN65" s="1">
        <f t="shared" si="130"/>
        <v>0</v>
      </c>
      <c r="CO65" s="1">
        <f t="shared" si="130"/>
        <v>0</v>
      </c>
      <c r="CP65" s="1">
        <f t="shared" si="131"/>
        <v>0</v>
      </c>
      <c r="CQ65" s="1">
        <f t="shared" si="131"/>
        <v>0</v>
      </c>
      <c r="CR65" s="1">
        <f t="shared" si="131"/>
        <v>0</v>
      </c>
      <c r="CS65" s="1">
        <f t="shared" si="131"/>
        <v>0</v>
      </c>
      <c r="CT65" s="1">
        <f t="shared" si="131"/>
        <v>0</v>
      </c>
      <c r="CU65" s="1">
        <f t="shared" si="131"/>
        <v>0</v>
      </c>
      <c r="CV65" s="1">
        <f t="shared" si="131"/>
        <v>0</v>
      </c>
      <c r="CW65" s="1">
        <f t="shared" si="131"/>
        <v>0</v>
      </c>
      <c r="CX65" s="1">
        <f t="shared" si="131"/>
        <v>0</v>
      </c>
      <c r="CY65" s="1">
        <f t="shared" si="131"/>
        <v>0</v>
      </c>
      <c r="CZ65" s="1">
        <f t="shared" si="132"/>
        <v>0</v>
      </c>
      <c r="DA65" s="1">
        <f t="shared" si="132"/>
        <v>1</v>
      </c>
      <c r="DB65" s="1">
        <f t="shared" si="132"/>
        <v>0</v>
      </c>
      <c r="DC65" s="1">
        <f t="shared" si="132"/>
        <v>0</v>
      </c>
      <c r="DD65" s="1">
        <f t="shared" si="132"/>
        <v>0</v>
      </c>
      <c r="DE65" s="1">
        <f t="shared" si="132"/>
        <v>0</v>
      </c>
      <c r="DF65" s="1">
        <f t="shared" si="132"/>
        <v>0</v>
      </c>
      <c r="DG65" s="1">
        <f t="shared" si="132"/>
        <v>0</v>
      </c>
      <c r="DH65" s="1">
        <f t="shared" si="132"/>
        <v>0</v>
      </c>
      <c r="DI65" s="1">
        <f t="shared" si="132"/>
        <v>0</v>
      </c>
      <c r="DJ65" s="1">
        <f t="shared" si="133"/>
        <v>0</v>
      </c>
      <c r="DK65" s="1">
        <f t="shared" si="133"/>
        <v>0</v>
      </c>
      <c r="DL65" s="1">
        <f t="shared" si="133"/>
        <v>0</v>
      </c>
      <c r="DM65" s="1">
        <f t="shared" si="133"/>
        <v>0</v>
      </c>
      <c r="DN65" s="1">
        <f t="shared" si="133"/>
        <v>0</v>
      </c>
      <c r="DO65" s="1">
        <f t="shared" si="133"/>
        <v>0</v>
      </c>
      <c r="DP65" s="26"/>
      <c r="DQ65" s="26"/>
      <c r="DR65" s="26"/>
      <c r="DS65" s="26"/>
      <c r="DT65" s="366"/>
      <c r="DU65" s="142"/>
      <c r="DV65" s="26"/>
      <c r="DW65" s="48">
        <v>52</v>
      </c>
      <c r="DX65" s="26" t="str">
        <f>IFERROR(INDEX(AT$11:AT$2000,_xlfn.AGGREGATE(15,6,(ROW(AT$11:AT$2000)-ROW(AT$11)+1)/($AU$11:$AU$2000=$DY$8),ROWS(DX$11:DX65))),"")</f>
        <v>t</v>
      </c>
      <c r="DY65" s="4" t="str">
        <f>IFERROR(INDEX(AU$11:AU$2000,_xlfn.AGGREGATE(15,6,(ROW(AU$11:AU$2000)-ROW(AU$11)+1)/($AU$11:$AU$2000=$DY$8),ROWS(DY$11:DY65))),"")</f>
        <v>PASS</v>
      </c>
      <c r="DZ65" s="26">
        <f>IFERROR(INDEX(AV$11:AV$2000,_xlfn.AGGREGATE(15,6,(ROW(AV$11:AV$2000)-ROW(AV$11)+1)/($AU$11:$AU$2000=$DY$8),ROWS(DZ$11:DZ65))),"")</f>
        <v>3</v>
      </c>
      <c r="EA65" s="26">
        <f>IFERROR(INDEX(AW$11:AW$2000,_xlfn.AGGREGATE(15,6,(ROW(AW$11:AW$2000)-ROW(AW$11)+1)/($AU$11:$AU$2000=$DY$8),ROWS(EA$11:EA65))),"")</f>
        <v>3</v>
      </c>
      <c r="EB65" s="26">
        <f>IFERROR(INDEX(AX$11:AX$2000,_xlfn.AGGREGATE(15,6,(ROW(AX$11:AX$2000)-ROW(AX$11)+1)/($AU$11:$AU$2000=$DY$8),ROWS(EB$11:EB65))),"")</f>
        <v>1</v>
      </c>
      <c r="EC65" s="26">
        <f>IFERROR(INDEX(AY$11:AY$2000,_xlfn.AGGREGATE(15,6,(ROW(AY$11:AY$2000)-ROW(AY$11)+1)/($AU$11:$AU$2000=$DY$8),ROWS(EC$11:EC65))),"")</f>
        <v>1</v>
      </c>
      <c r="ED65" s="26">
        <f>IFERROR(INDEX(AZ$11:AZ$2000,_xlfn.AGGREGATE(15,6,(ROW(AZ$11:AZ$2000)-ROW(AZ$11)+1)/($AU$11:$AU$2000=$DY$8),ROWS(ED$11:ED65))),"")</f>
        <v>3</v>
      </c>
      <c r="EE65" s="26">
        <f>IFERROR(INDEX(BA$11:BA$2000,_xlfn.AGGREGATE(15,6,(ROW(BA$11:BA$2000)-ROW(BA$11)+1)/($AU$11:$AU$2000=$DY$8),ROWS(EE$11:EE65))),"")</f>
        <v>3</v>
      </c>
      <c r="EF65" s="26">
        <f>IFERROR(INDEX(BB$11:BB$2000,_xlfn.AGGREGATE(15,6,(ROW(BB$11:BB$2000)-ROW(BB$11)+1)/($AU$11:$AU$2000=$DY$8),ROWS(EF$11:EF65))),"")</f>
        <v>1</v>
      </c>
      <c r="EG65" s="26">
        <f>IFERROR(INDEX(BC$11:BC$2000,_xlfn.AGGREGATE(15,6,(ROW(BC$11:BC$2000)-ROW(BC$11)+1)/($AU$11:$AU$2000=$DY$8),ROWS(EG$11:EG65))),"")</f>
        <v>1</v>
      </c>
      <c r="EH65" s="26">
        <f>IFERROR(INDEX(BD$11:BD$2000,_xlfn.AGGREGATE(15,6,(ROW(BD$11:BD$2000)-ROW(BD$11)+1)/($AU$11:$AU$2000=$DY$8),ROWS(EH$11:EH65))),"")</f>
        <v>433.5</v>
      </c>
      <c r="EI65" s="26">
        <f>IFERROR(INDEX(BE$11:BE$2000,_xlfn.AGGREGATE(15,6,(ROW(BE$11:BE$2000)-ROW(BE$11)+1)/($AU$11:$AU$2000=$DY$8),ROWS(EI$11:EI65))),"")</f>
        <v>0</v>
      </c>
      <c r="EJ65" s="26">
        <f>IFERROR(INDEX(BF$11:BF$2000,_xlfn.AGGREGATE(15,6,(ROW(BF$11:BF$2000)-ROW(BF$11)+1)/($AU$11:$AU$2000=$DY$8),ROWS(EJ$11:EJ65))),"")</f>
        <v>466.5</v>
      </c>
      <c r="EK65" s="26">
        <f>IFERROR(INDEX(BG$11:BG$2000,_xlfn.AGGREGATE(15,6,(ROW(BG$11:BG$2000)-ROW(BG$11)+1)/($AU$11:$AU$2000=$DY$8),ROWS(EK$11:EK65))),"")</f>
        <v>16.5</v>
      </c>
      <c r="EL65" s="26">
        <f>IFERROR(INDEX(BH$11:BH$2000,_xlfn.AGGREGATE(15,6,(ROW(BH$11:BH$2000)-ROW(BH$11)+1)/($AU$11:$AU$2000=$DY$8),ROWS(EL$11:EL65))),"")</f>
        <v>0</v>
      </c>
      <c r="EM65" s="26">
        <f>IFERROR(INDEX(BI$11:BI$2000,_xlfn.AGGREGATE(15,6,(ROW(BI$11:BI$2000)-ROW(BI$11)+1)/($AU$11:$AU$2000=$DY$8),ROWS(EM$11:EM65))),"")</f>
        <v>471.64859999999999</v>
      </c>
      <c r="EN65" s="26">
        <f>IFERROR(INDEX(BJ$11:BJ$2000,_xlfn.AGGREGATE(15,6,(ROW(BJ$11:BJ$2000)-ROW(BJ$11)+1)/($AU$11:$AU$2000=$DY$8),ROWS(EN$11:EN65))),"")</f>
        <v>938.27359999999999</v>
      </c>
      <c r="EO65" s="26">
        <f>IFERROR(INDEX(BK$11:BK$2000,_xlfn.AGGREGATE(15,6,(ROW(BK$11:BK$2000)-ROW(BK$11)+1)/($AU$11:$AU$2000=$DY$8),ROWS(EO$11:EO65))),"")</f>
        <v>1371.8986</v>
      </c>
      <c r="EP65" s="26">
        <f>IFERROR(INDEX(BL$11:BL$2000,_xlfn.AGGREGATE(15,6,(ROW(BL$11:BL$2000)-ROW(BL$11)+1)/($AU$11:$AU$2000=$DY$8),ROWS(EP$11:EP65))),"")</f>
        <v>1805.3986</v>
      </c>
      <c r="EQ65" s="26">
        <f>IFERROR(INDEX(BM$11:BM$2000,_xlfn.AGGREGATE(15,6,(ROW(BM$11:BM$2000)-ROW(BM$11)+1)/($AU$11:$AU$2000=$DY$8),ROWS(EQ$11:EQ65))),"")</f>
        <v>0</v>
      </c>
      <c r="ER65" s="26">
        <f>IFERROR(INDEX(BN$11:BN$2000,_xlfn.AGGREGATE(15,6,(ROW(BN$11:BN$2000)-ROW(BN$11)+1)/($AU$11:$AU$2000=$DY$8),ROWS(ER$11:ER65))),"")</f>
        <v>0</v>
      </c>
      <c r="ES65" s="26">
        <f>IFERROR(INDEX(BO$11:BO$2000,_xlfn.AGGREGATE(15,6,(ROW(BO$11:BO$2000)-ROW(BO$11)+1)/($AU$11:$AU$2000=$DY$8),ROWS(ES$11:ES65))),"")</f>
        <v>0</v>
      </c>
      <c r="ET65" s="63">
        <f>IFERROR(INDEX(BP$11:BP$2000,_xlfn.AGGREGATE(15,6,(ROW(BP$11:BP$2000)-ROW(BP$11)+1)/($AU$11:$AU$2000=$DY$8),ROWS(ET$11:ET65))),"")</f>
        <v>0</v>
      </c>
      <c r="EU65" s="25"/>
      <c r="EV65" s="48" t="e">
        <f>_xlfn.RANK.EQ(FJ65,$FJ$11:$FJ$64,1)+COUNTIF(FJ$11:$FJ65,FJ65)-1</f>
        <v>#VALUE!</v>
      </c>
      <c r="EW65" s="25" t="str">
        <f>IFERROR(INDEX(DX$11:DX$541,_xlfn.AGGREGATE(15,6,(ROW(DX$11:DX$541)-ROW(DX$11)+1)/($DX$11:$DX$541="p"),ROWS(EW$11:EW65))),"")</f>
        <v/>
      </c>
      <c r="EX65" s="25" t="str">
        <f>IFERROR(INDEX(DY$11:DY$541,_xlfn.AGGREGATE(15,6,(ROW(DY$11:DY$541)-ROW(DY$11)+1)/($DX$11:$DX$541="p"),ROWS(EX$11:EX65))),"")</f>
        <v/>
      </c>
      <c r="EY65" s="25" t="str">
        <f>IFERROR(INDEX(DZ$11:DZ$541,_xlfn.AGGREGATE(15,6,(ROW(DZ$11:DZ$541)-ROW(DZ$11)+1)/($DX$11:$DX$541="p"),ROWS(EY$11:EY65))),"")</f>
        <v/>
      </c>
      <c r="EZ65" s="25" t="str">
        <f>IFERROR(INDEX(EA$11:EA$541,_xlfn.AGGREGATE(15,6,(ROW(EA$11:EA$541)-ROW(EA$11)+1)/($DX$11:$DX$541="p"),ROWS(EZ$11:EZ65))),"")</f>
        <v/>
      </c>
      <c r="FA65" s="25" t="str">
        <f>IFERROR(INDEX(EB$11:EB$541,_xlfn.AGGREGATE(15,6,(ROW(EB$11:EB$541)-ROW(EB$11)+1)/($DX$11:$DX$541="p"),ROWS(FA$11:FA65))),"")</f>
        <v/>
      </c>
      <c r="FB65" s="25" t="str">
        <f>IFERROR(INDEX(EC$11:EC$541,_xlfn.AGGREGATE(15,6,(ROW(EC$11:EC$541)-ROW(EC$11)+1)/($DX$11:$DX$541="p"),ROWS(FB$11:FB65))),"")</f>
        <v/>
      </c>
      <c r="FC65" s="25" t="str">
        <f>IFERROR(INDEX(ED$11:ED$541,_xlfn.AGGREGATE(15,6,(ROW(ED$11:ED$541)-ROW(ED$11)+1)/($DX$11:$DX$541="p"),ROWS(FC$11:FC65))),"")</f>
        <v/>
      </c>
      <c r="FD65" s="25" t="str">
        <f>IFERROR(INDEX(EE$11:EE$541,_xlfn.AGGREGATE(15,6,(ROW(EE$11:EE$541)-ROW(EE$11)+1)/($DX$11:$DX$541="p"),ROWS(FD$11:FD65))),"")</f>
        <v/>
      </c>
      <c r="FE65" s="25" t="str">
        <f>IFERROR(INDEX(EF$11:EF$541,_xlfn.AGGREGATE(15,6,(ROW(EF$11:EF$541)-ROW(EF$11)+1)/($DX$11:$DX$541="p"),ROWS(FE$11:FE65))),"")</f>
        <v/>
      </c>
      <c r="FF65" s="25" t="str">
        <f>IFERROR(INDEX(EG$11:EG$541,_xlfn.AGGREGATE(15,6,(ROW(EG$11:EG$541)-ROW(EG$11)+1)/($DX$11:$DX$541="p"),ROWS(FF$11:FF65))),"")</f>
        <v/>
      </c>
      <c r="FG65" s="25" t="str">
        <f>IFERROR(INDEX(EH$11:EH$541,_xlfn.AGGREGATE(15,6,(ROW(EH$11:EH$541)-ROW(EH$11)+1)/($DX$11:$DX$541="p"),ROWS(FG$11:FG65))),"")</f>
        <v/>
      </c>
      <c r="FH65" s="25" t="str">
        <f>IFERROR(INDEX(EI$11:EI$541,_xlfn.AGGREGATE(15,6,(ROW(EI$11:EI$541)-ROW(EI$11)+1)/($DX$11:$DX$541="p"),ROWS(FH$11:FH65))),"")</f>
        <v/>
      </c>
      <c r="FI65" s="25" t="str">
        <f>IFERROR(INDEX(EJ$11:EJ$541,_xlfn.AGGREGATE(15,6,(ROW(EJ$11:EJ$541)-ROW(EJ$11)+1)/($DX$11:$DX$541="p"),ROWS(FI$11:FI65))),"")</f>
        <v/>
      </c>
      <c r="FJ65" s="25" t="str">
        <f>IFERROR(INDEX(EK$11:EK$541,_xlfn.AGGREGATE(15,6,(ROW(EK$11:EK$541)-ROW(EK$11)+1)/($DX$11:$DX$541="p"),ROWS(FJ$11:FJ65))),"")</f>
        <v/>
      </c>
      <c r="FK65" s="25"/>
      <c r="FL65" s="25" t="str">
        <f>IFERROR(INDEX(EM$11:EM$541,_xlfn.AGGREGATE(15,6,(ROW(EM$11:EM$541)-ROW(EM$11)+1)/($DX$11:$DX$541="p"),ROWS(FL$11:FL65))),"")</f>
        <v/>
      </c>
      <c r="FM65" s="25" t="str">
        <f>IFERROR(INDEX(EN$11:EN$541,_xlfn.AGGREGATE(15,6,(ROW(EN$11:EN$541)-ROW(EN$11)+1)/($DX$11:$DX$541="p"),ROWS(FM$11:FM65))),"")</f>
        <v/>
      </c>
      <c r="FN65" s="25" t="str">
        <f>IFERROR(INDEX(EO$11:EO$541,_xlfn.AGGREGATE(15,6,(ROW(EO$11:EO$541)-ROW(EO$11)+1)/($DX$11:$DX$541="p"),ROWS(FN$11:FN65))),"")</f>
        <v/>
      </c>
      <c r="FO65" s="25" t="str">
        <f>IFERROR(INDEX(EP$11:EP$541,_xlfn.AGGREGATE(15,6,(ROW(EP$11:EP$541)-ROW(EP$11)+1)/($DX$11:$DX$541="p"),ROWS(FO$11:FO65))),"")</f>
        <v/>
      </c>
      <c r="FP65" s="25" t="str">
        <f>IFERROR(INDEX(EQ$11:EQ$541,_xlfn.AGGREGATE(15,6,(ROW(EQ$11:EQ$541)-ROW(EQ$11)+1)/($DX$11:$DX$541="p"),ROWS(FP$11:FP65))),"")</f>
        <v/>
      </c>
      <c r="FQ65" s="25" t="str">
        <f>IFERROR(INDEX(ER$11:ER$541,_xlfn.AGGREGATE(15,6,(ROW(ER$11:ER$541)-ROW(ER$11)+1)/($DX$11:$DX$541="p"),ROWS(FQ$11:FQ65))),"")</f>
        <v/>
      </c>
      <c r="FR65" s="25" t="str">
        <f>IFERROR(INDEX(ES$11:ES$541,_xlfn.AGGREGATE(15,6,(ROW(ES$11:ES$541)-ROW(ES$11)+1)/($DX$11:$DX$541="p"),ROWS(FR$11:FR65))),"")</f>
        <v/>
      </c>
      <c r="FS65" s="25" t="str">
        <f>IFERROR(INDEX(ET$11:ET$541,_xlfn.AGGREGATE(15,6,(ROW(ET$11:ET$541)-ROW(ET$11)+1)/($DX$11:$DX$541="p"),ROWS(FS$11:FS65))),"")</f>
        <v/>
      </c>
      <c r="FT65" s="25"/>
      <c r="FU65" s="48">
        <f>_xlfn.RANK.EQ(GI65,$GI$11:$GI$96,1)+COUNTIF($GI$11:GI65,GI65)-1</f>
        <v>60</v>
      </c>
      <c r="FV65" s="25" t="str">
        <f>IFERROR(INDEX(DX$11:DX$541,_xlfn.AGGREGATE(15,6,(ROW(DX$11:DX$541)-ROW(DX$11)+1)/($DX$11:$DX$541="t"),ROWS(FV$11:FV65))),"")</f>
        <v>t</v>
      </c>
      <c r="FW65" s="25" t="str">
        <f>IFERROR(INDEX(DY$11:DY$541,_xlfn.AGGREGATE(15,6,(ROW(DY$11:DY$541)-ROW(DY$11)+1)/($DX$11:$DX$541="t"),ROWS(FW$11:FW65))),"")</f>
        <v>PASS</v>
      </c>
      <c r="FX65" s="25">
        <f>IFERROR(INDEX(DZ$11:DZ$541,_xlfn.AGGREGATE(15,6,(ROW(DZ$11:DZ$541)-ROW(DZ$11)+1)/($DX$11:$DX$541="t"),ROWS(FX$11:FX65))),"")</f>
        <v>3</v>
      </c>
      <c r="FY65" s="25">
        <f>IFERROR(INDEX(EA$11:EA$541,_xlfn.AGGREGATE(15,6,(ROW(EA$11:EA$541)-ROW(EA$11)+1)/($DX$11:$DX$541="t"),ROWS(FY$11:FY65))),"")</f>
        <v>3</v>
      </c>
      <c r="FZ65" s="25">
        <f>IFERROR(INDEX(EB$11:EB$541,_xlfn.AGGREGATE(15,6,(ROW(EB$11:EB$541)-ROW(EB$11)+1)/($DX$11:$DX$541="t"),ROWS(FZ$11:FZ65))),"")</f>
        <v>1</v>
      </c>
      <c r="GA65" s="25">
        <f>IFERROR(INDEX(EC$11:EC$541,_xlfn.AGGREGATE(15,6,(ROW(EC$11:EC$541)-ROW(EC$11)+1)/($DX$11:$DX$541="t"),ROWS(GA$11:GA65))),"")</f>
        <v>1</v>
      </c>
      <c r="GB65" s="25">
        <f>IFERROR(INDEX(ED$11:ED$541,_xlfn.AGGREGATE(15,6,(ROW(ED$11:ED$541)-ROW(ED$11)+1)/($DX$11:$DX$541="t"),ROWS(GB$11:GB65))),"")</f>
        <v>3</v>
      </c>
      <c r="GC65" s="25">
        <f>IFERROR(INDEX(EE$11:EE$541,_xlfn.AGGREGATE(15,6,(ROW(EE$11:EE$541)-ROW(EE$11)+1)/($DX$11:$DX$541="t"),ROWS(GC$11:GC65))),"")</f>
        <v>3</v>
      </c>
      <c r="GD65" s="25">
        <f>IFERROR(INDEX(EF$11:EF$541,_xlfn.AGGREGATE(15,6,(ROW(EF$11:EF$541)-ROW(EF$11)+1)/($DX$11:$DX$541="t"),ROWS(GD$11:GD65))),"")</f>
        <v>1</v>
      </c>
      <c r="GE65" s="25">
        <f>IFERROR(INDEX(EG$11:EG$541,_xlfn.AGGREGATE(15,6,(ROW(EG$11:EG$541)-ROW(EG$11)+1)/($DX$11:$DX$541="t"),ROWS(GE$11:GE65))),"")</f>
        <v>1</v>
      </c>
      <c r="GF65" s="25">
        <f>IFERROR(INDEX(EH$11:EH$541,_xlfn.AGGREGATE(15,6,(ROW(EH$11:EH$541)-ROW(EH$11)+1)/($DX$11:$DX$541="t"),ROWS(GF$11:GF65))),"")</f>
        <v>430</v>
      </c>
      <c r="GG65" s="25">
        <f>IFERROR(INDEX(EI$11:EI$541,_xlfn.AGGREGATE(15,6,(ROW(EI$11:EI$541)-ROW(EI$11)+1)/($DX$11:$DX$541="t"),ROWS(GG$11:GG65))),"")</f>
        <v>0</v>
      </c>
      <c r="GH65" s="25">
        <f>IFERROR(INDEX(EJ$11:EJ$541,_xlfn.AGGREGATE(15,6,(ROW(EJ$11:EJ$541)-ROW(EJ$11)+1)/($DX$11:$DX$541="t"),ROWS(GH$11:GH65))),"")</f>
        <v>470</v>
      </c>
      <c r="GI65" s="25">
        <f>IFERROR(INDEX(EK$11:EK$541,_xlfn.AGGREGATE(15,6,(ROW(EK$11:EK$541)-ROW(EK$11)+1)/($DX$11:$DX$541="t"),ROWS(GI$11:GI65))),"")</f>
        <v>20</v>
      </c>
      <c r="GJ65" s="25"/>
      <c r="GK65" s="25">
        <f>IFERROR(INDEX(EM$11:EM$541,_xlfn.AGGREGATE(15,6,(ROW(EM$11:EM$541)-ROW(EM$11)+1)/($DX$11:$DX$541="t"),ROWS(GK$11:GK65))),"")</f>
        <v>475.14859999999999</v>
      </c>
      <c r="GL65" s="25">
        <f>IFERROR(INDEX(EN$11:EN$541,_xlfn.AGGREGATE(15,6,(ROW(EN$11:EN$541)-ROW(EN$11)+1)/($DX$11:$DX$541="t"),ROWS(GL$11:GL65))),"")</f>
        <v>945.27359999999999</v>
      </c>
      <c r="GM65" s="25">
        <f>IFERROR(INDEX(EO$11:EO$541,_xlfn.AGGREGATE(15,6,(ROW(EO$11:EO$541)-ROW(EO$11)+1)/($DX$11:$DX$541="t"),ROWS(GM$11:GM65))),"")</f>
        <v>1375.3986</v>
      </c>
      <c r="GN65" s="25">
        <f>IFERROR(INDEX(EP$11:EP$541,_xlfn.AGGREGATE(15,6,(ROW(EP$11:EP$541)-ROW(EP$11)+1)/($DX$11:$DX$541="t"),ROWS(GN$11:GN65))),"")</f>
        <v>1805.3986</v>
      </c>
      <c r="GO65" s="25"/>
      <c r="GP65" s="305"/>
      <c r="GQ65" s="142"/>
      <c r="GR65" s="26"/>
      <c r="GS65" s="18" t="str">
        <f t="shared" si="111"/>
        <v>PASS</v>
      </c>
      <c r="GT65" s="26">
        <f t="shared" si="115"/>
        <v>3</v>
      </c>
      <c r="GU65" s="26">
        <f t="shared" si="116"/>
        <v>1</v>
      </c>
      <c r="GV65" s="26">
        <f t="shared" si="117"/>
        <v>3</v>
      </c>
      <c r="GW65" s="26">
        <f t="shared" si="118"/>
        <v>1</v>
      </c>
      <c r="GX65" s="26">
        <f t="shared" si="119"/>
        <v>3</v>
      </c>
      <c r="GY65" s="26">
        <f t="shared" si="120"/>
        <v>1</v>
      </c>
      <c r="GZ65" s="26">
        <f t="shared" si="121"/>
        <v>3</v>
      </c>
      <c r="HA65" s="26">
        <f t="shared" si="122"/>
        <v>1</v>
      </c>
      <c r="HB65" s="26">
        <f t="shared" si="112"/>
        <v>432</v>
      </c>
      <c r="HC65" s="26">
        <f t="shared" si="113"/>
        <v>0</v>
      </c>
      <c r="HD65" s="26">
        <f t="shared" si="114"/>
        <v>468</v>
      </c>
      <c r="HE65" s="63">
        <f t="shared" si="123"/>
        <v>18</v>
      </c>
      <c r="HF65" s="52">
        <f t="shared" si="124"/>
        <v>0</v>
      </c>
      <c r="HG65" s="4">
        <f t="shared" si="125"/>
        <v>473.14859999999999</v>
      </c>
      <c r="HH65" s="26">
        <f t="shared" si="126"/>
        <v>905.27359999999999</v>
      </c>
      <c r="HI65" s="7">
        <f t="shared" si="127"/>
        <v>1373.3986</v>
      </c>
      <c r="HJ65" s="26">
        <f t="shared" si="128"/>
        <v>1805.3986</v>
      </c>
      <c r="HK65" s="2"/>
      <c r="HL65" s="2"/>
      <c r="HN65" s="133">
        <f t="shared" si="106"/>
        <v>0</v>
      </c>
      <c r="HO65" s="35">
        <f t="shared" si="106"/>
        <v>0</v>
      </c>
      <c r="HP65" s="35">
        <f t="shared" si="106"/>
        <v>0</v>
      </c>
      <c r="HQ65" s="35">
        <f t="shared" si="106"/>
        <v>0</v>
      </c>
      <c r="HR65" s="35">
        <f t="shared" si="106"/>
        <v>0</v>
      </c>
      <c r="HS65" s="35">
        <f t="shared" si="106"/>
        <v>0</v>
      </c>
      <c r="HT65" s="35">
        <f t="shared" si="106"/>
        <v>0</v>
      </c>
      <c r="HU65" s="35" t="e">
        <f t="shared" si="106"/>
        <v>#VALUE!</v>
      </c>
      <c r="HV65" s="35" t="e">
        <f t="shared" si="106"/>
        <v>#VALUE!</v>
      </c>
      <c r="HW65" s="35" t="e">
        <f t="shared" si="106"/>
        <v>#VALUE!</v>
      </c>
      <c r="HX65" s="35" t="e">
        <f t="shared" si="107"/>
        <v>#VALUE!</v>
      </c>
      <c r="HY65" s="35" t="e">
        <f t="shared" si="107"/>
        <v>#VALUE!</v>
      </c>
      <c r="HZ65" s="35" t="e">
        <f t="shared" si="107"/>
        <v>#VALUE!</v>
      </c>
      <c r="IA65" s="35" t="e">
        <f t="shared" si="107"/>
        <v>#VALUE!</v>
      </c>
      <c r="IB65" s="35" t="e">
        <f t="shared" si="107"/>
        <v>#VALUE!</v>
      </c>
      <c r="IC65" s="35" t="e">
        <f t="shared" si="107"/>
        <v>#VALUE!</v>
      </c>
      <c r="ID65" s="35" t="e">
        <f t="shared" si="107"/>
        <v>#VALUE!</v>
      </c>
      <c r="IE65" s="35" t="e">
        <f t="shared" si="107"/>
        <v>#VALUE!</v>
      </c>
      <c r="IF65" s="35" t="e">
        <f t="shared" si="107"/>
        <v>#VALUE!</v>
      </c>
      <c r="IG65" s="35" t="e">
        <f t="shared" si="107"/>
        <v>#VALUE!</v>
      </c>
      <c r="IH65" s="35" t="e">
        <f t="shared" si="108"/>
        <v>#VALUE!</v>
      </c>
      <c r="II65" s="35" t="e">
        <f t="shared" si="108"/>
        <v>#VALUE!</v>
      </c>
      <c r="IJ65" s="35" t="e">
        <f t="shared" si="108"/>
        <v>#VALUE!</v>
      </c>
      <c r="IK65" s="35" t="e">
        <f t="shared" si="108"/>
        <v>#VALUE!</v>
      </c>
      <c r="IL65" s="35" t="e">
        <f t="shared" si="108"/>
        <v>#VALUE!</v>
      </c>
      <c r="IM65" s="35" t="e">
        <f t="shared" si="108"/>
        <v>#VALUE!</v>
      </c>
      <c r="IN65" s="35" t="e">
        <f t="shared" si="108"/>
        <v>#VALUE!</v>
      </c>
      <c r="IO65" s="35" t="e">
        <f t="shared" si="108"/>
        <v>#VALUE!</v>
      </c>
      <c r="IP65" s="35" t="e">
        <f t="shared" si="108"/>
        <v>#VALUE!</v>
      </c>
      <c r="IQ65" s="35" t="e">
        <f t="shared" si="108"/>
        <v>#VALUE!</v>
      </c>
      <c r="IR65" s="35" t="e">
        <f t="shared" si="109"/>
        <v>#VALUE!</v>
      </c>
      <c r="IS65" s="35" t="e">
        <f t="shared" si="109"/>
        <v>#VALUE!</v>
      </c>
      <c r="IT65" s="35" t="e">
        <f t="shared" si="109"/>
        <v>#VALUE!</v>
      </c>
      <c r="IU65" s="35" t="e">
        <f t="shared" si="109"/>
        <v>#VALUE!</v>
      </c>
      <c r="IV65" s="35" t="e">
        <f t="shared" si="109"/>
        <v>#VALUE!</v>
      </c>
      <c r="IW65" s="35" t="e">
        <f t="shared" si="109"/>
        <v>#VALUE!</v>
      </c>
      <c r="IX65" s="35" t="e">
        <f t="shared" si="109"/>
        <v>#VALUE!</v>
      </c>
      <c r="IY65" s="35" t="e">
        <f t="shared" si="109"/>
        <v>#VALUE!</v>
      </c>
      <c r="IZ65" s="35" t="e">
        <f t="shared" si="109"/>
        <v>#VALUE!</v>
      </c>
      <c r="JA65" s="35" t="e">
        <f t="shared" si="109"/>
        <v>#VALUE!</v>
      </c>
      <c r="JB65" s="35" t="e">
        <f t="shared" si="110"/>
        <v>#VALUE!</v>
      </c>
      <c r="JC65" s="35" t="e">
        <f t="shared" si="110"/>
        <v>#VALUE!</v>
      </c>
      <c r="JD65" s="35" t="e">
        <f t="shared" si="110"/>
        <v>#VALUE!</v>
      </c>
      <c r="JE65" s="35" t="e">
        <f t="shared" si="110"/>
        <v>#VALUE!</v>
      </c>
      <c r="JF65" s="35" t="e">
        <f t="shared" si="110"/>
        <v>#VALUE!</v>
      </c>
      <c r="JG65" s="35" t="e">
        <f t="shared" si="110"/>
        <v>#VALUE!</v>
      </c>
      <c r="JH65" s="35" t="e">
        <f t="shared" si="110"/>
        <v>#VALUE!</v>
      </c>
      <c r="JI65" s="35" t="e">
        <f t="shared" si="110"/>
        <v>#VALUE!</v>
      </c>
      <c r="JJ65" s="35" t="e">
        <f t="shared" si="110"/>
        <v>#VALUE!</v>
      </c>
      <c r="JK65" s="177" t="e">
        <f t="shared" si="110"/>
        <v>#VALUE!</v>
      </c>
    </row>
    <row r="66" spans="1:271" ht="15" customHeight="1" x14ac:dyDescent="0.3">
      <c r="A66" s="100"/>
      <c r="B66" s="100"/>
      <c r="C66" s="100"/>
      <c r="D66" s="100"/>
      <c r="E66" s="100"/>
      <c r="F66" s="100"/>
      <c r="G66" s="100"/>
      <c r="H66" s="100"/>
      <c r="I66" s="100"/>
      <c r="J66" s="100"/>
      <c r="K66" s="100"/>
      <c r="L66" s="100"/>
      <c r="M66" s="100"/>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426"/>
      <c r="AR66" s="141"/>
      <c r="AS66" s="18">
        <v>16</v>
      </c>
      <c r="AT66" s="26" t="s">
        <v>122</v>
      </c>
      <c r="AU66" s="4" t="str">
        <f t="shared" si="104"/>
        <v>FAIL</v>
      </c>
      <c r="AV66" s="60">
        <v>3</v>
      </c>
      <c r="AW66" s="60">
        <v>1</v>
      </c>
      <c r="AX66" s="60">
        <v>3</v>
      </c>
      <c r="AY66" s="60">
        <v>1</v>
      </c>
      <c r="AZ66" s="26">
        <v>3</v>
      </c>
      <c r="BA66" s="26">
        <v>1</v>
      </c>
      <c r="BB66" s="26">
        <v>3</v>
      </c>
      <c r="BC66" s="26">
        <v>1</v>
      </c>
      <c r="BD66" s="26">
        <f t="shared" si="89"/>
        <v>230</v>
      </c>
      <c r="BE66" s="26"/>
      <c r="BF66" s="26">
        <f t="shared" si="90"/>
        <v>262</v>
      </c>
      <c r="BG66" s="63">
        <f t="shared" si="105"/>
        <v>16</v>
      </c>
      <c r="BH66" s="26"/>
      <c r="BI66" s="138">
        <f t="shared" si="91"/>
        <v>262</v>
      </c>
      <c r="BJ66" s="138">
        <f t="shared" si="92"/>
        <v>492</v>
      </c>
      <c r="BK66" s="138">
        <f t="shared" si="93"/>
        <v>754</v>
      </c>
      <c r="BL66" s="138">
        <f t="shared" si="94"/>
        <v>984</v>
      </c>
      <c r="BM66" s="138">
        <f t="shared" si="95"/>
        <v>1246</v>
      </c>
      <c r="BN66" s="138">
        <f t="shared" si="96"/>
        <v>1476</v>
      </c>
      <c r="BO66" s="138">
        <f t="shared" si="97"/>
        <v>1738</v>
      </c>
      <c r="BP66" s="138">
        <f t="shared" si="98"/>
        <v>0</v>
      </c>
      <c r="BQ66" s="26"/>
      <c r="BR66" s="26" t="str">
        <f>IF(AND(MAX(BI66:BP66)&gt;$J$24,MAX(BI66:BP66)&lt;$J$25),"yes3",IF(AND(MAX(BI66:BP66)&gt;$J$24,MAX(BI66:BP66)&lt;$J$26),"yes2","no"))</f>
        <v>yes2</v>
      </c>
      <c r="BS66" s="26" t="str">
        <f t="shared" si="10"/>
        <v>Int</v>
      </c>
      <c r="BT66" s="26"/>
      <c r="BU66" s="26"/>
      <c r="BV66" s="1">
        <f t="shared" si="129"/>
        <v>0</v>
      </c>
      <c r="BW66" s="1">
        <f t="shared" si="129"/>
        <v>0</v>
      </c>
      <c r="BX66" s="1">
        <f t="shared" si="129"/>
        <v>0</v>
      </c>
      <c r="BY66" s="1">
        <f t="shared" si="129"/>
        <v>0</v>
      </c>
      <c r="BZ66" s="1">
        <f t="shared" si="129"/>
        <v>0</v>
      </c>
      <c r="CA66" s="1">
        <f t="shared" si="129"/>
        <v>0</v>
      </c>
      <c r="CB66" s="1">
        <f t="shared" si="129"/>
        <v>0</v>
      </c>
      <c r="CC66" s="1">
        <f t="shared" si="129"/>
        <v>0</v>
      </c>
      <c r="CD66" s="1">
        <f t="shared" si="129"/>
        <v>0</v>
      </c>
      <c r="CE66" s="1">
        <f t="shared" si="129"/>
        <v>0</v>
      </c>
      <c r="CF66" s="1">
        <f t="shared" si="130"/>
        <v>0</v>
      </c>
      <c r="CG66" s="1">
        <f t="shared" si="130"/>
        <v>0</v>
      </c>
      <c r="CH66" s="1">
        <f t="shared" si="130"/>
        <v>1</v>
      </c>
      <c r="CI66" s="1">
        <f t="shared" si="130"/>
        <v>0</v>
      </c>
      <c r="CJ66" s="1">
        <f t="shared" si="130"/>
        <v>0</v>
      </c>
      <c r="CK66" s="1">
        <f t="shared" si="130"/>
        <v>0</v>
      </c>
      <c r="CL66" s="1">
        <f t="shared" si="130"/>
        <v>0</v>
      </c>
      <c r="CM66" s="1">
        <f t="shared" si="130"/>
        <v>0</v>
      </c>
      <c r="CN66" s="1">
        <f t="shared" si="130"/>
        <v>0</v>
      </c>
      <c r="CO66" s="1">
        <f t="shared" si="130"/>
        <v>0</v>
      </c>
      <c r="CP66" s="1">
        <f t="shared" si="131"/>
        <v>0</v>
      </c>
      <c r="CQ66" s="1">
        <f t="shared" si="131"/>
        <v>0</v>
      </c>
      <c r="CR66" s="1">
        <f t="shared" si="131"/>
        <v>0</v>
      </c>
      <c r="CS66" s="1">
        <f t="shared" si="131"/>
        <v>0</v>
      </c>
      <c r="CT66" s="1">
        <f t="shared" si="131"/>
        <v>0</v>
      </c>
      <c r="CU66" s="1">
        <f t="shared" si="131"/>
        <v>0</v>
      </c>
      <c r="CV66" s="1">
        <f t="shared" si="131"/>
        <v>0</v>
      </c>
      <c r="CW66" s="1">
        <f t="shared" si="131"/>
        <v>0</v>
      </c>
      <c r="CX66" s="1">
        <f t="shared" si="131"/>
        <v>0</v>
      </c>
      <c r="CY66" s="1">
        <f t="shared" si="131"/>
        <v>0</v>
      </c>
      <c r="CZ66" s="1">
        <f t="shared" si="132"/>
        <v>0</v>
      </c>
      <c r="DA66" s="1">
        <f t="shared" si="132"/>
        <v>1</v>
      </c>
      <c r="DB66" s="1">
        <f t="shared" si="132"/>
        <v>0</v>
      </c>
      <c r="DC66" s="1">
        <f t="shared" si="132"/>
        <v>0</v>
      </c>
      <c r="DD66" s="1">
        <f t="shared" si="132"/>
        <v>0</v>
      </c>
      <c r="DE66" s="1">
        <f t="shared" si="132"/>
        <v>0</v>
      </c>
      <c r="DF66" s="1">
        <f t="shared" si="132"/>
        <v>0</v>
      </c>
      <c r="DG66" s="1">
        <f t="shared" si="132"/>
        <v>0</v>
      </c>
      <c r="DH66" s="1">
        <f t="shared" si="132"/>
        <v>0</v>
      </c>
      <c r="DI66" s="1">
        <f t="shared" si="132"/>
        <v>0</v>
      </c>
      <c r="DJ66" s="1">
        <f t="shared" si="133"/>
        <v>0</v>
      </c>
      <c r="DK66" s="1">
        <f t="shared" si="133"/>
        <v>0</v>
      </c>
      <c r="DL66" s="1">
        <f t="shared" si="133"/>
        <v>0</v>
      </c>
      <c r="DM66" s="1">
        <f t="shared" si="133"/>
        <v>0</v>
      </c>
      <c r="DN66" s="1">
        <f t="shared" si="133"/>
        <v>0</v>
      </c>
      <c r="DO66" s="1">
        <f t="shared" si="133"/>
        <v>0</v>
      </c>
      <c r="DP66" s="26"/>
      <c r="DQ66" s="26"/>
      <c r="DR66" s="26"/>
      <c r="DS66" s="26"/>
      <c r="DT66" s="366"/>
      <c r="DU66" s="142"/>
      <c r="DV66" s="26"/>
      <c r="DW66" s="48">
        <v>53</v>
      </c>
      <c r="DX66" s="26" t="str">
        <f>IFERROR(INDEX(AT$11:AT$2000,_xlfn.AGGREGATE(15,6,(ROW(AT$11:AT$2000)-ROW(AT$11)+1)/($AU$11:$AU$2000=$DY$8),ROWS(DX$11:DX66))),"")</f>
        <v>t</v>
      </c>
      <c r="DY66" s="4" t="str">
        <f>IFERROR(INDEX(AU$11:AU$2000,_xlfn.AGGREGATE(15,6,(ROW(AU$11:AU$2000)-ROW(AU$11)+1)/($AU$11:$AU$2000=$DY$8),ROWS(DY$11:DY66))),"")</f>
        <v>PASS</v>
      </c>
      <c r="DZ66" s="26">
        <f>IFERROR(INDEX(AV$11:AV$2000,_xlfn.AGGREGATE(15,6,(ROW(AV$11:AV$2000)-ROW(AV$11)+1)/($AU$11:$AU$2000=$DY$8),ROWS(DZ$11:DZ66))),"")</f>
        <v>3</v>
      </c>
      <c r="EA66" s="26">
        <f>IFERROR(INDEX(AW$11:AW$2000,_xlfn.AGGREGATE(15,6,(ROW(AW$11:AW$2000)-ROW(AW$11)+1)/($AU$11:$AU$2000=$DY$8),ROWS(EA$11:EA66))),"")</f>
        <v>3</v>
      </c>
      <c r="EB66" s="26">
        <f>IFERROR(INDEX(AX$11:AX$2000,_xlfn.AGGREGATE(15,6,(ROW(AX$11:AX$2000)-ROW(AX$11)+1)/($AU$11:$AU$2000=$DY$8),ROWS(EB$11:EB66))),"")</f>
        <v>1</v>
      </c>
      <c r="EC66" s="26">
        <f>IFERROR(INDEX(AY$11:AY$2000,_xlfn.AGGREGATE(15,6,(ROW(AY$11:AY$2000)-ROW(AY$11)+1)/($AU$11:$AU$2000=$DY$8),ROWS(EC$11:EC66))),"")</f>
        <v>1</v>
      </c>
      <c r="ED66" s="26">
        <f>IFERROR(INDEX(AZ$11:AZ$2000,_xlfn.AGGREGATE(15,6,(ROW(AZ$11:AZ$2000)-ROW(AZ$11)+1)/($AU$11:$AU$2000=$DY$8),ROWS(ED$11:ED66))),"")</f>
        <v>3</v>
      </c>
      <c r="EE66" s="26">
        <f>IFERROR(INDEX(BA$11:BA$2000,_xlfn.AGGREGATE(15,6,(ROW(BA$11:BA$2000)-ROW(BA$11)+1)/($AU$11:$AU$2000=$DY$8),ROWS(EE$11:EE66))),"")</f>
        <v>3</v>
      </c>
      <c r="EF66" s="26">
        <f>IFERROR(INDEX(BB$11:BB$2000,_xlfn.AGGREGATE(15,6,(ROW(BB$11:BB$2000)-ROW(BB$11)+1)/($AU$11:$AU$2000=$DY$8),ROWS(EF$11:EF66))),"")</f>
        <v>1</v>
      </c>
      <c r="EG66" s="26">
        <f>IFERROR(INDEX(BC$11:BC$2000,_xlfn.AGGREGATE(15,6,(ROW(BC$11:BC$2000)-ROW(BC$11)+1)/($AU$11:$AU$2000=$DY$8),ROWS(EG$11:EG66))),"")</f>
        <v>1</v>
      </c>
      <c r="EH66" s="26">
        <f>IFERROR(INDEX(BD$11:BD$2000,_xlfn.AGGREGATE(15,6,(ROW(BD$11:BD$2000)-ROW(BD$11)+1)/($AU$11:$AU$2000=$DY$8),ROWS(EH$11:EH66))),"")</f>
        <v>433</v>
      </c>
      <c r="EI66" s="26">
        <f>IFERROR(INDEX(BE$11:BE$2000,_xlfn.AGGREGATE(15,6,(ROW(BE$11:BE$2000)-ROW(BE$11)+1)/($AU$11:$AU$2000=$DY$8),ROWS(EI$11:EI66))),"")</f>
        <v>0</v>
      </c>
      <c r="EJ66" s="26">
        <f>IFERROR(INDEX(BF$11:BF$2000,_xlfn.AGGREGATE(15,6,(ROW(BF$11:BF$2000)-ROW(BF$11)+1)/($AU$11:$AU$2000=$DY$8),ROWS(EJ$11:EJ66))),"")</f>
        <v>467</v>
      </c>
      <c r="EK66" s="26">
        <f>IFERROR(INDEX(BG$11:BG$2000,_xlfn.AGGREGATE(15,6,(ROW(BG$11:BG$2000)-ROW(BG$11)+1)/($AU$11:$AU$2000=$DY$8),ROWS(EK$11:EK66))),"")</f>
        <v>17</v>
      </c>
      <c r="EL66" s="26">
        <f>IFERROR(INDEX(BH$11:BH$2000,_xlfn.AGGREGATE(15,6,(ROW(BH$11:BH$2000)-ROW(BH$11)+1)/($AU$11:$AU$2000=$DY$8),ROWS(EL$11:EL66))),"")</f>
        <v>0</v>
      </c>
      <c r="EM66" s="26">
        <f>IFERROR(INDEX(BI$11:BI$2000,_xlfn.AGGREGATE(15,6,(ROW(BI$11:BI$2000)-ROW(BI$11)+1)/($AU$11:$AU$2000=$DY$8),ROWS(EM$11:EM66))),"")</f>
        <v>472.14859999999999</v>
      </c>
      <c r="EN66" s="26">
        <f>IFERROR(INDEX(BJ$11:BJ$2000,_xlfn.AGGREGATE(15,6,(ROW(BJ$11:BJ$2000)-ROW(BJ$11)+1)/($AU$11:$AU$2000=$DY$8),ROWS(EN$11:EN66))),"")</f>
        <v>939.27359999999999</v>
      </c>
      <c r="EO66" s="26">
        <f>IFERROR(INDEX(BK$11:BK$2000,_xlfn.AGGREGATE(15,6,(ROW(BK$11:BK$2000)-ROW(BK$11)+1)/($AU$11:$AU$2000=$DY$8),ROWS(EO$11:EO66))),"")</f>
        <v>1372.3986</v>
      </c>
      <c r="EP66" s="26">
        <f>IFERROR(INDEX(BL$11:BL$2000,_xlfn.AGGREGATE(15,6,(ROW(BL$11:BL$2000)-ROW(BL$11)+1)/($AU$11:$AU$2000=$DY$8),ROWS(EP$11:EP66))),"")</f>
        <v>1805.3986</v>
      </c>
      <c r="EQ66" s="26">
        <f>IFERROR(INDEX(BM$11:BM$2000,_xlfn.AGGREGATE(15,6,(ROW(BM$11:BM$2000)-ROW(BM$11)+1)/($AU$11:$AU$2000=$DY$8),ROWS(EQ$11:EQ66))),"")</f>
        <v>0</v>
      </c>
      <c r="ER66" s="26">
        <f>IFERROR(INDEX(BN$11:BN$2000,_xlfn.AGGREGATE(15,6,(ROW(BN$11:BN$2000)-ROW(BN$11)+1)/($AU$11:$AU$2000=$DY$8),ROWS(ER$11:ER66))),"")</f>
        <v>0</v>
      </c>
      <c r="ES66" s="26">
        <f>IFERROR(INDEX(BO$11:BO$2000,_xlfn.AGGREGATE(15,6,(ROW(BO$11:BO$2000)-ROW(BO$11)+1)/($AU$11:$AU$2000=$DY$8),ROWS(ES$11:ES66))),"")</f>
        <v>0</v>
      </c>
      <c r="ET66" s="63">
        <f>IFERROR(INDEX(BP$11:BP$2000,_xlfn.AGGREGATE(15,6,(ROW(BP$11:BP$2000)-ROW(BP$11)+1)/($AU$11:$AU$2000=$DY$8),ROWS(ET$11:ET66))),"")</f>
        <v>0</v>
      </c>
      <c r="EU66" s="25"/>
      <c r="EV66" s="48" t="e">
        <f>_xlfn.RANK.EQ(FJ66,$FJ$11:$FJ$64,1)+COUNTIF(FJ$11:$FJ66,FJ66)-1</f>
        <v>#VALUE!</v>
      </c>
      <c r="EW66" s="25" t="str">
        <f>IFERROR(INDEX(DX$11:DX$541,_xlfn.AGGREGATE(15,6,(ROW(DX$11:DX$541)-ROW(DX$11)+1)/($DX$11:$DX$541="p"),ROWS(EW$11:EW66))),"")</f>
        <v/>
      </c>
      <c r="EX66" s="25" t="str">
        <f>IFERROR(INDEX(DY$11:DY$541,_xlfn.AGGREGATE(15,6,(ROW(DY$11:DY$541)-ROW(DY$11)+1)/($DX$11:$DX$541="p"),ROWS(EX$11:EX66))),"")</f>
        <v/>
      </c>
      <c r="EY66" s="25" t="str">
        <f>IFERROR(INDEX(DZ$11:DZ$541,_xlfn.AGGREGATE(15,6,(ROW(DZ$11:DZ$541)-ROW(DZ$11)+1)/($DX$11:$DX$541="p"),ROWS(EY$11:EY66))),"")</f>
        <v/>
      </c>
      <c r="EZ66" s="25" t="str">
        <f>IFERROR(INDEX(EA$11:EA$541,_xlfn.AGGREGATE(15,6,(ROW(EA$11:EA$541)-ROW(EA$11)+1)/($DX$11:$DX$541="p"),ROWS(EZ$11:EZ66))),"")</f>
        <v/>
      </c>
      <c r="FA66" s="25" t="str">
        <f>IFERROR(INDEX(EB$11:EB$541,_xlfn.AGGREGATE(15,6,(ROW(EB$11:EB$541)-ROW(EB$11)+1)/($DX$11:$DX$541="p"),ROWS(FA$11:FA66))),"")</f>
        <v/>
      </c>
      <c r="FB66" s="25" t="str">
        <f>IFERROR(INDEX(EC$11:EC$541,_xlfn.AGGREGATE(15,6,(ROW(EC$11:EC$541)-ROW(EC$11)+1)/($DX$11:$DX$541="p"),ROWS(FB$11:FB66))),"")</f>
        <v/>
      </c>
      <c r="FC66" s="25" t="str">
        <f>IFERROR(INDEX(ED$11:ED$541,_xlfn.AGGREGATE(15,6,(ROW(ED$11:ED$541)-ROW(ED$11)+1)/($DX$11:$DX$541="p"),ROWS(FC$11:FC66))),"")</f>
        <v/>
      </c>
      <c r="FD66" s="25" t="str">
        <f>IFERROR(INDEX(EE$11:EE$541,_xlfn.AGGREGATE(15,6,(ROW(EE$11:EE$541)-ROW(EE$11)+1)/($DX$11:$DX$541="p"),ROWS(FD$11:FD66))),"")</f>
        <v/>
      </c>
      <c r="FE66" s="25" t="str">
        <f>IFERROR(INDEX(EF$11:EF$541,_xlfn.AGGREGATE(15,6,(ROW(EF$11:EF$541)-ROW(EF$11)+1)/($DX$11:$DX$541="p"),ROWS(FE$11:FE66))),"")</f>
        <v/>
      </c>
      <c r="FF66" s="25" t="str">
        <f>IFERROR(INDEX(EG$11:EG$541,_xlfn.AGGREGATE(15,6,(ROW(EG$11:EG$541)-ROW(EG$11)+1)/($DX$11:$DX$541="p"),ROWS(FF$11:FF66))),"")</f>
        <v/>
      </c>
      <c r="FG66" s="25" t="str">
        <f>IFERROR(INDEX(EH$11:EH$541,_xlfn.AGGREGATE(15,6,(ROW(EH$11:EH$541)-ROW(EH$11)+1)/($DX$11:$DX$541="p"),ROWS(FG$11:FG66))),"")</f>
        <v/>
      </c>
      <c r="FH66" s="25" t="str">
        <f>IFERROR(INDEX(EI$11:EI$541,_xlfn.AGGREGATE(15,6,(ROW(EI$11:EI$541)-ROW(EI$11)+1)/($DX$11:$DX$541="p"),ROWS(FH$11:FH66))),"")</f>
        <v/>
      </c>
      <c r="FI66" s="25" t="str">
        <f>IFERROR(INDEX(EJ$11:EJ$541,_xlfn.AGGREGATE(15,6,(ROW(EJ$11:EJ$541)-ROW(EJ$11)+1)/($DX$11:$DX$541="p"),ROWS(FI$11:FI66))),"")</f>
        <v/>
      </c>
      <c r="FJ66" s="25" t="str">
        <f>IFERROR(INDEX(EK$11:EK$541,_xlfn.AGGREGATE(15,6,(ROW(EK$11:EK$541)-ROW(EK$11)+1)/($DX$11:$DX$541="p"),ROWS(FJ$11:FJ66))),"")</f>
        <v/>
      </c>
      <c r="FK66" s="25"/>
      <c r="FL66" s="25" t="str">
        <f>IFERROR(INDEX(EM$11:EM$541,_xlfn.AGGREGATE(15,6,(ROW(EM$11:EM$541)-ROW(EM$11)+1)/($DX$11:$DX$541="p"),ROWS(FL$11:FL66))),"")</f>
        <v/>
      </c>
      <c r="FM66" s="25" t="str">
        <f>IFERROR(INDEX(EN$11:EN$541,_xlfn.AGGREGATE(15,6,(ROW(EN$11:EN$541)-ROW(EN$11)+1)/($DX$11:$DX$541="p"),ROWS(FM$11:FM66))),"")</f>
        <v/>
      </c>
      <c r="FN66" s="25" t="str">
        <f>IFERROR(INDEX(EO$11:EO$541,_xlfn.AGGREGATE(15,6,(ROW(EO$11:EO$541)-ROW(EO$11)+1)/($DX$11:$DX$541="p"),ROWS(FN$11:FN66))),"")</f>
        <v/>
      </c>
      <c r="FO66" s="25" t="str">
        <f>IFERROR(INDEX(EP$11:EP$541,_xlfn.AGGREGATE(15,6,(ROW(EP$11:EP$541)-ROW(EP$11)+1)/($DX$11:$DX$541="p"),ROWS(FO$11:FO66))),"")</f>
        <v/>
      </c>
      <c r="FP66" s="25" t="str">
        <f>IFERROR(INDEX(EQ$11:EQ$541,_xlfn.AGGREGATE(15,6,(ROW(EQ$11:EQ$541)-ROW(EQ$11)+1)/($DX$11:$DX$541="p"),ROWS(FP$11:FP66))),"")</f>
        <v/>
      </c>
      <c r="FQ66" s="25" t="str">
        <f>IFERROR(INDEX(ER$11:ER$541,_xlfn.AGGREGATE(15,6,(ROW(ER$11:ER$541)-ROW(ER$11)+1)/($DX$11:$DX$541="p"),ROWS(FQ$11:FQ66))),"")</f>
        <v/>
      </c>
      <c r="FR66" s="25" t="str">
        <f>IFERROR(INDEX(ES$11:ES$541,_xlfn.AGGREGATE(15,6,(ROW(ES$11:ES$541)-ROW(ES$11)+1)/($DX$11:$DX$541="p"),ROWS(FR$11:FR66))),"")</f>
        <v/>
      </c>
      <c r="FS66" s="25" t="str">
        <f>IFERROR(INDEX(ET$11:ET$541,_xlfn.AGGREGATE(15,6,(ROW(ET$11:ET$541)-ROW(ET$11)+1)/($DX$11:$DX$541="p"),ROWS(FS$11:FS66))),"")</f>
        <v/>
      </c>
      <c r="FT66" s="25"/>
      <c r="FU66" s="48">
        <f>_xlfn.RANK.EQ(GI66,$GI$11:$GI$96,1)+COUNTIF($GI$11:GI66,GI66)-1</f>
        <v>64</v>
      </c>
      <c r="FV66" s="25" t="str">
        <f>IFERROR(INDEX(DX$11:DX$541,_xlfn.AGGREGATE(15,6,(ROW(DX$11:DX$541)-ROW(DX$11)+1)/($DX$11:$DX$541="t"),ROWS(FV$11:FV66))),"")</f>
        <v>t</v>
      </c>
      <c r="FW66" s="25" t="str">
        <f>IFERROR(INDEX(DY$11:DY$541,_xlfn.AGGREGATE(15,6,(ROW(DY$11:DY$541)-ROW(DY$11)+1)/($DX$11:$DX$541="t"),ROWS(FW$11:FW66))),"")</f>
        <v>PASS</v>
      </c>
      <c r="FX66" s="25">
        <f>IFERROR(INDEX(DZ$11:DZ$541,_xlfn.AGGREGATE(15,6,(ROW(DZ$11:DZ$541)-ROW(DZ$11)+1)/($DX$11:$DX$541="t"),ROWS(FX$11:FX66))),"")</f>
        <v>3</v>
      </c>
      <c r="FY66" s="25">
        <f>IFERROR(INDEX(EA$11:EA$541,_xlfn.AGGREGATE(15,6,(ROW(EA$11:EA$541)-ROW(EA$11)+1)/($DX$11:$DX$541="t"),ROWS(FY$11:FY66))),"")</f>
        <v>3</v>
      </c>
      <c r="FZ66" s="25">
        <f>IFERROR(INDEX(EB$11:EB$541,_xlfn.AGGREGATE(15,6,(ROW(EB$11:EB$541)-ROW(EB$11)+1)/($DX$11:$DX$541="t"),ROWS(FZ$11:FZ66))),"")</f>
        <v>1</v>
      </c>
      <c r="GA66" s="25">
        <f>IFERROR(INDEX(EC$11:EC$541,_xlfn.AGGREGATE(15,6,(ROW(EC$11:EC$541)-ROW(EC$11)+1)/($DX$11:$DX$541="t"),ROWS(GA$11:GA66))),"")</f>
        <v>1</v>
      </c>
      <c r="GB66" s="25">
        <f>IFERROR(INDEX(ED$11:ED$541,_xlfn.AGGREGATE(15,6,(ROW(ED$11:ED$541)-ROW(ED$11)+1)/($DX$11:$DX$541="t"),ROWS(GB$11:GB66))),"")</f>
        <v>3</v>
      </c>
      <c r="GC66" s="25">
        <f>IFERROR(INDEX(EE$11:EE$541,_xlfn.AGGREGATE(15,6,(ROW(EE$11:EE$541)-ROW(EE$11)+1)/($DX$11:$DX$541="t"),ROWS(GC$11:GC66))),"")</f>
        <v>3</v>
      </c>
      <c r="GD66" s="25">
        <f>IFERROR(INDEX(EF$11:EF$541,_xlfn.AGGREGATE(15,6,(ROW(EF$11:EF$541)-ROW(EF$11)+1)/($DX$11:$DX$541="t"),ROWS(GD$11:GD66))),"")</f>
        <v>1</v>
      </c>
      <c r="GE66" s="25">
        <f>IFERROR(INDEX(EG$11:EG$541,_xlfn.AGGREGATE(15,6,(ROW(EG$11:EG$541)-ROW(EG$11)+1)/($DX$11:$DX$541="t"),ROWS(GE$11:GE66))),"")</f>
        <v>1</v>
      </c>
      <c r="GF66" s="25">
        <f>IFERROR(INDEX(EH$11:EH$541,_xlfn.AGGREGATE(15,6,(ROW(EH$11:EH$541)-ROW(EH$11)+1)/($DX$11:$DX$541="t"),ROWS(GF$11:GF66))),"")</f>
        <v>429.5</v>
      </c>
      <c r="GG66" s="25">
        <f>IFERROR(INDEX(EI$11:EI$541,_xlfn.AGGREGATE(15,6,(ROW(EI$11:EI$541)-ROW(EI$11)+1)/($DX$11:$DX$541="t"),ROWS(GG$11:GG66))),"")</f>
        <v>0</v>
      </c>
      <c r="GH66" s="25">
        <f>IFERROR(INDEX(EJ$11:EJ$541,_xlfn.AGGREGATE(15,6,(ROW(EJ$11:EJ$541)-ROW(EJ$11)+1)/($DX$11:$DX$541="t"),ROWS(GH$11:GH66))),"")</f>
        <v>470.5</v>
      </c>
      <c r="GI66" s="25">
        <f>IFERROR(INDEX(EK$11:EK$541,_xlfn.AGGREGATE(15,6,(ROW(EK$11:EK$541)-ROW(EK$11)+1)/($DX$11:$DX$541="t"),ROWS(GI$11:GI66))),"")</f>
        <v>20.5</v>
      </c>
      <c r="GJ66" s="25"/>
      <c r="GK66" s="25">
        <f>IFERROR(INDEX(EM$11:EM$541,_xlfn.AGGREGATE(15,6,(ROW(EM$11:EM$541)-ROW(EM$11)+1)/($DX$11:$DX$541="t"),ROWS(GK$11:GK66))),"")</f>
        <v>475.64859999999999</v>
      </c>
      <c r="GL66" s="25">
        <f>IFERROR(INDEX(EN$11:EN$541,_xlfn.AGGREGATE(15,6,(ROW(EN$11:EN$541)-ROW(EN$11)+1)/($DX$11:$DX$541="t"),ROWS(GL$11:GL66))),"")</f>
        <v>946.27359999999999</v>
      </c>
      <c r="GM66" s="25">
        <f>IFERROR(INDEX(EO$11:EO$541,_xlfn.AGGREGATE(15,6,(ROW(EO$11:EO$541)-ROW(EO$11)+1)/($DX$11:$DX$541="t"),ROWS(GM$11:GM66))),"")</f>
        <v>1375.8986</v>
      </c>
      <c r="GN66" s="25">
        <f>IFERROR(INDEX(EP$11:EP$541,_xlfn.AGGREGATE(15,6,(ROW(EP$11:EP$541)-ROW(EP$11)+1)/($DX$11:$DX$541="t"),ROWS(GN$11:GN66))),"")</f>
        <v>1805.3986</v>
      </c>
      <c r="GO66" s="44"/>
      <c r="GP66" s="305"/>
      <c r="GQ66" s="144"/>
      <c r="GR66" s="61"/>
      <c r="GS66" s="18" t="str">
        <f t="shared" si="111"/>
        <v>PASS</v>
      </c>
      <c r="GT66" s="26">
        <f t="shared" si="115"/>
        <v>1</v>
      </c>
      <c r="GU66" s="26">
        <f t="shared" si="116"/>
        <v>3</v>
      </c>
      <c r="GV66" s="26">
        <f t="shared" si="117"/>
        <v>1</v>
      </c>
      <c r="GW66" s="26">
        <f t="shared" si="118"/>
        <v>3</v>
      </c>
      <c r="GX66" s="26">
        <f t="shared" si="119"/>
        <v>1</v>
      </c>
      <c r="GY66" s="26">
        <f t="shared" si="120"/>
        <v>3</v>
      </c>
      <c r="GZ66" s="26">
        <f t="shared" si="121"/>
        <v>1</v>
      </c>
      <c r="HA66" s="26">
        <f t="shared" si="122"/>
        <v>3</v>
      </c>
      <c r="HB66" s="26">
        <f t="shared" si="112"/>
        <v>432</v>
      </c>
      <c r="HC66" s="26">
        <f t="shared" si="113"/>
        <v>0</v>
      </c>
      <c r="HD66" s="26">
        <f t="shared" si="114"/>
        <v>468</v>
      </c>
      <c r="HE66" s="63">
        <f t="shared" si="123"/>
        <v>18</v>
      </c>
      <c r="HF66" s="52">
        <f t="shared" si="124"/>
        <v>0</v>
      </c>
      <c r="HG66" s="4">
        <f t="shared" si="125"/>
        <v>437.14859999999999</v>
      </c>
      <c r="HH66" s="26">
        <f t="shared" si="126"/>
        <v>905.27359999999999</v>
      </c>
      <c r="HI66" s="7">
        <f t="shared" si="127"/>
        <v>1337.3986</v>
      </c>
      <c r="HJ66" s="26">
        <f t="shared" si="128"/>
        <v>1805.3986</v>
      </c>
      <c r="HK66" s="2"/>
      <c r="HL66" s="2"/>
      <c r="HN66" s="133">
        <f t="shared" si="106"/>
        <v>0</v>
      </c>
      <c r="HO66" s="35">
        <f t="shared" si="106"/>
        <v>0</v>
      </c>
      <c r="HP66" s="35">
        <f t="shared" si="106"/>
        <v>1</v>
      </c>
      <c r="HQ66" s="35">
        <f t="shared" si="106"/>
        <v>1</v>
      </c>
      <c r="HR66" s="35">
        <f t="shared" si="106"/>
        <v>1</v>
      </c>
      <c r="HS66" s="35">
        <f t="shared" si="106"/>
        <v>1</v>
      </c>
      <c r="HT66" s="35">
        <f t="shared" si="106"/>
        <v>1</v>
      </c>
      <c r="HU66" s="35" t="e">
        <f t="shared" si="106"/>
        <v>#VALUE!</v>
      </c>
      <c r="HV66" s="35" t="e">
        <f t="shared" si="106"/>
        <v>#VALUE!</v>
      </c>
      <c r="HW66" s="35" t="e">
        <f t="shared" si="106"/>
        <v>#VALUE!</v>
      </c>
      <c r="HX66" s="35" t="e">
        <f t="shared" si="107"/>
        <v>#VALUE!</v>
      </c>
      <c r="HY66" s="35" t="e">
        <f t="shared" si="107"/>
        <v>#VALUE!</v>
      </c>
      <c r="HZ66" s="35" t="e">
        <f t="shared" si="107"/>
        <v>#VALUE!</v>
      </c>
      <c r="IA66" s="35" t="e">
        <f t="shared" si="107"/>
        <v>#VALUE!</v>
      </c>
      <c r="IB66" s="35" t="e">
        <f t="shared" si="107"/>
        <v>#VALUE!</v>
      </c>
      <c r="IC66" s="35" t="e">
        <f t="shared" si="107"/>
        <v>#VALUE!</v>
      </c>
      <c r="ID66" s="35" t="e">
        <f t="shared" si="107"/>
        <v>#VALUE!</v>
      </c>
      <c r="IE66" s="35" t="e">
        <f t="shared" si="107"/>
        <v>#VALUE!</v>
      </c>
      <c r="IF66" s="35" t="e">
        <f t="shared" si="107"/>
        <v>#VALUE!</v>
      </c>
      <c r="IG66" s="35" t="e">
        <f t="shared" si="107"/>
        <v>#VALUE!</v>
      </c>
      <c r="IH66" s="35" t="e">
        <f t="shared" si="108"/>
        <v>#VALUE!</v>
      </c>
      <c r="II66" s="35" t="e">
        <f t="shared" si="108"/>
        <v>#VALUE!</v>
      </c>
      <c r="IJ66" s="35" t="e">
        <f t="shared" si="108"/>
        <v>#VALUE!</v>
      </c>
      <c r="IK66" s="35" t="e">
        <f t="shared" si="108"/>
        <v>#VALUE!</v>
      </c>
      <c r="IL66" s="35" t="e">
        <f t="shared" si="108"/>
        <v>#VALUE!</v>
      </c>
      <c r="IM66" s="35" t="e">
        <f t="shared" si="108"/>
        <v>#VALUE!</v>
      </c>
      <c r="IN66" s="35" t="e">
        <f t="shared" si="108"/>
        <v>#VALUE!</v>
      </c>
      <c r="IO66" s="35" t="e">
        <f t="shared" si="108"/>
        <v>#VALUE!</v>
      </c>
      <c r="IP66" s="35" t="e">
        <f t="shared" si="108"/>
        <v>#VALUE!</v>
      </c>
      <c r="IQ66" s="35" t="e">
        <f t="shared" si="108"/>
        <v>#VALUE!</v>
      </c>
      <c r="IR66" s="35" t="e">
        <f t="shared" si="109"/>
        <v>#VALUE!</v>
      </c>
      <c r="IS66" s="35" t="e">
        <f t="shared" si="109"/>
        <v>#VALUE!</v>
      </c>
      <c r="IT66" s="35" t="e">
        <f t="shared" si="109"/>
        <v>#VALUE!</v>
      </c>
      <c r="IU66" s="35" t="e">
        <f t="shared" si="109"/>
        <v>#VALUE!</v>
      </c>
      <c r="IV66" s="35" t="e">
        <f t="shared" si="109"/>
        <v>#VALUE!</v>
      </c>
      <c r="IW66" s="35" t="e">
        <f t="shared" si="109"/>
        <v>#VALUE!</v>
      </c>
      <c r="IX66" s="35" t="e">
        <f t="shared" si="109"/>
        <v>#VALUE!</v>
      </c>
      <c r="IY66" s="35" t="e">
        <f t="shared" si="109"/>
        <v>#VALUE!</v>
      </c>
      <c r="IZ66" s="35" t="e">
        <f t="shared" si="109"/>
        <v>#VALUE!</v>
      </c>
      <c r="JA66" s="35" t="e">
        <f t="shared" si="109"/>
        <v>#VALUE!</v>
      </c>
      <c r="JB66" s="35" t="e">
        <f t="shared" si="110"/>
        <v>#VALUE!</v>
      </c>
      <c r="JC66" s="35" t="e">
        <f t="shared" si="110"/>
        <v>#VALUE!</v>
      </c>
      <c r="JD66" s="35" t="e">
        <f t="shared" si="110"/>
        <v>#VALUE!</v>
      </c>
      <c r="JE66" s="35" t="e">
        <f t="shared" si="110"/>
        <v>#VALUE!</v>
      </c>
      <c r="JF66" s="35" t="e">
        <f t="shared" si="110"/>
        <v>#VALUE!</v>
      </c>
      <c r="JG66" s="35" t="e">
        <f t="shared" si="110"/>
        <v>#VALUE!</v>
      </c>
      <c r="JH66" s="35" t="e">
        <f t="shared" si="110"/>
        <v>#VALUE!</v>
      </c>
      <c r="JI66" s="35" t="e">
        <f t="shared" si="110"/>
        <v>#VALUE!</v>
      </c>
      <c r="JJ66" s="35" t="e">
        <f t="shared" si="110"/>
        <v>#VALUE!</v>
      </c>
      <c r="JK66" s="177" t="e">
        <f t="shared" si="110"/>
        <v>#VALUE!</v>
      </c>
    </row>
    <row r="67" spans="1:271" ht="15" customHeight="1" x14ac:dyDescent="0.3">
      <c r="A67" s="100"/>
      <c r="B67" s="100"/>
      <c r="C67" s="100"/>
      <c r="D67" s="100"/>
      <c r="E67" s="100"/>
      <c r="F67" s="100"/>
      <c r="G67" s="100"/>
      <c r="H67" s="100"/>
      <c r="I67" s="100"/>
      <c r="J67" s="100"/>
      <c r="K67" s="100"/>
      <c r="L67" s="100"/>
      <c r="M67" s="100"/>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426"/>
      <c r="AR67" s="141"/>
      <c r="AS67" s="18">
        <v>17</v>
      </c>
      <c r="AT67" s="26" t="s">
        <v>122</v>
      </c>
      <c r="AU67" s="4" t="str">
        <f t="shared" si="104"/>
        <v>FAIL</v>
      </c>
      <c r="AV67" s="60">
        <v>3</v>
      </c>
      <c r="AW67" s="60">
        <v>1</v>
      </c>
      <c r="AX67" s="60">
        <v>3</v>
      </c>
      <c r="AY67" s="60">
        <v>1</v>
      </c>
      <c r="AZ67" s="26">
        <v>3</v>
      </c>
      <c r="BA67" s="26">
        <v>1</v>
      </c>
      <c r="BB67" s="26">
        <v>3</v>
      </c>
      <c r="BC67" s="26">
        <v>1</v>
      </c>
      <c r="BD67" s="26">
        <f t="shared" si="89"/>
        <v>229</v>
      </c>
      <c r="BE67" s="26"/>
      <c r="BF67" s="26">
        <f t="shared" si="90"/>
        <v>263</v>
      </c>
      <c r="BG67" s="63">
        <f t="shared" si="105"/>
        <v>17</v>
      </c>
      <c r="BH67" s="26"/>
      <c r="BI67" s="138">
        <f t="shared" si="91"/>
        <v>263</v>
      </c>
      <c r="BJ67" s="138">
        <f t="shared" si="92"/>
        <v>492</v>
      </c>
      <c r="BK67" s="138">
        <f t="shared" si="93"/>
        <v>755</v>
      </c>
      <c r="BL67" s="138">
        <f t="shared" si="94"/>
        <v>984</v>
      </c>
      <c r="BM67" s="138">
        <f t="shared" si="95"/>
        <v>1247</v>
      </c>
      <c r="BN67" s="138">
        <f t="shared" si="96"/>
        <v>1476</v>
      </c>
      <c r="BO67" s="138">
        <f t="shared" si="97"/>
        <v>1739</v>
      </c>
      <c r="BP67" s="138">
        <f t="shared" si="98"/>
        <v>0</v>
      </c>
      <c r="BQ67" s="26"/>
      <c r="BR67" s="26" t="str">
        <f t="shared" si="9"/>
        <v>yes2</v>
      </c>
      <c r="BS67" s="26" t="str">
        <f t="shared" si="10"/>
        <v>Int</v>
      </c>
      <c r="BT67" s="26"/>
      <c r="BU67" s="26"/>
      <c r="BV67" s="1">
        <f t="shared" si="129"/>
        <v>0</v>
      </c>
      <c r="BW67" s="1">
        <f t="shared" si="129"/>
        <v>0</v>
      </c>
      <c r="BX67" s="1">
        <f t="shared" si="129"/>
        <v>0</v>
      </c>
      <c r="BY67" s="1">
        <f t="shared" si="129"/>
        <v>0</v>
      </c>
      <c r="BZ67" s="1">
        <f t="shared" si="129"/>
        <v>0</v>
      </c>
      <c r="CA67" s="1">
        <f t="shared" si="129"/>
        <v>0</v>
      </c>
      <c r="CB67" s="1">
        <f t="shared" si="129"/>
        <v>0</v>
      </c>
      <c r="CC67" s="1">
        <f t="shared" si="129"/>
        <v>0</v>
      </c>
      <c r="CD67" s="1">
        <f t="shared" si="129"/>
        <v>0</v>
      </c>
      <c r="CE67" s="1">
        <f t="shared" si="129"/>
        <v>0</v>
      </c>
      <c r="CF67" s="1">
        <f t="shared" si="130"/>
        <v>0</v>
      </c>
      <c r="CG67" s="1">
        <f t="shared" si="130"/>
        <v>0</v>
      </c>
      <c r="CH67" s="1">
        <f t="shared" si="130"/>
        <v>1</v>
      </c>
      <c r="CI67" s="1">
        <f t="shared" si="130"/>
        <v>0</v>
      </c>
      <c r="CJ67" s="1">
        <f t="shared" si="130"/>
        <v>0</v>
      </c>
      <c r="CK67" s="1">
        <f t="shared" si="130"/>
        <v>0</v>
      </c>
      <c r="CL67" s="1">
        <f t="shared" si="130"/>
        <v>0</v>
      </c>
      <c r="CM67" s="1">
        <f t="shared" si="130"/>
        <v>0</v>
      </c>
      <c r="CN67" s="1">
        <f t="shared" si="130"/>
        <v>0</v>
      </c>
      <c r="CO67" s="1">
        <f t="shared" si="130"/>
        <v>0</v>
      </c>
      <c r="CP67" s="1">
        <f t="shared" si="131"/>
        <v>0</v>
      </c>
      <c r="CQ67" s="1">
        <f t="shared" si="131"/>
        <v>0</v>
      </c>
      <c r="CR67" s="1">
        <f t="shared" si="131"/>
        <v>0</v>
      </c>
      <c r="CS67" s="1">
        <f t="shared" si="131"/>
        <v>0</v>
      </c>
      <c r="CT67" s="1">
        <f t="shared" si="131"/>
        <v>0</v>
      </c>
      <c r="CU67" s="1">
        <f t="shared" si="131"/>
        <v>0</v>
      </c>
      <c r="CV67" s="1">
        <f t="shared" si="131"/>
        <v>0</v>
      </c>
      <c r="CW67" s="1">
        <f t="shared" si="131"/>
        <v>0</v>
      </c>
      <c r="CX67" s="1">
        <f t="shared" si="131"/>
        <v>0</v>
      </c>
      <c r="CY67" s="1">
        <f t="shared" si="131"/>
        <v>0</v>
      </c>
      <c r="CZ67" s="1">
        <f t="shared" si="132"/>
        <v>0</v>
      </c>
      <c r="DA67" s="1">
        <f t="shared" si="132"/>
        <v>1</v>
      </c>
      <c r="DB67" s="1">
        <f t="shared" si="132"/>
        <v>0</v>
      </c>
      <c r="DC67" s="1">
        <f t="shared" si="132"/>
        <v>0</v>
      </c>
      <c r="DD67" s="1">
        <f t="shared" si="132"/>
        <v>0</v>
      </c>
      <c r="DE67" s="1">
        <f t="shared" si="132"/>
        <v>0</v>
      </c>
      <c r="DF67" s="1">
        <f t="shared" si="132"/>
        <v>0</v>
      </c>
      <c r="DG67" s="1">
        <f t="shared" si="132"/>
        <v>0</v>
      </c>
      <c r="DH67" s="1">
        <f t="shared" si="132"/>
        <v>0</v>
      </c>
      <c r="DI67" s="1">
        <f t="shared" si="132"/>
        <v>0</v>
      </c>
      <c r="DJ67" s="1">
        <f t="shared" si="133"/>
        <v>0</v>
      </c>
      <c r="DK67" s="1">
        <f t="shared" si="133"/>
        <v>0</v>
      </c>
      <c r="DL67" s="1">
        <f t="shared" si="133"/>
        <v>0</v>
      </c>
      <c r="DM67" s="1">
        <f t="shared" si="133"/>
        <v>0</v>
      </c>
      <c r="DN67" s="1">
        <f t="shared" si="133"/>
        <v>0</v>
      </c>
      <c r="DO67" s="1">
        <f t="shared" si="133"/>
        <v>0</v>
      </c>
      <c r="DP67" s="26"/>
      <c r="DQ67" s="26"/>
      <c r="DR67" s="26"/>
      <c r="DS67" s="26"/>
      <c r="DT67" s="366"/>
      <c r="DU67" s="142"/>
      <c r="DV67" s="26"/>
      <c r="DW67" s="48">
        <v>54</v>
      </c>
      <c r="DX67" s="26" t="str">
        <f>IFERROR(INDEX(AT$11:AT$2000,_xlfn.AGGREGATE(15,6,(ROW(AT$11:AT$2000)-ROW(AT$11)+1)/($AU$11:$AU$2000=$DY$8),ROWS(DX$11:DX67))),"")</f>
        <v>t</v>
      </c>
      <c r="DY67" s="4" t="str">
        <f>IFERROR(INDEX(AU$11:AU$2000,_xlfn.AGGREGATE(15,6,(ROW(AU$11:AU$2000)-ROW(AU$11)+1)/($AU$11:$AU$2000=$DY$8),ROWS(DY$11:DY67))),"")</f>
        <v>PASS</v>
      </c>
      <c r="DZ67" s="26">
        <f>IFERROR(INDEX(AV$11:AV$2000,_xlfn.AGGREGATE(15,6,(ROW(AV$11:AV$2000)-ROW(AV$11)+1)/($AU$11:$AU$2000=$DY$8),ROWS(DZ$11:DZ67))),"")</f>
        <v>3</v>
      </c>
      <c r="EA67" s="26">
        <f>IFERROR(INDEX(AW$11:AW$2000,_xlfn.AGGREGATE(15,6,(ROW(AW$11:AW$2000)-ROW(AW$11)+1)/($AU$11:$AU$2000=$DY$8),ROWS(EA$11:EA67))),"")</f>
        <v>3</v>
      </c>
      <c r="EB67" s="26">
        <f>IFERROR(INDEX(AX$11:AX$2000,_xlfn.AGGREGATE(15,6,(ROW(AX$11:AX$2000)-ROW(AX$11)+1)/($AU$11:$AU$2000=$DY$8),ROWS(EB$11:EB67))),"")</f>
        <v>1</v>
      </c>
      <c r="EC67" s="26">
        <f>IFERROR(INDEX(AY$11:AY$2000,_xlfn.AGGREGATE(15,6,(ROW(AY$11:AY$2000)-ROW(AY$11)+1)/($AU$11:$AU$2000=$DY$8),ROWS(EC$11:EC67))),"")</f>
        <v>1</v>
      </c>
      <c r="ED67" s="26">
        <f>IFERROR(INDEX(AZ$11:AZ$2000,_xlfn.AGGREGATE(15,6,(ROW(AZ$11:AZ$2000)-ROW(AZ$11)+1)/($AU$11:$AU$2000=$DY$8),ROWS(ED$11:ED67))),"")</f>
        <v>3</v>
      </c>
      <c r="EE67" s="26">
        <f>IFERROR(INDEX(BA$11:BA$2000,_xlfn.AGGREGATE(15,6,(ROW(BA$11:BA$2000)-ROW(BA$11)+1)/($AU$11:$AU$2000=$DY$8),ROWS(EE$11:EE67))),"")</f>
        <v>3</v>
      </c>
      <c r="EF67" s="26">
        <f>IFERROR(INDEX(BB$11:BB$2000,_xlfn.AGGREGATE(15,6,(ROW(BB$11:BB$2000)-ROW(BB$11)+1)/($AU$11:$AU$2000=$DY$8),ROWS(EF$11:EF67))),"")</f>
        <v>1</v>
      </c>
      <c r="EG67" s="26">
        <f>IFERROR(INDEX(BC$11:BC$2000,_xlfn.AGGREGATE(15,6,(ROW(BC$11:BC$2000)-ROW(BC$11)+1)/($AU$11:$AU$2000=$DY$8),ROWS(EG$11:EG67))),"")</f>
        <v>1</v>
      </c>
      <c r="EH67" s="26">
        <f>IFERROR(INDEX(BD$11:BD$2000,_xlfn.AGGREGATE(15,6,(ROW(BD$11:BD$2000)-ROW(BD$11)+1)/($AU$11:$AU$2000=$DY$8),ROWS(EH$11:EH67))),"")</f>
        <v>432.5</v>
      </c>
      <c r="EI67" s="26">
        <f>IFERROR(INDEX(BE$11:BE$2000,_xlfn.AGGREGATE(15,6,(ROW(BE$11:BE$2000)-ROW(BE$11)+1)/($AU$11:$AU$2000=$DY$8),ROWS(EI$11:EI67))),"")</f>
        <v>0</v>
      </c>
      <c r="EJ67" s="26">
        <f>IFERROR(INDEX(BF$11:BF$2000,_xlfn.AGGREGATE(15,6,(ROW(BF$11:BF$2000)-ROW(BF$11)+1)/($AU$11:$AU$2000=$DY$8),ROWS(EJ$11:EJ67))),"")</f>
        <v>467.5</v>
      </c>
      <c r="EK67" s="26">
        <f>IFERROR(INDEX(BG$11:BG$2000,_xlfn.AGGREGATE(15,6,(ROW(BG$11:BG$2000)-ROW(BG$11)+1)/($AU$11:$AU$2000=$DY$8),ROWS(EK$11:EK67))),"")</f>
        <v>17.5</v>
      </c>
      <c r="EL67" s="26">
        <f>IFERROR(INDEX(BH$11:BH$2000,_xlfn.AGGREGATE(15,6,(ROW(BH$11:BH$2000)-ROW(BH$11)+1)/($AU$11:$AU$2000=$DY$8),ROWS(EL$11:EL67))),"")</f>
        <v>0</v>
      </c>
      <c r="EM67" s="26">
        <f>IFERROR(INDEX(BI$11:BI$2000,_xlfn.AGGREGATE(15,6,(ROW(BI$11:BI$2000)-ROW(BI$11)+1)/($AU$11:$AU$2000=$DY$8),ROWS(EM$11:EM67))),"")</f>
        <v>472.64859999999999</v>
      </c>
      <c r="EN67" s="26">
        <f>IFERROR(INDEX(BJ$11:BJ$2000,_xlfn.AGGREGATE(15,6,(ROW(BJ$11:BJ$2000)-ROW(BJ$11)+1)/($AU$11:$AU$2000=$DY$8),ROWS(EN$11:EN67))),"")</f>
        <v>940.27359999999999</v>
      </c>
      <c r="EO67" s="26">
        <f>IFERROR(INDEX(BK$11:BK$2000,_xlfn.AGGREGATE(15,6,(ROW(BK$11:BK$2000)-ROW(BK$11)+1)/($AU$11:$AU$2000=$DY$8),ROWS(EO$11:EO67))),"")</f>
        <v>1372.8986</v>
      </c>
      <c r="EP67" s="26">
        <f>IFERROR(INDEX(BL$11:BL$2000,_xlfn.AGGREGATE(15,6,(ROW(BL$11:BL$2000)-ROW(BL$11)+1)/($AU$11:$AU$2000=$DY$8),ROWS(EP$11:EP67))),"")</f>
        <v>1805.3986</v>
      </c>
      <c r="EQ67" s="26">
        <f>IFERROR(INDEX(BM$11:BM$2000,_xlfn.AGGREGATE(15,6,(ROW(BM$11:BM$2000)-ROW(BM$11)+1)/($AU$11:$AU$2000=$DY$8),ROWS(EQ$11:EQ67))),"")</f>
        <v>0</v>
      </c>
      <c r="ER67" s="26">
        <f>IFERROR(INDEX(BN$11:BN$2000,_xlfn.AGGREGATE(15,6,(ROW(BN$11:BN$2000)-ROW(BN$11)+1)/($AU$11:$AU$2000=$DY$8),ROWS(ER$11:ER67))),"")</f>
        <v>0</v>
      </c>
      <c r="ES67" s="26">
        <f>IFERROR(INDEX(BO$11:BO$2000,_xlfn.AGGREGATE(15,6,(ROW(BO$11:BO$2000)-ROW(BO$11)+1)/($AU$11:$AU$2000=$DY$8),ROWS(ES$11:ES67))),"")</f>
        <v>0</v>
      </c>
      <c r="ET67" s="63">
        <f>IFERROR(INDEX(BP$11:BP$2000,_xlfn.AGGREGATE(15,6,(ROW(BP$11:BP$2000)-ROW(BP$11)+1)/($AU$11:$AU$2000=$DY$8),ROWS(ET$11:ET67))),"")</f>
        <v>0</v>
      </c>
      <c r="EU67" s="25"/>
      <c r="EV67" s="48" t="e">
        <f>_xlfn.RANK.EQ(FJ67,$FJ$11:$FJ$64,1)+COUNTIF(FJ$11:$FJ67,FJ67)-1</f>
        <v>#VALUE!</v>
      </c>
      <c r="EW67" s="25" t="str">
        <f>IFERROR(INDEX(DX$11:DX$541,_xlfn.AGGREGATE(15,6,(ROW(DX$11:DX$541)-ROW(DX$11)+1)/($DX$11:$DX$541="p"),ROWS(EW$11:EW67))),"")</f>
        <v/>
      </c>
      <c r="EX67" s="25" t="str">
        <f>IFERROR(INDEX(DY$11:DY$541,_xlfn.AGGREGATE(15,6,(ROW(DY$11:DY$541)-ROW(DY$11)+1)/($DX$11:$DX$541="p"),ROWS(EX$11:EX67))),"")</f>
        <v/>
      </c>
      <c r="EY67" s="25" t="str">
        <f>IFERROR(INDEX(DZ$11:DZ$541,_xlfn.AGGREGATE(15,6,(ROW(DZ$11:DZ$541)-ROW(DZ$11)+1)/($DX$11:$DX$541="p"),ROWS(EY$11:EY67))),"")</f>
        <v/>
      </c>
      <c r="EZ67" s="25" t="str">
        <f>IFERROR(INDEX(EA$11:EA$541,_xlfn.AGGREGATE(15,6,(ROW(EA$11:EA$541)-ROW(EA$11)+1)/($DX$11:$DX$541="p"),ROWS(EZ$11:EZ67))),"")</f>
        <v/>
      </c>
      <c r="FA67" s="25" t="str">
        <f>IFERROR(INDEX(EB$11:EB$541,_xlfn.AGGREGATE(15,6,(ROW(EB$11:EB$541)-ROW(EB$11)+1)/($DX$11:$DX$541="p"),ROWS(FA$11:FA67))),"")</f>
        <v/>
      </c>
      <c r="FB67" s="25" t="str">
        <f>IFERROR(INDEX(EC$11:EC$541,_xlfn.AGGREGATE(15,6,(ROW(EC$11:EC$541)-ROW(EC$11)+1)/($DX$11:$DX$541="p"),ROWS(FB$11:FB67))),"")</f>
        <v/>
      </c>
      <c r="FC67" s="25" t="str">
        <f>IFERROR(INDEX(ED$11:ED$541,_xlfn.AGGREGATE(15,6,(ROW(ED$11:ED$541)-ROW(ED$11)+1)/($DX$11:$DX$541="p"),ROWS(FC$11:FC67))),"")</f>
        <v/>
      </c>
      <c r="FD67" s="25" t="str">
        <f>IFERROR(INDEX(EE$11:EE$541,_xlfn.AGGREGATE(15,6,(ROW(EE$11:EE$541)-ROW(EE$11)+1)/($DX$11:$DX$541="p"),ROWS(FD$11:FD67))),"")</f>
        <v/>
      </c>
      <c r="FE67" s="25" t="str">
        <f>IFERROR(INDEX(EF$11:EF$541,_xlfn.AGGREGATE(15,6,(ROW(EF$11:EF$541)-ROW(EF$11)+1)/($DX$11:$DX$541="p"),ROWS(FE$11:FE67))),"")</f>
        <v/>
      </c>
      <c r="FF67" s="25" t="str">
        <f>IFERROR(INDEX(EG$11:EG$541,_xlfn.AGGREGATE(15,6,(ROW(EG$11:EG$541)-ROW(EG$11)+1)/($DX$11:$DX$541="p"),ROWS(FF$11:FF67))),"")</f>
        <v/>
      </c>
      <c r="FG67" s="25" t="str">
        <f>IFERROR(INDEX(EH$11:EH$541,_xlfn.AGGREGATE(15,6,(ROW(EH$11:EH$541)-ROW(EH$11)+1)/($DX$11:$DX$541="p"),ROWS(FG$11:FG67))),"")</f>
        <v/>
      </c>
      <c r="FH67" s="25" t="str">
        <f>IFERROR(INDEX(EI$11:EI$541,_xlfn.AGGREGATE(15,6,(ROW(EI$11:EI$541)-ROW(EI$11)+1)/($DX$11:$DX$541="p"),ROWS(FH$11:FH67))),"")</f>
        <v/>
      </c>
      <c r="FI67" s="25" t="str">
        <f>IFERROR(INDEX(EJ$11:EJ$541,_xlfn.AGGREGATE(15,6,(ROW(EJ$11:EJ$541)-ROW(EJ$11)+1)/($DX$11:$DX$541="p"),ROWS(FI$11:FI67))),"")</f>
        <v/>
      </c>
      <c r="FJ67" s="25" t="str">
        <f>IFERROR(INDEX(EK$11:EK$541,_xlfn.AGGREGATE(15,6,(ROW(EK$11:EK$541)-ROW(EK$11)+1)/($DX$11:$DX$541="p"),ROWS(FJ$11:FJ67))),"")</f>
        <v/>
      </c>
      <c r="FK67" s="25"/>
      <c r="FL67" s="25" t="str">
        <f>IFERROR(INDEX(EM$11:EM$541,_xlfn.AGGREGATE(15,6,(ROW(EM$11:EM$541)-ROW(EM$11)+1)/($DX$11:$DX$541="p"),ROWS(FL$11:FL67))),"")</f>
        <v/>
      </c>
      <c r="FM67" s="25" t="str">
        <f>IFERROR(INDEX(EN$11:EN$541,_xlfn.AGGREGATE(15,6,(ROW(EN$11:EN$541)-ROW(EN$11)+1)/($DX$11:$DX$541="p"),ROWS(FM$11:FM67))),"")</f>
        <v/>
      </c>
      <c r="FN67" s="25" t="str">
        <f>IFERROR(INDEX(EO$11:EO$541,_xlfn.AGGREGATE(15,6,(ROW(EO$11:EO$541)-ROW(EO$11)+1)/($DX$11:$DX$541="p"),ROWS(FN$11:FN67))),"")</f>
        <v/>
      </c>
      <c r="FO67" s="25" t="str">
        <f>IFERROR(INDEX(EP$11:EP$541,_xlfn.AGGREGATE(15,6,(ROW(EP$11:EP$541)-ROW(EP$11)+1)/($DX$11:$DX$541="p"),ROWS(FO$11:FO67))),"")</f>
        <v/>
      </c>
      <c r="FP67" s="25" t="str">
        <f>IFERROR(INDEX(EQ$11:EQ$541,_xlfn.AGGREGATE(15,6,(ROW(EQ$11:EQ$541)-ROW(EQ$11)+1)/($DX$11:$DX$541="p"),ROWS(FP$11:FP67))),"")</f>
        <v/>
      </c>
      <c r="FQ67" s="25" t="str">
        <f>IFERROR(INDEX(ER$11:ER$541,_xlfn.AGGREGATE(15,6,(ROW(ER$11:ER$541)-ROW(ER$11)+1)/($DX$11:$DX$541="p"),ROWS(FQ$11:FQ67))),"")</f>
        <v/>
      </c>
      <c r="FR67" s="25" t="str">
        <f>IFERROR(INDEX(ES$11:ES$541,_xlfn.AGGREGATE(15,6,(ROW(ES$11:ES$541)-ROW(ES$11)+1)/($DX$11:$DX$541="p"),ROWS(FR$11:FR67))),"")</f>
        <v/>
      </c>
      <c r="FS67" s="25" t="str">
        <f>IFERROR(INDEX(ET$11:ET$541,_xlfn.AGGREGATE(15,6,(ROW(ET$11:ET$541)-ROW(ET$11)+1)/($DX$11:$DX$541="p"),ROWS(FS$11:FS67))),"")</f>
        <v/>
      </c>
      <c r="FT67" s="25"/>
      <c r="FU67" s="48">
        <f>_xlfn.RANK.EQ(GI67,$GI$11:$GI$96,1)+COUNTIF($GI$11:GI67,GI67)-1</f>
        <v>68</v>
      </c>
      <c r="FV67" s="25" t="str">
        <f>IFERROR(INDEX(DX$11:DX$541,_xlfn.AGGREGATE(15,6,(ROW(DX$11:DX$541)-ROW(DX$11)+1)/($DX$11:$DX$541="t"),ROWS(FV$11:FV67))),"")</f>
        <v>t</v>
      </c>
      <c r="FW67" s="25" t="str">
        <f>IFERROR(INDEX(DY$11:DY$541,_xlfn.AGGREGATE(15,6,(ROW(DY$11:DY$541)-ROW(DY$11)+1)/($DX$11:$DX$541="t"),ROWS(FW$11:FW67))),"")</f>
        <v>PASS</v>
      </c>
      <c r="FX67" s="25">
        <f>IFERROR(INDEX(DZ$11:DZ$541,_xlfn.AGGREGATE(15,6,(ROW(DZ$11:DZ$541)-ROW(DZ$11)+1)/($DX$11:$DX$541="t"),ROWS(FX$11:FX67))),"")</f>
        <v>3</v>
      </c>
      <c r="FY67" s="25">
        <f>IFERROR(INDEX(EA$11:EA$541,_xlfn.AGGREGATE(15,6,(ROW(EA$11:EA$541)-ROW(EA$11)+1)/($DX$11:$DX$541="t"),ROWS(FY$11:FY67))),"")</f>
        <v>3</v>
      </c>
      <c r="FZ67" s="25">
        <f>IFERROR(INDEX(EB$11:EB$541,_xlfn.AGGREGATE(15,6,(ROW(EB$11:EB$541)-ROW(EB$11)+1)/($DX$11:$DX$541="t"),ROWS(FZ$11:FZ67))),"")</f>
        <v>1</v>
      </c>
      <c r="GA67" s="25">
        <f>IFERROR(INDEX(EC$11:EC$541,_xlfn.AGGREGATE(15,6,(ROW(EC$11:EC$541)-ROW(EC$11)+1)/($DX$11:$DX$541="t"),ROWS(GA$11:GA67))),"")</f>
        <v>1</v>
      </c>
      <c r="GB67" s="25">
        <f>IFERROR(INDEX(ED$11:ED$541,_xlfn.AGGREGATE(15,6,(ROW(ED$11:ED$541)-ROW(ED$11)+1)/($DX$11:$DX$541="t"),ROWS(GB$11:GB67))),"")</f>
        <v>3</v>
      </c>
      <c r="GC67" s="25">
        <f>IFERROR(INDEX(EE$11:EE$541,_xlfn.AGGREGATE(15,6,(ROW(EE$11:EE$541)-ROW(EE$11)+1)/($DX$11:$DX$541="t"),ROWS(GC$11:GC67))),"")</f>
        <v>3</v>
      </c>
      <c r="GD67" s="25">
        <f>IFERROR(INDEX(EF$11:EF$541,_xlfn.AGGREGATE(15,6,(ROW(EF$11:EF$541)-ROW(EF$11)+1)/($DX$11:$DX$541="t"),ROWS(GD$11:GD67))),"")</f>
        <v>1</v>
      </c>
      <c r="GE67" s="25">
        <f>IFERROR(INDEX(EG$11:EG$541,_xlfn.AGGREGATE(15,6,(ROW(EG$11:EG$541)-ROW(EG$11)+1)/($DX$11:$DX$541="t"),ROWS(GE$11:GE67))),"")</f>
        <v>1</v>
      </c>
      <c r="GF67" s="25">
        <f>IFERROR(INDEX(EH$11:EH$541,_xlfn.AGGREGATE(15,6,(ROW(EH$11:EH$541)-ROW(EH$11)+1)/($DX$11:$DX$541="t"),ROWS(GF$11:GF67))),"")</f>
        <v>429</v>
      </c>
      <c r="GG67" s="25">
        <f>IFERROR(INDEX(EI$11:EI$541,_xlfn.AGGREGATE(15,6,(ROW(EI$11:EI$541)-ROW(EI$11)+1)/($DX$11:$DX$541="t"),ROWS(GG$11:GG67))),"")</f>
        <v>0</v>
      </c>
      <c r="GH67" s="25">
        <f>IFERROR(INDEX(EJ$11:EJ$541,_xlfn.AGGREGATE(15,6,(ROW(EJ$11:EJ$541)-ROW(EJ$11)+1)/($DX$11:$DX$541="t"),ROWS(GH$11:GH67))),"")</f>
        <v>471</v>
      </c>
      <c r="GI67" s="25">
        <f>IFERROR(INDEX(EK$11:EK$541,_xlfn.AGGREGATE(15,6,(ROW(EK$11:EK$541)-ROW(EK$11)+1)/($DX$11:$DX$541="t"),ROWS(GI$11:GI67))),"")</f>
        <v>21</v>
      </c>
      <c r="GJ67" s="25"/>
      <c r="GK67" s="25">
        <f>IFERROR(INDEX(EM$11:EM$541,_xlfn.AGGREGATE(15,6,(ROW(EM$11:EM$541)-ROW(EM$11)+1)/($DX$11:$DX$541="t"),ROWS(GK$11:GK67))),"")</f>
        <v>476.14859999999999</v>
      </c>
      <c r="GL67" s="25">
        <f>IFERROR(INDEX(EN$11:EN$541,_xlfn.AGGREGATE(15,6,(ROW(EN$11:EN$541)-ROW(EN$11)+1)/($DX$11:$DX$541="t"),ROWS(GL$11:GL67))),"")</f>
        <v>947.27359999999999</v>
      </c>
      <c r="GM67" s="25">
        <f>IFERROR(INDEX(EO$11:EO$541,_xlfn.AGGREGATE(15,6,(ROW(EO$11:EO$541)-ROW(EO$11)+1)/($DX$11:$DX$541="t"),ROWS(GM$11:GM67))),"")</f>
        <v>1376.3986</v>
      </c>
      <c r="GN67" s="25">
        <f>IFERROR(INDEX(EP$11:EP$541,_xlfn.AGGREGATE(15,6,(ROW(EP$11:EP$541)-ROW(EP$11)+1)/($DX$11:$DX$541="t"),ROWS(GN$11:GN67))),"")</f>
        <v>1805.3986</v>
      </c>
      <c r="GO67" s="25"/>
      <c r="GP67" s="305"/>
      <c r="GQ67" s="142"/>
      <c r="GR67" s="26"/>
      <c r="GS67" s="18" t="str">
        <f t="shared" si="111"/>
        <v>PASS</v>
      </c>
      <c r="GT67" s="26">
        <f t="shared" si="115"/>
        <v>1</v>
      </c>
      <c r="GU67" s="26">
        <f t="shared" si="116"/>
        <v>1</v>
      </c>
      <c r="GV67" s="26">
        <f t="shared" si="117"/>
        <v>3</v>
      </c>
      <c r="GW67" s="26">
        <f t="shared" si="118"/>
        <v>3</v>
      </c>
      <c r="GX67" s="26">
        <f t="shared" si="119"/>
        <v>1</v>
      </c>
      <c r="GY67" s="26">
        <f t="shared" si="120"/>
        <v>1</v>
      </c>
      <c r="GZ67" s="26">
        <f t="shared" si="121"/>
        <v>3</v>
      </c>
      <c r="HA67" s="26">
        <f t="shared" si="122"/>
        <v>3</v>
      </c>
      <c r="HB67" s="26">
        <f t="shared" si="112"/>
        <v>432</v>
      </c>
      <c r="HC67" s="26">
        <f t="shared" si="113"/>
        <v>0</v>
      </c>
      <c r="HD67" s="26">
        <f t="shared" si="114"/>
        <v>468</v>
      </c>
      <c r="HE67" s="63">
        <f t="shared" si="123"/>
        <v>18</v>
      </c>
      <c r="HF67" s="52">
        <f t="shared" si="124"/>
        <v>0</v>
      </c>
      <c r="HG67" s="4">
        <f t="shared" si="125"/>
        <v>437.14859999999999</v>
      </c>
      <c r="HH67" s="26">
        <f t="shared" si="126"/>
        <v>869.27359999999999</v>
      </c>
      <c r="HI67" s="7">
        <f t="shared" si="127"/>
        <v>1337.3986</v>
      </c>
      <c r="HJ67" s="26">
        <f t="shared" si="128"/>
        <v>1805.3986</v>
      </c>
      <c r="HK67" s="2"/>
      <c r="HL67" s="2"/>
      <c r="HN67" s="133">
        <f t="shared" si="106"/>
        <v>0</v>
      </c>
      <c r="HO67" s="35">
        <f t="shared" si="106"/>
        <v>0</v>
      </c>
      <c r="HP67" s="35">
        <f t="shared" si="106"/>
        <v>1</v>
      </c>
      <c r="HQ67" s="35">
        <f t="shared" si="106"/>
        <v>1</v>
      </c>
      <c r="HR67" s="35">
        <f t="shared" si="106"/>
        <v>1</v>
      </c>
      <c r="HS67" s="35">
        <f t="shared" si="106"/>
        <v>1</v>
      </c>
      <c r="HT67" s="35">
        <f t="shared" si="106"/>
        <v>1</v>
      </c>
      <c r="HU67" s="35" t="e">
        <f t="shared" si="106"/>
        <v>#VALUE!</v>
      </c>
      <c r="HV67" s="35" t="e">
        <f t="shared" si="106"/>
        <v>#VALUE!</v>
      </c>
      <c r="HW67" s="35" t="e">
        <f t="shared" si="106"/>
        <v>#VALUE!</v>
      </c>
      <c r="HX67" s="35" t="e">
        <f t="shared" si="107"/>
        <v>#VALUE!</v>
      </c>
      <c r="HY67" s="35" t="e">
        <f t="shared" si="107"/>
        <v>#VALUE!</v>
      </c>
      <c r="HZ67" s="35" t="e">
        <f t="shared" si="107"/>
        <v>#VALUE!</v>
      </c>
      <c r="IA67" s="35" t="e">
        <f t="shared" si="107"/>
        <v>#VALUE!</v>
      </c>
      <c r="IB67" s="35" t="e">
        <f t="shared" si="107"/>
        <v>#VALUE!</v>
      </c>
      <c r="IC67" s="35" t="e">
        <f t="shared" si="107"/>
        <v>#VALUE!</v>
      </c>
      <c r="ID67" s="35" t="e">
        <f t="shared" si="107"/>
        <v>#VALUE!</v>
      </c>
      <c r="IE67" s="35" t="e">
        <f t="shared" si="107"/>
        <v>#VALUE!</v>
      </c>
      <c r="IF67" s="35" t="e">
        <f t="shared" si="107"/>
        <v>#VALUE!</v>
      </c>
      <c r="IG67" s="35" t="e">
        <f t="shared" si="107"/>
        <v>#VALUE!</v>
      </c>
      <c r="IH67" s="35" t="e">
        <f t="shared" si="108"/>
        <v>#VALUE!</v>
      </c>
      <c r="II67" s="35" t="e">
        <f t="shared" si="108"/>
        <v>#VALUE!</v>
      </c>
      <c r="IJ67" s="35" t="e">
        <f t="shared" si="108"/>
        <v>#VALUE!</v>
      </c>
      <c r="IK67" s="35" t="e">
        <f t="shared" si="108"/>
        <v>#VALUE!</v>
      </c>
      <c r="IL67" s="35" t="e">
        <f t="shared" si="108"/>
        <v>#VALUE!</v>
      </c>
      <c r="IM67" s="35" t="e">
        <f t="shared" si="108"/>
        <v>#VALUE!</v>
      </c>
      <c r="IN67" s="35" t="e">
        <f t="shared" si="108"/>
        <v>#VALUE!</v>
      </c>
      <c r="IO67" s="35" t="e">
        <f t="shared" si="108"/>
        <v>#VALUE!</v>
      </c>
      <c r="IP67" s="35" t="e">
        <f t="shared" si="108"/>
        <v>#VALUE!</v>
      </c>
      <c r="IQ67" s="35" t="e">
        <f t="shared" si="108"/>
        <v>#VALUE!</v>
      </c>
      <c r="IR67" s="35" t="e">
        <f t="shared" si="109"/>
        <v>#VALUE!</v>
      </c>
      <c r="IS67" s="35" t="e">
        <f t="shared" si="109"/>
        <v>#VALUE!</v>
      </c>
      <c r="IT67" s="35" t="e">
        <f t="shared" si="109"/>
        <v>#VALUE!</v>
      </c>
      <c r="IU67" s="35" t="e">
        <f t="shared" si="109"/>
        <v>#VALUE!</v>
      </c>
      <c r="IV67" s="35" t="e">
        <f t="shared" si="109"/>
        <v>#VALUE!</v>
      </c>
      <c r="IW67" s="35" t="e">
        <f t="shared" si="109"/>
        <v>#VALUE!</v>
      </c>
      <c r="IX67" s="35" t="e">
        <f t="shared" si="109"/>
        <v>#VALUE!</v>
      </c>
      <c r="IY67" s="35" t="e">
        <f t="shared" si="109"/>
        <v>#VALUE!</v>
      </c>
      <c r="IZ67" s="35" t="e">
        <f t="shared" si="109"/>
        <v>#VALUE!</v>
      </c>
      <c r="JA67" s="35" t="e">
        <f t="shared" si="109"/>
        <v>#VALUE!</v>
      </c>
      <c r="JB67" s="35" t="e">
        <f t="shared" si="110"/>
        <v>#VALUE!</v>
      </c>
      <c r="JC67" s="35" t="e">
        <f t="shared" si="110"/>
        <v>#VALUE!</v>
      </c>
      <c r="JD67" s="35" t="e">
        <f t="shared" si="110"/>
        <v>#VALUE!</v>
      </c>
      <c r="JE67" s="35" t="e">
        <f t="shared" si="110"/>
        <v>#VALUE!</v>
      </c>
      <c r="JF67" s="35" t="e">
        <f t="shared" si="110"/>
        <v>#VALUE!</v>
      </c>
      <c r="JG67" s="35" t="e">
        <f t="shared" si="110"/>
        <v>#VALUE!</v>
      </c>
      <c r="JH67" s="35" t="e">
        <f t="shared" si="110"/>
        <v>#VALUE!</v>
      </c>
      <c r="JI67" s="35" t="e">
        <f t="shared" si="110"/>
        <v>#VALUE!</v>
      </c>
      <c r="JJ67" s="35" t="e">
        <f t="shared" si="110"/>
        <v>#VALUE!</v>
      </c>
      <c r="JK67" s="177" t="e">
        <f t="shared" si="110"/>
        <v>#VALUE!</v>
      </c>
    </row>
    <row r="68" spans="1:271" ht="15" customHeight="1" x14ac:dyDescent="0.3">
      <c r="A68" s="100"/>
      <c r="B68" s="100"/>
      <c r="C68" s="100"/>
      <c r="D68" s="100"/>
      <c r="E68" s="100"/>
      <c r="F68" s="100"/>
      <c r="G68" s="100"/>
      <c r="H68" s="100"/>
      <c r="I68" s="100"/>
      <c r="J68" s="100"/>
      <c r="K68" s="100"/>
      <c r="L68" s="100"/>
      <c r="M68" s="100"/>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426"/>
      <c r="AR68" s="141"/>
      <c r="AS68" s="18">
        <v>18</v>
      </c>
      <c r="AT68" s="26" t="s">
        <v>122</v>
      </c>
      <c r="AU68" s="4" t="str">
        <f t="shared" si="104"/>
        <v>FAIL</v>
      </c>
      <c r="AV68" s="60">
        <v>3</v>
      </c>
      <c r="AW68" s="60">
        <v>1</v>
      </c>
      <c r="AX68" s="60">
        <v>3</v>
      </c>
      <c r="AY68" s="60">
        <v>1</v>
      </c>
      <c r="AZ68" s="26">
        <v>3</v>
      </c>
      <c r="BA68" s="26">
        <v>1</v>
      </c>
      <c r="BB68" s="26">
        <v>3</v>
      </c>
      <c r="BC68" s="26">
        <v>1</v>
      </c>
      <c r="BD68" s="26">
        <f t="shared" si="89"/>
        <v>228</v>
      </c>
      <c r="BE68" s="26"/>
      <c r="BF68" s="26">
        <f t="shared" si="90"/>
        <v>264</v>
      </c>
      <c r="BG68" s="63">
        <f t="shared" si="105"/>
        <v>18</v>
      </c>
      <c r="BH68" s="26"/>
      <c r="BI68" s="138">
        <f t="shared" si="91"/>
        <v>264</v>
      </c>
      <c r="BJ68" s="138">
        <f t="shared" si="92"/>
        <v>492</v>
      </c>
      <c r="BK68" s="138">
        <f t="shared" si="93"/>
        <v>756</v>
      </c>
      <c r="BL68" s="138">
        <f t="shared" si="94"/>
        <v>984</v>
      </c>
      <c r="BM68" s="138">
        <f t="shared" si="95"/>
        <v>1248</v>
      </c>
      <c r="BN68" s="138">
        <f t="shared" si="96"/>
        <v>1476</v>
      </c>
      <c r="BO68" s="138">
        <f t="shared" si="97"/>
        <v>1740</v>
      </c>
      <c r="BP68" s="138">
        <f t="shared" si="98"/>
        <v>0</v>
      </c>
      <c r="BQ68" s="26"/>
      <c r="BR68" s="26" t="str">
        <f t="shared" si="9"/>
        <v>yes2</v>
      </c>
      <c r="BS68" s="26" t="str">
        <f t="shared" si="10"/>
        <v>Int</v>
      </c>
      <c r="BT68" s="26"/>
      <c r="BU68" s="26"/>
      <c r="BV68" s="1">
        <f t="shared" si="129"/>
        <v>0</v>
      </c>
      <c r="BW68" s="1">
        <f t="shared" si="129"/>
        <v>0</v>
      </c>
      <c r="BX68" s="1">
        <f t="shared" si="129"/>
        <v>0</v>
      </c>
      <c r="BY68" s="1">
        <f t="shared" si="129"/>
        <v>0</v>
      </c>
      <c r="BZ68" s="1">
        <f t="shared" si="129"/>
        <v>0</v>
      </c>
      <c r="CA68" s="1">
        <f t="shared" si="129"/>
        <v>0</v>
      </c>
      <c r="CB68" s="1">
        <f t="shared" si="129"/>
        <v>0</v>
      </c>
      <c r="CC68" s="1">
        <f t="shared" si="129"/>
        <v>0</v>
      </c>
      <c r="CD68" s="1">
        <f t="shared" si="129"/>
        <v>0</v>
      </c>
      <c r="CE68" s="1">
        <f t="shared" si="129"/>
        <v>0</v>
      </c>
      <c r="CF68" s="1">
        <f t="shared" si="130"/>
        <v>0</v>
      </c>
      <c r="CG68" s="1">
        <f t="shared" si="130"/>
        <v>0</v>
      </c>
      <c r="CH68" s="1">
        <f t="shared" si="130"/>
        <v>1</v>
      </c>
      <c r="CI68" s="1">
        <f t="shared" si="130"/>
        <v>0</v>
      </c>
      <c r="CJ68" s="1">
        <f t="shared" si="130"/>
        <v>0</v>
      </c>
      <c r="CK68" s="1">
        <f t="shared" si="130"/>
        <v>0</v>
      </c>
      <c r="CL68" s="1">
        <f t="shared" si="130"/>
        <v>0</v>
      </c>
      <c r="CM68" s="1">
        <f t="shared" si="130"/>
        <v>0</v>
      </c>
      <c r="CN68" s="1">
        <f t="shared" si="130"/>
        <v>0</v>
      </c>
      <c r="CO68" s="1">
        <f t="shared" si="130"/>
        <v>0</v>
      </c>
      <c r="CP68" s="1">
        <f t="shared" si="131"/>
        <v>0</v>
      </c>
      <c r="CQ68" s="1">
        <f t="shared" si="131"/>
        <v>0</v>
      </c>
      <c r="CR68" s="1">
        <f t="shared" si="131"/>
        <v>0</v>
      </c>
      <c r="CS68" s="1">
        <f t="shared" si="131"/>
        <v>0</v>
      </c>
      <c r="CT68" s="1">
        <f t="shared" si="131"/>
        <v>0</v>
      </c>
      <c r="CU68" s="1">
        <f t="shared" si="131"/>
        <v>0</v>
      </c>
      <c r="CV68" s="1">
        <f t="shared" si="131"/>
        <v>0</v>
      </c>
      <c r="CW68" s="1">
        <f t="shared" si="131"/>
        <v>0</v>
      </c>
      <c r="CX68" s="1">
        <f t="shared" si="131"/>
        <v>0</v>
      </c>
      <c r="CY68" s="1">
        <f t="shared" si="131"/>
        <v>0</v>
      </c>
      <c r="CZ68" s="1">
        <f t="shared" si="132"/>
        <v>0</v>
      </c>
      <c r="DA68" s="1">
        <f t="shared" si="132"/>
        <v>1</v>
      </c>
      <c r="DB68" s="1">
        <f t="shared" si="132"/>
        <v>0</v>
      </c>
      <c r="DC68" s="1">
        <f t="shared" si="132"/>
        <v>0</v>
      </c>
      <c r="DD68" s="1">
        <f t="shared" si="132"/>
        <v>0</v>
      </c>
      <c r="DE68" s="1">
        <f t="shared" si="132"/>
        <v>0</v>
      </c>
      <c r="DF68" s="1">
        <f t="shared" si="132"/>
        <v>0</v>
      </c>
      <c r="DG68" s="1">
        <f t="shared" si="132"/>
        <v>0</v>
      </c>
      <c r="DH68" s="1">
        <f t="shared" si="132"/>
        <v>0</v>
      </c>
      <c r="DI68" s="1">
        <f t="shared" si="132"/>
        <v>0</v>
      </c>
      <c r="DJ68" s="1">
        <f t="shared" si="133"/>
        <v>0</v>
      </c>
      <c r="DK68" s="1">
        <f t="shared" si="133"/>
        <v>0</v>
      </c>
      <c r="DL68" s="1">
        <f t="shared" si="133"/>
        <v>0</v>
      </c>
      <c r="DM68" s="1">
        <f t="shared" si="133"/>
        <v>0</v>
      </c>
      <c r="DN68" s="1">
        <f t="shared" si="133"/>
        <v>0</v>
      </c>
      <c r="DO68" s="1">
        <f t="shared" si="133"/>
        <v>0</v>
      </c>
      <c r="DP68" s="26"/>
      <c r="DQ68" s="26"/>
      <c r="DR68" s="26"/>
      <c r="DS68" s="26"/>
      <c r="DT68" s="366"/>
      <c r="DU68" s="142"/>
      <c r="DV68" s="26"/>
      <c r="DW68" s="48">
        <v>55</v>
      </c>
      <c r="DX68" s="26" t="str">
        <f>IFERROR(INDEX(AT$11:AT$2000,_xlfn.AGGREGATE(15,6,(ROW(AT$11:AT$2000)-ROW(AT$11)+1)/($AU$11:$AU$2000=$DY$8),ROWS(DX$11:DX68))),"")</f>
        <v>t</v>
      </c>
      <c r="DY68" s="4" t="str">
        <f>IFERROR(INDEX(AU$11:AU$2000,_xlfn.AGGREGATE(15,6,(ROW(AU$11:AU$2000)-ROW(AU$11)+1)/($AU$11:$AU$2000=$DY$8),ROWS(DY$11:DY68))),"")</f>
        <v>PASS</v>
      </c>
      <c r="DZ68" s="26">
        <f>IFERROR(INDEX(AV$11:AV$2000,_xlfn.AGGREGATE(15,6,(ROW(AV$11:AV$2000)-ROW(AV$11)+1)/($AU$11:$AU$2000=$DY$8),ROWS(DZ$11:DZ68))),"")</f>
        <v>3</v>
      </c>
      <c r="EA68" s="26">
        <f>IFERROR(INDEX(AW$11:AW$2000,_xlfn.AGGREGATE(15,6,(ROW(AW$11:AW$2000)-ROW(AW$11)+1)/($AU$11:$AU$2000=$DY$8),ROWS(EA$11:EA68))),"")</f>
        <v>3</v>
      </c>
      <c r="EB68" s="26">
        <f>IFERROR(INDEX(AX$11:AX$2000,_xlfn.AGGREGATE(15,6,(ROW(AX$11:AX$2000)-ROW(AX$11)+1)/($AU$11:$AU$2000=$DY$8),ROWS(EB$11:EB68))),"")</f>
        <v>1</v>
      </c>
      <c r="EC68" s="26">
        <f>IFERROR(INDEX(AY$11:AY$2000,_xlfn.AGGREGATE(15,6,(ROW(AY$11:AY$2000)-ROW(AY$11)+1)/($AU$11:$AU$2000=$DY$8),ROWS(EC$11:EC68))),"")</f>
        <v>1</v>
      </c>
      <c r="ED68" s="26">
        <f>IFERROR(INDEX(AZ$11:AZ$2000,_xlfn.AGGREGATE(15,6,(ROW(AZ$11:AZ$2000)-ROW(AZ$11)+1)/($AU$11:$AU$2000=$DY$8),ROWS(ED$11:ED68))),"")</f>
        <v>3</v>
      </c>
      <c r="EE68" s="26">
        <f>IFERROR(INDEX(BA$11:BA$2000,_xlfn.AGGREGATE(15,6,(ROW(BA$11:BA$2000)-ROW(BA$11)+1)/($AU$11:$AU$2000=$DY$8),ROWS(EE$11:EE68))),"")</f>
        <v>3</v>
      </c>
      <c r="EF68" s="26">
        <f>IFERROR(INDEX(BB$11:BB$2000,_xlfn.AGGREGATE(15,6,(ROW(BB$11:BB$2000)-ROW(BB$11)+1)/($AU$11:$AU$2000=$DY$8),ROWS(EF$11:EF68))),"")</f>
        <v>1</v>
      </c>
      <c r="EG68" s="26">
        <f>IFERROR(INDEX(BC$11:BC$2000,_xlfn.AGGREGATE(15,6,(ROW(BC$11:BC$2000)-ROW(BC$11)+1)/($AU$11:$AU$2000=$DY$8),ROWS(EG$11:EG68))),"")</f>
        <v>1</v>
      </c>
      <c r="EH68" s="26">
        <f>IFERROR(INDEX(BD$11:BD$2000,_xlfn.AGGREGATE(15,6,(ROW(BD$11:BD$2000)-ROW(BD$11)+1)/($AU$11:$AU$2000=$DY$8),ROWS(EH$11:EH68))),"")</f>
        <v>432</v>
      </c>
      <c r="EI68" s="26">
        <f>IFERROR(INDEX(BE$11:BE$2000,_xlfn.AGGREGATE(15,6,(ROW(BE$11:BE$2000)-ROW(BE$11)+1)/($AU$11:$AU$2000=$DY$8),ROWS(EI$11:EI68))),"")</f>
        <v>0</v>
      </c>
      <c r="EJ68" s="26">
        <f>IFERROR(INDEX(BF$11:BF$2000,_xlfn.AGGREGATE(15,6,(ROW(BF$11:BF$2000)-ROW(BF$11)+1)/($AU$11:$AU$2000=$DY$8),ROWS(EJ$11:EJ68))),"")</f>
        <v>468</v>
      </c>
      <c r="EK68" s="26">
        <f>IFERROR(INDEX(BG$11:BG$2000,_xlfn.AGGREGATE(15,6,(ROW(BG$11:BG$2000)-ROW(BG$11)+1)/($AU$11:$AU$2000=$DY$8),ROWS(EK$11:EK68))),"")</f>
        <v>18</v>
      </c>
      <c r="EL68" s="26">
        <f>IFERROR(INDEX(BH$11:BH$2000,_xlfn.AGGREGATE(15,6,(ROW(BH$11:BH$2000)-ROW(BH$11)+1)/($AU$11:$AU$2000=$DY$8),ROWS(EL$11:EL68))),"")</f>
        <v>0</v>
      </c>
      <c r="EM68" s="26">
        <f>IFERROR(INDEX(BI$11:BI$2000,_xlfn.AGGREGATE(15,6,(ROW(BI$11:BI$2000)-ROW(BI$11)+1)/($AU$11:$AU$2000=$DY$8),ROWS(EM$11:EM68))),"")</f>
        <v>473.14859999999999</v>
      </c>
      <c r="EN68" s="26">
        <f>IFERROR(INDEX(BJ$11:BJ$2000,_xlfn.AGGREGATE(15,6,(ROW(BJ$11:BJ$2000)-ROW(BJ$11)+1)/($AU$11:$AU$2000=$DY$8),ROWS(EN$11:EN68))),"")</f>
        <v>941.27359999999999</v>
      </c>
      <c r="EO68" s="26">
        <f>IFERROR(INDEX(BK$11:BK$2000,_xlfn.AGGREGATE(15,6,(ROW(BK$11:BK$2000)-ROW(BK$11)+1)/($AU$11:$AU$2000=$DY$8),ROWS(EO$11:EO68))),"")</f>
        <v>1373.3986</v>
      </c>
      <c r="EP68" s="26">
        <f>IFERROR(INDEX(BL$11:BL$2000,_xlfn.AGGREGATE(15,6,(ROW(BL$11:BL$2000)-ROW(BL$11)+1)/($AU$11:$AU$2000=$DY$8),ROWS(EP$11:EP68))),"")</f>
        <v>1805.3986</v>
      </c>
      <c r="EQ68" s="26">
        <f>IFERROR(INDEX(BM$11:BM$2000,_xlfn.AGGREGATE(15,6,(ROW(BM$11:BM$2000)-ROW(BM$11)+1)/($AU$11:$AU$2000=$DY$8),ROWS(EQ$11:EQ68))),"")</f>
        <v>0</v>
      </c>
      <c r="ER68" s="26">
        <f>IFERROR(INDEX(BN$11:BN$2000,_xlfn.AGGREGATE(15,6,(ROW(BN$11:BN$2000)-ROW(BN$11)+1)/($AU$11:$AU$2000=$DY$8),ROWS(ER$11:ER68))),"")</f>
        <v>0</v>
      </c>
      <c r="ES68" s="26">
        <f>IFERROR(INDEX(BO$11:BO$2000,_xlfn.AGGREGATE(15,6,(ROW(BO$11:BO$2000)-ROW(BO$11)+1)/($AU$11:$AU$2000=$DY$8),ROWS(ES$11:ES68))),"")</f>
        <v>0</v>
      </c>
      <c r="ET68" s="63">
        <f>IFERROR(INDEX(BP$11:BP$2000,_xlfn.AGGREGATE(15,6,(ROW(BP$11:BP$2000)-ROW(BP$11)+1)/($AU$11:$AU$2000=$DY$8),ROWS(ET$11:ET68))),"")</f>
        <v>0</v>
      </c>
      <c r="EU68" s="25"/>
      <c r="EV68" s="48" t="e">
        <f>_xlfn.RANK.EQ(FJ68,$FJ$11:$FJ$64,1)+COUNTIF(FJ$11:$FJ68,FJ68)-1</f>
        <v>#VALUE!</v>
      </c>
      <c r="EW68" s="25" t="str">
        <f>IFERROR(INDEX(DX$11:DX$541,_xlfn.AGGREGATE(15,6,(ROW(DX$11:DX$541)-ROW(DX$11)+1)/($DX$11:$DX$541="p"),ROWS(EW$11:EW68))),"")</f>
        <v/>
      </c>
      <c r="EX68" s="25" t="str">
        <f>IFERROR(INDEX(DY$11:DY$541,_xlfn.AGGREGATE(15,6,(ROW(DY$11:DY$541)-ROW(DY$11)+1)/($DX$11:$DX$541="p"),ROWS(EX$11:EX68))),"")</f>
        <v/>
      </c>
      <c r="EY68" s="25" t="str">
        <f>IFERROR(INDEX(DZ$11:DZ$541,_xlfn.AGGREGATE(15,6,(ROW(DZ$11:DZ$541)-ROW(DZ$11)+1)/($DX$11:$DX$541="p"),ROWS(EY$11:EY68))),"")</f>
        <v/>
      </c>
      <c r="EZ68" s="25" t="str">
        <f>IFERROR(INDEX(EA$11:EA$541,_xlfn.AGGREGATE(15,6,(ROW(EA$11:EA$541)-ROW(EA$11)+1)/($DX$11:$DX$541="p"),ROWS(EZ$11:EZ68))),"")</f>
        <v/>
      </c>
      <c r="FA68" s="25" t="str">
        <f>IFERROR(INDEX(EB$11:EB$541,_xlfn.AGGREGATE(15,6,(ROW(EB$11:EB$541)-ROW(EB$11)+1)/($DX$11:$DX$541="p"),ROWS(FA$11:FA68))),"")</f>
        <v/>
      </c>
      <c r="FB68" s="25" t="str">
        <f>IFERROR(INDEX(EC$11:EC$541,_xlfn.AGGREGATE(15,6,(ROW(EC$11:EC$541)-ROW(EC$11)+1)/($DX$11:$DX$541="p"),ROWS(FB$11:FB68))),"")</f>
        <v/>
      </c>
      <c r="FC68" s="25" t="str">
        <f>IFERROR(INDEX(ED$11:ED$541,_xlfn.AGGREGATE(15,6,(ROW(ED$11:ED$541)-ROW(ED$11)+1)/($DX$11:$DX$541="p"),ROWS(FC$11:FC68))),"")</f>
        <v/>
      </c>
      <c r="FD68" s="25" t="str">
        <f>IFERROR(INDEX(EE$11:EE$541,_xlfn.AGGREGATE(15,6,(ROW(EE$11:EE$541)-ROW(EE$11)+1)/($DX$11:$DX$541="p"),ROWS(FD$11:FD68))),"")</f>
        <v/>
      </c>
      <c r="FE68" s="25" t="str">
        <f>IFERROR(INDEX(EF$11:EF$541,_xlfn.AGGREGATE(15,6,(ROW(EF$11:EF$541)-ROW(EF$11)+1)/($DX$11:$DX$541="p"),ROWS(FE$11:FE68))),"")</f>
        <v/>
      </c>
      <c r="FF68" s="25" t="str">
        <f>IFERROR(INDEX(EG$11:EG$541,_xlfn.AGGREGATE(15,6,(ROW(EG$11:EG$541)-ROW(EG$11)+1)/($DX$11:$DX$541="p"),ROWS(FF$11:FF68))),"")</f>
        <v/>
      </c>
      <c r="FG68" s="25" t="str">
        <f>IFERROR(INDEX(EH$11:EH$541,_xlfn.AGGREGATE(15,6,(ROW(EH$11:EH$541)-ROW(EH$11)+1)/($DX$11:$DX$541="p"),ROWS(FG$11:FG68))),"")</f>
        <v/>
      </c>
      <c r="FH68" s="25" t="str">
        <f>IFERROR(INDEX(EI$11:EI$541,_xlfn.AGGREGATE(15,6,(ROW(EI$11:EI$541)-ROW(EI$11)+1)/($DX$11:$DX$541="p"),ROWS(FH$11:FH68))),"")</f>
        <v/>
      </c>
      <c r="FI68" s="25" t="str">
        <f>IFERROR(INDEX(EJ$11:EJ$541,_xlfn.AGGREGATE(15,6,(ROW(EJ$11:EJ$541)-ROW(EJ$11)+1)/($DX$11:$DX$541="p"),ROWS(FI$11:FI68))),"")</f>
        <v/>
      </c>
      <c r="FJ68" s="25" t="str">
        <f>IFERROR(INDEX(EK$11:EK$541,_xlfn.AGGREGATE(15,6,(ROW(EK$11:EK$541)-ROW(EK$11)+1)/($DX$11:$DX$541="p"),ROWS(FJ$11:FJ68))),"")</f>
        <v/>
      </c>
      <c r="FK68" s="25"/>
      <c r="FL68" s="25" t="str">
        <f>IFERROR(INDEX(EM$11:EM$541,_xlfn.AGGREGATE(15,6,(ROW(EM$11:EM$541)-ROW(EM$11)+1)/($DX$11:$DX$541="p"),ROWS(FL$11:FL68))),"")</f>
        <v/>
      </c>
      <c r="FM68" s="25" t="str">
        <f>IFERROR(INDEX(EN$11:EN$541,_xlfn.AGGREGATE(15,6,(ROW(EN$11:EN$541)-ROW(EN$11)+1)/($DX$11:$DX$541="p"),ROWS(FM$11:FM68))),"")</f>
        <v/>
      </c>
      <c r="FN68" s="25" t="str">
        <f>IFERROR(INDEX(EO$11:EO$541,_xlfn.AGGREGATE(15,6,(ROW(EO$11:EO$541)-ROW(EO$11)+1)/($DX$11:$DX$541="p"),ROWS(FN$11:FN68))),"")</f>
        <v/>
      </c>
      <c r="FO68" s="25" t="str">
        <f>IFERROR(INDEX(EP$11:EP$541,_xlfn.AGGREGATE(15,6,(ROW(EP$11:EP$541)-ROW(EP$11)+1)/($DX$11:$DX$541="p"),ROWS(FO$11:FO68))),"")</f>
        <v/>
      </c>
      <c r="FP68" s="25" t="str">
        <f>IFERROR(INDEX(EQ$11:EQ$541,_xlfn.AGGREGATE(15,6,(ROW(EQ$11:EQ$541)-ROW(EQ$11)+1)/($DX$11:$DX$541="p"),ROWS(FP$11:FP68))),"")</f>
        <v/>
      </c>
      <c r="FQ68" s="25" t="str">
        <f>IFERROR(INDEX(ER$11:ER$541,_xlfn.AGGREGATE(15,6,(ROW(ER$11:ER$541)-ROW(ER$11)+1)/($DX$11:$DX$541="p"),ROWS(FQ$11:FQ68))),"")</f>
        <v/>
      </c>
      <c r="FR68" s="25" t="str">
        <f>IFERROR(INDEX(ES$11:ES$541,_xlfn.AGGREGATE(15,6,(ROW(ES$11:ES$541)-ROW(ES$11)+1)/($DX$11:$DX$541="p"),ROWS(FR$11:FR68))),"")</f>
        <v/>
      </c>
      <c r="FS68" s="25" t="str">
        <f>IFERROR(INDEX(ET$11:ET$541,_xlfn.AGGREGATE(15,6,(ROW(ET$11:ET$541)-ROW(ET$11)+1)/($DX$11:$DX$541="p"),ROWS(FS$11:FS68))),"")</f>
        <v/>
      </c>
      <c r="FT68" s="25"/>
      <c r="FU68" s="48">
        <f>_xlfn.RANK.EQ(GI68,$GI$11:$GI$96,1)+COUNTIF($GI$11:GI68,GI68)-1</f>
        <v>72</v>
      </c>
      <c r="FV68" s="25" t="str">
        <f>IFERROR(INDEX(DX$11:DX$541,_xlfn.AGGREGATE(15,6,(ROW(DX$11:DX$541)-ROW(DX$11)+1)/($DX$11:$DX$541="t"),ROWS(FV$11:FV68))),"")</f>
        <v>t</v>
      </c>
      <c r="FW68" s="25" t="str">
        <f>IFERROR(INDEX(DY$11:DY$541,_xlfn.AGGREGATE(15,6,(ROW(DY$11:DY$541)-ROW(DY$11)+1)/($DX$11:$DX$541="t"),ROWS(FW$11:FW68))),"")</f>
        <v>PASS</v>
      </c>
      <c r="FX68" s="25">
        <f>IFERROR(INDEX(DZ$11:DZ$541,_xlfn.AGGREGATE(15,6,(ROW(DZ$11:DZ$541)-ROW(DZ$11)+1)/($DX$11:$DX$541="t"),ROWS(FX$11:FX68))),"")</f>
        <v>3</v>
      </c>
      <c r="FY68" s="25">
        <f>IFERROR(INDEX(EA$11:EA$541,_xlfn.AGGREGATE(15,6,(ROW(EA$11:EA$541)-ROW(EA$11)+1)/($DX$11:$DX$541="t"),ROWS(FY$11:FY68))),"")</f>
        <v>3</v>
      </c>
      <c r="FZ68" s="25">
        <f>IFERROR(INDEX(EB$11:EB$541,_xlfn.AGGREGATE(15,6,(ROW(EB$11:EB$541)-ROW(EB$11)+1)/($DX$11:$DX$541="t"),ROWS(FZ$11:FZ68))),"")</f>
        <v>1</v>
      </c>
      <c r="GA68" s="25">
        <f>IFERROR(INDEX(EC$11:EC$541,_xlfn.AGGREGATE(15,6,(ROW(EC$11:EC$541)-ROW(EC$11)+1)/($DX$11:$DX$541="t"),ROWS(GA$11:GA68))),"")</f>
        <v>1</v>
      </c>
      <c r="GB68" s="25">
        <f>IFERROR(INDEX(ED$11:ED$541,_xlfn.AGGREGATE(15,6,(ROW(ED$11:ED$541)-ROW(ED$11)+1)/($DX$11:$DX$541="t"),ROWS(GB$11:GB68))),"")</f>
        <v>3</v>
      </c>
      <c r="GC68" s="25">
        <f>IFERROR(INDEX(EE$11:EE$541,_xlfn.AGGREGATE(15,6,(ROW(EE$11:EE$541)-ROW(EE$11)+1)/($DX$11:$DX$541="t"),ROWS(GC$11:GC68))),"")</f>
        <v>3</v>
      </c>
      <c r="GD68" s="25">
        <f>IFERROR(INDEX(EF$11:EF$541,_xlfn.AGGREGATE(15,6,(ROW(EF$11:EF$541)-ROW(EF$11)+1)/($DX$11:$DX$541="t"),ROWS(GD$11:GD68))),"")</f>
        <v>1</v>
      </c>
      <c r="GE68" s="25">
        <f>IFERROR(INDEX(EG$11:EG$541,_xlfn.AGGREGATE(15,6,(ROW(EG$11:EG$541)-ROW(EG$11)+1)/($DX$11:$DX$541="t"),ROWS(GE$11:GE68))),"")</f>
        <v>1</v>
      </c>
      <c r="GF68" s="25">
        <f>IFERROR(INDEX(EH$11:EH$541,_xlfn.AGGREGATE(15,6,(ROW(EH$11:EH$541)-ROW(EH$11)+1)/($DX$11:$DX$541="t"),ROWS(GF$11:GF68))),"")</f>
        <v>428.5</v>
      </c>
      <c r="GG68" s="25">
        <f>IFERROR(INDEX(EI$11:EI$541,_xlfn.AGGREGATE(15,6,(ROW(EI$11:EI$541)-ROW(EI$11)+1)/($DX$11:$DX$541="t"),ROWS(GG$11:GG68))),"")</f>
        <v>0</v>
      </c>
      <c r="GH68" s="25">
        <f>IFERROR(INDEX(EJ$11:EJ$541,_xlfn.AGGREGATE(15,6,(ROW(EJ$11:EJ$541)-ROW(EJ$11)+1)/($DX$11:$DX$541="t"),ROWS(GH$11:GH68))),"")</f>
        <v>471.5</v>
      </c>
      <c r="GI68" s="25">
        <f>IFERROR(INDEX(EK$11:EK$541,_xlfn.AGGREGATE(15,6,(ROW(EK$11:EK$541)-ROW(EK$11)+1)/($DX$11:$DX$541="t"),ROWS(GI$11:GI68))),"")</f>
        <v>21.5</v>
      </c>
      <c r="GJ68" s="25"/>
      <c r="GK68" s="25">
        <f>IFERROR(INDEX(EM$11:EM$541,_xlfn.AGGREGATE(15,6,(ROW(EM$11:EM$541)-ROW(EM$11)+1)/($DX$11:$DX$541="t"),ROWS(GK$11:GK68))),"")</f>
        <v>476.64859999999999</v>
      </c>
      <c r="GL68" s="25">
        <f>IFERROR(INDEX(EN$11:EN$541,_xlfn.AGGREGATE(15,6,(ROW(EN$11:EN$541)-ROW(EN$11)+1)/($DX$11:$DX$541="t"),ROWS(GL$11:GL68))),"")</f>
        <v>948.27359999999999</v>
      </c>
      <c r="GM68" s="25">
        <f>IFERROR(INDEX(EO$11:EO$541,_xlfn.AGGREGATE(15,6,(ROW(EO$11:EO$541)-ROW(EO$11)+1)/($DX$11:$DX$541="t"),ROWS(GM$11:GM68))),"")</f>
        <v>1376.8986</v>
      </c>
      <c r="GN68" s="25">
        <f>IFERROR(INDEX(EP$11:EP$541,_xlfn.AGGREGATE(15,6,(ROW(EP$11:EP$541)-ROW(EP$11)+1)/($DX$11:$DX$541="t"),ROWS(GN$11:GN68))),"")</f>
        <v>1805.3986</v>
      </c>
      <c r="GO68" s="25"/>
      <c r="GP68" s="305"/>
      <c r="GQ68" s="142"/>
      <c r="GR68" s="26"/>
      <c r="GS68" s="18" t="str">
        <f t="shared" si="111"/>
        <v>PASS</v>
      </c>
      <c r="GT68" s="26">
        <f t="shared" si="115"/>
        <v>3</v>
      </c>
      <c r="GU68" s="26">
        <f t="shared" si="116"/>
        <v>3</v>
      </c>
      <c r="GV68" s="26">
        <f t="shared" si="117"/>
        <v>1</v>
      </c>
      <c r="GW68" s="26">
        <f t="shared" si="118"/>
        <v>1</v>
      </c>
      <c r="GX68" s="26">
        <f t="shared" si="119"/>
        <v>3</v>
      </c>
      <c r="GY68" s="26">
        <f t="shared" si="120"/>
        <v>3</v>
      </c>
      <c r="GZ68" s="26">
        <f t="shared" si="121"/>
        <v>1</v>
      </c>
      <c r="HA68" s="26">
        <f t="shared" si="122"/>
        <v>1</v>
      </c>
      <c r="HB68" s="26">
        <f t="shared" si="112"/>
        <v>432</v>
      </c>
      <c r="HC68" s="26">
        <f t="shared" si="113"/>
        <v>0</v>
      </c>
      <c r="HD68" s="26">
        <f t="shared" si="114"/>
        <v>468</v>
      </c>
      <c r="HE68" s="63">
        <f t="shared" si="123"/>
        <v>18</v>
      </c>
      <c r="HF68" s="52">
        <f t="shared" si="124"/>
        <v>0</v>
      </c>
      <c r="HG68" s="4">
        <f t="shared" si="125"/>
        <v>473.14859999999999</v>
      </c>
      <c r="HH68" s="26">
        <f t="shared" si="126"/>
        <v>941.27359999999999</v>
      </c>
      <c r="HI68" s="7">
        <f t="shared" si="127"/>
        <v>1373.3986</v>
      </c>
      <c r="HJ68" s="26">
        <f t="shared" si="128"/>
        <v>1805.3986</v>
      </c>
      <c r="HK68" s="2"/>
      <c r="HL68" s="2"/>
      <c r="HN68" s="133">
        <f t="shared" ref="HN68:HW77" si="134">IF(AND(ISNUMBER($HI68),ISNUMBER(HN$19),OR(ABS($HG68-HN$16)&gt;PTTT,$HG68=HN$16),OR(ABS($HG68-HN$17)&gt;PTTT,$HG68=HN$17),OR(ABS($HG68-HN$18)&gt;PTTT,$HG68=HN$18),OR(ABS($HG68-HN$19)&gt;PTTT,$HG68=HN$19),OR(ABS($HH68-HN$16)&gt;PTTT,$HH68=HN$16),OR(ABS($HH68-HN$17)&gt;PTTT,$HH68=HN$17),OR(ABS($HH68-HN$18)&gt;PTTT,$HH68=HN$18),OR(ABS($HH68-HN$19)&gt;PTTT,$HH68=HN$19),OR(ABS($HI68-HN$16)&gt;PTTT,$HI68=HN$16),OR(ABS($HI68-HN$17)&gt;PTTT,$HI68=HN$17),OR(ABS($HI68-HN$18)&gt;PTTT,$HI68=HN$18),OR(ABS($HI68-HN$19)&gt;PTTT,$HI68=HN$19),OR(ABS($HG68-HN$20)&gt;PTTT,$HG68=HN$20),OR(ABS($HH68-HN$20)&gt;PTTT,$HH68=HN$20),OR(ABS($HI68-HN$20)&gt;PTTT,$HI68=HN$20)),0,1)</f>
        <v>0</v>
      </c>
      <c r="HO68" s="35">
        <f t="shared" si="134"/>
        <v>0</v>
      </c>
      <c r="HP68" s="35">
        <f t="shared" si="134"/>
        <v>0</v>
      </c>
      <c r="HQ68" s="35">
        <f t="shared" si="134"/>
        <v>0</v>
      </c>
      <c r="HR68" s="35">
        <f t="shared" si="134"/>
        <v>0</v>
      </c>
      <c r="HS68" s="35">
        <f t="shared" si="134"/>
        <v>0</v>
      </c>
      <c r="HT68" s="35">
        <f t="shared" si="134"/>
        <v>0</v>
      </c>
      <c r="HU68" s="35" t="e">
        <f t="shared" si="134"/>
        <v>#VALUE!</v>
      </c>
      <c r="HV68" s="35" t="e">
        <f t="shared" si="134"/>
        <v>#VALUE!</v>
      </c>
      <c r="HW68" s="35" t="e">
        <f t="shared" si="134"/>
        <v>#VALUE!</v>
      </c>
      <c r="HX68" s="35" t="e">
        <f t="shared" ref="HX68:IG77" si="135">IF(AND(ISNUMBER($HI68),ISNUMBER(HX$19),OR(ABS($HG68-HX$16)&gt;PTTT,$HG68=HX$16),OR(ABS($HG68-HX$17)&gt;PTTT,$HG68=HX$17),OR(ABS($HG68-HX$18)&gt;PTTT,$HG68=HX$18),OR(ABS($HG68-HX$19)&gt;PTTT,$HG68=HX$19),OR(ABS($HH68-HX$16)&gt;PTTT,$HH68=HX$16),OR(ABS($HH68-HX$17)&gt;PTTT,$HH68=HX$17),OR(ABS($HH68-HX$18)&gt;PTTT,$HH68=HX$18),OR(ABS($HH68-HX$19)&gt;PTTT,$HH68=HX$19),OR(ABS($HI68-HX$16)&gt;PTTT,$HI68=HX$16),OR(ABS($HI68-HX$17)&gt;PTTT,$HI68=HX$17),OR(ABS($HI68-HX$18)&gt;PTTT,$HI68=HX$18),OR(ABS($HI68-HX$19)&gt;PTTT,$HI68=HX$19),OR(ABS($HG68-HX$20)&gt;PTTT,$HG68=HX$20),OR(ABS($HH68-HX$20)&gt;PTTT,$HH68=HX$20),OR(ABS($HI68-HX$20)&gt;PTTT,$HI68=HX$20)),0,1)</f>
        <v>#VALUE!</v>
      </c>
      <c r="HY68" s="35" t="e">
        <f t="shared" si="135"/>
        <v>#VALUE!</v>
      </c>
      <c r="HZ68" s="35" t="e">
        <f t="shared" si="135"/>
        <v>#VALUE!</v>
      </c>
      <c r="IA68" s="35" t="e">
        <f t="shared" si="135"/>
        <v>#VALUE!</v>
      </c>
      <c r="IB68" s="35" t="e">
        <f t="shared" si="135"/>
        <v>#VALUE!</v>
      </c>
      <c r="IC68" s="35" t="e">
        <f t="shared" si="135"/>
        <v>#VALUE!</v>
      </c>
      <c r="ID68" s="35" t="e">
        <f t="shared" si="135"/>
        <v>#VALUE!</v>
      </c>
      <c r="IE68" s="35" t="e">
        <f t="shared" si="135"/>
        <v>#VALUE!</v>
      </c>
      <c r="IF68" s="35" t="e">
        <f t="shared" si="135"/>
        <v>#VALUE!</v>
      </c>
      <c r="IG68" s="35" t="e">
        <f t="shared" si="135"/>
        <v>#VALUE!</v>
      </c>
      <c r="IH68" s="35" t="e">
        <f t="shared" ref="IH68:IQ77" si="136">IF(AND(ISNUMBER($HI68),ISNUMBER(IH$19),OR(ABS($HG68-IH$16)&gt;PTTT,$HG68=IH$16),OR(ABS($HG68-IH$17)&gt;PTTT,$HG68=IH$17),OR(ABS($HG68-IH$18)&gt;PTTT,$HG68=IH$18),OR(ABS($HG68-IH$19)&gt;PTTT,$HG68=IH$19),OR(ABS($HH68-IH$16)&gt;PTTT,$HH68=IH$16),OR(ABS($HH68-IH$17)&gt;PTTT,$HH68=IH$17),OR(ABS($HH68-IH$18)&gt;PTTT,$HH68=IH$18),OR(ABS($HH68-IH$19)&gt;PTTT,$HH68=IH$19),OR(ABS($HI68-IH$16)&gt;PTTT,$HI68=IH$16),OR(ABS($HI68-IH$17)&gt;PTTT,$HI68=IH$17),OR(ABS($HI68-IH$18)&gt;PTTT,$HI68=IH$18),OR(ABS($HI68-IH$19)&gt;PTTT,$HI68=IH$19),OR(ABS($HG68-IH$20)&gt;PTTT,$HG68=IH$20),OR(ABS($HH68-IH$20)&gt;PTTT,$HH68=IH$20),OR(ABS($HI68-IH$20)&gt;PTTT,$HI68=IH$20)),0,1)</f>
        <v>#VALUE!</v>
      </c>
      <c r="II68" s="35" t="e">
        <f t="shared" si="136"/>
        <v>#VALUE!</v>
      </c>
      <c r="IJ68" s="35" t="e">
        <f t="shared" si="136"/>
        <v>#VALUE!</v>
      </c>
      <c r="IK68" s="35" t="e">
        <f t="shared" si="136"/>
        <v>#VALUE!</v>
      </c>
      <c r="IL68" s="35" t="e">
        <f t="shared" si="136"/>
        <v>#VALUE!</v>
      </c>
      <c r="IM68" s="35" t="e">
        <f t="shared" si="136"/>
        <v>#VALUE!</v>
      </c>
      <c r="IN68" s="35" t="e">
        <f t="shared" si="136"/>
        <v>#VALUE!</v>
      </c>
      <c r="IO68" s="35" t="e">
        <f t="shared" si="136"/>
        <v>#VALUE!</v>
      </c>
      <c r="IP68" s="35" t="e">
        <f t="shared" si="136"/>
        <v>#VALUE!</v>
      </c>
      <c r="IQ68" s="35" t="e">
        <f t="shared" si="136"/>
        <v>#VALUE!</v>
      </c>
      <c r="IR68" s="35" t="e">
        <f t="shared" ref="IR68:JA77" si="137">IF(AND(ISNUMBER($HI68),ISNUMBER(IR$19),OR(ABS($HG68-IR$16)&gt;PTTT,$HG68=IR$16),OR(ABS($HG68-IR$17)&gt;PTTT,$HG68=IR$17),OR(ABS($HG68-IR$18)&gt;PTTT,$HG68=IR$18),OR(ABS($HG68-IR$19)&gt;PTTT,$HG68=IR$19),OR(ABS($HH68-IR$16)&gt;PTTT,$HH68=IR$16),OR(ABS($HH68-IR$17)&gt;PTTT,$HH68=IR$17),OR(ABS($HH68-IR$18)&gt;PTTT,$HH68=IR$18),OR(ABS($HH68-IR$19)&gt;PTTT,$HH68=IR$19),OR(ABS($HI68-IR$16)&gt;PTTT,$HI68=IR$16),OR(ABS($HI68-IR$17)&gt;PTTT,$HI68=IR$17),OR(ABS($HI68-IR$18)&gt;PTTT,$HI68=IR$18),OR(ABS($HI68-IR$19)&gt;PTTT,$HI68=IR$19),OR(ABS($HG68-IR$20)&gt;PTTT,$HG68=IR$20),OR(ABS($HH68-IR$20)&gt;PTTT,$HH68=IR$20),OR(ABS($HI68-IR$20)&gt;PTTT,$HI68=IR$20)),0,1)</f>
        <v>#VALUE!</v>
      </c>
      <c r="IS68" s="35" t="e">
        <f t="shared" si="137"/>
        <v>#VALUE!</v>
      </c>
      <c r="IT68" s="35" t="e">
        <f t="shared" si="137"/>
        <v>#VALUE!</v>
      </c>
      <c r="IU68" s="35" t="e">
        <f t="shared" si="137"/>
        <v>#VALUE!</v>
      </c>
      <c r="IV68" s="35" t="e">
        <f t="shared" si="137"/>
        <v>#VALUE!</v>
      </c>
      <c r="IW68" s="35" t="e">
        <f t="shared" si="137"/>
        <v>#VALUE!</v>
      </c>
      <c r="IX68" s="35" t="e">
        <f t="shared" si="137"/>
        <v>#VALUE!</v>
      </c>
      <c r="IY68" s="35" t="e">
        <f t="shared" si="137"/>
        <v>#VALUE!</v>
      </c>
      <c r="IZ68" s="35" t="e">
        <f t="shared" si="137"/>
        <v>#VALUE!</v>
      </c>
      <c r="JA68" s="35" t="e">
        <f t="shared" si="137"/>
        <v>#VALUE!</v>
      </c>
      <c r="JB68" s="35" t="e">
        <f t="shared" ref="JB68:JK77" si="138">IF(AND(ISNUMBER($HI68),ISNUMBER(JB$19),OR(ABS($HG68-JB$16)&gt;PTTT,$HG68=JB$16),OR(ABS($HG68-JB$17)&gt;PTTT,$HG68=JB$17),OR(ABS($HG68-JB$18)&gt;PTTT,$HG68=JB$18),OR(ABS($HG68-JB$19)&gt;PTTT,$HG68=JB$19),OR(ABS($HH68-JB$16)&gt;PTTT,$HH68=JB$16),OR(ABS($HH68-JB$17)&gt;PTTT,$HH68=JB$17),OR(ABS($HH68-JB$18)&gt;PTTT,$HH68=JB$18),OR(ABS($HH68-JB$19)&gt;PTTT,$HH68=JB$19),OR(ABS($HI68-JB$16)&gt;PTTT,$HI68=JB$16),OR(ABS($HI68-JB$17)&gt;PTTT,$HI68=JB$17),OR(ABS($HI68-JB$18)&gt;PTTT,$HI68=JB$18),OR(ABS($HI68-JB$19)&gt;PTTT,$HI68=JB$19),OR(ABS($HG68-JB$20)&gt;PTTT,$HG68=JB$20),OR(ABS($HH68-JB$20)&gt;PTTT,$HH68=JB$20),OR(ABS($HI68-JB$20)&gt;PTTT,$HI68=JB$20)),0,1)</f>
        <v>#VALUE!</v>
      </c>
      <c r="JC68" s="35" t="e">
        <f t="shared" si="138"/>
        <v>#VALUE!</v>
      </c>
      <c r="JD68" s="35" t="e">
        <f t="shared" si="138"/>
        <v>#VALUE!</v>
      </c>
      <c r="JE68" s="35" t="e">
        <f t="shared" si="138"/>
        <v>#VALUE!</v>
      </c>
      <c r="JF68" s="35" t="e">
        <f t="shared" si="138"/>
        <v>#VALUE!</v>
      </c>
      <c r="JG68" s="35" t="e">
        <f t="shared" si="138"/>
        <v>#VALUE!</v>
      </c>
      <c r="JH68" s="35" t="e">
        <f t="shared" si="138"/>
        <v>#VALUE!</v>
      </c>
      <c r="JI68" s="35" t="e">
        <f t="shared" si="138"/>
        <v>#VALUE!</v>
      </c>
      <c r="JJ68" s="35" t="e">
        <f t="shared" si="138"/>
        <v>#VALUE!</v>
      </c>
      <c r="JK68" s="177" t="e">
        <f t="shared" si="138"/>
        <v>#VALUE!</v>
      </c>
    </row>
    <row r="69" spans="1:271" ht="15" customHeight="1" x14ac:dyDescent="0.3">
      <c r="A69" s="100"/>
      <c r="B69" s="100"/>
      <c r="C69" s="100"/>
      <c r="D69" s="100"/>
      <c r="E69" s="100"/>
      <c r="F69" s="100"/>
      <c r="G69" s="100"/>
      <c r="H69" s="100"/>
      <c r="I69" s="100"/>
      <c r="J69" s="100"/>
      <c r="K69" s="100"/>
      <c r="L69" s="100"/>
      <c r="M69" s="100"/>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426"/>
      <c r="AR69" s="141"/>
      <c r="AS69" s="18">
        <v>19</v>
      </c>
      <c r="AT69" s="26" t="s">
        <v>122</v>
      </c>
      <c r="AU69" s="4" t="str">
        <f t="shared" si="104"/>
        <v>FAIL</v>
      </c>
      <c r="AV69" s="60">
        <v>3</v>
      </c>
      <c r="AW69" s="60">
        <v>1</v>
      </c>
      <c r="AX69" s="60">
        <v>3</v>
      </c>
      <c r="AY69" s="60">
        <v>1</v>
      </c>
      <c r="AZ69" s="26">
        <v>3</v>
      </c>
      <c r="BA69" s="26">
        <v>1</v>
      </c>
      <c r="BB69" s="26">
        <v>3</v>
      </c>
      <c r="BC69" s="26">
        <v>1</v>
      </c>
      <c r="BD69" s="26">
        <f t="shared" si="89"/>
        <v>227</v>
      </c>
      <c r="BE69" s="26"/>
      <c r="BF69" s="26">
        <f t="shared" si="90"/>
        <v>265</v>
      </c>
      <c r="BG69" s="63">
        <f t="shared" si="105"/>
        <v>19</v>
      </c>
      <c r="BH69" s="26"/>
      <c r="BI69" s="138">
        <f t="shared" si="91"/>
        <v>265</v>
      </c>
      <c r="BJ69" s="138">
        <f t="shared" si="92"/>
        <v>492</v>
      </c>
      <c r="BK69" s="138">
        <f t="shared" si="93"/>
        <v>757</v>
      </c>
      <c r="BL69" s="138">
        <f t="shared" si="94"/>
        <v>984</v>
      </c>
      <c r="BM69" s="138">
        <f t="shared" si="95"/>
        <v>1249</v>
      </c>
      <c r="BN69" s="138">
        <f t="shared" si="96"/>
        <v>1476</v>
      </c>
      <c r="BO69" s="138">
        <f t="shared" si="97"/>
        <v>1741</v>
      </c>
      <c r="BP69" s="138">
        <f t="shared" si="98"/>
        <v>0</v>
      </c>
      <c r="BQ69" s="26"/>
      <c r="BR69" s="26" t="str">
        <f t="shared" si="9"/>
        <v>yes2</v>
      </c>
      <c r="BS69" s="26" t="str">
        <f t="shared" si="10"/>
        <v>Int</v>
      </c>
      <c r="BT69" s="26"/>
      <c r="BU69" s="26"/>
      <c r="BV69" s="1">
        <f t="shared" si="129"/>
        <v>0</v>
      </c>
      <c r="BW69" s="1">
        <f t="shared" si="129"/>
        <v>0</v>
      </c>
      <c r="BX69" s="1">
        <f t="shared" si="129"/>
        <v>0</v>
      </c>
      <c r="BY69" s="1">
        <f t="shared" si="129"/>
        <v>0</v>
      </c>
      <c r="BZ69" s="1">
        <f t="shared" si="129"/>
        <v>0</v>
      </c>
      <c r="CA69" s="1">
        <f t="shared" si="129"/>
        <v>0</v>
      </c>
      <c r="CB69" s="1">
        <f t="shared" si="129"/>
        <v>0</v>
      </c>
      <c r="CC69" s="1">
        <f t="shared" si="129"/>
        <v>0</v>
      </c>
      <c r="CD69" s="1">
        <f t="shared" si="129"/>
        <v>0</v>
      </c>
      <c r="CE69" s="1">
        <f t="shared" si="129"/>
        <v>0</v>
      </c>
      <c r="CF69" s="1">
        <f t="shared" si="130"/>
        <v>0</v>
      </c>
      <c r="CG69" s="1">
        <f t="shared" si="130"/>
        <v>0</v>
      </c>
      <c r="CH69" s="1">
        <f t="shared" si="130"/>
        <v>1</v>
      </c>
      <c r="CI69" s="1">
        <f t="shared" si="130"/>
        <v>0</v>
      </c>
      <c r="CJ69" s="1">
        <f t="shared" si="130"/>
        <v>0</v>
      </c>
      <c r="CK69" s="1">
        <f t="shared" si="130"/>
        <v>0</v>
      </c>
      <c r="CL69" s="1">
        <f t="shared" si="130"/>
        <v>0</v>
      </c>
      <c r="CM69" s="1">
        <f t="shared" si="130"/>
        <v>0</v>
      </c>
      <c r="CN69" s="1">
        <f t="shared" si="130"/>
        <v>0</v>
      </c>
      <c r="CO69" s="1">
        <f t="shared" si="130"/>
        <v>0</v>
      </c>
      <c r="CP69" s="1">
        <f t="shared" si="131"/>
        <v>0</v>
      </c>
      <c r="CQ69" s="1">
        <f t="shared" si="131"/>
        <v>0</v>
      </c>
      <c r="CR69" s="1">
        <f t="shared" si="131"/>
        <v>0</v>
      </c>
      <c r="CS69" s="1">
        <f t="shared" si="131"/>
        <v>0</v>
      </c>
      <c r="CT69" s="1">
        <f t="shared" si="131"/>
        <v>0</v>
      </c>
      <c r="CU69" s="1">
        <f t="shared" si="131"/>
        <v>0</v>
      </c>
      <c r="CV69" s="1">
        <f t="shared" si="131"/>
        <v>0</v>
      </c>
      <c r="CW69" s="1">
        <f t="shared" si="131"/>
        <v>0</v>
      </c>
      <c r="CX69" s="1">
        <f t="shared" si="131"/>
        <v>0</v>
      </c>
      <c r="CY69" s="1">
        <f t="shared" si="131"/>
        <v>0</v>
      </c>
      <c r="CZ69" s="1">
        <f t="shared" si="132"/>
        <v>0</v>
      </c>
      <c r="DA69" s="1">
        <f t="shared" si="132"/>
        <v>1</v>
      </c>
      <c r="DB69" s="1">
        <f t="shared" si="132"/>
        <v>0</v>
      </c>
      <c r="DC69" s="1">
        <f t="shared" si="132"/>
        <v>0</v>
      </c>
      <c r="DD69" s="1">
        <f t="shared" si="132"/>
        <v>0</v>
      </c>
      <c r="DE69" s="1">
        <f t="shared" si="132"/>
        <v>0</v>
      </c>
      <c r="DF69" s="1">
        <f t="shared" si="132"/>
        <v>0</v>
      </c>
      <c r="DG69" s="1">
        <f t="shared" si="132"/>
        <v>0</v>
      </c>
      <c r="DH69" s="1">
        <f t="shared" si="132"/>
        <v>0</v>
      </c>
      <c r="DI69" s="1">
        <f t="shared" si="132"/>
        <v>0</v>
      </c>
      <c r="DJ69" s="1">
        <f t="shared" si="133"/>
        <v>0</v>
      </c>
      <c r="DK69" s="1">
        <f t="shared" si="133"/>
        <v>0</v>
      </c>
      <c r="DL69" s="1">
        <f t="shared" si="133"/>
        <v>0</v>
      </c>
      <c r="DM69" s="1">
        <f t="shared" si="133"/>
        <v>0</v>
      </c>
      <c r="DN69" s="1">
        <f t="shared" si="133"/>
        <v>0</v>
      </c>
      <c r="DO69" s="1">
        <f t="shared" si="133"/>
        <v>0</v>
      </c>
      <c r="DP69" s="26"/>
      <c r="DQ69" s="26"/>
      <c r="DR69" s="26"/>
      <c r="DS69" s="26"/>
      <c r="DT69" s="366"/>
      <c r="DU69" s="142"/>
      <c r="DV69" s="26"/>
      <c r="DW69" s="48">
        <v>56</v>
      </c>
      <c r="DX69" s="26" t="str">
        <f>IFERROR(INDEX(AT$11:AT$2000,_xlfn.AGGREGATE(15,6,(ROW(AT$11:AT$2000)-ROW(AT$11)+1)/($AU$11:$AU$2000=$DY$8),ROWS(DX$11:DX69))),"")</f>
        <v>t</v>
      </c>
      <c r="DY69" s="4" t="str">
        <f>IFERROR(INDEX(AU$11:AU$2000,_xlfn.AGGREGATE(15,6,(ROW(AU$11:AU$2000)-ROW(AU$11)+1)/($AU$11:$AU$2000=$DY$8),ROWS(DY$11:DY69))),"")</f>
        <v>PASS</v>
      </c>
      <c r="DZ69" s="26">
        <f>IFERROR(INDEX(AV$11:AV$2000,_xlfn.AGGREGATE(15,6,(ROW(AV$11:AV$2000)-ROW(AV$11)+1)/($AU$11:$AU$2000=$DY$8),ROWS(DZ$11:DZ69))),"")</f>
        <v>3</v>
      </c>
      <c r="EA69" s="26">
        <f>IFERROR(INDEX(AW$11:AW$2000,_xlfn.AGGREGATE(15,6,(ROW(AW$11:AW$2000)-ROW(AW$11)+1)/($AU$11:$AU$2000=$DY$8),ROWS(EA$11:EA69))),"")</f>
        <v>3</v>
      </c>
      <c r="EB69" s="26">
        <f>IFERROR(INDEX(AX$11:AX$2000,_xlfn.AGGREGATE(15,6,(ROW(AX$11:AX$2000)-ROW(AX$11)+1)/($AU$11:$AU$2000=$DY$8),ROWS(EB$11:EB69))),"")</f>
        <v>1</v>
      </c>
      <c r="EC69" s="26">
        <f>IFERROR(INDEX(AY$11:AY$2000,_xlfn.AGGREGATE(15,6,(ROW(AY$11:AY$2000)-ROW(AY$11)+1)/($AU$11:$AU$2000=$DY$8),ROWS(EC$11:EC69))),"")</f>
        <v>1</v>
      </c>
      <c r="ED69" s="26">
        <f>IFERROR(INDEX(AZ$11:AZ$2000,_xlfn.AGGREGATE(15,6,(ROW(AZ$11:AZ$2000)-ROW(AZ$11)+1)/($AU$11:$AU$2000=$DY$8),ROWS(ED$11:ED69))),"")</f>
        <v>3</v>
      </c>
      <c r="EE69" s="26">
        <f>IFERROR(INDEX(BA$11:BA$2000,_xlfn.AGGREGATE(15,6,(ROW(BA$11:BA$2000)-ROW(BA$11)+1)/($AU$11:$AU$2000=$DY$8),ROWS(EE$11:EE69))),"")</f>
        <v>3</v>
      </c>
      <c r="EF69" s="26">
        <f>IFERROR(INDEX(BB$11:BB$2000,_xlfn.AGGREGATE(15,6,(ROW(BB$11:BB$2000)-ROW(BB$11)+1)/($AU$11:$AU$2000=$DY$8),ROWS(EF$11:EF69))),"")</f>
        <v>1</v>
      </c>
      <c r="EG69" s="26">
        <f>IFERROR(INDEX(BC$11:BC$2000,_xlfn.AGGREGATE(15,6,(ROW(BC$11:BC$2000)-ROW(BC$11)+1)/($AU$11:$AU$2000=$DY$8),ROWS(EG$11:EG69))),"")</f>
        <v>1</v>
      </c>
      <c r="EH69" s="26">
        <f>IFERROR(INDEX(BD$11:BD$2000,_xlfn.AGGREGATE(15,6,(ROW(BD$11:BD$2000)-ROW(BD$11)+1)/($AU$11:$AU$2000=$DY$8),ROWS(EH$11:EH69))),"")</f>
        <v>431.5</v>
      </c>
      <c r="EI69" s="26">
        <f>IFERROR(INDEX(BE$11:BE$2000,_xlfn.AGGREGATE(15,6,(ROW(BE$11:BE$2000)-ROW(BE$11)+1)/($AU$11:$AU$2000=$DY$8),ROWS(EI$11:EI69))),"")</f>
        <v>0</v>
      </c>
      <c r="EJ69" s="26">
        <f>IFERROR(INDEX(BF$11:BF$2000,_xlfn.AGGREGATE(15,6,(ROW(BF$11:BF$2000)-ROW(BF$11)+1)/($AU$11:$AU$2000=$DY$8),ROWS(EJ$11:EJ69))),"")</f>
        <v>468.5</v>
      </c>
      <c r="EK69" s="26">
        <f>IFERROR(INDEX(BG$11:BG$2000,_xlfn.AGGREGATE(15,6,(ROW(BG$11:BG$2000)-ROW(BG$11)+1)/($AU$11:$AU$2000=$DY$8),ROWS(EK$11:EK69))),"")</f>
        <v>18.5</v>
      </c>
      <c r="EL69" s="26">
        <f>IFERROR(INDEX(BH$11:BH$2000,_xlfn.AGGREGATE(15,6,(ROW(BH$11:BH$2000)-ROW(BH$11)+1)/($AU$11:$AU$2000=$DY$8),ROWS(EL$11:EL69))),"")</f>
        <v>0</v>
      </c>
      <c r="EM69" s="26">
        <f>IFERROR(INDEX(BI$11:BI$2000,_xlfn.AGGREGATE(15,6,(ROW(BI$11:BI$2000)-ROW(BI$11)+1)/($AU$11:$AU$2000=$DY$8),ROWS(EM$11:EM69))),"")</f>
        <v>473.64859999999999</v>
      </c>
      <c r="EN69" s="26">
        <f>IFERROR(INDEX(BJ$11:BJ$2000,_xlfn.AGGREGATE(15,6,(ROW(BJ$11:BJ$2000)-ROW(BJ$11)+1)/($AU$11:$AU$2000=$DY$8),ROWS(EN$11:EN69))),"")</f>
        <v>942.27359999999999</v>
      </c>
      <c r="EO69" s="26">
        <f>IFERROR(INDEX(BK$11:BK$2000,_xlfn.AGGREGATE(15,6,(ROW(BK$11:BK$2000)-ROW(BK$11)+1)/($AU$11:$AU$2000=$DY$8),ROWS(EO$11:EO69))),"")</f>
        <v>1373.8986</v>
      </c>
      <c r="EP69" s="26">
        <f>IFERROR(INDEX(BL$11:BL$2000,_xlfn.AGGREGATE(15,6,(ROW(BL$11:BL$2000)-ROW(BL$11)+1)/($AU$11:$AU$2000=$DY$8),ROWS(EP$11:EP69))),"")</f>
        <v>1805.3986</v>
      </c>
      <c r="EQ69" s="26">
        <f>IFERROR(INDEX(BM$11:BM$2000,_xlfn.AGGREGATE(15,6,(ROW(BM$11:BM$2000)-ROW(BM$11)+1)/($AU$11:$AU$2000=$DY$8),ROWS(EQ$11:EQ69))),"")</f>
        <v>0</v>
      </c>
      <c r="ER69" s="26">
        <f>IFERROR(INDEX(BN$11:BN$2000,_xlfn.AGGREGATE(15,6,(ROW(BN$11:BN$2000)-ROW(BN$11)+1)/($AU$11:$AU$2000=$DY$8),ROWS(ER$11:ER69))),"")</f>
        <v>0</v>
      </c>
      <c r="ES69" s="26">
        <f>IFERROR(INDEX(BO$11:BO$2000,_xlfn.AGGREGATE(15,6,(ROW(BO$11:BO$2000)-ROW(BO$11)+1)/($AU$11:$AU$2000=$DY$8),ROWS(ES$11:ES69))),"")</f>
        <v>0</v>
      </c>
      <c r="ET69" s="63">
        <f>IFERROR(INDEX(BP$11:BP$2000,_xlfn.AGGREGATE(15,6,(ROW(BP$11:BP$2000)-ROW(BP$11)+1)/($AU$11:$AU$2000=$DY$8),ROWS(ET$11:ET69))),"")</f>
        <v>0</v>
      </c>
      <c r="EU69" s="25"/>
      <c r="EV69" s="48" t="e">
        <f>_xlfn.RANK.EQ(FJ69,$FJ$11:$FJ$64,1)+COUNTIF(FJ$11:$FJ69,FJ69)-1</f>
        <v>#VALUE!</v>
      </c>
      <c r="EW69" s="25" t="str">
        <f>IFERROR(INDEX(DX$11:DX$541,_xlfn.AGGREGATE(15,6,(ROW(DX$11:DX$541)-ROW(DX$11)+1)/($DX$11:$DX$541="p"),ROWS(EW$11:EW69))),"")</f>
        <v/>
      </c>
      <c r="EX69" s="25" t="str">
        <f>IFERROR(INDEX(DY$11:DY$541,_xlfn.AGGREGATE(15,6,(ROW(DY$11:DY$541)-ROW(DY$11)+1)/($DX$11:$DX$541="p"),ROWS(EX$11:EX69))),"")</f>
        <v/>
      </c>
      <c r="EY69" s="25" t="str">
        <f>IFERROR(INDEX(DZ$11:DZ$541,_xlfn.AGGREGATE(15,6,(ROW(DZ$11:DZ$541)-ROW(DZ$11)+1)/($DX$11:$DX$541="p"),ROWS(EY$11:EY69))),"")</f>
        <v/>
      </c>
      <c r="EZ69" s="25" t="str">
        <f>IFERROR(INDEX(EA$11:EA$541,_xlfn.AGGREGATE(15,6,(ROW(EA$11:EA$541)-ROW(EA$11)+1)/($DX$11:$DX$541="p"),ROWS(EZ$11:EZ69))),"")</f>
        <v/>
      </c>
      <c r="FA69" s="25" t="str">
        <f>IFERROR(INDEX(EB$11:EB$541,_xlfn.AGGREGATE(15,6,(ROW(EB$11:EB$541)-ROW(EB$11)+1)/($DX$11:$DX$541="p"),ROWS(FA$11:FA69))),"")</f>
        <v/>
      </c>
      <c r="FB69" s="25" t="str">
        <f>IFERROR(INDEX(EC$11:EC$541,_xlfn.AGGREGATE(15,6,(ROW(EC$11:EC$541)-ROW(EC$11)+1)/($DX$11:$DX$541="p"),ROWS(FB$11:FB69))),"")</f>
        <v/>
      </c>
      <c r="FC69" s="25" t="str">
        <f>IFERROR(INDEX(ED$11:ED$541,_xlfn.AGGREGATE(15,6,(ROW(ED$11:ED$541)-ROW(ED$11)+1)/($DX$11:$DX$541="p"),ROWS(FC$11:FC69))),"")</f>
        <v/>
      </c>
      <c r="FD69" s="25" t="str">
        <f>IFERROR(INDEX(EE$11:EE$541,_xlfn.AGGREGATE(15,6,(ROW(EE$11:EE$541)-ROW(EE$11)+1)/($DX$11:$DX$541="p"),ROWS(FD$11:FD69))),"")</f>
        <v/>
      </c>
      <c r="FE69" s="25" t="str">
        <f>IFERROR(INDEX(EF$11:EF$541,_xlfn.AGGREGATE(15,6,(ROW(EF$11:EF$541)-ROW(EF$11)+1)/($DX$11:$DX$541="p"),ROWS(FE$11:FE69))),"")</f>
        <v/>
      </c>
      <c r="FF69" s="25" t="str">
        <f>IFERROR(INDEX(EG$11:EG$541,_xlfn.AGGREGATE(15,6,(ROW(EG$11:EG$541)-ROW(EG$11)+1)/($DX$11:$DX$541="p"),ROWS(FF$11:FF69))),"")</f>
        <v/>
      </c>
      <c r="FG69" s="25" t="str">
        <f>IFERROR(INDEX(EH$11:EH$541,_xlfn.AGGREGATE(15,6,(ROW(EH$11:EH$541)-ROW(EH$11)+1)/($DX$11:$DX$541="p"),ROWS(FG$11:FG69))),"")</f>
        <v/>
      </c>
      <c r="FH69" s="25" t="str">
        <f>IFERROR(INDEX(EI$11:EI$541,_xlfn.AGGREGATE(15,6,(ROW(EI$11:EI$541)-ROW(EI$11)+1)/($DX$11:$DX$541="p"),ROWS(FH$11:FH69))),"")</f>
        <v/>
      </c>
      <c r="FI69" s="25" t="str">
        <f>IFERROR(INDEX(EJ$11:EJ$541,_xlfn.AGGREGATE(15,6,(ROW(EJ$11:EJ$541)-ROW(EJ$11)+1)/($DX$11:$DX$541="p"),ROWS(FI$11:FI69))),"")</f>
        <v/>
      </c>
      <c r="FJ69" s="25" t="str">
        <f>IFERROR(INDEX(EK$11:EK$541,_xlfn.AGGREGATE(15,6,(ROW(EK$11:EK$541)-ROW(EK$11)+1)/($DX$11:$DX$541="p"),ROWS(FJ$11:FJ69))),"")</f>
        <v/>
      </c>
      <c r="FK69" s="25"/>
      <c r="FL69" s="25" t="str">
        <f>IFERROR(INDEX(EM$11:EM$541,_xlfn.AGGREGATE(15,6,(ROW(EM$11:EM$541)-ROW(EM$11)+1)/($DX$11:$DX$541="p"),ROWS(FL$11:FL69))),"")</f>
        <v/>
      </c>
      <c r="FM69" s="25" t="str">
        <f>IFERROR(INDEX(EN$11:EN$541,_xlfn.AGGREGATE(15,6,(ROW(EN$11:EN$541)-ROW(EN$11)+1)/($DX$11:$DX$541="p"),ROWS(FM$11:FM69))),"")</f>
        <v/>
      </c>
      <c r="FN69" s="25" t="str">
        <f>IFERROR(INDEX(EO$11:EO$541,_xlfn.AGGREGATE(15,6,(ROW(EO$11:EO$541)-ROW(EO$11)+1)/($DX$11:$DX$541="p"),ROWS(FN$11:FN69))),"")</f>
        <v/>
      </c>
      <c r="FO69" s="25" t="str">
        <f>IFERROR(INDEX(EP$11:EP$541,_xlfn.AGGREGATE(15,6,(ROW(EP$11:EP$541)-ROW(EP$11)+1)/($DX$11:$DX$541="p"),ROWS(FO$11:FO69))),"")</f>
        <v/>
      </c>
      <c r="FP69" s="25" t="str">
        <f>IFERROR(INDEX(EQ$11:EQ$541,_xlfn.AGGREGATE(15,6,(ROW(EQ$11:EQ$541)-ROW(EQ$11)+1)/($DX$11:$DX$541="p"),ROWS(FP$11:FP69))),"")</f>
        <v/>
      </c>
      <c r="FQ69" s="25" t="str">
        <f>IFERROR(INDEX(ER$11:ER$541,_xlfn.AGGREGATE(15,6,(ROW(ER$11:ER$541)-ROW(ER$11)+1)/($DX$11:$DX$541="p"),ROWS(FQ$11:FQ69))),"")</f>
        <v/>
      </c>
      <c r="FR69" s="25" t="str">
        <f>IFERROR(INDEX(ES$11:ES$541,_xlfn.AGGREGATE(15,6,(ROW(ES$11:ES$541)-ROW(ES$11)+1)/($DX$11:$DX$541="p"),ROWS(FR$11:FR69))),"")</f>
        <v/>
      </c>
      <c r="FS69" s="25" t="str">
        <f>IFERROR(INDEX(ET$11:ET$541,_xlfn.AGGREGATE(15,6,(ROW(ET$11:ET$541)-ROW(ET$11)+1)/($DX$11:$DX$541="p"),ROWS(FS$11:FS69))),"")</f>
        <v/>
      </c>
      <c r="FT69" s="25"/>
      <c r="FU69" s="48">
        <f>_xlfn.RANK.EQ(GI69,$GI$11:$GI$96,1)+COUNTIF($GI$11:GI69,GI69)-1</f>
        <v>76</v>
      </c>
      <c r="FV69" s="25" t="str">
        <f>IFERROR(INDEX(DX$11:DX$541,_xlfn.AGGREGATE(15,6,(ROW(DX$11:DX$541)-ROW(DX$11)+1)/($DX$11:$DX$541="t"),ROWS(FV$11:FV69))),"")</f>
        <v>t</v>
      </c>
      <c r="FW69" s="25" t="str">
        <f>IFERROR(INDEX(DY$11:DY$541,_xlfn.AGGREGATE(15,6,(ROW(DY$11:DY$541)-ROW(DY$11)+1)/($DX$11:$DX$541="t"),ROWS(FW$11:FW69))),"")</f>
        <v>PASS</v>
      </c>
      <c r="FX69" s="25">
        <f>IFERROR(INDEX(DZ$11:DZ$541,_xlfn.AGGREGATE(15,6,(ROW(DZ$11:DZ$541)-ROW(DZ$11)+1)/($DX$11:$DX$541="t"),ROWS(FX$11:FX69))),"")</f>
        <v>3</v>
      </c>
      <c r="FY69" s="25">
        <f>IFERROR(INDEX(EA$11:EA$541,_xlfn.AGGREGATE(15,6,(ROW(EA$11:EA$541)-ROW(EA$11)+1)/($DX$11:$DX$541="t"),ROWS(FY$11:FY69))),"")</f>
        <v>3</v>
      </c>
      <c r="FZ69" s="25">
        <f>IFERROR(INDEX(EB$11:EB$541,_xlfn.AGGREGATE(15,6,(ROW(EB$11:EB$541)-ROW(EB$11)+1)/($DX$11:$DX$541="t"),ROWS(FZ$11:FZ69))),"")</f>
        <v>1</v>
      </c>
      <c r="GA69" s="25">
        <f>IFERROR(INDEX(EC$11:EC$541,_xlfn.AGGREGATE(15,6,(ROW(EC$11:EC$541)-ROW(EC$11)+1)/($DX$11:$DX$541="t"),ROWS(GA$11:GA69))),"")</f>
        <v>1</v>
      </c>
      <c r="GB69" s="25">
        <f>IFERROR(INDEX(ED$11:ED$541,_xlfn.AGGREGATE(15,6,(ROW(ED$11:ED$541)-ROW(ED$11)+1)/($DX$11:$DX$541="t"),ROWS(GB$11:GB69))),"")</f>
        <v>3</v>
      </c>
      <c r="GC69" s="25">
        <f>IFERROR(INDEX(EE$11:EE$541,_xlfn.AGGREGATE(15,6,(ROW(EE$11:EE$541)-ROW(EE$11)+1)/($DX$11:$DX$541="t"),ROWS(GC$11:GC69))),"")</f>
        <v>3</v>
      </c>
      <c r="GD69" s="25">
        <f>IFERROR(INDEX(EF$11:EF$541,_xlfn.AGGREGATE(15,6,(ROW(EF$11:EF$541)-ROW(EF$11)+1)/($DX$11:$DX$541="t"),ROWS(GD$11:GD69))),"")</f>
        <v>1</v>
      </c>
      <c r="GE69" s="25">
        <f>IFERROR(INDEX(EG$11:EG$541,_xlfn.AGGREGATE(15,6,(ROW(EG$11:EG$541)-ROW(EG$11)+1)/($DX$11:$DX$541="t"),ROWS(GE$11:GE69))),"")</f>
        <v>1</v>
      </c>
      <c r="GF69" s="25">
        <f>IFERROR(INDEX(EH$11:EH$541,_xlfn.AGGREGATE(15,6,(ROW(EH$11:EH$541)-ROW(EH$11)+1)/($DX$11:$DX$541="t"),ROWS(GF$11:GF69))),"")</f>
        <v>428</v>
      </c>
      <c r="GG69" s="25">
        <f>IFERROR(INDEX(EI$11:EI$541,_xlfn.AGGREGATE(15,6,(ROW(EI$11:EI$541)-ROW(EI$11)+1)/($DX$11:$DX$541="t"),ROWS(GG$11:GG69))),"")</f>
        <v>0</v>
      </c>
      <c r="GH69" s="25">
        <f>IFERROR(INDEX(EJ$11:EJ$541,_xlfn.AGGREGATE(15,6,(ROW(EJ$11:EJ$541)-ROW(EJ$11)+1)/($DX$11:$DX$541="t"),ROWS(GH$11:GH69))),"")</f>
        <v>472</v>
      </c>
      <c r="GI69" s="25">
        <f>IFERROR(INDEX(EK$11:EK$541,_xlfn.AGGREGATE(15,6,(ROW(EK$11:EK$541)-ROW(EK$11)+1)/($DX$11:$DX$541="t"),ROWS(GI$11:GI69))),"")</f>
        <v>22</v>
      </c>
      <c r="GJ69" s="25"/>
      <c r="GK69" s="25">
        <f>IFERROR(INDEX(EM$11:EM$541,_xlfn.AGGREGATE(15,6,(ROW(EM$11:EM$541)-ROW(EM$11)+1)/($DX$11:$DX$541="t"),ROWS(GK$11:GK69))),"")</f>
        <v>477.14859999999999</v>
      </c>
      <c r="GL69" s="25">
        <f>IFERROR(INDEX(EN$11:EN$541,_xlfn.AGGREGATE(15,6,(ROW(EN$11:EN$541)-ROW(EN$11)+1)/($DX$11:$DX$541="t"),ROWS(GL$11:GL69))),"")</f>
        <v>949.27359999999999</v>
      </c>
      <c r="GM69" s="25">
        <f>IFERROR(INDEX(EO$11:EO$541,_xlfn.AGGREGATE(15,6,(ROW(EO$11:EO$541)-ROW(EO$11)+1)/($DX$11:$DX$541="t"),ROWS(GM$11:GM69))),"")</f>
        <v>1377.3986</v>
      </c>
      <c r="GN69" s="25">
        <f>IFERROR(INDEX(EP$11:EP$541,_xlfn.AGGREGATE(15,6,(ROW(EP$11:EP$541)-ROW(EP$11)+1)/($DX$11:$DX$541="t"),ROWS(GN$11:GN69))),"")</f>
        <v>1805.3986</v>
      </c>
      <c r="GO69" s="25"/>
      <c r="GP69" s="305"/>
      <c r="GQ69" s="142"/>
      <c r="GR69" s="26"/>
      <c r="GS69" s="18" t="str">
        <f t="shared" si="111"/>
        <v>PASS</v>
      </c>
      <c r="GT69" s="26">
        <f t="shared" si="115"/>
        <v>3</v>
      </c>
      <c r="GU69" s="26">
        <f t="shared" si="116"/>
        <v>1</v>
      </c>
      <c r="GV69" s="26">
        <f t="shared" si="117"/>
        <v>3</v>
      </c>
      <c r="GW69" s="26">
        <f t="shared" si="118"/>
        <v>1</v>
      </c>
      <c r="GX69" s="26">
        <f t="shared" si="119"/>
        <v>3</v>
      </c>
      <c r="GY69" s="26">
        <f t="shared" si="120"/>
        <v>1</v>
      </c>
      <c r="GZ69" s="26">
        <f t="shared" si="121"/>
        <v>3</v>
      </c>
      <c r="HA69" s="26">
        <f t="shared" si="122"/>
        <v>1</v>
      </c>
      <c r="HB69" s="26">
        <f t="shared" si="112"/>
        <v>431.5</v>
      </c>
      <c r="HC69" s="26">
        <f t="shared" si="113"/>
        <v>0</v>
      </c>
      <c r="HD69" s="26">
        <f t="shared" si="114"/>
        <v>468.5</v>
      </c>
      <c r="HE69" s="63">
        <f t="shared" si="123"/>
        <v>18.5</v>
      </c>
      <c r="HF69" s="52">
        <f t="shared" si="124"/>
        <v>0</v>
      </c>
      <c r="HG69" s="4">
        <f t="shared" si="125"/>
        <v>473.64859999999999</v>
      </c>
      <c r="HH69" s="26">
        <f t="shared" si="126"/>
        <v>905.27359999999999</v>
      </c>
      <c r="HI69" s="7">
        <f t="shared" si="127"/>
        <v>1373.8986</v>
      </c>
      <c r="HJ69" s="26">
        <f t="shared" si="128"/>
        <v>1805.3986</v>
      </c>
      <c r="HK69" s="2"/>
      <c r="HL69" s="2"/>
      <c r="HN69" s="133">
        <f t="shared" si="134"/>
        <v>0</v>
      </c>
      <c r="HO69" s="35">
        <f t="shared" si="134"/>
        <v>0</v>
      </c>
      <c r="HP69" s="35">
        <f t="shared" si="134"/>
        <v>0</v>
      </c>
      <c r="HQ69" s="35">
        <f t="shared" si="134"/>
        <v>0</v>
      </c>
      <c r="HR69" s="35">
        <f t="shared" si="134"/>
        <v>0</v>
      </c>
      <c r="HS69" s="35">
        <f t="shared" si="134"/>
        <v>0</v>
      </c>
      <c r="HT69" s="35">
        <f t="shared" si="134"/>
        <v>0</v>
      </c>
      <c r="HU69" s="35" t="e">
        <f t="shared" si="134"/>
        <v>#VALUE!</v>
      </c>
      <c r="HV69" s="35" t="e">
        <f t="shared" si="134"/>
        <v>#VALUE!</v>
      </c>
      <c r="HW69" s="35" t="e">
        <f t="shared" si="134"/>
        <v>#VALUE!</v>
      </c>
      <c r="HX69" s="35" t="e">
        <f t="shared" si="135"/>
        <v>#VALUE!</v>
      </c>
      <c r="HY69" s="35" t="e">
        <f t="shared" si="135"/>
        <v>#VALUE!</v>
      </c>
      <c r="HZ69" s="35" t="e">
        <f t="shared" si="135"/>
        <v>#VALUE!</v>
      </c>
      <c r="IA69" s="35" t="e">
        <f t="shared" si="135"/>
        <v>#VALUE!</v>
      </c>
      <c r="IB69" s="35" t="e">
        <f t="shared" si="135"/>
        <v>#VALUE!</v>
      </c>
      <c r="IC69" s="35" t="e">
        <f t="shared" si="135"/>
        <v>#VALUE!</v>
      </c>
      <c r="ID69" s="35" t="e">
        <f t="shared" si="135"/>
        <v>#VALUE!</v>
      </c>
      <c r="IE69" s="35" t="e">
        <f t="shared" si="135"/>
        <v>#VALUE!</v>
      </c>
      <c r="IF69" s="35" t="e">
        <f t="shared" si="135"/>
        <v>#VALUE!</v>
      </c>
      <c r="IG69" s="35" t="e">
        <f t="shared" si="135"/>
        <v>#VALUE!</v>
      </c>
      <c r="IH69" s="35" t="e">
        <f t="shared" si="136"/>
        <v>#VALUE!</v>
      </c>
      <c r="II69" s="35" t="e">
        <f t="shared" si="136"/>
        <v>#VALUE!</v>
      </c>
      <c r="IJ69" s="35" t="e">
        <f t="shared" si="136"/>
        <v>#VALUE!</v>
      </c>
      <c r="IK69" s="35" t="e">
        <f t="shared" si="136"/>
        <v>#VALUE!</v>
      </c>
      <c r="IL69" s="35" t="e">
        <f t="shared" si="136"/>
        <v>#VALUE!</v>
      </c>
      <c r="IM69" s="35" t="e">
        <f t="shared" si="136"/>
        <v>#VALUE!</v>
      </c>
      <c r="IN69" s="35" t="e">
        <f t="shared" si="136"/>
        <v>#VALUE!</v>
      </c>
      <c r="IO69" s="35" t="e">
        <f t="shared" si="136"/>
        <v>#VALUE!</v>
      </c>
      <c r="IP69" s="35" t="e">
        <f t="shared" si="136"/>
        <v>#VALUE!</v>
      </c>
      <c r="IQ69" s="35" t="e">
        <f t="shared" si="136"/>
        <v>#VALUE!</v>
      </c>
      <c r="IR69" s="35" t="e">
        <f t="shared" si="137"/>
        <v>#VALUE!</v>
      </c>
      <c r="IS69" s="35" t="e">
        <f t="shared" si="137"/>
        <v>#VALUE!</v>
      </c>
      <c r="IT69" s="35" t="e">
        <f t="shared" si="137"/>
        <v>#VALUE!</v>
      </c>
      <c r="IU69" s="35" t="e">
        <f t="shared" si="137"/>
        <v>#VALUE!</v>
      </c>
      <c r="IV69" s="35" t="e">
        <f t="shared" si="137"/>
        <v>#VALUE!</v>
      </c>
      <c r="IW69" s="35" t="e">
        <f t="shared" si="137"/>
        <v>#VALUE!</v>
      </c>
      <c r="IX69" s="35" t="e">
        <f t="shared" si="137"/>
        <v>#VALUE!</v>
      </c>
      <c r="IY69" s="35" t="e">
        <f t="shared" si="137"/>
        <v>#VALUE!</v>
      </c>
      <c r="IZ69" s="35" t="e">
        <f t="shared" si="137"/>
        <v>#VALUE!</v>
      </c>
      <c r="JA69" s="35" t="e">
        <f t="shared" si="137"/>
        <v>#VALUE!</v>
      </c>
      <c r="JB69" s="35" t="e">
        <f t="shared" si="138"/>
        <v>#VALUE!</v>
      </c>
      <c r="JC69" s="35" t="e">
        <f t="shared" si="138"/>
        <v>#VALUE!</v>
      </c>
      <c r="JD69" s="35" t="e">
        <f t="shared" si="138"/>
        <v>#VALUE!</v>
      </c>
      <c r="JE69" s="35" t="e">
        <f t="shared" si="138"/>
        <v>#VALUE!</v>
      </c>
      <c r="JF69" s="35" t="e">
        <f t="shared" si="138"/>
        <v>#VALUE!</v>
      </c>
      <c r="JG69" s="35" t="e">
        <f t="shared" si="138"/>
        <v>#VALUE!</v>
      </c>
      <c r="JH69" s="35" t="e">
        <f t="shared" si="138"/>
        <v>#VALUE!</v>
      </c>
      <c r="JI69" s="35" t="e">
        <f t="shared" si="138"/>
        <v>#VALUE!</v>
      </c>
      <c r="JJ69" s="35" t="e">
        <f t="shared" si="138"/>
        <v>#VALUE!</v>
      </c>
      <c r="JK69" s="177" t="e">
        <f t="shared" si="138"/>
        <v>#VALUE!</v>
      </c>
    </row>
    <row r="70" spans="1:271" ht="15" customHeight="1" x14ac:dyDescent="0.3">
      <c r="A70" s="100"/>
      <c r="B70" s="100"/>
      <c r="C70" s="100"/>
      <c r="D70" s="100"/>
      <c r="E70" s="100"/>
      <c r="F70" s="100"/>
      <c r="G70" s="100"/>
      <c r="H70" s="100"/>
      <c r="I70" s="100"/>
      <c r="J70" s="100"/>
      <c r="K70" s="100"/>
      <c r="L70" s="100"/>
      <c r="M70" s="100"/>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426"/>
      <c r="AR70" s="141"/>
      <c r="AS70" s="18">
        <v>20</v>
      </c>
      <c r="AT70" s="26" t="s">
        <v>122</v>
      </c>
      <c r="AU70" s="4" t="str">
        <f t="shared" si="104"/>
        <v>FAIL</v>
      </c>
      <c r="AV70" s="60">
        <v>3</v>
      </c>
      <c r="AW70" s="60">
        <v>1</v>
      </c>
      <c r="AX70" s="60">
        <v>3</v>
      </c>
      <c r="AY70" s="60">
        <v>1</v>
      </c>
      <c r="AZ70" s="26">
        <v>3</v>
      </c>
      <c r="BA70" s="26">
        <v>1</v>
      </c>
      <c r="BB70" s="26">
        <v>3</v>
      </c>
      <c r="BC70" s="26">
        <v>1</v>
      </c>
      <c r="BD70" s="26">
        <f t="shared" si="89"/>
        <v>226</v>
      </c>
      <c r="BE70" s="26"/>
      <c r="BF70" s="26">
        <f t="shared" si="90"/>
        <v>266</v>
      </c>
      <c r="BG70" s="63">
        <f t="shared" si="105"/>
        <v>20</v>
      </c>
      <c r="BH70" s="26"/>
      <c r="BI70" s="138">
        <f t="shared" si="91"/>
        <v>266</v>
      </c>
      <c r="BJ70" s="138">
        <f t="shared" si="92"/>
        <v>492</v>
      </c>
      <c r="BK70" s="138">
        <f t="shared" si="93"/>
        <v>758</v>
      </c>
      <c r="BL70" s="138">
        <f t="shared" si="94"/>
        <v>984</v>
      </c>
      <c r="BM70" s="138">
        <f t="shared" si="95"/>
        <v>1250</v>
      </c>
      <c r="BN70" s="138">
        <f t="shared" si="96"/>
        <v>1476</v>
      </c>
      <c r="BO70" s="138">
        <f t="shared" si="97"/>
        <v>1742</v>
      </c>
      <c r="BP70" s="138">
        <f t="shared" si="98"/>
        <v>0</v>
      </c>
      <c r="BQ70" s="26"/>
      <c r="BR70" s="26" t="str">
        <f t="shared" si="9"/>
        <v>yes2</v>
      </c>
      <c r="BS70" s="26" t="str">
        <f t="shared" si="10"/>
        <v>Int</v>
      </c>
      <c r="BT70" s="26"/>
      <c r="BU70" s="26"/>
      <c r="BV70" s="1">
        <f t="shared" si="129"/>
        <v>0</v>
      </c>
      <c r="BW70" s="1">
        <f t="shared" si="129"/>
        <v>0</v>
      </c>
      <c r="BX70" s="1">
        <f t="shared" si="129"/>
        <v>0</v>
      </c>
      <c r="BY70" s="1">
        <f t="shared" si="129"/>
        <v>0</v>
      </c>
      <c r="BZ70" s="1">
        <f t="shared" si="129"/>
        <v>0</v>
      </c>
      <c r="CA70" s="1">
        <f t="shared" si="129"/>
        <v>0</v>
      </c>
      <c r="CB70" s="1">
        <f t="shared" si="129"/>
        <v>0</v>
      </c>
      <c r="CC70" s="1">
        <f t="shared" si="129"/>
        <v>0</v>
      </c>
      <c r="CD70" s="1">
        <f t="shared" si="129"/>
        <v>0</v>
      </c>
      <c r="CE70" s="1">
        <f t="shared" si="129"/>
        <v>0</v>
      </c>
      <c r="CF70" s="1">
        <f t="shared" si="130"/>
        <v>0</v>
      </c>
      <c r="CG70" s="1">
        <f t="shared" si="130"/>
        <v>0</v>
      </c>
      <c r="CH70" s="1">
        <f t="shared" si="130"/>
        <v>1</v>
      </c>
      <c r="CI70" s="1">
        <f t="shared" si="130"/>
        <v>0</v>
      </c>
      <c r="CJ70" s="1">
        <f t="shared" si="130"/>
        <v>0</v>
      </c>
      <c r="CK70" s="1">
        <f t="shared" si="130"/>
        <v>0</v>
      </c>
      <c r="CL70" s="1">
        <f t="shared" si="130"/>
        <v>0</v>
      </c>
      <c r="CM70" s="1">
        <f t="shared" si="130"/>
        <v>0</v>
      </c>
      <c r="CN70" s="1">
        <f t="shared" si="130"/>
        <v>0</v>
      </c>
      <c r="CO70" s="1">
        <f t="shared" si="130"/>
        <v>0</v>
      </c>
      <c r="CP70" s="1">
        <f t="shared" si="131"/>
        <v>0</v>
      </c>
      <c r="CQ70" s="1">
        <f t="shared" si="131"/>
        <v>0</v>
      </c>
      <c r="CR70" s="1">
        <f t="shared" si="131"/>
        <v>0</v>
      </c>
      <c r="CS70" s="1">
        <f t="shared" si="131"/>
        <v>0</v>
      </c>
      <c r="CT70" s="1">
        <f t="shared" si="131"/>
        <v>0</v>
      </c>
      <c r="CU70" s="1">
        <f t="shared" si="131"/>
        <v>0</v>
      </c>
      <c r="CV70" s="1">
        <f t="shared" si="131"/>
        <v>0</v>
      </c>
      <c r="CW70" s="1">
        <f t="shared" si="131"/>
        <v>0</v>
      </c>
      <c r="CX70" s="1">
        <f t="shared" si="131"/>
        <v>0</v>
      </c>
      <c r="CY70" s="1">
        <f t="shared" si="131"/>
        <v>0</v>
      </c>
      <c r="CZ70" s="1">
        <f t="shared" si="132"/>
        <v>0</v>
      </c>
      <c r="DA70" s="1">
        <f t="shared" si="132"/>
        <v>0</v>
      </c>
      <c r="DB70" s="1">
        <f t="shared" si="132"/>
        <v>0</v>
      </c>
      <c r="DC70" s="1">
        <f t="shared" si="132"/>
        <v>0</v>
      </c>
      <c r="DD70" s="1">
        <f t="shared" si="132"/>
        <v>0</v>
      </c>
      <c r="DE70" s="1">
        <f t="shared" si="132"/>
        <v>0</v>
      </c>
      <c r="DF70" s="1">
        <f t="shared" si="132"/>
        <v>0</v>
      </c>
      <c r="DG70" s="1">
        <f t="shared" si="132"/>
        <v>0</v>
      </c>
      <c r="DH70" s="1">
        <f t="shared" si="132"/>
        <v>0</v>
      </c>
      <c r="DI70" s="1">
        <f t="shared" si="132"/>
        <v>0</v>
      </c>
      <c r="DJ70" s="1">
        <f t="shared" si="133"/>
        <v>0</v>
      </c>
      <c r="DK70" s="1">
        <f t="shared" si="133"/>
        <v>0</v>
      </c>
      <c r="DL70" s="1">
        <f t="shared" si="133"/>
        <v>0</v>
      </c>
      <c r="DM70" s="1">
        <f t="shared" si="133"/>
        <v>0</v>
      </c>
      <c r="DN70" s="1">
        <f t="shared" si="133"/>
        <v>0</v>
      </c>
      <c r="DO70" s="1">
        <f t="shared" si="133"/>
        <v>0</v>
      </c>
      <c r="DP70" s="26"/>
      <c r="DQ70" s="26"/>
      <c r="DR70" s="26"/>
      <c r="DS70" s="26"/>
      <c r="DT70" s="366"/>
      <c r="DU70" s="142"/>
      <c r="DV70" s="26"/>
      <c r="DW70" s="48">
        <v>57</v>
      </c>
      <c r="DX70" s="26" t="str">
        <f>IFERROR(INDEX(AT$11:AT$2000,_xlfn.AGGREGATE(15,6,(ROW(AT$11:AT$2000)-ROW(AT$11)+1)/($AU$11:$AU$2000=$DY$8),ROWS(DX$11:DX70))),"")</f>
        <v>t</v>
      </c>
      <c r="DY70" s="4" t="str">
        <f>IFERROR(INDEX(AU$11:AU$2000,_xlfn.AGGREGATE(15,6,(ROW(AU$11:AU$2000)-ROW(AU$11)+1)/($AU$11:$AU$2000=$DY$8),ROWS(DY$11:DY70))),"")</f>
        <v>PASS</v>
      </c>
      <c r="DZ70" s="26">
        <f>IFERROR(INDEX(AV$11:AV$2000,_xlfn.AGGREGATE(15,6,(ROW(AV$11:AV$2000)-ROW(AV$11)+1)/($AU$11:$AU$2000=$DY$8),ROWS(DZ$11:DZ70))),"")</f>
        <v>3</v>
      </c>
      <c r="EA70" s="26">
        <f>IFERROR(INDEX(AW$11:AW$2000,_xlfn.AGGREGATE(15,6,(ROW(AW$11:AW$2000)-ROW(AW$11)+1)/($AU$11:$AU$2000=$DY$8),ROWS(EA$11:EA70))),"")</f>
        <v>3</v>
      </c>
      <c r="EB70" s="26">
        <f>IFERROR(INDEX(AX$11:AX$2000,_xlfn.AGGREGATE(15,6,(ROW(AX$11:AX$2000)-ROW(AX$11)+1)/($AU$11:$AU$2000=$DY$8),ROWS(EB$11:EB70))),"")</f>
        <v>1</v>
      </c>
      <c r="EC70" s="26">
        <f>IFERROR(INDEX(AY$11:AY$2000,_xlfn.AGGREGATE(15,6,(ROW(AY$11:AY$2000)-ROW(AY$11)+1)/($AU$11:$AU$2000=$DY$8),ROWS(EC$11:EC70))),"")</f>
        <v>1</v>
      </c>
      <c r="ED70" s="26">
        <f>IFERROR(INDEX(AZ$11:AZ$2000,_xlfn.AGGREGATE(15,6,(ROW(AZ$11:AZ$2000)-ROW(AZ$11)+1)/($AU$11:$AU$2000=$DY$8),ROWS(ED$11:ED70))),"")</f>
        <v>3</v>
      </c>
      <c r="EE70" s="26">
        <f>IFERROR(INDEX(BA$11:BA$2000,_xlfn.AGGREGATE(15,6,(ROW(BA$11:BA$2000)-ROW(BA$11)+1)/($AU$11:$AU$2000=$DY$8),ROWS(EE$11:EE70))),"")</f>
        <v>3</v>
      </c>
      <c r="EF70" s="26">
        <f>IFERROR(INDEX(BB$11:BB$2000,_xlfn.AGGREGATE(15,6,(ROW(BB$11:BB$2000)-ROW(BB$11)+1)/($AU$11:$AU$2000=$DY$8),ROWS(EF$11:EF70))),"")</f>
        <v>1</v>
      </c>
      <c r="EG70" s="26">
        <f>IFERROR(INDEX(BC$11:BC$2000,_xlfn.AGGREGATE(15,6,(ROW(BC$11:BC$2000)-ROW(BC$11)+1)/($AU$11:$AU$2000=$DY$8),ROWS(EG$11:EG70))),"")</f>
        <v>1</v>
      </c>
      <c r="EH70" s="26">
        <f>IFERROR(INDEX(BD$11:BD$2000,_xlfn.AGGREGATE(15,6,(ROW(BD$11:BD$2000)-ROW(BD$11)+1)/($AU$11:$AU$2000=$DY$8),ROWS(EH$11:EH70))),"")</f>
        <v>431</v>
      </c>
      <c r="EI70" s="26">
        <f>IFERROR(INDEX(BE$11:BE$2000,_xlfn.AGGREGATE(15,6,(ROW(BE$11:BE$2000)-ROW(BE$11)+1)/($AU$11:$AU$2000=$DY$8),ROWS(EI$11:EI70))),"")</f>
        <v>0</v>
      </c>
      <c r="EJ70" s="26">
        <f>IFERROR(INDEX(BF$11:BF$2000,_xlfn.AGGREGATE(15,6,(ROW(BF$11:BF$2000)-ROW(BF$11)+1)/($AU$11:$AU$2000=$DY$8),ROWS(EJ$11:EJ70))),"")</f>
        <v>469</v>
      </c>
      <c r="EK70" s="26">
        <f>IFERROR(INDEX(BG$11:BG$2000,_xlfn.AGGREGATE(15,6,(ROW(BG$11:BG$2000)-ROW(BG$11)+1)/($AU$11:$AU$2000=$DY$8),ROWS(EK$11:EK70))),"")</f>
        <v>19</v>
      </c>
      <c r="EL70" s="26">
        <f>IFERROR(INDEX(BH$11:BH$2000,_xlfn.AGGREGATE(15,6,(ROW(BH$11:BH$2000)-ROW(BH$11)+1)/($AU$11:$AU$2000=$DY$8),ROWS(EL$11:EL70))),"")</f>
        <v>0</v>
      </c>
      <c r="EM70" s="26">
        <f>IFERROR(INDEX(BI$11:BI$2000,_xlfn.AGGREGATE(15,6,(ROW(BI$11:BI$2000)-ROW(BI$11)+1)/($AU$11:$AU$2000=$DY$8),ROWS(EM$11:EM70))),"")</f>
        <v>474.14859999999999</v>
      </c>
      <c r="EN70" s="26">
        <f>IFERROR(INDEX(BJ$11:BJ$2000,_xlfn.AGGREGATE(15,6,(ROW(BJ$11:BJ$2000)-ROW(BJ$11)+1)/($AU$11:$AU$2000=$DY$8),ROWS(EN$11:EN70))),"")</f>
        <v>943.27359999999999</v>
      </c>
      <c r="EO70" s="26">
        <f>IFERROR(INDEX(BK$11:BK$2000,_xlfn.AGGREGATE(15,6,(ROW(BK$11:BK$2000)-ROW(BK$11)+1)/($AU$11:$AU$2000=$DY$8),ROWS(EO$11:EO70))),"")</f>
        <v>1374.3986</v>
      </c>
      <c r="EP70" s="26">
        <f>IFERROR(INDEX(BL$11:BL$2000,_xlfn.AGGREGATE(15,6,(ROW(BL$11:BL$2000)-ROW(BL$11)+1)/($AU$11:$AU$2000=$DY$8),ROWS(EP$11:EP70))),"")</f>
        <v>1805.3986</v>
      </c>
      <c r="EQ70" s="26">
        <f>IFERROR(INDEX(BM$11:BM$2000,_xlfn.AGGREGATE(15,6,(ROW(BM$11:BM$2000)-ROW(BM$11)+1)/($AU$11:$AU$2000=$DY$8),ROWS(EQ$11:EQ70))),"")</f>
        <v>0</v>
      </c>
      <c r="ER70" s="26">
        <f>IFERROR(INDEX(BN$11:BN$2000,_xlfn.AGGREGATE(15,6,(ROW(BN$11:BN$2000)-ROW(BN$11)+1)/($AU$11:$AU$2000=$DY$8),ROWS(ER$11:ER70))),"")</f>
        <v>0</v>
      </c>
      <c r="ES70" s="26">
        <f>IFERROR(INDEX(BO$11:BO$2000,_xlfn.AGGREGATE(15,6,(ROW(BO$11:BO$2000)-ROW(BO$11)+1)/($AU$11:$AU$2000=$DY$8),ROWS(ES$11:ES70))),"")</f>
        <v>0</v>
      </c>
      <c r="ET70" s="63">
        <f>IFERROR(INDEX(BP$11:BP$2000,_xlfn.AGGREGATE(15,6,(ROW(BP$11:BP$2000)-ROW(BP$11)+1)/($AU$11:$AU$2000=$DY$8),ROWS(ET$11:ET70))),"")</f>
        <v>0</v>
      </c>
      <c r="EU70" s="25"/>
      <c r="EV70" s="48" t="e">
        <f>_xlfn.RANK.EQ(FJ70,$FJ$11:$FJ$64,1)+COUNTIF(FJ$11:$FJ70,FJ70)-1</f>
        <v>#VALUE!</v>
      </c>
      <c r="EW70" s="25" t="str">
        <f>IFERROR(INDEX(DX$11:DX$541,_xlfn.AGGREGATE(15,6,(ROW(DX$11:DX$541)-ROW(DX$11)+1)/($DX$11:$DX$541="p"),ROWS(EW$11:EW70))),"")</f>
        <v/>
      </c>
      <c r="EX70" s="25" t="str">
        <f>IFERROR(INDEX(DY$11:DY$541,_xlfn.AGGREGATE(15,6,(ROW(DY$11:DY$541)-ROW(DY$11)+1)/($DX$11:$DX$541="p"),ROWS(EX$11:EX70))),"")</f>
        <v/>
      </c>
      <c r="EY70" s="25" t="str">
        <f>IFERROR(INDEX(DZ$11:DZ$541,_xlfn.AGGREGATE(15,6,(ROW(DZ$11:DZ$541)-ROW(DZ$11)+1)/($DX$11:$DX$541="p"),ROWS(EY$11:EY70))),"")</f>
        <v/>
      </c>
      <c r="EZ70" s="25" t="str">
        <f>IFERROR(INDEX(EA$11:EA$541,_xlfn.AGGREGATE(15,6,(ROW(EA$11:EA$541)-ROW(EA$11)+1)/($DX$11:$DX$541="p"),ROWS(EZ$11:EZ70))),"")</f>
        <v/>
      </c>
      <c r="FA70" s="25" t="str">
        <f>IFERROR(INDEX(EB$11:EB$541,_xlfn.AGGREGATE(15,6,(ROW(EB$11:EB$541)-ROW(EB$11)+1)/($DX$11:$DX$541="p"),ROWS(FA$11:FA70))),"")</f>
        <v/>
      </c>
      <c r="FB70" s="25" t="str">
        <f>IFERROR(INDEX(EC$11:EC$541,_xlfn.AGGREGATE(15,6,(ROW(EC$11:EC$541)-ROW(EC$11)+1)/($DX$11:$DX$541="p"),ROWS(FB$11:FB70))),"")</f>
        <v/>
      </c>
      <c r="FC70" s="25" t="str">
        <f>IFERROR(INDEX(ED$11:ED$541,_xlfn.AGGREGATE(15,6,(ROW(ED$11:ED$541)-ROW(ED$11)+1)/($DX$11:$DX$541="p"),ROWS(FC$11:FC70))),"")</f>
        <v/>
      </c>
      <c r="FD70" s="25" t="str">
        <f>IFERROR(INDEX(EE$11:EE$541,_xlfn.AGGREGATE(15,6,(ROW(EE$11:EE$541)-ROW(EE$11)+1)/($DX$11:$DX$541="p"),ROWS(FD$11:FD70))),"")</f>
        <v/>
      </c>
      <c r="FE70" s="25" t="str">
        <f>IFERROR(INDEX(EF$11:EF$541,_xlfn.AGGREGATE(15,6,(ROW(EF$11:EF$541)-ROW(EF$11)+1)/($DX$11:$DX$541="p"),ROWS(FE$11:FE70))),"")</f>
        <v/>
      </c>
      <c r="FF70" s="25" t="str">
        <f>IFERROR(INDEX(EG$11:EG$541,_xlfn.AGGREGATE(15,6,(ROW(EG$11:EG$541)-ROW(EG$11)+1)/($DX$11:$DX$541="p"),ROWS(FF$11:FF70))),"")</f>
        <v/>
      </c>
      <c r="FG70" s="25" t="str">
        <f>IFERROR(INDEX(EH$11:EH$541,_xlfn.AGGREGATE(15,6,(ROW(EH$11:EH$541)-ROW(EH$11)+1)/($DX$11:$DX$541="p"),ROWS(FG$11:FG70))),"")</f>
        <v/>
      </c>
      <c r="FH70" s="25" t="str">
        <f>IFERROR(INDEX(EI$11:EI$541,_xlfn.AGGREGATE(15,6,(ROW(EI$11:EI$541)-ROW(EI$11)+1)/($DX$11:$DX$541="p"),ROWS(FH$11:FH70))),"")</f>
        <v/>
      </c>
      <c r="FI70" s="25" t="str">
        <f>IFERROR(INDEX(EJ$11:EJ$541,_xlfn.AGGREGATE(15,6,(ROW(EJ$11:EJ$541)-ROW(EJ$11)+1)/($DX$11:$DX$541="p"),ROWS(FI$11:FI70))),"")</f>
        <v/>
      </c>
      <c r="FJ70" s="25" t="str">
        <f>IFERROR(INDEX(EK$11:EK$541,_xlfn.AGGREGATE(15,6,(ROW(EK$11:EK$541)-ROW(EK$11)+1)/($DX$11:$DX$541="p"),ROWS(FJ$11:FJ70))),"")</f>
        <v/>
      </c>
      <c r="FK70" s="25"/>
      <c r="FL70" s="25" t="str">
        <f>IFERROR(INDEX(EM$11:EM$541,_xlfn.AGGREGATE(15,6,(ROW(EM$11:EM$541)-ROW(EM$11)+1)/($DX$11:$DX$541="p"),ROWS(FL$11:FL70))),"")</f>
        <v/>
      </c>
      <c r="FM70" s="25" t="str">
        <f>IFERROR(INDEX(EN$11:EN$541,_xlfn.AGGREGATE(15,6,(ROW(EN$11:EN$541)-ROW(EN$11)+1)/($DX$11:$DX$541="p"),ROWS(FM$11:FM70))),"")</f>
        <v/>
      </c>
      <c r="FN70" s="25" t="str">
        <f>IFERROR(INDEX(EO$11:EO$541,_xlfn.AGGREGATE(15,6,(ROW(EO$11:EO$541)-ROW(EO$11)+1)/($DX$11:$DX$541="p"),ROWS(FN$11:FN70))),"")</f>
        <v/>
      </c>
      <c r="FO70" s="25" t="str">
        <f>IFERROR(INDEX(EP$11:EP$541,_xlfn.AGGREGATE(15,6,(ROW(EP$11:EP$541)-ROW(EP$11)+1)/($DX$11:$DX$541="p"),ROWS(FO$11:FO70))),"")</f>
        <v/>
      </c>
      <c r="FP70" s="25" t="str">
        <f>IFERROR(INDEX(EQ$11:EQ$541,_xlfn.AGGREGATE(15,6,(ROW(EQ$11:EQ$541)-ROW(EQ$11)+1)/($DX$11:$DX$541="p"),ROWS(FP$11:FP70))),"")</f>
        <v/>
      </c>
      <c r="FQ70" s="25" t="str">
        <f>IFERROR(INDEX(ER$11:ER$541,_xlfn.AGGREGATE(15,6,(ROW(ER$11:ER$541)-ROW(ER$11)+1)/($DX$11:$DX$541="p"),ROWS(FQ$11:FQ70))),"")</f>
        <v/>
      </c>
      <c r="FR70" s="25" t="str">
        <f>IFERROR(INDEX(ES$11:ES$541,_xlfn.AGGREGATE(15,6,(ROW(ES$11:ES$541)-ROW(ES$11)+1)/($DX$11:$DX$541="p"),ROWS(FR$11:FR70))),"")</f>
        <v/>
      </c>
      <c r="FS70" s="25" t="str">
        <f>IFERROR(INDEX(ET$11:ET$541,_xlfn.AGGREGATE(15,6,(ROW(ET$11:ET$541)-ROW(ET$11)+1)/($DX$11:$DX$541="p"),ROWS(FS$11:FS70))),"")</f>
        <v/>
      </c>
      <c r="FT70" s="25"/>
      <c r="FU70" s="48">
        <f>_xlfn.RANK.EQ(GI70,$GI$11:$GI$96,1)+COUNTIF($GI$11:GI70,GI70)-1</f>
        <v>80</v>
      </c>
      <c r="FV70" s="25" t="str">
        <f>IFERROR(INDEX(DX$11:DX$541,_xlfn.AGGREGATE(15,6,(ROW(DX$11:DX$541)-ROW(DX$11)+1)/($DX$11:$DX$541="t"),ROWS(FV$11:FV70))),"")</f>
        <v>t</v>
      </c>
      <c r="FW70" s="25" t="str">
        <f>IFERROR(INDEX(DY$11:DY$541,_xlfn.AGGREGATE(15,6,(ROW(DY$11:DY$541)-ROW(DY$11)+1)/($DX$11:$DX$541="t"),ROWS(FW$11:FW70))),"")</f>
        <v>PASS</v>
      </c>
      <c r="FX70" s="25">
        <f>IFERROR(INDEX(DZ$11:DZ$541,_xlfn.AGGREGATE(15,6,(ROW(DZ$11:DZ$541)-ROW(DZ$11)+1)/($DX$11:$DX$541="t"),ROWS(FX$11:FX70))),"")</f>
        <v>3</v>
      </c>
      <c r="FY70" s="25">
        <f>IFERROR(INDEX(EA$11:EA$541,_xlfn.AGGREGATE(15,6,(ROW(EA$11:EA$541)-ROW(EA$11)+1)/($DX$11:$DX$541="t"),ROWS(FY$11:FY70))),"")</f>
        <v>3</v>
      </c>
      <c r="FZ70" s="25">
        <f>IFERROR(INDEX(EB$11:EB$541,_xlfn.AGGREGATE(15,6,(ROW(EB$11:EB$541)-ROW(EB$11)+1)/($DX$11:$DX$541="t"),ROWS(FZ$11:FZ70))),"")</f>
        <v>1</v>
      </c>
      <c r="GA70" s="25">
        <f>IFERROR(INDEX(EC$11:EC$541,_xlfn.AGGREGATE(15,6,(ROW(EC$11:EC$541)-ROW(EC$11)+1)/($DX$11:$DX$541="t"),ROWS(GA$11:GA70))),"")</f>
        <v>1</v>
      </c>
      <c r="GB70" s="25">
        <f>IFERROR(INDEX(ED$11:ED$541,_xlfn.AGGREGATE(15,6,(ROW(ED$11:ED$541)-ROW(ED$11)+1)/($DX$11:$DX$541="t"),ROWS(GB$11:GB70))),"")</f>
        <v>3</v>
      </c>
      <c r="GC70" s="25">
        <f>IFERROR(INDEX(EE$11:EE$541,_xlfn.AGGREGATE(15,6,(ROW(EE$11:EE$541)-ROW(EE$11)+1)/($DX$11:$DX$541="t"),ROWS(GC$11:GC70))),"")</f>
        <v>3</v>
      </c>
      <c r="GD70" s="25">
        <f>IFERROR(INDEX(EF$11:EF$541,_xlfn.AGGREGATE(15,6,(ROW(EF$11:EF$541)-ROW(EF$11)+1)/($DX$11:$DX$541="t"),ROWS(GD$11:GD70))),"")</f>
        <v>1</v>
      </c>
      <c r="GE70" s="25">
        <f>IFERROR(INDEX(EG$11:EG$541,_xlfn.AGGREGATE(15,6,(ROW(EG$11:EG$541)-ROW(EG$11)+1)/($DX$11:$DX$541="t"),ROWS(GE$11:GE70))),"")</f>
        <v>1</v>
      </c>
      <c r="GF70" s="25">
        <f>IFERROR(INDEX(EH$11:EH$541,_xlfn.AGGREGATE(15,6,(ROW(EH$11:EH$541)-ROW(EH$11)+1)/($DX$11:$DX$541="t"),ROWS(GF$11:GF70))),"")</f>
        <v>427.5</v>
      </c>
      <c r="GG70" s="25">
        <f>IFERROR(INDEX(EI$11:EI$541,_xlfn.AGGREGATE(15,6,(ROW(EI$11:EI$541)-ROW(EI$11)+1)/($DX$11:$DX$541="t"),ROWS(GG$11:GG70))),"")</f>
        <v>0</v>
      </c>
      <c r="GH70" s="25">
        <f>IFERROR(INDEX(EJ$11:EJ$541,_xlfn.AGGREGATE(15,6,(ROW(EJ$11:EJ$541)-ROW(EJ$11)+1)/($DX$11:$DX$541="t"),ROWS(GH$11:GH70))),"")</f>
        <v>472.5</v>
      </c>
      <c r="GI70" s="25">
        <f>IFERROR(INDEX(EK$11:EK$541,_xlfn.AGGREGATE(15,6,(ROW(EK$11:EK$541)-ROW(EK$11)+1)/($DX$11:$DX$541="t"),ROWS(GI$11:GI70))),"")</f>
        <v>22.5</v>
      </c>
      <c r="GJ70" s="25"/>
      <c r="GK70" s="25">
        <f>IFERROR(INDEX(EM$11:EM$541,_xlfn.AGGREGATE(15,6,(ROW(EM$11:EM$541)-ROW(EM$11)+1)/($DX$11:$DX$541="t"),ROWS(GK$11:GK70))),"")</f>
        <v>477.64859999999999</v>
      </c>
      <c r="GL70" s="25">
        <f>IFERROR(INDEX(EN$11:EN$541,_xlfn.AGGREGATE(15,6,(ROW(EN$11:EN$541)-ROW(EN$11)+1)/($DX$11:$DX$541="t"),ROWS(GL$11:GL70))),"")</f>
        <v>950.27359999999999</v>
      </c>
      <c r="GM70" s="25">
        <f>IFERROR(INDEX(EO$11:EO$541,_xlfn.AGGREGATE(15,6,(ROW(EO$11:EO$541)-ROW(EO$11)+1)/($DX$11:$DX$541="t"),ROWS(GM$11:GM70))),"")</f>
        <v>1377.8986</v>
      </c>
      <c r="GN70" s="25">
        <f>IFERROR(INDEX(EP$11:EP$541,_xlfn.AGGREGATE(15,6,(ROW(EP$11:EP$541)-ROW(EP$11)+1)/($DX$11:$DX$541="t"),ROWS(GN$11:GN70))),"")</f>
        <v>1805.3986</v>
      </c>
      <c r="GO70" s="25"/>
      <c r="GP70" s="305"/>
      <c r="GQ70" s="142"/>
      <c r="GR70" s="26"/>
      <c r="GS70" s="18" t="str">
        <f t="shared" si="111"/>
        <v>PASS</v>
      </c>
      <c r="GT70" s="26">
        <f t="shared" si="115"/>
        <v>1</v>
      </c>
      <c r="GU70" s="26">
        <f t="shared" si="116"/>
        <v>3</v>
      </c>
      <c r="GV70" s="26">
        <f t="shared" si="117"/>
        <v>1</v>
      </c>
      <c r="GW70" s="26">
        <f t="shared" si="118"/>
        <v>3</v>
      </c>
      <c r="GX70" s="26">
        <f t="shared" si="119"/>
        <v>1</v>
      </c>
      <c r="GY70" s="26">
        <f t="shared" si="120"/>
        <v>3</v>
      </c>
      <c r="GZ70" s="26">
        <f t="shared" si="121"/>
        <v>1</v>
      </c>
      <c r="HA70" s="26">
        <f t="shared" si="122"/>
        <v>3</v>
      </c>
      <c r="HB70" s="26">
        <f t="shared" si="112"/>
        <v>431.5</v>
      </c>
      <c r="HC70" s="26">
        <f t="shared" si="113"/>
        <v>0</v>
      </c>
      <c r="HD70" s="26">
        <f t="shared" si="114"/>
        <v>468.5</v>
      </c>
      <c r="HE70" s="63">
        <f t="shared" si="123"/>
        <v>18.5</v>
      </c>
      <c r="HF70" s="52">
        <f t="shared" si="124"/>
        <v>0</v>
      </c>
      <c r="HG70" s="4">
        <f t="shared" si="125"/>
        <v>436.64859999999999</v>
      </c>
      <c r="HH70" s="26">
        <f t="shared" si="126"/>
        <v>905.27359999999999</v>
      </c>
      <c r="HI70" s="7">
        <f t="shared" si="127"/>
        <v>1336.8986</v>
      </c>
      <c r="HJ70" s="26">
        <f t="shared" si="128"/>
        <v>1805.3986</v>
      </c>
      <c r="HK70" s="2"/>
      <c r="HL70" s="2"/>
      <c r="HN70" s="133">
        <f t="shared" si="134"/>
        <v>0</v>
      </c>
      <c r="HO70" s="35">
        <f t="shared" si="134"/>
        <v>0</v>
      </c>
      <c r="HP70" s="35">
        <f t="shared" si="134"/>
        <v>1</v>
      </c>
      <c r="HQ70" s="35">
        <f t="shared" si="134"/>
        <v>1</v>
      </c>
      <c r="HR70" s="35">
        <f t="shared" si="134"/>
        <v>1</v>
      </c>
      <c r="HS70" s="35">
        <f t="shared" si="134"/>
        <v>1</v>
      </c>
      <c r="HT70" s="35">
        <f t="shared" si="134"/>
        <v>1</v>
      </c>
      <c r="HU70" s="35" t="e">
        <f t="shared" si="134"/>
        <v>#VALUE!</v>
      </c>
      <c r="HV70" s="35" t="e">
        <f t="shared" si="134"/>
        <v>#VALUE!</v>
      </c>
      <c r="HW70" s="35" t="e">
        <f t="shared" si="134"/>
        <v>#VALUE!</v>
      </c>
      <c r="HX70" s="35" t="e">
        <f t="shared" si="135"/>
        <v>#VALUE!</v>
      </c>
      <c r="HY70" s="35" t="e">
        <f t="shared" si="135"/>
        <v>#VALUE!</v>
      </c>
      <c r="HZ70" s="35" t="e">
        <f t="shared" si="135"/>
        <v>#VALUE!</v>
      </c>
      <c r="IA70" s="35" t="e">
        <f t="shared" si="135"/>
        <v>#VALUE!</v>
      </c>
      <c r="IB70" s="35" t="e">
        <f t="shared" si="135"/>
        <v>#VALUE!</v>
      </c>
      <c r="IC70" s="35" t="e">
        <f t="shared" si="135"/>
        <v>#VALUE!</v>
      </c>
      <c r="ID70" s="35" t="e">
        <f t="shared" si="135"/>
        <v>#VALUE!</v>
      </c>
      <c r="IE70" s="35" t="e">
        <f t="shared" si="135"/>
        <v>#VALUE!</v>
      </c>
      <c r="IF70" s="35" t="e">
        <f t="shared" si="135"/>
        <v>#VALUE!</v>
      </c>
      <c r="IG70" s="35" t="e">
        <f t="shared" si="135"/>
        <v>#VALUE!</v>
      </c>
      <c r="IH70" s="35" t="e">
        <f t="shared" si="136"/>
        <v>#VALUE!</v>
      </c>
      <c r="II70" s="35" t="e">
        <f t="shared" si="136"/>
        <v>#VALUE!</v>
      </c>
      <c r="IJ70" s="35" t="e">
        <f t="shared" si="136"/>
        <v>#VALUE!</v>
      </c>
      <c r="IK70" s="35" t="e">
        <f t="shared" si="136"/>
        <v>#VALUE!</v>
      </c>
      <c r="IL70" s="35" t="e">
        <f t="shared" si="136"/>
        <v>#VALUE!</v>
      </c>
      <c r="IM70" s="35" t="e">
        <f t="shared" si="136"/>
        <v>#VALUE!</v>
      </c>
      <c r="IN70" s="35" t="e">
        <f t="shared" si="136"/>
        <v>#VALUE!</v>
      </c>
      <c r="IO70" s="35" t="e">
        <f t="shared" si="136"/>
        <v>#VALUE!</v>
      </c>
      <c r="IP70" s="35" t="e">
        <f t="shared" si="136"/>
        <v>#VALUE!</v>
      </c>
      <c r="IQ70" s="35" t="e">
        <f t="shared" si="136"/>
        <v>#VALUE!</v>
      </c>
      <c r="IR70" s="35" t="e">
        <f t="shared" si="137"/>
        <v>#VALUE!</v>
      </c>
      <c r="IS70" s="35" t="e">
        <f t="shared" si="137"/>
        <v>#VALUE!</v>
      </c>
      <c r="IT70" s="35" t="e">
        <f t="shared" si="137"/>
        <v>#VALUE!</v>
      </c>
      <c r="IU70" s="35" t="e">
        <f t="shared" si="137"/>
        <v>#VALUE!</v>
      </c>
      <c r="IV70" s="35" t="e">
        <f t="shared" si="137"/>
        <v>#VALUE!</v>
      </c>
      <c r="IW70" s="35" t="e">
        <f t="shared" si="137"/>
        <v>#VALUE!</v>
      </c>
      <c r="IX70" s="35" t="e">
        <f t="shared" si="137"/>
        <v>#VALUE!</v>
      </c>
      <c r="IY70" s="35" t="e">
        <f t="shared" si="137"/>
        <v>#VALUE!</v>
      </c>
      <c r="IZ70" s="35" t="e">
        <f t="shared" si="137"/>
        <v>#VALUE!</v>
      </c>
      <c r="JA70" s="35" t="e">
        <f t="shared" si="137"/>
        <v>#VALUE!</v>
      </c>
      <c r="JB70" s="35" t="e">
        <f t="shared" si="138"/>
        <v>#VALUE!</v>
      </c>
      <c r="JC70" s="35" t="e">
        <f t="shared" si="138"/>
        <v>#VALUE!</v>
      </c>
      <c r="JD70" s="35" t="e">
        <f t="shared" si="138"/>
        <v>#VALUE!</v>
      </c>
      <c r="JE70" s="35" t="e">
        <f t="shared" si="138"/>
        <v>#VALUE!</v>
      </c>
      <c r="JF70" s="35" t="e">
        <f t="shared" si="138"/>
        <v>#VALUE!</v>
      </c>
      <c r="JG70" s="35" t="e">
        <f t="shared" si="138"/>
        <v>#VALUE!</v>
      </c>
      <c r="JH70" s="35" t="e">
        <f t="shared" si="138"/>
        <v>#VALUE!</v>
      </c>
      <c r="JI70" s="35" t="e">
        <f t="shared" si="138"/>
        <v>#VALUE!</v>
      </c>
      <c r="JJ70" s="35" t="e">
        <f t="shared" si="138"/>
        <v>#VALUE!</v>
      </c>
      <c r="JK70" s="177" t="e">
        <f t="shared" si="138"/>
        <v>#VALUE!</v>
      </c>
    </row>
    <row r="71" spans="1:271" ht="15" customHeight="1" x14ac:dyDescent="0.3">
      <c r="A71" s="100"/>
      <c r="B71" s="100"/>
      <c r="C71" s="100"/>
      <c r="D71" s="100"/>
      <c r="E71" s="100"/>
      <c r="F71" s="100"/>
      <c r="G71" s="100"/>
      <c r="H71" s="100"/>
      <c r="I71" s="100"/>
      <c r="J71" s="100"/>
      <c r="K71" s="100"/>
      <c r="L71" s="100"/>
      <c r="M71" s="100"/>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426"/>
      <c r="AR71" s="141"/>
      <c r="AS71" s="18">
        <v>21</v>
      </c>
      <c r="AT71" s="26" t="s">
        <v>122</v>
      </c>
      <c r="AU71" s="4" t="str">
        <f t="shared" si="104"/>
        <v>FAIL</v>
      </c>
      <c r="AV71" s="60">
        <v>3</v>
      </c>
      <c r="AW71" s="60">
        <v>1</v>
      </c>
      <c r="AX71" s="60">
        <v>3</v>
      </c>
      <c r="AY71" s="60">
        <v>1</v>
      </c>
      <c r="AZ71" s="26">
        <v>3</v>
      </c>
      <c r="BA71" s="26">
        <v>1</v>
      </c>
      <c r="BB71" s="26">
        <v>3</v>
      </c>
      <c r="BC71" s="26">
        <v>1</v>
      </c>
      <c r="BD71" s="26">
        <f t="shared" si="89"/>
        <v>225</v>
      </c>
      <c r="BE71" s="26"/>
      <c r="BF71" s="26">
        <f t="shared" si="90"/>
        <v>267</v>
      </c>
      <c r="BG71" s="63">
        <f t="shared" si="105"/>
        <v>21</v>
      </c>
      <c r="BH71" s="26"/>
      <c r="BI71" s="138">
        <f t="shared" si="91"/>
        <v>267</v>
      </c>
      <c r="BJ71" s="138">
        <f t="shared" si="92"/>
        <v>492</v>
      </c>
      <c r="BK71" s="138">
        <f t="shared" si="93"/>
        <v>759</v>
      </c>
      <c r="BL71" s="138">
        <f t="shared" si="94"/>
        <v>984</v>
      </c>
      <c r="BM71" s="138">
        <f t="shared" si="95"/>
        <v>1251</v>
      </c>
      <c r="BN71" s="138">
        <f t="shared" si="96"/>
        <v>1476</v>
      </c>
      <c r="BO71" s="138">
        <f t="shared" si="97"/>
        <v>1743</v>
      </c>
      <c r="BP71" s="138">
        <f t="shared" si="98"/>
        <v>0</v>
      </c>
      <c r="BQ71" s="26"/>
      <c r="BR71" s="26" t="str">
        <f t="shared" si="9"/>
        <v>yes2</v>
      </c>
      <c r="BS71" s="26" t="str">
        <f t="shared" si="10"/>
        <v>Int</v>
      </c>
      <c r="BT71" s="26"/>
      <c r="BU71" s="26"/>
      <c r="BV71" s="1">
        <f t="shared" ref="BV71:CE80" si="139">IF(BV$3=0,0,IF(AND(ABS($BI71-BV$3)&gt;PostVertTotTol,ABS($BJ71-BV$3)&gt;PostVertTotTol,ABS($BK71-BV$3)&gt;PostVertTotTol,ABS($BL71-BV$3)&gt;PostVertTotTol,ABS($BM71-BV$3)&gt;PostVertTotTol,ABS($BN71-BV$3)&gt;PostVertTotTol,ABS($BO71-BV$3)&gt;PostVertTotTol,ABS($BP71-BV$3)&gt;PostVertTotTol),0,1))</f>
        <v>0</v>
      </c>
      <c r="BW71" s="1">
        <f t="shared" si="139"/>
        <v>0</v>
      </c>
      <c r="BX71" s="1">
        <f t="shared" si="139"/>
        <v>0</v>
      </c>
      <c r="BY71" s="1">
        <f t="shared" si="139"/>
        <v>0</v>
      </c>
      <c r="BZ71" s="1">
        <f t="shared" si="139"/>
        <v>0</v>
      </c>
      <c r="CA71" s="1">
        <f t="shared" si="139"/>
        <v>0</v>
      </c>
      <c r="CB71" s="1">
        <f t="shared" si="139"/>
        <v>0</v>
      </c>
      <c r="CC71" s="1">
        <f t="shared" si="139"/>
        <v>0</v>
      </c>
      <c r="CD71" s="1">
        <f t="shared" si="139"/>
        <v>0</v>
      </c>
      <c r="CE71" s="1">
        <f t="shared" si="139"/>
        <v>0</v>
      </c>
      <c r="CF71" s="1">
        <f t="shared" ref="CF71:CO80" si="140">IF(CF$3=0,0,IF(AND(ABS($BI71-CF$3)&gt;PostVertTotTol,ABS($BJ71-CF$3)&gt;PostVertTotTol,ABS($BK71-CF$3)&gt;PostVertTotTol,ABS($BL71-CF$3)&gt;PostVertTotTol,ABS($BM71-CF$3)&gt;PostVertTotTol,ABS($BN71-CF$3)&gt;PostVertTotTol,ABS($BO71-CF$3)&gt;PostVertTotTol,ABS($BP71-CF$3)&gt;PostVertTotTol),0,1))</f>
        <v>0</v>
      </c>
      <c r="CG71" s="1">
        <f t="shared" si="140"/>
        <v>0</v>
      </c>
      <c r="CH71" s="1">
        <f t="shared" si="140"/>
        <v>1</v>
      </c>
      <c r="CI71" s="1">
        <f t="shared" si="140"/>
        <v>0</v>
      </c>
      <c r="CJ71" s="1">
        <f t="shared" si="140"/>
        <v>0</v>
      </c>
      <c r="CK71" s="1">
        <f t="shared" si="140"/>
        <v>0</v>
      </c>
      <c r="CL71" s="1">
        <f t="shared" si="140"/>
        <v>0</v>
      </c>
      <c r="CM71" s="1">
        <f t="shared" si="140"/>
        <v>0</v>
      </c>
      <c r="CN71" s="1">
        <f t="shared" si="140"/>
        <v>0</v>
      </c>
      <c r="CO71" s="1">
        <f t="shared" si="140"/>
        <v>0</v>
      </c>
      <c r="CP71" s="1">
        <f t="shared" ref="CP71:CY80" si="141">IF(CP$3=0,0,IF(AND(ABS($BI71-CP$3)&gt;PostVertTotTol,ABS($BJ71-CP$3)&gt;PostVertTotTol,ABS($BK71-CP$3)&gt;PostVertTotTol,ABS($BL71-CP$3)&gt;PostVertTotTol,ABS($BM71-CP$3)&gt;PostVertTotTol,ABS($BN71-CP$3)&gt;PostVertTotTol,ABS($BO71-CP$3)&gt;PostVertTotTol,ABS($BP71-CP$3)&gt;PostVertTotTol),0,1))</f>
        <v>0</v>
      </c>
      <c r="CQ71" s="1">
        <f t="shared" si="141"/>
        <v>0</v>
      </c>
      <c r="CR71" s="1">
        <f t="shared" si="141"/>
        <v>0</v>
      </c>
      <c r="CS71" s="1">
        <f t="shared" si="141"/>
        <v>0</v>
      </c>
      <c r="CT71" s="1">
        <f t="shared" si="141"/>
        <v>0</v>
      </c>
      <c r="CU71" s="1">
        <f t="shared" si="141"/>
        <v>0</v>
      </c>
      <c r="CV71" s="1">
        <f t="shared" si="141"/>
        <v>0</v>
      </c>
      <c r="CW71" s="1">
        <f t="shared" si="141"/>
        <v>0</v>
      </c>
      <c r="CX71" s="1">
        <f t="shared" si="141"/>
        <v>0</v>
      </c>
      <c r="CY71" s="1">
        <f t="shared" si="141"/>
        <v>0</v>
      </c>
      <c r="CZ71" s="1">
        <f t="shared" ref="CZ71:DI80" si="142">IF(CZ$3=0,0,IF(AND(ABS($BI71-CZ$3)&gt;PostVertTotTol,ABS($BJ71-CZ$3)&gt;PostVertTotTol,ABS($BK71-CZ$3)&gt;PostVertTotTol,ABS($BL71-CZ$3)&gt;PostVertTotTol,ABS($BM71-CZ$3)&gt;PostVertTotTol,ABS($BN71-CZ$3)&gt;PostVertTotTol,ABS($BO71-CZ$3)&gt;PostVertTotTol,ABS($BP71-CZ$3)&gt;PostVertTotTol),0,1))</f>
        <v>0</v>
      </c>
      <c r="DA71" s="1">
        <f t="shared" si="142"/>
        <v>0</v>
      </c>
      <c r="DB71" s="1">
        <f t="shared" si="142"/>
        <v>0</v>
      </c>
      <c r="DC71" s="1">
        <f t="shared" si="142"/>
        <v>0</v>
      </c>
      <c r="DD71" s="1">
        <f t="shared" si="142"/>
        <v>0</v>
      </c>
      <c r="DE71" s="1">
        <f t="shared" si="142"/>
        <v>0</v>
      </c>
      <c r="DF71" s="1">
        <f t="shared" si="142"/>
        <v>0</v>
      </c>
      <c r="DG71" s="1">
        <f t="shared" si="142"/>
        <v>0</v>
      </c>
      <c r="DH71" s="1">
        <f t="shared" si="142"/>
        <v>0</v>
      </c>
      <c r="DI71" s="1">
        <f t="shared" si="142"/>
        <v>0</v>
      </c>
      <c r="DJ71" s="1">
        <f t="shared" ref="DJ71:DO80" si="143">IF(DJ$3=0,0,IF(AND(ABS($BI71-DJ$3)&gt;PostVertTotTol,ABS($BJ71-DJ$3)&gt;PostVertTotTol,ABS($BK71-DJ$3)&gt;PostVertTotTol,ABS($BL71-DJ$3)&gt;PostVertTotTol,ABS($BM71-DJ$3)&gt;PostVertTotTol,ABS($BN71-DJ$3)&gt;PostVertTotTol,ABS($BO71-DJ$3)&gt;PostVertTotTol,ABS($BP71-DJ$3)&gt;PostVertTotTol),0,1))</f>
        <v>0</v>
      </c>
      <c r="DK71" s="1">
        <f t="shared" si="143"/>
        <v>0</v>
      </c>
      <c r="DL71" s="1">
        <f t="shared" si="143"/>
        <v>0</v>
      </c>
      <c r="DM71" s="1">
        <f t="shared" si="143"/>
        <v>0</v>
      </c>
      <c r="DN71" s="1">
        <f t="shared" si="143"/>
        <v>0</v>
      </c>
      <c r="DO71" s="1">
        <f t="shared" si="143"/>
        <v>0</v>
      </c>
      <c r="DP71" s="26"/>
      <c r="DQ71" s="26"/>
      <c r="DR71" s="26"/>
      <c r="DS71" s="26"/>
      <c r="DT71" s="366"/>
      <c r="DU71" s="142"/>
      <c r="DV71" s="26"/>
      <c r="DW71" s="48">
        <v>58</v>
      </c>
      <c r="DX71" s="26" t="str">
        <f>IFERROR(INDEX(AT$11:AT$2000,_xlfn.AGGREGATE(15,6,(ROW(AT$11:AT$2000)-ROW(AT$11)+1)/($AU$11:$AU$2000=$DY$8),ROWS(DX$11:DX71))),"")</f>
        <v>t</v>
      </c>
      <c r="DY71" s="4" t="str">
        <f>IFERROR(INDEX(AU$11:AU$2000,_xlfn.AGGREGATE(15,6,(ROW(AU$11:AU$2000)-ROW(AU$11)+1)/($AU$11:$AU$2000=$DY$8),ROWS(DY$11:DY71))),"")</f>
        <v>PASS</v>
      </c>
      <c r="DZ71" s="26">
        <f>IFERROR(INDEX(AV$11:AV$2000,_xlfn.AGGREGATE(15,6,(ROW(AV$11:AV$2000)-ROW(AV$11)+1)/($AU$11:$AU$2000=$DY$8),ROWS(DZ$11:DZ71))),"")</f>
        <v>3</v>
      </c>
      <c r="EA71" s="26">
        <f>IFERROR(INDEX(AW$11:AW$2000,_xlfn.AGGREGATE(15,6,(ROW(AW$11:AW$2000)-ROW(AW$11)+1)/($AU$11:$AU$2000=$DY$8),ROWS(EA$11:EA71))),"")</f>
        <v>3</v>
      </c>
      <c r="EB71" s="26">
        <f>IFERROR(INDEX(AX$11:AX$2000,_xlfn.AGGREGATE(15,6,(ROW(AX$11:AX$2000)-ROW(AX$11)+1)/($AU$11:$AU$2000=$DY$8),ROWS(EB$11:EB71))),"")</f>
        <v>1</v>
      </c>
      <c r="EC71" s="26">
        <f>IFERROR(INDEX(AY$11:AY$2000,_xlfn.AGGREGATE(15,6,(ROW(AY$11:AY$2000)-ROW(AY$11)+1)/($AU$11:$AU$2000=$DY$8),ROWS(EC$11:EC71))),"")</f>
        <v>1</v>
      </c>
      <c r="ED71" s="26">
        <f>IFERROR(INDEX(AZ$11:AZ$2000,_xlfn.AGGREGATE(15,6,(ROW(AZ$11:AZ$2000)-ROW(AZ$11)+1)/($AU$11:$AU$2000=$DY$8),ROWS(ED$11:ED71))),"")</f>
        <v>3</v>
      </c>
      <c r="EE71" s="26">
        <f>IFERROR(INDEX(BA$11:BA$2000,_xlfn.AGGREGATE(15,6,(ROW(BA$11:BA$2000)-ROW(BA$11)+1)/($AU$11:$AU$2000=$DY$8),ROWS(EE$11:EE71))),"")</f>
        <v>3</v>
      </c>
      <c r="EF71" s="26">
        <f>IFERROR(INDEX(BB$11:BB$2000,_xlfn.AGGREGATE(15,6,(ROW(BB$11:BB$2000)-ROW(BB$11)+1)/($AU$11:$AU$2000=$DY$8),ROWS(EF$11:EF71))),"")</f>
        <v>1</v>
      </c>
      <c r="EG71" s="26">
        <f>IFERROR(INDEX(BC$11:BC$2000,_xlfn.AGGREGATE(15,6,(ROW(BC$11:BC$2000)-ROW(BC$11)+1)/($AU$11:$AU$2000=$DY$8),ROWS(EG$11:EG71))),"")</f>
        <v>1</v>
      </c>
      <c r="EH71" s="26">
        <f>IFERROR(INDEX(BD$11:BD$2000,_xlfn.AGGREGATE(15,6,(ROW(BD$11:BD$2000)-ROW(BD$11)+1)/($AU$11:$AU$2000=$DY$8),ROWS(EH$11:EH71))),"")</f>
        <v>430.5</v>
      </c>
      <c r="EI71" s="26">
        <f>IFERROR(INDEX(BE$11:BE$2000,_xlfn.AGGREGATE(15,6,(ROW(BE$11:BE$2000)-ROW(BE$11)+1)/($AU$11:$AU$2000=$DY$8),ROWS(EI$11:EI71))),"")</f>
        <v>0</v>
      </c>
      <c r="EJ71" s="26">
        <f>IFERROR(INDEX(BF$11:BF$2000,_xlfn.AGGREGATE(15,6,(ROW(BF$11:BF$2000)-ROW(BF$11)+1)/($AU$11:$AU$2000=$DY$8),ROWS(EJ$11:EJ71))),"")</f>
        <v>469.5</v>
      </c>
      <c r="EK71" s="26">
        <f>IFERROR(INDEX(BG$11:BG$2000,_xlfn.AGGREGATE(15,6,(ROW(BG$11:BG$2000)-ROW(BG$11)+1)/($AU$11:$AU$2000=$DY$8),ROWS(EK$11:EK71))),"")</f>
        <v>19.5</v>
      </c>
      <c r="EL71" s="26">
        <f>IFERROR(INDEX(BH$11:BH$2000,_xlfn.AGGREGATE(15,6,(ROW(BH$11:BH$2000)-ROW(BH$11)+1)/($AU$11:$AU$2000=$DY$8),ROWS(EL$11:EL71))),"")</f>
        <v>0</v>
      </c>
      <c r="EM71" s="26">
        <f>IFERROR(INDEX(BI$11:BI$2000,_xlfn.AGGREGATE(15,6,(ROW(BI$11:BI$2000)-ROW(BI$11)+1)/($AU$11:$AU$2000=$DY$8),ROWS(EM$11:EM71))),"")</f>
        <v>474.64859999999999</v>
      </c>
      <c r="EN71" s="26">
        <f>IFERROR(INDEX(BJ$11:BJ$2000,_xlfn.AGGREGATE(15,6,(ROW(BJ$11:BJ$2000)-ROW(BJ$11)+1)/($AU$11:$AU$2000=$DY$8),ROWS(EN$11:EN71))),"")</f>
        <v>944.27359999999999</v>
      </c>
      <c r="EO71" s="26">
        <f>IFERROR(INDEX(BK$11:BK$2000,_xlfn.AGGREGATE(15,6,(ROW(BK$11:BK$2000)-ROW(BK$11)+1)/($AU$11:$AU$2000=$DY$8),ROWS(EO$11:EO71))),"")</f>
        <v>1374.8986</v>
      </c>
      <c r="EP71" s="26">
        <f>IFERROR(INDEX(BL$11:BL$2000,_xlfn.AGGREGATE(15,6,(ROW(BL$11:BL$2000)-ROW(BL$11)+1)/($AU$11:$AU$2000=$DY$8),ROWS(EP$11:EP71))),"")</f>
        <v>1805.3986</v>
      </c>
      <c r="EQ71" s="26">
        <f>IFERROR(INDEX(BM$11:BM$2000,_xlfn.AGGREGATE(15,6,(ROW(BM$11:BM$2000)-ROW(BM$11)+1)/($AU$11:$AU$2000=$DY$8),ROWS(EQ$11:EQ71))),"")</f>
        <v>0</v>
      </c>
      <c r="ER71" s="26">
        <f>IFERROR(INDEX(BN$11:BN$2000,_xlfn.AGGREGATE(15,6,(ROW(BN$11:BN$2000)-ROW(BN$11)+1)/($AU$11:$AU$2000=$DY$8),ROWS(ER$11:ER71))),"")</f>
        <v>0</v>
      </c>
      <c r="ES71" s="26">
        <f>IFERROR(INDEX(BO$11:BO$2000,_xlfn.AGGREGATE(15,6,(ROW(BO$11:BO$2000)-ROW(BO$11)+1)/($AU$11:$AU$2000=$DY$8),ROWS(ES$11:ES71))),"")</f>
        <v>0</v>
      </c>
      <c r="ET71" s="63">
        <f>IFERROR(INDEX(BP$11:BP$2000,_xlfn.AGGREGATE(15,6,(ROW(BP$11:BP$2000)-ROW(BP$11)+1)/($AU$11:$AU$2000=$DY$8),ROWS(ET$11:ET71))),"")</f>
        <v>0</v>
      </c>
      <c r="EU71" s="25"/>
      <c r="EV71" s="48" t="e">
        <f>_xlfn.RANK.EQ(FJ71,$FJ$11:$FJ$64,1)+COUNTIF(FJ$11:$FJ71,FJ71)-1</f>
        <v>#VALUE!</v>
      </c>
      <c r="EW71" s="25" t="str">
        <f>IFERROR(INDEX(DX$11:DX$541,_xlfn.AGGREGATE(15,6,(ROW(DX$11:DX$541)-ROW(DX$11)+1)/($DX$11:$DX$541="p"),ROWS(EW$11:EW71))),"")</f>
        <v/>
      </c>
      <c r="EX71" s="25" t="str">
        <f>IFERROR(INDEX(DY$11:DY$541,_xlfn.AGGREGATE(15,6,(ROW(DY$11:DY$541)-ROW(DY$11)+1)/($DX$11:$DX$541="p"),ROWS(EX$11:EX71))),"")</f>
        <v/>
      </c>
      <c r="EY71" s="25" t="str">
        <f>IFERROR(INDEX(DZ$11:DZ$541,_xlfn.AGGREGATE(15,6,(ROW(DZ$11:DZ$541)-ROW(DZ$11)+1)/($DX$11:$DX$541="p"),ROWS(EY$11:EY71))),"")</f>
        <v/>
      </c>
      <c r="EZ71" s="25" t="str">
        <f>IFERROR(INDEX(EA$11:EA$541,_xlfn.AGGREGATE(15,6,(ROW(EA$11:EA$541)-ROW(EA$11)+1)/($DX$11:$DX$541="p"),ROWS(EZ$11:EZ71))),"")</f>
        <v/>
      </c>
      <c r="FA71" s="25" t="str">
        <f>IFERROR(INDEX(EB$11:EB$541,_xlfn.AGGREGATE(15,6,(ROW(EB$11:EB$541)-ROW(EB$11)+1)/($DX$11:$DX$541="p"),ROWS(FA$11:FA71))),"")</f>
        <v/>
      </c>
      <c r="FB71" s="25" t="str">
        <f>IFERROR(INDEX(EC$11:EC$541,_xlfn.AGGREGATE(15,6,(ROW(EC$11:EC$541)-ROW(EC$11)+1)/($DX$11:$DX$541="p"),ROWS(FB$11:FB71))),"")</f>
        <v/>
      </c>
      <c r="FC71" s="25" t="str">
        <f>IFERROR(INDEX(ED$11:ED$541,_xlfn.AGGREGATE(15,6,(ROW(ED$11:ED$541)-ROW(ED$11)+1)/($DX$11:$DX$541="p"),ROWS(FC$11:FC71))),"")</f>
        <v/>
      </c>
      <c r="FD71" s="25" t="str">
        <f>IFERROR(INDEX(EE$11:EE$541,_xlfn.AGGREGATE(15,6,(ROW(EE$11:EE$541)-ROW(EE$11)+1)/($DX$11:$DX$541="p"),ROWS(FD$11:FD71))),"")</f>
        <v/>
      </c>
      <c r="FE71" s="25" t="str">
        <f>IFERROR(INDEX(EF$11:EF$541,_xlfn.AGGREGATE(15,6,(ROW(EF$11:EF$541)-ROW(EF$11)+1)/($DX$11:$DX$541="p"),ROWS(FE$11:FE71))),"")</f>
        <v/>
      </c>
      <c r="FF71" s="25" t="str">
        <f>IFERROR(INDEX(EG$11:EG$541,_xlfn.AGGREGATE(15,6,(ROW(EG$11:EG$541)-ROW(EG$11)+1)/($DX$11:$DX$541="p"),ROWS(FF$11:FF71))),"")</f>
        <v/>
      </c>
      <c r="FG71" s="25" t="str">
        <f>IFERROR(INDEX(EH$11:EH$541,_xlfn.AGGREGATE(15,6,(ROW(EH$11:EH$541)-ROW(EH$11)+1)/($DX$11:$DX$541="p"),ROWS(FG$11:FG71))),"")</f>
        <v/>
      </c>
      <c r="FH71" s="25" t="str">
        <f>IFERROR(INDEX(EI$11:EI$541,_xlfn.AGGREGATE(15,6,(ROW(EI$11:EI$541)-ROW(EI$11)+1)/($DX$11:$DX$541="p"),ROWS(FH$11:FH71))),"")</f>
        <v/>
      </c>
      <c r="FI71" s="25" t="str">
        <f>IFERROR(INDEX(EJ$11:EJ$541,_xlfn.AGGREGATE(15,6,(ROW(EJ$11:EJ$541)-ROW(EJ$11)+1)/($DX$11:$DX$541="p"),ROWS(FI$11:FI71))),"")</f>
        <v/>
      </c>
      <c r="FJ71" s="25" t="str">
        <f>IFERROR(INDEX(EK$11:EK$541,_xlfn.AGGREGATE(15,6,(ROW(EK$11:EK$541)-ROW(EK$11)+1)/($DX$11:$DX$541="p"),ROWS(FJ$11:FJ71))),"")</f>
        <v/>
      </c>
      <c r="FK71" s="25"/>
      <c r="FL71" s="25" t="str">
        <f>IFERROR(INDEX(EM$11:EM$541,_xlfn.AGGREGATE(15,6,(ROW(EM$11:EM$541)-ROW(EM$11)+1)/($DX$11:$DX$541="p"),ROWS(FL$11:FL71))),"")</f>
        <v/>
      </c>
      <c r="FM71" s="25" t="str">
        <f>IFERROR(INDEX(EN$11:EN$541,_xlfn.AGGREGATE(15,6,(ROW(EN$11:EN$541)-ROW(EN$11)+1)/($DX$11:$DX$541="p"),ROWS(FM$11:FM71))),"")</f>
        <v/>
      </c>
      <c r="FN71" s="25" t="str">
        <f>IFERROR(INDEX(EO$11:EO$541,_xlfn.AGGREGATE(15,6,(ROW(EO$11:EO$541)-ROW(EO$11)+1)/($DX$11:$DX$541="p"),ROWS(FN$11:FN71))),"")</f>
        <v/>
      </c>
      <c r="FO71" s="25" t="str">
        <f>IFERROR(INDEX(EP$11:EP$541,_xlfn.AGGREGATE(15,6,(ROW(EP$11:EP$541)-ROW(EP$11)+1)/($DX$11:$DX$541="p"),ROWS(FO$11:FO71))),"")</f>
        <v/>
      </c>
      <c r="FP71" s="25" t="str">
        <f>IFERROR(INDEX(EQ$11:EQ$541,_xlfn.AGGREGATE(15,6,(ROW(EQ$11:EQ$541)-ROW(EQ$11)+1)/($DX$11:$DX$541="p"),ROWS(FP$11:FP71))),"")</f>
        <v/>
      </c>
      <c r="FQ71" s="25" t="str">
        <f>IFERROR(INDEX(ER$11:ER$541,_xlfn.AGGREGATE(15,6,(ROW(ER$11:ER$541)-ROW(ER$11)+1)/($DX$11:$DX$541="p"),ROWS(FQ$11:FQ71))),"")</f>
        <v/>
      </c>
      <c r="FR71" s="25" t="str">
        <f>IFERROR(INDEX(ES$11:ES$541,_xlfn.AGGREGATE(15,6,(ROW(ES$11:ES$541)-ROW(ES$11)+1)/($DX$11:$DX$541="p"),ROWS(FR$11:FR71))),"")</f>
        <v/>
      </c>
      <c r="FS71" s="25" t="str">
        <f>IFERROR(INDEX(ET$11:ET$541,_xlfn.AGGREGATE(15,6,(ROW(ET$11:ET$541)-ROW(ET$11)+1)/($DX$11:$DX$541="p"),ROWS(FS$11:FS71))),"")</f>
        <v/>
      </c>
      <c r="FT71" s="25"/>
      <c r="FU71" s="48">
        <f>_xlfn.RANK.EQ(GI71,$GI$11:$GI$96,1)+COUNTIF($GI$11:GI71,GI71)-1</f>
        <v>84</v>
      </c>
      <c r="FV71" s="25" t="str">
        <f>IFERROR(INDEX(DX$11:DX$541,_xlfn.AGGREGATE(15,6,(ROW(DX$11:DX$541)-ROW(DX$11)+1)/($DX$11:$DX$541="t"),ROWS(FV$11:FV71))),"")</f>
        <v>t</v>
      </c>
      <c r="FW71" s="25" t="str">
        <f>IFERROR(INDEX(DY$11:DY$541,_xlfn.AGGREGATE(15,6,(ROW(DY$11:DY$541)-ROW(DY$11)+1)/($DX$11:$DX$541="t"),ROWS(FW$11:FW71))),"")</f>
        <v>PASS</v>
      </c>
      <c r="FX71" s="25">
        <f>IFERROR(INDEX(DZ$11:DZ$541,_xlfn.AGGREGATE(15,6,(ROW(DZ$11:DZ$541)-ROW(DZ$11)+1)/($DX$11:$DX$541="t"),ROWS(FX$11:FX71))),"")</f>
        <v>3</v>
      </c>
      <c r="FY71" s="25">
        <f>IFERROR(INDEX(EA$11:EA$541,_xlfn.AGGREGATE(15,6,(ROW(EA$11:EA$541)-ROW(EA$11)+1)/($DX$11:$DX$541="t"),ROWS(FY$11:FY71))),"")</f>
        <v>3</v>
      </c>
      <c r="FZ71" s="25">
        <f>IFERROR(INDEX(EB$11:EB$541,_xlfn.AGGREGATE(15,6,(ROW(EB$11:EB$541)-ROW(EB$11)+1)/($DX$11:$DX$541="t"),ROWS(FZ$11:FZ71))),"")</f>
        <v>1</v>
      </c>
      <c r="GA71" s="25">
        <f>IFERROR(INDEX(EC$11:EC$541,_xlfn.AGGREGATE(15,6,(ROW(EC$11:EC$541)-ROW(EC$11)+1)/($DX$11:$DX$541="t"),ROWS(GA$11:GA71))),"")</f>
        <v>1</v>
      </c>
      <c r="GB71" s="25">
        <f>IFERROR(INDEX(ED$11:ED$541,_xlfn.AGGREGATE(15,6,(ROW(ED$11:ED$541)-ROW(ED$11)+1)/($DX$11:$DX$541="t"),ROWS(GB$11:GB71))),"")</f>
        <v>3</v>
      </c>
      <c r="GC71" s="25">
        <f>IFERROR(INDEX(EE$11:EE$541,_xlfn.AGGREGATE(15,6,(ROW(EE$11:EE$541)-ROW(EE$11)+1)/($DX$11:$DX$541="t"),ROWS(GC$11:GC71))),"")</f>
        <v>3</v>
      </c>
      <c r="GD71" s="25">
        <f>IFERROR(INDEX(EF$11:EF$541,_xlfn.AGGREGATE(15,6,(ROW(EF$11:EF$541)-ROW(EF$11)+1)/($DX$11:$DX$541="t"),ROWS(GD$11:GD71))),"")</f>
        <v>1</v>
      </c>
      <c r="GE71" s="25">
        <f>IFERROR(INDEX(EG$11:EG$541,_xlfn.AGGREGATE(15,6,(ROW(EG$11:EG$541)-ROW(EG$11)+1)/($DX$11:$DX$541="t"),ROWS(GE$11:GE71))),"")</f>
        <v>1</v>
      </c>
      <c r="GF71" s="25">
        <f>IFERROR(INDEX(EH$11:EH$541,_xlfn.AGGREGATE(15,6,(ROW(EH$11:EH$541)-ROW(EH$11)+1)/($DX$11:$DX$541="t"),ROWS(GF$11:GF71))),"")</f>
        <v>427</v>
      </c>
      <c r="GG71" s="25">
        <f>IFERROR(INDEX(EI$11:EI$541,_xlfn.AGGREGATE(15,6,(ROW(EI$11:EI$541)-ROW(EI$11)+1)/($DX$11:$DX$541="t"),ROWS(GG$11:GG71))),"")</f>
        <v>0</v>
      </c>
      <c r="GH71" s="25">
        <f>IFERROR(INDEX(EJ$11:EJ$541,_xlfn.AGGREGATE(15,6,(ROW(EJ$11:EJ$541)-ROW(EJ$11)+1)/($DX$11:$DX$541="t"),ROWS(GH$11:GH71))),"")</f>
        <v>473</v>
      </c>
      <c r="GI71" s="25">
        <f>IFERROR(INDEX(EK$11:EK$541,_xlfn.AGGREGATE(15,6,(ROW(EK$11:EK$541)-ROW(EK$11)+1)/($DX$11:$DX$541="t"),ROWS(GI$11:GI71))),"")</f>
        <v>23</v>
      </c>
      <c r="GJ71" s="25"/>
      <c r="GK71" s="25">
        <f>IFERROR(INDEX(EM$11:EM$541,_xlfn.AGGREGATE(15,6,(ROW(EM$11:EM$541)-ROW(EM$11)+1)/($DX$11:$DX$541="t"),ROWS(GK$11:GK71))),"")</f>
        <v>478.14859999999999</v>
      </c>
      <c r="GL71" s="25">
        <f>IFERROR(INDEX(EN$11:EN$541,_xlfn.AGGREGATE(15,6,(ROW(EN$11:EN$541)-ROW(EN$11)+1)/($DX$11:$DX$541="t"),ROWS(GL$11:GL71))),"")</f>
        <v>951.27359999999999</v>
      </c>
      <c r="GM71" s="25">
        <f>IFERROR(INDEX(EO$11:EO$541,_xlfn.AGGREGATE(15,6,(ROW(EO$11:EO$541)-ROW(EO$11)+1)/($DX$11:$DX$541="t"),ROWS(GM$11:GM71))),"")</f>
        <v>1378.3986</v>
      </c>
      <c r="GN71" s="25">
        <f>IFERROR(INDEX(EP$11:EP$541,_xlfn.AGGREGATE(15,6,(ROW(EP$11:EP$541)-ROW(EP$11)+1)/($DX$11:$DX$541="t"),ROWS(GN$11:GN71))),"")</f>
        <v>1805.3986</v>
      </c>
      <c r="GO71" s="25"/>
      <c r="GP71" s="305"/>
      <c r="GQ71" s="142"/>
      <c r="GR71" s="26"/>
      <c r="GS71" s="18" t="str">
        <f t="shared" si="111"/>
        <v>PASS</v>
      </c>
      <c r="GT71" s="26">
        <f t="shared" si="115"/>
        <v>1</v>
      </c>
      <c r="GU71" s="26">
        <f t="shared" si="116"/>
        <v>1</v>
      </c>
      <c r="GV71" s="26">
        <f t="shared" si="117"/>
        <v>3</v>
      </c>
      <c r="GW71" s="26">
        <f t="shared" si="118"/>
        <v>3</v>
      </c>
      <c r="GX71" s="26">
        <f t="shared" si="119"/>
        <v>1</v>
      </c>
      <c r="GY71" s="26">
        <f t="shared" si="120"/>
        <v>1</v>
      </c>
      <c r="GZ71" s="26">
        <f t="shared" si="121"/>
        <v>3</v>
      </c>
      <c r="HA71" s="26">
        <f t="shared" si="122"/>
        <v>3</v>
      </c>
      <c r="HB71" s="26">
        <f t="shared" si="112"/>
        <v>431.5</v>
      </c>
      <c r="HC71" s="26">
        <f t="shared" si="113"/>
        <v>0</v>
      </c>
      <c r="HD71" s="26">
        <f t="shared" si="114"/>
        <v>468.5</v>
      </c>
      <c r="HE71" s="63">
        <f t="shared" si="123"/>
        <v>18.5</v>
      </c>
      <c r="HF71" s="52">
        <f t="shared" si="124"/>
        <v>0</v>
      </c>
      <c r="HG71" s="4">
        <f t="shared" si="125"/>
        <v>436.64859999999999</v>
      </c>
      <c r="HH71" s="26">
        <f t="shared" si="126"/>
        <v>868.27359999999999</v>
      </c>
      <c r="HI71" s="7">
        <f t="shared" si="127"/>
        <v>1336.8986</v>
      </c>
      <c r="HJ71" s="26">
        <f t="shared" si="128"/>
        <v>1805.3986</v>
      </c>
      <c r="HK71" s="2"/>
      <c r="HL71" s="2"/>
      <c r="HN71" s="133">
        <f t="shared" si="134"/>
        <v>0</v>
      </c>
      <c r="HO71" s="35">
        <f t="shared" si="134"/>
        <v>0</v>
      </c>
      <c r="HP71" s="35">
        <f t="shared" si="134"/>
        <v>1</v>
      </c>
      <c r="HQ71" s="35">
        <f t="shared" si="134"/>
        <v>1</v>
      </c>
      <c r="HR71" s="35">
        <f t="shared" si="134"/>
        <v>1</v>
      </c>
      <c r="HS71" s="35">
        <f t="shared" si="134"/>
        <v>1</v>
      </c>
      <c r="HT71" s="35">
        <f t="shared" si="134"/>
        <v>1</v>
      </c>
      <c r="HU71" s="35" t="e">
        <f t="shared" si="134"/>
        <v>#VALUE!</v>
      </c>
      <c r="HV71" s="35" t="e">
        <f t="shared" si="134"/>
        <v>#VALUE!</v>
      </c>
      <c r="HW71" s="35" t="e">
        <f t="shared" si="134"/>
        <v>#VALUE!</v>
      </c>
      <c r="HX71" s="35" t="e">
        <f t="shared" si="135"/>
        <v>#VALUE!</v>
      </c>
      <c r="HY71" s="35" t="e">
        <f t="shared" si="135"/>
        <v>#VALUE!</v>
      </c>
      <c r="HZ71" s="35" t="e">
        <f t="shared" si="135"/>
        <v>#VALUE!</v>
      </c>
      <c r="IA71" s="35" t="e">
        <f t="shared" si="135"/>
        <v>#VALUE!</v>
      </c>
      <c r="IB71" s="35" t="e">
        <f t="shared" si="135"/>
        <v>#VALUE!</v>
      </c>
      <c r="IC71" s="35" t="e">
        <f t="shared" si="135"/>
        <v>#VALUE!</v>
      </c>
      <c r="ID71" s="35" t="e">
        <f t="shared" si="135"/>
        <v>#VALUE!</v>
      </c>
      <c r="IE71" s="35" t="e">
        <f t="shared" si="135"/>
        <v>#VALUE!</v>
      </c>
      <c r="IF71" s="35" t="e">
        <f t="shared" si="135"/>
        <v>#VALUE!</v>
      </c>
      <c r="IG71" s="35" t="e">
        <f t="shared" si="135"/>
        <v>#VALUE!</v>
      </c>
      <c r="IH71" s="35" t="e">
        <f t="shared" si="136"/>
        <v>#VALUE!</v>
      </c>
      <c r="II71" s="35" t="e">
        <f t="shared" si="136"/>
        <v>#VALUE!</v>
      </c>
      <c r="IJ71" s="35" t="e">
        <f t="shared" si="136"/>
        <v>#VALUE!</v>
      </c>
      <c r="IK71" s="35" t="e">
        <f t="shared" si="136"/>
        <v>#VALUE!</v>
      </c>
      <c r="IL71" s="35" t="e">
        <f t="shared" si="136"/>
        <v>#VALUE!</v>
      </c>
      <c r="IM71" s="35" t="e">
        <f t="shared" si="136"/>
        <v>#VALUE!</v>
      </c>
      <c r="IN71" s="35" t="e">
        <f t="shared" si="136"/>
        <v>#VALUE!</v>
      </c>
      <c r="IO71" s="35" t="e">
        <f t="shared" si="136"/>
        <v>#VALUE!</v>
      </c>
      <c r="IP71" s="35" t="e">
        <f t="shared" si="136"/>
        <v>#VALUE!</v>
      </c>
      <c r="IQ71" s="35" t="e">
        <f t="shared" si="136"/>
        <v>#VALUE!</v>
      </c>
      <c r="IR71" s="35" t="e">
        <f t="shared" si="137"/>
        <v>#VALUE!</v>
      </c>
      <c r="IS71" s="35" t="e">
        <f t="shared" si="137"/>
        <v>#VALUE!</v>
      </c>
      <c r="IT71" s="35" t="e">
        <f t="shared" si="137"/>
        <v>#VALUE!</v>
      </c>
      <c r="IU71" s="35" t="e">
        <f t="shared" si="137"/>
        <v>#VALUE!</v>
      </c>
      <c r="IV71" s="35" t="e">
        <f t="shared" si="137"/>
        <v>#VALUE!</v>
      </c>
      <c r="IW71" s="35" t="e">
        <f t="shared" si="137"/>
        <v>#VALUE!</v>
      </c>
      <c r="IX71" s="35" t="e">
        <f t="shared" si="137"/>
        <v>#VALUE!</v>
      </c>
      <c r="IY71" s="35" t="e">
        <f t="shared" si="137"/>
        <v>#VALUE!</v>
      </c>
      <c r="IZ71" s="35" t="e">
        <f t="shared" si="137"/>
        <v>#VALUE!</v>
      </c>
      <c r="JA71" s="35" t="e">
        <f t="shared" si="137"/>
        <v>#VALUE!</v>
      </c>
      <c r="JB71" s="35" t="e">
        <f t="shared" si="138"/>
        <v>#VALUE!</v>
      </c>
      <c r="JC71" s="35" t="e">
        <f t="shared" si="138"/>
        <v>#VALUE!</v>
      </c>
      <c r="JD71" s="35" t="e">
        <f t="shared" si="138"/>
        <v>#VALUE!</v>
      </c>
      <c r="JE71" s="35" t="e">
        <f t="shared" si="138"/>
        <v>#VALUE!</v>
      </c>
      <c r="JF71" s="35" t="e">
        <f t="shared" si="138"/>
        <v>#VALUE!</v>
      </c>
      <c r="JG71" s="35" t="e">
        <f t="shared" si="138"/>
        <v>#VALUE!</v>
      </c>
      <c r="JH71" s="35" t="e">
        <f t="shared" si="138"/>
        <v>#VALUE!</v>
      </c>
      <c r="JI71" s="35" t="e">
        <f t="shared" si="138"/>
        <v>#VALUE!</v>
      </c>
      <c r="JJ71" s="35" t="e">
        <f t="shared" si="138"/>
        <v>#VALUE!</v>
      </c>
      <c r="JK71" s="177" t="e">
        <f t="shared" si="138"/>
        <v>#VALUE!</v>
      </c>
    </row>
    <row r="72" spans="1:271" ht="15" customHeight="1" x14ac:dyDescent="0.3">
      <c r="A72" s="100"/>
      <c r="B72" s="100"/>
      <c r="C72" s="100"/>
      <c r="D72" s="100"/>
      <c r="E72" s="100"/>
      <c r="F72" s="100"/>
      <c r="G72" s="100"/>
      <c r="H72" s="100"/>
      <c r="I72" s="100"/>
      <c r="J72" s="100"/>
      <c r="K72" s="100"/>
      <c r="L72" s="100"/>
      <c r="M72" s="100"/>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426"/>
      <c r="AR72" s="141"/>
      <c r="AS72" s="18">
        <v>22</v>
      </c>
      <c r="AT72" s="26" t="s">
        <v>122</v>
      </c>
      <c r="AU72" s="4" t="str">
        <f t="shared" si="104"/>
        <v>FAIL</v>
      </c>
      <c r="AV72" s="60">
        <v>3</v>
      </c>
      <c r="AW72" s="60">
        <v>1</v>
      </c>
      <c r="AX72" s="60">
        <v>3</v>
      </c>
      <c r="AY72" s="60">
        <v>1</v>
      </c>
      <c r="AZ72" s="26">
        <v>3</v>
      </c>
      <c r="BA72" s="26">
        <v>1</v>
      </c>
      <c r="BB72" s="26">
        <v>3</v>
      </c>
      <c r="BC72" s="26">
        <v>1</v>
      </c>
      <c r="BD72" s="26">
        <f t="shared" si="89"/>
        <v>224</v>
      </c>
      <c r="BE72" s="26"/>
      <c r="BF72" s="26">
        <f t="shared" si="90"/>
        <v>268</v>
      </c>
      <c r="BG72" s="63">
        <f t="shared" si="105"/>
        <v>22</v>
      </c>
      <c r="BH72" s="26"/>
      <c r="BI72" s="138">
        <f t="shared" si="91"/>
        <v>268</v>
      </c>
      <c r="BJ72" s="138">
        <f t="shared" si="92"/>
        <v>492</v>
      </c>
      <c r="BK72" s="138">
        <f t="shared" si="93"/>
        <v>760</v>
      </c>
      <c r="BL72" s="138">
        <f t="shared" si="94"/>
        <v>984</v>
      </c>
      <c r="BM72" s="138">
        <f t="shared" si="95"/>
        <v>1252</v>
      </c>
      <c r="BN72" s="138">
        <f t="shared" si="96"/>
        <v>1476</v>
      </c>
      <c r="BO72" s="138">
        <f t="shared" si="97"/>
        <v>1744</v>
      </c>
      <c r="BP72" s="138">
        <f t="shared" si="98"/>
        <v>0</v>
      </c>
      <c r="BQ72" s="26"/>
      <c r="BR72" s="26" t="str">
        <f t="shared" si="9"/>
        <v>yes2</v>
      </c>
      <c r="BS72" s="26" t="str">
        <f t="shared" si="10"/>
        <v>Int</v>
      </c>
      <c r="BT72" s="26"/>
      <c r="BU72" s="26"/>
      <c r="BV72" s="1">
        <f t="shared" si="139"/>
        <v>0</v>
      </c>
      <c r="BW72" s="1">
        <f t="shared" si="139"/>
        <v>0</v>
      </c>
      <c r="BX72" s="1">
        <f t="shared" si="139"/>
        <v>0</v>
      </c>
      <c r="BY72" s="1">
        <f t="shared" si="139"/>
        <v>0</v>
      </c>
      <c r="BZ72" s="1">
        <f t="shared" si="139"/>
        <v>0</v>
      </c>
      <c r="CA72" s="1">
        <f t="shared" si="139"/>
        <v>0</v>
      </c>
      <c r="CB72" s="1">
        <f t="shared" si="139"/>
        <v>0</v>
      </c>
      <c r="CC72" s="1">
        <f t="shared" si="139"/>
        <v>0</v>
      </c>
      <c r="CD72" s="1">
        <f t="shared" si="139"/>
        <v>0</v>
      </c>
      <c r="CE72" s="1">
        <f t="shared" si="139"/>
        <v>0</v>
      </c>
      <c r="CF72" s="1">
        <f t="shared" si="140"/>
        <v>0</v>
      </c>
      <c r="CG72" s="1">
        <f t="shared" si="140"/>
        <v>0</v>
      </c>
      <c r="CH72" s="1">
        <f t="shared" si="140"/>
        <v>1</v>
      </c>
      <c r="CI72" s="1">
        <f t="shared" si="140"/>
        <v>0</v>
      </c>
      <c r="CJ72" s="1">
        <f t="shared" si="140"/>
        <v>0</v>
      </c>
      <c r="CK72" s="1">
        <f t="shared" si="140"/>
        <v>0</v>
      </c>
      <c r="CL72" s="1">
        <f t="shared" si="140"/>
        <v>0</v>
      </c>
      <c r="CM72" s="1">
        <f t="shared" si="140"/>
        <v>0</v>
      </c>
      <c r="CN72" s="1">
        <f t="shared" si="140"/>
        <v>0</v>
      </c>
      <c r="CO72" s="1">
        <f t="shared" si="140"/>
        <v>1</v>
      </c>
      <c r="CP72" s="1">
        <f t="shared" si="141"/>
        <v>0</v>
      </c>
      <c r="CQ72" s="1">
        <f t="shared" si="141"/>
        <v>0</v>
      </c>
      <c r="CR72" s="1">
        <f t="shared" si="141"/>
        <v>0</v>
      </c>
      <c r="CS72" s="1">
        <f t="shared" si="141"/>
        <v>0</v>
      </c>
      <c r="CT72" s="1">
        <f t="shared" si="141"/>
        <v>0</v>
      </c>
      <c r="CU72" s="1">
        <f t="shared" si="141"/>
        <v>0</v>
      </c>
      <c r="CV72" s="1">
        <f t="shared" si="141"/>
        <v>0</v>
      </c>
      <c r="CW72" s="1">
        <f t="shared" si="141"/>
        <v>0</v>
      </c>
      <c r="CX72" s="1">
        <f t="shared" si="141"/>
        <v>0</v>
      </c>
      <c r="CY72" s="1">
        <f t="shared" si="141"/>
        <v>0</v>
      </c>
      <c r="CZ72" s="1">
        <f t="shared" si="142"/>
        <v>0</v>
      </c>
      <c r="DA72" s="1">
        <f t="shared" si="142"/>
        <v>0</v>
      </c>
      <c r="DB72" s="1">
        <f t="shared" si="142"/>
        <v>0</v>
      </c>
      <c r="DC72" s="1">
        <f t="shared" si="142"/>
        <v>0</v>
      </c>
      <c r="DD72" s="1">
        <f t="shared" si="142"/>
        <v>0</v>
      </c>
      <c r="DE72" s="1">
        <f t="shared" si="142"/>
        <v>0</v>
      </c>
      <c r="DF72" s="1">
        <f t="shared" si="142"/>
        <v>0</v>
      </c>
      <c r="DG72" s="1">
        <f t="shared" si="142"/>
        <v>0</v>
      </c>
      <c r="DH72" s="1">
        <f t="shared" si="142"/>
        <v>0</v>
      </c>
      <c r="DI72" s="1">
        <f t="shared" si="142"/>
        <v>0</v>
      </c>
      <c r="DJ72" s="1">
        <f t="shared" si="143"/>
        <v>0</v>
      </c>
      <c r="DK72" s="1">
        <f t="shared" si="143"/>
        <v>0</v>
      </c>
      <c r="DL72" s="1">
        <f t="shared" si="143"/>
        <v>0</v>
      </c>
      <c r="DM72" s="1">
        <f t="shared" si="143"/>
        <v>0</v>
      </c>
      <c r="DN72" s="1">
        <f t="shared" si="143"/>
        <v>0</v>
      </c>
      <c r="DO72" s="1">
        <f t="shared" si="143"/>
        <v>0</v>
      </c>
      <c r="DP72" s="26"/>
      <c r="DQ72" s="26"/>
      <c r="DR72" s="26"/>
      <c r="DS72" s="26"/>
      <c r="DT72" s="366"/>
      <c r="DU72" s="142"/>
      <c r="DV72" s="26"/>
      <c r="DW72" s="48">
        <v>59</v>
      </c>
      <c r="DX72" s="26" t="str">
        <f>IFERROR(INDEX(AT$11:AT$2000,_xlfn.AGGREGATE(15,6,(ROW(AT$11:AT$2000)-ROW(AT$11)+1)/($AU$11:$AU$2000=$DY$8),ROWS(DX$11:DX72))),"")</f>
        <v>t</v>
      </c>
      <c r="DY72" s="4" t="str">
        <f>IFERROR(INDEX(AU$11:AU$2000,_xlfn.AGGREGATE(15,6,(ROW(AU$11:AU$2000)-ROW(AU$11)+1)/($AU$11:$AU$2000=$DY$8),ROWS(DY$11:DY72))),"")</f>
        <v>PASS</v>
      </c>
      <c r="DZ72" s="26">
        <f>IFERROR(INDEX(AV$11:AV$2000,_xlfn.AGGREGATE(15,6,(ROW(AV$11:AV$2000)-ROW(AV$11)+1)/($AU$11:$AU$2000=$DY$8),ROWS(DZ$11:DZ72))),"")</f>
        <v>3</v>
      </c>
      <c r="EA72" s="26">
        <f>IFERROR(INDEX(AW$11:AW$2000,_xlfn.AGGREGATE(15,6,(ROW(AW$11:AW$2000)-ROW(AW$11)+1)/($AU$11:$AU$2000=$DY$8),ROWS(EA$11:EA72))),"")</f>
        <v>3</v>
      </c>
      <c r="EB72" s="26">
        <f>IFERROR(INDEX(AX$11:AX$2000,_xlfn.AGGREGATE(15,6,(ROW(AX$11:AX$2000)-ROW(AX$11)+1)/($AU$11:$AU$2000=$DY$8),ROWS(EB$11:EB72))),"")</f>
        <v>1</v>
      </c>
      <c r="EC72" s="26">
        <f>IFERROR(INDEX(AY$11:AY$2000,_xlfn.AGGREGATE(15,6,(ROW(AY$11:AY$2000)-ROW(AY$11)+1)/($AU$11:$AU$2000=$DY$8),ROWS(EC$11:EC72))),"")</f>
        <v>1</v>
      </c>
      <c r="ED72" s="26">
        <f>IFERROR(INDEX(AZ$11:AZ$2000,_xlfn.AGGREGATE(15,6,(ROW(AZ$11:AZ$2000)-ROW(AZ$11)+1)/($AU$11:$AU$2000=$DY$8),ROWS(ED$11:ED72))),"")</f>
        <v>3</v>
      </c>
      <c r="EE72" s="26">
        <f>IFERROR(INDEX(BA$11:BA$2000,_xlfn.AGGREGATE(15,6,(ROW(BA$11:BA$2000)-ROW(BA$11)+1)/($AU$11:$AU$2000=$DY$8),ROWS(EE$11:EE72))),"")</f>
        <v>3</v>
      </c>
      <c r="EF72" s="26">
        <f>IFERROR(INDEX(BB$11:BB$2000,_xlfn.AGGREGATE(15,6,(ROW(BB$11:BB$2000)-ROW(BB$11)+1)/($AU$11:$AU$2000=$DY$8),ROWS(EF$11:EF72))),"")</f>
        <v>1</v>
      </c>
      <c r="EG72" s="26">
        <f>IFERROR(INDEX(BC$11:BC$2000,_xlfn.AGGREGATE(15,6,(ROW(BC$11:BC$2000)-ROW(BC$11)+1)/($AU$11:$AU$2000=$DY$8),ROWS(EG$11:EG72))),"")</f>
        <v>1</v>
      </c>
      <c r="EH72" s="26">
        <f>IFERROR(INDEX(BD$11:BD$2000,_xlfn.AGGREGATE(15,6,(ROW(BD$11:BD$2000)-ROW(BD$11)+1)/($AU$11:$AU$2000=$DY$8),ROWS(EH$11:EH72))),"")</f>
        <v>430</v>
      </c>
      <c r="EI72" s="26">
        <f>IFERROR(INDEX(BE$11:BE$2000,_xlfn.AGGREGATE(15,6,(ROW(BE$11:BE$2000)-ROW(BE$11)+1)/($AU$11:$AU$2000=$DY$8),ROWS(EI$11:EI72))),"")</f>
        <v>0</v>
      </c>
      <c r="EJ72" s="26">
        <f>IFERROR(INDEX(BF$11:BF$2000,_xlfn.AGGREGATE(15,6,(ROW(BF$11:BF$2000)-ROW(BF$11)+1)/($AU$11:$AU$2000=$DY$8),ROWS(EJ$11:EJ72))),"")</f>
        <v>470</v>
      </c>
      <c r="EK72" s="26">
        <f>IFERROR(INDEX(BG$11:BG$2000,_xlfn.AGGREGATE(15,6,(ROW(BG$11:BG$2000)-ROW(BG$11)+1)/($AU$11:$AU$2000=$DY$8),ROWS(EK$11:EK72))),"")</f>
        <v>20</v>
      </c>
      <c r="EL72" s="26">
        <f>IFERROR(INDEX(BH$11:BH$2000,_xlfn.AGGREGATE(15,6,(ROW(BH$11:BH$2000)-ROW(BH$11)+1)/($AU$11:$AU$2000=$DY$8),ROWS(EL$11:EL72))),"")</f>
        <v>0</v>
      </c>
      <c r="EM72" s="26">
        <f>IFERROR(INDEX(BI$11:BI$2000,_xlfn.AGGREGATE(15,6,(ROW(BI$11:BI$2000)-ROW(BI$11)+1)/($AU$11:$AU$2000=$DY$8),ROWS(EM$11:EM72))),"")</f>
        <v>475.14859999999999</v>
      </c>
      <c r="EN72" s="26">
        <f>IFERROR(INDEX(BJ$11:BJ$2000,_xlfn.AGGREGATE(15,6,(ROW(BJ$11:BJ$2000)-ROW(BJ$11)+1)/($AU$11:$AU$2000=$DY$8),ROWS(EN$11:EN72))),"")</f>
        <v>945.27359999999999</v>
      </c>
      <c r="EO72" s="26">
        <f>IFERROR(INDEX(BK$11:BK$2000,_xlfn.AGGREGATE(15,6,(ROW(BK$11:BK$2000)-ROW(BK$11)+1)/($AU$11:$AU$2000=$DY$8),ROWS(EO$11:EO72))),"")</f>
        <v>1375.3986</v>
      </c>
      <c r="EP72" s="26">
        <f>IFERROR(INDEX(BL$11:BL$2000,_xlfn.AGGREGATE(15,6,(ROW(BL$11:BL$2000)-ROW(BL$11)+1)/($AU$11:$AU$2000=$DY$8),ROWS(EP$11:EP72))),"")</f>
        <v>1805.3986</v>
      </c>
      <c r="EQ72" s="26">
        <f>IFERROR(INDEX(BM$11:BM$2000,_xlfn.AGGREGATE(15,6,(ROW(BM$11:BM$2000)-ROW(BM$11)+1)/($AU$11:$AU$2000=$DY$8),ROWS(EQ$11:EQ72))),"")</f>
        <v>0</v>
      </c>
      <c r="ER72" s="26">
        <f>IFERROR(INDEX(BN$11:BN$2000,_xlfn.AGGREGATE(15,6,(ROW(BN$11:BN$2000)-ROW(BN$11)+1)/($AU$11:$AU$2000=$DY$8),ROWS(ER$11:ER72))),"")</f>
        <v>0</v>
      </c>
      <c r="ES72" s="26">
        <f>IFERROR(INDEX(BO$11:BO$2000,_xlfn.AGGREGATE(15,6,(ROW(BO$11:BO$2000)-ROW(BO$11)+1)/($AU$11:$AU$2000=$DY$8),ROWS(ES$11:ES72))),"")</f>
        <v>0</v>
      </c>
      <c r="ET72" s="63">
        <f>IFERROR(INDEX(BP$11:BP$2000,_xlfn.AGGREGATE(15,6,(ROW(BP$11:BP$2000)-ROW(BP$11)+1)/($AU$11:$AU$2000=$DY$8),ROWS(ET$11:ET72))),"")</f>
        <v>0</v>
      </c>
      <c r="EU72" s="25"/>
      <c r="EV72" s="48" t="e">
        <f>_xlfn.RANK.EQ(FJ72,$FJ$11:$FJ$64,1)+COUNTIF(FJ$11:$FJ72,FJ72)-1</f>
        <v>#VALUE!</v>
      </c>
      <c r="EW72" s="25" t="str">
        <f>IFERROR(INDEX(DX$11:DX$541,_xlfn.AGGREGATE(15,6,(ROW(DX$11:DX$541)-ROW(DX$11)+1)/($DX$11:$DX$541="p"),ROWS(EW$11:EW72))),"")</f>
        <v/>
      </c>
      <c r="EX72" s="25" t="str">
        <f>IFERROR(INDEX(DY$11:DY$541,_xlfn.AGGREGATE(15,6,(ROW(DY$11:DY$541)-ROW(DY$11)+1)/($DX$11:$DX$541="p"),ROWS(EX$11:EX72))),"")</f>
        <v/>
      </c>
      <c r="EY72" s="25" t="str">
        <f>IFERROR(INDEX(DZ$11:DZ$541,_xlfn.AGGREGATE(15,6,(ROW(DZ$11:DZ$541)-ROW(DZ$11)+1)/($DX$11:$DX$541="p"),ROWS(EY$11:EY72))),"")</f>
        <v/>
      </c>
      <c r="EZ72" s="25" t="str">
        <f>IFERROR(INDEX(EA$11:EA$541,_xlfn.AGGREGATE(15,6,(ROW(EA$11:EA$541)-ROW(EA$11)+1)/($DX$11:$DX$541="p"),ROWS(EZ$11:EZ72))),"")</f>
        <v/>
      </c>
      <c r="FA72" s="25" t="str">
        <f>IFERROR(INDEX(EB$11:EB$541,_xlfn.AGGREGATE(15,6,(ROW(EB$11:EB$541)-ROW(EB$11)+1)/($DX$11:$DX$541="p"),ROWS(FA$11:FA72))),"")</f>
        <v/>
      </c>
      <c r="FB72" s="25" t="str">
        <f>IFERROR(INDEX(EC$11:EC$541,_xlfn.AGGREGATE(15,6,(ROW(EC$11:EC$541)-ROW(EC$11)+1)/($DX$11:$DX$541="p"),ROWS(FB$11:FB72))),"")</f>
        <v/>
      </c>
      <c r="FC72" s="25" t="str">
        <f>IFERROR(INDEX(ED$11:ED$541,_xlfn.AGGREGATE(15,6,(ROW(ED$11:ED$541)-ROW(ED$11)+1)/($DX$11:$DX$541="p"),ROWS(FC$11:FC72))),"")</f>
        <v/>
      </c>
      <c r="FD72" s="25" t="str">
        <f>IFERROR(INDEX(EE$11:EE$541,_xlfn.AGGREGATE(15,6,(ROW(EE$11:EE$541)-ROW(EE$11)+1)/($DX$11:$DX$541="p"),ROWS(FD$11:FD72))),"")</f>
        <v/>
      </c>
      <c r="FE72" s="25" t="str">
        <f>IFERROR(INDEX(EF$11:EF$541,_xlfn.AGGREGATE(15,6,(ROW(EF$11:EF$541)-ROW(EF$11)+1)/($DX$11:$DX$541="p"),ROWS(FE$11:FE72))),"")</f>
        <v/>
      </c>
      <c r="FF72" s="25" t="str">
        <f>IFERROR(INDEX(EG$11:EG$541,_xlfn.AGGREGATE(15,6,(ROW(EG$11:EG$541)-ROW(EG$11)+1)/($DX$11:$DX$541="p"),ROWS(FF$11:FF72))),"")</f>
        <v/>
      </c>
      <c r="FG72" s="25" t="str">
        <f>IFERROR(INDEX(EH$11:EH$541,_xlfn.AGGREGATE(15,6,(ROW(EH$11:EH$541)-ROW(EH$11)+1)/($DX$11:$DX$541="p"),ROWS(FG$11:FG72))),"")</f>
        <v/>
      </c>
      <c r="FH72" s="25" t="str">
        <f>IFERROR(INDEX(EI$11:EI$541,_xlfn.AGGREGATE(15,6,(ROW(EI$11:EI$541)-ROW(EI$11)+1)/($DX$11:$DX$541="p"),ROWS(FH$11:FH72))),"")</f>
        <v/>
      </c>
      <c r="FI72" s="25" t="str">
        <f>IFERROR(INDEX(EJ$11:EJ$541,_xlfn.AGGREGATE(15,6,(ROW(EJ$11:EJ$541)-ROW(EJ$11)+1)/($DX$11:$DX$541="p"),ROWS(FI$11:FI72))),"")</f>
        <v/>
      </c>
      <c r="FJ72" s="25" t="str">
        <f>IFERROR(INDEX(EK$11:EK$541,_xlfn.AGGREGATE(15,6,(ROW(EK$11:EK$541)-ROW(EK$11)+1)/($DX$11:$DX$541="p"),ROWS(FJ$11:FJ72))),"")</f>
        <v/>
      </c>
      <c r="FK72" s="25"/>
      <c r="FL72" s="25" t="str">
        <f>IFERROR(INDEX(EM$11:EM$541,_xlfn.AGGREGATE(15,6,(ROW(EM$11:EM$541)-ROW(EM$11)+1)/($DX$11:$DX$541="p"),ROWS(FL$11:FL72))),"")</f>
        <v/>
      </c>
      <c r="FM72" s="25" t="str">
        <f>IFERROR(INDEX(EN$11:EN$541,_xlfn.AGGREGATE(15,6,(ROW(EN$11:EN$541)-ROW(EN$11)+1)/($DX$11:$DX$541="p"),ROWS(FM$11:FM72))),"")</f>
        <v/>
      </c>
      <c r="FN72" s="25" t="str">
        <f>IFERROR(INDEX(EO$11:EO$541,_xlfn.AGGREGATE(15,6,(ROW(EO$11:EO$541)-ROW(EO$11)+1)/($DX$11:$DX$541="p"),ROWS(FN$11:FN72))),"")</f>
        <v/>
      </c>
      <c r="FO72" s="25" t="str">
        <f>IFERROR(INDEX(EP$11:EP$541,_xlfn.AGGREGATE(15,6,(ROW(EP$11:EP$541)-ROW(EP$11)+1)/($DX$11:$DX$541="p"),ROWS(FO$11:FO72))),"")</f>
        <v/>
      </c>
      <c r="FP72" s="25" t="str">
        <f>IFERROR(INDEX(EQ$11:EQ$541,_xlfn.AGGREGATE(15,6,(ROW(EQ$11:EQ$541)-ROW(EQ$11)+1)/($DX$11:$DX$541="p"),ROWS(FP$11:FP72))),"")</f>
        <v/>
      </c>
      <c r="FQ72" s="25" t="str">
        <f>IFERROR(INDEX(ER$11:ER$541,_xlfn.AGGREGATE(15,6,(ROW(ER$11:ER$541)-ROW(ER$11)+1)/($DX$11:$DX$541="p"),ROWS(FQ$11:FQ72))),"")</f>
        <v/>
      </c>
      <c r="FR72" s="25" t="str">
        <f>IFERROR(INDEX(ES$11:ES$541,_xlfn.AGGREGATE(15,6,(ROW(ES$11:ES$541)-ROW(ES$11)+1)/($DX$11:$DX$541="p"),ROWS(FR$11:FR72))),"")</f>
        <v/>
      </c>
      <c r="FS72" s="25" t="str">
        <f>IFERROR(INDEX(ET$11:ET$541,_xlfn.AGGREGATE(15,6,(ROW(ET$11:ET$541)-ROW(ET$11)+1)/($DX$11:$DX$541="p"),ROWS(FS$11:FS72))),"")</f>
        <v/>
      </c>
      <c r="FT72" s="25"/>
      <c r="FU72" s="48">
        <f>_xlfn.RANK.EQ(GI72,$GI$11:$GI$96,1)+COUNTIF($GI$11:GI72,GI72)-1</f>
        <v>1</v>
      </c>
      <c r="FV72" s="25" t="str">
        <f>IFERROR(INDEX(DX$11:DX$541,_xlfn.AGGREGATE(15,6,(ROW(DX$11:DX$541)-ROW(DX$11)+1)/($DX$11:$DX$541="t"),ROWS(FV$11:FV72))),"")</f>
        <v>t</v>
      </c>
      <c r="FW72" s="25" t="str">
        <f>IFERROR(INDEX(DY$11:DY$541,_xlfn.AGGREGATE(15,6,(ROW(DY$11:DY$541)-ROW(DY$11)+1)/($DX$11:$DX$541="t"),ROWS(FW$11:FW72))),"")</f>
        <v>PASS</v>
      </c>
      <c r="FX72" s="25">
        <f>IFERROR(INDEX(DZ$11:DZ$541,_xlfn.AGGREGATE(15,6,(ROW(DZ$11:DZ$541)-ROW(DZ$11)+1)/($DX$11:$DX$541="t"),ROWS(FX$11:FX72))),"")</f>
        <v>3</v>
      </c>
      <c r="FY72" s="25">
        <f>IFERROR(INDEX(EA$11:EA$541,_xlfn.AGGREGATE(15,6,(ROW(EA$11:EA$541)-ROW(EA$11)+1)/($DX$11:$DX$541="t"),ROWS(FY$11:FY72))),"")</f>
        <v>1</v>
      </c>
      <c r="FZ72" s="25">
        <f>IFERROR(INDEX(EB$11:EB$541,_xlfn.AGGREGATE(15,6,(ROW(EB$11:EB$541)-ROW(EB$11)+1)/($DX$11:$DX$541="t"),ROWS(FZ$11:FZ72))),"")</f>
        <v>1</v>
      </c>
      <c r="GA72" s="25">
        <f>IFERROR(INDEX(EC$11:EC$541,_xlfn.AGGREGATE(15,6,(ROW(EC$11:EC$541)-ROW(EC$11)+1)/($DX$11:$DX$541="t"),ROWS(GA$11:GA72))),"")</f>
        <v>3</v>
      </c>
      <c r="GB72" s="25">
        <f>IFERROR(INDEX(ED$11:ED$541,_xlfn.AGGREGATE(15,6,(ROW(ED$11:ED$541)-ROW(ED$11)+1)/($DX$11:$DX$541="t"),ROWS(GB$11:GB72))),"")</f>
        <v>1</v>
      </c>
      <c r="GC72" s="25">
        <f>IFERROR(INDEX(EE$11:EE$541,_xlfn.AGGREGATE(15,6,(ROW(EE$11:EE$541)-ROW(EE$11)+1)/($DX$11:$DX$541="t"),ROWS(GC$11:GC72))),"")</f>
        <v>1</v>
      </c>
      <c r="GD72" s="25">
        <f>IFERROR(INDEX(EF$11:EF$541,_xlfn.AGGREGATE(15,6,(ROW(EF$11:EF$541)-ROW(EF$11)+1)/($DX$11:$DX$541="t"),ROWS(GD$11:GD72))),"")</f>
        <v>3</v>
      </c>
      <c r="GE72" s="25">
        <f>IFERROR(INDEX(EG$11:EG$541,_xlfn.AGGREGATE(15,6,(ROW(EG$11:EG$541)-ROW(EG$11)+1)/($DX$11:$DX$541="t"),ROWS(GE$11:GE72))),"")</f>
        <v>1</v>
      </c>
      <c r="GF72" s="25">
        <f>IFERROR(INDEX(EH$11:EH$541,_xlfn.AGGREGATE(15,6,(ROW(EH$11:EH$541)-ROW(EH$11)+1)/($DX$11:$DX$541="t"),ROWS(GF$11:GF72))),"")</f>
        <v>448.5</v>
      </c>
      <c r="GG72" s="25">
        <f>IFERROR(INDEX(EI$11:EI$541,_xlfn.AGGREGATE(15,6,(ROW(EI$11:EI$541)-ROW(EI$11)+1)/($DX$11:$DX$541="t"),ROWS(GG$11:GG72))),"")</f>
        <v>0</v>
      </c>
      <c r="GH72" s="25">
        <f>IFERROR(INDEX(EJ$11:EJ$541,_xlfn.AGGREGATE(15,6,(ROW(EJ$11:EJ$541)-ROW(EJ$11)+1)/($DX$11:$DX$541="t"),ROWS(GH$11:GH72))),"")</f>
        <v>451.5</v>
      </c>
      <c r="GI72" s="25">
        <f>IFERROR(INDEX(EK$11:EK$541,_xlfn.AGGREGATE(15,6,(ROW(EK$11:EK$541)-ROW(EK$11)+1)/($DX$11:$DX$541="t"),ROWS(GI$11:GI72))),"")</f>
        <v>1.5</v>
      </c>
      <c r="GJ72" s="25"/>
      <c r="GK72" s="25">
        <f>IFERROR(INDEX(EM$11:EM$541,_xlfn.AGGREGATE(15,6,(ROW(EM$11:EM$541)-ROW(EM$11)+1)/($DX$11:$DX$541="t"),ROWS(GK$11:GK72))),"")</f>
        <v>456.64859999999999</v>
      </c>
      <c r="GL72" s="25">
        <f>IFERROR(INDEX(EN$11:EN$541,_xlfn.AGGREGATE(15,6,(ROW(EN$11:EN$541)-ROW(EN$11)+1)/($DX$11:$DX$541="t"),ROWS(GL$11:GL72))),"")</f>
        <v>905.27359999999999</v>
      </c>
      <c r="GM72" s="25">
        <f>IFERROR(INDEX(EO$11:EO$541,_xlfn.AGGREGATE(15,6,(ROW(EO$11:EO$541)-ROW(EO$11)+1)/($DX$11:$DX$541="t"),ROWS(GM$11:GM72))),"")</f>
        <v>1353.8986</v>
      </c>
      <c r="GN72" s="25">
        <f>IFERROR(INDEX(EP$11:EP$541,_xlfn.AGGREGATE(15,6,(ROW(EP$11:EP$541)-ROW(EP$11)+1)/($DX$11:$DX$541="t"),ROWS(GN$11:GN72))),"")</f>
        <v>1805.3986</v>
      </c>
      <c r="GO72" s="25"/>
      <c r="GP72" s="305"/>
      <c r="GQ72" s="142"/>
      <c r="GR72" s="26"/>
      <c r="GS72" s="18" t="str">
        <f t="shared" si="111"/>
        <v>PASS</v>
      </c>
      <c r="GT72" s="26">
        <f t="shared" si="115"/>
        <v>3</v>
      </c>
      <c r="GU72" s="26">
        <f t="shared" si="116"/>
        <v>3</v>
      </c>
      <c r="GV72" s="26">
        <f t="shared" si="117"/>
        <v>1</v>
      </c>
      <c r="GW72" s="26">
        <f t="shared" si="118"/>
        <v>1</v>
      </c>
      <c r="GX72" s="26">
        <f t="shared" si="119"/>
        <v>3</v>
      </c>
      <c r="GY72" s="26">
        <f t="shared" si="120"/>
        <v>3</v>
      </c>
      <c r="GZ72" s="26">
        <f t="shared" si="121"/>
        <v>1</v>
      </c>
      <c r="HA72" s="26">
        <f t="shared" si="122"/>
        <v>1</v>
      </c>
      <c r="HB72" s="26">
        <f t="shared" si="112"/>
        <v>431.5</v>
      </c>
      <c r="HC72" s="26">
        <f t="shared" si="113"/>
        <v>0</v>
      </c>
      <c r="HD72" s="26">
        <f t="shared" si="114"/>
        <v>468.5</v>
      </c>
      <c r="HE72" s="63">
        <f t="shared" si="123"/>
        <v>18.5</v>
      </c>
      <c r="HF72" s="52">
        <f t="shared" si="124"/>
        <v>0</v>
      </c>
      <c r="HG72" s="4">
        <f t="shared" si="125"/>
        <v>473.64859999999999</v>
      </c>
      <c r="HH72" s="26">
        <f t="shared" si="126"/>
        <v>942.27359999999999</v>
      </c>
      <c r="HI72" s="7">
        <f t="shared" si="127"/>
        <v>1373.8986</v>
      </c>
      <c r="HJ72" s="26">
        <f t="shared" si="128"/>
        <v>1805.3986</v>
      </c>
      <c r="HK72" s="2"/>
      <c r="HL72" s="2"/>
      <c r="HN72" s="133">
        <f t="shared" si="134"/>
        <v>0</v>
      </c>
      <c r="HO72" s="35">
        <f t="shared" si="134"/>
        <v>0</v>
      </c>
      <c r="HP72" s="35">
        <f t="shared" si="134"/>
        <v>0</v>
      </c>
      <c r="HQ72" s="35">
        <f t="shared" si="134"/>
        <v>0</v>
      </c>
      <c r="HR72" s="35">
        <f t="shared" si="134"/>
        <v>0</v>
      </c>
      <c r="HS72" s="35">
        <f t="shared" si="134"/>
        <v>0</v>
      </c>
      <c r="HT72" s="35">
        <f t="shared" si="134"/>
        <v>0</v>
      </c>
      <c r="HU72" s="35" t="e">
        <f t="shared" si="134"/>
        <v>#VALUE!</v>
      </c>
      <c r="HV72" s="35" t="e">
        <f t="shared" si="134"/>
        <v>#VALUE!</v>
      </c>
      <c r="HW72" s="35" t="e">
        <f t="shared" si="134"/>
        <v>#VALUE!</v>
      </c>
      <c r="HX72" s="35" t="e">
        <f t="shared" si="135"/>
        <v>#VALUE!</v>
      </c>
      <c r="HY72" s="35" t="e">
        <f t="shared" si="135"/>
        <v>#VALUE!</v>
      </c>
      <c r="HZ72" s="35" t="e">
        <f t="shared" si="135"/>
        <v>#VALUE!</v>
      </c>
      <c r="IA72" s="35" t="e">
        <f t="shared" si="135"/>
        <v>#VALUE!</v>
      </c>
      <c r="IB72" s="35" t="e">
        <f t="shared" si="135"/>
        <v>#VALUE!</v>
      </c>
      <c r="IC72" s="35" t="e">
        <f t="shared" si="135"/>
        <v>#VALUE!</v>
      </c>
      <c r="ID72" s="35" t="e">
        <f t="shared" si="135"/>
        <v>#VALUE!</v>
      </c>
      <c r="IE72" s="35" t="e">
        <f t="shared" si="135"/>
        <v>#VALUE!</v>
      </c>
      <c r="IF72" s="35" t="e">
        <f t="shared" si="135"/>
        <v>#VALUE!</v>
      </c>
      <c r="IG72" s="35" t="e">
        <f t="shared" si="135"/>
        <v>#VALUE!</v>
      </c>
      <c r="IH72" s="35" t="e">
        <f t="shared" si="136"/>
        <v>#VALUE!</v>
      </c>
      <c r="II72" s="35" t="e">
        <f t="shared" si="136"/>
        <v>#VALUE!</v>
      </c>
      <c r="IJ72" s="35" t="e">
        <f t="shared" si="136"/>
        <v>#VALUE!</v>
      </c>
      <c r="IK72" s="35" t="e">
        <f t="shared" si="136"/>
        <v>#VALUE!</v>
      </c>
      <c r="IL72" s="35" t="e">
        <f t="shared" si="136"/>
        <v>#VALUE!</v>
      </c>
      <c r="IM72" s="35" t="e">
        <f t="shared" si="136"/>
        <v>#VALUE!</v>
      </c>
      <c r="IN72" s="35" t="e">
        <f t="shared" si="136"/>
        <v>#VALUE!</v>
      </c>
      <c r="IO72" s="35" t="e">
        <f t="shared" si="136"/>
        <v>#VALUE!</v>
      </c>
      <c r="IP72" s="35" t="e">
        <f t="shared" si="136"/>
        <v>#VALUE!</v>
      </c>
      <c r="IQ72" s="35" t="e">
        <f t="shared" si="136"/>
        <v>#VALUE!</v>
      </c>
      <c r="IR72" s="35" t="e">
        <f t="shared" si="137"/>
        <v>#VALUE!</v>
      </c>
      <c r="IS72" s="35" t="e">
        <f t="shared" si="137"/>
        <v>#VALUE!</v>
      </c>
      <c r="IT72" s="35" t="e">
        <f t="shared" si="137"/>
        <v>#VALUE!</v>
      </c>
      <c r="IU72" s="35" t="e">
        <f t="shared" si="137"/>
        <v>#VALUE!</v>
      </c>
      <c r="IV72" s="35" t="e">
        <f t="shared" si="137"/>
        <v>#VALUE!</v>
      </c>
      <c r="IW72" s="35" t="e">
        <f t="shared" si="137"/>
        <v>#VALUE!</v>
      </c>
      <c r="IX72" s="35" t="e">
        <f t="shared" si="137"/>
        <v>#VALUE!</v>
      </c>
      <c r="IY72" s="35" t="e">
        <f t="shared" si="137"/>
        <v>#VALUE!</v>
      </c>
      <c r="IZ72" s="35" t="e">
        <f t="shared" si="137"/>
        <v>#VALUE!</v>
      </c>
      <c r="JA72" s="35" t="e">
        <f t="shared" si="137"/>
        <v>#VALUE!</v>
      </c>
      <c r="JB72" s="35" t="e">
        <f t="shared" si="138"/>
        <v>#VALUE!</v>
      </c>
      <c r="JC72" s="35" t="e">
        <f t="shared" si="138"/>
        <v>#VALUE!</v>
      </c>
      <c r="JD72" s="35" t="e">
        <f t="shared" si="138"/>
        <v>#VALUE!</v>
      </c>
      <c r="JE72" s="35" t="e">
        <f t="shared" si="138"/>
        <v>#VALUE!</v>
      </c>
      <c r="JF72" s="35" t="e">
        <f t="shared" si="138"/>
        <v>#VALUE!</v>
      </c>
      <c r="JG72" s="35" t="e">
        <f t="shared" si="138"/>
        <v>#VALUE!</v>
      </c>
      <c r="JH72" s="35" t="e">
        <f t="shared" si="138"/>
        <v>#VALUE!</v>
      </c>
      <c r="JI72" s="35" t="e">
        <f t="shared" si="138"/>
        <v>#VALUE!</v>
      </c>
      <c r="JJ72" s="35" t="e">
        <f t="shared" si="138"/>
        <v>#VALUE!</v>
      </c>
      <c r="JK72" s="177" t="e">
        <f t="shared" si="138"/>
        <v>#VALUE!</v>
      </c>
    </row>
    <row r="73" spans="1:271" ht="15" customHeight="1" x14ac:dyDescent="0.3">
      <c r="A73" s="100"/>
      <c r="B73" s="100"/>
      <c r="C73" s="100"/>
      <c r="D73" s="100"/>
      <c r="E73" s="100"/>
      <c r="F73" s="100"/>
      <c r="G73" s="100"/>
      <c r="H73" s="100"/>
      <c r="I73" s="100"/>
      <c r="J73" s="100"/>
      <c r="K73" s="100"/>
      <c r="L73" s="100"/>
      <c r="M73" s="100"/>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426"/>
      <c r="AR73" s="141"/>
      <c r="AS73" s="18">
        <v>23</v>
      </c>
      <c r="AT73" s="26" t="s">
        <v>122</v>
      </c>
      <c r="AU73" s="4" t="str">
        <f t="shared" si="104"/>
        <v>FAIL</v>
      </c>
      <c r="AV73" s="60">
        <v>3</v>
      </c>
      <c r="AW73" s="60">
        <v>1</v>
      </c>
      <c r="AX73" s="60">
        <v>3</v>
      </c>
      <c r="AY73" s="60">
        <v>1</v>
      </c>
      <c r="AZ73" s="26">
        <v>3</v>
      </c>
      <c r="BA73" s="26">
        <v>1</v>
      </c>
      <c r="BB73" s="26">
        <v>3</v>
      </c>
      <c r="BC73" s="26">
        <v>1</v>
      </c>
      <c r="BD73" s="26">
        <f t="shared" si="89"/>
        <v>223</v>
      </c>
      <c r="BE73" s="26"/>
      <c r="BF73" s="26">
        <f t="shared" si="90"/>
        <v>269</v>
      </c>
      <c r="BG73" s="63">
        <f t="shared" si="105"/>
        <v>23</v>
      </c>
      <c r="BH73" s="26"/>
      <c r="BI73" s="138">
        <f t="shared" si="91"/>
        <v>269</v>
      </c>
      <c r="BJ73" s="138">
        <f t="shared" si="92"/>
        <v>492</v>
      </c>
      <c r="BK73" s="138">
        <f t="shared" si="93"/>
        <v>761</v>
      </c>
      <c r="BL73" s="138">
        <f t="shared" si="94"/>
        <v>984</v>
      </c>
      <c r="BM73" s="138">
        <f t="shared" si="95"/>
        <v>1253</v>
      </c>
      <c r="BN73" s="138">
        <f t="shared" si="96"/>
        <v>1476</v>
      </c>
      <c r="BO73" s="138">
        <f t="shared" si="97"/>
        <v>1745</v>
      </c>
      <c r="BP73" s="138">
        <f t="shared" si="98"/>
        <v>0</v>
      </c>
      <c r="BQ73" s="26"/>
      <c r="BR73" s="26" t="str">
        <f t="shared" si="9"/>
        <v>yes2</v>
      </c>
      <c r="BS73" s="26" t="str">
        <f t="shared" si="10"/>
        <v>Int</v>
      </c>
      <c r="BT73" s="26"/>
      <c r="BU73" s="26"/>
      <c r="BV73" s="1">
        <f t="shared" si="139"/>
        <v>0</v>
      </c>
      <c r="BW73" s="1">
        <f t="shared" si="139"/>
        <v>0</v>
      </c>
      <c r="BX73" s="1">
        <f t="shared" si="139"/>
        <v>0</v>
      </c>
      <c r="BY73" s="1">
        <f t="shared" si="139"/>
        <v>0</v>
      </c>
      <c r="BZ73" s="1">
        <f t="shared" si="139"/>
        <v>0</v>
      </c>
      <c r="CA73" s="1">
        <f t="shared" si="139"/>
        <v>0</v>
      </c>
      <c r="CB73" s="1">
        <f t="shared" si="139"/>
        <v>0</v>
      </c>
      <c r="CC73" s="1">
        <f t="shared" si="139"/>
        <v>0</v>
      </c>
      <c r="CD73" s="1">
        <f t="shared" si="139"/>
        <v>0</v>
      </c>
      <c r="CE73" s="1">
        <f t="shared" si="139"/>
        <v>0</v>
      </c>
      <c r="CF73" s="1">
        <f t="shared" si="140"/>
        <v>0</v>
      </c>
      <c r="CG73" s="1">
        <f t="shared" si="140"/>
        <v>0</v>
      </c>
      <c r="CH73" s="1">
        <f t="shared" si="140"/>
        <v>1</v>
      </c>
      <c r="CI73" s="1">
        <f t="shared" si="140"/>
        <v>0</v>
      </c>
      <c r="CJ73" s="1">
        <f t="shared" si="140"/>
        <v>0</v>
      </c>
      <c r="CK73" s="1">
        <f t="shared" si="140"/>
        <v>0</v>
      </c>
      <c r="CL73" s="1">
        <f t="shared" si="140"/>
        <v>0</v>
      </c>
      <c r="CM73" s="1">
        <f t="shared" si="140"/>
        <v>0</v>
      </c>
      <c r="CN73" s="1">
        <f t="shared" si="140"/>
        <v>0</v>
      </c>
      <c r="CO73" s="1">
        <f t="shared" si="140"/>
        <v>1</v>
      </c>
      <c r="CP73" s="1">
        <f t="shared" si="141"/>
        <v>0</v>
      </c>
      <c r="CQ73" s="1">
        <f t="shared" si="141"/>
        <v>0</v>
      </c>
      <c r="CR73" s="1">
        <f t="shared" si="141"/>
        <v>0</v>
      </c>
      <c r="CS73" s="1">
        <f t="shared" si="141"/>
        <v>0</v>
      </c>
      <c r="CT73" s="1">
        <f t="shared" si="141"/>
        <v>0</v>
      </c>
      <c r="CU73" s="1">
        <f t="shared" si="141"/>
        <v>0</v>
      </c>
      <c r="CV73" s="1">
        <f t="shared" si="141"/>
        <v>0</v>
      </c>
      <c r="CW73" s="1">
        <f t="shared" si="141"/>
        <v>0</v>
      </c>
      <c r="CX73" s="1">
        <f t="shared" si="141"/>
        <v>0</v>
      </c>
      <c r="CY73" s="1">
        <f t="shared" si="141"/>
        <v>0</v>
      </c>
      <c r="CZ73" s="1">
        <f t="shared" si="142"/>
        <v>0</v>
      </c>
      <c r="DA73" s="1">
        <f t="shared" si="142"/>
        <v>0</v>
      </c>
      <c r="DB73" s="1">
        <f t="shared" si="142"/>
        <v>0</v>
      </c>
      <c r="DC73" s="1">
        <f t="shared" si="142"/>
        <v>0</v>
      </c>
      <c r="DD73" s="1">
        <f t="shared" si="142"/>
        <v>0</v>
      </c>
      <c r="DE73" s="1">
        <f t="shared" si="142"/>
        <v>0</v>
      </c>
      <c r="DF73" s="1">
        <f t="shared" si="142"/>
        <v>0</v>
      </c>
      <c r="DG73" s="1">
        <f t="shared" si="142"/>
        <v>0</v>
      </c>
      <c r="DH73" s="1">
        <f t="shared" si="142"/>
        <v>0</v>
      </c>
      <c r="DI73" s="1">
        <f t="shared" si="142"/>
        <v>0</v>
      </c>
      <c r="DJ73" s="1">
        <f t="shared" si="143"/>
        <v>0</v>
      </c>
      <c r="DK73" s="1">
        <f t="shared" si="143"/>
        <v>0</v>
      </c>
      <c r="DL73" s="1">
        <f t="shared" si="143"/>
        <v>0</v>
      </c>
      <c r="DM73" s="1">
        <f t="shared" si="143"/>
        <v>0</v>
      </c>
      <c r="DN73" s="1">
        <f t="shared" si="143"/>
        <v>0</v>
      </c>
      <c r="DO73" s="1">
        <f t="shared" si="143"/>
        <v>0</v>
      </c>
      <c r="DP73" s="26"/>
      <c r="DQ73" s="26"/>
      <c r="DR73" s="26"/>
      <c r="DS73" s="26"/>
      <c r="DT73" s="366"/>
      <c r="DU73" s="142"/>
      <c r="DV73" s="26"/>
      <c r="DW73" s="48">
        <v>60</v>
      </c>
      <c r="DX73" s="26" t="str">
        <f>IFERROR(INDEX(AT$11:AT$2000,_xlfn.AGGREGATE(15,6,(ROW(AT$11:AT$2000)-ROW(AT$11)+1)/($AU$11:$AU$2000=$DY$8),ROWS(DX$11:DX73))),"")</f>
        <v>t</v>
      </c>
      <c r="DY73" s="4" t="str">
        <f>IFERROR(INDEX(AU$11:AU$2000,_xlfn.AGGREGATE(15,6,(ROW(AU$11:AU$2000)-ROW(AU$11)+1)/($AU$11:$AU$2000=$DY$8),ROWS(DY$11:DY73))),"")</f>
        <v>PASS</v>
      </c>
      <c r="DZ73" s="26">
        <f>IFERROR(INDEX(AV$11:AV$2000,_xlfn.AGGREGATE(15,6,(ROW(AV$11:AV$2000)-ROW(AV$11)+1)/($AU$11:$AU$2000=$DY$8),ROWS(DZ$11:DZ73))),"")</f>
        <v>3</v>
      </c>
      <c r="EA73" s="26">
        <f>IFERROR(INDEX(AW$11:AW$2000,_xlfn.AGGREGATE(15,6,(ROW(AW$11:AW$2000)-ROW(AW$11)+1)/($AU$11:$AU$2000=$DY$8),ROWS(EA$11:EA73))),"")</f>
        <v>3</v>
      </c>
      <c r="EB73" s="26">
        <f>IFERROR(INDEX(AX$11:AX$2000,_xlfn.AGGREGATE(15,6,(ROW(AX$11:AX$2000)-ROW(AX$11)+1)/($AU$11:$AU$2000=$DY$8),ROWS(EB$11:EB73))),"")</f>
        <v>1</v>
      </c>
      <c r="EC73" s="26">
        <f>IFERROR(INDEX(AY$11:AY$2000,_xlfn.AGGREGATE(15,6,(ROW(AY$11:AY$2000)-ROW(AY$11)+1)/($AU$11:$AU$2000=$DY$8),ROWS(EC$11:EC73))),"")</f>
        <v>1</v>
      </c>
      <c r="ED73" s="26">
        <f>IFERROR(INDEX(AZ$11:AZ$2000,_xlfn.AGGREGATE(15,6,(ROW(AZ$11:AZ$2000)-ROW(AZ$11)+1)/($AU$11:$AU$2000=$DY$8),ROWS(ED$11:ED73))),"")</f>
        <v>3</v>
      </c>
      <c r="EE73" s="26">
        <f>IFERROR(INDEX(BA$11:BA$2000,_xlfn.AGGREGATE(15,6,(ROW(BA$11:BA$2000)-ROW(BA$11)+1)/($AU$11:$AU$2000=$DY$8),ROWS(EE$11:EE73))),"")</f>
        <v>3</v>
      </c>
      <c r="EF73" s="26">
        <f>IFERROR(INDEX(BB$11:BB$2000,_xlfn.AGGREGATE(15,6,(ROW(BB$11:BB$2000)-ROW(BB$11)+1)/($AU$11:$AU$2000=$DY$8),ROWS(EF$11:EF73))),"")</f>
        <v>1</v>
      </c>
      <c r="EG73" s="26">
        <f>IFERROR(INDEX(BC$11:BC$2000,_xlfn.AGGREGATE(15,6,(ROW(BC$11:BC$2000)-ROW(BC$11)+1)/($AU$11:$AU$2000=$DY$8),ROWS(EG$11:EG73))),"")</f>
        <v>1</v>
      </c>
      <c r="EH73" s="26">
        <f>IFERROR(INDEX(BD$11:BD$2000,_xlfn.AGGREGATE(15,6,(ROW(BD$11:BD$2000)-ROW(BD$11)+1)/($AU$11:$AU$2000=$DY$8),ROWS(EH$11:EH73))),"")</f>
        <v>429.5</v>
      </c>
      <c r="EI73" s="26">
        <f>IFERROR(INDEX(BE$11:BE$2000,_xlfn.AGGREGATE(15,6,(ROW(BE$11:BE$2000)-ROW(BE$11)+1)/($AU$11:$AU$2000=$DY$8),ROWS(EI$11:EI73))),"")</f>
        <v>0</v>
      </c>
      <c r="EJ73" s="26">
        <f>IFERROR(INDEX(BF$11:BF$2000,_xlfn.AGGREGATE(15,6,(ROW(BF$11:BF$2000)-ROW(BF$11)+1)/($AU$11:$AU$2000=$DY$8),ROWS(EJ$11:EJ73))),"")</f>
        <v>470.5</v>
      </c>
      <c r="EK73" s="26">
        <f>IFERROR(INDEX(BG$11:BG$2000,_xlfn.AGGREGATE(15,6,(ROW(BG$11:BG$2000)-ROW(BG$11)+1)/($AU$11:$AU$2000=$DY$8),ROWS(EK$11:EK73))),"")</f>
        <v>20.5</v>
      </c>
      <c r="EL73" s="26">
        <f>IFERROR(INDEX(BH$11:BH$2000,_xlfn.AGGREGATE(15,6,(ROW(BH$11:BH$2000)-ROW(BH$11)+1)/($AU$11:$AU$2000=$DY$8),ROWS(EL$11:EL73))),"")</f>
        <v>0</v>
      </c>
      <c r="EM73" s="26">
        <f>IFERROR(INDEX(BI$11:BI$2000,_xlfn.AGGREGATE(15,6,(ROW(BI$11:BI$2000)-ROW(BI$11)+1)/($AU$11:$AU$2000=$DY$8),ROWS(EM$11:EM73))),"")</f>
        <v>475.64859999999999</v>
      </c>
      <c r="EN73" s="26">
        <f>IFERROR(INDEX(BJ$11:BJ$2000,_xlfn.AGGREGATE(15,6,(ROW(BJ$11:BJ$2000)-ROW(BJ$11)+1)/($AU$11:$AU$2000=$DY$8),ROWS(EN$11:EN73))),"")</f>
        <v>946.27359999999999</v>
      </c>
      <c r="EO73" s="26">
        <f>IFERROR(INDEX(BK$11:BK$2000,_xlfn.AGGREGATE(15,6,(ROW(BK$11:BK$2000)-ROW(BK$11)+1)/($AU$11:$AU$2000=$DY$8),ROWS(EO$11:EO73))),"")</f>
        <v>1375.8986</v>
      </c>
      <c r="EP73" s="26">
        <f>IFERROR(INDEX(BL$11:BL$2000,_xlfn.AGGREGATE(15,6,(ROW(BL$11:BL$2000)-ROW(BL$11)+1)/($AU$11:$AU$2000=$DY$8),ROWS(EP$11:EP73))),"")</f>
        <v>1805.3986</v>
      </c>
      <c r="EQ73" s="26">
        <f>IFERROR(INDEX(BM$11:BM$2000,_xlfn.AGGREGATE(15,6,(ROW(BM$11:BM$2000)-ROW(BM$11)+1)/($AU$11:$AU$2000=$DY$8),ROWS(EQ$11:EQ73))),"")</f>
        <v>0</v>
      </c>
      <c r="ER73" s="26">
        <f>IFERROR(INDEX(BN$11:BN$2000,_xlfn.AGGREGATE(15,6,(ROW(BN$11:BN$2000)-ROW(BN$11)+1)/($AU$11:$AU$2000=$DY$8),ROWS(ER$11:ER73))),"")</f>
        <v>0</v>
      </c>
      <c r="ES73" s="26">
        <f>IFERROR(INDEX(BO$11:BO$2000,_xlfn.AGGREGATE(15,6,(ROW(BO$11:BO$2000)-ROW(BO$11)+1)/($AU$11:$AU$2000=$DY$8),ROWS(ES$11:ES73))),"")</f>
        <v>0</v>
      </c>
      <c r="ET73" s="63">
        <f>IFERROR(INDEX(BP$11:BP$2000,_xlfn.AGGREGATE(15,6,(ROW(BP$11:BP$2000)-ROW(BP$11)+1)/($AU$11:$AU$2000=$DY$8),ROWS(ET$11:ET73))),"")</f>
        <v>0</v>
      </c>
      <c r="EU73" s="25"/>
      <c r="EV73" s="48" t="e">
        <f>_xlfn.RANK.EQ(FJ73,$FJ$11:$FJ$64,1)+COUNTIF(FJ$11:$FJ73,FJ73)-1</f>
        <v>#VALUE!</v>
      </c>
      <c r="EW73" s="25" t="str">
        <f>IFERROR(INDEX(DX$11:DX$541,_xlfn.AGGREGATE(15,6,(ROW(DX$11:DX$541)-ROW(DX$11)+1)/($DX$11:$DX$541="p"),ROWS(EW$11:EW73))),"")</f>
        <v/>
      </c>
      <c r="EX73" s="25" t="str">
        <f>IFERROR(INDEX(DY$11:DY$541,_xlfn.AGGREGATE(15,6,(ROW(DY$11:DY$541)-ROW(DY$11)+1)/($DX$11:$DX$541="p"),ROWS(EX$11:EX73))),"")</f>
        <v/>
      </c>
      <c r="EY73" s="25" t="str">
        <f>IFERROR(INDEX(DZ$11:DZ$541,_xlfn.AGGREGATE(15,6,(ROW(DZ$11:DZ$541)-ROW(DZ$11)+1)/($DX$11:$DX$541="p"),ROWS(EY$11:EY73))),"")</f>
        <v/>
      </c>
      <c r="EZ73" s="25" t="str">
        <f>IFERROR(INDEX(EA$11:EA$541,_xlfn.AGGREGATE(15,6,(ROW(EA$11:EA$541)-ROW(EA$11)+1)/($DX$11:$DX$541="p"),ROWS(EZ$11:EZ73))),"")</f>
        <v/>
      </c>
      <c r="FA73" s="25" t="str">
        <f>IFERROR(INDEX(EB$11:EB$541,_xlfn.AGGREGATE(15,6,(ROW(EB$11:EB$541)-ROW(EB$11)+1)/($DX$11:$DX$541="p"),ROWS(FA$11:FA73))),"")</f>
        <v/>
      </c>
      <c r="FB73" s="25" t="str">
        <f>IFERROR(INDEX(EC$11:EC$541,_xlfn.AGGREGATE(15,6,(ROW(EC$11:EC$541)-ROW(EC$11)+1)/($DX$11:$DX$541="p"),ROWS(FB$11:FB73))),"")</f>
        <v/>
      </c>
      <c r="FC73" s="25" t="str">
        <f>IFERROR(INDEX(ED$11:ED$541,_xlfn.AGGREGATE(15,6,(ROW(ED$11:ED$541)-ROW(ED$11)+1)/($DX$11:$DX$541="p"),ROWS(FC$11:FC73))),"")</f>
        <v/>
      </c>
      <c r="FD73" s="25" t="str">
        <f>IFERROR(INDEX(EE$11:EE$541,_xlfn.AGGREGATE(15,6,(ROW(EE$11:EE$541)-ROW(EE$11)+1)/($DX$11:$DX$541="p"),ROWS(FD$11:FD73))),"")</f>
        <v/>
      </c>
      <c r="FE73" s="25" t="str">
        <f>IFERROR(INDEX(EF$11:EF$541,_xlfn.AGGREGATE(15,6,(ROW(EF$11:EF$541)-ROW(EF$11)+1)/($DX$11:$DX$541="p"),ROWS(FE$11:FE73))),"")</f>
        <v/>
      </c>
      <c r="FF73" s="25" t="str">
        <f>IFERROR(INDEX(EG$11:EG$541,_xlfn.AGGREGATE(15,6,(ROW(EG$11:EG$541)-ROW(EG$11)+1)/($DX$11:$DX$541="p"),ROWS(FF$11:FF73))),"")</f>
        <v/>
      </c>
      <c r="FG73" s="25" t="str">
        <f>IFERROR(INDEX(EH$11:EH$541,_xlfn.AGGREGATE(15,6,(ROW(EH$11:EH$541)-ROW(EH$11)+1)/($DX$11:$DX$541="p"),ROWS(FG$11:FG73))),"")</f>
        <v/>
      </c>
      <c r="FH73" s="25" t="str">
        <f>IFERROR(INDEX(EI$11:EI$541,_xlfn.AGGREGATE(15,6,(ROW(EI$11:EI$541)-ROW(EI$11)+1)/($DX$11:$DX$541="p"),ROWS(FH$11:FH73))),"")</f>
        <v/>
      </c>
      <c r="FI73" s="25" t="str">
        <f>IFERROR(INDEX(EJ$11:EJ$541,_xlfn.AGGREGATE(15,6,(ROW(EJ$11:EJ$541)-ROW(EJ$11)+1)/($DX$11:$DX$541="p"),ROWS(FI$11:FI73))),"")</f>
        <v/>
      </c>
      <c r="FJ73" s="25" t="str">
        <f>IFERROR(INDEX(EK$11:EK$541,_xlfn.AGGREGATE(15,6,(ROW(EK$11:EK$541)-ROW(EK$11)+1)/($DX$11:$DX$541="p"),ROWS(FJ$11:FJ73))),"")</f>
        <v/>
      </c>
      <c r="FK73" s="25"/>
      <c r="FL73" s="25" t="str">
        <f>IFERROR(INDEX(EM$11:EM$541,_xlfn.AGGREGATE(15,6,(ROW(EM$11:EM$541)-ROW(EM$11)+1)/($DX$11:$DX$541="p"),ROWS(FL$11:FL73))),"")</f>
        <v/>
      </c>
      <c r="FM73" s="25" t="str">
        <f>IFERROR(INDEX(EN$11:EN$541,_xlfn.AGGREGATE(15,6,(ROW(EN$11:EN$541)-ROW(EN$11)+1)/($DX$11:$DX$541="p"),ROWS(FM$11:FM73))),"")</f>
        <v/>
      </c>
      <c r="FN73" s="25" t="str">
        <f>IFERROR(INDEX(EO$11:EO$541,_xlfn.AGGREGATE(15,6,(ROW(EO$11:EO$541)-ROW(EO$11)+1)/($DX$11:$DX$541="p"),ROWS(FN$11:FN73))),"")</f>
        <v/>
      </c>
      <c r="FO73" s="25" t="str">
        <f>IFERROR(INDEX(EP$11:EP$541,_xlfn.AGGREGATE(15,6,(ROW(EP$11:EP$541)-ROW(EP$11)+1)/($DX$11:$DX$541="p"),ROWS(FO$11:FO73))),"")</f>
        <v/>
      </c>
      <c r="FP73" s="25" t="str">
        <f>IFERROR(INDEX(EQ$11:EQ$541,_xlfn.AGGREGATE(15,6,(ROW(EQ$11:EQ$541)-ROW(EQ$11)+1)/($DX$11:$DX$541="p"),ROWS(FP$11:FP73))),"")</f>
        <v/>
      </c>
      <c r="FQ73" s="25" t="str">
        <f>IFERROR(INDEX(ER$11:ER$541,_xlfn.AGGREGATE(15,6,(ROW(ER$11:ER$541)-ROW(ER$11)+1)/($DX$11:$DX$541="p"),ROWS(FQ$11:FQ73))),"")</f>
        <v/>
      </c>
      <c r="FR73" s="25" t="str">
        <f>IFERROR(INDEX(ES$11:ES$541,_xlfn.AGGREGATE(15,6,(ROW(ES$11:ES$541)-ROW(ES$11)+1)/($DX$11:$DX$541="p"),ROWS(FR$11:FR73))),"")</f>
        <v/>
      </c>
      <c r="FS73" s="25" t="str">
        <f>IFERROR(INDEX(ET$11:ET$541,_xlfn.AGGREGATE(15,6,(ROW(ET$11:ET$541)-ROW(ET$11)+1)/($DX$11:$DX$541="p"),ROWS(FS$11:FS73))),"")</f>
        <v/>
      </c>
      <c r="FT73" s="25"/>
      <c r="FU73" s="48">
        <f>_xlfn.RANK.EQ(GI73,$GI$11:$GI$96,1)+COUNTIF($GI$11:GI73,GI73)-1</f>
        <v>2</v>
      </c>
      <c r="FV73" s="25" t="str">
        <f>IFERROR(INDEX(DX$11:DX$541,_xlfn.AGGREGATE(15,6,(ROW(DX$11:DX$541)-ROW(DX$11)+1)/($DX$11:$DX$541="t"),ROWS(FV$11:FV73))),"")</f>
        <v>t</v>
      </c>
      <c r="FW73" s="25" t="str">
        <f>IFERROR(INDEX(DY$11:DY$541,_xlfn.AGGREGATE(15,6,(ROW(DY$11:DY$541)-ROW(DY$11)+1)/($DX$11:$DX$541="t"),ROWS(FW$11:FW73))),"")</f>
        <v>PASS</v>
      </c>
      <c r="FX73" s="25">
        <f>IFERROR(INDEX(DZ$11:DZ$541,_xlfn.AGGREGATE(15,6,(ROW(DZ$11:DZ$541)-ROW(DZ$11)+1)/($DX$11:$DX$541="t"),ROWS(FX$11:FX73))),"")</f>
        <v>3</v>
      </c>
      <c r="FY73" s="25">
        <f>IFERROR(INDEX(EA$11:EA$541,_xlfn.AGGREGATE(15,6,(ROW(EA$11:EA$541)-ROW(EA$11)+1)/($DX$11:$DX$541="t"),ROWS(FY$11:FY73))),"")</f>
        <v>1</v>
      </c>
      <c r="FZ73" s="25">
        <f>IFERROR(INDEX(EB$11:EB$541,_xlfn.AGGREGATE(15,6,(ROW(EB$11:EB$541)-ROW(EB$11)+1)/($DX$11:$DX$541="t"),ROWS(FZ$11:FZ73))),"")</f>
        <v>1</v>
      </c>
      <c r="GA73" s="25">
        <f>IFERROR(INDEX(EC$11:EC$541,_xlfn.AGGREGATE(15,6,(ROW(EC$11:EC$541)-ROW(EC$11)+1)/($DX$11:$DX$541="t"),ROWS(GA$11:GA73))),"")</f>
        <v>3</v>
      </c>
      <c r="GB73" s="25">
        <f>IFERROR(INDEX(ED$11:ED$541,_xlfn.AGGREGATE(15,6,(ROW(ED$11:ED$541)-ROW(ED$11)+1)/($DX$11:$DX$541="t"),ROWS(GB$11:GB73))),"")</f>
        <v>1</v>
      </c>
      <c r="GC73" s="25">
        <f>IFERROR(INDEX(EE$11:EE$541,_xlfn.AGGREGATE(15,6,(ROW(EE$11:EE$541)-ROW(EE$11)+1)/($DX$11:$DX$541="t"),ROWS(GC$11:GC73))),"")</f>
        <v>1</v>
      </c>
      <c r="GD73" s="25">
        <f>IFERROR(INDEX(EF$11:EF$541,_xlfn.AGGREGATE(15,6,(ROW(EF$11:EF$541)-ROW(EF$11)+1)/($DX$11:$DX$541="t"),ROWS(GD$11:GD73))),"")</f>
        <v>3</v>
      </c>
      <c r="GE73" s="25">
        <f>IFERROR(INDEX(EG$11:EG$541,_xlfn.AGGREGATE(15,6,(ROW(EG$11:EG$541)-ROW(EG$11)+1)/($DX$11:$DX$541="t"),ROWS(GE$11:GE73))),"")</f>
        <v>1</v>
      </c>
      <c r="GF73" s="25">
        <f>IFERROR(INDEX(EH$11:EH$541,_xlfn.AGGREGATE(15,6,(ROW(EH$11:EH$541)-ROW(EH$11)+1)/($DX$11:$DX$541="t"),ROWS(GF$11:GF73))),"")</f>
        <v>448</v>
      </c>
      <c r="GG73" s="25">
        <f>IFERROR(INDEX(EI$11:EI$541,_xlfn.AGGREGATE(15,6,(ROW(EI$11:EI$541)-ROW(EI$11)+1)/($DX$11:$DX$541="t"),ROWS(GG$11:GG73))),"")</f>
        <v>0</v>
      </c>
      <c r="GH73" s="25">
        <f>IFERROR(INDEX(EJ$11:EJ$541,_xlfn.AGGREGATE(15,6,(ROW(EJ$11:EJ$541)-ROW(EJ$11)+1)/($DX$11:$DX$541="t"),ROWS(GH$11:GH73))),"")</f>
        <v>452</v>
      </c>
      <c r="GI73" s="25">
        <f>IFERROR(INDEX(EK$11:EK$541,_xlfn.AGGREGATE(15,6,(ROW(EK$11:EK$541)-ROW(EK$11)+1)/($DX$11:$DX$541="t"),ROWS(GI$11:GI73))),"")</f>
        <v>2</v>
      </c>
      <c r="GJ73" s="25"/>
      <c r="GK73" s="25">
        <f>IFERROR(INDEX(EM$11:EM$541,_xlfn.AGGREGATE(15,6,(ROW(EM$11:EM$541)-ROW(EM$11)+1)/($DX$11:$DX$541="t"),ROWS(GK$11:GK73))),"")</f>
        <v>457.14859999999999</v>
      </c>
      <c r="GL73" s="25">
        <f>IFERROR(INDEX(EN$11:EN$541,_xlfn.AGGREGATE(15,6,(ROW(EN$11:EN$541)-ROW(EN$11)+1)/($DX$11:$DX$541="t"),ROWS(GL$11:GL73))),"")</f>
        <v>905.27359999999999</v>
      </c>
      <c r="GM73" s="25">
        <f>IFERROR(INDEX(EO$11:EO$541,_xlfn.AGGREGATE(15,6,(ROW(EO$11:EO$541)-ROW(EO$11)+1)/($DX$11:$DX$541="t"),ROWS(GM$11:GM73))),"")</f>
        <v>1353.3986</v>
      </c>
      <c r="GN73" s="25">
        <f>IFERROR(INDEX(EP$11:EP$541,_xlfn.AGGREGATE(15,6,(ROW(EP$11:EP$541)-ROW(EP$11)+1)/($DX$11:$DX$541="t"),ROWS(GN$11:GN73))),"")</f>
        <v>1805.3986</v>
      </c>
      <c r="GO73" s="25"/>
      <c r="GP73" s="305"/>
      <c r="GQ73" s="142"/>
      <c r="GR73" s="26"/>
      <c r="GS73" s="18" t="str">
        <f t="shared" si="111"/>
        <v>PASS</v>
      </c>
      <c r="GT73" s="26">
        <f t="shared" si="115"/>
        <v>3</v>
      </c>
      <c r="GU73" s="26">
        <f t="shared" si="116"/>
        <v>1</v>
      </c>
      <c r="GV73" s="26">
        <f t="shared" si="117"/>
        <v>3</v>
      </c>
      <c r="GW73" s="26">
        <f t="shared" si="118"/>
        <v>1</v>
      </c>
      <c r="GX73" s="26">
        <f t="shared" si="119"/>
        <v>3</v>
      </c>
      <c r="GY73" s="26">
        <f t="shared" si="120"/>
        <v>1</v>
      </c>
      <c r="GZ73" s="26">
        <f t="shared" si="121"/>
        <v>3</v>
      </c>
      <c r="HA73" s="26">
        <f t="shared" si="122"/>
        <v>1</v>
      </c>
      <c r="HB73" s="26">
        <f t="shared" si="112"/>
        <v>431</v>
      </c>
      <c r="HC73" s="26">
        <f t="shared" si="113"/>
        <v>0</v>
      </c>
      <c r="HD73" s="26">
        <f t="shared" si="114"/>
        <v>469</v>
      </c>
      <c r="HE73" s="63">
        <f t="shared" si="123"/>
        <v>19</v>
      </c>
      <c r="HF73" s="52">
        <f t="shared" si="124"/>
        <v>0</v>
      </c>
      <c r="HG73" s="4">
        <f t="shared" si="125"/>
        <v>474.14859999999999</v>
      </c>
      <c r="HH73" s="26">
        <f t="shared" si="126"/>
        <v>905.27359999999999</v>
      </c>
      <c r="HI73" s="7">
        <f t="shared" si="127"/>
        <v>1374.3986</v>
      </c>
      <c r="HJ73" s="26">
        <f t="shared" si="128"/>
        <v>1805.3986</v>
      </c>
      <c r="HK73" s="2"/>
      <c r="HL73" s="2"/>
      <c r="HN73" s="133">
        <f t="shared" si="134"/>
        <v>0</v>
      </c>
      <c r="HO73" s="35">
        <f t="shared" si="134"/>
        <v>0</v>
      </c>
      <c r="HP73" s="35">
        <f t="shared" si="134"/>
        <v>0</v>
      </c>
      <c r="HQ73" s="35">
        <f t="shared" si="134"/>
        <v>0</v>
      </c>
      <c r="HR73" s="35">
        <f t="shared" si="134"/>
        <v>0</v>
      </c>
      <c r="HS73" s="35">
        <f t="shared" si="134"/>
        <v>0</v>
      </c>
      <c r="HT73" s="35">
        <f t="shared" si="134"/>
        <v>0</v>
      </c>
      <c r="HU73" s="35" t="e">
        <f t="shared" si="134"/>
        <v>#VALUE!</v>
      </c>
      <c r="HV73" s="35" t="e">
        <f t="shared" si="134"/>
        <v>#VALUE!</v>
      </c>
      <c r="HW73" s="35" t="e">
        <f t="shared" si="134"/>
        <v>#VALUE!</v>
      </c>
      <c r="HX73" s="35" t="e">
        <f t="shared" si="135"/>
        <v>#VALUE!</v>
      </c>
      <c r="HY73" s="35" t="e">
        <f t="shared" si="135"/>
        <v>#VALUE!</v>
      </c>
      <c r="HZ73" s="35" t="e">
        <f t="shared" si="135"/>
        <v>#VALUE!</v>
      </c>
      <c r="IA73" s="35" t="e">
        <f t="shared" si="135"/>
        <v>#VALUE!</v>
      </c>
      <c r="IB73" s="35" t="e">
        <f t="shared" si="135"/>
        <v>#VALUE!</v>
      </c>
      <c r="IC73" s="35" t="e">
        <f t="shared" si="135"/>
        <v>#VALUE!</v>
      </c>
      <c r="ID73" s="35" t="e">
        <f t="shared" si="135"/>
        <v>#VALUE!</v>
      </c>
      <c r="IE73" s="35" t="e">
        <f t="shared" si="135"/>
        <v>#VALUE!</v>
      </c>
      <c r="IF73" s="35" t="e">
        <f t="shared" si="135"/>
        <v>#VALUE!</v>
      </c>
      <c r="IG73" s="35" t="e">
        <f t="shared" si="135"/>
        <v>#VALUE!</v>
      </c>
      <c r="IH73" s="35" t="e">
        <f t="shared" si="136"/>
        <v>#VALUE!</v>
      </c>
      <c r="II73" s="35" t="e">
        <f t="shared" si="136"/>
        <v>#VALUE!</v>
      </c>
      <c r="IJ73" s="35" t="e">
        <f t="shared" si="136"/>
        <v>#VALUE!</v>
      </c>
      <c r="IK73" s="35" t="e">
        <f t="shared" si="136"/>
        <v>#VALUE!</v>
      </c>
      <c r="IL73" s="35" t="e">
        <f t="shared" si="136"/>
        <v>#VALUE!</v>
      </c>
      <c r="IM73" s="35" t="e">
        <f t="shared" si="136"/>
        <v>#VALUE!</v>
      </c>
      <c r="IN73" s="35" t="e">
        <f t="shared" si="136"/>
        <v>#VALUE!</v>
      </c>
      <c r="IO73" s="35" t="e">
        <f t="shared" si="136"/>
        <v>#VALUE!</v>
      </c>
      <c r="IP73" s="35" t="e">
        <f t="shared" si="136"/>
        <v>#VALUE!</v>
      </c>
      <c r="IQ73" s="35" t="e">
        <f t="shared" si="136"/>
        <v>#VALUE!</v>
      </c>
      <c r="IR73" s="35" t="e">
        <f t="shared" si="137"/>
        <v>#VALUE!</v>
      </c>
      <c r="IS73" s="35" t="e">
        <f t="shared" si="137"/>
        <v>#VALUE!</v>
      </c>
      <c r="IT73" s="35" t="e">
        <f t="shared" si="137"/>
        <v>#VALUE!</v>
      </c>
      <c r="IU73" s="35" t="e">
        <f t="shared" si="137"/>
        <v>#VALUE!</v>
      </c>
      <c r="IV73" s="35" t="e">
        <f t="shared" si="137"/>
        <v>#VALUE!</v>
      </c>
      <c r="IW73" s="35" t="e">
        <f t="shared" si="137"/>
        <v>#VALUE!</v>
      </c>
      <c r="IX73" s="35" t="e">
        <f t="shared" si="137"/>
        <v>#VALUE!</v>
      </c>
      <c r="IY73" s="35" t="e">
        <f t="shared" si="137"/>
        <v>#VALUE!</v>
      </c>
      <c r="IZ73" s="35" t="e">
        <f t="shared" si="137"/>
        <v>#VALUE!</v>
      </c>
      <c r="JA73" s="35" t="e">
        <f t="shared" si="137"/>
        <v>#VALUE!</v>
      </c>
      <c r="JB73" s="35" t="e">
        <f t="shared" si="138"/>
        <v>#VALUE!</v>
      </c>
      <c r="JC73" s="35" t="e">
        <f t="shared" si="138"/>
        <v>#VALUE!</v>
      </c>
      <c r="JD73" s="35" t="e">
        <f t="shared" si="138"/>
        <v>#VALUE!</v>
      </c>
      <c r="JE73" s="35" t="e">
        <f t="shared" si="138"/>
        <v>#VALUE!</v>
      </c>
      <c r="JF73" s="35" t="e">
        <f t="shared" si="138"/>
        <v>#VALUE!</v>
      </c>
      <c r="JG73" s="35" t="e">
        <f t="shared" si="138"/>
        <v>#VALUE!</v>
      </c>
      <c r="JH73" s="35" t="e">
        <f t="shared" si="138"/>
        <v>#VALUE!</v>
      </c>
      <c r="JI73" s="35" t="e">
        <f t="shared" si="138"/>
        <v>#VALUE!</v>
      </c>
      <c r="JJ73" s="35" t="e">
        <f t="shared" si="138"/>
        <v>#VALUE!</v>
      </c>
      <c r="JK73" s="177" t="e">
        <f t="shared" si="138"/>
        <v>#VALUE!</v>
      </c>
    </row>
    <row r="74" spans="1:271" ht="15" customHeight="1" x14ac:dyDescent="0.3">
      <c r="A74" s="100"/>
      <c r="B74" s="100"/>
      <c r="C74" s="100"/>
      <c r="D74" s="100"/>
      <c r="E74" s="100"/>
      <c r="F74" s="100"/>
      <c r="G74" s="100"/>
      <c r="H74" s="100"/>
      <c r="I74" s="100"/>
      <c r="J74" s="100"/>
      <c r="K74" s="100"/>
      <c r="L74" s="100"/>
      <c r="M74" s="100"/>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426"/>
      <c r="AR74" s="141"/>
      <c r="AS74" s="18">
        <v>24</v>
      </c>
      <c r="AT74" s="26" t="s">
        <v>122</v>
      </c>
      <c r="AU74" s="4" t="str">
        <f t="shared" si="104"/>
        <v>FAIL</v>
      </c>
      <c r="AV74" s="60">
        <v>3</v>
      </c>
      <c r="AW74" s="60">
        <v>1</v>
      </c>
      <c r="AX74" s="60">
        <v>3</v>
      </c>
      <c r="AY74" s="60">
        <v>1</v>
      </c>
      <c r="AZ74" s="26">
        <v>3</v>
      </c>
      <c r="BA74" s="26">
        <v>1</v>
      </c>
      <c r="BB74" s="26">
        <v>3</v>
      </c>
      <c r="BC74" s="26">
        <v>1</v>
      </c>
      <c r="BD74" s="26">
        <f t="shared" si="89"/>
        <v>222</v>
      </c>
      <c r="BE74" s="26"/>
      <c r="BF74" s="26">
        <f t="shared" si="90"/>
        <v>270</v>
      </c>
      <c r="BG74" s="63">
        <f t="shared" si="105"/>
        <v>24</v>
      </c>
      <c r="BH74" s="26"/>
      <c r="BI74" s="138">
        <f t="shared" si="91"/>
        <v>270</v>
      </c>
      <c r="BJ74" s="138">
        <f t="shared" si="92"/>
        <v>492</v>
      </c>
      <c r="BK74" s="138">
        <f t="shared" si="93"/>
        <v>762</v>
      </c>
      <c r="BL74" s="138">
        <f t="shared" si="94"/>
        <v>984</v>
      </c>
      <c r="BM74" s="138">
        <f t="shared" si="95"/>
        <v>1254</v>
      </c>
      <c r="BN74" s="138">
        <f t="shared" si="96"/>
        <v>1476</v>
      </c>
      <c r="BO74" s="138">
        <f t="shared" si="97"/>
        <v>1746</v>
      </c>
      <c r="BP74" s="138">
        <f t="shared" si="98"/>
        <v>0</v>
      </c>
      <c r="BQ74" s="26"/>
      <c r="BR74" s="26" t="str">
        <f t="shared" si="9"/>
        <v>yes2</v>
      </c>
      <c r="BS74" s="26" t="str">
        <f t="shared" si="10"/>
        <v>Int</v>
      </c>
      <c r="BT74" s="26"/>
      <c r="BU74" s="26"/>
      <c r="BV74" s="1">
        <f t="shared" si="139"/>
        <v>0</v>
      </c>
      <c r="BW74" s="1">
        <f t="shared" si="139"/>
        <v>0</v>
      </c>
      <c r="BX74" s="1">
        <f t="shared" si="139"/>
        <v>0</v>
      </c>
      <c r="BY74" s="1">
        <f t="shared" si="139"/>
        <v>0</v>
      </c>
      <c r="BZ74" s="1">
        <f t="shared" si="139"/>
        <v>0</v>
      </c>
      <c r="CA74" s="1">
        <f t="shared" si="139"/>
        <v>0</v>
      </c>
      <c r="CB74" s="1">
        <f t="shared" si="139"/>
        <v>0</v>
      </c>
      <c r="CC74" s="1">
        <f t="shared" si="139"/>
        <v>0</v>
      </c>
      <c r="CD74" s="1">
        <f t="shared" si="139"/>
        <v>0</v>
      </c>
      <c r="CE74" s="1">
        <f t="shared" si="139"/>
        <v>0</v>
      </c>
      <c r="CF74" s="1">
        <f t="shared" si="140"/>
        <v>0</v>
      </c>
      <c r="CG74" s="1">
        <f t="shared" si="140"/>
        <v>0</v>
      </c>
      <c r="CH74" s="1">
        <f t="shared" si="140"/>
        <v>1</v>
      </c>
      <c r="CI74" s="1">
        <f t="shared" si="140"/>
        <v>0</v>
      </c>
      <c r="CJ74" s="1">
        <f t="shared" si="140"/>
        <v>0</v>
      </c>
      <c r="CK74" s="1">
        <f t="shared" si="140"/>
        <v>0</v>
      </c>
      <c r="CL74" s="1">
        <f t="shared" si="140"/>
        <v>0</v>
      </c>
      <c r="CM74" s="1">
        <f t="shared" si="140"/>
        <v>0</v>
      </c>
      <c r="CN74" s="1">
        <f t="shared" si="140"/>
        <v>0</v>
      </c>
      <c r="CO74" s="1">
        <f t="shared" si="140"/>
        <v>1</v>
      </c>
      <c r="CP74" s="1">
        <f t="shared" si="141"/>
        <v>0</v>
      </c>
      <c r="CQ74" s="1">
        <f t="shared" si="141"/>
        <v>0</v>
      </c>
      <c r="CR74" s="1">
        <f t="shared" si="141"/>
        <v>0</v>
      </c>
      <c r="CS74" s="1">
        <f t="shared" si="141"/>
        <v>0</v>
      </c>
      <c r="CT74" s="1">
        <f t="shared" si="141"/>
        <v>0</v>
      </c>
      <c r="CU74" s="1">
        <f t="shared" si="141"/>
        <v>0</v>
      </c>
      <c r="CV74" s="1">
        <f t="shared" si="141"/>
        <v>0</v>
      </c>
      <c r="CW74" s="1">
        <f t="shared" si="141"/>
        <v>0</v>
      </c>
      <c r="CX74" s="1">
        <f t="shared" si="141"/>
        <v>0</v>
      </c>
      <c r="CY74" s="1">
        <f t="shared" si="141"/>
        <v>0</v>
      </c>
      <c r="CZ74" s="1">
        <f t="shared" si="142"/>
        <v>0</v>
      </c>
      <c r="DA74" s="1">
        <f t="shared" si="142"/>
        <v>0</v>
      </c>
      <c r="DB74" s="1">
        <f t="shared" si="142"/>
        <v>0</v>
      </c>
      <c r="DC74" s="1">
        <f t="shared" si="142"/>
        <v>0</v>
      </c>
      <c r="DD74" s="1">
        <f t="shared" si="142"/>
        <v>0</v>
      </c>
      <c r="DE74" s="1">
        <f t="shared" si="142"/>
        <v>0</v>
      </c>
      <c r="DF74" s="1">
        <f t="shared" si="142"/>
        <v>0</v>
      </c>
      <c r="DG74" s="1">
        <f t="shared" si="142"/>
        <v>0</v>
      </c>
      <c r="DH74" s="1">
        <f t="shared" si="142"/>
        <v>0</v>
      </c>
      <c r="DI74" s="1">
        <f t="shared" si="142"/>
        <v>0</v>
      </c>
      <c r="DJ74" s="1">
        <f t="shared" si="143"/>
        <v>0</v>
      </c>
      <c r="DK74" s="1">
        <f t="shared" si="143"/>
        <v>0</v>
      </c>
      <c r="DL74" s="1">
        <f t="shared" si="143"/>
        <v>0</v>
      </c>
      <c r="DM74" s="1">
        <f t="shared" si="143"/>
        <v>0</v>
      </c>
      <c r="DN74" s="1">
        <f t="shared" si="143"/>
        <v>0</v>
      </c>
      <c r="DO74" s="1">
        <f t="shared" si="143"/>
        <v>0</v>
      </c>
      <c r="DP74" s="26"/>
      <c r="DQ74" s="26"/>
      <c r="DR74" s="26"/>
      <c r="DS74" s="26"/>
      <c r="DT74" s="366"/>
      <c r="DU74" s="142"/>
      <c r="DV74" s="26"/>
      <c r="DW74" s="48">
        <v>61</v>
      </c>
      <c r="DX74" s="26" t="str">
        <f>IFERROR(INDEX(AT$11:AT$2000,_xlfn.AGGREGATE(15,6,(ROW(AT$11:AT$2000)-ROW(AT$11)+1)/($AU$11:$AU$2000=$DY$8),ROWS(DX$11:DX74))),"")</f>
        <v>t</v>
      </c>
      <c r="DY74" s="4" t="str">
        <f>IFERROR(INDEX(AU$11:AU$2000,_xlfn.AGGREGATE(15,6,(ROW(AU$11:AU$2000)-ROW(AU$11)+1)/($AU$11:$AU$2000=$DY$8),ROWS(DY$11:DY74))),"")</f>
        <v>PASS</v>
      </c>
      <c r="DZ74" s="26">
        <f>IFERROR(INDEX(AV$11:AV$2000,_xlfn.AGGREGATE(15,6,(ROW(AV$11:AV$2000)-ROW(AV$11)+1)/($AU$11:$AU$2000=$DY$8),ROWS(DZ$11:DZ74))),"")</f>
        <v>3</v>
      </c>
      <c r="EA74" s="26">
        <f>IFERROR(INDEX(AW$11:AW$2000,_xlfn.AGGREGATE(15,6,(ROW(AW$11:AW$2000)-ROW(AW$11)+1)/($AU$11:$AU$2000=$DY$8),ROWS(EA$11:EA74))),"")</f>
        <v>3</v>
      </c>
      <c r="EB74" s="26">
        <f>IFERROR(INDEX(AX$11:AX$2000,_xlfn.AGGREGATE(15,6,(ROW(AX$11:AX$2000)-ROW(AX$11)+1)/($AU$11:$AU$2000=$DY$8),ROWS(EB$11:EB74))),"")</f>
        <v>1</v>
      </c>
      <c r="EC74" s="26">
        <f>IFERROR(INDEX(AY$11:AY$2000,_xlfn.AGGREGATE(15,6,(ROW(AY$11:AY$2000)-ROW(AY$11)+1)/($AU$11:$AU$2000=$DY$8),ROWS(EC$11:EC74))),"")</f>
        <v>1</v>
      </c>
      <c r="ED74" s="26">
        <f>IFERROR(INDEX(AZ$11:AZ$2000,_xlfn.AGGREGATE(15,6,(ROW(AZ$11:AZ$2000)-ROW(AZ$11)+1)/($AU$11:$AU$2000=$DY$8),ROWS(ED$11:ED74))),"")</f>
        <v>3</v>
      </c>
      <c r="EE74" s="26">
        <f>IFERROR(INDEX(BA$11:BA$2000,_xlfn.AGGREGATE(15,6,(ROW(BA$11:BA$2000)-ROW(BA$11)+1)/($AU$11:$AU$2000=$DY$8),ROWS(EE$11:EE74))),"")</f>
        <v>3</v>
      </c>
      <c r="EF74" s="26">
        <f>IFERROR(INDEX(BB$11:BB$2000,_xlfn.AGGREGATE(15,6,(ROW(BB$11:BB$2000)-ROW(BB$11)+1)/($AU$11:$AU$2000=$DY$8),ROWS(EF$11:EF74))),"")</f>
        <v>1</v>
      </c>
      <c r="EG74" s="26">
        <f>IFERROR(INDEX(BC$11:BC$2000,_xlfn.AGGREGATE(15,6,(ROW(BC$11:BC$2000)-ROW(BC$11)+1)/($AU$11:$AU$2000=$DY$8),ROWS(EG$11:EG74))),"")</f>
        <v>1</v>
      </c>
      <c r="EH74" s="26">
        <f>IFERROR(INDEX(BD$11:BD$2000,_xlfn.AGGREGATE(15,6,(ROW(BD$11:BD$2000)-ROW(BD$11)+1)/($AU$11:$AU$2000=$DY$8),ROWS(EH$11:EH74))),"")</f>
        <v>429</v>
      </c>
      <c r="EI74" s="26">
        <f>IFERROR(INDEX(BE$11:BE$2000,_xlfn.AGGREGATE(15,6,(ROW(BE$11:BE$2000)-ROW(BE$11)+1)/($AU$11:$AU$2000=$DY$8),ROWS(EI$11:EI74))),"")</f>
        <v>0</v>
      </c>
      <c r="EJ74" s="26">
        <f>IFERROR(INDEX(BF$11:BF$2000,_xlfn.AGGREGATE(15,6,(ROW(BF$11:BF$2000)-ROW(BF$11)+1)/($AU$11:$AU$2000=$DY$8),ROWS(EJ$11:EJ74))),"")</f>
        <v>471</v>
      </c>
      <c r="EK74" s="26">
        <f>IFERROR(INDEX(BG$11:BG$2000,_xlfn.AGGREGATE(15,6,(ROW(BG$11:BG$2000)-ROW(BG$11)+1)/($AU$11:$AU$2000=$DY$8),ROWS(EK$11:EK74))),"")</f>
        <v>21</v>
      </c>
      <c r="EL74" s="26">
        <f>IFERROR(INDEX(BH$11:BH$2000,_xlfn.AGGREGATE(15,6,(ROW(BH$11:BH$2000)-ROW(BH$11)+1)/($AU$11:$AU$2000=$DY$8),ROWS(EL$11:EL74))),"")</f>
        <v>0</v>
      </c>
      <c r="EM74" s="26">
        <f>IFERROR(INDEX(BI$11:BI$2000,_xlfn.AGGREGATE(15,6,(ROW(BI$11:BI$2000)-ROW(BI$11)+1)/($AU$11:$AU$2000=$DY$8),ROWS(EM$11:EM74))),"")</f>
        <v>476.14859999999999</v>
      </c>
      <c r="EN74" s="26">
        <f>IFERROR(INDEX(BJ$11:BJ$2000,_xlfn.AGGREGATE(15,6,(ROW(BJ$11:BJ$2000)-ROW(BJ$11)+1)/($AU$11:$AU$2000=$DY$8),ROWS(EN$11:EN74))),"")</f>
        <v>947.27359999999999</v>
      </c>
      <c r="EO74" s="26">
        <f>IFERROR(INDEX(BK$11:BK$2000,_xlfn.AGGREGATE(15,6,(ROW(BK$11:BK$2000)-ROW(BK$11)+1)/($AU$11:$AU$2000=$DY$8),ROWS(EO$11:EO74))),"")</f>
        <v>1376.3986</v>
      </c>
      <c r="EP74" s="26">
        <f>IFERROR(INDEX(BL$11:BL$2000,_xlfn.AGGREGATE(15,6,(ROW(BL$11:BL$2000)-ROW(BL$11)+1)/($AU$11:$AU$2000=$DY$8),ROWS(EP$11:EP74))),"")</f>
        <v>1805.3986</v>
      </c>
      <c r="EQ74" s="26">
        <f>IFERROR(INDEX(BM$11:BM$2000,_xlfn.AGGREGATE(15,6,(ROW(BM$11:BM$2000)-ROW(BM$11)+1)/($AU$11:$AU$2000=$DY$8),ROWS(EQ$11:EQ74))),"")</f>
        <v>0</v>
      </c>
      <c r="ER74" s="26">
        <f>IFERROR(INDEX(BN$11:BN$2000,_xlfn.AGGREGATE(15,6,(ROW(BN$11:BN$2000)-ROW(BN$11)+1)/($AU$11:$AU$2000=$DY$8),ROWS(ER$11:ER74))),"")</f>
        <v>0</v>
      </c>
      <c r="ES74" s="26">
        <f>IFERROR(INDEX(BO$11:BO$2000,_xlfn.AGGREGATE(15,6,(ROW(BO$11:BO$2000)-ROW(BO$11)+1)/($AU$11:$AU$2000=$DY$8),ROWS(ES$11:ES74))),"")</f>
        <v>0</v>
      </c>
      <c r="ET74" s="63">
        <f>IFERROR(INDEX(BP$11:BP$2000,_xlfn.AGGREGATE(15,6,(ROW(BP$11:BP$2000)-ROW(BP$11)+1)/($AU$11:$AU$2000=$DY$8),ROWS(ET$11:ET74))),"")</f>
        <v>0</v>
      </c>
      <c r="EU74" s="25"/>
      <c r="EV74" s="48" t="e">
        <f>_xlfn.RANK.EQ(FJ74,$FJ$11:$FJ$64,1)+COUNTIF(FJ$11:$FJ74,FJ74)-1</f>
        <v>#VALUE!</v>
      </c>
      <c r="EW74" s="25" t="str">
        <f>IFERROR(INDEX(DX$11:DX$541,_xlfn.AGGREGATE(15,6,(ROW(DX$11:DX$541)-ROW(DX$11)+1)/($DX$11:$DX$541="p"),ROWS(EW$11:EW74))),"")</f>
        <v/>
      </c>
      <c r="EX74" s="25" t="str">
        <f>IFERROR(INDEX(DY$11:DY$541,_xlfn.AGGREGATE(15,6,(ROW(DY$11:DY$541)-ROW(DY$11)+1)/($DX$11:$DX$541="p"),ROWS(EX$11:EX74))),"")</f>
        <v/>
      </c>
      <c r="EY74" s="25" t="str">
        <f>IFERROR(INDEX(DZ$11:DZ$541,_xlfn.AGGREGATE(15,6,(ROW(DZ$11:DZ$541)-ROW(DZ$11)+1)/($DX$11:$DX$541="p"),ROWS(EY$11:EY74))),"")</f>
        <v/>
      </c>
      <c r="EZ74" s="25" t="str">
        <f>IFERROR(INDEX(EA$11:EA$541,_xlfn.AGGREGATE(15,6,(ROW(EA$11:EA$541)-ROW(EA$11)+1)/($DX$11:$DX$541="p"),ROWS(EZ$11:EZ74))),"")</f>
        <v/>
      </c>
      <c r="FA74" s="25" t="str">
        <f>IFERROR(INDEX(EB$11:EB$541,_xlfn.AGGREGATE(15,6,(ROW(EB$11:EB$541)-ROW(EB$11)+1)/($DX$11:$DX$541="p"),ROWS(FA$11:FA74))),"")</f>
        <v/>
      </c>
      <c r="FB74" s="25" t="str">
        <f>IFERROR(INDEX(EC$11:EC$541,_xlfn.AGGREGATE(15,6,(ROW(EC$11:EC$541)-ROW(EC$11)+1)/($DX$11:$DX$541="p"),ROWS(FB$11:FB74))),"")</f>
        <v/>
      </c>
      <c r="FC74" s="25" t="str">
        <f>IFERROR(INDEX(ED$11:ED$541,_xlfn.AGGREGATE(15,6,(ROW(ED$11:ED$541)-ROW(ED$11)+1)/($DX$11:$DX$541="p"),ROWS(FC$11:FC74))),"")</f>
        <v/>
      </c>
      <c r="FD74" s="25" t="str">
        <f>IFERROR(INDEX(EE$11:EE$541,_xlfn.AGGREGATE(15,6,(ROW(EE$11:EE$541)-ROW(EE$11)+1)/($DX$11:$DX$541="p"),ROWS(FD$11:FD74))),"")</f>
        <v/>
      </c>
      <c r="FE74" s="25" t="str">
        <f>IFERROR(INDEX(EF$11:EF$541,_xlfn.AGGREGATE(15,6,(ROW(EF$11:EF$541)-ROW(EF$11)+1)/($DX$11:$DX$541="p"),ROWS(FE$11:FE74))),"")</f>
        <v/>
      </c>
      <c r="FF74" s="25" t="str">
        <f>IFERROR(INDEX(EG$11:EG$541,_xlfn.AGGREGATE(15,6,(ROW(EG$11:EG$541)-ROW(EG$11)+1)/($DX$11:$DX$541="p"),ROWS(FF$11:FF74))),"")</f>
        <v/>
      </c>
      <c r="FG74" s="25" t="str">
        <f>IFERROR(INDEX(EH$11:EH$541,_xlfn.AGGREGATE(15,6,(ROW(EH$11:EH$541)-ROW(EH$11)+1)/($DX$11:$DX$541="p"),ROWS(FG$11:FG74))),"")</f>
        <v/>
      </c>
      <c r="FH74" s="25" t="str">
        <f>IFERROR(INDEX(EI$11:EI$541,_xlfn.AGGREGATE(15,6,(ROW(EI$11:EI$541)-ROW(EI$11)+1)/($DX$11:$DX$541="p"),ROWS(FH$11:FH74))),"")</f>
        <v/>
      </c>
      <c r="FI74" s="25" t="str">
        <f>IFERROR(INDEX(EJ$11:EJ$541,_xlfn.AGGREGATE(15,6,(ROW(EJ$11:EJ$541)-ROW(EJ$11)+1)/($DX$11:$DX$541="p"),ROWS(FI$11:FI74))),"")</f>
        <v/>
      </c>
      <c r="FJ74" s="25" t="str">
        <f>IFERROR(INDEX(EK$11:EK$541,_xlfn.AGGREGATE(15,6,(ROW(EK$11:EK$541)-ROW(EK$11)+1)/($DX$11:$DX$541="p"),ROWS(FJ$11:FJ74))),"")</f>
        <v/>
      </c>
      <c r="FK74" s="25"/>
      <c r="FL74" s="25" t="str">
        <f>IFERROR(INDEX(EM$11:EM$541,_xlfn.AGGREGATE(15,6,(ROW(EM$11:EM$541)-ROW(EM$11)+1)/($DX$11:$DX$541="p"),ROWS(FL$11:FL74))),"")</f>
        <v/>
      </c>
      <c r="FM74" s="25" t="str">
        <f>IFERROR(INDEX(EN$11:EN$541,_xlfn.AGGREGATE(15,6,(ROW(EN$11:EN$541)-ROW(EN$11)+1)/($DX$11:$DX$541="p"),ROWS(FM$11:FM74))),"")</f>
        <v/>
      </c>
      <c r="FN74" s="25" t="str">
        <f>IFERROR(INDEX(EO$11:EO$541,_xlfn.AGGREGATE(15,6,(ROW(EO$11:EO$541)-ROW(EO$11)+1)/($DX$11:$DX$541="p"),ROWS(FN$11:FN74))),"")</f>
        <v/>
      </c>
      <c r="FO74" s="25" t="str">
        <f>IFERROR(INDEX(EP$11:EP$541,_xlfn.AGGREGATE(15,6,(ROW(EP$11:EP$541)-ROW(EP$11)+1)/($DX$11:$DX$541="p"),ROWS(FO$11:FO74))),"")</f>
        <v/>
      </c>
      <c r="FP74" s="25" t="str">
        <f>IFERROR(INDEX(EQ$11:EQ$541,_xlfn.AGGREGATE(15,6,(ROW(EQ$11:EQ$541)-ROW(EQ$11)+1)/($DX$11:$DX$541="p"),ROWS(FP$11:FP74))),"")</f>
        <v/>
      </c>
      <c r="FQ74" s="25" t="str">
        <f>IFERROR(INDEX(ER$11:ER$541,_xlfn.AGGREGATE(15,6,(ROW(ER$11:ER$541)-ROW(ER$11)+1)/($DX$11:$DX$541="p"),ROWS(FQ$11:FQ74))),"")</f>
        <v/>
      </c>
      <c r="FR74" s="25" t="str">
        <f>IFERROR(INDEX(ES$11:ES$541,_xlfn.AGGREGATE(15,6,(ROW(ES$11:ES$541)-ROW(ES$11)+1)/($DX$11:$DX$541="p"),ROWS(FR$11:FR74))),"")</f>
        <v/>
      </c>
      <c r="FS74" s="25" t="str">
        <f>IFERROR(INDEX(ET$11:ET$541,_xlfn.AGGREGATE(15,6,(ROW(ET$11:ET$541)-ROW(ET$11)+1)/($DX$11:$DX$541="p"),ROWS(FS$11:FS74))),"")</f>
        <v/>
      </c>
      <c r="FT74" s="25"/>
      <c r="FU74" s="48">
        <f>_xlfn.RANK.EQ(GI74,$GI$11:$GI$96,1)+COUNTIF($GI$11:GI74,GI74)-1</f>
        <v>3</v>
      </c>
      <c r="FV74" s="25" t="str">
        <f>IFERROR(INDEX(DX$11:DX$541,_xlfn.AGGREGATE(15,6,(ROW(DX$11:DX$541)-ROW(DX$11)+1)/($DX$11:$DX$541="t"),ROWS(FV$11:FV74))),"")</f>
        <v>t</v>
      </c>
      <c r="FW74" s="25" t="str">
        <f>IFERROR(INDEX(DY$11:DY$541,_xlfn.AGGREGATE(15,6,(ROW(DY$11:DY$541)-ROW(DY$11)+1)/($DX$11:$DX$541="t"),ROWS(FW$11:FW74))),"")</f>
        <v>PASS</v>
      </c>
      <c r="FX74" s="25">
        <f>IFERROR(INDEX(DZ$11:DZ$541,_xlfn.AGGREGATE(15,6,(ROW(DZ$11:DZ$541)-ROW(DZ$11)+1)/($DX$11:$DX$541="t"),ROWS(FX$11:FX74))),"")</f>
        <v>3</v>
      </c>
      <c r="FY74" s="25">
        <f>IFERROR(INDEX(EA$11:EA$541,_xlfn.AGGREGATE(15,6,(ROW(EA$11:EA$541)-ROW(EA$11)+1)/($DX$11:$DX$541="t"),ROWS(FY$11:FY74))),"")</f>
        <v>1</v>
      </c>
      <c r="FZ74" s="25">
        <f>IFERROR(INDEX(EB$11:EB$541,_xlfn.AGGREGATE(15,6,(ROW(EB$11:EB$541)-ROW(EB$11)+1)/($DX$11:$DX$541="t"),ROWS(FZ$11:FZ74))),"")</f>
        <v>1</v>
      </c>
      <c r="GA74" s="25">
        <f>IFERROR(INDEX(EC$11:EC$541,_xlfn.AGGREGATE(15,6,(ROW(EC$11:EC$541)-ROW(EC$11)+1)/($DX$11:$DX$541="t"),ROWS(GA$11:GA74))),"")</f>
        <v>3</v>
      </c>
      <c r="GB74" s="25">
        <f>IFERROR(INDEX(ED$11:ED$541,_xlfn.AGGREGATE(15,6,(ROW(ED$11:ED$541)-ROW(ED$11)+1)/($DX$11:$DX$541="t"),ROWS(GB$11:GB74))),"")</f>
        <v>1</v>
      </c>
      <c r="GC74" s="25">
        <f>IFERROR(INDEX(EE$11:EE$541,_xlfn.AGGREGATE(15,6,(ROW(EE$11:EE$541)-ROW(EE$11)+1)/($DX$11:$DX$541="t"),ROWS(GC$11:GC74))),"")</f>
        <v>1</v>
      </c>
      <c r="GD74" s="25">
        <f>IFERROR(INDEX(EF$11:EF$541,_xlfn.AGGREGATE(15,6,(ROW(EF$11:EF$541)-ROW(EF$11)+1)/($DX$11:$DX$541="t"),ROWS(GD$11:GD74))),"")</f>
        <v>3</v>
      </c>
      <c r="GE74" s="25">
        <f>IFERROR(INDEX(EG$11:EG$541,_xlfn.AGGREGATE(15,6,(ROW(EG$11:EG$541)-ROW(EG$11)+1)/($DX$11:$DX$541="t"),ROWS(GE$11:GE74))),"")</f>
        <v>1</v>
      </c>
      <c r="GF74" s="25">
        <f>IFERROR(INDEX(EH$11:EH$541,_xlfn.AGGREGATE(15,6,(ROW(EH$11:EH$541)-ROW(EH$11)+1)/($DX$11:$DX$541="t"),ROWS(GF$11:GF74))),"")</f>
        <v>447.5</v>
      </c>
      <c r="GG74" s="25">
        <f>IFERROR(INDEX(EI$11:EI$541,_xlfn.AGGREGATE(15,6,(ROW(EI$11:EI$541)-ROW(EI$11)+1)/($DX$11:$DX$541="t"),ROWS(GG$11:GG74))),"")</f>
        <v>0</v>
      </c>
      <c r="GH74" s="25">
        <f>IFERROR(INDEX(EJ$11:EJ$541,_xlfn.AGGREGATE(15,6,(ROW(EJ$11:EJ$541)-ROW(EJ$11)+1)/($DX$11:$DX$541="t"),ROWS(GH$11:GH74))),"")</f>
        <v>452.5</v>
      </c>
      <c r="GI74" s="25">
        <f>IFERROR(INDEX(EK$11:EK$541,_xlfn.AGGREGATE(15,6,(ROW(EK$11:EK$541)-ROW(EK$11)+1)/($DX$11:$DX$541="t"),ROWS(GI$11:GI74))),"")</f>
        <v>2.5</v>
      </c>
      <c r="GJ74" s="25"/>
      <c r="GK74" s="25">
        <f>IFERROR(INDEX(EM$11:EM$541,_xlfn.AGGREGATE(15,6,(ROW(EM$11:EM$541)-ROW(EM$11)+1)/($DX$11:$DX$541="t"),ROWS(GK$11:GK74))),"")</f>
        <v>457.64859999999999</v>
      </c>
      <c r="GL74" s="25">
        <f>IFERROR(INDEX(EN$11:EN$541,_xlfn.AGGREGATE(15,6,(ROW(EN$11:EN$541)-ROW(EN$11)+1)/($DX$11:$DX$541="t"),ROWS(GL$11:GL74))),"")</f>
        <v>905.27359999999999</v>
      </c>
      <c r="GM74" s="25">
        <f>IFERROR(INDEX(EO$11:EO$541,_xlfn.AGGREGATE(15,6,(ROW(EO$11:EO$541)-ROW(EO$11)+1)/($DX$11:$DX$541="t"),ROWS(GM$11:GM74))),"")</f>
        <v>1352.8986</v>
      </c>
      <c r="GN74" s="25">
        <f>IFERROR(INDEX(EP$11:EP$541,_xlfn.AGGREGATE(15,6,(ROW(EP$11:EP$541)-ROW(EP$11)+1)/($DX$11:$DX$541="t"),ROWS(GN$11:GN74))),"")</f>
        <v>1805.3986</v>
      </c>
      <c r="GO74" s="25"/>
      <c r="GP74" s="305"/>
      <c r="GQ74" s="142"/>
      <c r="GR74" s="26"/>
      <c r="GS74" s="18" t="str">
        <f t="shared" si="111"/>
        <v>PASS</v>
      </c>
      <c r="GT74" s="26">
        <f t="shared" si="115"/>
        <v>1</v>
      </c>
      <c r="GU74" s="26">
        <f t="shared" si="116"/>
        <v>3</v>
      </c>
      <c r="GV74" s="26">
        <f t="shared" si="117"/>
        <v>1</v>
      </c>
      <c r="GW74" s="26">
        <f t="shared" si="118"/>
        <v>3</v>
      </c>
      <c r="GX74" s="26">
        <f t="shared" si="119"/>
        <v>1</v>
      </c>
      <c r="GY74" s="26">
        <f t="shared" si="120"/>
        <v>3</v>
      </c>
      <c r="GZ74" s="26">
        <f t="shared" si="121"/>
        <v>1</v>
      </c>
      <c r="HA74" s="26">
        <f t="shared" si="122"/>
        <v>3</v>
      </c>
      <c r="HB74" s="26">
        <f t="shared" si="112"/>
        <v>431</v>
      </c>
      <c r="HC74" s="26">
        <f t="shared" si="113"/>
        <v>0</v>
      </c>
      <c r="HD74" s="26">
        <f t="shared" si="114"/>
        <v>469</v>
      </c>
      <c r="HE74" s="63">
        <f t="shared" si="123"/>
        <v>19</v>
      </c>
      <c r="HF74" s="52">
        <f t="shared" si="124"/>
        <v>0</v>
      </c>
      <c r="HG74" s="4">
        <f t="shared" si="125"/>
        <v>436.14859999999999</v>
      </c>
      <c r="HH74" s="26">
        <f t="shared" si="126"/>
        <v>905.27359999999999</v>
      </c>
      <c r="HI74" s="7">
        <f t="shared" si="127"/>
        <v>1336.3986</v>
      </c>
      <c r="HJ74" s="26">
        <f t="shared" si="128"/>
        <v>1805.3986</v>
      </c>
      <c r="HK74" s="2"/>
      <c r="HL74" s="2"/>
      <c r="HN74" s="133">
        <f t="shared" si="134"/>
        <v>0</v>
      </c>
      <c r="HO74" s="35">
        <f t="shared" si="134"/>
        <v>0</v>
      </c>
      <c r="HP74" s="35">
        <f t="shared" si="134"/>
        <v>1</v>
      </c>
      <c r="HQ74" s="35">
        <f t="shared" si="134"/>
        <v>1</v>
      </c>
      <c r="HR74" s="35">
        <f t="shared" si="134"/>
        <v>1</v>
      </c>
      <c r="HS74" s="35">
        <f t="shared" si="134"/>
        <v>1</v>
      </c>
      <c r="HT74" s="35">
        <f t="shared" si="134"/>
        <v>1</v>
      </c>
      <c r="HU74" s="35" t="e">
        <f t="shared" si="134"/>
        <v>#VALUE!</v>
      </c>
      <c r="HV74" s="35" t="e">
        <f t="shared" si="134"/>
        <v>#VALUE!</v>
      </c>
      <c r="HW74" s="35" t="e">
        <f t="shared" si="134"/>
        <v>#VALUE!</v>
      </c>
      <c r="HX74" s="35" t="e">
        <f t="shared" si="135"/>
        <v>#VALUE!</v>
      </c>
      <c r="HY74" s="35" t="e">
        <f t="shared" si="135"/>
        <v>#VALUE!</v>
      </c>
      <c r="HZ74" s="35" t="e">
        <f t="shared" si="135"/>
        <v>#VALUE!</v>
      </c>
      <c r="IA74" s="35" t="e">
        <f t="shared" si="135"/>
        <v>#VALUE!</v>
      </c>
      <c r="IB74" s="35" t="e">
        <f t="shared" si="135"/>
        <v>#VALUE!</v>
      </c>
      <c r="IC74" s="35" t="e">
        <f t="shared" si="135"/>
        <v>#VALUE!</v>
      </c>
      <c r="ID74" s="35" t="e">
        <f t="shared" si="135"/>
        <v>#VALUE!</v>
      </c>
      <c r="IE74" s="35" t="e">
        <f t="shared" si="135"/>
        <v>#VALUE!</v>
      </c>
      <c r="IF74" s="35" t="e">
        <f t="shared" si="135"/>
        <v>#VALUE!</v>
      </c>
      <c r="IG74" s="35" t="e">
        <f t="shared" si="135"/>
        <v>#VALUE!</v>
      </c>
      <c r="IH74" s="35" t="e">
        <f t="shared" si="136"/>
        <v>#VALUE!</v>
      </c>
      <c r="II74" s="35" t="e">
        <f t="shared" si="136"/>
        <v>#VALUE!</v>
      </c>
      <c r="IJ74" s="35" t="e">
        <f t="shared" si="136"/>
        <v>#VALUE!</v>
      </c>
      <c r="IK74" s="35" t="e">
        <f t="shared" si="136"/>
        <v>#VALUE!</v>
      </c>
      <c r="IL74" s="35" t="e">
        <f t="shared" si="136"/>
        <v>#VALUE!</v>
      </c>
      <c r="IM74" s="35" t="e">
        <f t="shared" si="136"/>
        <v>#VALUE!</v>
      </c>
      <c r="IN74" s="35" t="e">
        <f t="shared" si="136"/>
        <v>#VALUE!</v>
      </c>
      <c r="IO74" s="35" t="e">
        <f t="shared" si="136"/>
        <v>#VALUE!</v>
      </c>
      <c r="IP74" s="35" t="e">
        <f t="shared" si="136"/>
        <v>#VALUE!</v>
      </c>
      <c r="IQ74" s="35" t="e">
        <f t="shared" si="136"/>
        <v>#VALUE!</v>
      </c>
      <c r="IR74" s="35" t="e">
        <f t="shared" si="137"/>
        <v>#VALUE!</v>
      </c>
      <c r="IS74" s="35" t="e">
        <f t="shared" si="137"/>
        <v>#VALUE!</v>
      </c>
      <c r="IT74" s="35" t="e">
        <f t="shared" si="137"/>
        <v>#VALUE!</v>
      </c>
      <c r="IU74" s="35" t="e">
        <f t="shared" si="137"/>
        <v>#VALUE!</v>
      </c>
      <c r="IV74" s="35" t="e">
        <f t="shared" si="137"/>
        <v>#VALUE!</v>
      </c>
      <c r="IW74" s="35" t="e">
        <f t="shared" si="137"/>
        <v>#VALUE!</v>
      </c>
      <c r="IX74" s="35" t="e">
        <f t="shared" si="137"/>
        <v>#VALUE!</v>
      </c>
      <c r="IY74" s="35" t="e">
        <f t="shared" si="137"/>
        <v>#VALUE!</v>
      </c>
      <c r="IZ74" s="35" t="e">
        <f t="shared" si="137"/>
        <v>#VALUE!</v>
      </c>
      <c r="JA74" s="35" t="e">
        <f t="shared" si="137"/>
        <v>#VALUE!</v>
      </c>
      <c r="JB74" s="35" t="e">
        <f t="shared" si="138"/>
        <v>#VALUE!</v>
      </c>
      <c r="JC74" s="35" t="e">
        <f t="shared" si="138"/>
        <v>#VALUE!</v>
      </c>
      <c r="JD74" s="35" t="e">
        <f t="shared" si="138"/>
        <v>#VALUE!</v>
      </c>
      <c r="JE74" s="35" t="e">
        <f t="shared" si="138"/>
        <v>#VALUE!</v>
      </c>
      <c r="JF74" s="35" t="e">
        <f t="shared" si="138"/>
        <v>#VALUE!</v>
      </c>
      <c r="JG74" s="35" t="e">
        <f t="shared" si="138"/>
        <v>#VALUE!</v>
      </c>
      <c r="JH74" s="35" t="e">
        <f t="shared" si="138"/>
        <v>#VALUE!</v>
      </c>
      <c r="JI74" s="35" t="e">
        <f t="shared" si="138"/>
        <v>#VALUE!</v>
      </c>
      <c r="JJ74" s="35" t="e">
        <f t="shared" si="138"/>
        <v>#VALUE!</v>
      </c>
      <c r="JK74" s="177" t="e">
        <f t="shared" si="138"/>
        <v>#VALUE!</v>
      </c>
    </row>
    <row r="75" spans="1:271" ht="15" customHeight="1" x14ac:dyDescent="0.3">
      <c r="A75" s="100"/>
      <c r="B75" s="100"/>
      <c r="C75" s="100"/>
      <c r="D75" s="100"/>
      <c r="E75" s="100"/>
      <c r="F75" s="100"/>
      <c r="G75" s="100"/>
      <c r="H75" s="100"/>
      <c r="I75" s="100"/>
      <c r="J75" s="100"/>
      <c r="K75" s="100"/>
      <c r="L75" s="100"/>
      <c r="M75" s="100"/>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426"/>
      <c r="AR75" s="141"/>
      <c r="AS75" s="18">
        <v>25</v>
      </c>
      <c r="AT75" s="26" t="s">
        <v>122</v>
      </c>
      <c r="AU75" s="4" t="str">
        <f t="shared" si="104"/>
        <v>FAIL</v>
      </c>
      <c r="AV75" s="60">
        <v>3</v>
      </c>
      <c r="AW75" s="60">
        <v>1</v>
      </c>
      <c r="AX75" s="60">
        <v>3</v>
      </c>
      <c r="AY75" s="60">
        <v>1</v>
      </c>
      <c r="AZ75" s="26">
        <v>3</v>
      </c>
      <c r="BA75" s="26">
        <v>1</v>
      </c>
      <c r="BB75" s="26">
        <v>3</v>
      </c>
      <c r="BC75" s="26">
        <v>1</v>
      </c>
      <c r="BD75" s="26">
        <f t="shared" si="89"/>
        <v>221</v>
      </c>
      <c r="BE75" s="26"/>
      <c r="BF75" s="26">
        <f t="shared" si="90"/>
        <v>271</v>
      </c>
      <c r="BG75" s="63">
        <f t="shared" si="105"/>
        <v>25</v>
      </c>
      <c r="BH75" s="26"/>
      <c r="BI75" s="138">
        <f t="shared" si="91"/>
        <v>271</v>
      </c>
      <c r="BJ75" s="138">
        <f t="shared" si="92"/>
        <v>492</v>
      </c>
      <c r="BK75" s="138">
        <f t="shared" si="93"/>
        <v>763</v>
      </c>
      <c r="BL75" s="138">
        <f t="shared" si="94"/>
        <v>984</v>
      </c>
      <c r="BM75" s="138">
        <f t="shared" si="95"/>
        <v>1255</v>
      </c>
      <c r="BN75" s="138">
        <f t="shared" si="96"/>
        <v>1476</v>
      </c>
      <c r="BO75" s="138">
        <f t="shared" si="97"/>
        <v>1747</v>
      </c>
      <c r="BP75" s="138">
        <f t="shared" si="98"/>
        <v>0</v>
      </c>
      <c r="BQ75" s="26"/>
      <c r="BR75" s="26" t="str">
        <f t="shared" si="9"/>
        <v>yes2</v>
      </c>
      <c r="BS75" s="26" t="str">
        <f t="shared" si="10"/>
        <v>Int</v>
      </c>
      <c r="BT75" s="26"/>
      <c r="BU75" s="26"/>
      <c r="BV75" s="1">
        <f t="shared" si="139"/>
        <v>0</v>
      </c>
      <c r="BW75" s="1">
        <f t="shared" si="139"/>
        <v>0</v>
      </c>
      <c r="BX75" s="1">
        <f t="shared" si="139"/>
        <v>0</v>
      </c>
      <c r="BY75" s="1">
        <f t="shared" si="139"/>
        <v>0</v>
      </c>
      <c r="BZ75" s="1">
        <f t="shared" si="139"/>
        <v>0</v>
      </c>
      <c r="CA75" s="1">
        <f t="shared" si="139"/>
        <v>0</v>
      </c>
      <c r="CB75" s="1">
        <f t="shared" si="139"/>
        <v>0</v>
      </c>
      <c r="CC75" s="1">
        <f t="shared" si="139"/>
        <v>0</v>
      </c>
      <c r="CD75" s="1">
        <f t="shared" si="139"/>
        <v>0</v>
      </c>
      <c r="CE75" s="1">
        <f t="shared" si="139"/>
        <v>0</v>
      </c>
      <c r="CF75" s="1">
        <f t="shared" si="140"/>
        <v>0</v>
      </c>
      <c r="CG75" s="1">
        <f t="shared" si="140"/>
        <v>0</v>
      </c>
      <c r="CH75" s="1">
        <f t="shared" si="140"/>
        <v>1</v>
      </c>
      <c r="CI75" s="1">
        <f t="shared" si="140"/>
        <v>0</v>
      </c>
      <c r="CJ75" s="1">
        <f t="shared" si="140"/>
        <v>0</v>
      </c>
      <c r="CK75" s="1">
        <f t="shared" si="140"/>
        <v>0</v>
      </c>
      <c r="CL75" s="1">
        <f t="shared" si="140"/>
        <v>0</v>
      </c>
      <c r="CM75" s="1">
        <f t="shared" si="140"/>
        <v>0</v>
      </c>
      <c r="CN75" s="1">
        <f t="shared" si="140"/>
        <v>0</v>
      </c>
      <c r="CO75" s="1">
        <f t="shared" si="140"/>
        <v>1</v>
      </c>
      <c r="CP75" s="1">
        <f t="shared" si="141"/>
        <v>0</v>
      </c>
      <c r="CQ75" s="1">
        <f t="shared" si="141"/>
        <v>0</v>
      </c>
      <c r="CR75" s="1">
        <f t="shared" si="141"/>
        <v>0</v>
      </c>
      <c r="CS75" s="1">
        <f t="shared" si="141"/>
        <v>0</v>
      </c>
      <c r="CT75" s="1">
        <f t="shared" si="141"/>
        <v>0</v>
      </c>
      <c r="CU75" s="1">
        <f t="shared" si="141"/>
        <v>0</v>
      </c>
      <c r="CV75" s="1">
        <f t="shared" si="141"/>
        <v>0</v>
      </c>
      <c r="CW75" s="1">
        <f t="shared" si="141"/>
        <v>0</v>
      </c>
      <c r="CX75" s="1">
        <f t="shared" si="141"/>
        <v>0</v>
      </c>
      <c r="CY75" s="1">
        <f t="shared" si="141"/>
        <v>0</v>
      </c>
      <c r="CZ75" s="1">
        <f t="shared" si="142"/>
        <v>0</v>
      </c>
      <c r="DA75" s="1">
        <f t="shared" si="142"/>
        <v>0</v>
      </c>
      <c r="DB75" s="1">
        <f t="shared" si="142"/>
        <v>0</v>
      </c>
      <c r="DC75" s="1">
        <f t="shared" si="142"/>
        <v>0</v>
      </c>
      <c r="DD75" s="1">
        <f t="shared" si="142"/>
        <v>0</v>
      </c>
      <c r="DE75" s="1">
        <f t="shared" si="142"/>
        <v>0</v>
      </c>
      <c r="DF75" s="1">
        <f t="shared" si="142"/>
        <v>0</v>
      </c>
      <c r="DG75" s="1">
        <f t="shared" si="142"/>
        <v>0</v>
      </c>
      <c r="DH75" s="1">
        <f t="shared" si="142"/>
        <v>0</v>
      </c>
      <c r="DI75" s="1">
        <f t="shared" si="142"/>
        <v>0</v>
      </c>
      <c r="DJ75" s="1">
        <f t="shared" si="143"/>
        <v>0</v>
      </c>
      <c r="DK75" s="1">
        <f t="shared" si="143"/>
        <v>0</v>
      </c>
      <c r="DL75" s="1">
        <f t="shared" si="143"/>
        <v>0</v>
      </c>
      <c r="DM75" s="1">
        <f t="shared" si="143"/>
        <v>0</v>
      </c>
      <c r="DN75" s="1">
        <f t="shared" si="143"/>
        <v>0</v>
      </c>
      <c r="DO75" s="1">
        <f t="shared" si="143"/>
        <v>0</v>
      </c>
      <c r="DP75" s="26"/>
      <c r="DQ75" s="26"/>
      <c r="DR75" s="26"/>
      <c r="DS75" s="26"/>
      <c r="DT75" s="366"/>
      <c r="DU75" s="142"/>
      <c r="DV75" s="26"/>
      <c r="DW75" s="48">
        <v>62</v>
      </c>
      <c r="DX75" s="26" t="str">
        <f>IFERROR(INDEX(AT$11:AT$2000,_xlfn.AGGREGATE(15,6,(ROW(AT$11:AT$2000)-ROW(AT$11)+1)/($AU$11:$AU$2000=$DY$8),ROWS(DX$11:DX75))),"")</f>
        <v>t</v>
      </c>
      <c r="DY75" s="4" t="str">
        <f>IFERROR(INDEX(AU$11:AU$2000,_xlfn.AGGREGATE(15,6,(ROW(AU$11:AU$2000)-ROW(AU$11)+1)/($AU$11:$AU$2000=$DY$8),ROWS(DY$11:DY75))),"")</f>
        <v>PASS</v>
      </c>
      <c r="DZ75" s="26">
        <f>IFERROR(INDEX(AV$11:AV$2000,_xlfn.AGGREGATE(15,6,(ROW(AV$11:AV$2000)-ROW(AV$11)+1)/($AU$11:$AU$2000=$DY$8),ROWS(DZ$11:DZ75))),"")</f>
        <v>3</v>
      </c>
      <c r="EA75" s="26">
        <f>IFERROR(INDEX(AW$11:AW$2000,_xlfn.AGGREGATE(15,6,(ROW(AW$11:AW$2000)-ROW(AW$11)+1)/($AU$11:$AU$2000=$DY$8),ROWS(EA$11:EA75))),"")</f>
        <v>3</v>
      </c>
      <c r="EB75" s="26">
        <f>IFERROR(INDEX(AX$11:AX$2000,_xlfn.AGGREGATE(15,6,(ROW(AX$11:AX$2000)-ROW(AX$11)+1)/($AU$11:$AU$2000=$DY$8),ROWS(EB$11:EB75))),"")</f>
        <v>1</v>
      </c>
      <c r="EC75" s="26">
        <f>IFERROR(INDEX(AY$11:AY$2000,_xlfn.AGGREGATE(15,6,(ROW(AY$11:AY$2000)-ROW(AY$11)+1)/($AU$11:$AU$2000=$DY$8),ROWS(EC$11:EC75))),"")</f>
        <v>1</v>
      </c>
      <c r="ED75" s="26">
        <f>IFERROR(INDEX(AZ$11:AZ$2000,_xlfn.AGGREGATE(15,6,(ROW(AZ$11:AZ$2000)-ROW(AZ$11)+1)/($AU$11:$AU$2000=$DY$8),ROWS(ED$11:ED75))),"")</f>
        <v>3</v>
      </c>
      <c r="EE75" s="26">
        <f>IFERROR(INDEX(BA$11:BA$2000,_xlfn.AGGREGATE(15,6,(ROW(BA$11:BA$2000)-ROW(BA$11)+1)/($AU$11:$AU$2000=$DY$8),ROWS(EE$11:EE75))),"")</f>
        <v>3</v>
      </c>
      <c r="EF75" s="26">
        <f>IFERROR(INDEX(BB$11:BB$2000,_xlfn.AGGREGATE(15,6,(ROW(BB$11:BB$2000)-ROW(BB$11)+1)/($AU$11:$AU$2000=$DY$8),ROWS(EF$11:EF75))),"")</f>
        <v>1</v>
      </c>
      <c r="EG75" s="26">
        <f>IFERROR(INDEX(BC$11:BC$2000,_xlfn.AGGREGATE(15,6,(ROW(BC$11:BC$2000)-ROW(BC$11)+1)/($AU$11:$AU$2000=$DY$8),ROWS(EG$11:EG75))),"")</f>
        <v>1</v>
      </c>
      <c r="EH75" s="26">
        <f>IFERROR(INDEX(BD$11:BD$2000,_xlfn.AGGREGATE(15,6,(ROW(BD$11:BD$2000)-ROW(BD$11)+1)/($AU$11:$AU$2000=$DY$8),ROWS(EH$11:EH75))),"")</f>
        <v>428.5</v>
      </c>
      <c r="EI75" s="26">
        <f>IFERROR(INDEX(BE$11:BE$2000,_xlfn.AGGREGATE(15,6,(ROW(BE$11:BE$2000)-ROW(BE$11)+1)/($AU$11:$AU$2000=$DY$8),ROWS(EI$11:EI75))),"")</f>
        <v>0</v>
      </c>
      <c r="EJ75" s="26">
        <f>IFERROR(INDEX(BF$11:BF$2000,_xlfn.AGGREGATE(15,6,(ROW(BF$11:BF$2000)-ROW(BF$11)+1)/($AU$11:$AU$2000=$DY$8),ROWS(EJ$11:EJ75))),"")</f>
        <v>471.5</v>
      </c>
      <c r="EK75" s="26">
        <f>IFERROR(INDEX(BG$11:BG$2000,_xlfn.AGGREGATE(15,6,(ROW(BG$11:BG$2000)-ROW(BG$11)+1)/($AU$11:$AU$2000=$DY$8),ROWS(EK$11:EK75))),"")</f>
        <v>21.5</v>
      </c>
      <c r="EL75" s="26">
        <f>IFERROR(INDEX(BH$11:BH$2000,_xlfn.AGGREGATE(15,6,(ROW(BH$11:BH$2000)-ROW(BH$11)+1)/($AU$11:$AU$2000=$DY$8),ROWS(EL$11:EL75))),"")</f>
        <v>0</v>
      </c>
      <c r="EM75" s="26">
        <f>IFERROR(INDEX(BI$11:BI$2000,_xlfn.AGGREGATE(15,6,(ROW(BI$11:BI$2000)-ROW(BI$11)+1)/($AU$11:$AU$2000=$DY$8),ROWS(EM$11:EM75))),"")</f>
        <v>476.64859999999999</v>
      </c>
      <c r="EN75" s="26">
        <f>IFERROR(INDEX(BJ$11:BJ$2000,_xlfn.AGGREGATE(15,6,(ROW(BJ$11:BJ$2000)-ROW(BJ$11)+1)/($AU$11:$AU$2000=$DY$8),ROWS(EN$11:EN75))),"")</f>
        <v>948.27359999999999</v>
      </c>
      <c r="EO75" s="26">
        <f>IFERROR(INDEX(BK$11:BK$2000,_xlfn.AGGREGATE(15,6,(ROW(BK$11:BK$2000)-ROW(BK$11)+1)/($AU$11:$AU$2000=$DY$8),ROWS(EO$11:EO75))),"")</f>
        <v>1376.8986</v>
      </c>
      <c r="EP75" s="26">
        <f>IFERROR(INDEX(BL$11:BL$2000,_xlfn.AGGREGATE(15,6,(ROW(BL$11:BL$2000)-ROW(BL$11)+1)/($AU$11:$AU$2000=$DY$8),ROWS(EP$11:EP75))),"")</f>
        <v>1805.3986</v>
      </c>
      <c r="EQ75" s="26">
        <f>IFERROR(INDEX(BM$11:BM$2000,_xlfn.AGGREGATE(15,6,(ROW(BM$11:BM$2000)-ROW(BM$11)+1)/($AU$11:$AU$2000=$DY$8),ROWS(EQ$11:EQ75))),"")</f>
        <v>0</v>
      </c>
      <c r="ER75" s="26">
        <f>IFERROR(INDEX(BN$11:BN$2000,_xlfn.AGGREGATE(15,6,(ROW(BN$11:BN$2000)-ROW(BN$11)+1)/($AU$11:$AU$2000=$DY$8),ROWS(ER$11:ER75))),"")</f>
        <v>0</v>
      </c>
      <c r="ES75" s="26">
        <f>IFERROR(INDEX(BO$11:BO$2000,_xlfn.AGGREGATE(15,6,(ROW(BO$11:BO$2000)-ROW(BO$11)+1)/($AU$11:$AU$2000=$DY$8),ROWS(ES$11:ES75))),"")</f>
        <v>0</v>
      </c>
      <c r="ET75" s="63">
        <f>IFERROR(INDEX(BP$11:BP$2000,_xlfn.AGGREGATE(15,6,(ROW(BP$11:BP$2000)-ROW(BP$11)+1)/($AU$11:$AU$2000=$DY$8),ROWS(ET$11:ET75))),"")</f>
        <v>0</v>
      </c>
      <c r="EU75" s="25"/>
      <c r="EV75" s="48" t="e">
        <f>_xlfn.RANK.EQ(FJ75,$FJ$11:$FJ$64,1)+COUNTIF(FJ$11:$FJ75,FJ75)-1</f>
        <v>#VALUE!</v>
      </c>
      <c r="EW75" s="25" t="str">
        <f>IFERROR(INDEX(DX$11:DX$541,_xlfn.AGGREGATE(15,6,(ROW(DX$11:DX$541)-ROW(DX$11)+1)/($DX$11:$DX$541="p"),ROWS(EW$11:EW75))),"")</f>
        <v/>
      </c>
      <c r="EX75" s="25" t="str">
        <f>IFERROR(INDEX(DY$11:DY$541,_xlfn.AGGREGATE(15,6,(ROW(DY$11:DY$541)-ROW(DY$11)+1)/($DX$11:$DX$541="p"),ROWS(EX$11:EX75))),"")</f>
        <v/>
      </c>
      <c r="EY75" s="25" t="str">
        <f>IFERROR(INDEX(DZ$11:DZ$541,_xlfn.AGGREGATE(15,6,(ROW(DZ$11:DZ$541)-ROW(DZ$11)+1)/($DX$11:$DX$541="p"),ROWS(EY$11:EY75))),"")</f>
        <v/>
      </c>
      <c r="EZ75" s="25" t="str">
        <f>IFERROR(INDEX(EA$11:EA$541,_xlfn.AGGREGATE(15,6,(ROW(EA$11:EA$541)-ROW(EA$11)+1)/($DX$11:$DX$541="p"),ROWS(EZ$11:EZ75))),"")</f>
        <v/>
      </c>
      <c r="FA75" s="25" t="str">
        <f>IFERROR(INDEX(EB$11:EB$541,_xlfn.AGGREGATE(15,6,(ROW(EB$11:EB$541)-ROW(EB$11)+1)/($DX$11:$DX$541="p"),ROWS(FA$11:FA75))),"")</f>
        <v/>
      </c>
      <c r="FB75" s="25" t="str">
        <f>IFERROR(INDEX(EC$11:EC$541,_xlfn.AGGREGATE(15,6,(ROW(EC$11:EC$541)-ROW(EC$11)+1)/($DX$11:$DX$541="p"),ROWS(FB$11:FB75))),"")</f>
        <v/>
      </c>
      <c r="FC75" s="25" t="str">
        <f>IFERROR(INDEX(ED$11:ED$541,_xlfn.AGGREGATE(15,6,(ROW(ED$11:ED$541)-ROW(ED$11)+1)/($DX$11:$DX$541="p"),ROWS(FC$11:FC75))),"")</f>
        <v/>
      </c>
      <c r="FD75" s="25" t="str">
        <f>IFERROR(INDEX(EE$11:EE$541,_xlfn.AGGREGATE(15,6,(ROW(EE$11:EE$541)-ROW(EE$11)+1)/($DX$11:$DX$541="p"),ROWS(FD$11:FD75))),"")</f>
        <v/>
      </c>
      <c r="FE75" s="25" t="str">
        <f>IFERROR(INDEX(EF$11:EF$541,_xlfn.AGGREGATE(15,6,(ROW(EF$11:EF$541)-ROW(EF$11)+1)/($DX$11:$DX$541="p"),ROWS(FE$11:FE75))),"")</f>
        <v/>
      </c>
      <c r="FF75" s="25" t="str">
        <f>IFERROR(INDEX(EG$11:EG$541,_xlfn.AGGREGATE(15,6,(ROW(EG$11:EG$541)-ROW(EG$11)+1)/($DX$11:$DX$541="p"),ROWS(FF$11:FF75))),"")</f>
        <v/>
      </c>
      <c r="FG75" s="25" t="str">
        <f>IFERROR(INDEX(EH$11:EH$541,_xlfn.AGGREGATE(15,6,(ROW(EH$11:EH$541)-ROW(EH$11)+1)/($DX$11:$DX$541="p"),ROWS(FG$11:FG75))),"")</f>
        <v/>
      </c>
      <c r="FH75" s="25" t="str">
        <f>IFERROR(INDEX(EI$11:EI$541,_xlfn.AGGREGATE(15,6,(ROW(EI$11:EI$541)-ROW(EI$11)+1)/($DX$11:$DX$541="p"),ROWS(FH$11:FH75))),"")</f>
        <v/>
      </c>
      <c r="FI75" s="25" t="str">
        <f>IFERROR(INDEX(EJ$11:EJ$541,_xlfn.AGGREGATE(15,6,(ROW(EJ$11:EJ$541)-ROW(EJ$11)+1)/($DX$11:$DX$541="p"),ROWS(FI$11:FI75))),"")</f>
        <v/>
      </c>
      <c r="FJ75" s="25" t="str">
        <f>IFERROR(INDEX(EK$11:EK$541,_xlfn.AGGREGATE(15,6,(ROW(EK$11:EK$541)-ROW(EK$11)+1)/($DX$11:$DX$541="p"),ROWS(FJ$11:FJ75))),"")</f>
        <v/>
      </c>
      <c r="FK75" s="25"/>
      <c r="FL75" s="25" t="str">
        <f>IFERROR(INDEX(EM$11:EM$541,_xlfn.AGGREGATE(15,6,(ROW(EM$11:EM$541)-ROW(EM$11)+1)/($DX$11:$DX$541="p"),ROWS(FL$11:FL75))),"")</f>
        <v/>
      </c>
      <c r="FM75" s="25" t="str">
        <f>IFERROR(INDEX(EN$11:EN$541,_xlfn.AGGREGATE(15,6,(ROW(EN$11:EN$541)-ROW(EN$11)+1)/($DX$11:$DX$541="p"),ROWS(FM$11:FM75))),"")</f>
        <v/>
      </c>
      <c r="FN75" s="25" t="str">
        <f>IFERROR(INDEX(EO$11:EO$541,_xlfn.AGGREGATE(15,6,(ROW(EO$11:EO$541)-ROW(EO$11)+1)/($DX$11:$DX$541="p"),ROWS(FN$11:FN75))),"")</f>
        <v/>
      </c>
      <c r="FO75" s="25" t="str">
        <f>IFERROR(INDEX(EP$11:EP$541,_xlfn.AGGREGATE(15,6,(ROW(EP$11:EP$541)-ROW(EP$11)+1)/($DX$11:$DX$541="p"),ROWS(FO$11:FO75))),"")</f>
        <v/>
      </c>
      <c r="FP75" s="25" t="str">
        <f>IFERROR(INDEX(EQ$11:EQ$541,_xlfn.AGGREGATE(15,6,(ROW(EQ$11:EQ$541)-ROW(EQ$11)+1)/($DX$11:$DX$541="p"),ROWS(FP$11:FP75))),"")</f>
        <v/>
      </c>
      <c r="FQ75" s="25" t="str">
        <f>IFERROR(INDEX(ER$11:ER$541,_xlfn.AGGREGATE(15,6,(ROW(ER$11:ER$541)-ROW(ER$11)+1)/($DX$11:$DX$541="p"),ROWS(FQ$11:FQ75))),"")</f>
        <v/>
      </c>
      <c r="FR75" s="25" t="str">
        <f>IFERROR(INDEX(ES$11:ES$541,_xlfn.AGGREGATE(15,6,(ROW(ES$11:ES$541)-ROW(ES$11)+1)/($DX$11:$DX$541="p"),ROWS(FR$11:FR75))),"")</f>
        <v/>
      </c>
      <c r="FS75" s="25" t="str">
        <f>IFERROR(INDEX(ET$11:ET$541,_xlfn.AGGREGATE(15,6,(ROW(ET$11:ET$541)-ROW(ET$11)+1)/($DX$11:$DX$541="p"),ROWS(FS$11:FS75))),"")</f>
        <v/>
      </c>
      <c r="FT75" s="25"/>
      <c r="FU75" s="48">
        <f>_xlfn.RANK.EQ(GI75,$GI$11:$GI$96,1)+COUNTIF($GI$11:GI75,GI75)-1</f>
        <v>4</v>
      </c>
      <c r="FV75" s="25" t="str">
        <f>IFERROR(INDEX(DX$11:DX$541,_xlfn.AGGREGATE(15,6,(ROW(DX$11:DX$541)-ROW(DX$11)+1)/($DX$11:$DX$541="t"),ROWS(FV$11:FV75))),"")</f>
        <v>t</v>
      </c>
      <c r="FW75" s="25" t="str">
        <f>IFERROR(INDEX(DY$11:DY$541,_xlfn.AGGREGATE(15,6,(ROW(DY$11:DY$541)-ROW(DY$11)+1)/($DX$11:$DX$541="t"),ROWS(FW$11:FW75))),"")</f>
        <v>PASS</v>
      </c>
      <c r="FX75" s="25">
        <f>IFERROR(INDEX(DZ$11:DZ$541,_xlfn.AGGREGATE(15,6,(ROW(DZ$11:DZ$541)-ROW(DZ$11)+1)/($DX$11:$DX$541="t"),ROWS(FX$11:FX75))),"")</f>
        <v>3</v>
      </c>
      <c r="FY75" s="25">
        <f>IFERROR(INDEX(EA$11:EA$541,_xlfn.AGGREGATE(15,6,(ROW(EA$11:EA$541)-ROW(EA$11)+1)/($DX$11:$DX$541="t"),ROWS(FY$11:FY75))),"")</f>
        <v>1</v>
      </c>
      <c r="FZ75" s="25">
        <f>IFERROR(INDEX(EB$11:EB$541,_xlfn.AGGREGATE(15,6,(ROW(EB$11:EB$541)-ROW(EB$11)+1)/($DX$11:$DX$541="t"),ROWS(FZ$11:FZ75))),"")</f>
        <v>1</v>
      </c>
      <c r="GA75" s="25">
        <f>IFERROR(INDEX(EC$11:EC$541,_xlfn.AGGREGATE(15,6,(ROW(EC$11:EC$541)-ROW(EC$11)+1)/($DX$11:$DX$541="t"),ROWS(GA$11:GA75))),"")</f>
        <v>3</v>
      </c>
      <c r="GB75" s="25">
        <f>IFERROR(INDEX(ED$11:ED$541,_xlfn.AGGREGATE(15,6,(ROW(ED$11:ED$541)-ROW(ED$11)+1)/($DX$11:$DX$541="t"),ROWS(GB$11:GB75))),"")</f>
        <v>1</v>
      </c>
      <c r="GC75" s="25">
        <f>IFERROR(INDEX(EE$11:EE$541,_xlfn.AGGREGATE(15,6,(ROW(EE$11:EE$541)-ROW(EE$11)+1)/($DX$11:$DX$541="t"),ROWS(GC$11:GC75))),"")</f>
        <v>1</v>
      </c>
      <c r="GD75" s="25">
        <f>IFERROR(INDEX(EF$11:EF$541,_xlfn.AGGREGATE(15,6,(ROW(EF$11:EF$541)-ROW(EF$11)+1)/($DX$11:$DX$541="t"),ROWS(GD$11:GD75))),"")</f>
        <v>3</v>
      </c>
      <c r="GE75" s="25">
        <f>IFERROR(INDEX(EG$11:EG$541,_xlfn.AGGREGATE(15,6,(ROW(EG$11:EG$541)-ROW(EG$11)+1)/($DX$11:$DX$541="t"),ROWS(GE$11:GE75))),"")</f>
        <v>1</v>
      </c>
      <c r="GF75" s="25">
        <f>IFERROR(INDEX(EH$11:EH$541,_xlfn.AGGREGATE(15,6,(ROW(EH$11:EH$541)-ROW(EH$11)+1)/($DX$11:$DX$541="t"),ROWS(GF$11:GF75))),"")</f>
        <v>447</v>
      </c>
      <c r="GG75" s="25">
        <f>IFERROR(INDEX(EI$11:EI$541,_xlfn.AGGREGATE(15,6,(ROW(EI$11:EI$541)-ROW(EI$11)+1)/($DX$11:$DX$541="t"),ROWS(GG$11:GG75))),"")</f>
        <v>0</v>
      </c>
      <c r="GH75" s="25">
        <f>IFERROR(INDEX(EJ$11:EJ$541,_xlfn.AGGREGATE(15,6,(ROW(EJ$11:EJ$541)-ROW(EJ$11)+1)/($DX$11:$DX$541="t"),ROWS(GH$11:GH75))),"")</f>
        <v>453</v>
      </c>
      <c r="GI75" s="25">
        <f>IFERROR(INDEX(EK$11:EK$541,_xlfn.AGGREGATE(15,6,(ROW(EK$11:EK$541)-ROW(EK$11)+1)/($DX$11:$DX$541="t"),ROWS(GI$11:GI75))),"")</f>
        <v>3</v>
      </c>
      <c r="GJ75" s="25"/>
      <c r="GK75" s="25">
        <f>IFERROR(INDEX(EM$11:EM$541,_xlfn.AGGREGATE(15,6,(ROW(EM$11:EM$541)-ROW(EM$11)+1)/($DX$11:$DX$541="t"),ROWS(GK$11:GK75))),"")</f>
        <v>458.14859999999999</v>
      </c>
      <c r="GL75" s="25">
        <f>IFERROR(INDEX(EN$11:EN$541,_xlfn.AGGREGATE(15,6,(ROW(EN$11:EN$541)-ROW(EN$11)+1)/($DX$11:$DX$541="t"),ROWS(GL$11:GL75))),"")</f>
        <v>905.27359999999999</v>
      </c>
      <c r="GM75" s="25">
        <f>IFERROR(INDEX(EO$11:EO$541,_xlfn.AGGREGATE(15,6,(ROW(EO$11:EO$541)-ROW(EO$11)+1)/($DX$11:$DX$541="t"),ROWS(GM$11:GM75))),"")</f>
        <v>1352.3986</v>
      </c>
      <c r="GN75" s="25">
        <f>IFERROR(INDEX(EP$11:EP$541,_xlfn.AGGREGATE(15,6,(ROW(EP$11:EP$541)-ROW(EP$11)+1)/($DX$11:$DX$541="t"),ROWS(GN$11:GN75))),"")</f>
        <v>1805.3986</v>
      </c>
      <c r="GO75" s="25"/>
      <c r="GP75" s="305"/>
      <c r="GQ75" s="142"/>
      <c r="GR75" s="26"/>
      <c r="GS75" s="18" t="str">
        <f t="shared" si="111"/>
        <v>PASS</v>
      </c>
      <c r="GT75" s="26">
        <f t="shared" si="115"/>
        <v>1</v>
      </c>
      <c r="GU75" s="26">
        <f t="shared" si="116"/>
        <v>1</v>
      </c>
      <c r="GV75" s="26">
        <f t="shared" si="117"/>
        <v>3</v>
      </c>
      <c r="GW75" s="26">
        <f t="shared" si="118"/>
        <v>3</v>
      </c>
      <c r="GX75" s="26">
        <f t="shared" si="119"/>
        <v>1</v>
      </c>
      <c r="GY75" s="26">
        <f t="shared" si="120"/>
        <v>1</v>
      </c>
      <c r="GZ75" s="26">
        <f t="shared" si="121"/>
        <v>3</v>
      </c>
      <c r="HA75" s="26">
        <f t="shared" si="122"/>
        <v>3</v>
      </c>
      <c r="HB75" s="26">
        <f t="shared" si="112"/>
        <v>431</v>
      </c>
      <c r="HC75" s="26">
        <f t="shared" si="113"/>
        <v>0</v>
      </c>
      <c r="HD75" s="26">
        <f t="shared" si="114"/>
        <v>469</v>
      </c>
      <c r="HE75" s="63">
        <f t="shared" si="123"/>
        <v>19</v>
      </c>
      <c r="HF75" s="52">
        <f t="shared" si="124"/>
        <v>0</v>
      </c>
      <c r="HG75" s="4">
        <f t="shared" si="125"/>
        <v>436.14859999999999</v>
      </c>
      <c r="HH75" s="26">
        <f t="shared" si="126"/>
        <v>867.27359999999999</v>
      </c>
      <c r="HI75" s="7">
        <f t="shared" si="127"/>
        <v>1336.3986</v>
      </c>
      <c r="HJ75" s="26">
        <f t="shared" si="128"/>
        <v>1805.3986</v>
      </c>
      <c r="HK75" s="2"/>
      <c r="HL75" s="2"/>
      <c r="HN75" s="133">
        <f t="shared" si="134"/>
        <v>0</v>
      </c>
      <c r="HO75" s="35">
        <f t="shared" si="134"/>
        <v>0</v>
      </c>
      <c r="HP75" s="35">
        <f t="shared" si="134"/>
        <v>1</v>
      </c>
      <c r="HQ75" s="35">
        <f t="shared" si="134"/>
        <v>1</v>
      </c>
      <c r="HR75" s="35">
        <f t="shared" si="134"/>
        <v>1</v>
      </c>
      <c r="HS75" s="35">
        <f t="shared" si="134"/>
        <v>1</v>
      </c>
      <c r="HT75" s="35">
        <f t="shared" si="134"/>
        <v>1</v>
      </c>
      <c r="HU75" s="35" t="e">
        <f t="shared" si="134"/>
        <v>#VALUE!</v>
      </c>
      <c r="HV75" s="35" t="e">
        <f t="shared" si="134"/>
        <v>#VALUE!</v>
      </c>
      <c r="HW75" s="35" t="e">
        <f t="shared" si="134"/>
        <v>#VALUE!</v>
      </c>
      <c r="HX75" s="35" t="e">
        <f t="shared" si="135"/>
        <v>#VALUE!</v>
      </c>
      <c r="HY75" s="35" t="e">
        <f t="shared" si="135"/>
        <v>#VALUE!</v>
      </c>
      <c r="HZ75" s="35" t="e">
        <f t="shared" si="135"/>
        <v>#VALUE!</v>
      </c>
      <c r="IA75" s="35" t="e">
        <f t="shared" si="135"/>
        <v>#VALUE!</v>
      </c>
      <c r="IB75" s="35" t="e">
        <f t="shared" si="135"/>
        <v>#VALUE!</v>
      </c>
      <c r="IC75" s="35" t="e">
        <f t="shared" si="135"/>
        <v>#VALUE!</v>
      </c>
      <c r="ID75" s="35" t="e">
        <f t="shared" si="135"/>
        <v>#VALUE!</v>
      </c>
      <c r="IE75" s="35" t="e">
        <f t="shared" si="135"/>
        <v>#VALUE!</v>
      </c>
      <c r="IF75" s="35" t="e">
        <f t="shared" si="135"/>
        <v>#VALUE!</v>
      </c>
      <c r="IG75" s="35" t="e">
        <f t="shared" si="135"/>
        <v>#VALUE!</v>
      </c>
      <c r="IH75" s="35" t="e">
        <f t="shared" si="136"/>
        <v>#VALUE!</v>
      </c>
      <c r="II75" s="35" t="e">
        <f t="shared" si="136"/>
        <v>#VALUE!</v>
      </c>
      <c r="IJ75" s="35" t="e">
        <f t="shared" si="136"/>
        <v>#VALUE!</v>
      </c>
      <c r="IK75" s="35" t="e">
        <f t="shared" si="136"/>
        <v>#VALUE!</v>
      </c>
      <c r="IL75" s="35" t="e">
        <f t="shared" si="136"/>
        <v>#VALUE!</v>
      </c>
      <c r="IM75" s="35" t="e">
        <f t="shared" si="136"/>
        <v>#VALUE!</v>
      </c>
      <c r="IN75" s="35" t="e">
        <f t="shared" si="136"/>
        <v>#VALUE!</v>
      </c>
      <c r="IO75" s="35" t="e">
        <f t="shared" si="136"/>
        <v>#VALUE!</v>
      </c>
      <c r="IP75" s="35" t="e">
        <f t="shared" si="136"/>
        <v>#VALUE!</v>
      </c>
      <c r="IQ75" s="35" t="e">
        <f t="shared" si="136"/>
        <v>#VALUE!</v>
      </c>
      <c r="IR75" s="35" t="e">
        <f t="shared" si="137"/>
        <v>#VALUE!</v>
      </c>
      <c r="IS75" s="35" t="e">
        <f t="shared" si="137"/>
        <v>#VALUE!</v>
      </c>
      <c r="IT75" s="35" t="e">
        <f t="shared" si="137"/>
        <v>#VALUE!</v>
      </c>
      <c r="IU75" s="35" t="e">
        <f t="shared" si="137"/>
        <v>#VALUE!</v>
      </c>
      <c r="IV75" s="35" t="e">
        <f t="shared" si="137"/>
        <v>#VALUE!</v>
      </c>
      <c r="IW75" s="35" t="e">
        <f t="shared" si="137"/>
        <v>#VALUE!</v>
      </c>
      <c r="IX75" s="35" t="e">
        <f t="shared" si="137"/>
        <v>#VALUE!</v>
      </c>
      <c r="IY75" s="35" t="e">
        <f t="shared" si="137"/>
        <v>#VALUE!</v>
      </c>
      <c r="IZ75" s="35" t="e">
        <f t="shared" si="137"/>
        <v>#VALUE!</v>
      </c>
      <c r="JA75" s="35" t="e">
        <f t="shared" si="137"/>
        <v>#VALUE!</v>
      </c>
      <c r="JB75" s="35" t="e">
        <f t="shared" si="138"/>
        <v>#VALUE!</v>
      </c>
      <c r="JC75" s="35" t="e">
        <f t="shared" si="138"/>
        <v>#VALUE!</v>
      </c>
      <c r="JD75" s="35" t="e">
        <f t="shared" si="138"/>
        <v>#VALUE!</v>
      </c>
      <c r="JE75" s="35" t="e">
        <f t="shared" si="138"/>
        <v>#VALUE!</v>
      </c>
      <c r="JF75" s="35" t="e">
        <f t="shared" si="138"/>
        <v>#VALUE!</v>
      </c>
      <c r="JG75" s="35" t="e">
        <f t="shared" si="138"/>
        <v>#VALUE!</v>
      </c>
      <c r="JH75" s="35" t="e">
        <f t="shared" si="138"/>
        <v>#VALUE!</v>
      </c>
      <c r="JI75" s="35" t="e">
        <f t="shared" si="138"/>
        <v>#VALUE!</v>
      </c>
      <c r="JJ75" s="35" t="e">
        <f t="shared" si="138"/>
        <v>#VALUE!</v>
      </c>
      <c r="JK75" s="177" t="e">
        <f t="shared" si="138"/>
        <v>#VALUE!</v>
      </c>
    </row>
    <row r="76" spans="1:271" ht="15" customHeight="1" x14ac:dyDescent="0.3">
      <c r="A76" s="100"/>
      <c r="B76" s="100"/>
      <c r="C76" s="100"/>
      <c r="D76" s="100"/>
      <c r="E76" s="100"/>
      <c r="F76" s="100"/>
      <c r="G76" s="100"/>
      <c r="H76" s="100"/>
      <c r="I76" s="100"/>
      <c r="J76" s="100"/>
      <c r="K76" s="100"/>
      <c r="L76" s="100"/>
      <c r="M76" s="100"/>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426"/>
      <c r="AR76" s="141"/>
      <c r="AS76" s="18">
        <v>26</v>
      </c>
      <c r="AT76" s="26" t="s">
        <v>122</v>
      </c>
      <c r="AU76" s="4" t="str">
        <f t="shared" si="104"/>
        <v>FAIL</v>
      </c>
      <c r="AV76" s="60">
        <v>3</v>
      </c>
      <c r="AW76" s="60">
        <v>1</v>
      </c>
      <c r="AX76" s="60">
        <v>3</v>
      </c>
      <c r="AY76" s="60">
        <v>1</v>
      </c>
      <c r="AZ76" s="26">
        <v>3</v>
      </c>
      <c r="BA76" s="26">
        <v>1</v>
      </c>
      <c r="BB76" s="26">
        <v>3</v>
      </c>
      <c r="BC76" s="26">
        <v>1</v>
      </c>
      <c r="BD76" s="26">
        <f t="shared" si="89"/>
        <v>220</v>
      </c>
      <c r="BE76" s="26"/>
      <c r="BF76" s="26">
        <f t="shared" si="90"/>
        <v>272</v>
      </c>
      <c r="BG76" s="63">
        <f t="shared" si="105"/>
        <v>26</v>
      </c>
      <c r="BH76" s="26"/>
      <c r="BI76" s="138">
        <f t="shared" si="91"/>
        <v>272</v>
      </c>
      <c r="BJ76" s="138">
        <f t="shared" si="92"/>
        <v>492</v>
      </c>
      <c r="BK76" s="138">
        <f t="shared" si="93"/>
        <v>764</v>
      </c>
      <c r="BL76" s="138">
        <f t="shared" si="94"/>
        <v>984</v>
      </c>
      <c r="BM76" s="138">
        <f t="shared" si="95"/>
        <v>1256</v>
      </c>
      <c r="BN76" s="138">
        <f t="shared" si="96"/>
        <v>1476</v>
      </c>
      <c r="BO76" s="138">
        <f t="shared" si="97"/>
        <v>1748</v>
      </c>
      <c r="BP76" s="138">
        <f t="shared" si="98"/>
        <v>0</v>
      </c>
      <c r="BQ76" s="26"/>
      <c r="BR76" s="26" t="str">
        <f t="shared" ref="BR76:BR100" si="144">IF(AND(MAX(BI76:BP76)&gt;$J$24,MAX(BI76:BP76)&lt;$J$25),"yes3",IF(AND(MAX(BI76:BP76)&gt;$J$24,MAX(BI76:BP76)&lt;$J$26),"yes2","no"))</f>
        <v>yes2</v>
      </c>
      <c r="BS76" s="26" t="str">
        <f t="shared" ref="BS76:BS139" si="145">IF(COUNTIF(BV76:DO76,1)&gt;0,"Int","good")</f>
        <v>Int</v>
      </c>
      <c r="BT76" s="26"/>
      <c r="BU76" s="26"/>
      <c r="BV76" s="1">
        <f t="shared" si="139"/>
        <v>0</v>
      </c>
      <c r="BW76" s="1">
        <f t="shared" si="139"/>
        <v>0</v>
      </c>
      <c r="BX76" s="1">
        <f t="shared" si="139"/>
        <v>0</v>
      </c>
      <c r="BY76" s="1">
        <f t="shared" si="139"/>
        <v>0</v>
      </c>
      <c r="BZ76" s="1">
        <f t="shared" si="139"/>
        <v>0</v>
      </c>
      <c r="CA76" s="1">
        <f t="shared" si="139"/>
        <v>0</v>
      </c>
      <c r="CB76" s="1">
        <f t="shared" si="139"/>
        <v>0</v>
      </c>
      <c r="CC76" s="1">
        <f t="shared" si="139"/>
        <v>0</v>
      </c>
      <c r="CD76" s="1">
        <f t="shared" si="139"/>
        <v>0</v>
      </c>
      <c r="CE76" s="1">
        <f t="shared" si="139"/>
        <v>0</v>
      </c>
      <c r="CF76" s="1">
        <f t="shared" si="140"/>
        <v>0</v>
      </c>
      <c r="CG76" s="1">
        <f t="shared" si="140"/>
        <v>0</v>
      </c>
      <c r="CH76" s="1">
        <f t="shared" si="140"/>
        <v>1</v>
      </c>
      <c r="CI76" s="1">
        <f t="shared" si="140"/>
        <v>0</v>
      </c>
      <c r="CJ76" s="1">
        <f t="shared" si="140"/>
        <v>0</v>
      </c>
      <c r="CK76" s="1">
        <f t="shared" si="140"/>
        <v>0</v>
      </c>
      <c r="CL76" s="1">
        <f t="shared" si="140"/>
        <v>0</v>
      </c>
      <c r="CM76" s="1">
        <f t="shared" si="140"/>
        <v>0</v>
      </c>
      <c r="CN76" s="1">
        <f t="shared" si="140"/>
        <v>0</v>
      </c>
      <c r="CO76" s="1">
        <f t="shared" si="140"/>
        <v>1</v>
      </c>
      <c r="CP76" s="1">
        <f t="shared" si="141"/>
        <v>0</v>
      </c>
      <c r="CQ76" s="1">
        <f t="shared" si="141"/>
        <v>0</v>
      </c>
      <c r="CR76" s="1">
        <f t="shared" si="141"/>
        <v>0</v>
      </c>
      <c r="CS76" s="1">
        <f t="shared" si="141"/>
        <v>0</v>
      </c>
      <c r="CT76" s="1">
        <f t="shared" si="141"/>
        <v>0</v>
      </c>
      <c r="CU76" s="1">
        <f t="shared" si="141"/>
        <v>0</v>
      </c>
      <c r="CV76" s="1">
        <f t="shared" si="141"/>
        <v>0</v>
      </c>
      <c r="CW76" s="1">
        <f t="shared" si="141"/>
        <v>0</v>
      </c>
      <c r="CX76" s="1">
        <f t="shared" si="141"/>
        <v>0</v>
      </c>
      <c r="CY76" s="1">
        <f t="shared" si="141"/>
        <v>0</v>
      </c>
      <c r="CZ76" s="1">
        <f t="shared" si="142"/>
        <v>0</v>
      </c>
      <c r="DA76" s="1">
        <f t="shared" si="142"/>
        <v>0</v>
      </c>
      <c r="DB76" s="1">
        <f t="shared" si="142"/>
        <v>0</v>
      </c>
      <c r="DC76" s="1">
        <f t="shared" si="142"/>
        <v>0</v>
      </c>
      <c r="DD76" s="1">
        <f t="shared" si="142"/>
        <v>0</v>
      </c>
      <c r="DE76" s="1">
        <f t="shared" si="142"/>
        <v>0</v>
      </c>
      <c r="DF76" s="1">
        <f t="shared" si="142"/>
        <v>0</v>
      </c>
      <c r="DG76" s="1">
        <f t="shared" si="142"/>
        <v>0</v>
      </c>
      <c r="DH76" s="1">
        <f t="shared" si="142"/>
        <v>0</v>
      </c>
      <c r="DI76" s="1">
        <f t="shared" si="142"/>
        <v>0</v>
      </c>
      <c r="DJ76" s="1">
        <f t="shared" si="143"/>
        <v>0</v>
      </c>
      <c r="DK76" s="1">
        <f t="shared" si="143"/>
        <v>0</v>
      </c>
      <c r="DL76" s="1">
        <f t="shared" si="143"/>
        <v>0</v>
      </c>
      <c r="DM76" s="1">
        <f t="shared" si="143"/>
        <v>0</v>
      </c>
      <c r="DN76" s="1">
        <f t="shared" si="143"/>
        <v>0</v>
      </c>
      <c r="DO76" s="1">
        <f t="shared" si="143"/>
        <v>0</v>
      </c>
      <c r="DP76" s="26"/>
      <c r="DQ76" s="26"/>
      <c r="DR76" s="26"/>
      <c r="DS76" s="26"/>
      <c r="DT76" s="366"/>
      <c r="DU76" s="142"/>
      <c r="DV76" s="26"/>
      <c r="DW76" s="48">
        <v>63</v>
      </c>
      <c r="DX76" s="26" t="str">
        <f>IFERROR(INDEX(AT$11:AT$2000,_xlfn.AGGREGATE(15,6,(ROW(AT$11:AT$2000)-ROW(AT$11)+1)/($AU$11:$AU$2000=$DY$8),ROWS(DX$11:DX76))),"")</f>
        <v>t</v>
      </c>
      <c r="DY76" s="4" t="str">
        <f>IFERROR(INDEX(AU$11:AU$2000,_xlfn.AGGREGATE(15,6,(ROW(AU$11:AU$2000)-ROW(AU$11)+1)/($AU$11:$AU$2000=$DY$8),ROWS(DY$11:DY76))),"")</f>
        <v>PASS</v>
      </c>
      <c r="DZ76" s="26">
        <f>IFERROR(INDEX(AV$11:AV$2000,_xlfn.AGGREGATE(15,6,(ROW(AV$11:AV$2000)-ROW(AV$11)+1)/($AU$11:$AU$2000=$DY$8),ROWS(DZ$11:DZ76))),"")</f>
        <v>3</v>
      </c>
      <c r="EA76" s="26">
        <f>IFERROR(INDEX(AW$11:AW$2000,_xlfn.AGGREGATE(15,6,(ROW(AW$11:AW$2000)-ROW(AW$11)+1)/($AU$11:$AU$2000=$DY$8),ROWS(EA$11:EA76))),"")</f>
        <v>3</v>
      </c>
      <c r="EB76" s="26">
        <f>IFERROR(INDEX(AX$11:AX$2000,_xlfn.AGGREGATE(15,6,(ROW(AX$11:AX$2000)-ROW(AX$11)+1)/($AU$11:$AU$2000=$DY$8),ROWS(EB$11:EB76))),"")</f>
        <v>1</v>
      </c>
      <c r="EC76" s="26">
        <f>IFERROR(INDEX(AY$11:AY$2000,_xlfn.AGGREGATE(15,6,(ROW(AY$11:AY$2000)-ROW(AY$11)+1)/($AU$11:$AU$2000=$DY$8),ROWS(EC$11:EC76))),"")</f>
        <v>1</v>
      </c>
      <c r="ED76" s="26">
        <f>IFERROR(INDEX(AZ$11:AZ$2000,_xlfn.AGGREGATE(15,6,(ROW(AZ$11:AZ$2000)-ROW(AZ$11)+1)/($AU$11:$AU$2000=$DY$8),ROWS(ED$11:ED76))),"")</f>
        <v>3</v>
      </c>
      <c r="EE76" s="26">
        <f>IFERROR(INDEX(BA$11:BA$2000,_xlfn.AGGREGATE(15,6,(ROW(BA$11:BA$2000)-ROW(BA$11)+1)/($AU$11:$AU$2000=$DY$8),ROWS(EE$11:EE76))),"")</f>
        <v>3</v>
      </c>
      <c r="EF76" s="26">
        <f>IFERROR(INDEX(BB$11:BB$2000,_xlfn.AGGREGATE(15,6,(ROW(BB$11:BB$2000)-ROW(BB$11)+1)/($AU$11:$AU$2000=$DY$8),ROWS(EF$11:EF76))),"")</f>
        <v>1</v>
      </c>
      <c r="EG76" s="26">
        <f>IFERROR(INDEX(BC$11:BC$2000,_xlfn.AGGREGATE(15,6,(ROW(BC$11:BC$2000)-ROW(BC$11)+1)/($AU$11:$AU$2000=$DY$8),ROWS(EG$11:EG76))),"")</f>
        <v>1</v>
      </c>
      <c r="EH76" s="26">
        <f>IFERROR(INDEX(BD$11:BD$2000,_xlfn.AGGREGATE(15,6,(ROW(BD$11:BD$2000)-ROW(BD$11)+1)/($AU$11:$AU$2000=$DY$8),ROWS(EH$11:EH76))),"")</f>
        <v>428</v>
      </c>
      <c r="EI76" s="26">
        <f>IFERROR(INDEX(BE$11:BE$2000,_xlfn.AGGREGATE(15,6,(ROW(BE$11:BE$2000)-ROW(BE$11)+1)/($AU$11:$AU$2000=$DY$8),ROWS(EI$11:EI76))),"")</f>
        <v>0</v>
      </c>
      <c r="EJ76" s="26">
        <f>IFERROR(INDEX(BF$11:BF$2000,_xlfn.AGGREGATE(15,6,(ROW(BF$11:BF$2000)-ROW(BF$11)+1)/($AU$11:$AU$2000=$DY$8),ROWS(EJ$11:EJ76))),"")</f>
        <v>472</v>
      </c>
      <c r="EK76" s="26">
        <f>IFERROR(INDEX(BG$11:BG$2000,_xlfn.AGGREGATE(15,6,(ROW(BG$11:BG$2000)-ROW(BG$11)+1)/($AU$11:$AU$2000=$DY$8),ROWS(EK$11:EK76))),"")</f>
        <v>22</v>
      </c>
      <c r="EL76" s="26">
        <f>IFERROR(INDEX(BH$11:BH$2000,_xlfn.AGGREGATE(15,6,(ROW(BH$11:BH$2000)-ROW(BH$11)+1)/($AU$11:$AU$2000=$DY$8),ROWS(EL$11:EL76))),"")</f>
        <v>0</v>
      </c>
      <c r="EM76" s="26">
        <f>IFERROR(INDEX(BI$11:BI$2000,_xlfn.AGGREGATE(15,6,(ROW(BI$11:BI$2000)-ROW(BI$11)+1)/($AU$11:$AU$2000=$DY$8),ROWS(EM$11:EM76))),"")</f>
        <v>477.14859999999999</v>
      </c>
      <c r="EN76" s="26">
        <f>IFERROR(INDEX(BJ$11:BJ$2000,_xlfn.AGGREGATE(15,6,(ROW(BJ$11:BJ$2000)-ROW(BJ$11)+1)/($AU$11:$AU$2000=$DY$8),ROWS(EN$11:EN76))),"")</f>
        <v>949.27359999999999</v>
      </c>
      <c r="EO76" s="26">
        <f>IFERROR(INDEX(BK$11:BK$2000,_xlfn.AGGREGATE(15,6,(ROW(BK$11:BK$2000)-ROW(BK$11)+1)/($AU$11:$AU$2000=$DY$8),ROWS(EO$11:EO76))),"")</f>
        <v>1377.3986</v>
      </c>
      <c r="EP76" s="26">
        <f>IFERROR(INDEX(BL$11:BL$2000,_xlfn.AGGREGATE(15,6,(ROW(BL$11:BL$2000)-ROW(BL$11)+1)/($AU$11:$AU$2000=$DY$8),ROWS(EP$11:EP76))),"")</f>
        <v>1805.3986</v>
      </c>
      <c r="EQ76" s="26">
        <f>IFERROR(INDEX(BM$11:BM$2000,_xlfn.AGGREGATE(15,6,(ROW(BM$11:BM$2000)-ROW(BM$11)+1)/($AU$11:$AU$2000=$DY$8),ROWS(EQ$11:EQ76))),"")</f>
        <v>0</v>
      </c>
      <c r="ER76" s="26">
        <f>IFERROR(INDEX(BN$11:BN$2000,_xlfn.AGGREGATE(15,6,(ROW(BN$11:BN$2000)-ROW(BN$11)+1)/($AU$11:$AU$2000=$DY$8),ROWS(ER$11:ER76))),"")</f>
        <v>0</v>
      </c>
      <c r="ES76" s="26">
        <f>IFERROR(INDEX(BO$11:BO$2000,_xlfn.AGGREGATE(15,6,(ROW(BO$11:BO$2000)-ROW(BO$11)+1)/($AU$11:$AU$2000=$DY$8),ROWS(ES$11:ES76))),"")</f>
        <v>0</v>
      </c>
      <c r="ET76" s="63">
        <f>IFERROR(INDEX(BP$11:BP$2000,_xlfn.AGGREGATE(15,6,(ROW(BP$11:BP$2000)-ROW(BP$11)+1)/($AU$11:$AU$2000=$DY$8),ROWS(ET$11:ET76))),"")</f>
        <v>0</v>
      </c>
      <c r="EU76" s="25"/>
      <c r="EV76" s="48" t="e">
        <f>_xlfn.RANK.EQ(FJ76,$FJ$11:$FJ$64,1)+COUNTIF(FJ$11:$FJ76,FJ76)-1</f>
        <v>#VALUE!</v>
      </c>
      <c r="EW76" s="25" t="str">
        <f>IFERROR(INDEX(DX$11:DX$541,_xlfn.AGGREGATE(15,6,(ROW(DX$11:DX$541)-ROW(DX$11)+1)/($DX$11:$DX$541="p"),ROWS(EW$11:EW76))),"")</f>
        <v/>
      </c>
      <c r="EX76" s="25" t="str">
        <f>IFERROR(INDEX(DY$11:DY$541,_xlfn.AGGREGATE(15,6,(ROW(DY$11:DY$541)-ROW(DY$11)+1)/($DX$11:$DX$541="p"),ROWS(EX$11:EX76))),"")</f>
        <v/>
      </c>
      <c r="EY76" s="25" t="str">
        <f>IFERROR(INDEX(DZ$11:DZ$541,_xlfn.AGGREGATE(15,6,(ROW(DZ$11:DZ$541)-ROW(DZ$11)+1)/($DX$11:$DX$541="p"),ROWS(EY$11:EY76))),"")</f>
        <v/>
      </c>
      <c r="EZ76" s="25" t="str">
        <f>IFERROR(INDEX(EA$11:EA$541,_xlfn.AGGREGATE(15,6,(ROW(EA$11:EA$541)-ROW(EA$11)+1)/($DX$11:$DX$541="p"),ROWS(EZ$11:EZ76))),"")</f>
        <v/>
      </c>
      <c r="FA76" s="25" t="str">
        <f>IFERROR(INDEX(EB$11:EB$541,_xlfn.AGGREGATE(15,6,(ROW(EB$11:EB$541)-ROW(EB$11)+1)/($DX$11:$DX$541="p"),ROWS(FA$11:FA76))),"")</f>
        <v/>
      </c>
      <c r="FB76" s="25" t="str">
        <f>IFERROR(INDEX(EC$11:EC$541,_xlfn.AGGREGATE(15,6,(ROW(EC$11:EC$541)-ROW(EC$11)+1)/($DX$11:$DX$541="p"),ROWS(FB$11:FB76))),"")</f>
        <v/>
      </c>
      <c r="FC76" s="25" t="str">
        <f>IFERROR(INDEX(ED$11:ED$541,_xlfn.AGGREGATE(15,6,(ROW(ED$11:ED$541)-ROW(ED$11)+1)/($DX$11:$DX$541="p"),ROWS(FC$11:FC76))),"")</f>
        <v/>
      </c>
      <c r="FD76" s="25" t="str">
        <f>IFERROR(INDEX(EE$11:EE$541,_xlfn.AGGREGATE(15,6,(ROW(EE$11:EE$541)-ROW(EE$11)+1)/($DX$11:$DX$541="p"),ROWS(FD$11:FD76))),"")</f>
        <v/>
      </c>
      <c r="FE76" s="25" t="str">
        <f>IFERROR(INDEX(EF$11:EF$541,_xlfn.AGGREGATE(15,6,(ROW(EF$11:EF$541)-ROW(EF$11)+1)/($DX$11:$DX$541="p"),ROWS(FE$11:FE76))),"")</f>
        <v/>
      </c>
      <c r="FF76" s="25" t="str">
        <f>IFERROR(INDEX(EG$11:EG$541,_xlfn.AGGREGATE(15,6,(ROW(EG$11:EG$541)-ROW(EG$11)+1)/($DX$11:$DX$541="p"),ROWS(FF$11:FF76))),"")</f>
        <v/>
      </c>
      <c r="FG76" s="25" t="str">
        <f>IFERROR(INDEX(EH$11:EH$541,_xlfn.AGGREGATE(15,6,(ROW(EH$11:EH$541)-ROW(EH$11)+1)/($DX$11:$DX$541="p"),ROWS(FG$11:FG76))),"")</f>
        <v/>
      </c>
      <c r="FH76" s="25" t="str">
        <f>IFERROR(INDEX(EI$11:EI$541,_xlfn.AGGREGATE(15,6,(ROW(EI$11:EI$541)-ROW(EI$11)+1)/($DX$11:$DX$541="p"),ROWS(FH$11:FH76))),"")</f>
        <v/>
      </c>
      <c r="FI76" s="25" t="str">
        <f>IFERROR(INDEX(EJ$11:EJ$541,_xlfn.AGGREGATE(15,6,(ROW(EJ$11:EJ$541)-ROW(EJ$11)+1)/($DX$11:$DX$541="p"),ROWS(FI$11:FI76))),"")</f>
        <v/>
      </c>
      <c r="FJ76" s="25" t="str">
        <f>IFERROR(INDEX(EK$11:EK$541,_xlfn.AGGREGATE(15,6,(ROW(EK$11:EK$541)-ROW(EK$11)+1)/($DX$11:$DX$541="p"),ROWS(FJ$11:FJ76))),"")</f>
        <v/>
      </c>
      <c r="FK76" s="25"/>
      <c r="FL76" s="25" t="str">
        <f>IFERROR(INDEX(EM$11:EM$541,_xlfn.AGGREGATE(15,6,(ROW(EM$11:EM$541)-ROW(EM$11)+1)/($DX$11:$DX$541="p"),ROWS(FL$11:FL76))),"")</f>
        <v/>
      </c>
      <c r="FM76" s="25" t="str">
        <f>IFERROR(INDEX(EN$11:EN$541,_xlfn.AGGREGATE(15,6,(ROW(EN$11:EN$541)-ROW(EN$11)+1)/($DX$11:$DX$541="p"),ROWS(FM$11:FM76))),"")</f>
        <v/>
      </c>
      <c r="FN76" s="25" t="str">
        <f>IFERROR(INDEX(EO$11:EO$541,_xlfn.AGGREGATE(15,6,(ROW(EO$11:EO$541)-ROW(EO$11)+1)/($DX$11:$DX$541="p"),ROWS(FN$11:FN76))),"")</f>
        <v/>
      </c>
      <c r="FO76" s="25" t="str">
        <f>IFERROR(INDEX(EP$11:EP$541,_xlfn.AGGREGATE(15,6,(ROW(EP$11:EP$541)-ROW(EP$11)+1)/($DX$11:$DX$541="p"),ROWS(FO$11:FO76))),"")</f>
        <v/>
      </c>
      <c r="FP76" s="25" t="str">
        <f>IFERROR(INDEX(EQ$11:EQ$541,_xlfn.AGGREGATE(15,6,(ROW(EQ$11:EQ$541)-ROW(EQ$11)+1)/($DX$11:$DX$541="p"),ROWS(FP$11:FP76))),"")</f>
        <v/>
      </c>
      <c r="FQ76" s="25" t="str">
        <f>IFERROR(INDEX(ER$11:ER$541,_xlfn.AGGREGATE(15,6,(ROW(ER$11:ER$541)-ROW(ER$11)+1)/($DX$11:$DX$541="p"),ROWS(FQ$11:FQ76))),"")</f>
        <v/>
      </c>
      <c r="FR76" s="25" t="str">
        <f>IFERROR(INDEX(ES$11:ES$541,_xlfn.AGGREGATE(15,6,(ROW(ES$11:ES$541)-ROW(ES$11)+1)/($DX$11:$DX$541="p"),ROWS(FR$11:FR76))),"")</f>
        <v/>
      </c>
      <c r="FS76" s="25" t="str">
        <f>IFERROR(INDEX(ET$11:ET$541,_xlfn.AGGREGATE(15,6,(ROW(ET$11:ET$541)-ROW(ET$11)+1)/($DX$11:$DX$541="p"),ROWS(FS$11:FS76))),"")</f>
        <v/>
      </c>
      <c r="FT76" s="25"/>
      <c r="FU76" s="48">
        <f>_xlfn.RANK.EQ(GI76,$GI$11:$GI$96,1)+COUNTIF($GI$11:GI76,GI76)-1</f>
        <v>5</v>
      </c>
      <c r="FV76" s="25" t="str">
        <f>IFERROR(INDEX(DX$11:DX$541,_xlfn.AGGREGATE(15,6,(ROW(DX$11:DX$541)-ROW(DX$11)+1)/($DX$11:$DX$541="t"),ROWS(FV$11:FV76))),"")</f>
        <v>t</v>
      </c>
      <c r="FW76" s="25" t="str">
        <f>IFERROR(INDEX(DY$11:DY$541,_xlfn.AGGREGATE(15,6,(ROW(DY$11:DY$541)-ROW(DY$11)+1)/($DX$11:$DX$541="t"),ROWS(FW$11:FW76))),"")</f>
        <v>PASS</v>
      </c>
      <c r="FX76" s="25">
        <f>IFERROR(INDEX(DZ$11:DZ$541,_xlfn.AGGREGATE(15,6,(ROW(DZ$11:DZ$541)-ROW(DZ$11)+1)/($DX$11:$DX$541="t"),ROWS(FX$11:FX76))),"")</f>
        <v>3</v>
      </c>
      <c r="FY76" s="25">
        <f>IFERROR(INDEX(EA$11:EA$541,_xlfn.AGGREGATE(15,6,(ROW(EA$11:EA$541)-ROW(EA$11)+1)/($DX$11:$DX$541="t"),ROWS(FY$11:FY76))),"")</f>
        <v>1</v>
      </c>
      <c r="FZ76" s="25">
        <f>IFERROR(INDEX(EB$11:EB$541,_xlfn.AGGREGATE(15,6,(ROW(EB$11:EB$541)-ROW(EB$11)+1)/($DX$11:$DX$541="t"),ROWS(FZ$11:FZ76))),"")</f>
        <v>1</v>
      </c>
      <c r="GA76" s="25">
        <f>IFERROR(INDEX(EC$11:EC$541,_xlfn.AGGREGATE(15,6,(ROW(EC$11:EC$541)-ROW(EC$11)+1)/($DX$11:$DX$541="t"),ROWS(GA$11:GA76))),"")</f>
        <v>3</v>
      </c>
      <c r="GB76" s="25">
        <f>IFERROR(INDEX(ED$11:ED$541,_xlfn.AGGREGATE(15,6,(ROW(ED$11:ED$541)-ROW(ED$11)+1)/($DX$11:$DX$541="t"),ROWS(GB$11:GB76))),"")</f>
        <v>1</v>
      </c>
      <c r="GC76" s="25">
        <f>IFERROR(INDEX(EE$11:EE$541,_xlfn.AGGREGATE(15,6,(ROW(EE$11:EE$541)-ROW(EE$11)+1)/($DX$11:$DX$541="t"),ROWS(GC$11:GC76))),"")</f>
        <v>1</v>
      </c>
      <c r="GD76" s="25">
        <f>IFERROR(INDEX(EF$11:EF$541,_xlfn.AGGREGATE(15,6,(ROW(EF$11:EF$541)-ROW(EF$11)+1)/($DX$11:$DX$541="t"),ROWS(GD$11:GD76))),"")</f>
        <v>3</v>
      </c>
      <c r="GE76" s="25">
        <f>IFERROR(INDEX(EG$11:EG$541,_xlfn.AGGREGATE(15,6,(ROW(EG$11:EG$541)-ROW(EG$11)+1)/($DX$11:$DX$541="t"),ROWS(GE$11:GE76))),"")</f>
        <v>1</v>
      </c>
      <c r="GF76" s="25">
        <f>IFERROR(INDEX(EH$11:EH$541,_xlfn.AGGREGATE(15,6,(ROW(EH$11:EH$541)-ROW(EH$11)+1)/($DX$11:$DX$541="t"),ROWS(GF$11:GF76))),"")</f>
        <v>446.5</v>
      </c>
      <c r="GG76" s="25">
        <f>IFERROR(INDEX(EI$11:EI$541,_xlfn.AGGREGATE(15,6,(ROW(EI$11:EI$541)-ROW(EI$11)+1)/($DX$11:$DX$541="t"),ROWS(GG$11:GG76))),"")</f>
        <v>0</v>
      </c>
      <c r="GH76" s="25">
        <f>IFERROR(INDEX(EJ$11:EJ$541,_xlfn.AGGREGATE(15,6,(ROW(EJ$11:EJ$541)-ROW(EJ$11)+1)/($DX$11:$DX$541="t"),ROWS(GH$11:GH76))),"")</f>
        <v>453.5</v>
      </c>
      <c r="GI76" s="25">
        <f>IFERROR(INDEX(EK$11:EK$541,_xlfn.AGGREGATE(15,6,(ROW(EK$11:EK$541)-ROW(EK$11)+1)/($DX$11:$DX$541="t"),ROWS(GI$11:GI76))),"")</f>
        <v>3.5</v>
      </c>
      <c r="GJ76" s="25"/>
      <c r="GK76" s="25">
        <f>IFERROR(INDEX(EM$11:EM$541,_xlfn.AGGREGATE(15,6,(ROW(EM$11:EM$541)-ROW(EM$11)+1)/($DX$11:$DX$541="t"),ROWS(GK$11:GK76))),"")</f>
        <v>458.64859999999999</v>
      </c>
      <c r="GL76" s="25">
        <f>IFERROR(INDEX(EN$11:EN$541,_xlfn.AGGREGATE(15,6,(ROW(EN$11:EN$541)-ROW(EN$11)+1)/($DX$11:$DX$541="t"),ROWS(GL$11:GL76))),"")</f>
        <v>905.27359999999999</v>
      </c>
      <c r="GM76" s="25">
        <f>IFERROR(INDEX(EO$11:EO$541,_xlfn.AGGREGATE(15,6,(ROW(EO$11:EO$541)-ROW(EO$11)+1)/($DX$11:$DX$541="t"),ROWS(GM$11:GM76))),"")</f>
        <v>1351.8986</v>
      </c>
      <c r="GN76" s="25">
        <f>IFERROR(INDEX(EP$11:EP$541,_xlfn.AGGREGATE(15,6,(ROW(EP$11:EP$541)-ROW(EP$11)+1)/($DX$11:$DX$541="t"),ROWS(GN$11:GN76))),"")</f>
        <v>1805.3986</v>
      </c>
      <c r="GO76" s="25"/>
      <c r="GP76" s="305"/>
      <c r="GQ76" s="142"/>
      <c r="GR76" s="26"/>
      <c r="GS76" s="18" t="str">
        <f t="shared" si="111"/>
        <v>PASS</v>
      </c>
      <c r="GT76" s="26">
        <f t="shared" si="115"/>
        <v>3</v>
      </c>
      <c r="GU76" s="26">
        <f t="shared" si="116"/>
        <v>3</v>
      </c>
      <c r="GV76" s="26">
        <f t="shared" si="117"/>
        <v>1</v>
      </c>
      <c r="GW76" s="26">
        <f t="shared" si="118"/>
        <v>1</v>
      </c>
      <c r="GX76" s="26">
        <f t="shared" si="119"/>
        <v>3</v>
      </c>
      <c r="GY76" s="26">
        <f t="shared" si="120"/>
        <v>3</v>
      </c>
      <c r="GZ76" s="26">
        <f t="shared" si="121"/>
        <v>1</v>
      </c>
      <c r="HA76" s="26">
        <f t="shared" si="122"/>
        <v>1</v>
      </c>
      <c r="HB76" s="26">
        <f t="shared" si="112"/>
        <v>431</v>
      </c>
      <c r="HC76" s="26">
        <f t="shared" si="113"/>
        <v>0</v>
      </c>
      <c r="HD76" s="26">
        <f t="shared" si="114"/>
        <v>469</v>
      </c>
      <c r="HE76" s="63">
        <f t="shared" si="123"/>
        <v>19</v>
      </c>
      <c r="HF76" s="52">
        <f t="shared" si="124"/>
        <v>0</v>
      </c>
      <c r="HG76" s="4">
        <f t="shared" si="125"/>
        <v>474.14859999999999</v>
      </c>
      <c r="HH76" s="26">
        <f t="shared" si="126"/>
        <v>943.27359999999999</v>
      </c>
      <c r="HI76" s="7">
        <f t="shared" si="127"/>
        <v>1374.3986</v>
      </c>
      <c r="HJ76" s="26">
        <f t="shared" si="128"/>
        <v>1805.3986</v>
      </c>
      <c r="HK76" s="2"/>
      <c r="HL76" s="2"/>
      <c r="HN76" s="133">
        <f t="shared" si="134"/>
        <v>0</v>
      </c>
      <c r="HO76" s="35">
        <f t="shared" si="134"/>
        <v>0</v>
      </c>
      <c r="HP76" s="35">
        <f t="shared" si="134"/>
        <v>0</v>
      </c>
      <c r="HQ76" s="35">
        <f t="shared" si="134"/>
        <v>0</v>
      </c>
      <c r="HR76" s="35">
        <f t="shared" si="134"/>
        <v>0</v>
      </c>
      <c r="HS76" s="35">
        <f t="shared" si="134"/>
        <v>0</v>
      </c>
      <c r="HT76" s="35">
        <f t="shared" si="134"/>
        <v>0</v>
      </c>
      <c r="HU76" s="35" t="e">
        <f t="shared" si="134"/>
        <v>#VALUE!</v>
      </c>
      <c r="HV76" s="35" t="e">
        <f t="shared" si="134"/>
        <v>#VALUE!</v>
      </c>
      <c r="HW76" s="35" t="e">
        <f t="shared" si="134"/>
        <v>#VALUE!</v>
      </c>
      <c r="HX76" s="35" t="e">
        <f t="shared" si="135"/>
        <v>#VALUE!</v>
      </c>
      <c r="HY76" s="35" t="e">
        <f t="shared" si="135"/>
        <v>#VALUE!</v>
      </c>
      <c r="HZ76" s="35" t="e">
        <f t="shared" si="135"/>
        <v>#VALUE!</v>
      </c>
      <c r="IA76" s="35" t="e">
        <f t="shared" si="135"/>
        <v>#VALUE!</v>
      </c>
      <c r="IB76" s="35" t="e">
        <f t="shared" si="135"/>
        <v>#VALUE!</v>
      </c>
      <c r="IC76" s="35" t="e">
        <f t="shared" si="135"/>
        <v>#VALUE!</v>
      </c>
      <c r="ID76" s="35" t="e">
        <f t="shared" si="135"/>
        <v>#VALUE!</v>
      </c>
      <c r="IE76" s="35" t="e">
        <f t="shared" si="135"/>
        <v>#VALUE!</v>
      </c>
      <c r="IF76" s="35" t="e">
        <f t="shared" si="135"/>
        <v>#VALUE!</v>
      </c>
      <c r="IG76" s="35" t="e">
        <f t="shared" si="135"/>
        <v>#VALUE!</v>
      </c>
      <c r="IH76" s="35" t="e">
        <f t="shared" si="136"/>
        <v>#VALUE!</v>
      </c>
      <c r="II76" s="35" t="e">
        <f t="shared" si="136"/>
        <v>#VALUE!</v>
      </c>
      <c r="IJ76" s="35" t="e">
        <f t="shared" si="136"/>
        <v>#VALUE!</v>
      </c>
      <c r="IK76" s="35" t="e">
        <f t="shared" si="136"/>
        <v>#VALUE!</v>
      </c>
      <c r="IL76" s="35" t="e">
        <f t="shared" si="136"/>
        <v>#VALUE!</v>
      </c>
      <c r="IM76" s="35" t="e">
        <f t="shared" si="136"/>
        <v>#VALUE!</v>
      </c>
      <c r="IN76" s="35" t="e">
        <f t="shared" si="136"/>
        <v>#VALUE!</v>
      </c>
      <c r="IO76" s="35" t="e">
        <f t="shared" si="136"/>
        <v>#VALUE!</v>
      </c>
      <c r="IP76" s="35" t="e">
        <f t="shared" si="136"/>
        <v>#VALUE!</v>
      </c>
      <c r="IQ76" s="35" t="e">
        <f t="shared" si="136"/>
        <v>#VALUE!</v>
      </c>
      <c r="IR76" s="35" t="e">
        <f t="shared" si="137"/>
        <v>#VALUE!</v>
      </c>
      <c r="IS76" s="35" t="e">
        <f t="shared" si="137"/>
        <v>#VALUE!</v>
      </c>
      <c r="IT76" s="35" t="e">
        <f t="shared" si="137"/>
        <v>#VALUE!</v>
      </c>
      <c r="IU76" s="35" t="e">
        <f t="shared" si="137"/>
        <v>#VALUE!</v>
      </c>
      <c r="IV76" s="35" t="e">
        <f t="shared" si="137"/>
        <v>#VALUE!</v>
      </c>
      <c r="IW76" s="35" t="e">
        <f t="shared" si="137"/>
        <v>#VALUE!</v>
      </c>
      <c r="IX76" s="35" t="e">
        <f t="shared" si="137"/>
        <v>#VALUE!</v>
      </c>
      <c r="IY76" s="35" t="e">
        <f t="shared" si="137"/>
        <v>#VALUE!</v>
      </c>
      <c r="IZ76" s="35" t="e">
        <f t="shared" si="137"/>
        <v>#VALUE!</v>
      </c>
      <c r="JA76" s="35" t="e">
        <f t="shared" si="137"/>
        <v>#VALUE!</v>
      </c>
      <c r="JB76" s="35" t="e">
        <f t="shared" si="138"/>
        <v>#VALUE!</v>
      </c>
      <c r="JC76" s="35" t="e">
        <f t="shared" si="138"/>
        <v>#VALUE!</v>
      </c>
      <c r="JD76" s="35" t="e">
        <f t="shared" si="138"/>
        <v>#VALUE!</v>
      </c>
      <c r="JE76" s="35" t="e">
        <f t="shared" si="138"/>
        <v>#VALUE!</v>
      </c>
      <c r="JF76" s="35" t="e">
        <f t="shared" si="138"/>
        <v>#VALUE!</v>
      </c>
      <c r="JG76" s="35" t="e">
        <f t="shared" si="138"/>
        <v>#VALUE!</v>
      </c>
      <c r="JH76" s="35" t="e">
        <f t="shared" si="138"/>
        <v>#VALUE!</v>
      </c>
      <c r="JI76" s="35" t="e">
        <f t="shared" si="138"/>
        <v>#VALUE!</v>
      </c>
      <c r="JJ76" s="35" t="e">
        <f t="shared" si="138"/>
        <v>#VALUE!</v>
      </c>
      <c r="JK76" s="177" t="e">
        <f t="shared" si="138"/>
        <v>#VALUE!</v>
      </c>
    </row>
    <row r="77" spans="1:271" ht="15" customHeight="1" thickBot="1" x14ac:dyDescent="0.35">
      <c r="A77" s="100"/>
      <c r="B77" s="100"/>
      <c r="C77" s="100"/>
      <c r="D77" s="100"/>
      <c r="E77" s="100"/>
      <c r="F77" s="100"/>
      <c r="G77" s="100"/>
      <c r="H77" s="100"/>
      <c r="I77" s="100"/>
      <c r="J77" s="100"/>
      <c r="K77" s="100"/>
      <c r="L77" s="100"/>
      <c r="M77" s="100"/>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426"/>
      <c r="AR77" s="141"/>
      <c r="AS77" s="18">
        <v>27</v>
      </c>
      <c r="AT77" s="26" t="s">
        <v>122</v>
      </c>
      <c r="AU77" s="4" t="str">
        <f t="shared" si="104"/>
        <v>FAIL</v>
      </c>
      <c r="AV77" s="60">
        <v>3</v>
      </c>
      <c r="AW77" s="60">
        <v>1</v>
      </c>
      <c r="AX77" s="60">
        <v>3</v>
      </c>
      <c r="AY77" s="60">
        <v>1</v>
      </c>
      <c r="AZ77" s="26">
        <v>3</v>
      </c>
      <c r="BA77" s="26">
        <v>1</v>
      </c>
      <c r="BB77" s="26">
        <v>3</v>
      </c>
      <c r="BC77" s="26">
        <v>1</v>
      </c>
      <c r="BD77" s="26">
        <f t="shared" si="89"/>
        <v>219</v>
      </c>
      <c r="BE77" s="26"/>
      <c r="BF77" s="26">
        <f t="shared" si="90"/>
        <v>273</v>
      </c>
      <c r="BG77" s="63">
        <f t="shared" si="105"/>
        <v>27</v>
      </c>
      <c r="BH77" s="26"/>
      <c r="BI77" s="138">
        <f t="shared" si="91"/>
        <v>273</v>
      </c>
      <c r="BJ77" s="138">
        <f t="shared" si="92"/>
        <v>492</v>
      </c>
      <c r="BK77" s="138">
        <f t="shared" si="93"/>
        <v>765</v>
      </c>
      <c r="BL77" s="138">
        <f t="shared" si="94"/>
        <v>984</v>
      </c>
      <c r="BM77" s="138">
        <f t="shared" si="95"/>
        <v>1257</v>
      </c>
      <c r="BN77" s="138">
        <f t="shared" si="96"/>
        <v>1476</v>
      </c>
      <c r="BO77" s="138">
        <f t="shared" si="97"/>
        <v>1749</v>
      </c>
      <c r="BP77" s="138">
        <f t="shared" si="98"/>
        <v>0</v>
      </c>
      <c r="BQ77" s="26"/>
      <c r="BR77" s="26" t="str">
        <f t="shared" si="144"/>
        <v>yes2</v>
      </c>
      <c r="BS77" s="26" t="str">
        <f t="shared" si="145"/>
        <v>Int</v>
      </c>
      <c r="BT77" s="26"/>
      <c r="BU77" s="26"/>
      <c r="BV77" s="1">
        <f t="shared" si="139"/>
        <v>0</v>
      </c>
      <c r="BW77" s="1">
        <f t="shared" si="139"/>
        <v>0</v>
      </c>
      <c r="BX77" s="1">
        <f t="shared" si="139"/>
        <v>0</v>
      </c>
      <c r="BY77" s="1">
        <f t="shared" si="139"/>
        <v>0</v>
      </c>
      <c r="BZ77" s="1">
        <f t="shared" si="139"/>
        <v>0</v>
      </c>
      <c r="CA77" s="1">
        <f t="shared" si="139"/>
        <v>0</v>
      </c>
      <c r="CB77" s="1">
        <f t="shared" si="139"/>
        <v>0</v>
      </c>
      <c r="CC77" s="1">
        <f t="shared" si="139"/>
        <v>0</v>
      </c>
      <c r="CD77" s="1">
        <f t="shared" si="139"/>
        <v>0</v>
      </c>
      <c r="CE77" s="1">
        <f t="shared" si="139"/>
        <v>0</v>
      </c>
      <c r="CF77" s="1">
        <f t="shared" si="140"/>
        <v>0</v>
      </c>
      <c r="CG77" s="1">
        <f t="shared" si="140"/>
        <v>0</v>
      </c>
      <c r="CH77" s="1">
        <f t="shared" si="140"/>
        <v>1</v>
      </c>
      <c r="CI77" s="1">
        <f t="shared" si="140"/>
        <v>0</v>
      </c>
      <c r="CJ77" s="1">
        <f t="shared" si="140"/>
        <v>0</v>
      </c>
      <c r="CK77" s="1">
        <f t="shared" si="140"/>
        <v>0</v>
      </c>
      <c r="CL77" s="1">
        <f t="shared" si="140"/>
        <v>0</v>
      </c>
      <c r="CM77" s="1">
        <f t="shared" si="140"/>
        <v>0</v>
      </c>
      <c r="CN77" s="1">
        <f t="shared" si="140"/>
        <v>0</v>
      </c>
      <c r="CO77" s="1">
        <f t="shared" si="140"/>
        <v>1</v>
      </c>
      <c r="CP77" s="1">
        <f t="shared" si="141"/>
        <v>0</v>
      </c>
      <c r="CQ77" s="1">
        <f t="shared" si="141"/>
        <v>0</v>
      </c>
      <c r="CR77" s="1">
        <f t="shared" si="141"/>
        <v>0</v>
      </c>
      <c r="CS77" s="1">
        <f t="shared" si="141"/>
        <v>0</v>
      </c>
      <c r="CT77" s="1">
        <f t="shared" si="141"/>
        <v>0</v>
      </c>
      <c r="CU77" s="1">
        <f t="shared" si="141"/>
        <v>0</v>
      </c>
      <c r="CV77" s="1">
        <f t="shared" si="141"/>
        <v>0</v>
      </c>
      <c r="CW77" s="1">
        <f t="shared" si="141"/>
        <v>0</v>
      </c>
      <c r="CX77" s="1">
        <f t="shared" si="141"/>
        <v>0</v>
      </c>
      <c r="CY77" s="1">
        <f t="shared" si="141"/>
        <v>0</v>
      </c>
      <c r="CZ77" s="1">
        <f t="shared" si="142"/>
        <v>0</v>
      </c>
      <c r="DA77" s="1">
        <f t="shared" si="142"/>
        <v>0</v>
      </c>
      <c r="DB77" s="1">
        <f t="shared" si="142"/>
        <v>0</v>
      </c>
      <c r="DC77" s="1">
        <f t="shared" si="142"/>
        <v>0</v>
      </c>
      <c r="DD77" s="1">
        <f t="shared" si="142"/>
        <v>0</v>
      </c>
      <c r="DE77" s="1">
        <f t="shared" si="142"/>
        <v>0</v>
      </c>
      <c r="DF77" s="1">
        <f t="shared" si="142"/>
        <v>0</v>
      </c>
      <c r="DG77" s="1">
        <f t="shared" si="142"/>
        <v>0</v>
      </c>
      <c r="DH77" s="1">
        <f t="shared" si="142"/>
        <v>0</v>
      </c>
      <c r="DI77" s="1">
        <f t="shared" si="142"/>
        <v>0</v>
      </c>
      <c r="DJ77" s="1">
        <f t="shared" si="143"/>
        <v>0</v>
      </c>
      <c r="DK77" s="1">
        <f t="shared" si="143"/>
        <v>0</v>
      </c>
      <c r="DL77" s="1">
        <f t="shared" si="143"/>
        <v>0</v>
      </c>
      <c r="DM77" s="1">
        <f t="shared" si="143"/>
        <v>0</v>
      </c>
      <c r="DN77" s="1">
        <f t="shared" si="143"/>
        <v>0</v>
      </c>
      <c r="DO77" s="1">
        <f t="shared" si="143"/>
        <v>0</v>
      </c>
      <c r="DP77" s="26"/>
      <c r="DQ77" s="26"/>
      <c r="DR77" s="26"/>
      <c r="DS77" s="26"/>
      <c r="DT77" s="366"/>
      <c r="DU77" s="142"/>
      <c r="DV77" s="26"/>
      <c r="DW77" s="48">
        <v>64</v>
      </c>
      <c r="DX77" s="26" t="str">
        <f>IFERROR(INDEX(AT$11:AT$2000,_xlfn.AGGREGATE(15,6,(ROW(AT$11:AT$2000)-ROW(AT$11)+1)/($AU$11:$AU$2000=$DY$8),ROWS(DX$11:DX77))),"")</f>
        <v>t</v>
      </c>
      <c r="DY77" s="4" t="str">
        <f>IFERROR(INDEX(AU$11:AU$2000,_xlfn.AGGREGATE(15,6,(ROW(AU$11:AU$2000)-ROW(AU$11)+1)/($AU$11:$AU$2000=$DY$8),ROWS(DY$11:DY77))),"")</f>
        <v>PASS</v>
      </c>
      <c r="DZ77" s="26">
        <f>IFERROR(INDEX(AV$11:AV$2000,_xlfn.AGGREGATE(15,6,(ROW(AV$11:AV$2000)-ROW(AV$11)+1)/($AU$11:$AU$2000=$DY$8),ROWS(DZ$11:DZ77))),"")</f>
        <v>3</v>
      </c>
      <c r="EA77" s="26">
        <f>IFERROR(INDEX(AW$11:AW$2000,_xlfn.AGGREGATE(15,6,(ROW(AW$11:AW$2000)-ROW(AW$11)+1)/($AU$11:$AU$2000=$DY$8),ROWS(EA$11:EA77))),"")</f>
        <v>3</v>
      </c>
      <c r="EB77" s="26">
        <f>IFERROR(INDEX(AX$11:AX$2000,_xlfn.AGGREGATE(15,6,(ROW(AX$11:AX$2000)-ROW(AX$11)+1)/($AU$11:$AU$2000=$DY$8),ROWS(EB$11:EB77))),"")</f>
        <v>1</v>
      </c>
      <c r="EC77" s="26">
        <f>IFERROR(INDEX(AY$11:AY$2000,_xlfn.AGGREGATE(15,6,(ROW(AY$11:AY$2000)-ROW(AY$11)+1)/($AU$11:$AU$2000=$DY$8),ROWS(EC$11:EC77))),"")</f>
        <v>1</v>
      </c>
      <c r="ED77" s="26">
        <f>IFERROR(INDEX(AZ$11:AZ$2000,_xlfn.AGGREGATE(15,6,(ROW(AZ$11:AZ$2000)-ROW(AZ$11)+1)/($AU$11:$AU$2000=$DY$8),ROWS(ED$11:ED77))),"")</f>
        <v>3</v>
      </c>
      <c r="EE77" s="26">
        <f>IFERROR(INDEX(BA$11:BA$2000,_xlfn.AGGREGATE(15,6,(ROW(BA$11:BA$2000)-ROW(BA$11)+1)/($AU$11:$AU$2000=$DY$8),ROWS(EE$11:EE77))),"")</f>
        <v>3</v>
      </c>
      <c r="EF77" s="26">
        <f>IFERROR(INDEX(BB$11:BB$2000,_xlfn.AGGREGATE(15,6,(ROW(BB$11:BB$2000)-ROW(BB$11)+1)/($AU$11:$AU$2000=$DY$8),ROWS(EF$11:EF77))),"")</f>
        <v>1</v>
      </c>
      <c r="EG77" s="26">
        <f>IFERROR(INDEX(BC$11:BC$2000,_xlfn.AGGREGATE(15,6,(ROW(BC$11:BC$2000)-ROW(BC$11)+1)/($AU$11:$AU$2000=$DY$8),ROWS(EG$11:EG77))),"")</f>
        <v>1</v>
      </c>
      <c r="EH77" s="26">
        <f>IFERROR(INDEX(BD$11:BD$2000,_xlfn.AGGREGATE(15,6,(ROW(BD$11:BD$2000)-ROW(BD$11)+1)/($AU$11:$AU$2000=$DY$8),ROWS(EH$11:EH77))),"")</f>
        <v>427.5</v>
      </c>
      <c r="EI77" s="26">
        <f>IFERROR(INDEX(BE$11:BE$2000,_xlfn.AGGREGATE(15,6,(ROW(BE$11:BE$2000)-ROW(BE$11)+1)/($AU$11:$AU$2000=$DY$8),ROWS(EI$11:EI77))),"")</f>
        <v>0</v>
      </c>
      <c r="EJ77" s="26">
        <f>IFERROR(INDEX(BF$11:BF$2000,_xlfn.AGGREGATE(15,6,(ROW(BF$11:BF$2000)-ROW(BF$11)+1)/($AU$11:$AU$2000=$DY$8),ROWS(EJ$11:EJ77))),"")</f>
        <v>472.5</v>
      </c>
      <c r="EK77" s="26">
        <f>IFERROR(INDEX(BG$11:BG$2000,_xlfn.AGGREGATE(15,6,(ROW(BG$11:BG$2000)-ROW(BG$11)+1)/($AU$11:$AU$2000=$DY$8),ROWS(EK$11:EK77))),"")</f>
        <v>22.5</v>
      </c>
      <c r="EL77" s="26">
        <f>IFERROR(INDEX(BH$11:BH$2000,_xlfn.AGGREGATE(15,6,(ROW(BH$11:BH$2000)-ROW(BH$11)+1)/($AU$11:$AU$2000=$DY$8),ROWS(EL$11:EL77))),"")</f>
        <v>0</v>
      </c>
      <c r="EM77" s="26">
        <f>IFERROR(INDEX(BI$11:BI$2000,_xlfn.AGGREGATE(15,6,(ROW(BI$11:BI$2000)-ROW(BI$11)+1)/($AU$11:$AU$2000=$DY$8),ROWS(EM$11:EM77))),"")</f>
        <v>477.64859999999999</v>
      </c>
      <c r="EN77" s="26">
        <f>IFERROR(INDEX(BJ$11:BJ$2000,_xlfn.AGGREGATE(15,6,(ROW(BJ$11:BJ$2000)-ROW(BJ$11)+1)/($AU$11:$AU$2000=$DY$8),ROWS(EN$11:EN77))),"")</f>
        <v>950.27359999999999</v>
      </c>
      <c r="EO77" s="26">
        <f>IFERROR(INDEX(BK$11:BK$2000,_xlfn.AGGREGATE(15,6,(ROW(BK$11:BK$2000)-ROW(BK$11)+1)/($AU$11:$AU$2000=$DY$8),ROWS(EO$11:EO77))),"")</f>
        <v>1377.8986</v>
      </c>
      <c r="EP77" s="26">
        <f>IFERROR(INDEX(BL$11:BL$2000,_xlfn.AGGREGATE(15,6,(ROW(BL$11:BL$2000)-ROW(BL$11)+1)/($AU$11:$AU$2000=$DY$8),ROWS(EP$11:EP77))),"")</f>
        <v>1805.3986</v>
      </c>
      <c r="EQ77" s="26">
        <f>IFERROR(INDEX(BM$11:BM$2000,_xlfn.AGGREGATE(15,6,(ROW(BM$11:BM$2000)-ROW(BM$11)+1)/($AU$11:$AU$2000=$DY$8),ROWS(EQ$11:EQ77))),"")</f>
        <v>0</v>
      </c>
      <c r="ER77" s="26">
        <f>IFERROR(INDEX(BN$11:BN$2000,_xlfn.AGGREGATE(15,6,(ROW(BN$11:BN$2000)-ROW(BN$11)+1)/($AU$11:$AU$2000=$DY$8),ROWS(ER$11:ER77))),"")</f>
        <v>0</v>
      </c>
      <c r="ES77" s="26">
        <f>IFERROR(INDEX(BO$11:BO$2000,_xlfn.AGGREGATE(15,6,(ROW(BO$11:BO$2000)-ROW(BO$11)+1)/($AU$11:$AU$2000=$DY$8),ROWS(ES$11:ES77))),"")</f>
        <v>0</v>
      </c>
      <c r="ET77" s="63">
        <f>IFERROR(INDEX(BP$11:BP$2000,_xlfn.AGGREGATE(15,6,(ROW(BP$11:BP$2000)-ROW(BP$11)+1)/($AU$11:$AU$2000=$DY$8),ROWS(ET$11:ET77))),"")</f>
        <v>0</v>
      </c>
      <c r="EU77" s="25"/>
      <c r="EV77" s="48" t="e">
        <f>_xlfn.RANK.EQ(FJ77,$FJ$11:$FJ$64,1)+COUNTIF(FJ$11:$FJ77,FJ77)-1</f>
        <v>#VALUE!</v>
      </c>
      <c r="EW77" s="25" t="str">
        <f>IFERROR(INDEX(DX$11:DX$541,_xlfn.AGGREGATE(15,6,(ROW(DX$11:DX$541)-ROW(DX$11)+1)/($DX$11:$DX$541="p"),ROWS(EW$11:EW77))),"")</f>
        <v/>
      </c>
      <c r="EX77" s="25" t="str">
        <f>IFERROR(INDEX(DY$11:DY$541,_xlfn.AGGREGATE(15,6,(ROW(DY$11:DY$541)-ROW(DY$11)+1)/($DX$11:$DX$541="p"),ROWS(EX$11:EX77))),"")</f>
        <v/>
      </c>
      <c r="EY77" s="25" t="str">
        <f>IFERROR(INDEX(DZ$11:DZ$541,_xlfn.AGGREGATE(15,6,(ROW(DZ$11:DZ$541)-ROW(DZ$11)+1)/($DX$11:$DX$541="p"),ROWS(EY$11:EY77))),"")</f>
        <v/>
      </c>
      <c r="EZ77" s="25" t="str">
        <f>IFERROR(INDEX(EA$11:EA$541,_xlfn.AGGREGATE(15,6,(ROW(EA$11:EA$541)-ROW(EA$11)+1)/($DX$11:$DX$541="p"),ROWS(EZ$11:EZ77))),"")</f>
        <v/>
      </c>
      <c r="FA77" s="25" t="str">
        <f>IFERROR(INDEX(EB$11:EB$541,_xlfn.AGGREGATE(15,6,(ROW(EB$11:EB$541)-ROW(EB$11)+1)/($DX$11:$DX$541="p"),ROWS(FA$11:FA77))),"")</f>
        <v/>
      </c>
      <c r="FB77" s="25" t="str">
        <f>IFERROR(INDEX(EC$11:EC$541,_xlfn.AGGREGATE(15,6,(ROW(EC$11:EC$541)-ROW(EC$11)+1)/($DX$11:$DX$541="p"),ROWS(FB$11:FB77))),"")</f>
        <v/>
      </c>
      <c r="FC77" s="25" t="str">
        <f>IFERROR(INDEX(ED$11:ED$541,_xlfn.AGGREGATE(15,6,(ROW(ED$11:ED$541)-ROW(ED$11)+1)/($DX$11:$DX$541="p"),ROWS(FC$11:FC77))),"")</f>
        <v/>
      </c>
      <c r="FD77" s="25" t="str">
        <f>IFERROR(INDEX(EE$11:EE$541,_xlfn.AGGREGATE(15,6,(ROW(EE$11:EE$541)-ROW(EE$11)+1)/($DX$11:$DX$541="p"),ROWS(FD$11:FD77))),"")</f>
        <v/>
      </c>
      <c r="FE77" s="25" t="str">
        <f>IFERROR(INDEX(EF$11:EF$541,_xlfn.AGGREGATE(15,6,(ROW(EF$11:EF$541)-ROW(EF$11)+1)/($DX$11:$DX$541="p"),ROWS(FE$11:FE77))),"")</f>
        <v/>
      </c>
      <c r="FF77" s="25" t="str">
        <f>IFERROR(INDEX(EG$11:EG$541,_xlfn.AGGREGATE(15,6,(ROW(EG$11:EG$541)-ROW(EG$11)+1)/($DX$11:$DX$541="p"),ROWS(FF$11:FF77))),"")</f>
        <v/>
      </c>
      <c r="FG77" s="25" t="str">
        <f>IFERROR(INDEX(EH$11:EH$541,_xlfn.AGGREGATE(15,6,(ROW(EH$11:EH$541)-ROW(EH$11)+1)/($DX$11:$DX$541="p"),ROWS(FG$11:FG77))),"")</f>
        <v/>
      </c>
      <c r="FH77" s="25" t="str">
        <f>IFERROR(INDEX(EI$11:EI$541,_xlfn.AGGREGATE(15,6,(ROW(EI$11:EI$541)-ROW(EI$11)+1)/($DX$11:$DX$541="p"),ROWS(FH$11:FH77))),"")</f>
        <v/>
      </c>
      <c r="FI77" s="25" t="str">
        <f>IFERROR(INDEX(EJ$11:EJ$541,_xlfn.AGGREGATE(15,6,(ROW(EJ$11:EJ$541)-ROW(EJ$11)+1)/($DX$11:$DX$541="p"),ROWS(FI$11:FI77))),"")</f>
        <v/>
      </c>
      <c r="FJ77" s="25" t="str">
        <f>IFERROR(INDEX(EK$11:EK$541,_xlfn.AGGREGATE(15,6,(ROW(EK$11:EK$541)-ROW(EK$11)+1)/($DX$11:$DX$541="p"),ROWS(FJ$11:FJ77))),"")</f>
        <v/>
      </c>
      <c r="FK77" s="25"/>
      <c r="FL77" s="25" t="str">
        <f>IFERROR(INDEX(EM$11:EM$541,_xlfn.AGGREGATE(15,6,(ROW(EM$11:EM$541)-ROW(EM$11)+1)/($DX$11:$DX$541="p"),ROWS(FL$11:FL77))),"")</f>
        <v/>
      </c>
      <c r="FM77" s="25" t="str">
        <f>IFERROR(INDEX(EN$11:EN$541,_xlfn.AGGREGATE(15,6,(ROW(EN$11:EN$541)-ROW(EN$11)+1)/($DX$11:$DX$541="p"),ROWS(FM$11:FM77))),"")</f>
        <v/>
      </c>
      <c r="FN77" s="25" t="str">
        <f>IFERROR(INDEX(EO$11:EO$541,_xlfn.AGGREGATE(15,6,(ROW(EO$11:EO$541)-ROW(EO$11)+1)/($DX$11:$DX$541="p"),ROWS(FN$11:FN77))),"")</f>
        <v/>
      </c>
      <c r="FO77" s="25" t="str">
        <f>IFERROR(INDEX(EP$11:EP$541,_xlfn.AGGREGATE(15,6,(ROW(EP$11:EP$541)-ROW(EP$11)+1)/($DX$11:$DX$541="p"),ROWS(FO$11:FO77))),"")</f>
        <v/>
      </c>
      <c r="FP77" s="25" t="str">
        <f>IFERROR(INDEX(EQ$11:EQ$541,_xlfn.AGGREGATE(15,6,(ROW(EQ$11:EQ$541)-ROW(EQ$11)+1)/($DX$11:$DX$541="p"),ROWS(FP$11:FP77))),"")</f>
        <v/>
      </c>
      <c r="FQ77" s="25" t="str">
        <f>IFERROR(INDEX(ER$11:ER$541,_xlfn.AGGREGATE(15,6,(ROW(ER$11:ER$541)-ROW(ER$11)+1)/($DX$11:$DX$541="p"),ROWS(FQ$11:FQ77))),"")</f>
        <v/>
      </c>
      <c r="FR77" s="25" t="str">
        <f>IFERROR(INDEX(ES$11:ES$541,_xlfn.AGGREGATE(15,6,(ROW(ES$11:ES$541)-ROW(ES$11)+1)/($DX$11:$DX$541="p"),ROWS(FR$11:FR77))),"")</f>
        <v/>
      </c>
      <c r="FS77" s="25" t="str">
        <f>IFERROR(INDEX(ET$11:ET$541,_xlfn.AGGREGATE(15,6,(ROW(ET$11:ET$541)-ROW(ET$11)+1)/($DX$11:$DX$541="p"),ROWS(FS$11:FS77))),"")</f>
        <v/>
      </c>
      <c r="FT77" s="25"/>
      <c r="FU77" s="48">
        <f>_xlfn.RANK.EQ(GI77,$GI$11:$GI$96,1)+COUNTIF($GI$11:GI77,GI77)-1</f>
        <v>6</v>
      </c>
      <c r="FV77" s="25" t="str">
        <f>IFERROR(INDEX(DX$11:DX$541,_xlfn.AGGREGATE(15,6,(ROW(DX$11:DX$541)-ROW(DX$11)+1)/($DX$11:$DX$541="t"),ROWS(FV$11:FV77))),"")</f>
        <v>t</v>
      </c>
      <c r="FW77" s="25" t="str">
        <f>IFERROR(INDEX(DY$11:DY$541,_xlfn.AGGREGATE(15,6,(ROW(DY$11:DY$541)-ROW(DY$11)+1)/($DX$11:$DX$541="t"),ROWS(FW$11:FW77))),"")</f>
        <v>PASS</v>
      </c>
      <c r="FX77" s="25">
        <f>IFERROR(INDEX(DZ$11:DZ$541,_xlfn.AGGREGATE(15,6,(ROW(DZ$11:DZ$541)-ROW(DZ$11)+1)/($DX$11:$DX$541="t"),ROWS(FX$11:FX77))),"")</f>
        <v>3</v>
      </c>
      <c r="FY77" s="25">
        <f>IFERROR(INDEX(EA$11:EA$541,_xlfn.AGGREGATE(15,6,(ROW(EA$11:EA$541)-ROW(EA$11)+1)/($DX$11:$DX$541="t"),ROWS(FY$11:FY77))),"")</f>
        <v>1</v>
      </c>
      <c r="FZ77" s="25">
        <f>IFERROR(INDEX(EB$11:EB$541,_xlfn.AGGREGATE(15,6,(ROW(EB$11:EB$541)-ROW(EB$11)+1)/($DX$11:$DX$541="t"),ROWS(FZ$11:FZ77))),"")</f>
        <v>1</v>
      </c>
      <c r="GA77" s="25">
        <f>IFERROR(INDEX(EC$11:EC$541,_xlfn.AGGREGATE(15,6,(ROW(EC$11:EC$541)-ROW(EC$11)+1)/($DX$11:$DX$541="t"),ROWS(GA$11:GA77))),"")</f>
        <v>3</v>
      </c>
      <c r="GB77" s="25">
        <f>IFERROR(INDEX(ED$11:ED$541,_xlfn.AGGREGATE(15,6,(ROW(ED$11:ED$541)-ROW(ED$11)+1)/($DX$11:$DX$541="t"),ROWS(GB$11:GB77))),"")</f>
        <v>1</v>
      </c>
      <c r="GC77" s="25">
        <f>IFERROR(INDEX(EE$11:EE$541,_xlfn.AGGREGATE(15,6,(ROW(EE$11:EE$541)-ROW(EE$11)+1)/($DX$11:$DX$541="t"),ROWS(GC$11:GC77))),"")</f>
        <v>1</v>
      </c>
      <c r="GD77" s="25">
        <f>IFERROR(INDEX(EF$11:EF$541,_xlfn.AGGREGATE(15,6,(ROW(EF$11:EF$541)-ROW(EF$11)+1)/($DX$11:$DX$541="t"),ROWS(GD$11:GD77))),"")</f>
        <v>3</v>
      </c>
      <c r="GE77" s="25">
        <f>IFERROR(INDEX(EG$11:EG$541,_xlfn.AGGREGATE(15,6,(ROW(EG$11:EG$541)-ROW(EG$11)+1)/($DX$11:$DX$541="t"),ROWS(GE$11:GE77))),"")</f>
        <v>1</v>
      </c>
      <c r="GF77" s="25">
        <f>IFERROR(INDEX(EH$11:EH$541,_xlfn.AGGREGATE(15,6,(ROW(EH$11:EH$541)-ROW(EH$11)+1)/($DX$11:$DX$541="t"),ROWS(GF$11:GF77))),"")</f>
        <v>446</v>
      </c>
      <c r="GG77" s="25">
        <f>IFERROR(INDEX(EI$11:EI$541,_xlfn.AGGREGATE(15,6,(ROW(EI$11:EI$541)-ROW(EI$11)+1)/($DX$11:$DX$541="t"),ROWS(GG$11:GG77))),"")</f>
        <v>0</v>
      </c>
      <c r="GH77" s="25">
        <f>IFERROR(INDEX(EJ$11:EJ$541,_xlfn.AGGREGATE(15,6,(ROW(EJ$11:EJ$541)-ROW(EJ$11)+1)/($DX$11:$DX$541="t"),ROWS(GH$11:GH77))),"")</f>
        <v>454</v>
      </c>
      <c r="GI77" s="25">
        <f>IFERROR(INDEX(EK$11:EK$541,_xlfn.AGGREGATE(15,6,(ROW(EK$11:EK$541)-ROW(EK$11)+1)/($DX$11:$DX$541="t"),ROWS(GI$11:GI77))),"")</f>
        <v>4</v>
      </c>
      <c r="GJ77" s="25"/>
      <c r="GK77" s="25">
        <f>IFERROR(INDEX(EM$11:EM$541,_xlfn.AGGREGATE(15,6,(ROW(EM$11:EM$541)-ROW(EM$11)+1)/($DX$11:$DX$541="t"),ROWS(GK$11:GK77))),"")</f>
        <v>459.14859999999999</v>
      </c>
      <c r="GL77" s="25">
        <f>IFERROR(INDEX(EN$11:EN$541,_xlfn.AGGREGATE(15,6,(ROW(EN$11:EN$541)-ROW(EN$11)+1)/($DX$11:$DX$541="t"),ROWS(GL$11:GL77))),"")</f>
        <v>905.27359999999999</v>
      </c>
      <c r="GM77" s="25">
        <f>IFERROR(INDEX(EO$11:EO$541,_xlfn.AGGREGATE(15,6,(ROW(EO$11:EO$541)-ROW(EO$11)+1)/($DX$11:$DX$541="t"),ROWS(GM$11:GM77))),"")</f>
        <v>1351.3986</v>
      </c>
      <c r="GN77" s="25">
        <f>IFERROR(INDEX(EP$11:EP$541,_xlfn.AGGREGATE(15,6,(ROW(EP$11:EP$541)-ROW(EP$11)+1)/($DX$11:$DX$541="t"),ROWS(GN$11:GN77))),"")</f>
        <v>1805.3986</v>
      </c>
      <c r="GO77" s="25"/>
      <c r="GP77" s="305"/>
      <c r="GQ77" s="142"/>
      <c r="GR77" s="26"/>
      <c r="GS77" s="19" t="str">
        <f t="shared" si="111"/>
        <v>PASS</v>
      </c>
      <c r="GT77" s="16">
        <f t="shared" si="115"/>
        <v>3</v>
      </c>
      <c r="GU77" s="16">
        <f t="shared" si="116"/>
        <v>1</v>
      </c>
      <c r="GV77" s="16">
        <f t="shared" si="117"/>
        <v>3</v>
      </c>
      <c r="GW77" s="16">
        <f t="shared" si="118"/>
        <v>1</v>
      </c>
      <c r="GX77" s="16">
        <f t="shared" si="119"/>
        <v>3</v>
      </c>
      <c r="GY77" s="16">
        <f t="shared" si="120"/>
        <v>1</v>
      </c>
      <c r="GZ77" s="16">
        <f t="shared" si="121"/>
        <v>3</v>
      </c>
      <c r="HA77" s="16">
        <f t="shared" si="122"/>
        <v>1</v>
      </c>
      <c r="HB77" s="16">
        <f t="shared" si="112"/>
        <v>430.5</v>
      </c>
      <c r="HC77" s="16">
        <f t="shared" si="113"/>
        <v>0</v>
      </c>
      <c r="HD77" s="16">
        <f t="shared" si="114"/>
        <v>469.5</v>
      </c>
      <c r="HE77" s="199">
        <f t="shared" si="123"/>
        <v>19.5</v>
      </c>
      <c r="HF77" s="200">
        <f t="shared" si="124"/>
        <v>0</v>
      </c>
      <c r="HG77" s="163">
        <f t="shared" si="125"/>
        <v>474.64859999999999</v>
      </c>
      <c r="HH77" s="16">
        <f t="shared" si="126"/>
        <v>905.27359999999999</v>
      </c>
      <c r="HI77" s="17">
        <f t="shared" si="127"/>
        <v>1374.8986</v>
      </c>
      <c r="HJ77" s="26">
        <f t="shared" si="128"/>
        <v>1805.3986</v>
      </c>
      <c r="HK77" s="2"/>
      <c r="HL77" s="2"/>
      <c r="HN77" s="212">
        <f t="shared" si="134"/>
        <v>0</v>
      </c>
      <c r="HO77" s="179">
        <f t="shared" si="134"/>
        <v>0</v>
      </c>
      <c r="HP77" s="179">
        <f t="shared" si="134"/>
        <v>0</v>
      </c>
      <c r="HQ77" s="179">
        <f t="shared" si="134"/>
        <v>0</v>
      </c>
      <c r="HR77" s="179">
        <f t="shared" si="134"/>
        <v>0</v>
      </c>
      <c r="HS77" s="179">
        <f t="shared" si="134"/>
        <v>0</v>
      </c>
      <c r="HT77" s="179">
        <f t="shared" si="134"/>
        <v>0</v>
      </c>
      <c r="HU77" s="179" t="e">
        <f t="shared" si="134"/>
        <v>#VALUE!</v>
      </c>
      <c r="HV77" s="179" t="e">
        <f t="shared" si="134"/>
        <v>#VALUE!</v>
      </c>
      <c r="HW77" s="179" t="e">
        <f t="shared" si="134"/>
        <v>#VALUE!</v>
      </c>
      <c r="HX77" s="179" t="e">
        <f t="shared" si="135"/>
        <v>#VALUE!</v>
      </c>
      <c r="HY77" s="179" t="e">
        <f t="shared" si="135"/>
        <v>#VALUE!</v>
      </c>
      <c r="HZ77" s="179" t="e">
        <f t="shared" si="135"/>
        <v>#VALUE!</v>
      </c>
      <c r="IA77" s="179" t="e">
        <f t="shared" si="135"/>
        <v>#VALUE!</v>
      </c>
      <c r="IB77" s="179" t="e">
        <f t="shared" si="135"/>
        <v>#VALUE!</v>
      </c>
      <c r="IC77" s="179" t="e">
        <f t="shared" si="135"/>
        <v>#VALUE!</v>
      </c>
      <c r="ID77" s="179" t="e">
        <f t="shared" si="135"/>
        <v>#VALUE!</v>
      </c>
      <c r="IE77" s="179" t="e">
        <f t="shared" si="135"/>
        <v>#VALUE!</v>
      </c>
      <c r="IF77" s="179" t="e">
        <f t="shared" si="135"/>
        <v>#VALUE!</v>
      </c>
      <c r="IG77" s="179" t="e">
        <f t="shared" si="135"/>
        <v>#VALUE!</v>
      </c>
      <c r="IH77" s="179" t="e">
        <f t="shared" si="136"/>
        <v>#VALUE!</v>
      </c>
      <c r="II77" s="179" t="e">
        <f t="shared" si="136"/>
        <v>#VALUE!</v>
      </c>
      <c r="IJ77" s="179" t="e">
        <f t="shared" si="136"/>
        <v>#VALUE!</v>
      </c>
      <c r="IK77" s="179" t="e">
        <f t="shared" si="136"/>
        <v>#VALUE!</v>
      </c>
      <c r="IL77" s="179" t="e">
        <f t="shared" si="136"/>
        <v>#VALUE!</v>
      </c>
      <c r="IM77" s="179" t="e">
        <f t="shared" si="136"/>
        <v>#VALUE!</v>
      </c>
      <c r="IN77" s="179" t="e">
        <f t="shared" si="136"/>
        <v>#VALUE!</v>
      </c>
      <c r="IO77" s="179" t="e">
        <f t="shared" si="136"/>
        <v>#VALUE!</v>
      </c>
      <c r="IP77" s="179" t="e">
        <f t="shared" si="136"/>
        <v>#VALUE!</v>
      </c>
      <c r="IQ77" s="179" t="e">
        <f t="shared" si="136"/>
        <v>#VALUE!</v>
      </c>
      <c r="IR77" s="179" t="e">
        <f t="shared" si="137"/>
        <v>#VALUE!</v>
      </c>
      <c r="IS77" s="179" t="e">
        <f t="shared" si="137"/>
        <v>#VALUE!</v>
      </c>
      <c r="IT77" s="179" t="e">
        <f t="shared" si="137"/>
        <v>#VALUE!</v>
      </c>
      <c r="IU77" s="179" t="e">
        <f t="shared" si="137"/>
        <v>#VALUE!</v>
      </c>
      <c r="IV77" s="179" t="e">
        <f t="shared" si="137"/>
        <v>#VALUE!</v>
      </c>
      <c r="IW77" s="179" t="e">
        <f t="shared" si="137"/>
        <v>#VALUE!</v>
      </c>
      <c r="IX77" s="179" t="e">
        <f t="shared" si="137"/>
        <v>#VALUE!</v>
      </c>
      <c r="IY77" s="179" t="e">
        <f t="shared" si="137"/>
        <v>#VALUE!</v>
      </c>
      <c r="IZ77" s="179" t="e">
        <f t="shared" si="137"/>
        <v>#VALUE!</v>
      </c>
      <c r="JA77" s="179" t="e">
        <f t="shared" si="137"/>
        <v>#VALUE!</v>
      </c>
      <c r="JB77" s="179" t="e">
        <f t="shared" si="138"/>
        <v>#VALUE!</v>
      </c>
      <c r="JC77" s="179" t="e">
        <f t="shared" si="138"/>
        <v>#VALUE!</v>
      </c>
      <c r="JD77" s="179" t="e">
        <f t="shared" si="138"/>
        <v>#VALUE!</v>
      </c>
      <c r="JE77" s="179" t="e">
        <f t="shared" si="138"/>
        <v>#VALUE!</v>
      </c>
      <c r="JF77" s="179" t="e">
        <f t="shared" si="138"/>
        <v>#VALUE!</v>
      </c>
      <c r="JG77" s="179" t="e">
        <f t="shared" si="138"/>
        <v>#VALUE!</v>
      </c>
      <c r="JH77" s="179" t="e">
        <f t="shared" si="138"/>
        <v>#VALUE!</v>
      </c>
      <c r="JI77" s="179" t="e">
        <f t="shared" si="138"/>
        <v>#VALUE!</v>
      </c>
      <c r="JJ77" s="179" t="e">
        <f t="shared" si="138"/>
        <v>#VALUE!</v>
      </c>
      <c r="JK77" s="180" t="e">
        <f t="shared" si="138"/>
        <v>#VALUE!</v>
      </c>
    </row>
    <row r="78" spans="1:271" ht="15" customHeight="1" x14ac:dyDescent="0.3">
      <c r="A78" s="100"/>
      <c r="B78" s="100"/>
      <c r="C78" s="100"/>
      <c r="D78" s="100"/>
      <c r="E78" s="100"/>
      <c r="F78" s="100"/>
      <c r="G78" s="100"/>
      <c r="H78" s="100"/>
      <c r="I78" s="100"/>
      <c r="J78" s="100"/>
      <c r="K78" s="100"/>
      <c r="L78" s="100"/>
      <c r="M78" s="100"/>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426"/>
      <c r="AR78" s="141"/>
      <c r="AS78" s="18">
        <v>28</v>
      </c>
      <c r="AT78" s="26" t="s">
        <v>122</v>
      </c>
      <c r="AU78" s="4" t="str">
        <f t="shared" si="104"/>
        <v>FAIL</v>
      </c>
      <c r="AV78" s="60">
        <v>3</v>
      </c>
      <c r="AW78" s="60">
        <v>1</v>
      </c>
      <c r="AX78" s="60">
        <v>3</v>
      </c>
      <c r="AY78" s="60">
        <v>1</v>
      </c>
      <c r="AZ78" s="26">
        <v>3</v>
      </c>
      <c r="BA78" s="26">
        <v>1</v>
      </c>
      <c r="BB78" s="26">
        <v>3</v>
      </c>
      <c r="BC78" s="26">
        <v>1</v>
      </c>
      <c r="BD78" s="26">
        <f t="shared" si="89"/>
        <v>218</v>
      </c>
      <c r="BE78" s="26"/>
      <c r="BF78" s="26">
        <f t="shared" si="90"/>
        <v>274</v>
      </c>
      <c r="BG78" s="63">
        <f t="shared" si="105"/>
        <v>28</v>
      </c>
      <c r="BH78" s="26"/>
      <c r="BI78" s="138">
        <f t="shared" si="91"/>
        <v>274</v>
      </c>
      <c r="BJ78" s="138">
        <f t="shared" si="92"/>
        <v>492</v>
      </c>
      <c r="BK78" s="138">
        <f t="shared" si="93"/>
        <v>766</v>
      </c>
      <c r="BL78" s="138">
        <f t="shared" si="94"/>
        <v>984</v>
      </c>
      <c r="BM78" s="138">
        <f t="shared" si="95"/>
        <v>1258</v>
      </c>
      <c r="BN78" s="138">
        <f t="shared" si="96"/>
        <v>1476</v>
      </c>
      <c r="BO78" s="138">
        <f t="shared" si="97"/>
        <v>1750</v>
      </c>
      <c r="BP78" s="138">
        <f t="shared" si="98"/>
        <v>0</v>
      </c>
      <c r="BQ78" s="26"/>
      <c r="BR78" s="26" t="str">
        <f t="shared" si="144"/>
        <v>yes2</v>
      </c>
      <c r="BS78" s="26" t="str">
        <f t="shared" si="145"/>
        <v>Int</v>
      </c>
      <c r="BT78" s="26"/>
      <c r="BU78" s="26"/>
      <c r="BV78" s="1">
        <f t="shared" si="139"/>
        <v>0</v>
      </c>
      <c r="BW78" s="1">
        <f t="shared" si="139"/>
        <v>0</v>
      </c>
      <c r="BX78" s="1">
        <f t="shared" si="139"/>
        <v>0</v>
      </c>
      <c r="BY78" s="1">
        <f t="shared" si="139"/>
        <v>0</v>
      </c>
      <c r="BZ78" s="1">
        <f t="shared" si="139"/>
        <v>0</v>
      </c>
      <c r="CA78" s="1">
        <f t="shared" si="139"/>
        <v>0</v>
      </c>
      <c r="CB78" s="1">
        <f t="shared" si="139"/>
        <v>0</v>
      </c>
      <c r="CC78" s="1">
        <f t="shared" si="139"/>
        <v>0</v>
      </c>
      <c r="CD78" s="1">
        <f t="shared" si="139"/>
        <v>0</v>
      </c>
      <c r="CE78" s="1">
        <f t="shared" si="139"/>
        <v>0</v>
      </c>
      <c r="CF78" s="1">
        <f t="shared" si="140"/>
        <v>0</v>
      </c>
      <c r="CG78" s="1">
        <f t="shared" si="140"/>
        <v>0</v>
      </c>
      <c r="CH78" s="1">
        <f t="shared" si="140"/>
        <v>1</v>
      </c>
      <c r="CI78" s="1">
        <f t="shared" si="140"/>
        <v>0</v>
      </c>
      <c r="CJ78" s="1">
        <f t="shared" si="140"/>
        <v>0</v>
      </c>
      <c r="CK78" s="1">
        <f t="shared" si="140"/>
        <v>0</v>
      </c>
      <c r="CL78" s="1">
        <f t="shared" si="140"/>
        <v>0</v>
      </c>
      <c r="CM78" s="1">
        <f t="shared" si="140"/>
        <v>0</v>
      </c>
      <c r="CN78" s="1">
        <f t="shared" si="140"/>
        <v>0</v>
      </c>
      <c r="CO78" s="1">
        <f t="shared" si="140"/>
        <v>1</v>
      </c>
      <c r="CP78" s="1">
        <f t="shared" si="141"/>
        <v>0</v>
      </c>
      <c r="CQ78" s="1">
        <f t="shared" si="141"/>
        <v>0</v>
      </c>
      <c r="CR78" s="1">
        <f t="shared" si="141"/>
        <v>0</v>
      </c>
      <c r="CS78" s="1">
        <f t="shared" si="141"/>
        <v>0</v>
      </c>
      <c r="CT78" s="1">
        <f t="shared" si="141"/>
        <v>0</v>
      </c>
      <c r="CU78" s="1">
        <f t="shared" si="141"/>
        <v>0</v>
      </c>
      <c r="CV78" s="1">
        <f t="shared" si="141"/>
        <v>0</v>
      </c>
      <c r="CW78" s="1">
        <f t="shared" si="141"/>
        <v>0</v>
      </c>
      <c r="CX78" s="1">
        <f t="shared" si="141"/>
        <v>0</v>
      </c>
      <c r="CY78" s="1">
        <f t="shared" si="141"/>
        <v>0</v>
      </c>
      <c r="CZ78" s="1">
        <f t="shared" si="142"/>
        <v>0</v>
      </c>
      <c r="DA78" s="1">
        <f t="shared" si="142"/>
        <v>0</v>
      </c>
      <c r="DB78" s="1">
        <f t="shared" si="142"/>
        <v>0</v>
      </c>
      <c r="DC78" s="1">
        <f t="shared" si="142"/>
        <v>0</v>
      </c>
      <c r="DD78" s="1">
        <f t="shared" si="142"/>
        <v>0</v>
      </c>
      <c r="DE78" s="1">
        <f t="shared" si="142"/>
        <v>0</v>
      </c>
      <c r="DF78" s="1">
        <f t="shared" si="142"/>
        <v>0</v>
      </c>
      <c r="DG78" s="1">
        <f t="shared" si="142"/>
        <v>0</v>
      </c>
      <c r="DH78" s="1">
        <f t="shared" si="142"/>
        <v>0</v>
      </c>
      <c r="DI78" s="1">
        <f t="shared" si="142"/>
        <v>0</v>
      </c>
      <c r="DJ78" s="1">
        <f t="shared" si="143"/>
        <v>0</v>
      </c>
      <c r="DK78" s="1">
        <f t="shared" si="143"/>
        <v>0</v>
      </c>
      <c r="DL78" s="1">
        <f t="shared" si="143"/>
        <v>0</v>
      </c>
      <c r="DM78" s="1">
        <f t="shared" si="143"/>
        <v>0</v>
      </c>
      <c r="DN78" s="1">
        <f t="shared" si="143"/>
        <v>0</v>
      </c>
      <c r="DO78" s="1">
        <f t="shared" si="143"/>
        <v>0</v>
      </c>
      <c r="DP78" s="26"/>
      <c r="DQ78" s="26"/>
      <c r="DR78" s="26"/>
      <c r="DS78" s="26"/>
      <c r="DT78" s="366"/>
      <c r="DU78" s="142"/>
      <c r="DV78" s="26"/>
      <c r="DW78" s="48">
        <v>65</v>
      </c>
      <c r="DX78" s="26" t="str">
        <f>IFERROR(INDEX(AT$11:AT$2000,_xlfn.AGGREGATE(15,6,(ROW(AT$11:AT$2000)-ROW(AT$11)+1)/($AU$11:$AU$2000=$DY$8),ROWS(DX$11:DX78))),"")</f>
        <v>t</v>
      </c>
      <c r="DY78" s="4" t="str">
        <f>IFERROR(INDEX(AU$11:AU$2000,_xlfn.AGGREGATE(15,6,(ROW(AU$11:AU$2000)-ROW(AU$11)+1)/($AU$11:$AU$2000=$DY$8),ROWS(DY$11:DY78))),"")</f>
        <v>PASS</v>
      </c>
      <c r="DZ78" s="26">
        <f>IFERROR(INDEX(AV$11:AV$2000,_xlfn.AGGREGATE(15,6,(ROW(AV$11:AV$2000)-ROW(AV$11)+1)/($AU$11:$AU$2000=$DY$8),ROWS(DZ$11:DZ78))),"")</f>
        <v>3</v>
      </c>
      <c r="EA78" s="26">
        <f>IFERROR(INDEX(AW$11:AW$2000,_xlfn.AGGREGATE(15,6,(ROW(AW$11:AW$2000)-ROW(AW$11)+1)/($AU$11:$AU$2000=$DY$8),ROWS(EA$11:EA78))),"")</f>
        <v>3</v>
      </c>
      <c r="EB78" s="26">
        <f>IFERROR(INDEX(AX$11:AX$2000,_xlfn.AGGREGATE(15,6,(ROW(AX$11:AX$2000)-ROW(AX$11)+1)/($AU$11:$AU$2000=$DY$8),ROWS(EB$11:EB78))),"")</f>
        <v>1</v>
      </c>
      <c r="EC78" s="26">
        <f>IFERROR(INDEX(AY$11:AY$2000,_xlfn.AGGREGATE(15,6,(ROW(AY$11:AY$2000)-ROW(AY$11)+1)/($AU$11:$AU$2000=$DY$8),ROWS(EC$11:EC78))),"")</f>
        <v>1</v>
      </c>
      <c r="ED78" s="26">
        <f>IFERROR(INDEX(AZ$11:AZ$2000,_xlfn.AGGREGATE(15,6,(ROW(AZ$11:AZ$2000)-ROW(AZ$11)+1)/($AU$11:$AU$2000=$DY$8),ROWS(ED$11:ED78))),"")</f>
        <v>3</v>
      </c>
      <c r="EE78" s="26">
        <f>IFERROR(INDEX(BA$11:BA$2000,_xlfn.AGGREGATE(15,6,(ROW(BA$11:BA$2000)-ROW(BA$11)+1)/($AU$11:$AU$2000=$DY$8),ROWS(EE$11:EE78))),"")</f>
        <v>3</v>
      </c>
      <c r="EF78" s="26">
        <f>IFERROR(INDEX(BB$11:BB$2000,_xlfn.AGGREGATE(15,6,(ROW(BB$11:BB$2000)-ROW(BB$11)+1)/($AU$11:$AU$2000=$DY$8),ROWS(EF$11:EF78))),"")</f>
        <v>1</v>
      </c>
      <c r="EG78" s="26">
        <f>IFERROR(INDEX(BC$11:BC$2000,_xlfn.AGGREGATE(15,6,(ROW(BC$11:BC$2000)-ROW(BC$11)+1)/($AU$11:$AU$2000=$DY$8),ROWS(EG$11:EG78))),"")</f>
        <v>1</v>
      </c>
      <c r="EH78" s="26">
        <f>IFERROR(INDEX(BD$11:BD$2000,_xlfn.AGGREGATE(15,6,(ROW(BD$11:BD$2000)-ROW(BD$11)+1)/($AU$11:$AU$2000=$DY$8),ROWS(EH$11:EH78))),"")</f>
        <v>427</v>
      </c>
      <c r="EI78" s="26">
        <f>IFERROR(INDEX(BE$11:BE$2000,_xlfn.AGGREGATE(15,6,(ROW(BE$11:BE$2000)-ROW(BE$11)+1)/($AU$11:$AU$2000=$DY$8),ROWS(EI$11:EI78))),"")</f>
        <v>0</v>
      </c>
      <c r="EJ78" s="26">
        <f>IFERROR(INDEX(BF$11:BF$2000,_xlfn.AGGREGATE(15,6,(ROW(BF$11:BF$2000)-ROW(BF$11)+1)/($AU$11:$AU$2000=$DY$8),ROWS(EJ$11:EJ78))),"")</f>
        <v>473</v>
      </c>
      <c r="EK78" s="26">
        <f>IFERROR(INDEX(BG$11:BG$2000,_xlfn.AGGREGATE(15,6,(ROW(BG$11:BG$2000)-ROW(BG$11)+1)/($AU$11:$AU$2000=$DY$8),ROWS(EK$11:EK78))),"")</f>
        <v>23</v>
      </c>
      <c r="EL78" s="26">
        <f>IFERROR(INDEX(BH$11:BH$2000,_xlfn.AGGREGATE(15,6,(ROW(BH$11:BH$2000)-ROW(BH$11)+1)/($AU$11:$AU$2000=$DY$8),ROWS(EL$11:EL78))),"")</f>
        <v>0</v>
      </c>
      <c r="EM78" s="26">
        <f>IFERROR(INDEX(BI$11:BI$2000,_xlfn.AGGREGATE(15,6,(ROW(BI$11:BI$2000)-ROW(BI$11)+1)/($AU$11:$AU$2000=$DY$8),ROWS(EM$11:EM78))),"")</f>
        <v>478.14859999999999</v>
      </c>
      <c r="EN78" s="26">
        <f>IFERROR(INDEX(BJ$11:BJ$2000,_xlfn.AGGREGATE(15,6,(ROW(BJ$11:BJ$2000)-ROW(BJ$11)+1)/($AU$11:$AU$2000=$DY$8),ROWS(EN$11:EN78))),"")</f>
        <v>951.27359999999999</v>
      </c>
      <c r="EO78" s="26">
        <f>IFERROR(INDEX(BK$11:BK$2000,_xlfn.AGGREGATE(15,6,(ROW(BK$11:BK$2000)-ROW(BK$11)+1)/($AU$11:$AU$2000=$DY$8),ROWS(EO$11:EO78))),"")</f>
        <v>1378.3986</v>
      </c>
      <c r="EP78" s="26">
        <f>IFERROR(INDEX(BL$11:BL$2000,_xlfn.AGGREGATE(15,6,(ROW(BL$11:BL$2000)-ROW(BL$11)+1)/($AU$11:$AU$2000=$DY$8),ROWS(EP$11:EP78))),"")</f>
        <v>1805.3986</v>
      </c>
      <c r="EQ78" s="26">
        <f>IFERROR(INDEX(BM$11:BM$2000,_xlfn.AGGREGATE(15,6,(ROW(BM$11:BM$2000)-ROW(BM$11)+1)/($AU$11:$AU$2000=$DY$8),ROWS(EQ$11:EQ78))),"")</f>
        <v>0</v>
      </c>
      <c r="ER78" s="26">
        <f>IFERROR(INDEX(BN$11:BN$2000,_xlfn.AGGREGATE(15,6,(ROW(BN$11:BN$2000)-ROW(BN$11)+1)/($AU$11:$AU$2000=$DY$8),ROWS(ER$11:ER78))),"")</f>
        <v>0</v>
      </c>
      <c r="ES78" s="26">
        <f>IFERROR(INDEX(BO$11:BO$2000,_xlfn.AGGREGATE(15,6,(ROW(BO$11:BO$2000)-ROW(BO$11)+1)/($AU$11:$AU$2000=$DY$8),ROWS(ES$11:ES78))),"")</f>
        <v>0</v>
      </c>
      <c r="ET78" s="63">
        <f>IFERROR(INDEX(BP$11:BP$2000,_xlfn.AGGREGATE(15,6,(ROW(BP$11:BP$2000)-ROW(BP$11)+1)/($AU$11:$AU$2000=$DY$8),ROWS(ET$11:ET78))),"")</f>
        <v>0</v>
      </c>
      <c r="EU78" s="25"/>
      <c r="EV78" s="48" t="e">
        <f>_xlfn.RANK.EQ(FJ78,$FJ$11:$FJ$64,1)+COUNTIF(FJ$11:$FJ78,FJ78)-1</f>
        <v>#VALUE!</v>
      </c>
      <c r="EW78" s="25" t="str">
        <f>IFERROR(INDEX(DX$11:DX$541,_xlfn.AGGREGATE(15,6,(ROW(DX$11:DX$541)-ROW(DX$11)+1)/($DX$11:$DX$541="p"),ROWS(EW$11:EW78))),"")</f>
        <v/>
      </c>
      <c r="EX78" s="25" t="str">
        <f>IFERROR(INDEX(DY$11:DY$541,_xlfn.AGGREGATE(15,6,(ROW(DY$11:DY$541)-ROW(DY$11)+1)/($DX$11:$DX$541="p"),ROWS(EX$11:EX78))),"")</f>
        <v/>
      </c>
      <c r="EY78" s="25" t="str">
        <f>IFERROR(INDEX(DZ$11:DZ$541,_xlfn.AGGREGATE(15,6,(ROW(DZ$11:DZ$541)-ROW(DZ$11)+1)/($DX$11:$DX$541="p"),ROWS(EY$11:EY78))),"")</f>
        <v/>
      </c>
      <c r="EZ78" s="25" t="str">
        <f>IFERROR(INDEX(EA$11:EA$541,_xlfn.AGGREGATE(15,6,(ROW(EA$11:EA$541)-ROW(EA$11)+1)/($DX$11:$DX$541="p"),ROWS(EZ$11:EZ78))),"")</f>
        <v/>
      </c>
      <c r="FA78" s="25" t="str">
        <f>IFERROR(INDEX(EB$11:EB$541,_xlfn.AGGREGATE(15,6,(ROW(EB$11:EB$541)-ROW(EB$11)+1)/($DX$11:$DX$541="p"),ROWS(FA$11:FA78))),"")</f>
        <v/>
      </c>
      <c r="FB78" s="25" t="str">
        <f>IFERROR(INDEX(EC$11:EC$541,_xlfn.AGGREGATE(15,6,(ROW(EC$11:EC$541)-ROW(EC$11)+1)/($DX$11:$DX$541="p"),ROWS(FB$11:FB78))),"")</f>
        <v/>
      </c>
      <c r="FC78" s="25" t="str">
        <f>IFERROR(INDEX(ED$11:ED$541,_xlfn.AGGREGATE(15,6,(ROW(ED$11:ED$541)-ROW(ED$11)+1)/($DX$11:$DX$541="p"),ROWS(FC$11:FC78))),"")</f>
        <v/>
      </c>
      <c r="FD78" s="25" t="str">
        <f>IFERROR(INDEX(EE$11:EE$541,_xlfn.AGGREGATE(15,6,(ROW(EE$11:EE$541)-ROW(EE$11)+1)/($DX$11:$DX$541="p"),ROWS(FD$11:FD78))),"")</f>
        <v/>
      </c>
      <c r="FE78" s="25" t="str">
        <f>IFERROR(INDEX(EF$11:EF$541,_xlfn.AGGREGATE(15,6,(ROW(EF$11:EF$541)-ROW(EF$11)+1)/($DX$11:$DX$541="p"),ROWS(FE$11:FE78))),"")</f>
        <v/>
      </c>
      <c r="FF78" s="25" t="str">
        <f>IFERROR(INDEX(EG$11:EG$541,_xlfn.AGGREGATE(15,6,(ROW(EG$11:EG$541)-ROW(EG$11)+1)/($DX$11:$DX$541="p"),ROWS(FF$11:FF78))),"")</f>
        <v/>
      </c>
      <c r="FG78" s="25" t="str">
        <f>IFERROR(INDEX(EH$11:EH$541,_xlfn.AGGREGATE(15,6,(ROW(EH$11:EH$541)-ROW(EH$11)+1)/($DX$11:$DX$541="p"),ROWS(FG$11:FG78))),"")</f>
        <v/>
      </c>
      <c r="FH78" s="25" t="str">
        <f>IFERROR(INDEX(EI$11:EI$541,_xlfn.AGGREGATE(15,6,(ROW(EI$11:EI$541)-ROW(EI$11)+1)/($DX$11:$DX$541="p"),ROWS(FH$11:FH78))),"")</f>
        <v/>
      </c>
      <c r="FI78" s="25" t="str">
        <f>IFERROR(INDEX(EJ$11:EJ$541,_xlfn.AGGREGATE(15,6,(ROW(EJ$11:EJ$541)-ROW(EJ$11)+1)/($DX$11:$DX$541="p"),ROWS(FI$11:FI78))),"")</f>
        <v/>
      </c>
      <c r="FJ78" s="25" t="str">
        <f>IFERROR(INDEX(EK$11:EK$541,_xlfn.AGGREGATE(15,6,(ROW(EK$11:EK$541)-ROW(EK$11)+1)/($DX$11:$DX$541="p"),ROWS(FJ$11:FJ78))),"")</f>
        <v/>
      </c>
      <c r="FK78" s="25"/>
      <c r="FL78" s="25" t="str">
        <f>IFERROR(INDEX(EM$11:EM$541,_xlfn.AGGREGATE(15,6,(ROW(EM$11:EM$541)-ROW(EM$11)+1)/($DX$11:$DX$541="p"),ROWS(FL$11:FL78))),"")</f>
        <v/>
      </c>
      <c r="FM78" s="25" t="str">
        <f>IFERROR(INDEX(EN$11:EN$541,_xlfn.AGGREGATE(15,6,(ROW(EN$11:EN$541)-ROW(EN$11)+1)/($DX$11:$DX$541="p"),ROWS(FM$11:FM78))),"")</f>
        <v/>
      </c>
      <c r="FN78" s="25" t="str">
        <f>IFERROR(INDEX(EO$11:EO$541,_xlfn.AGGREGATE(15,6,(ROW(EO$11:EO$541)-ROW(EO$11)+1)/($DX$11:$DX$541="p"),ROWS(FN$11:FN78))),"")</f>
        <v/>
      </c>
      <c r="FO78" s="25" t="str">
        <f>IFERROR(INDEX(EP$11:EP$541,_xlfn.AGGREGATE(15,6,(ROW(EP$11:EP$541)-ROW(EP$11)+1)/($DX$11:$DX$541="p"),ROWS(FO$11:FO78))),"")</f>
        <v/>
      </c>
      <c r="FP78" s="25" t="str">
        <f>IFERROR(INDEX(EQ$11:EQ$541,_xlfn.AGGREGATE(15,6,(ROW(EQ$11:EQ$541)-ROW(EQ$11)+1)/($DX$11:$DX$541="p"),ROWS(FP$11:FP78))),"")</f>
        <v/>
      </c>
      <c r="FQ78" s="25" t="str">
        <f>IFERROR(INDEX(ER$11:ER$541,_xlfn.AGGREGATE(15,6,(ROW(ER$11:ER$541)-ROW(ER$11)+1)/($DX$11:$DX$541="p"),ROWS(FQ$11:FQ78))),"")</f>
        <v/>
      </c>
      <c r="FR78" s="25" t="str">
        <f>IFERROR(INDEX(ES$11:ES$541,_xlfn.AGGREGATE(15,6,(ROW(ES$11:ES$541)-ROW(ES$11)+1)/($DX$11:$DX$541="p"),ROWS(FR$11:FR78))),"")</f>
        <v/>
      </c>
      <c r="FS78" s="25" t="str">
        <f>IFERROR(INDEX(ET$11:ET$541,_xlfn.AGGREGATE(15,6,(ROW(ET$11:ET$541)-ROW(ET$11)+1)/($DX$11:$DX$541="p"),ROWS(FS$11:FS78))),"")</f>
        <v/>
      </c>
      <c r="FT78" s="25"/>
      <c r="FU78" s="48">
        <f>_xlfn.RANK.EQ(GI78,$GI$11:$GI$96,1)+COUNTIF($GI$11:GI78,GI78)-1</f>
        <v>7</v>
      </c>
      <c r="FV78" s="25" t="str">
        <f>IFERROR(INDEX(DX$11:DX$541,_xlfn.AGGREGATE(15,6,(ROW(DX$11:DX$541)-ROW(DX$11)+1)/($DX$11:$DX$541="t"),ROWS(FV$11:FV78))),"")</f>
        <v>t</v>
      </c>
      <c r="FW78" s="25" t="str">
        <f>IFERROR(INDEX(DY$11:DY$541,_xlfn.AGGREGATE(15,6,(ROW(DY$11:DY$541)-ROW(DY$11)+1)/($DX$11:$DX$541="t"),ROWS(FW$11:FW78))),"")</f>
        <v>PASS</v>
      </c>
      <c r="FX78" s="25">
        <f>IFERROR(INDEX(DZ$11:DZ$541,_xlfn.AGGREGATE(15,6,(ROW(DZ$11:DZ$541)-ROW(DZ$11)+1)/($DX$11:$DX$541="t"),ROWS(FX$11:FX78))),"")</f>
        <v>3</v>
      </c>
      <c r="FY78" s="25">
        <f>IFERROR(INDEX(EA$11:EA$541,_xlfn.AGGREGATE(15,6,(ROW(EA$11:EA$541)-ROW(EA$11)+1)/($DX$11:$DX$541="t"),ROWS(FY$11:FY78))),"")</f>
        <v>1</v>
      </c>
      <c r="FZ78" s="25">
        <f>IFERROR(INDEX(EB$11:EB$541,_xlfn.AGGREGATE(15,6,(ROW(EB$11:EB$541)-ROW(EB$11)+1)/($DX$11:$DX$541="t"),ROWS(FZ$11:FZ78))),"")</f>
        <v>1</v>
      </c>
      <c r="GA78" s="25">
        <f>IFERROR(INDEX(EC$11:EC$541,_xlfn.AGGREGATE(15,6,(ROW(EC$11:EC$541)-ROW(EC$11)+1)/($DX$11:$DX$541="t"),ROWS(GA$11:GA78))),"")</f>
        <v>3</v>
      </c>
      <c r="GB78" s="25">
        <f>IFERROR(INDEX(ED$11:ED$541,_xlfn.AGGREGATE(15,6,(ROW(ED$11:ED$541)-ROW(ED$11)+1)/($DX$11:$DX$541="t"),ROWS(GB$11:GB78))),"")</f>
        <v>1</v>
      </c>
      <c r="GC78" s="25">
        <f>IFERROR(INDEX(EE$11:EE$541,_xlfn.AGGREGATE(15,6,(ROW(EE$11:EE$541)-ROW(EE$11)+1)/($DX$11:$DX$541="t"),ROWS(GC$11:GC78))),"")</f>
        <v>1</v>
      </c>
      <c r="GD78" s="25">
        <f>IFERROR(INDEX(EF$11:EF$541,_xlfn.AGGREGATE(15,6,(ROW(EF$11:EF$541)-ROW(EF$11)+1)/($DX$11:$DX$541="t"),ROWS(GD$11:GD78))),"")</f>
        <v>3</v>
      </c>
      <c r="GE78" s="25">
        <f>IFERROR(INDEX(EG$11:EG$541,_xlfn.AGGREGATE(15,6,(ROW(EG$11:EG$541)-ROW(EG$11)+1)/($DX$11:$DX$541="t"),ROWS(GE$11:GE78))),"")</f>
        <v>1</v>
      </c>
      <c r="GF78" s="25">
        <f>IFERROR(INDEX(EH$11:EH$541,_xlfn.AGGREGATE(15,6,(ROW(EH$11:EH$541)-ROW(EH$11)+1)/($DX$11:$DX$541="t"),ROWS(GF$11:GF78))),"")</f>
        <v>445.5</v>
      </c>
      <c r="GG78" s="25">
        <f>IFERROR(INDEX(EI$11:EI$541,_xlfn.AGGREGATE(15,6,(ROW(EI$11:EI$541)-ROW(EI$11)+1)/($DX$11:$DX$541="t"),ROWS(GG$11:GG78))),"")</f>
        <v>0</v>
      </c>
      <c r="GH78" s="25">
        <f>IFERROR(INDEX(EJ$11:EJ$541,_xlfn.AGGREGATE(15,6,(ROW(EJ$11:EJ$541)-ROW(EJ$11)+1)/($DX$11:$DX$541="t"),ROWS(GH$11:GH78))),"")</f>
        <v>454.5</v>
      </c>
      <c r="GI78" s="25">
        <f>IFERROR(INDEX(EK$11:EK$541,_xlfn.AGGREGATE(15,6,(ROW(EK$11:EK$541)-ROW(EK$11)+1)/($DX$11:$DX$541="t"),ROWS(GI$11:GI78))),"")</f>
        <v>4.5</v>
      </c>
      <c r="GJ78" s="25"/>
      <c r="GK78" s="25">
        <f>IFERROR(INDEX(EM$11:EM$541,_xlfn.AGGREGATE(15,6,(ROW(EM$11:EM$541)-ROW(EM$11)+1)/($DX$11:$DX$541="t"),ROWS(GK$11:GK78))),"")</f>
        <v>459.64859999999999</v>
      </c>
      <c r="GL78" s="25">
        <f>IFERROR(INDEX(EN$11:EN$541,_xlfn.AGGREGATE(15,6,(ROW(EN$11:EN$541)-ROW(EN$11)+1)/($DX$11:$DX$541="t"),ROWS(GL$11:GL78))),"")</f>
        <v>905.27359999999999</v>
      </c>
      <c r="GM78" s="25">
        <f>IFERROR(INDEX(EO$11:EO$541,_xlfn.AGGREGATE(15,6,(ROW(EO$11:EO$541)-ROW(EO$11)+1)/($DX$11:$DX$541="t"),ROWS(GM$11:GM78))),"")</f>
        <v>1350.8986</v>
      </c>
      <c r="GN78" s="25">
        <f>IFERROR(INDEX(EP$11:EP$541,_xlfn.AGGREGATE(15,6,(ROW(EP$11:EP$541)-ROW(EP$11)+1)/($DX$11:$DX$541="t"),ROWS(GN$11:GN78))),"")</f>
        <v>1805.3986</v>
      </c>
      <c r="GO78" s="25"/>
      <c r="GP78" s="305"/>
      <c r="GQ78" s="142"/>
      <c r="GR78" s="26"/>
      <c r="GS78" s="26"/>
      <c r="GT78" s="26"/>
      <c r="GU78" s="26"/>
      <c r="GV78" s="26"/>
      <c r="GW78" s="26"/>
      <c r="GX78" s="26"/>
      <c r="GY78" s="26"/>
      <c r="GZ78" s="26"/>
      <c r="HA78" s="26"/>
      <c r="HB78" s="26"/>
      <c r="HC78" s="26"/>
      <c r="HD78" s="26"/>
      <c r="HE78" s="26"/>
      <c r="HF78" s="26"/>
      <c r="HG78" s="26"/>
      <c r="HH78" s="2"/>
      <c r="HI78" s="2"/>
      <c r="HJ78" s="25"/>
      <c r="HK78" s="2"/>
      <c r="HL78" s="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c r="IW78" s="12"/>
      <c r="IX78" s="12"/>
      <c r="IY78" s="12"/>
      <c r="IZ78" s="12"/>
      <c r="JA78" s="12"/>
      <c r="JB78" s="12"/>
      <c r="JC78" s="12"/>
      <c r="JD78" s="12"/>
      <c r="JE78" s="12"/>
      <c r="JF78" s="12"/>
      <c r="JG78" s="12"/>
      <c r="JH78" s="12"/>
      <c r="JI78" s="12"/>
      <c r="JJ78" s="12"/>
      <c r="JK78" s="12"/>
    </row>
    <row r="79" spans="1:271" x14ac:dyDescent="0.3">
      <c r="A79" s="100"/>
      <c r="B79" s="100"/>
      <c r="C79" s="100"/>
      <c r="D79" s="100"/>
      <c r="E79" s="100"/>
      <c r="F79" s="100"/>
      <c r="G79" s="100"/>
      <c r="H79" s="100"/>
      <c r="I79" s="100"/>
      <c r="J79" s="100"/>
      <c r="K79" s="100"/>
      <c r="L79" s="100"/>
      <c r="M79" s="100"/>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426"/>
      <c r="AR79" s="141"/>
      <c r="AS79" s="18">
        <v>29</v>
      </c>
      <c r="AT79" s="26" t="s">
        <v>122</v>
      </c>
      <c r="AU79" s="4" t="str">
        <f t="shared" si="104"/>
        <v>FAIL</v>
      </c>
      <c r="AV79" s="60">
        <v>3</v>
      </c>
      <c r="AW79" s="60">
        <v>1</v>
      </c>
      <c r="AX79" s="60">
        <v>3</v>
      </c>
      <c r="AY79" s="60">
        <v>1</v>
      </c>
      <c r="AZ79" s="26">
        <v>3</v>
      </c>
      <c r="BA79" s="26">
        <v>1</v>
      </c>
      <c r="BB79" s="26">
        <v>3</v>
      </c>
      <c r="BC79" s="26">
        <v>1</v>
      </c>
      <c r="BD79" s="26">
        <f t="shared" si="89"/>
        <v>217</v>
      </c>
      <c r="BE79" s="26"/>
      <c r="BF79" s="26">
        <f t="shared" si="90"/>
        <v>275</v>
      </c>
      <c r="BG79" s="63">
        <f t="shared" si="105"/>
        <v>29</v>
      </c>
      <c r="BH79" s="26"/>
      <c r="BI79" s="138">
        <f t="shared" si="91"/>
        <v>275</v>
      </c>
      <c r="BJ79" s="138">
        <f t="shared" si="92"/>
        <v>492</v>
      </c>
      <c r="BK79" s="138">
        <f t="shared" si="93"/>
        <v>767</v>
      </c>
      <c r="BL79" s="138">
        <f t="shared" si="94"/>
        <v>984</v>
      </c>
      <c r="BM79" s="138">
        <f t="shared" si="95"/>
        <v>1259</v>
      </c>
      <c r="BN79" s="138">
        <f t="shared" si="96"/>
        <v>1476</v>
      </c>
      <c r="BO79" s="138">
        <f t="shared" si="97"/>
        <v>1751</v>
      </c>
      <c r="BP79" s="138">
        <f t="shared" si="98"/>
        <v>0</v>
      </c>
      <c r="BQ79" s="26"/>
      <c r="BR79" s="26" t="str">
        <f t="shared" si="144"/>
        <v>yes2</v>
      </c>
      <c r="BS79" s="26" t="str">
        <f t="shared" si="145"/>
        <v>Int</v>
      </c>
      <c r="BT79" s="26"/>
      <c r="BU79" s="26"/>
      <c r="BV79" s="1">
        <f t="shared" si="139"/>
        <v>0</v>
      </c>
      <c r="BW79" s="1">
        <f t="shared" si="139"/>
        <v>0</v>
      </c>
      <c r="BX79" s="1">
        <f t="shared" si="139"/>
        <v>0</v>
      </c>
      <c r="BY79" s="1">
        <f t="shared" si="139"/>
        <v>0</v>
      </c>
      <c r="BZ79" s="1">
        <f t="shared" si="139"/>
        <v>0</v>
      </c>
      <c r="CA79" s="1">
        <f t="shared" si="139"/>
        <v>0</v>
      </c>
      <c r="CB79" s="1">
        <f t="shared" si="139"/>
        <v>0</v>
      </c>
      <c r="CC79" s="1">
        <f t="shared" si="139"/>
        <v>0</v>
      </c>
      <c r="CD79" s="1">
        <f t="shared" si="139"/>
        <v>0</v>
      </c>
      <c r="CE79" s="1">
        <f t="shared" si="139"/>
        <v>0</v>
      </c>
      <c r="CF79" s="1">
        <f t="shared" si="140"/>
        <v>0</v>
      </c>
      <c r="CG79" s="1">
        <f t="shared" si="140"/>
        <v>0</v>
      </c>
      <c r="CH79" s="1">
        <f t="shared" si="140"/>
        <v>1</v>
      </c>
      <c r="CI79" s="1">
        <f t="shared" si="140"/>
        <v>0</v>
      </c>
      <c r="CJ79" s="1">
        <f t="shared" si="140"/>
        <v>0</v>
      </c>
      <c r="CK79" s="1">
        <f t="shared" si="140"/>
        <v>0</v>
      </c>
      <c r="CL79" s="1">
        <f t="shared" si="140"/>
        <v>0</v>
      </c>
      <c r="CM79" s="1">
        <f t="shared" si="140"/>
        <v>0</v>
      </c>
      <c r="CN79" s="1">
        <f t="shared" si="140"/>
        <v>0</v>
      </c>
      <c r="CO79" s="1">
        <f t="shared" si="140"/>
        <v>1</v>
      </c>
      <c r="CP79" s="1">
        <f t="shared" si="141"/>
        <v>0</v>
      </c>
      <c r="CQ79" s="1">
        <f t="shared" si="141"/>
        <v>0</v>
      </c>
      <c r="CR79" s="1">
        <f t="shared" si="141"/>
        <v>0</v>
      </c>
      <c r="CS79" s="1">
        <f t="shared" si="141"/>
        <v>0</v>
      </c>
      <c r="CT79" s="1">
        <f t="shared" si="141"/>
        <v>0</v>
      </c>
      <c r="CU79" s="1">
        <f t="shared" si="141"/>
        <v>0</v>
      </c>
      <c r="CV79" s="1">
        <f t="shared" si="141"/>
        <v>0</v>
      </c>
      <c r="CW79" s="1">
        <f t="shared" si="141"/>
        <v>0</v>
      </c>
      <c r="CX79" s="1">
        <f t="shared" si="141"/>
        <v>0</v>
      </c>
      <c r="CY79" s="1">
        <f t="shared" si="141"/>
        <v>0</v>
      </c>
      <c r="CZ79" s="1">
        <f t="shared" si="142"/>
        <v>0</v>
      </c>
      <c r="DA79" s="1">
        <f t="shared" si="142"/>
        <v>0</v>
      </c>
      <c r="DB79" s="1">
        <f t="shared" si="142"/>
        <v>0</v>
      </c>
      <c r="DC79" s="1">
        <f t="shared" si="142"/>
        <v>0</v>
      </c>
      <c r="DD79" s="1">
        <f t="shared" si="142"/>
        <v>0</v>
      </c>
      <c r="DE79" s="1">
        <f t="shared" si="142"/>
        <v>0</v>
      </c>
      <c r="DF79" s="1">
        <f t="shared" si="142"/>
        <v>0</v>
      </c>
      <c r="DG79" s="1">
        <f t="shared" si="142"/>
        <v>0</v>
      </c>
      <c r="DH79" s="1">
        <f t="shared" si="142"/>
        <v>0</v>
      </c>
      <c r="DI79" s="1">
        <f t="shared" si="142"/>
        <v>0</v>
      </c>
      <c r="DJ79" s="1">
        <f t="shared" si="143"/>
        <v>0</v>
      </c>
      <c r="DK79" s="1">
        <f t="shared" si="143"/>
        <v>0</v>
      </c>
      <c r="DL79" s="1">
        <f t="shared" si="143"/>
        <v>0</v>
      </c>
      <c r="DM79" s="1">
        <f t="shared" si="143"/>
        <v>0</v>
      </c>
      <c r="DN79" s="1">
        <f t="shared" si="143"/>
        <v>0</v>
      </c>
      <c r="DO79" s="1">
        <f t="shared" si="143"/>
        <v>0</v>
      </c>
      <c r="DP79" s="26"/>
      <c r="DQ79" s="26"/>
      <c r="DR79" s="26"/>
      <c r="DS79" s="26"/>
      <c r="DT79" s="366"/>
      <c r="DU79" s="142"/>
      <c r="DV79" s="26"/>
      <c r="DW79" s="48">
        <v>66</v>
      </c>
      <c r="DX79" s="26" t="str">
        <f>IFERROR(INDEX(AT$11:AT$2000,_xlfn.AGGREGATE(15,6,(ROW(AT$11:AT$2000)-ROW(AT$11)+1)/($AU$11:$AU$2000=$DY$8),ROWS(DX$11:DX79))),"")</f>
        <v>t</v>
      </c>
      <c r="DY79" s="4" t="str">
        <f>IFERROR(INDEX(AU$11:AU$2000,_xlfn.AGGREGATE(15,6,(ROW(AU$11:AU$2000)-ROW(AU$11)+1)/($AU$11:$AU$2000=$DY$8),ROWS(DY$11:DY79))),"")</f>
        <v>PASS</v>
      </c>
      <c r="DZ79" s="26">
        <f>IFERROR(INDEX(AV$11:AV$2000,_xlfn.AGGREGATE(15,6,(ROW(AV$11:AV$2000)-ROW(AV$11)+1)/($AU$11:$AU$2000=$DY$8),ROWS(DZ$11:DZ79))),"")</f>
        <v>3</v>
      </c>
      <c r="EA79" s="26">
        <f>IFERROR(INDEX(AW$11:AW$2000,_xlfn.AGGREGATE(15,6,(ROW(AW$11:AW$2000)-ROW(AW$11)+1)/($AU$11:$AU$2000=$DY$8),ROWS(EA$11:EA79))),"")</f>
        <v>1</v>
      </c>
      <c r="EB79" s="26">
        <f>IFERROR(INDEX(AX$11:AX$2000,_xlfn.AGGREGATE(15,6,(ROW(AX$11:AX$2000)-ROW(AX$11)+1)/($AU$11:$AU$2000=$DY$8),ROWS(EB$11:EB79))),"")</f>
        <v>1</v>
      </c>
      <c r="EC79" s="26">
        <f>IFERROR(INDEX(AY$11:AY$2000,_xlfn.AGGREGATE(15,6,(ROW(AY$11:AY$2000)-ROW(AY$11)+1)/($AU$11:$AU$2000=$DY$8),ROWS(EC$11:EC79))),"")</f>
        <v>3</v>
      </c>
      <c r="ED79" s="26">
        <f>IFERROR(INDEX(AZ$11:AZ$2000,_xlfn.AGGREGATE(15,6,(ROW(AZ$11:AZ$2000)-ROW(AZ$11)+1)/($AU$11:$AU$2000=$DY$8),ROWS(ED$11:ED79))),"")</f>
        <v>1</v>
      </c>
      <c r="EE79" s="26">
        <f>IFERROR(INDEX(BA$11:BA$2000,_xlfn.AGGREGATE(15,6,(ROW(BA$11:BA$2000)-ROW(BA$11)+1)/($AU$11:$AU$2000=$DY$8),ROWS(EE$11:EE79))),"")</f>
        <v>1</v>
      </c>
      <c r="EF79" s="26">
        <f>IFERROR(INDEX(BB$11:BB$2000,_xlfn.AGGREGATE(15,6,(ROW(BB$11:BB$2000)-ROW(BB$11)+1)/($AU$11:$AU$2000=$DY$8),ROWS(EF$11:EF79))),"")</f>
        <v>3</v>
      </c>
      <c r="EG79" s="26">
        <f>IFERROR(INDEX(BC$11:BC$2000,_xlfn.AGGREGATE(15,6,(ROW(BC$11:BC$2000)-ROW(BC$11)+1)/($AU$11:$AU$2000=$DY$8),ROWS(EG$11:EG79))),"")</f>
        <v>1</v>
      </c>
      <c r="EH79" s="26">
        <f>IFERROR(INDEX(BD$11:BD$2000,_xlfn.AGGREGATE(15,6,(ROW(BD$11:BD$2000)-ROW(BD$11)+1)/($AU$11:$AU$2000=$DY$8),ROWS(EH$11:EH79))),"")</f>
        <v>448.5</v>
      </c>
      <c r="EI79" s="26">
        <f>IFERROR(INDEX(BE$11:BE$2000,_xlfn.AGGREGATE(15,6,(ROW(BE$11:BE$2000)-ROW(BE$11)+1)/($AU$11:$AU$2000=$DY$8),ROWS(EI$11:EI79))),"")</f>
        <v>0</v>
      </c>
      <c r="EJ79" s="26">
        <f>IFERROR(INDEX(BF$11:BF$2000,_xlfn.AGGREGATE(15,6,(ROW(BF$11:BF$2000)-ROW(BF$11)+1)/($AU$11:$AU$2000=$DY$8),ROWS(EJ$11:EJ79))),"")</f>
        <v>451.5</v>
      </c>
      <c r="EK79" s="26">
        <f>IFERROR(INDEX(BG$11:BG$2000,_xlfn.AGGREGATE(15,6,(ROW(BG$11:BG$2000)-ROW(BG$11)+1)/($AU$11:$AU$2000=$DY$8),ROWS(EK$11:EK79))),"")</f>
        <v>1.5</v>
      </c>
      <c r="EL79" s="26">
        <f>IFERROR(INDEX(BH$11:BH$2000,_xlfn.AGGREGATE(15,6,(ROW(BH$11:BH$2000)-ROW(BH$11)+1)/($AU$11:$AU$2000=$DY$8),ROWS(EL$11:EL79))),"")</f>
        <v>0</v>
      </c>
      <c r="EM79" s="26">
        <f>IFERROR(INDEX(BI$11:BI$2000,_xlfn.AGGREGATE(15,6,(ROW(BI$11:BI$2000)-ROW(BI$11)+1)/($AU$11:$AU$2000=$DY$8),ROWS(EM$11:EM79))),"")</f>
        <v>456.64859999999999</v>
      </c>
      <c r="EN79" s="26">
        <f>IFERROR(INDEX(BJ$11:BJ$2000,_xlfn.AGGREGATE(15,6,(ROW(BJ$11:BJ$2000)-ROW(BJ$11)+1)/($AU$11:$AU$2000=$DY$8),ROWS(EN$11:EN79))),"")</f>
        <v>905.27359999999999</v>
      </c>
      <c r="EO79" s="26">
        <f>IFERROR(INDEX(BK$11:BK$2000,_xlfn.AGGREGATE(15,6,(ROW(BK$11:BK$2000)-ROW(BK$11)+1)/($AU$11:$AU$2000=$DY$8),ROWS(EO$11:EO79))),"")</f>
        <v>1353.8986</v>
      </c>
      <c r="EP79" s="26">
        <f>IFERROR(INDEX(BL$11:BL$2000,_xlfn.AGGREGATE(15,6,(ROW(BL$11:BL$2000)-ROW(BL$11)+1)/($AU$11:$AU$2000=$DY$8),ROWS(EP$11:EP79))),"")</f>
        <v>1805.3986</v>
      </c>
      <c r="EQ79" s="26">
        <f>IFERROR(INDEX(BM$11:BM$2000,_xlfn.AGGREGATE(15,6,(ROW(BM$11:BM$2000)-ROW(BM$11)+1)/($AU$11:$AU$2000=$DY$8),ROWS(EQ$11:EQ79))),"")</f>
        <v>0</v>
      </c>
      <c r="ER79" s="26">
        <f>IFERROR(INDEX(BN$11:BN$2000,_xlfn.AGGREGATE(15,6,(ROW(BN$11:BN$2000)-ROW(BN$11)+1)/($AU$11:$AU$2000=$DY$8),ROWS(ER$11:ER79))),"")</f>
        <v>0</v>
      </c>
      <c r="ES79" s="26">
        <f>IFERROR(INDEX(BO$11:BO$2000,_xlfn.AGGREGATE(15,6,(ROW(BO$11:BO$2000)-ROW(BO$11)+1)/($AU$11:$AU$2000=$DY$8),ROWS(ES$11:ES79))),"")</f>
        <v>0</v>
      </c>
      <c r="ET79" s="63">
        <f>IFERROR(INDEX(BP$11:BP$2000,_xlfn.AGGREGATE(15,6,(ROW(BP$11:BP$2000)-ROW(BP$11)+1)/($AU$11:$AU$2000=$DY$8),ROWS(ET$11:ET79))),"")</f>
        <v>0</v>
      </c>
      <c r="EU79" s="25"/>
      <c r="EV79" s="48" t="e">
        <f>_xlfn.RANK.EQ(FJ79,$FJ$11:$FJ$64,1)+COUNTIF(FJ$11:$FJ79,FJ79)-1</f>
        <v>#VALUE!</v>
      </c>
      <c r="EW79" s="25" t="str">
        <f>IFERROR(INDEX(DX$11:DX$541,_xlfn.AGGREGATE(15,6,(ROW(DX$11:DX$541)-ROW(DX$11)+1)/($DX$11:$DX$541="p"),ROWS(EW$11:EW79))),"")</f>
        <v/>
      </c>
      <c r="EX79" s="25" t="str">
        <f>IFERROR(INDEX(DY$11:DY$541,_xlfn.AGGREGATE(15,6,(ROW(DY$11:DY$541)-ROW(DY$11)+1)/($DX$11:$DX$541="p"),ROWS(EX$11:EX79))),"")</f>
        <v/>
      </c>
      <c r="EY79" s="25" t="str">
        <f>IFERROR(INDEX(DZ$11:DZ$541,_xlfn.AGGREGATE(15,6,(ROW(DZ$11:DZ$541)-ROW(DZ$11)+1)/($DX$11:$DX$541="p"),ROWS(EY$11:EY79))),"")</f>
        <v/>
      </c>
      <c r="EZ79" s="25" t="str">
        <f>IFERROR(INDEX(EA$11:EA$541,_xlfn.AGGREGATE(15,6,(ROW(EA$11:EA$541)-ROW(EA$11)+1)/($DX$11:$DX$541="p"),ROWS(EZ$11:EZ79))),"")</f>
        <v/>
      </c>
      <c r="FA79" s="25" t="str">
        <f>IFERROR(INDEX(EB$11:EB$541,_xlfn.AGGREGATE(15,6,(ROW(EB$11:EB$541)-ROW(EB$11)+1)/($DX$11:$DX$541="p"),ROWS(FA$11:FA79))),"")</f>
        <v/>
      </c>
      <c r="FB79" s="25" t="str">
        <f>IFERROR(INDEX(EC$11:EC$541,_xlfn.AGGREGATE(15,6,(ROW(EC$11:EC$541)-ROW(EC$11)+1)/($DX$11:$DX$541="p"),ROWS(FB$11:FB79))),"")</f>
        <v/>
      </c>
      <c r="FC79" s="25" t="str">
        <f>IFERROR(INDEX(ED$11:ED$541,_xlfn.AGGREGATE(15,6,(ROW(ED$11:ED$541)-ROW(ED$11)+1)/($DX$11:$DX$541="p"),ROWS(FC$11:FC79))),"")</f>
        <v/>
      </c>
      <c r="FD79" s="25" t="str">
        <f>IFERROR(INDEX(EE$11:EE$541,_xlfn.AGGREGATE(15,6,(ROW(EE$11:EE$541)-ROW(EE$11)+1)/($DX$11:$DX$541="p"),ROWS(FD$11:FD79))),"")</f>
        <v/>
      </c>
      <c r="FE79" s="25" t="str">
        <f>IFERROR(INDEX(EF$11:EF$541,_xlfn.AGGREGATE(15,6,(ROW(EF$11:EF$541)-ROW(EF$11)+1)/($DX$11:$DX$541="p"),ROWS(FE$11:FE79))),"")</f>
        <v/>
      </c>
      <c r="FF79" s="25" t="str">
        <f>IFERROR(INDEX(EG$11:EG$541,_xlfn.AGGREGATE(15,6,(ROW(EG$11:EG$541)-ROW(EG$11)+1)/($DX$11:$DX$541="p"),ROWS(FF$11:FF79))),"")</f>
        <v/>
      </c>
      <c r="FG79" s="25" t="str">
        <f>IFERROR(INDEX(EH$11:EH$541,_xlfn.AGGREGATE(15,6,(ROW(EH$11:EH$541)-ROW(EH$11)+1)/($DX$11:$DX$541="p"),ROWS(FG$11:FG79))),"")</f>
        <v/>
      </c>
      <c r="FH79" s="25" t="str">
        <f>IFERROR(INDEX(EI$11:EI$541,_xlfn.AGGREGATE(15,6,(ROW(EI$11:EI$541)-ROW(EI$11)+1)/($DX$11:$DX$541="p"),ROWS(FH$11:FH79))),"")</f>
        <v/>
      </c>
      <c r="FI79" s="25" t="str">
        <f>IFERROR(INDEX(EJ$11:EJ$541,_xlfn.AGGREGATE(15,6,(ROW(EJ$11:EJ$541)-ROW(EJ$11)+1)/($DX$11:$DX$541="p"),ROWS(FI$11:FI79))),"")</f>
        <v/>
      </c>
      <c r="FJ79" s="25" t="str">
        <f>IFERROR(INDEX(EK$11:EK$541,_xlfn.AGGREGATE(15,6,(ROW(EK$11:EK$541)-ROW(EK$11)+1)/($DX$11:$DX$541="p"),ROWS(FJ$11:FJ79))),"")</f>
        <v/>
      </c>
      <c r="FK79" s="25"/>
      <c r="FL79" s="25" t="str">
        <f>IFERROR(INDEX(EM$11:EM$541,_xlfn.AGGREGATE(15,6,(ROW(EM$11:EM$541)-ROW(EM$11)+1)/($DX$11:$DX$541="p"),ROWS(FL$11:FL79))),"")</f>
        <v/>
      </c>
      <c r="FM79" s="25" t="str">
        <f>IFERROR(INDEX(EN$11:EN$541,_xlfn.AGGREGATE(15,6,(ROW(EN$11:EN$541)-ROW(EN$11)+1)/($DX$11:$DX$541="p"),ROWS(FM$11:FM79))),"")</f>
        <v/>
      </c>
      <c r="FN79" s="25" t="str">
        <f>IFERROR(INDEX(EO$11:EO$541,_xlfn.AGGREGATE(15,6,(ROW(EO$11:EO$541)-ROW(EO$11)+1)/($DX$11:$DX$541="p"),ROWS(FN$11:FN79))),"")</f>
        <v/>
      </c>
      <c r="FO79" s="25" t="str">
        <f>IFERROR(INDEX(EP$11:EP$541,_xlfn.AGGREGATE(15,6,(ROW(EP$11:EP$541)-ROW(EP$11)+1)/($DX$11:$DX$541="p"),ROWS(FO$11:FO79))),"")</f>
        <v/>
      </c>
      <c r="FP79" s="25" t="str">
        <f>IFERROR(INDEX(EQ$11:EQ$541,_xlfn.AGGREGATE(15,6,(ROW(EQ$11:EQ$541)-ROW(EQ$11)+1)/($DX$11:$DX$541="p"),ROWS(FP$11:FP79))),"")</f>
        <v/>
      </c>
      <c r="FQ79" s="25" t="str">
        <f>IFERROR(INDEX(ER$11:ER$541,_xlfn.AGGREGATE(15,6,(ROW(ER$11:ER$541)-ROW(ER$11)+1)/($DX$11:$DX$541="p"),ROWS(FQ$11:FQ79))),"")</f>
        <v/>
      </c>
      <c r="FR79" s="25" t="str">
        <f>IFERROR(INDEX(ES$11:ES$541,_xlfn.AGGREGATE(15,6,(ROW(ES$11:ES$541)-ROW(ES$11)+1)/($DX$11:$DX$541="p"),ROWS(FR$11:FR79))),"")</f>
        <v/>
      </c>
      <c r="FS79" s="25" t="str">
        <f>IFERROR(INDEX(ET$11:ET$541,_xlfn.AGGREGATE(15,6,(ROW(ET$11:ET$541)-ROW(ET$11)+1)/($DX$11:$DX$541="p"),ROWS(FS$11:FS79))),"")</f>
        <v/>
      </c>
      <c r="FT79" s="25"/>
      <c r="FU79" s="48">
        <f>_xlfn.RANK.EQ(GI79,$GI$11:$GI$96,1)+COUNTIF($GI$11:GI79,GI79)-1</f>
        <v>8</v>
      </c>
      <c r="FV79" s="25" t="str">
        <f>IFERROR(INDEX(DX$11:DX$541,_xlfn.AGGREGATE(15,6,(ROW(DX$11:DX$541)-ROW(DX$11)+1)/($DX$11:$DX$541="t"),ROWS(FV$11:FV79))),"")</f>
        <v>t</v>
      </c>
      <c r="FW79" s="25" t="str">
        <f>IFERROR(INDEX(DY$11:DY$541,_xlfn.AGGREGATE(15,6,(ROW(DY$11:DY$541)-ROW(DY$11)+1)/($DX$11:$DX$541="t"),ROWS(FW$11:FW79))),"")</f>
        <v>PASS</v>
      </c>
      <c r="FX79" s="25">
        <f>IFERROR(INDEX(DZ$11:DZ$541,_xlfn.AGGREGATE(15,6,(ROW(DZ$11:DZ$541)-ROW(DZ$11)+1)/($DX$11:$DX$541="t"),ROWS(FX$11:FX79))),"")</f>
        <v>3</v>
      </c>
      <c r="FY79" s="25">
        <f>IFERROR(INDEX(EA$11:EA$541,_xlfn.AGGREGATE(15,6,(ROW(EA$11:EA$541)-ROW(EA$11)+1)/($DX$11:$DX$541="t"),ROWS(FY$11:FY79))),"")</f>
        <v>1</v>
      </c>
      <c r="FZ79" s="25">
        <f>IFERROR(INDEX(EB$11:EB$541,_xlfn.AGGREGATE(15,6,(ROW(EB$11:EB$541)-ROW(EB$11)+1)/($DX$11:$DX$541="t"),ROWS(FZ$11:FZ79))),"")</f>
        <v>1</v>
      </c>
      <c r="GA79" s="25">
        <f>IFERROR(INDEX(EC$11:EC$541,_xlfn.AGGREGATE(15,6,(ROW(EC$11:EC$541)-ROW(EC$11)+1)/($DX$11:$DX$541="t"),ROWS(GA$11:GA79))),"")</f>
        <v>3</v>
      </c>
      <c r="GB79" s="25">
        <f>IFERROR(INDEX(ED$11:ED$541,_xlfn.AGGREGATE(15,6,(ROW(ED$11:ED$541)-ROW(ED$11)+1)/($DX$11:$DX$541="t"),ROWS(GB$11:GB79))),"")</f>
        <v>1</v>
      </c>
      <c r="GC79" s="25">
        <f>IFERROR(INDEX(EE$11:EE$541,_xlfn.AGGREGATE(15,6,(ROW(EE$11:EE$541)-ROW(EE$11)+1)/($DX$11:$DX$541="t"),ROWS(GC$11:GC79))),"")</f>
        <v>1</v>
      </c>
      <c r="GD79" s="25">
        <f>IFERROR(INDEX(EF$11:EF$541,_xlfn.AGGREGATE(15,6,(ROW(EF$11:EF$541)-ROW(EF$11)+1)/($DX$11:$DX$541="t"),ROWS(GD$11:GD79))),"")</f>
        <v>3</v>
      </c>
      <c r="GE79" s="25">
        <f>IFERROR(INDEX(EG$11:EG$541,_xlfn.AGGREGATE(15,6,(ROW(EG$11:EG$541)-ROW(EG$11)+1)/($DX$11:$DX$541="t"),ROWS(GE$11:GE79))),"")</f>
        <v>1</v>
      </c>
      <c r="GF79" s="25">
        <f>IFERROR(INDEX(EH$11:EH$541,_xlfn.AGGREGATE(15,6,(ROW(EH$11:EH$541)-ROW(EH$11)+1)/($DX$11:$DX$541="t"),ROWS(GF$11:GF79))),"")</f>
        <v>445</v>
      </c>
      <c r="GG79" s="25">
        <f>IFERROR(INDEX(EI$11:EI$541,_xlfn.AGGREGATE(15,6,(ROW(EI$11:EI$541)-ROW(EI$11)+1)/($DX$11:$DX$541="t"),ROWS(GG$11:GG79))),"")</f>
        <v>0</v>
      </c>
      <c r="GH79" s="25">
        <f>IFERROR(INDEX(EJ$11:EJ$541,_xlfn.AGGREGATE(15,6,(ROW(EJ$11:EJ$541)-ROW(EJ$11)+1)/($DX$11:$DX$541="t"),ROWS(GH$11:GH79))),"")</f>
        <v>455</v>
      </c>
      <c r="GI79" s="25">
        <f>IFERROR(INDEX(EK$11:EK$541,_xlfn.AGGREGATE(15,6,(ROW(EK$11:EK$541)-ROW(EK$11)+1)/($DX$11:$DX$541="t"),ROWS(GI$11:GI79))),"")</f>
        <v>5</v>
      </c>
      <c r="GJ79" s="25"/>
      <c r="GK79" s="25">
        <f>IFERROR(INDEX(EM$11:EM$541,_xlfn.AGGREGATE(15,6,(ROW(EM$11:EM$541)-ROW(EM$11)+1)/($DX$11:$DX$541="t"),ROWS(GK$11:GK79))),"")</f>
        <v>460.14859999999999</v>
      </c>
      <c r="GL79" s="25">
        <f>IFERROR(INDEX(EN$11:EN$541,_xlfn.AGGREGATE(15,6,(ROW(EN$11:EN$541)-ROW(EN$11)+1)/($DX$11:$DX$541="t"),ROWS(GL$11:GL79))),"")</f>
        <v>905.27359999999999</v>
      </c>
      <c r="GM79" s="25">
        <f>IFERROR(INDEX(EO$11:EO$541,_xlfn.AGGREGATE(15,6,(ROW(EO$11:EO$541)-ROW(EO$11)+1)/($DX$11:$DX$541="t"),ROWS(GM$11:GM79))),"")</f>
        <v>1350.3986</v>
      </c>
      <c r="GN79" s="25">
        <f>IFERROR(INDEX(EP$11:EP$541,_xlfn.AGGREGATE(15,6,(ROW(EP$11:EP$541)-ROW(EP$11)+1)/($DX$11:$DX$541="t"),ROWS(GN$11:GN79))),"")</f>
        <v>1805.3986</v>
      </c>
      <c r="GO79" s="25"/>
      <c r="GP79" s="305"/>
      <c r="GQ79" s="142"/>
      <c r="GR79" s="26"/>
      <c r="GS79" s="26"/>
      <c r="GT79" s="26"/>
      <c r="GU79" s="26"/>
      <c r="GV79" s="26"/>
      <c r="GW79" s="26"/>
      <c r="GX79" s="26"/>
      <c r="GY79" s="26"/>
      <c r="GZ79" s="26"/>
      <c r="HA79" s="26"/>
      <c r="HB79" s="26"/>
      <c r="HC79" s="26"/>
      <c r="HD79" s="26"/>
      <c r="HE79" s="26"/>
      <c r="HF79" s="26"/>
      <c r="HG79" s="26"/>
      <c r="HH79" s="2"/>
      <c r="HI79" s="2"/>
      <c r="HJ79" s="25"/>
      <c r="HK79" s="2"/>
      <c r="HL79" s="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row>
    <row r="80" spans="1:271" x14ac:dyDescent="0.3">
      <c r="A80" s="100"/>
      <c r="B80" s="100"/>
      <c r="C80" s="100"/>
      <c r="D80" s="100"/>
      <c r="E80" s="100"/>
      <c r="F80" s="100"/>
      <c r="G80" s="100"/>
      <c r="H80" s="100"/>
      <c r="I80" s="100"/>
      <c r="J80" s="100"/>
      <c r="K80" s="100"/>
      <c r="L80" s="100"/>
      <c r="M80" s="100"/>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426"/>
      <c r="AR80" s="141"/>
      <c r="AS80" s="18">
        <v>30</v>
      </c>
      <c r="AT80" s="26" t="s">
        <v>122</v>
      </c>
      <c r="AU80" s="4" t="str">
        <f t="shared" si="104"/>
        <v>FAIL</v>
      </c>
      <c r="AV80" s="60">
        <v>3</v>
      </c>
      <c r="AW80" s="60">
        <v>1</v>
      </c>
      <c r="AX80" s="60">
        <v>3</v>
      </c>
      <c r="AY80" s="60">
        <v>1</v>
      </c>
      <c r="AZ80" s="26">
        <v>3</v>
      </c>
      <c r="BA80" s="26">
        <v>1</v>
      </c>
      <c r="BB80" s="26">
        <v>3</v>
      </c>
      <c r="BC80" s="26">
        <v>1</v>
      </c>
      <c r="BD80" s="26">
        <f t="shared" si="89"/>
        <v>216</v>
      </c>
      <c r="BE80" s="26"/>
      <c r="BF80" s="26">
        <f t="shared" si="90"/>
        <v>276</v>
      </c>
      <c r="BG80" s="63">
        <f t="shared" si="105"/>
        <v>30</v>
      </c>
      <c r="BH80" s="26"/>
      <c r="BI80" s="138">
        <f t="shared" si="91"/>
        <v>276</v>
      </c>
      <c r="BJ80" s="138">
        <f t="shared" si="92"/>
        <v>492</v>
      </c>
      <c r="BK80" s="138">
        <f t="shared" si="93"/>
        <v>768</v>
      </c>
      <c r="BL80" s="138">
        <f t="shared" si="94"/>
        <v>984</v>
      </c>
      <c r="BM80" s="138">
        <f t="shared" si="95"/>
        <v>1260</v>
      </c>
      <c r="BN80" s="138">
        <f t="shared" si="96"/>
        <v>1476</v>
      </c>
      <c r="BO80" s="138">
        <f t="shared" si="97"/>
        <v>1752</v>
      </c>
      <c r="BP80" s="138">
        <f t="shared" si="98"/>
        <v>0</v>
      </c>
      <c r="BQ80" s="26"/>
      <c r="BR80" s="26" t="str">
        <f t="shared" si="144"/>
        <v>yes2</v>
      </c>
      <c r="BS80" s="26" t="str">
        <f t="shared" si="145"/>
        <v>Int</v>
      </c>
      <c r="BT80" s="26"/>
      <c r="BU80" s="26"/>
      <c r="BV80" s="1">
        <f t="shared" si="139"/>
        <v>0</v>
      </c>
      <c r="BW80" s="1">
        <f t="shared" si="139"/>
        <v>0</v>
      </c>
      <c r="BX80" s="1">
        <f t="shared" si="139"/>
        <v>0</v>
      </c>
      <c r="BY80" s="1">
        <f t="shared" si="139"/>
        <v>0</v>
      </c>
      <c r="BZ80" s="1">
        <f t="shared" si="139"/>
        <v>0</v>
      </c>
      <c r="CA80" s="1">
        <f t="shared" si="139"/>
        <v>0</v>
      </c>
      <c r="CB80" s="1">
        <f t="shared" si="139"/>
        <v>0</v>
      </c>
      <c r="CC80" s="1">
        <f t="shared" si="139"/>
        <v>0</v>
      </c>
      <c r="CD80" s="1">
        <f t="shared" si="139"/>
        <v>0</v>
      </c>
      <c r="CE80" s="1">
        <f t="shared" si="139"/>
        <v>0</v>
      </c>
      <c r="CF80" s="1">
        <f t="shared" si="140"/>
        <v>0</v>
      </c>
      <c r="CG80" s="1">
        <f t="shared" si="140"/>
        <v>0</v>
      </c>
      <c r="CH80" s="1">
        <f t="shared" si="140"/>
        <v>1</v>
      </c>
      <c r="CI80" s="1">
        <f t="shared" si="140"/>
        <v>0</v>
      </c>
      <c r="CJ80" s="1">
        <f t="shared" si="140"/>
        <v>0</v>
      </c>
      <c r="CK80" s="1">
        <f t="shared" si="140"/>
        <v>0</v>
      </c>
      <c r="CL80" s="1">
        <f t="shared" si="140"/>
        <v>0</v>
      </c>
      <c r="CM80" s="1">
        <f t="shared" si="140"/>
        <v>0</v>
      </c>
      <c r="CN80" s="1">
        <f t="shared" si="140"/>
        <v>0</v>
      </c>
      <c r="CO80" s="1">
        <f t="shared" si="140"/>
        <v>1</v>
      </c>
      <c r="CP80" s="1">
        <f t="shared" si="141"/>
        <v>0</v>
      </c>
      <c r="CQ80" s="1">
        <f t="shared" si="141"/>
        <v>0</v>
      </c>
      <c r="CR80" s="1">
        <f t="shared" si="141"/>
        <v>0</v>
      </c>
      <c r="CS80" s="1">
        <f t="shared" si="141"/>
        <v>0</v>
      </c>
      <c r="CT80" s="1">
        <f t="shared" si="141"/>
        <v>0</v>
      </c>
      <c r="CU80" s="1">
        <f t="shared" si="141"/>
        <v>0</v>
      </c>
      <c r="CV80" s="1">
        <f t="shared" si="141"/>
        <v>0</v>
      </c>
      <c r="CW80" s="1">
        <f t="shared" si="141"/>
        <v>0</v>
      </c>
      <c r="CX80" s="1">
        <f t="shared" si="141"/>
        <v>0</v>
      </c>
      <c r="CY80" s="1">
        <f t="shared" si="141"/>
        <v>0</v>
      </c>
      <c r="CZ80" s="1">
        <f t="shared" si="142"/>
        <v>0</v>
      </c>
      <c r="DA80" s="1">
        <f t="shared" si="142"/>
        <v>0</v>
      </c>
      <c r="DB80" s="1">
        <f t="shared" si="142"/>
        <v>0</v>
      </c>
      <c r="DC80" s="1">
        <f t="shared" si="142"/>
        <v>0</v>
      </c>
      <c r="DD80" s="1">
        <f t="shared" si="142"/>
        <v>0</v>
      </c>
      <c r="DE80" s="1">
        <f t="shared" si="142"/>
        <v>0</v>
      </c>
      <c r="DF80" s="1">
        <f t="shared" si="142"/>
        <v>0</v>
      </c>
      <c r="DG80" s="1">
        <f t="shared" si="142"/>
        <v>0</v>
      </c>
      <c r="DH80" s="1">
        <f t="shared" si="142"/>
        <v>0</v>
      </c>
      <c r="DI80" s="1">
        <f t="shared" si="142"/>
        <v>0</v>
      </c>
      <c r="DJ80" s="1">
        <f t="shared" si="143"/>
        <v>0</v>
      </c>
      <c r="DK80" s="1">
        <f t="shared" si="143"/>
        <v>0</v>
      </c>
      <c r="DL80" s="1">
        <f t="shared" si="143"/>
        <v>0</v>
      </c>
      <c r="DM80" s="1">
        <f t="shared" si="143"/>
        <v>0</v>
      </c>
      <c r="DN80" s="1">
        <f t="shared" si="143"/>
        <v>0</v>
      </c>
      <c r="DO80" s="1">
        <f t="shared" si="143"/>
        <v>0</v>
      </c>
      <c r="DP80" s="26"/>
      <c r="DQ80" s="26"/>
      <c r="DR80" s="26"/>
      <c r="DS80" s="26"/>
      <c r="DT80" s="366"/>
      <c r="DU80" s="142"/>
      <c r="DV80" s="26"/>
      <c r="DW80" s="48">
        <v>67</v>
      </c>
      <c r="DX80" s="26" t="str">
        <f>IFERROR(INDEX(AT$11:AT$2000,_xlfn.AGGREGATE(15,6,(ROW(AT$11:AT$2000)-ROW(AT$11)+1)/($AU$11:$AU$2000=$DY$8),ROWS(DX$11:DX80))),"")</f>
        <v>t</v>
      </c>
      <c r="DY80" s="4" t="str">
        <f>IFERROR(INDEX(AU$11:AU$2000,_xlfn.AGGREGATE(15,6,(ROW(AU$11:AU$2000)-ROW(AU$11)+1)/($AU$11:$AU$2000=$DY$8),ROWS(DY$11:DY80))),"")</f>
        <v>PASS</v>
      </c>
      <c r="DZ80" s="26">
        <f>IFERROR(INDEX(AV$11:AV$2000,_xlfn.AGGREGATE(15,6,(ROW(AV$11:AV$2000)-ROW(AV$11)+1)/($AU$11:$AU$2000=$DY$8),ROWS(DZ$11:DZ80))),"")</f>
        <v>3</v>
      </c>
      <c r="EA80" s="26">
        <f>IFERROR(INDEX(AW$11:AW$2000,_xlfn.AGGREGATE(15,6,(ROW(AW$11:AW$2000)-ROW(AW$11)+1)/($AU$11:$AU$2000=$DY$8),ROWS(EA$11:EA80))),"")</f>
        <v>1</v>
      </c>
      <c r="EB80" s="26">
        <f>IFERROR(INDEX(AX$11:AX$2000,_xlfn.AGGREGATE(15,6,(ROW(AX$11:AX$2000)-ROW(AX$11)+1)/($AU$11:$AU$2000=$DY$8),ROWS(EB$11:EB80))),"")</f>
        <v>1</v>
      </c>
      <c r="EC80" s="26">
        <f>IFERROR(INDEX(AY$11:AY$2000,_xlfn.AGGREGATE(15,6,(ROW(AY$11:AY$2000)-ROW(AY$11)+1)/($AU$11:$AU$2000=$DY$8),ROWS(EC$11:EC80))),"")</f>
        <v>3</v>
      </c>
      <c r="ED80" s="26">
        <f>IFERROR(INDEX(AZ$11:AZ$2000,_xlfn.AGGREGATE(15,6,(ROW(AZ$11:AZ$2000)-ROW(AZ$11)+1)/($AU$11:$AU$2000=$DY$8),ROWS(ED$11:ED80))),"")</f>
        <v>1</v>
      </c>
      <c r="EE80" s="26">
        <f>IFERROR(INDEX(BA$11:BA$2000,_xlfn.AGGREGATE(15,6,(ROW(BA$11:BA$2000)-ROW(BA$11)+1)/($AU$11:$AU$2000=$DY$8),ROWS(EE$11:EE80))),"")</f>
        <v>1</v>
      </c>
      <c r="EF80" s="26">
        <f>IFERROR(INDEX(BB$11:BB$2000,_xlfn.AGGREGATE(15,6,(ROW(BB$11:BB$2000)-ROW(BB$11)+1)/($AU$11:$AU$2000=$DY$8),ROWS(EF$11:EF80))),"")</f>
        <v>3</v>
      </c>
      <c r="EG80" s="26">
        <f>IFERROR(INDEX(BC$11:BC$2000,_xlfn.AGGREGATE(15,6,(ROW(BC$11:BC$2000)-ROW(BC$11)+1)/($AU$11:$AU$2000=$DY$8),ROWS(EG$11:EG80))),"")</f>
        <v>1</v>
      </c>
      <c r="EH80" s="26">
        <f>IFERROR(INDEX(BD$11:BD$2000,_xlfn.AGGREGATE(15,6,(ROW(BD$11:BD$2000)-ROW(BD$11)+1)/($AU$11:$AU$2000=$DY$8),ROWS(EH$11:EH80))),"")</f>
        <v>448</v>
      </c>
      <c r="EI80" s="26">
        <f>IFERROR(INDEX(BE$11:BE$2000,_xlfn.AGGREGATE(15,6,(ROW(BE$11:BE$2000)-ROW(BE$11)+1)/($AU$11:$AU$2000=$DY$8),ROWS(EI$11:EI80))),"")</f>
        <v>0</v>
      </c>
      <c r="EJ80" s="26">
        <f>IFERROR(INDEX(BF$11:BF$2000,_xlfn.AGGREGATE(15,6,(ROW(BF$11:BF$2000)-ROW(BF$11)+1)/($AU$11:$AU$2000=$DY$8),ROWS(EJ$11:EJ80))),"")</f>
        <v>452</v>
      </c>
      <c r="EK80" s="26">
        <f>IFERROR(INDEX(BG$11:BG$2000,_xlfn.AGGREGATE(15,6,(ROW(BG$11:BG$2000)-ROW(BG$11)+1)/($AU$11:$AU$2000=$DY$8),ROWS(EK$11:EK80))),"")</f>
        <v>2</v>
      </c>
      <c r="EL80" s="26">
        <f>IFERROR(INDEX(BH$11:BH$2000,_xlfn.AGGREGATE(15,6,(ROW(BH$11:BH$2000)-ROW(BH$11)+1)/($AU$11:$AU$2000=$DY$8),ROWS(EL$11:EL80))),"")</f>
        <v>0</v>
      </c>
      <c r="EM80" s="26">
        <f>IFERROR(INDEX(BI$11:BI$2000,_xlfn.AGGREGATE(15,6,(ROW(BI$11:BI$2000)-ROW(BI$11)+1)/($AU$11:$AU$2000=$DY$8),ROWS(EM$11:EM80))),"")</f>
        <v>457.14859999999999</v>
      </c>
      <c r="EN80" s="26">
        <f>IFERROR(INDEX(BJ$11:BJ$2000,_xlfn.AGGREGATE(15,6,(ROW(BJ$11:BJ$2000)-ROW(BJ$11)+1)/($AU$11:$AU$2000=$DY$8),ROWS(EN$11:EN80))),"")</f>
        <v>905.27359999999999</v>
      </c>
      <c r="EO80" s="26">
        <f>IFERROR(INDEX(BK$11:BK$2000,_xlfn.AGGREGATE(15,6,(ROW(BK$11:BK$2000)-ROW(BK$11)+1)/($AU$11:$AU$2000=$DY$8),ROWS(EO$11:EO80))),"")</f>
        <v>1353.3986</v>
      </c>
      <c r="EP80" s="26">
        <f>IFERROR(INDEX(BL$11:BL$2000,_xlfn.AGGREGATE(15,6,(ROW(BL$11:BL$2000)-ROW(BL$11)+1)/($AU$11:$AU$2000=$DY$8),ROWS(EP$11:EP80))),"")</f>
        <v>1805.3986</v>
      </c>
      <c r="EQ80" s="26">
        <f>IFERROR(INDEX(BM$11:BM$2000,_xlfn.AGGREGATE(15,6,(ROW(BM$11:BM$2000)-ROW(BM$11)+1)/($AU$11:$AU$2000=$DY$8),ROWS(EQ$11:EQ80))),"")</f>
        <v>0</v>
      </c>
      <c r="ER80" s="26">
        <f>IFERROR(INDEX(BN$11:BN$2000,_xlfn.AGGREGATE(15,6,(ROW(BN$11:BN$2000)-ROW(BN$11)+1)/($AU$11:$AU$2000=$DY$8),ROWS(ER$11:ER80))),"")</f>
        <v>0</v>
      </c>
      <c r="ES80" s="26">
        <f>IFERROR(INDEX(BO$11:BO$2000,_xlfn.AGGREGATE(15,6,(ROW(BO$11:BO$2000)-ROW(BO$11)+1)/($AU$11:$AU$2000=$DY$8),ROWS(ES$11:ES80))),"")</f>
        <v>0</v>
      </c>
      <c r="ET80" s="63">
        <f>IFERROR(INDEX(BP$11:BP$2000,_xlfn.AGGREGATE(15,6,(ROW(BP$11:BP$2000)-ROW(BP$11)+1)/($AU$11:$AU$2000=$DY$8),ROWS(ET$11:ET80))),"")</f>
        <v>0</v>
      </c>
      <c r="EU80" s="25"/>
      <c r="EV80" s="48" t="e">
        <f>_xlfn.RANK.EQ(FJ80,$FJ$11:$FJ$64,1)+COUNTIF(FJ$11:$FJ80,FJ80)-1</f>
        <v>#VALUE!</v>
      </c>
      <c r="EW80" s="25" t="str">
        <f>IFERROR(INDEX(DX$11:DX$541,_xlfn.AGGREGATE(15,6,(ROW(DX$11:DX$541)-ROW(DX$11)+1)/($DX$11:$DX$541="p"),ROWS(EW$11:EW80))),"")</f>
        <v/>
      </c>
      <c r="EX80" s="25" t="str">
        <f>IFERROR(INDEX(DY$11:DY$541,_xlfn.AGGREGATE(15,6,(ROW(DY$11:DY$541)-ROW(DY$11)+1)/($DX$11:$DX$541="p"),ROWS(EX$11:EX80))),"")</f>
        <v/>
      </c>
      <c r="EY80" s="25" t="str">
        <f>IFERROR(INDEX(DZ$11:DZ$541,_xlfn.AGGREGATE(15,6,(ROW(DZ$11:DZ$541)-ROW(DZ$11)+1)/($DX$11:$DX$541="p"),ROWS(EY$11:EY80))),"")</f>
        <v/>
      </c>
      <c r="EZ80" s="25" t="str">
        <f>IFERROR(INDEX(EA$11:EA$541,_xlfn.AGGREGATE(15,6,(ROW(EA$11:EA$541)-ROW(EA$11)+1)/($DX$11:$DX$541="p"),ROWS(EZ$11:EZ80))),"")</f>
        <v/>
      </c>
      <c r="FA80" s="25" t="str">
        <f>IFERROR(INDEX(EB$11:EB$541,_xlfn.AGGREGATE(15,6,(ROW(EB$11:EB$541)-ROW(EB$11)+1)/($DX$11:$DX$541="p"),ROWS(FA$11:FA80))),"")</f>
        <v/>
      </c>
      <c r="FB80" s="25" t="str">
        <f>IFERROR(INDEX(EC$11:EC$541,_xlfn.AGGREGATE(15,6,(ROW(EC$11:EC$541)-ROW(EC$11)+1)/($DX$11:$DX$541="p"),ROWS(FB$11:FB80))),"")</f>
        <v/>
      </c>
      <c r="FC80" s="25" t="str">
        <f>IFERROR(INDEX(ED$11:ED$541,_xlfn.AGGREGATE(15,6,(ROW(ED$11:ED$541)-ROW(ED$11)+1)/($DX$11:$DX$541="p"),ROWS(FC$11:FC80))),"")</f>
        <v/>
      </c>
      <c r="FD80" s="25" t="str">
        <f>IFERROR(INDEX(EE$11:EE$541,_xlfn.AGGREGATE(15,6,(ROW(EE$11:EE$541)-ROW(EE$11)+1)/($DX$11:$DX$541="p"),ROWS(FD$11:FD80))),"")</f>
        <v/>
      </c>
      <c r="FE80" s="25" t="str">
        <f>IFERROR(INDEX(EF$11:EF$541,_xlfn.AGGREGATE(15,6,(ROW(EF$11:EF$541)-ROW(EF$11)+1)/($DX$11:$DX$541="p"),ROWS(FE$11:FE80))),"")</f>
        <v/>
      </c>
      <c r="FF80" s="25" t="str">
        <f>IFERROR(INDEX(EG$11:EG$541,_xlfn.AGGREGATE(15,6,(ROW(EG$11:EG$541)-ROW(EG$11)+1)/($DX$11:$DX$541="p"),ROWS(FF$11:FF80))),"")</f>
        <v/>
      </c>
      <c r="FG80" s="25" t="str">
        <f>IFERROR(INDEX(EH$11:EH$541,_xlfn.AGGREGATE(15,6,(ROW(EH$11:EH$541)-ROW(EH$11)+1)/($DX$11:$DX$541="p"),ROWS(FG$11:FG80))),"")</f>
        <v/>
      </c>
      <c r="FH80" s="25" t="str">
        <f>IFERROR(INDEX(EI$11:EI$541,_xlfn.AGGREGATE(15,6,(ROW(EI$11:EI$541)-ROW(EI$11)+1)/($DX$11:$DX$541="p"),ROWS(FH$11:FH80))),"")</f>
        <v/>
      </c>
      <c r="FI80" s="25" t="str">
        <f>IFERROR(INDEX(EJ$11:EJ$541,_xlfn.AGGREGATE(15,6,(ROW(EJ$11:EJ$541)-ROW(EJ$11)+1)/($DX$11:$DX$541="p"),ROWS(FI$11:FI80))),"")</f>
        <v/>
      </c>
      <c r="FJ80" s="25" t="str">
        <f>IFERROR(INDEX(EK$11:EK$541,_xlfn.AGGREGATE(15,6,(ROW(EK$11:EK$541)-ROW(EK$11)+1)/($DX$11:$DX$541="p"),ROWS(FJ$11:FJ80))),"")</f>
        <v/>
      </c>
      <c r="FK80" s="25"/>
      <c r="FL80" s="25" t="str">
        <f>IFERROR(INDEX(EM$11:EM$541,_xlfn.AGGREGATE(15,6,(ROW(EM$11:EM$541)-ROW(EM$11)+1)/($DX$11:$DX$541="p"),ROWS(FL$11:FL80))),"")</f>
        <v/>
      </c>
      <c r="FM80" s="25" t="str">
        <f>IFERROR(INDEX(EN$11:EN$541,_xlfn.AGGREGATE(15,6,(ROW(EN$11:EN$541)-ROW(EN$11)+1)/($DX$11:$DX$541="p"),ROWS(FM$11:FM80))),"")</f>
        <v/>
      </c>
      <c r="FN80" s="25" t="str">
        <f>IFERROR(INDEX(EO$11:EO$541,_xlfn.AGGREGATE(15,6,(ROW(EO$11:EO$541)-ROW(EO$11)+1)/($DX$11:$DX$541="p"),ROWS(FN$11:FN80))),"")</f>
        <v/>
      </c>
      <c r="FO80" s="25" t="str">
        <f>IFERROR(INDEX(EP$11:EP$541,_xlfn.AGGREGATE(15,6,(ROW(EP$11:EP$541)-ROW(EP$11)+1)/($DX$11:$DX$541="p"),ROWS(FO$11:FO80))),"")</f>
        <v/>
      </c>
      <c r="FP80" s="25" t="str">
        <f>IFERROR(INDEX(EQ$11:EQ$541,_xlfn.AGGREGATE(15,6,(ROW(EQ$11:EQ$541)-ROW(EQ$11)+1)/($DX$11:$DX$541="p"),ROWS(FP$11:FP80))),"")</f>
        <v/>
      </c>
      <c r="FQ80" s="25" t="str">
        <f>IFERROR(INDEX(ER$11:ER$541,_xlfn.AGGREGATE(15,6,(ROW(ER$11:ER$541)-ROW(ER$11)+1)/($DX$11:$DX$541="p"),ROWS(FQ$11:FQ80))),"")</f>
        <v/>
      </c>
      <c r="FR80" s="25" t="str">
        <f>IFERROR(INDEX(ES$11:ES$541,_xlfn.AGGREGATE(15,6,(ROW(ES$11:ES$541)-ROW(ES$11)+1)/($DX$11:$DX$541="p"),ROWS(FR$11:FR80))),"")</f>
        <v/>
      </c>
      <c r="FS80" s="25" t="str">
        <f>IFERROR(INDEX(ET$11:ET$541,_xlfn.AGGREGATE(15,6,(ROW(ET$11:ET$541)-ROW(ET$11)+1)/($DX$11:$DX$541="p"),ROWS(FS$11:FS80))),"")</f>
        <v/>
      </c>
      <c r="FT80" s="25"/>
      <c r="FU80" s="48">
        <f>_xlfn.RANK.EQ(GI80,$GI$11:$GI$96,1)+COUNTIF($GI$11:GI80,GI80)-1</f>
        <v>9</v>
      </c>
      <c r="FV80" s="25" t="str">
        <f>IFERROR(INDEX(DX$11:DX$541,_xlfn.AGGREGATE(15,6,(ROW(DX$11:DX$541)-ROW(DX$11)+1)/($DX$11:$DX$541="t"),ROWS(FV$11:FV80))),"")</f>
        <v>t</v>
      </c>
      <c r="FW80" s="25" t="str">
        <f>IFERROR(INDEX(DY$11:DY$541,_xlfn.AGGREGATE(15,6,(ROW(DY$11:DY$541)-ROW(DY$11)+1)/($DX$11:$DX$541="t"),ROWS(FW$11:FW80))),"")</f>
        <v>PASS</v>
      </c>
      <c r="FX80" s="25">
        <f>IFERROR(INDEX(DZ$11:DZ$541,_xlfn.AGGREGATE(15,6,(ROW(DZ$11:DZ$541)-ROW(DZ$11)+1)/($DX$11:$DX$541="t"),ROWS(FX$11:FX80))),"")</f>
        <v>3</v>
      </c>
      <c r="FY80" s="25">
        <f>IFERROR(INDEX(EA$11:EA$541,_xlfn.AGGREGATE(15,6,(ROW(EA$11:EA$541)-ROW(EA$11)+1)/($DX$11:$DX$541="t"),ROWS(FY$11:FY80))),"")</f>
        <v>1</v>
      </c>
      <c r="FZ80" s="25">
        <f>IFERROR(INDEX(EB$11:EB$541,_xlfn.AGGREGATE(15,6,(ROW(EB$11:EB$541)-ROW(EB$11)+1)/($DX$11:$DX$541="t"),ROWS(FZ$11:FZ80))),"")</f>
        <v>1</v>
      </c>
      <c r="GA80" s="25">
        <f>IFERROR(INDEX(EC$11:EC$541,_xlfn.AGGREGATE(15,6,(ROW(EC$11:EC$541)-ROW(EC$11)+1)/($DX$11:$DX$541="t"),ROWS(GA$11:GA80))),"")</f>
        <v>3</v>
      </c>
      <c r="GB80" s="25">
        <f>IFERROR(INDEX(ED$11:ED$541,_xlfn.AGGREGATE(15,6,(ROW(ED$11:ED$541)-ROW(ED$11)+1)/($DX$11:$DX$541="t"),ROWS(GB$11:GB80))),"")</f>
        <v>1</v>
      </c>
      <c r="GC80" s="25">
        <f>IFERROR(INDEX(EE$11:EE$541,_xlfn.AGGREGATE(15,6,(ROW(EE$11:EE$541)-ROW(EE$11)+1)/($DX$11:$DX$541="t"),ROWS(GC$11:GC80))),"")</f>
        <v>1</v>
      </c>
      <c r="GD80" s="25">
        <f>IFERROR(INDEX(EF$11:EF$541,_xlfn.AGGREGATE(15,6,(ROW(EF$11:EF$541)-ROW(EF$11)+1)/($DX$11:$DX$541="t"),ROWS(GD$11:GD80))),"")</f>
        <v>3</v>
      </c>
      <c r="GE80" s="25">
        <f>IFERROR(INDEX(EG$11:EG$541,_xlfn.AGGREGATE(15,6,(ROW(EG$11:EG$541)-ROW(EG$11)+1)/($DX$11:$DX$541="t"),ROWS(GE$11:GE80))),"")</f>
        <v>1</v>
      </c>
      <c r="GF80" s="25">
        <f>IFERROR(INDEX(EH$11:EH$541,_xlfn.AGGREGATE(15,6,(ROW(EH$11:EH$541)-ROW(EH$11)+1)/($DX$11:$DX$541="t"),ROWS(GF$11:GF80))),"")</f>
        <v>444.5</v>
      </c>
      <c r="GG80" s="25">
        <f>IFERROR(INDEX(EI$11:EI$541,_xlfn.AGGREGATE(15,6,(ROW(EI$11:EI$541)-ROW(EI$11)+1)/($DX$11:$DX$541="t"),ROWS(GG$11:GG80))),"")</f>
        <v>0</v>
      </c>
      <c r="GH80" s="25">
        <f>IFERROR(INDEX(EJ$11:EJ$541,_xlfn.AGGREGATE(15,6,(ROW(EJ$11:EJ$541)-ROW(EJ$11)+1)/($DX$11:$DX$541="t"),ROWS(GH$11:GH80))),"")</f>
        <v>455.5</v>
      </c>
      <c r="GI80" s="25">
        <f>IFERROR(INDEX(EK$11:EK$541,_xlfn.AGGREGATE(15,6,(ROW(EK$11:EK$541)-ROW(EK$11)+1)/($DX$11:$DX$541="t"),ROWS(GI$11:GI80))),"")</f>
        <v>5.5</v>
      </c>
      <c r="GJ80" s="25"/>
      <c r="GK80" s="25">
        <f>IFERROR(INDEX(EM$11:EM$541,_xlfn.AGGREGATE(15,6,(ROW(EM$11:EM$541)-ROW(EM$11)+1)/($DX$11:$DX$541="t"),ROWS(GK$11:GK80))),"")</f>
        <v>460.64859999999999</v>
      </c>
      <c r="GL80" s="25">
        <f>IFERROR(INDEX(EN$11:EN$541,_xlfn.AGGREGATE(15,6,(ROW(EN$11:EN$541)-ROW(EN$11)+1)/($DX$11:$DX$541="t"),ROWS(GL$11:GL80))),"")</f>
        <v>905.27359999999999</v>
      </c>
      <c r="GM80" s="25">
        <f>IFERROR(INDEX(EO$11:EO$541,_xlfn.AGGREGATE(15,6,(ROW(EO$11:EO$541)-ROW(EO$11)+1)/($DX$11:$DX$541="t"),ROWS(GM$11:GM80))),"")</f>
        <v>1349.8986</v>
      </c>
      <c r="GN80" s="25">
        <f>IFERROR(INDEX(EP$11:EP$541,_xlfn.AGGREGATE(15,6,(ROW(EP$11:EP$541)-ROW(EP$11)+1)/($DX$11:$DX$541="t"),ROWS(GN$11:GN80))),"")</f>
        <v>1805.3986</v>
      </c>
      <c r="GO80" s="25"/>
      <c r="GP80" s="305"/>
      <c r="GQ80" s="142"/>
      <c r="GR80" s="26"/>
      <c r="GS80" s="26"/>
      <c r="GT80" s="26"/>
      <c r="GU80" s="26"/>
      <c r="GV80" s="26"/>
      <c r="GW80" s="26"/>
      <c r="GX80" s="26"/>
      <c r="GY80" s="26"/>
      <c r="GZ80" s="26"/>
      <c r="HA80" s="26"/>
      <c r="HB80" s="26"/>
      <c r="HC80" s="26"/>
      <c r="HD80" s="26"/>
      <c r="HE80" s="26"/>
      <c r="HF80" s="26"/>
      <c r="HG80" s="26"/>
      <c r="HH80" s="2"/>
      <c r="HI80" s="2"/>
      <c r="HJ80" s="25"/>
      <c r="HK80" s="2"/>
      <c r="HL80" s="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c r="IW80" s="12"/>
      <c r="IX80" s="12"/>
      <c r="IY80" s="12"/>
      <c r="IZ80" s="12"/>
      <c r="JA80" s="12"/>
      <c r="JB80" s="12"/>
      <c r="JC80" s="12"/>
      <c r="JD80" s="12"/>
      <c r="JE80" s="12"/>
      <c r="JF80" s="12"/>
      <c r="JG80" s="12"/>
      <c r="JH80" s="12"/>
      <c r="JI80" s="12"/>
      <c r="JJ80" s="12"/>
      <c r="JK80" s="12"/>
    </row>
    <row r="81" spans="1:271" x14ac:dyDescent="0.3">
      <c r="A81" s="100"/>
      <c r="B81" s="100"/>
      <c r="C81" s="100"/>
      <c r="D81" s="100"/>
      <c r="E81" s="100"/>
      <c r="F81" s="100"/>
      <c r="G81" s="100"/>
      <c r="H81" s="100"/>
      <c r="I81" s="100"/>
      <c r="J81" s="100"/>
      <c r="K81" s="100"/>
      <c r="L81" s="100"/>
      <c r="M81" s="100"/>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426"/>
      <c r="AR81" s="141"/>
      <c r="AS81" s="18">
        <v>31</v>
      </c>
      <c r="AT81" s="26" t="s">
        <v>122</v>
      </c>
      <c r="AU81" s="4" t="str">
        <f t="shared" si="104"/>
        <v>FAIL</v>
      </c>
      <c r="AV81" s="60">
        <v>3</v>
      </c>
      <c r="AW81" s="60">
        <v>1</v>
      </c>
      <c r="AX81" s="60">
        <v>3</v>
      </c>
      <c r="AY81" s="60">
        <v>1</v>
      </c>
      <c r="AZ81" s="26">
        <v>3</v>
      </c>
      <c r="BA81" s="26">
        <v>1</v>
      </c>
      <c r="BB81" s="26">
        <v>3</v>
      </c>
      <c r="BC81" s="26">
        <v>1</v>
      </c>
      <c r="BD81" s="26">
        <f t="shared" si="89"/>
        <v>215</v>
      </c>
      <c r="BE81" s="26"/>
      <c r="BF81" s="26">
        <f t="shared" si="90"/>
        <v>277</v>
      </c>
      <c r="BG81" s="63">
        <f t="shared" si="105"/>
        <v>31</v>
      </c>
      <c r="BH81" s="26"/>
      <c r="BI81" s="138">
        <f t="shared" si="91"/>
        <v>277</v>
      </c>
      <c r="BJ81" s="138">
        <f t="shared" si="92"/>
        <v>492</v>
      </c>
      <c r="BK81" s="138">
        <f t="shared" si="93"/>
        <v>769</v>
      </c>
      <c r="BL81" s="138">
        <f t="shared" si="94"/>
        <v>984</v>
      </c>
      <c r="BM81" s="138">
        <f t="shared" si="95"/>
        <v>1261</v>
      </c>
      <c r="BN81" s="138">
        <f t="shared" si="96"/>
        <v>1476</v>
      </c>
      <c r="BO81" s="138">
        <f t="shared" si="97"/>
        <v>1753</v>
      </c>
      <c r="BP81" s="138">
        <f t="shared" si="98"/>
        <v>0</v>
      </c>
      <c r="BQ81" s="26"/>
      <c r="BR81" s="26" t="str">
        <f t="shared" si="144"/>
        <v>yes2</v>
      </c>
      <c r="BS81" s="26" t="str">
        <f t="shared" si="145"/>
        <v>Int</v>
      </c>
      <c r="BT81" s="26"/>
      <c r="BU81" s="26"/>
      <c r="BV81" s="1">
        <f t="shared" ref="BV81:CE90" si="146">IF(BV$3=0,0,IF(AND(ABS($BI81-BV$3)&gt;PostVertTotTol,ABS($BJ81-BV$3)&gt;PostVertTotTol,ABS($BK81-BV$3)&gt;PostVertTotTol,ABS($BL81-BV$3)&gt;PostVertTotTol,ABS($BM81-BV$3)&gt;PostVertTotTol,ABS($BN81-BV$3)&gt;PostVertTotTol,ABS($BO81-BV$3)&gt;PostVertTotTol,ABS($BP81-BV$3)&gt;PostVertTotTol),0,1))</f>
        <v>0</v>
      </c>
      <c r="BW81" s="1">
        <f t="shared" si="146"/>
        <v>0</v>
      </c>
      <c r="BX81" s="1">
        <f t="shared" si="146"/>
        <v>0</v>
      </c>
      <c r="BY81" s="1">
        <f t="shared" si="146"/>
        <v>0</v>
      </c>
      <c r="BZ81" s="1">
        <f t="shared" si="146"/>
        <v>0</v>
      </c>
      <c r="CA81" s="1">
        <f t="shared" si="146"/>
        <v>0</v>
      </c>
      <c r="CB81" s="1">
        <f t="shared" si="146"/>
        <v>0</v>
      </c>
      <c r="CC81" s="1">
        <f t="shared" si="146"/>
        <v>0</v>
      </c>
      <c r="CD81" s="1">
        <f t="shared" si="146"/>
        <v>0</v>
      </c>
      <c r="CE81" s="1">
        <f t="shared" si="146"/>
        <v>0</v>
      </c>
      <c r="CF81" s="1">
        <f t="shared" ref="CF81:CO90" si="147">IF(CF$3=0,0,IF(AND(ABS($BI81-CF$3)&gt;PostVertTotTol,ABS($BJ81-CF$3)&gt;PostVertTotTol,ABS($BK81-CF$3)&gt;PostVertTotTol,ABS($BL81-CF$3)&gt;PostVertTotTol,ABS($BM81-CF$3)&gt;PostVertTotTol,ABS($BN81-CF$3)&gt;PostVertTotTol,ABS($BO81-CF$3)&gt;PostVertTotTol,ABS($BP81-CF$3)&gt;PostVertTotTol),0,1))</f>
        <v>0</v>
      </c>
      <c r="CG81" s="1">
        <f t="shared" si="147"/>
        <v>0</v>
      </c>
      <c r="CH81" s="1">
        <f t="shared" si="147"/>
        <v>1</v>
      </c>
      <c r="CI81" s="1">
        <f t="shared" si="147"/>
        <v>0</v>
      </c>
      <c r="CJ81" s="1">
        <f t="shared" si="147"/>
        <v>0</v>
      </c>
      <c r="CK81" s="1">
        <f t="shared" si="147"/>
        <v>0</v>
      </c>
      <c r="CL81" s="1">
        <f t="shared" si="147"/>
        <v>0</v>
      </c>
      <c r="CM81" s="1">
        <f t="shared" si="147"/>
        <v>0</v>
      </c>
      <c r="CN81" s="1">
        <f t="shared" si="147"/>
        <v>0</v>
      </c>
      <c r="CO81" s="1">
        <f t="shared" si="147"/>
        <v>1</v>
      </c>
      <c r="CP81" s="1">
        <f t="shared" ref="CP81:CY90" si="148">IF(CP$3=0,0,IF(AND(ABS($BI81-CP$3)&gt;PostVertTotTol,ABS($BJ81-CP$3)&gt;PostVertTotTol,ABS($BK81-CP$3)&gt;PostVertTotTol,ABS($BL81-CP$3)&gt;PostVertTotTol,ABS($BM81-CP$3)&gt;PostVertTotTol,ABS($BN81-CP$3)&gt;PostVertTotTol,ABS($BO81-CP$3)&gt;PostVertTotTol,ABS($BP81-CP$3)&gt;PostVertTotTol),0,1))</f>
        <v>0</v>
      </c>
      <c r="CQ81" s="1">
        <f t="shared" si="148"/>
        <v>0</v>
      </c>
      <c r="CR81" s="1">
        <f t="shared" si="148"/>
        <v>0</v>
      </c>
      <c r="CS81" s="1">
        <f t="shared" si="148"/>
        <v>0</v>
      </c>
      <c r="CT81" s="1">
        <f t="shared" si="148"/>
        <v>0</v>
      </c>
      <c r="CU81" s="1">
        <f t="shared" si="148"/>
        <v>0</v>
      </c>
      <c r="CV81" s="1">
        <f t="shared" si="148"/>
        <v>0</v>
      </c>
      <c r="CW81" s="1">
        <f t="shared" si="148"/>
        <v>0</v>
      </c>
      <c r="CX81" s="1">
        <f t="shared" si="148"/>
        <v>0</v>
      </c>
      <c r="CY81" s="1">
        <f t="shared" si="148"/>
        <v>0</v>
      </c>
      <c r="CZ81" s="1">
        <f t="shared" ref="CZ81:DI90" si="149">IF(CZ$3=0,0,IF(AND(ABS($BI81-CZ$3)&gt;PostVertTotTol,ABS($BJ81-CZ$3)&gt;PostVertTotTol,ABS($BK81-CZ$3)&gt;PostVertTotTol,ABS($BL81-CZ$3)&gt;PostVertTotTol,ABS($BM81-CZ$3)&gt;PostVertTotTol,ABS($BN81-CZ$3)&gt;PostVertTotTol,ABS($BO81-CZ$3)&gt;PostVertTotTol,ABS($BP81-CZ$3)&gt;PostVertTotTol),0,1))</f>
        <v>0</v>
      </c>
      <c r="DA81" s="1">
        <f t="shared" si="149"/>
        <v>0</v>
      </c>
      <c r="DB81" s="1">
        <f t="shared" si="149"/>
        <v>0</v>
      </c>
      <c r="DC81" s="1">
        <f t="shared" si="149"/>
        <v>0</v>
      </c>
      <c r="DD81" s="1">
        <f t="shared" si="149"/>
        <v>0</v>
      </c>
      <c r="DE81" s="1">
        <f t="shared" si="149"/>
        <v>0</v>
      </c>
      <c r="DF81" s="1">
        <f t="shared" si="149"/>
        <v>0</v>
      </c>
      <c r="DG81" s="1">
        <f t="shared" si="149"/>
        <v>0</v>
      </c>
      <c r="DH81" s="1">
        <f t="shared" si="149"/>
        <v>0</v>
      </c>
      <c r="DI81" s="1">
        <f t="shared" si="149"/>
        <v>0</v>
      </c>
      <c r="DJ81" s="1">
        <f t="shared" ref="DJ81:DO90" si="150">IF(DJ$3=0,0,IF(AND(ABS($BI81-DJ$3)&gt;PostVertTotTol,ABS($BJ81-DJ$3)&gt;PostVertTotTol,ABS($BK81-DJ$3)&gt;PostVertTotTol,ABS($BL81-DJ$3)&gt;PostVertTotTol,ABS($BM81-DJ$3)&gt;PostVertTotTol,ABS($BN81-DJ$3)&gt;PostVertTotTol,ABS($BO81-DJ$3)&gt;PostVertTotTol,ABS($BP81-DJ$3)&gt;PostVertTotTol),0,1))</f>
        <v>0</v>
      </c>
      <c r="DK81" s="1">
        <f t="shared" si="150"/>
        <v>0</v>
      </c>
      <c r="DL81" s="1">
        <f t="shared" si="150"/>
        <v>0</v>
      </c>
      <c r="DM81" s="1">
        <f t="shared" si="150"/>
        <v>0</v>
      </c>
      <c r="DN81" s="1">
        <f t="shared" si="150"/>
        <v>0</v>
      </c>
      <c r="DO81" s="1">
        <f t="shared" si="150"/>
        <v>0</v>
      </c>
      <c r="DP81" s="26"/>
      <c r="DQ81" s="26"/>
      <c r="DR81" s="26"/>
      <c r="DS81" s="26"/>
      <c r="DT81" s="366"/>
      <c r="DU81" s="142"/>
      <c r="DV81" s="26"/>
      <c r="DW81" s="48">
        <v>68</v>
      </c>
      <c r="DX81" s="26" t="str">
        <f>IFERROR(INDEX(AT$11:AT$2000,_xlfn.AGGREGATE(15,6,(ROW(AT$11:AT$2000)-ROW(AT$11)+1)/($AU$11:$AU$2000=$DY$8),ROWS(DX$11:DX81))),"")</f>
        <v>t</v>
      </c>
      <c r="DY81" s="4" t="str">
        <f>IFERROR(INDEX(AU$11:AU$2000,_xlfn.AGGREGATE(15,6,(ROW(AU$11:AU$2000)-ROW(AU$11)+1)/($AU$11:$AU$2000=$DY$8),ROWS(DY$11:DY81))),"")</f>
        <v>PASS</v>
      </c>
      <c r="DZ81" s="26">
        <f>IFERROR(INDEX(AV$11:AV$2000,_xlfn.AGGREGATE(15,6,(ROW(AV$11:AV$2000)-ROW(AV$11)+1)/($AU$11:$AU$2000=$DY$8),ROWS(DZ$11:DZ81))),"")</f>
        <v>3</v>
      </c>
      <c r="EA81" s="26">
        <f>IFERROR(INDEX(AW$11:AW$2000,_xlfn.AGGREGATE(15,6,(ROW(AW$11:AW$2000)-ROW(AW$11)+1)/($AU$11:$AU$2000=$DY$8),ROWS(EA$11:EA81))),"")</f>
        <v>1</v>
      </c>
      <c r="EB81" s="26">
        <f>IFERROR(INDEX(AX$11:AX$2000,_xlfn.AGGREGATE(15,6,(ROW(AX$11:AX$2000)-ROW(AX$11)+1)/($AU$11:$AU$2000=$DY$8),ROWS(EB$11:EB81))),"")</f>
        <v>1</v>
      </c>
      <c r="EC81" s="26">
        <f>IFERROR(INDEX(AY$11:AY$2000,_xlfn.AGGREGATE(15,6,(ROW(AY$11:AY$2000)-ROW(AY$11)+1)/($AU$11:$AU$2000=$DY$8),ROWS(EC$11:EC81))),"")</f>
        <v>3</v>
      </c>
      <c r="ED81" s="26">
        <f>IFERROR(INDEX(AZ$11:AZ$2000,_xlfn.AGGREGATE(15,6,(ROW(AZ$11:AZ$2000)-ROW(AZ$11)+1)/($AU$11:$AU$2000=$DY$8),ROWS(ED$11:ED81))),"")</f>
        <v>1</v>
      </c>
      <c r="EE81" s="26">
        <f>IFERROR(INDEX(BA$11:BA$2000,_xlfn.AGGREGATE(15,6,(ROW(BA$11:BA$2000)-ROW(BA$11)+1)/($AU$11:$AU$2000=$DY$8),ROWS(EE$11:EE81))),"")</f>
        <v>1</v>
      </c>
      <c r="EF81" s="26">
        <f>IFERROR(INDEX(BB$11:BB$2000,_xlfn.AGGREGATE(15,6,(ROW(BB$11:BB$2000)-ROW(BB$11)+1)/($AU$11:$AU$2000=$DY$8),ROWS(EF$11:EF81))),"")</f>
        <v>3</v>
      </c>
      <c r="EG81" s="26">
        <f>IFERROR(INDEX(BC$11:BC$2000,_xlfn.AGGREGATE(15,6,(ROW(BC$11:BC$2000)-ROW(BC$11)+1)/($AU$11:$AU$2000=$DY$8),ROWS(EG$11:EG81))),"")</f>
        <v>1</v>
      </c>
      <c r="EH81" s="26">
        <f>IFERROR(INDEX(BD$11:BD$2000,_xlfn.AGGREGATE(15,6,(ROW(BD$11:BD$2000)-ROW(BD$11)+1)/($AU$11:$AU$2000=$DY$8),ROWS(EH$11:EH81))),"")</f>
        <v>447.5</v>
      </c>
      <c r="EI81" s="26">
        <f>IFERROR(INDEX(BE$11:BE$2000,_xlfn.AGGREGATE(15,6,(ROW(BE$11:BE$2000)-ROW(BE$11)+1)/($AU$11:$AU$2000=$DY$8),ROWS(EI$11:EI81))),"")</f>
        <v>0</v>
      </c>
      <c r="EJ81" s="26">
        <f>IFERROR(INDEX(BF$11:BF$2000,_xlfn.AGGREGATE(15,6,(ROW(BF$11:BF$2000)-ROW(BF$11)+1)/($AU$11:$AU$2000=$DY$8),ROWS(EJ$11:EJ81))),"")</f>
        <v>452.5</v>
      </c>
      <c r="EK81" s="26">
        <f>IFERROR(INDEX(BG$11:BG$2000,_xlfn.AGGREGATE(15,6,(ROW(BG$11:BG$2000)-ROW(BG$11)+1)/($AU$11:$AU$2000=$DY$8),ROWS(EK$11:EK81))),"")</f>
        <v>2.5</v>
      </c>
      <c r="EL81" s="26">
        <f>IFERROR(INDEX(BH$11:BH$2000,_xlfn.AGGREGATE(15,6,(ROW(BH$11:BH$2000)-ROW(BH$11)+1)/($AU$11:$AU$2000=$DY$8),ROWS(EL$11:EL81))),"")</f>
        <v>0</v>
      </c>
      <c r="EM81" s="26">
        <f>IFERROR(INDEX(BI$11:BI$2000,_xlfn.AGGREGATE(15,6,(ROW(BI$11:BI$2000)-ROW(BI$11)+1)/($AU$11:$AU$2000=$DY$8),ROWS(EM$11:EM81))),"")</f>
        <v>457.64859999999999</v>
      </c>
      <c r="EN81" s="26">
        <f>IFERROR(INDEX(BJ$11:BJ$2000,_xlfn.AGGREGATE(15,6,(ROW(BJ$11:BJ$2000)-ROW(BJ$11)+1)/($AU$11:$AU$2000=$DY$8),ROWS(EN$11:EN81))),"")</f>
        <v>905.27359999999999</v>
      </c>
      <c r="EO81" s="26">
        <f>IFERROR(INDEX(BK$11:BK$2000,_xlfn.AGGREGATE(15,6,(ROW(BK$11:BK$2000)-ROW(BK$11)+1)/($AU$11:$AU$2000=$DY$8),ROWS(EO$11:EO81))),"")</f>
        <v>1352.8986</v>
      </c>
      <c r="EP81" s="26">
        <f>IFERROR(INDEX(BL$11:BL$2000,_xlfn.AGGREGATE(15,6,(ROW(BL$11:BL$2000)-ROW(BL$11)+1)/($AU$11:$AU$2000=$DY$8),ROWS(EP$11:EP81))),"")</f>
        <v>1805.3986</v>
      </c>
      <c r="EQ81" s="26">
        <f>IFERROR(INDEX(BM$11:BM$2000,_xlfn.AGGREGATE(15,6,(ROW(BM$11:BM$2000)-ROW(BM$11)+1)/($AU$11:$AU$2000=$DY$8),ROWS(EQ$11:EQ81))),"")</f>
        <v>0</v>
      </c>
      <c r="ER81" s="26">
        <f>IFERROR(INDEX(BN$11:BN$2000,_xlfn.AGGREGATE(15,6,(ROW(BN$11:BN$2000)-ROW(BN$11)+1)/($AU$11:$AU$2000=$DY$8),ROWS(ER$11:ER81))),"")</f>
        <v>0</v>
      </c>
      <c r="ES81" s="26">
        <f>IFERROR(INDEX(BO$11:BO$2000,_xlfn.AGGREGATE(15,6,(ROW(BO$11:BO$2000)-ROW(BO$11)+1)/($AU$11:$AU$2000=$DY$8),ROWS(ES$11:ES81))),"")</f>
        <v>0</v>
      </c>
      <c r="ET81" s="63">
        <f>IFERROR(INDEX(BP$11:BP$2000,_xlfn.AGGREGATE(15,6,(ROW(BP$11:BP$2000)-ROW(BP$11)+1)/($AU$11:$AU$2000=$DY$8),ROWS(ET$11:ET81))),"")</f>
        <v>0</v>
      </c>
      <c r="EU81" s="25"/>
      <c r="EV81" s="48" t="e">
        <f>_xlfn.RANK.EQ(FJ81,$FJ$11:$FJ$64,1)+COUNTIF(FJ$11:$FJ81,FJ81)-1</f>
        <v>#VALUE!</v>
      </c>
      <c r="EW81" s="25" t="str">
        <f>IFERROR(INDEX(DX$11:DX$541,_xlfn.AGGREGATE(15,6,(ROW(DX$11:DX$541)-ROW(DX$11)+1)/($DX$11:$DX$541="p"),ROWS(EW$11:EW81))),"")</f>
        <v/>
      </c>
      <c r="EX81" s="25" t="str">
        <f>IFERROR(INDEX(DY$11:DY$541,_xlfn.AGGREGATE(15,6,(ROW(DY$11:DY$541)-ROW(DY$11)+1)/($DX$11:$DX$541="p"),ROWS(EX$11:EX81))),"")</f>
        <v/>
      </c>
      <c r="EY81" s="25" t="str">
        <f>IFERROR(INDEX(DZ$11:DZ$541,_xlfn.AGGREGATE(15,6,(ROW(DZ$11:DZ$541)-ROW(DZ$11)+1)/($DX$11:$DX$541="p"),ROWS(EY$11:EY81))),"")</f>
        <v/>
      </c>
      <c r="EZ81" s="25" t="str">
        <f>IFERROR(INDEX(EA$11:EA$541,_xlfn.AGGREGATE(15,6,(ROW(EA$11:EA$541)-ROW(EA$11)+1)/($DX$11:$DX$541="p"),ROWS(EZ$11:EZ81))),"")</f>
        <v/>
      </c>
      <c r="FA81" s="25" t="str">
        <f>IFERROR(INDEX(EB$11:EB$541,_xlfn.AGGREGATE(15,6,(ROW(EB$11:EB$541)-ROW(EB$11)+1)/($DX$11:$DX$541="p"),ROWS(FA$11:FA81))),"")</f>
        <v/>
      </c>
      <c r="FB81" s="25" t="str">
        <f>IFERROR(INDEX(EC$11:EC$541,_xlfn.AGGREGATE(15,6,(ROW(EC$11:EC$541)-ROW(EC$11)+1)/($DX$11:$DX$541="p"),ROWS(FB$11:FB81))),"")</f>
        <v/>
      </c>
      <c r="FC81" s="25" t="str">
        <f>IFERROR(INDEX(ED$11:ED$541,_xlfn.AGGREGATE(15,6,(ROW(ED$11:ED$541)-ROW(ED$11)+1)/($DX$11:$DX$541="p"),ROWS(FC$11:FC81))),"")</f>
        <v/>
      </c>
      <c r="FD81" s="25" t="str">
        <f>IFERROR(INDEX(EE$11:EE$541,_xlfn.AGGREGATE(15,6,(ROW(EE$11:EE$541)-ROW(EE$11)+1)/($DX$11:$DX$541="p"),ROWS(FD$11:FD81))),"")</f>
        <v/>
      </c>
      <c r="FE81" s="25" t="str">
        <f>IFERROR(INDEX(EF$11:EF$541,_xlfn.AGGREGATE(15,6,(ROW(EF$11:EF$541)-ROW(EF$11)+1)/($DX$11:$DX$541="p"),ROWS(FE$11:FE81))),"")</f>
        <v/>
      </c>
      <c r="FF81" s="25" t="str">
        <f>IFERROR(INDEX(EG$11:EG$541,_xlfn.AGGREGATE(15,6,(ROW(EG$11:EG$541)-ROW(EG$11)+1)/($DX$11:$DX$541="p"),ROWS(FF$11:FF81))),"")</f>
        <v/>
      </c>
      <c r="FG81" s="25" t="str">
        <f>IFERROR(INDEX(EH$11:EH$541,_xlfn.AGGREGATE(15,6,(ROW(EH$11:EH$541)-ROW(EH$11)+1)/($DX$11:$DX$541="p"),ROWS(FG$11:FG81))),"")</f>
        <v/>
      </c>
      <c r="FH81" s="25" t="str">
        <f>IFERROR(INDEX(EI$11:EI$541,_xlfn.AGGREGATE(15,6,(ROW(EI$11:EI$541)-ROW(EI$11)+1)/($DX$11:$DX$541="p"),ROWS(FH$11:FH81))),"")</f>
        <v/>
      </c>
      <c r="FI81" s="25" t="str">
        <f>IFERROR(INDEX(EJ$11:EJ$541,_xlfn.AGGREGATE(15,6,(ROW(EJ$11:EJ$541)-ROW(EJ$11)+1)/($DX$11:$DX$541="p"),ROWS(FI$11:FI81))),"")</f>
        <v/>
      </c>
      <c r="FJ81" s="25" t="str">
        <f>IFERROR(INDEX(EK$11:EK$541,_xlfn.AGGREGATE(15,6,(ROW(EK$11:EK$541)-ROW(EK$11)+1)/($DX$11:$DX$541="p"),ROWS(FJ$11:FJ81))),"")</f>
        <v/>
      </c>
      <c r="FK81" s="25"/>
      <c r="FL81" s="25" t="str">
        <f>IFERROR(INDEX(EM$11:EM$541,_xlfn.AGGREGATE(15,6,(ROW(EM$11:EM$541)-ROW(EM$11)+1)/($DX$11:$DX$541="p"),ROWS(FL$11:FL81))),"")</f>
        <v/>
      </c>
      <c r="FM81" s="25" t="str">
        <f>IFERROR(INDEX(EN$11:EN$541,_xlfn.AGGREGATE(15,6,(ROW(EN$11:EN$541)-ROW(EN$11)+1)/($DX$11:$DX$541="p"),ROWS(FM$11:FM81))),"")</f>
        <v/>
      </c>
      <c r="FN81" s="25" t="str">
        <f>IFERROR(INDEX(EO$11:EO$541,_xlfn.AGGREGATE(15,6,(ROW(EO$11:EO$541)-ROW(EO$11)+1)/($DX$11:$DX$541="p"),ROWS(FN$11:FN81))),"")</f>
        <v/>
      </c>
      <c r="FO81" s="25" t="str">
        <f>IFERROR(INDEX(EP$11:EP$541,_xlfn.AGGREGATE(15,6,(ROW(EP$11:EP$541)-ROW(EP$11)+1)/($DX$11:$DX$541="p"),ROWS(FO$11:FO81))),"")</f>
        <v/>
      </c>
      <c r="FP81" s="25" t="str">
        <f>IFERROR(INDEX(EQ$11:EQ$541,_xlfn.AGGREGATE(15,6,(ROW(EQ$11:EQ$541)-ROW(EQ$11)+1)/($DX$11:$DX$541="p"),ROWS(FP$11:FP81))),"")</f>
        <v/>
      </c>
      <c r="FQ81" s="25" t="str">
        <f>IFERROR(INDEX(ER$11:ER$541,_xlfn.AGGREGATE(15,6,(ROW(ER$11:ER$541)-ROW(ER$11)+1)/($DX$11:$DX$541="p"),ROWS(FQ$11:FQ81))),"")</f>
        <v/>
      </c>
      <c r="FR81" s="25" t="str">
        <f>IFERROR(INDEX(ES$11:ES$541,_xlfn.AGGREGATE(15,6,(ROW(ES$11:ES$541)-ROW(ES$11)+1)/($DX$11:$DX$541="p"),ROWS(FR$11:FR81))),"")</f>
        <v/>
      </c>
      <c r="FS81" s="25" t="str">
        <f>IFERROR(INDEX(ET$11:ET$541,_xlfn.AGGREGATE(15,6,(ROW(ET$11:ET$541)-ROW(ET$11)+1)/($DX$11:$DX$541="p"),ROWS(FS$11:FS81))),"")</f>
        <v/>
      </c>
      <c r="FT81" s="25"/>
      <c r="FU81" s="48">
        <f>_xlfn.RANK.EQ(GI81,$GI$11:$GI$96,1)+COUNTIF($GI$11:GI81,GI81)-1</f>
        <v>10</v>
      </c>
      <c r="FV81" s="25" t="str">
        <f>IFERROR(INDEX(DX$11:DX$541,_xlfn.AGGREGATE(15,6,(ROW(DX$11:DX$541)-ROW(DX$11)+1)/($DX$11:$DX$541="t"),ROWS(FV$11:FV81))),"")</f>
        <v>t</v>
      </c>
      <c r="FW81" s="25" t="str">
        <f>IFERROR(INDEX(DY$11:DY$541,_xlfn.AGGREGATE(15,6,(ROW(DY$11:DY$541)-ROW(DY$11)+1)/($DX$11:$DX$541="t"),ROWS(FW$11:FW81))),"")</f>
        <v>PASS</v>
      </c>
      <c r="FX81" s="25">
        <f>IFERROR(INDEX(DZ$11:DZ$541,_xlfn.AGGREGATE(15,6,(ROW(DZ$11:DZ$541)-ROW(DZ$11)+1)/($DX$11:$DX$541="t"),ROWS(FX$11:FX81))),"")</f>
        <v>3</v>
      </c>
      <c r="FY81" s="25">
        <f>IFERROR(INDEX(EA$11:EA$541,_xlfn.AGGREGATE(15,6,(ROW(EA$11:EA$541)-ROW(EA$11)+1)/($DX$11:$DX$541="t"),ROWS(FY$11:FY81))),"")</f>
        <v>1</v>
      </c>
      <c r="FZ81" s="25">
        <f>IFERROR(INDEX(EB$11:EB$541,_xlfn.AGGREGATE(15,6,(ROW(EB$11:EB$541)-ROW(EB$11)+1)/($DX$11:$DX$541="t"),ROWS(FZ$11:FZ81))),"")</f>
        <v>1</v>
      </c>
      <c r="GA81" s="25">
        <f>IFERROR(INDEX(EC$11:EC$541,_xlfn.AGGREGATE(15,6,(ROW(EC$11:EC$541)-ROW(EC$11)+1)/($DX$11:$DX$541="t"),ROWS(GA$11:GA81))),"")</f>
        <v>3</v>
      </c>
      <c r="GB81" s="25">
        <f>IFERROR(INDEX(ED$11:ED$541,_xlfn.AGGREGATE(15,6,(ROW(ED$11:ED$541)-ROW(ED$11)+1)/($DX$11:$DX$541="t"),ROWS(GB$11:GB81))),"")</f>
        <v>1</v>
      </c>
      <c r="GC81" s="25">
        <f>IFERROR(INDEX(EE$11:EE$541,_xlfn.AGGREGATE(15,6,(ROW(EE$11:EE$541)-ROW(EE$11)+1)/($DX$11:$DX$541="t"),ROWS(GC$11:GC81))),"")</f>
        <v>1</v>
      </c>
      <c r="GD81" s="25">
        <f>IFERROR(INDEX(EF$11:EF$541,_xlfn.AGGREGATE(15,6,(ROW(EF$11:EF$541)-ROW(EF$11)+1)/($DX$11:$DX$541="t"),ROWS(GD$11:GD81))),"")</f>
        <v>3</v>
      </c>
      <c r="GE81" s="25">
        <f>IFERROR(INDEX(EG$11:EG$541,_xlfn.AGGREGATE(15,6,(ROW(EG$11:EG$541)-ROW(EG$11)+1)/($DX$11:$DX$541="t"),ROWS(GE$11:GE81))),"")</f>
        <v>1</v>
      </c>
      <c r="GF81" s="25">
        <f>IFERROR(INDEX(EH$11:EH$541,_xlfn.AGGREGATE(15,6,(ROW(EH$11:EH$541)-ROW(EH$11)+1)/($DX$11:$DX$541="t"),ROWS(GF$11:GF81))),"")</f>
        <v>444</v>
      </c>
      <c r="GG81" s="25">
        <f>IFERROR(INDEX(EI$11:EI$541,_xlfn.AGGREGATE(15,6,(ROW(EI$11:EI$541)-ROW(EI$11)+1)/($DX$11:$DX$541="t"),ROWS(GG$11:GG81))),"")</f>
        <v>0</v>
      </c>
      <c r="GH81" s="25">
        <f>IFERROR(INDEX(EJ$11:EJ$541,_xlfn.AGGREGATE(15,6,(ROW(EJ$11:EJ$541)-ROW(EJ$11)+1)/($DX$11:$DX$541="t"),ROWS(GH$11:GH81))),"")</f>
        <v>456</v>
      </c>
      <c r="GI81" s="25">
        <f>IFERROR(INDEX(EK$11:EK$541,_xlfn.AGGREGATE(15,6,(ROW(EK$11:EK$541)-ROW(EK$11)+1)/($DX$11:$DX$541="t"),ROWS(GI$11:GI81))),"")</f>
        <v>6</v>
      </c>
      <c r="GJ81" s="25"/>
      <c r="GK81" s="25">
        <f>IFERROR(INDEX(EM$11:EM$541,_xlfn.AGGREGATE(15,6,(ROW(EM$11:EM$541)-ROW(EM$11)+1)/($DX$11:$DX$541="t"),ROWS(GK$11:GK81))),"")</f>
        <v>461.14859999999999</v>
      </c>
      <c r="GL81" s="25">
        <f>IFERROR(INDEX(EN$11:EN$541,_xlfn.AGGREGATE(15,6,(ROW(EN$11:EN$541)-ROW(EN$11)+1)/($DX$11:$DX$541="t"),ROWS(GL$11:GL81))),"")</f>
        <v>905.27359999999999</v>
      </c>
      <c r="GM81" s="25">
        <f>IFERROR(INDEX(EO$11:EO$541,_xlfn.AGGREGATE(15,6,(ROW(EO$11:EO$541)-ROW(EO$11)+1)/($DX$11:$DX$541="t"),ROWS(GM$11:GM81))),"")</f>
        <v>1349.3986</v>
      </c>
      <c r="GN81" s="25">
        <f>IFERROR(INDEX(EP$11:EP$541,_xlfn.AGGREGATE(15,6,(ROW(EP$11:EP$541)-ROW(EP$11)+1)/($DX$11:$DX$541="t"),ROWS(GN$11:GN81))),"")</f>
        <v>1805.3986</v>
      </c>
      <c r="GO81" s="25"/>
      <c r="GP81" s="305"/>
      <c r="GQ81" s="142"/>
      <c r="GR81" s="26"/>
      <c r="GS81" s="26"/>
      <c r="GT81" s="26"/>
      <c r="GU81" s="26"/>
      <c r="GV81" s="26"/>
      <c r="GW81" s="26"/>
      <c r="GX81" s="26"/>
      <c r="GY81" s="26"/>
      <c r="GZ81" s="26"/>
      <c r="HA81" s="26"/>
      <c r="HB81" s="26"/>
      <c r="HC81" s="26"/>
      <c r="HD81" s="26"/>
      <c r="HE81" s="26"/>
      <c r="HF81" s="26"/>
      <c r="HG81" s="26"/>
      <c r="HH81" s="2"/>
      <c r="HI81" s="2"/>
      <c r="HJ81" s="25"/>
      <c r="HK81" s="2"/>
      <c r="HL81" s="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c r="IW81" s="12"/>
      <c r="IX81" s="12"/>
      <c r="IY81" s="12"/>
      <c r="IZ81" s="12"/>
      <c r="JA81" s="12"/>
      <c r="JB81" s="12"/>
      <c r="JC81" s="12"/>
      <c r="JD81" s="12"/>
      <c r="JE81" s="12"/>
      <c r="JF81" s="12"/>
      <c r="JG81" s="12"/>
      <c r="JH81" s="12"/>
      <c r="JI81" s="12"/>
      <c r="JJ81" s="12"/>
      <c r="JK81" s="12"/>
    </row>
    <row r="82" spans="1:271" x14ac:dyDescent="0.3">
      <c r="A82" s="100"/>
      <c r="B82" s="100"/>
      <c r="C82" s="100"/>
      <c r="D82" s="100"/>
      <c r="E82" s="100"/>
      <c r="F82" s="100"/>
      <c r="G82" s="100"/>
      <c r="H82" s="100"/>
      <c r="I82" s="100"/>
      <c r="J82" s="100"/>
      <c r="K82" s="100"/>
      <c r="L82" s="100"/>
      <c r="M82" s="100"/>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426"/>
      <c r="AR82" s="141"/>
      <c r="AS82" s="18">
        <v>32</v>
      </c>
      <c r="AT82" s="26" t="s">
        <v>122</v>
      </c>
      <c r="AU82" s="4" t="str">
        <f t="shared" si="104"/>
        <v>FAIL</v>
      </c>
      <c r="AV82" s="60">
        <v>3</v>
      </c>
      <c r="AW82" s="60">
        <v>1</v>
      </c>
      <c r="AX82" s="60">
        <v>3</v>
      </c>
      <c r="AY82" s="60">
        <v>1</v>
      </c>
      <c r="AZ82" s="26">
        <v>3</v>
      </c>
      <c r="BA82" s="26">
        <v>1</v>
      </c>
      <c r="BB82" s="26">
        <v>3</v>
      </c>
      <c r="BC82" s="26">
        <v>1</v>
      </c>
      <c r="BD82" s="26">
        <f t="shared" si="89"/>
        <v>214</v>
      </c>
      <c r="BE82" s="26"/>
      <c r="BF82" s="26">
        <f t="shared" si="90"/>
        <v>278</v>
      </c>
      <c r="BG82" s="63">
        <f t="shared" si="105"/>
        <v>32</v>
      </c>
      <c r="BH82" s="26"/>
      <c r="BI82" s="138">
        <f t="shared" si="91"/>
        <v>278</v>
      </c>
      <c r="BJ82" s="138">
        <f t="shared" si="92"/>
        <v>492</v>
      </c>
      <c r="BK82" s="138">
        <f t="shared" si="93"/>
        <v>770</v>
      </c>
      <c r="BL82" s="138">
        <f t="shared" si="94"/>
        <v>984</v>
      </c>
      <c r="BM82" s="138">
        <f t="shared" si="95"/>
        <v>1262</v>
      </c>
      <c r="BN82" s="138">
        <f t="shared" si="96"/>
        <v>1476</v>
      </c>
      <c r="BO82" s="138">
        <f t="shared" si="97"/>
        <v>1754</v>
      </c>
      <c r="BP82" s="138">
        <f t="shared" si="98"/>
        <v>0</v>
      </c>
      <c r="BQ82" s="26"/>
      <c r="BR82" s="26" t="str">
        <f t="shared" si="144"/>
        <v>yes2</v>
      </c>
      <c r="BS82" s="26" t="str">
        <f t="shared" si="145"/>
        <v>Int</v>
      </c>
      <c r="BT82" s="26"/>
      <c r="BU82" s="26"/>
      <c r="BV82" s="1">
        <f t="shared" si="146"/>
        <v>0</v>
      </c>
      <c r="BW82" s="1">
        <f t="shared" si="146"/>
        <v>0</v>
      </c>
      <c r="BX82" s="1">
        <f t="shared" si="146"/>
        <v>0</v>
      </c>
      <c r="BY82" s="1">
        <f t="shared" si="146"/>
        <v>0</v>
      </c>
      <c r="BZ82" s="1">
        <f t="shared" si="146"/>
        <v>0</v>
      </c>
      <c r="CA82" s="1">
        <f t="shared" si="146"/>
        <v>0</v>
      </c>
      <c r="CB82" s="1">
        <f t="shared" si="146"/>
        <v>0</v>
      </c>
      <c r="CC82" s="1">
        <f t="shared" si="146"/>
        <v>0</v>
      </c>
      <c r="CD82" s="1">
        <f t="shared" si="146"/>
        <v>0</v>
      </c>
      <c r="CE82" s="1">
        <f t="shared" si="146"/>
        <v>0</v>
      </c>
      <c r="CF82" s="1">
        <f t="shared" si="147"/>
        <v>0</v>
      </c>
      <c r="CG82" s="1">
        <f t="shared" si="147"/>
        <v>0</v>
      </c>
      <c r="CH82" s="1">
        <f t="shared" si="147"/>
        <v>1</v>
      </c>
      <c r="CI82" s="1">
        <f t="shared" si="147"/>
        <v>0</v>
      </c>
      <c r="CJ82" s="1">
        <f t="shared" si="147"/>
        <v>0</v>
      </c>
      <c r="CK82" s="1">
        <f t="shared" si="147"/>
        <v>0</v>
      </c>
      <c r="CL82" s="1">
        <f t="shared" si="147"/>
        <v>0</v>
      </c>
      <c r="CM82" s="1">
        <f t="shared" si="147"/>
        <v>0</v>
      </c>
      <c r="CN82" s="1">
        <f t="shared" si="147"/>
        <v>0</v>
      </c>
      <c r="CO82" s="1">
        <f t="shared" si="147"/>
        <v>1</v>
      </c>
      <c r="CP82" s="1">
        <f t="shared" si="148"/>
        <v>0</v>
      </c>
      <c r="CQ82" s="1">
        <f t="shared" si="148"/>
        <v>0</v>
      </c>
      <c r="CR82" s="1">
        <f t="shared" si="148"/>
        <v>0</v>
      </c>
      <c r="CS82" s="1">
        <f t="shared" si="148"/>
        <v>0</v>
      </c>
      <c r="CT82" s="1">
        <f t="shared" si="148"/>
        <v>0</v>
      </c>
      <c r="CU82" s="1">
        <f t="shared" si="148"/>
        <v>0</v>
      </c>
      <c r="CV82" s="1">
        <f t="shared" si="148"/>
        <v>0</v>
      </c>
      <c r="CW82" s="1">
        <f t="shared" si="148"/>
        <v>0</v>
      </c>
      <c r="CX82" s="1">
        <f t="shared" si="148"/>
        <v>0</v>
      </c>
      <c r="CY82" s="1">
        <f t="shared" si="148"/>
        <v>0</v>
      </c>
      <c r="CZ82" s="1">
        <f t="shared" si="149"/>
        <v>0</v>
      </c>
      <c r="DA82" s="1">
        <f t="shared" si="149"/>
        <v>0</v>
      </c>
      <c r="DB82" s="1">
        <f t="shared" si="149"/>
        <v>0</v>
      </c>
      <c r="DC82" s="1">
        <f t="shared" si="149"/>
        <v>0</v>
      </c>
      <c r="DD82" s="1">
        <f t="shared" si="149"/>
        <v>0</v>
      </c>
      <c r="DE82" s="1">
        <f t="shared" si="149"/>
        <v>0</v>
      </c>
      <c r="DF82" s="1">
        <f t="shared" si="149"/>
        <v>0</v>
      </c>
      <c r="DG82" s="1">
        <f t="shared" si="149"/>
        <v>0</v>
      </c>
      <c r="DH82" s="1">
        <f t="shared" si="149"/>
        <v>0</v>
      </c>
      <c r="DI82" s="1">
        <f t="shared" si="149"/>
        <v>0</v>
      </c>
      <c r="DJ82" s="1">
        <f t="shared" si="150"/>
        <v>0</v>
      </c>
      <c r="DK82" s="1">
        <f t="shared" si="150"/>
        <v>0</v>
      </c>
      <c r="DL82" s="1">
        <f t="shared" si="150"/>
        <v>0</v>
      </c>
      <c r="DM82" s="1">
        <f t="shared" si="150"/>
        <v>0</v>
      </c>
      <c r="DN82" s="1">
        <f t="shared" si="150"/>
        <v>0</v>
      </c>
      <c r="DO82" s="1">
        <f t="shared" si="150"/>
        <v>0</v>
      </c>
      <c r="DP82" s="26"/>
      <c r="DQ82" s="26"/>
      <c r="DR82" s="26"/>
      <c r="DS82" s="26"/>
      <c r="DT82" s="366"/>
      <c r="DU82" s="142"/>
      <c r="DV82" s="26"/>
      <c r="DW82" s="48">
        <v>69</v>
      </c>
      <c r="DX82" s="26" t="str">
        <f>IFERROR(INDEX(AT$11:AT$2000,_xlfn.AGGREGATE(15,6,(ROW(AT$11:AT$2000)-ROW(AT$11)+1)/($AU$11:$AU$2000=$DY$8),ROWS(DX$11:DX82))),"")</f>
        <v>t</v>
      </c>
      <c r="DY82" s="4" t="str">
        <f>IFERROR(INDEX(AU$11:AU$2000,_xlfn.AGGREGATE(15,6,(ROW(AU$11:AU$2000)-ROW(AU$11)+1)/($AU$11:$AU$2000=$DY$8),ROWS(DY$11:DY82))),"")</f>
        <v>PASS</v>
      </c>
      <c r="DZ82" s="26">
        <f>IFERROR(INDEX(AV$11:AV$2000,_xlfn.AGGREGATE(15,6,(ROW(AV$11:AV$2000)-ROW(AV$11)+1)/($AU$11:$AU$2000=$DY$8),ROWS(DZ$11:DZ82))),"")</f>
        <v>3</v>
      </c>
      <c r="EA82" s="26">
        <f>IFERROR(INDEX(AW$11:AW$2000,_xlfn.AGGREGATE(15,6,(ROW(AW$11:AW$2000)-ROW(AW$11)+1)/($AU$11:$AU$2000=$DY$8),ROWS(EA$11:EA82))),"")</f>
        <v>1</v>
      </c>
      <c r="EB82" s="26">
        <f>IFERROR(INDEX(AX$11:AX$2000,_xlfn.AGGREGATE(15,6,(ROW(AX$11:AX$2000)-ROW(AX$11)+1)/($AU$11:$AU$2000=$DY$8),ROWS(EB$11:EB82))),"")</f>
        <v>1</v>
      </c>
      <c r="EC82" s="26">
        <f>IFERROR(INDEX(AY$11:AY$2000,_xlfn.AGGREGATE(15,6,(ROW(AY$11:AY$2000)-ROW(AY$11)+1)/($AU$11:$AU$2000=$DY$8),ROWS(EC$11:EC82))),"")</f>
        <v>3</v>
      </c>
      <c r="ED82" s="26">
        <f>IFERROR(INDEX(AZ$11:AZ$2000,_xlfn.AGGREGATE(15,6,(ROW(AZ$11:AZ$2000)-ROW(AZ$11)+1)/($AU$11:$AU$2000=$DY$8),ROWS(ED$11:ED82))),"")</f>
        <v>1</v>
      </c>
      <c r="EE82" s="26">
        <f>IFERROR(INDEX(BA$11:BA$2000,_xlfn.AGGREGATE(15,6,(ROW(BA$11:BA$2000)-ROW(BA$11)+1)/($AU$11:$AU$2000=$DY$8),ROWS(EE$11:EE82))),"")</f>
        <v>1</v>
      </c>
      <c r="EF82" s="26">
        <f>IFERROR(INDEX(BB$11:BB$2000,_xlfn.AGGREGATE(15,6,(ROW(BB$11:BB$2000)-ROW(BB$11)+1)/($AU$11:$AU$2000=$DY$8),ROWS(EF$11:EF82))),"")</f>
        <v>3</v>
      </c>
      <c r="EG82" s="26">
        <f>IFERROR(INDEX(BC$11:BC$2000,_xlfn.AGGREGATE(15,6,(ROW(BC$11:BC$2000)-ROW(BC$11)+1)/($AU$11:$AU$2000=$DY$8),ROWS(EG$11:EG82))),"")</f>
        <v>1</v>
      </c>
      <c r="EH82" s="26">
        <f>IFERROR(INDEX(BD$11:BD$2000,_xlfn.AGGREGATE(15,6,(ROW(BD$11:BD$2000)-ROW(BD$11)+1)/($AU$11:$AU$2000=$DY$8),ROWS(EH$11:EH82))),"")</f>
        <v>447</v>
      </c>
      <c r="EI82" s="26">
        <f>IFERROR(INDEX(BE$11:BE$2000,_xlfn.AGGREGATE(15,6,(ROW(BE$11:BE$2000)-ROW(BE$11)+1)/($AU$11:$AU$2000=$DY$8),ROWS(EI$11:EI82))),"")</f>
        <v>0</v>
      </c>
      <c r="EJ82" s="26">
        <f>IFERROR(INDEX(BF$11:BF$2000,_xlfn.AGGREGATE(15,6,(ROW(BF$11:BF$2000)-ROW(BF$11)+1)/($AU$11:$AU$2000=$DY$8),ROWS(EJ$11:EJ82))),"")</f>
        <v>453</v>
      </c>
      <c r="EK82" s="26">
        <f>IFERROR(INDEX(BG$11:BG$2000,_xlfn.AGGREGATE(15,6,(ROW(BG$11:BG$2000)-ROW(BG$11)+1)/($AU$11:$AU$2000=$DY$8),ROWS(EK$11:EK82))),"")</f>
        <v>3</v>
      </c>
      <c r="EL82" s="26">
        <f>IFERROR(INDEX(BH$11:BH$2000,_xlfn.AGGREGATE(15,6,(ROW(BH$11:BH$2000)-ROW(BH$11)+1)/($AU$11:$AU$2000=$DY$8),ROWS(EL$11:EL82))),"")</f>
        <v>0</v>
      </c>
      <c r="EM82" s="26">
        <f>IFERROR(INDEX(BI$11:BI$2000,_xlfn.AGGREGATE(15,6,(ROW(BI$11:BI$2000)-ROW(BI$11)+1)/($AU$11:$AU$2000=$DY$8),ROWS(EM$11:EM82))),"")</f>
        <v>458.14859999999999</v>
      </c>
      <c r="EN82" s="26">
        <f>IFERROR(INDEX(BJ$11:BJ$2000,_xlfn.AGGREGATE(15,6,(ROW(BJ$11:BJ$2000)-ROW(BJ$11)+1)/($AU$11:$AU$2000=$DY$8),ROWS(EN$11:EN82))),"")</f>
        <v>905.27359999999999</v>
      </c>
      <c r="EO82" s="26">
        <f>IFERROR(INDEX(BK$11:BK$2000,_xlfn.AGGREGATE(15,6,(ROW(BK$11:BK$2000)-ROW(BK$11)+1)/($AU$11:$AU$2000=$DY$8),ROWS(EO$11:EO82))),"")</f>
        <v>1352.3986</v>
      </c>
      <c r="EP82" s="26">
        <f>IFERROR(INDEX(BL$11:BL$2000,_xlfn.AGGREGATE(15,6,(ROW(BL$11:BL$2000)-ROW(BL$11)+1)/($AU$11:$AU$2000=$DY$8),ROWS(EP$11:EP82))),"")</f>
        <v>1805.3986</v>
      </c>
      <c r="EQ82" s="26">
        <f>IFERROR(INDEX(BM$11:BM$2000,_xlfn.AGGREGATE(15,6,(ROW(BM$11:BM$2000)-ROW(BM$11)+1)/($AU$11:$AU$2000=$DY$8),ROWS(EQ$11:EQ82))),"")</f>
        <v>0</v>
      </c>
      <c r="ER82" s="26">
        <f>IFERROR(INDEX(BN$11:BN$2000,_xlfn.AGGREGATE(15,6,(ROW(BN$11:BN$2000)-ROW(BN$11)+1)/($AU$11:$AU$2000=$DY$8),ROWS(ER$11:ER82))),"")</f>
        <v>0</v>
      </c>
      <c r="ES82" s="26">
        <f>IFERROR(INDEX(BO$11:BO$2000,_xlfn.AGGREGATE(15,6,(ROW(BO$11:BO$2000)-ROW(BO$11)+1)/($AU$11:$AU$2000=$DY$8),ROWS(ES$11:ES82))),"")</f>
        <v>0</v>
      </c>
      <c r="ET82" s="63">
        <f>IFERROR(INDEX(BP$11:BP$2000,_xlfn.AGGREGATE(15,6,(ROW(BP$11:BP$2000)-ROW(BP$11)+1)/($AU$11:$AU$2000=$DY$8),ROWS(ET$11:ET82))),"")</f>
        <v>0</v>
      </c>
      <c r="EU82" s="25"/>
      <c r="EV82" s="48" t="e">
        <f>_xlfn.RANK.EQ(FJ82,$FJ$11:$FJ$64,1)+COUNTIF(FJ$11:$FJ82,FJ82)-1</f>
        <v>#VALUE!</v>
      </c>
      <c r="EW82" s="25" t="str">
        <f>IFERROR(INDEX(DX$11:DX$541,_xlfn.AGGREGATE(15,6,(ROW(DX$11:DX$541)-ROW(DX$11)+1)/($DX$11:$DX$541="p"),ROWS(EW$11:EW82))),"")</f>
        <v/>
      </c>
      <c r="EX82" s="25" t="str">
        <f>IFERROR(INDEX(DY$11:DY$541,_xlfn.AGGREGATE(15,6,(ROW(DY$11:DY$541)-ROW(DY$11)+1)/($DX$11:$DX$541="p"),ROWS(EX$11:EX82))),"")</f>
        <v/>
      </c>
      <c r="EY82" s="25" t="str">
        <f>IFERROR(INDEX(DZ$11:DZ$541,_xlfn.AGGREGATE(15,6,(ROW(DZ$11:DZ$541)-ROW(DZ$11)+1)/($DX$11:$DX$541="p"),ROWS(EY$11:EY82))),"")</f>
        <v/>
      </c>
      <c r="EZ82" s="25" t="str">
        <f>IFERROR(INDEX(EA$11:EA$541,_xlfn.AGGREGATE(15,6,(ROW(EA$11:EA$541)-ROW(EA$11)+1)/($DX$11:$DX$541="p"),ROWS(EZ$11:EZ82))),"")</f>
        <v/>
      </c>
      <c r="FA82" s="25" t="str">
        <f>IFERROR(INDEX(EB$11:EB$541,_xlfn.AGGREGATE(15,6,(ROW(EB$11:EB$541)-ROW(EB$11)+1)/($DX$11:$DX$541="p"),ROWS(FA$11:FA82))),"")</f>
        <v/>
      </c>
      <c r="FB82" s="25" t="str">
        <f>IFERROR(INDEX(EC$11:EC$541,_xlfn.AGGREGATE(15,6,(ROW(EC$11:EC$541)-ROW(EC$11)+1)/($DX$11:$DX$541="p"),ROWS(FB$11:FB82))),"")</f>
        <v/>
      </c>
      <c r="FC82" s="25" t="str">
        <f>IFERROR(INDEX(ED$11:ED$541,_xlfn.AGGREGATE(15,6,(ROW(ED$11:ED$541)-ROW(ED$11)+1)/($DX$11:$DX$541="p"),ROWS(FC$11:FC82))),"")</f>
        <v/>
      </c>
      <c r="FD82" s="25" t="str">
        <f>IFERROR(INDEX(EE$11:EE$541,_xlfn.AGGREGATE(15,6,(ROW(EE$11:EE$541)-ROW(EE$11)+1)/($DX$11:$DX$541="p"),ROWS(FD$11:FD82))),"")</f>
        <v/>
      </c>
      <c r="FE82" s="25" t="str">
        <f>IFERROR(INDEX(EF$11:EF$541,_xlfn.AGGREGATE(15,6,(ROW(EF$11:EF$541)-ROW(EF$11)+1)/($DX$11:$DX$541="p"),ROWS(FE$11:FE82))),"")</f>
        <v/>
      </c>
      <c r="FF82" s="25" t="str">
        <f>IFERROR(INDEX(EG$11:EG$541,_xlfn.AGGREGATE(15,6,(ROW(EG$11:EG$541)-ROW(EG$11)+1)/($DX$11:$DX$541="p"),ROWS(FF$11:FF82))),"")</f>
        <v/>
      </c>
      <c r="FG82" s="25" t="str">
        <f>IFERROR(INDEX(EH$11:EH$541,_xlfn.AGGREGATE(15,6,(ROW(EH$11:EH$541)-ROW(EH$11)+1)/($DX$11:$DX$541="p"),ROWS(FG$11:FG82))),"")</f>
        <v/>
      </c>
      <c r="FH82" s="25" t="str">
        <f>IFERROR(INDEX(EI$11:EI$541,_xlfn.AGGREGATE(15,6,(ROW(EI$11:EI$541)-ROW(EI$11)+1)/($DX$11:$DX$541="p"),ROWS(FH$11:FH82))),"")</f>
        <v/>
      </c>
      <c r="FI82" s="25" t="str">
        <f>IFERROR(INDEX(EJ$11:EJ$541,_xlfn.AGGREGATE(15,6,(ROW(EJ$11:EJ$541)-ROW(EJ$11)+1)/($DX$11:$DX$541="p"),ROWS(FI$11:FI82))),"")</f>
        <v/>
      </c>
      <c r="FJ82" s="25" t="str">
        <f>IFERROR(INDEX(EK$11:EK$541,_xlfn.AGGREGATE(15,6,(ROW(EK$11:EK$541)-ROW(EK$11)+1)/($DX$11:$DX$541="p"),ROWS(FJ$11:FJ82))),"")</f>
        <v/>
      </c>
      <c r="FK82" s="25"/>
      <c r="FL82" s="25" t="str">
        <f>IFERROR(INDEX(EM$11:EM$541,_xlfn.AGGREGATE(15,6,(ROW(EM$11:EM$541)-ROW(EM$11)+1)/($DX$11:$DX$541="p"),ROWS(FL$11:FL82))),"")</f>
        <v/>
      </c>
      <c r="FM82" s="25" t="str">
        <f>IFERROR(INDEX(EN$11:EN$541,_xlfn.AGGREGATE(15,6,(ROW(EN$11:EN$541)-ROW(EN$11)+1)/($DX$11:$DX$541="p"),ROWS(FM$11:FM82))),"")</f>
        <v/>
      </c>
      <c r="FN82" s="25" t="str">
        <f>IFERROR(INDEX(EO$11:EO$541,_xlfn.AGGREGATE(15,6,(ROW(EO$11:EO$541)-ROW(EO$11)+1)/($DX$11:$DX$541="p"),ROWS(FN$11:FN82))),"")</f>
        <v/>
      </c>
      <c r="FO82" s="25" t="str">
        <f>IFERROR(INDEX(EP$11:EP$541,_xlfn.AGGREGATE(15,6,(ROW(EP$11:EP$541)-ROW(EP$11)+1)/($DX$11:$DX$541="p"),ROWS(FO$11:FO82))),"")</f>
        <v/>
      </c>
      <c r="FP82" s="25" t="str">
        <f>IFERROR(INDEX(EQ$11:EQ$541,_xlfn.AGGREGATE(15,6,(ROW(EQ$11:EQ$541)-ROW(EQ$11)+1)/($DX$11:$DX$541="p"),ROWS(FP$11:FP82))),"")</f>
        <v/>
      </c>
      <c r="FQ82" s="25" t="str">
        <f>IFERROR(INDEX(ER$11:ER$541,_xlfn.AGGREGATE(15,6,(ROW(ER$11:ER$541)-ROW(ER$11)+1)/($DX$11:$DX$541="p"),ROWS(FQ$11:FQ82))),"")</f>
        <v/>
      </c>
      <c r="FR82" s="25" t="str">
        <f>IFERROR(INDEX(ES$11:ES$541,_xlfn.AGGREGATE(15,6,(ROW(ES$11:ES$541)-ROW(ES$11)+1)/($DX$11:$DX$541="p"),ROWS(FR$11:FR82))),"")</f>
        <v/>
      </c>
      <c r="FS82" s="25" t="str">
        <f>IFERROR(INDEX(ET$11:ET$541,_xlfn.AGGREGATE(15,6,(ROW(ET$11:ET$541)-ROW(ET$11)+1)/($DX$11:$DX$541="p"),ROWS(FS$11:FS82))),"")</f>
        <v/>
      </c>
      <c r="FT82" s="25"/>
      <c r="FU82" s="48">
        <f>_xlfn.RANK.EQ(GI82,$GI$11:$GI$96,1)+COUNTIF($GI$11:GI82,GI82)-1</f>
        <v>11</v>
      </c>
      <c r="FV82" s="25" t="str">
        <f>IFERROR(INDEX(DX$11:DX$541,_xlfn.AGGREGATE(15,6,(ROW(DX$11:DX$541)-ROW(DX$11)+1)/($DX$11:$DX$541="t"),ROWS(FV$11:FV82))),"")</f>
        <v>t</v>
      </c>
      <c r="FW82" s="25" t="str">
        <f>IFERROR(INDEX(DY$11:DY$541,_xlfn.AGGREGATE(15,6,(ROW(DY$11:DY$541)-ROW(DY$11)+1)/($DX$11:$DX$541="t"),ROWS(FW$11:FW82))),"")</f>
        <v>PASS</v>
      </c>
      <c r="FX82" s="25">
        <f>IFERROR(INDEX(DZ$11:DZ$541,_xlfn.AGGREGATE(15,6,(ROW(DZ$11:DZ$541)-ROW(DZ$11)+1)/($DX$11:$DX$541="t"),ROWS(FX$11:FX82))),"")</f>
        <v>3</v>
      </c>
      <c r="FY82" s="25">
        <f>IFERROR(INDEX(EA$11:EA$541,_xlfn.AGGREGATE(15,6,(ROW(EA$11:EA$541)-ROW(EA$11)+1)/($DX$11:$DX$541="t"),ROWS(FY$11:FY82))),"")</f>
        <v>1</v>
      </c>
      <c r="FZ82" s="25">
        <f>IFERROR(INDEX(EB$11:EB$541,_xlfn.AGGREGATE(15,6,(ROW(EB$11:EB$541)-ROW(EB$11)+1)/($DX$11:$DX$541="t"),ROWS(FZ$11:FZ82))),"")</f>
        <v>1</v>
      </c>
      <c r="GA82" s="25">
        <f>IFERROR(INDEX(EC$11:EC$541,_xlfn.AGGREGATE(15,6,(ROW(EC$11:EC$541)-ROW(EC$11)+1)/($DX$11:$DX$541="t"),ROWS(GA$11:GA82))),"")</f>
        <v>3</v>
      </c>
      <c r="GB82" s="25">
        <f>IFERROR(INDEX(ED$11:ED$541,_xlfn.AGGREGATE(15,6,(ROW(ED$11:ED$541)-ROW(ED$11)+1)/($DX$11:$DX$541="t"),ROWS(GB$11:GB82))),"")</f>
        <v>1</v>
      </c>
      <c r="GC82" s="25">
        <f>IFERROR(INDEX(EE$11:EE$541,_xlfn.AGGREGATE(15,6,(ROW(EE$11:EE$541)-ROW(EE$11)+1)/($DX$11:$DX$541="t"),ROWS(GC$11:GC82))),"")</f>
        <v>1</v>
      </c>
      <c r="GD82" s="25">
        <f>IFERROR(INDEX(EF$11:EF$541,_xlfn.AGGREGATE(15,6,(ROW(EF$11:EF$541)-ROW(EF$11)+1)/($DX$11:$DX$541="t"),ROWS(GD$11:GD82))),"")</f>
        <v>3</v>
      </c>
      <c r="GE82" s="25">
        <f>IFERROR(INDEX(EG$11:EG$541,_xlfn.AGGREGATE(15,6,(ROW(EG$11:EG$541)-ROW(EG$11)+1)/($DX$11:$DX$541="t"),ROWS(GE$11:GE82))),"")</f>
        <v>1</v>
      </c>
      <c r="GF82" s="25">
        <f>IFERROR(INDEX(EH$11:EH$541,_xlfn.AGGREGATE(15,6,(ROW(EH$11:EH$541)-ROW(EH$11)+1)/($DX$11:$DX$541="t"),ROWS(GF$11:GF82))),"")</f>
        <v>443.5</v>
      </c>
      <c r="GG82" s="25">
        <f>IFERROR(INDEX(EI$11:EI$541,_xlfn.AGGREGATE(15,6,(ROW(EI$11:EI$541)-ROW(EI$11)+1)/($DX$11:$DX$541="t"),ROWS(GG$11:GG82))),"")</f>
        <v>0</v>
      </c>
      <c r="GH82" s="25">
        <f>IFERROR(INDEX(EJ$11:EJ$541,_xlfn.AGGREGATE(15,6,(ROW(EJ$11:EJ$541)-ROW(EJ$11)+1)/($DX$11:$DX$541="t"),ROWS(GH$11:GH82))),"")</f>
        <v>456.5</v>
      </c>
      <c r="GI82" s="25">
        <f>IFERROR(INDEX(EK$11:EK$541,_xlfn.AGGREGATE(15,6,(ROW(EK$11:EK$541)-ROW(EK$11)+1)/($DX$11:$DX$541="t"),ROWS(GI$11:GI82))),"")</f>
        <v>6.5</v>
      </c>
      <c r="GJ82" s="25"/>
      <c r="GK82" s="25">
        <f>IFERROR(INDEX(EM$11:EM$541,_xlfn.AGGREGATE(15,6,(ROW(EM$11:EM$541)-ROW(EM$11)+1)/($DX$11:$DX$541="t"),ROWS(GK$11:GK82))),"")</f>
        <v>461.64859999999999</v>
      </c>
      <c r="GL82" s="25">
        <f>IFERROR(INDEX(EN$11:EN$541,_xlfn.AGGREGATE(15,6,(ROW(EN$11:EN$541)-ROW(EN$11)+1)/($DX$11:$DX$541="t"),ROWS(GL$11:GL82))),"")</f>
        <v>905.27359999999999</v>
      </c>
      <c r="GM82" s="25">
        <f>IFERROR(INDEX(EO$11:EO$541,_xlfn.AGGREGATE(15,6,(ROW(EO$11:EO$541)-ROW(EO$11)+1)/($DX$11:$DX$541="t"),ROWS(GM$11:GM82))),"")</f>
        <v>1348.8986</v>
      </c>
      <c r="GN82" s="25">
        <f>IFERROR(INDEX(EP$11:EP$541,_xlfn.AGGREGATE(15,6,(ROW(EP$11:EP$541)-ROW(EP$11)+1)/($DX$11:$DX$541="t"),ROWS(GN$11:GN82))),"")</f>
        <v>1805.3986</v>
      </c>
      <c r="GO82" s="25"/>
      <c r="GP82" s="305"/>
      <c r="GQ82" s="142"/>
      <c r="GR82" s="26"/>
      <c r="GS82" s="26"/>
      <c r="GT82" s="26"/>
      <c r="GU82" s="26"/>
      <c r="GV82" s="26"/>
      <c r="GW82" s="26"/>
      <c r="GX82" s="26"/>
      <c r="GY82" s="26"/>
      <c r="GZ82" s="26"/>
      <c r="HA82" s="26"/>
      <c r="HB82" s="26"/>
      <c r="HC82" s="26"/>
      <c r="HD82" s="26"/>
      <c r="HE82" s="26"/>
      <c r="HF82" s="26"/>
      <c r="HG82" s="26"/>
      <c r="HH82" s="2"/>
      <c r="HI82" s="2"/>
      <c r="HJ82" s="25"/>
      <c r="HK82" s="2"/>
      <c r="HL82" s="2"/>
      <c r="HN82" s="12"/>
      <c r="HO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row>
    <row r="83" spans="1:271" x14ac:dyDescent="0.3">
      <c r="A83" s="100"/>
      <c r="B83" s="100"/>
      <c r="C83" s="100"/>
      <c r="D83" s="100"/>
      <c r="E83" s="100"/>
      <c r="F83" s="100"/>
      <c r="G83" s="100"/>
      <c r="H83" s="100"/>
      <c r="I83" s="100"/>
      <c r="J83" s="100"/>
      <c r="K83" s="100"/>
      <c r="L83" s="100"/>
      <c r="M83" s="100"/>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426"/>
      <c r="AR83" s="141"/>
      <c r="AS83" s="18">
        <v>33</v>
      </c>
      <c r="AT83" s="26" t="s">
        <v>122</v>
      </c>
      <c r="AU83" s="4" t="str">
        <f t="shared" si="104"/>
        <v>FAIL</v>
      </c>
      <c r="AV83" s="60">
        <v>3</v>
      </c>
      <c r="AW83" s="60">
        <v>1</v>
      </c>
      <c r="AX83" s="60">
        <v>3</v>
      </c>
      <c r="AY83" s="60">
        <v>1</v>
      </c>
      <c r="AZ83" s="26">
        <v>3</v>
      </c>
      <c r="BA83" s="26">
        <v>1</v>
      </c>
      <c r="BB83" s="26">
        <v>3</v>
      </c>
      <c r="BC83" s="26">
        <v>1</v>
      </c>
      <c r="BD83" s="26">
        <f t="shared" ref="BD83:BD100" si="151">$J$29-BG83</f>
        <v>213</v>
      </c>
      <c r="BE83" s="26"/>
      <c r="BF83" s="26">
        <f t="shared" ref="BF83:BF100" si="152">$J$29+BG83</f>
        <v>279</v>
      </c>
      <c r="BG83" s="63">
        <f t="shared" si="105"/>
        <v>33</v>
      </c>
      <c r="BH83" s="26"/>
      <c r="BI83" s="138">
        <f t="shared" ref="BI83:BI100" si="153">IF($J$44&lt;BI$50,0,IF(AV83=1,BH83+$BD83,IF(AV83=2,BH83+$BE83,IF(AV83=3,BH83+$BF83))))</f>
        <v>279</v>
      </c>
      <c r="BJ83" s="138">
        <f t="shared" ref="BJ83:BJ100" si="154">IF($J$44&lt;BJ$50,0,IF(AW83=1,BI83+$BD83,IF(AW83=2,BI83+$BE83,IF(AW83=3,BI83+$BF83))))</f>
        <v>492</v>
      </c>
      <c r="BK83" s="138">
        <f t="shared" ref="BK83:BK100" si="155">IF($J$44&lt;BK$50,0,IF(AX83=1,BJ83+$BD83,IF(AX83=2,BJ83+$BE83,IF(AX83=3,BJ83+$BF83))))</f>
        <v>771</v>
      </c>
      <c r="BL83" s="138">
        <f t="shared" ref="BL83:BL100" si="156">IF($J$44&lt;BL$50,0,IF(AY83=1,BK83+$BD83,IF(AY83=2,BK83+$BE83,IF(AY83=3,BK83+$BF83))))</f>
        <v>984</v>
      </c>
      <c r="BM83" s="138">
        <f t="shared" ref="BM83:BM100" si="157">IF($J$44&lt;BM$50,0,IF(AZ83=1,BL83+$BD83,IF(AZ83=2,BL83+$BE83,IF(AZ83=3,BL83+$BF83))))</f>
        <v>1263</v>
      </c>
      <c r="BN83" s="138">
        <f t="shared" ref="BN83:BN100" si="158">IF($J$44&lt;BN$50,0,IF(BA83=1,BM83+$BD83,IF(BA83=2,BM83+$BE83,IF(BA83=3,BM83+$BF83))))</f>
        <v>1476</v>
      </c>
      <c r="BO83" s="138">
        <f t="shared" ref="BO83:BO100" si="159">IF($J$44&lt;BO$50,0,IF(BB83=1,BN83+$BD83,IF(BB83=2,BN83+$BE83,IF(BB83=3,BN83+$BF83))))</f>
        <v>1755</v>
      </c>
      <c r="BP83" s="138">
        <f t="shared" ref="BP83:BP100" si="160">IF($J$44&lt;BP$50,0,IF(BC83=1,BO83+$BD83,IF(BC83=2,BO83+$BE83,IF(BC83=3,BO83+$BF83))))</f>
        <v>0</v>
      </c>
      <c r="BQ83" s="26"/>
      <c r="BR83" s="26" t="str">
        <f t="shared" si="144"/>
        <v>yes2</v>
      </c>
      <c r="BS83" s="26" t="str">
        <f t="shared" si="145"/>
        <v>Int</v>
      </c>
      <c r="BT83" s="26"/>
      <c r="BU83" s="26"/>
      <c r="BV83" s="1">
        <f t="shared" si="146"/>
        <v>0</v>
      </c>
      <c r="BW83" s="1">
        <f t="shared" si="146"/>
        <v>0</v>
      </c>
      <c r="BX83" s="1">
        <f t="shared" si="146"/>
        <v>0</v>
      </c>
      <c r="BY83" s="1">
        <f t="shared" si="146"/>
        <v>0</v>
      </c>
      <c r="BZ83" s="1">
        <f t="shared" si="146"/>
        <v>0</v>
      </c>
      <c r="CA83" s="1">
        <f t="shared" si="146"/>
        <v>0</v>
      </c>
      <c r="CB83" s="1">
        <f t="shared" si="146"/>
        <v>0</v>
      </c>
      <c r="CC83" s="1">
        <f t="shared" si="146"/>
        <v>0</v>
      </c>
      <c r="CD83" s="1">
        <f t="shared" si="146"/>
        <v>0</v>
      </c>
      <c r="CE83" s="1">
        <f t="shared" si="146"/>
        <v>0</v>
      </c>
      <c r="CF83" s="1">
        <f t="shared" si="147"/>
        <v>0</v>
      </c>
      <c r="CG83" s="1">
        <f t="shared" si="147"/>
        <v>0</v>
      </c>
      <c r="CH83" s="1">
        <f t="shared" si="147"/>
        <v>1</v>
      </c>
      <c r="CI83" s="1">
        <f t="shared" si="147"/>
        <v>0</v>
      </c>
      <c r="CJ83" s="1">
        <f t="shared" si="147"/>
        <v>0</v>
      </c>
      <c r="CK83" s="1">
        <f t="shared" si="147"/>
        <v>0</v>
      </c>
      <c r="CL83" s="1">
        <f t="shared" si="147"/>
        <v>0</v>
      </c>
      <c r="CM83" s="1">
        <f t="shared" si="147"/>
        <v>0</v>
      </c>
      <c r="CN83" s="1">
        <f t="shared" si="147"/>
        <v>0</v>
      </c>
      <c r="CO83" s="1">
        <f t="shared" si="147"/>
        <v>1</v>
      </c>
      <c r="CP83" s="1">
        <f t="shared" si="148"/>
        <v>0</v>
      </c>
      <c r="CQ83" s="1">
        <f t="shared" si="148"/>
        <v>0</v>
      </c>
      <c r="CR83" s="1">
        <f t="shared" si="148"/>
        <v>0</v>
      </c>
      <c r="CS83" s="1">
        <f t="shared" si="148"/>
        <v>0</v>
      </c>
      <c r="CT83" s="1">
        <f t="shared" si="148"/>
        <v>0</v>
      </c>
      <c r="CU83" s="1">
        <f t="shared" si="148"/>
        <v>0</v>
      </c>
      <c r="CV83" s="1">
        <f t="shared" si="148"/>
        <v>0</v>
      </c>
      <c r="CW83" s="1">
        <f t="shared" si="148"/>
        <v>0</v>
      </c>
      <c r="CX83" s="1">
        <f t="shared" si="148"/>
        <v>0</v>
      </c>
      <c r="CY83" s="1">
        <f t="shared" si="148"/>
        <v>0</v>
      </c>
      <c r="CZ83" s="1">
        <f t="shared" si="149"/>
        <v>0</v>
      </c>
      <c r="DA83" s="1">
        <f t="shared" si="149"/>
        <v>0</v>
      </c>
      <c r="DB83" s="1">
        <f t="shared" si="149"/>
        <v>0</v>
      </c>
      <c r="DC83" s="1">
        <f t="shared" si="149"/>
        <v>0</v>
      </c>
      <c r="DD83" s="1">
        <f t="shared" si="149"/>
        <v>0</v>
      </c>
      <c r="DE83" s="1">
        <f t="shared" si="149"/>
        <v>0</v>
      </c>
      <c r="DF83" s="1">
        <f t="shared" si="149"/>
        <v>0</v>
      </c>
      <c r="DG83" s="1">
        <f t="shared" si="149"/>
        <v>0</v>
      </c>
      <c r="DH83" s="1">
        <f t="shared" si="149"/>
        <v>0</v>
      </c>
      <c r="DI83" s="1">
        <f t="shared" si="149"/>
        <v>0</v>
      </c>
      <c r="DJ83" s="1">
        <f t="shared" si="150"/>
        <v>0</v>
      </c>
      <c r="DK83" s="1">
        <f t="shared" si="150"/>
        <v>0</v>
      </c>
      <c r="DL83" s="1">
        <f t="shared" si="150"/>
        <v>0</v>
      </c>
      <c r="DM83" s="1">
        <f t="shared" si="150"/>
        <v>0</v>
      </c>
      <c r="DN83" s="1">
        <f t="shared" si="150"/>
        <v>1</v>
      </c>
      <c r="DO83" s="1">
        <f t="shared" si="150"/>
        <v>0</v>
      </c>
      <c r="DP83" s="26"/>
      <c r="DQ83" s="26"/>
      <c r="DR83" s="26"/>
      <c r="DS83" s="26"/>
      <c r="DT83" s="366"/>
      <c r="DU83" s="142"/>
      <c r="DV83" s="26"/>
      <c r="DW83" s="48">
        <v>70</v>
      </c>
      <c r="DX83" s="26" t="str">
        <f>IFERROR(INDEX(AT$11:AT$2000,_xlfn.AGGREGATE(15,6,(ROW(AT$11:AT$2000)-ROW(AT$11)+1)/($AU$11:$AU$2000=$DY$8),ROWS(DX$11:DX83))),"")</f>
        <v>t</v>
      </c>
      <c r="DY83" s="4" t="str">
        <f>IFERROR(INDEX(AU$11:AU$2000,_xlfn.AGGREGATE(15,6,(ROW(AU$11:AU$2000)-ROW(AU$11)+1)/($AU$11:$AU$2000=$DY$8),ROWS(DY$11:DY83))),"")</f>
        <v>PASS</v>
      </c>
      <c r="DZ83" s="26">
        <f>IFERROR(INDEX(AV$11:AV$2000,_xlfn.AGGREGATE(15,6,(ROW(AV$11:AV$2000)-ROW(AV$11)+1)/($AU$11:$AU$2000=$DY$8),ROWS(DZ$11:DZ83))),"")</f>
        <v>3</v>
      </c>
      <c r="EA83" s="26">
        <f>IFERROR(INDEX(AW$11:AW$2000,_xlfn.AGGREGATE(15,6,(ROW(AW$11:AW$2000)-ROW(AW$11)+1)/($AU$11:$AU$2000=$DY$8),ROWS(EA$11:EA83))),"")</f>
        <v>1</v>
      </c>
      <c r="EB83" s="26">
        <f>IFERROR(INDEX(AX$11:AX$2000,_xlfn.AGGREGATE(15,6,(ROW(AX$11:AX$2000)-ROW(AX$11)+1)/($AU$11:$AU$2000=$DY$8),ROWS(EB$11:EB83))),"")</f>
        <v>1</v>
      </c>
      <c r="EC83" s="26">
        <f>IFERROR(INDEX(AY$11:AY$2000,_xlfn.AGGREGATE(15,6,(ROW(AY$11:AY$2000)-ROW(AY$11)+1)/($AU$11:$AU$2000=$DY$8),ROWS(EC$11:EC83))),"")</f>
        <v>3</v>
      </c>
      <c r="ED83" s="26">
        <f>IFERROR(INDEX(AZ$11:AZ$2000,_xlfn.AGGREGATE(15,6,(ROW(AZ$11:AZ$2000)-ROW(AZ$11)+1)/($AU$11:$AU$2000=$DY$8),ROWS(ED$11:ED83))),"")</f>
        <v>1</v>
      </c>
      <c r="EE83" s="26">
        <f>IFERROR(INDEX(BA$11:BA$2000,_xlfn.AGGREGATE(15,6,(ROW(BA$11:BA$2000)-ROW(BA$11)+1)/($AU$11:$AU$2000=$DY$8),ROWS(EE$11:EE83))),"")</f>
        <v>1</v>
      </c>
      <c r="EF83" s="26">
        <f>IFERROR(INDEX(BB$11:BB$2000,_xlfn.AGGREGATE(15,6,(ROW(BB$11:BB$2000)-ROW(BB$11)+1)/($AU$11:$AU$2000=$DY$8),ROWS(EF$11:EF83))),"")</f>
        <v>3</v>
      </c>
      <c r="EG83" s="26">
        <f>IFERROR(INDEX(BC$11:BC$2000,_xlfn.AGGREGATE(15,6,(ROW(BC$11:BC$2000)-ROW(BC$11)+1)/($AU$11:$AU$2000=$DY$8),ROWS(EG$11:EG83))),"")</f>
        <v>1</v>
      </c>
      <c r="EH83" s="26">
        <f>IFERROR(INDEX(BD$11:BD$2000,_xlfn.AGGREGATE(15,6,(ROW(BD$11:BD$2000)-ROW(BD$11)+1)/($AU$11:$AU$2000=$DY$8),ROWS(EH$11:EH83))),"")</f>
        <v>446.5</v>
      </c>
      <c r="EI83" s="26">
        <f>IFERROR(INDEX(BE$11:BE$2000,_xlfn.AGGREGATE(15,6,(ROW(BE$11:BE$2000)-ROW(BE$11)+1)/($AU$11:$AU$2000=$DY$8),ROWS(EI$11:EI83))),"")</f>
        <v>0</v>
      </c>
      <c r="EJ83" s="26">
        <f>IFERROR(INDEX(BF$11:BF$2000,_xlfn.AGGREGATE(15,6,(ROW(BF$11:BF$2000)-ROW(BF$11)+1)/($AU$11:$AU$2000=$DY$8),ROWS(EJ$11:EJ83))),"")</f>
        <v>453.5</v>
      </c>
      <c r="EK83" s="26">
        <f>IFERROR(INDEX(BG$11:BG$2000,_xlfn.AGGREGATE(15,6,(ROW(BG$11:BG$2000)-ROW(BG$11)+1)/($AU$11:$AU$2000=$DY$8),ROWS(EK$11:EK83))),"")</f>
        <v>3.5</v>
      </c>
      <c r="EL83" s="26">
        <f>IFERROR(INDEX(BH$11:BH$2000,_xlfn.AGGREGATE(15,6,(ROW(BH$11:BH$2000)-ROW(BH$11)+1)/($AU$11:$AU$2000=$DY$8),ROWS(EL$11:EL83))),"")</f>
        <v>0</v>
      </c>
      <c r="EM83" s="26">
        <f>IFERROR(INDEX(BI$11:BI$2000,_xlfn.AGGREGATE(15,6,(ROW(BI$11:BI$2000)-ROW(BI$11)+1)/($AU$11:$AU$2000=$DY$8),ROWS(EM$11:EM83))),"")</f>
        <v>458.64859999999999</v>
      </c>
      <c r="EN83" s="26">
        <f>IFERROR(INDEX(BJ$11:BJ$2000,_xlfn.AGGREGATE(15,6,(ROW(BJ$11:BJ$2000)-ROW(BJ$11)+1)/($AU$11:$AU$2000=$DY$8),ROWS(EN$11:EN83))),"")</f>
        <v>905.27359999999999</v>
      </c>
      <c r="EO83" s="26">
        <f>IFERROR(INDEX(BK$11:BK$2000,_xlfn.AGGREGATE(15,6,(ROW(BK$11:BK$2000)-ROW(BK$11)+1)/($AU$11:$AU$2000=$DY$8),ROWS(EO$11:EO83))),"")</f>
        <v>1351.8986</v>
      </c>
      <c r="EP83" s="26">
        <f>IFERROR(INDEX(BL$11:BL$2000,_xlfn.AGGREGATE(15,6,(ROW(BL$11:BL$2000)-ROW(BL$11)+1)/($AU$11:$AU$2000=$DY$8),ROWS(EP$11:EP83))),"")</f>
        <v>1805.3986</v>
      </c>
      <c r="EQ83" s="26">
        <f>IFERROR(INDEX(BM$11:BM$2000,_xlfn.AGGREGATE(15,6,(ROW(BM$11:BM$2000)-ROW(BM$11)+1)/($AU$11:$AU$2000=$DY$8),ROWS(EQ$11:EQ83))),"")</f>
        <v>0</v>
      </c>
      <c r="ER83" s="26">
        <f>IFERROR(INDEX(BN$11:BN$2000,_xlfn.AGGREGATE(15,6,(ROW(BN$11:BN$2000)-ROW(BN$11)+1)/($AU$11:$AU$2000=$DY$8),ROWS(ER$11:ER83))),"")</f>
        <v>0</v>
      </c>
      <c r="ES83" s="26">
        <f>IFERROR(INDEX(BO$11:BO$2000,_xlfn.AGGREGATE(15,6,(ROW(BO$11:BO$2000)-ROW(BO$11)+1)/($AU$11:$AU$2000=$DY$8),ROWS(ES$11:ES83))),"")</f>
        <v>0</v>
      </c>
      <c r="ET83" s="63">
        <f>IFERROR(INDEX(BP$11:BP$2000,_xlfn.AGGREGATE(15,6,(ROW(BP$11:BP$2000)-ROW(BP$11)+1)/($AU$11:$AU$2000=$DY$8),ROWS(ET$11:ET83))),"")</f>
        <v>0</v>
      </c>
      <c r="EU83" s="25"/>
      <c r="EV83" s="48" t="e">
        <f>_xlfn.RANK.EQ(FJ83,$FJ$11:$FJ$64,1)+COUNTIF(FJ$11:$FJ83,FJ83)-1</f>
        <v>#VALUE!</v>
      </c>
      <c r="EW83" s="25" t="str">
        <f>IFERROR(INDEX(DX$11:DX$541,_xlfn.AGGREGATE(15,6,(ROW(DX$11:DX$541)-ROW(DX$11)+1)/($DX$11:$DX$541="p"),ROWS(EW$11:EW83))),"")</f>
        <v/>
      </c>
      <c r="EX83" s="25" t="str">
        <f>IFERROR(INDEX(DY$11:DY$541,_xlfn.AGGREGATE(15,6,(ROW(DY$11:DY$541)-ROW(DY$11)+1)/($DX$11:$DX$541="p"),ROWS(EX$11:EX83))),"")</f>
        <v/>
      </c>
      <c r="EY83" s="25" t="str">
        <f>IFERROR(INDEX(DZ$11:DZ$541,_xlfn.AGGREGATE(15,6,(ROW(DZ$11:DZ$541)-ROW(DZ$11)+1)/($DX$11:$DX$541="p"),ROWS(EY$11:EY83))),"")</f>
        <v/>
      </c>
      <c r="EZ83" s="25" t="str">
        <f>IFERROR(INDEX(EA$11:EA$541,_xlfn.AGGREGATE(15,6,(ROW(EA$11:EA$541)-ROW(EA$11)+1)/($DX$11:$DX$541="p"),ROWS(EZ$11:EZ83))),"")</f>
        <v/>
      </c>
      <c r="FA83" s="25" t="str">
        <f>IFERROR(INDEX(EB$11:EB$541,_xlfn.AGGREGATE(15,6,(ROW(EB$11:EB$541)-ROW(EB$11)+1)/($DX$11:$DX$541="p"),ROWS(FA$11:FA83))),"")</f>
        <v/>
      </c>
      <c r="FB83" s="25" t="str">
        <f>IFERROR(INDEX(EC$11:EC$541,_xlfn.AGGREGATE(15,6,(ROW(EC$11:EC$541)-ROW(EC$11)+1)/($DX$11:$DX$541="p"),ROWS(FB$11:FB83))),"")</f>
        <v/>
      </c>
      <c r="FC83" s="25" t="str">
        <f>IFERROR(INDEX(ED$11:ED$541,_xlfn.AGGREGATE(15,6,(ROW(ED$11:ED$541)-ROW(ED$11)+1)/($DX$11:$DX$541="p"),ROWS(FC$11:FC83))),"")</f>
        <v/>
      </c>
      <c r="FD83" s="25" t="str">
        <f>IFERROR(INDEX(EE$11:EE$541,_xlfn.AGGREGATE(15,6,(ROW(EE$11:EE$541)-ROW(EE$11)+1)/($DX$11:$DX$541="p"),ROWS(FD$11:FD83))),"")</f>
        <v/>
      </c>
      <c r="FE83" s="25" t="str">
        <f>IFERROR(INDEX(EF$11:EF$541,_xlfn.AGGREGATE(15,6,(ROW(EF$11:EF$541)-ROW(EF$11)+1)/($DX$11:$DX$541="p"),ROWS(FE$11:FE83))),"")</f>
        <v/>
      </c>
      <c r="FF83" s="25" t="str">
        <f>IFERROR(INDEX(EG$11:EG$541,_xlfn.AGGREGATE(15,6,(ROW(EG$11:EG$541)-ROW(EG$11)+1)/($DX$11:$DX$541="p"),ROWS(FF$11:FF83))),"")</f>
        <v/>
      </c>
      <c r="FG83" s="25" t="str">
        <f>IFERROR(INDEX(EH$11:EH$541,_xlfn.AGGREGATE(15,6,(ROW(EH$11:EH$541)-ROW(EH$11)+1)/($DX$11:$DX$541="p"),ROWS(FG$11:FG83))),"")</f>
        <v/>
      </c>
      <c r="FH83" s="25" t="str">
        <f>IFERROR(INDEX(EI$11:EI$541,_xlfn.AGGREGATE(15,6,(ROW(EI$11:EI$541)-ROW(EI$11)+1)/($DX$11:$DX$541="p"),ROWS(FH$11:FH83))),"")</f>
        <v/>
      </c>
      <c r="FI83" s="25" t="str">
        <f>IFERROR(INDEX(EJ$11:EJ$541,_xlfn.AGGREGATE(15,6,(ROW(EJ$11:EJ$541)-ROW(EJ$11)+1)/($DX$11:$DX$541="p"),ROWS(FI$11:FI83))),"")</f>
        <v/>
      </c>
      <c r="FJ83" s="25" t="str">
        <f>IFERROR(INDEX(EK$11:EK$541,_xlfn.AGGREGATE(15,6,(ROW(EK$11:EK$541)-ROW(EK$11)+1)/($DX$11:$DX$541="p"),ROWS(FJ$11:FJ83))),"")</f>
        <v/>
      </c>
      <c r="FK83" s="25"/>
      <c r="FL83" s="25" t="str">
        <f>IFERROR(INDEX(EM$11:EM$541,_xlfn.AGGREGATE(15,6,(ROW(EM$11:EM$541)-ROW(EM$11)+1)/($DX$11:$DX$541="p"),ROWS(FL$11:FL83))),"")</f>
        <v/>
      </c>
      <c r="FM83" s="25" t="str">
        <f>IFERROR(INDEX(EN$11:EN$541,_xlfn.AGGREGATE(15,6,(ROW(EN$11:EN$541)-ROW(EN$11)+1)/($DX$11:$DX$541="p"),ROWS(FM$11:FM83))),"")</f>
        <v/>
      </c>
      <c r="FN83" s="25" t="str">
        <f>IFERROR(INDEX(EO$11:EO$541,_xlfn.AGGREGATE(15,6,(ROW(EO$11:EO$541)-ROW(EO$11)+1)/($DX$11:$DX$541="p"),ROWS(FN$11:FN83))),"")</f>
        <v/>
      </c>
      <c r="FO83" s="25" t="str">
        <f>IFERROR(INDEX(EP$11:EP$541,_xlfn.AGGREGATE(15,6,(ROW(EP$11:EP$541)-ROW(EP$11)+1)/($DX$11:$DX$541="p"),ROWS(FO$11:FO83))),"")</f>
        <v/>
      </c>
      <c r="FP83" s="25" t="str">
        <f>IFERROR(INDEX(EQ$11:EQ$541,_xlfn.AGGREGATE(15,6,(ROW(EQ$11:EQ$541)-ROW(EQ$11)+1)/($DX$11:$DX$541="p"),ROWS(FP$11:FP83))),"")</f>
        <v/>
      </c>
      <c r="FQ83" s="25" t="str">
        <f>IFERROR(INDEX(ER$11:ER$541,_xlfn.AGGREGATE(15,6,(ROW(ER$11:ER$541)-ROW(ER$11)+1)/($DX$11:$DX$541="p"),ROWS(FQ$11:FQ83))),"")</f>
        <v/>
      </c>
      <c r="FR83" s="25" t="str">
        <f>IFERROR(INDEX(ES$11:ES$541,_xlfn.AGGREGATE(15,6,(ROW(ES$11:ES$541)-ROW(ES$11)+1)/($DX$11:$DX$541="p"),ROWS(FR$11:FR83))),"")</f>
        <v/>
      </c>
      <c r="FS83" s="25" t="str">
        <f>IFERROR(INDEX(ET$11:ET$541,_xlfn.AGGREGATE(15,6,(ROW(ET$11:ET$541)-ROW(ET$11)+1)/($DX$11:$DX$541="p"),ROWS(FS$11:FS83))),"")</f>
        <v/>
      </c>
      <c r="FT83" s="25"/>
      <c r="FU83" s="48">
        <f>_xlfn.RANK.EQ(GI83,$GI$11:$GI$96,1)+COUNTIF($GI$11:GI83,GI83)-1</f>
        <v>12</v>
      </c>
      <c r="FV83" s="25" t="str">
        <f>IFERROR(INDEX(DX$11:DX$541,_xlfn.AGGREGATE(15,6,(ROW(DX$11:DX$541)-ROW(DX$11)+1)/($DX$11:$DX$541="t"),ROWS(FV$11:FV83))),"")</f>
        <v>t</v>
      </c>
      <c r="FW83" s="25" t="str">
        <f>IFERROR(INDEX(DY$11:DY$541,_xlfn.AGGREGATE(15,6,(ROW(DY$11:DY$541)-ROW(DY$11)+1)/($DX$11:$DX$541="t"),ROWS(FW$11:FW83))),"")</f>
        <v>PASS</v>
      </c>
      <c r="FX83" s="25">
        <f>IFERROR(INDEX(DZ$11:DZ$541,_xlfn.AGGREGATE(15,6,(ROW(DZ$11:DZ$541)-ROW(DZ$11)+1)/($DX$11:$DX$541="t"),ROWS(FX$11:FX83))),"")</f>
        <v>3</v>
      </c>
      <c r="FY83" s="25">
        <f>IFERROR(INDEX(EA$11:EA$541,_xlfn.AGGREGATE(15,6,(ROW(EA$11:EA$541)-ROW(EA$11)+1)/($DX$11:$DX$541="t"),ROWS(FY$11:FY83))),"")</f>
        <v>1</v>
      </c>
      <c r="FZ83" s="25">
        <f>IFERROR(INDEX(EB$11:EB$541,_xlfn.AGGREGATE(15,6,(ROW(EB$11:EB$541)-ROW(EB$11)+1)/($DX$11:$DX$541="t"),ROWS(FZ$11:FZ83))),"")</f>
        <v>1</v>
      </c>
      <c r="GA83" s="25">
        <f>IFERROR(INDEX(EC$11:EC$541,_xlfn.AGGREGATE(15,6,(ROW(EC$11:EC$541)-ROW(EC$11)+1)/($DX$11:$DX$541="t"),ROWS(GA$11:GA83))),"")</f>
        <v>3</v>
      </c>
      <c r="GB83" s="25">
        <f>IFERROR(INDEX(ED$11:ED$541,_xlfn.AGGREGATE(15,6,(ROW(ED$11:ED$541)-ROW(ED$11)+1)/($DX$11:$DX$541="t"),ROWS(GB$11:GB83))),"")</f>
        <v>1</v>
      </c>
      <c r="GC83" s="25">
        <f>IFERROR(INDEX(EE$11:EE$541,_xlfn.AGGREGATE(15,6,(ROW(EE$11:EE$541)-ROW(EE$11)+1)/($DX$11:$DX$541="t"),ROWS(GC$11:GC83))),"")</f>
        <v>1</v>
      </c>
      <c r="GD83" s="25">
        <f>IFERROR(INDEX(EF$11:EF$541,_xlfn.AGGREGATE(15,6,(ROW(EF$11:EF$541)-ROW(EF$11)+1)/($DX$11:$DX$541="t"),ROWS(GD$11:GD83))),"")</f>
        <v>3</v>
      </c>
      <c r="GE83" s="25">
        <f>IFERROR(INDEX(EG$11:EG$541,_xlfn.AGGREGATE(15,6,(ROW(EG$11:EG$541)-ROW(EG$11)+1)/($DX$11:$DX$541="t"),ROWS(GE$11:GE83))),"")</f>
        <v>1</v>
      </c>
      <c r="GF83" s="25">
        <f>IFERROR(INDEX(EH$11:EH$541,_xlfn.AGGREGATE(15,6,(ROW(EH$11:EH$541)-ROW(EH$11)+1)/($DX$11:$DX$541="t"),ROWS(GF$11:GF83))),"")</f>
        <v>443</v>
      </c>
      <c r="GG83" s="25">
        <f>IFERROR(INDEX(EI$11:EI$541,_xlfn.AGGREGATE(15,6,(ROW(EI$11:EI$541)-ROW(EI$11)+1)/($DX$11:$DX$541="t"),ROWS(GG$11:GG83))),"")</f>
        <v>0</v>
      </c>
      <c r="GH83" s="25">
        <f>IFERROR(INDEX(EJ$11:EJ$541,_xlfn.AGGREGATE(15,6,(ROW(EJ$11:EJ$541)-ROW(EJ$11)+1)/($DX$11:$DX$541="t"),ROWS(GH$11:GH83))),"")</f>
        <v>457</v>
      </c>
      <c r="GI83" s="25">
        <f>IFERROR(INDEX(EK$11:EK$541,_xlfn.AGGREGATE(15,6,(ROW(EK$11:EK$541)-ROW(EK$11)+1)/($DX$11:$DX$541="t"),ROWS(GI$11:GI83))),"")</f>
        <v>7</v>
      </c>
      <c r="GJ83" s="25"/>
      <c r="GK83" s="25">
        <f>IFERROR(INDEX(EM$11:EM$541,_xlfn.AGGREGATE(15,6,(ROW(EM$11:EM$541)-ROW(EM$11)+1)/($DX$11:$DX$541="t"),ROWS(GK$11:GK83))),"")</f>
        <v>462.14859999999999</v>
      </c>
      <c r="GL83" s="25">
        <f>IFERROR(INDEX(EN$11:EN$541,_xlfn.AGGREGATE(15,6,(ROW(EN$11:EN$541)-ROW(EN$11)+1)/($DX$11:$DX$541="t"),ROWS(GL$11:GL83))),"")</f>
        <v>905.27359999999999</v>
      </c>
      <c r="GM83" s="25">
        <f>IFERROR(INDEX(EO$11:EO$541,_xlfn.AGGREGATE(15,6,(ROW(EO$11:EO$541)-ROW(EO$11)+1)/($DX$11:$DX$541="t"),ROWS(GM$11:GM83))),"")</f>
        <v>1348.3986</v>
      </c>
      <c r="GN83" s="25">
        <f>IFERROR(INDEX(EP$11:EP$541,_xlfn.AGGREGATE(15,6,(ROW(EP$11:EP$541)-ROW(EP$11)+1)/($DX$11:$DX$541="t"),ROWS(GN$11:GN83))),"")</f>
        <v>1805.3986</v>
      </c>
      <c r="GO83" s="25"/>
      <c r="GP83" s="305"/>
      <c r="GQ83" s="142"/>
      <c r="GR83" s="26"/>
      <c r="GS83" s="26"/>
      <c r="GT83" s="26"/>
      <c r="GU83" s="26"/>
      <c r="GV83" s="26"/>
      <c r="GW83" s="26"/>
      <c r="GX83" s="26"/>
      <c r="GY83" s="26"/>
      <c r="GZ83" s="26"/>
      <c r="HA83" s="26"/>
      <c r="HB83" s="26"/>
      <c r="HC83" s="26"/>
      <c r="HD83" s="26"/>
      <c r="HE83" s="26"/>
      <c r="HF83" s="26"/>
      <c r="HG83" s="26"/>
      <c r="HH83" s="2"/>
      <c r="HI83" s="2"/>
      <c r="HJ83" s="25"/>
      <c r="HK83" s="2"/>
      <c r="HL83" s="2"/>
      <c r="HN83" s="12"/>
      <c r="HO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c r="IW83" s="12"/>
      <c r="IX83" s="12"/>
      <c r="IY83" s="12"/>
      <c r="IZ83" s="12"/>
      <c r="JA83" s="12"/>
      <c r="JB83" s="12"/>
      <c r="JC83" s="12"/>
      <c r="JD83" s="12"/>
      <c r="JE83" s="12"/>
      <c r="JF83" s="12"/>
      <c r="JG83" s="12"/>
      <c r="JH83" s="12"/>
      <c r="JI83" s="12"/>
      <c r="JJ83" s="12"/>
      <c r="JK83" s="12"/>
    </row>
    <row r="84" spans="1:271" x14ac:dyDescent="0.3">
      <c r="A84" s="100"/>
      <c r="B84" s="100"/>
      <c r="C84" s="100"/>
      <c r="D84" s="100"/>
      <c r="E84" s="100"/>
      <c r="F84" s="100"/>
      <c r="G84" s="100"/>
      <c r="H84" s="100"/>
      <c r="I84" s="100"/>
      <c r="J84" s="100"/>
      <c r="K84" s="100"/>
      <c r="L84" s="100"/>
      <c r="M84" s="100"/>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426"/>
      <c r="AR84" s="141"/>
      <c r="AS84" s="18">
        <v>34</v>
      </c>
      <c r="AT84" s="26" t="s">
        <v>122</v>
      </c>
      <c r="AU84" s="4" t="str">
        <f t="shared" si="104"/>
        <v>FAIL</v>
      </c>
      <c r="AV84" s="60">
        <v>3</v>
      </c>
      <c r="AW84" s="60">
        <v>1</v>
      </c>
      <c r="AX84" s="60">
        <v>3</v>
      </c>
      <c r="AY84" s="60">
        <v>1</v>
      </c>
      <c r="AZ84" s="26">
        <v>3</v>
      </c>
      <c r="BA84" s="26">
        <v>1</v>
      </c>
      <c r="BB84" s="26">
        <v>3</v>
      </c>
      <c r="BC84" s="26">
        <v>1</v>
      </c>
      <c r="BD84" s="26">
        <f t="shared" si="151"/>
        <v>212</v>
      </c>
      <c r="BE84" s="26"/>
      <c r="BF84" s="26">
        <f t="shared" si="152"/>
        <v>280</v>
      </c>
      <c r="BG84" s="63">
        <f t="shared" ref="BG84:BG100" si="161">PostInc+BG83</f>
        <v>34</v>
      </c>
      <c r="BH84" s="26"/>
      <c r="BI84" s="138">
        <f t="shared" si="153"/>
        <v>280</v>
      </c>
      <c r="BJ84" s="138">
        <f t="shared" si="154"/>
        <v>492</v>
      </c>
      <c r="BK84" s="138">
        <f t="shared" si="155"/>
        <v>772</v>
      </c>
      <c r="BL84" s="138">
        <f t="shared" si="156"/>
        <v>984</v>
      </c>
      <c r="BM84" s="138">
        <f t="shared" si="157"/>
        <v>1264</v>
      </c>
      <c r="BN84" s="138">
        <f t="shared" si="158"/>
        <v>1476</v>
      </c>
      <c r="BO84" s="138">
        <f t="shared" si="159"/>
        <v>1756</v>
      </c>
      <c r="BP84" s="138">
        <f t="shared" si="160"/>
        <v>0</v>
      </c>
      <c r="BQ84" s="26"/>
      <c r="BR84" s="26" t="str">
        <f t="shared" si="144"/>
        <v>yes2</v>
      </c>
      <c r="BS84" s="26" t="str">
        <f t="shared" si="145"/>
        <v>Int</v>
      </c>
      <c r="BT84" s="26"/>
      <c r="BU84" s="26"/>
      <c r="BV84" s="1">
        <f t="shared" si="146"/>
        <v>0</v>
      </c>
      <c r="BW84" s="1">
        <f t="shared" si="146"/>
        <v>0</v>
      </c>
      <c r="BX84" s="1">
        <f t="shared" si="146"/>
        <v>0</v>
      </c>
      <c r="BY84" s="1">
        <f t="shared" si="146"/>
        <v>0</v>
      </c>
      <c r="BZ84" s="1">
        <f t="shared" si="146"/>
        <v>0</v>
      </c>
      <c r="CA84" s="1">
        <f t="shared" si="146"/>
        <v>0</v>
      </c>
      <c r="CB84" s="1">
        <f t="shared" si="146"/>
        <v>0</v>
      </c>
      <c r="CC84" s="1">
        <f t="shared" si="146"/>
        <v>0</v>
      </c>
      <c r="CD84" s="1">
        <f t="shared" si="146"/>
        <v>0</v>
      </c>
      <c r="CE84" s="1">
        <f t="shared" si="146"/>
        <v>0</v>
      </c>
      <c r="CF84" s="1">
        <f t="shared" si="147"/>
        <v>0</v>
      </c>
      <c r="CG84" s="1">
        <f t="shared" si="147"/>
        <v>0</v>
      </c>
      <c r="CH84" s="1">
        <f t="shared" si="147"/>
        <v>1</v>
      </c>
      <c r="CI84" s="1">
        <f t="shared" si="147"/>
        <v>0</v>
      </c>
      <c r="CJ84" s="1">
        <f t="shared" si="147"/>
        <v>0</v>
      </c>
      <c r="CK84" s="1">
        <f t="shared" si="147"/>
        <v>0</v>
      </c>
      <c r="CL84" s="1">
        <f t="shared" si="147"/>
        <v>0</v>
      </c>
      <c r="CM84" s="1">
        <f t="shared" si="147"/>
        <v>0</v>
      </c>
      <c r="CN84" s="1">
        <f t="shared" si="147"/>
        <v>0</v>
      </c>
      <c r="CO84" s="1">
        <f t="shared" si="147"/>
        <v>0</v>
      </c>
      <c r="CP84" s="1">
        <f t="shared" si="148"/>
        <v>0</v>
      </c>
      <c r="CQ84" s="1">
        <f t="shared" si="148"/>
        <v>0</v>
      </c>
      <c r="CR84" s="1">
        <f t="shared" si="148"/>
        <v>0</v>
      </c>
      <c r="CS84" s="1">
        <f t="shared" si="148"/>
        <v>0</v>
      </c>
      <c r="CT84" s="1">
        <f t="shared" si="148"/>
        <v>0</v>
      </c>
      <c r="CU84" s="1">
        <f t="shared" si="148"/>
        <v>0</v>
      </c>
      <c r="CV84" s="1">
        <f t="shared" si="148"/>
        <v>0</v>
      </c>
      <c r="CW84" s="1">
        <f t="shared" si="148"/>
        <v>0</v>
      </c>
      <c r="CX84" s="1">
        <f t="shared" si="148"/>
        <v>0</v>
      </c>
      <c r="CY84" s="1">
        <f t="shared" si="148"/>
        <v>0</v>
      </c>
      <c r="CZ84" s="1">
        <f t="shared" si="149"/>
        <v>0</v>
      </c>
      <c r="DA84" s="1">
        <f t="shared" si="149"/>
        <v>0</v>
      </c>
      <c r="DB84" s="1">
        <f t="shared" si="149"/>
        <v>0</v>
      </c>
      <c r="DC84" s="1">
        <f t="shared" si="149"/>
        <v>0</v>
      </c>
      <c r="DD84" s="1">
        <f t="shared" si="149"/>
        <v>0</v>
      </c>
      <c r="DE84" s="1">
        <f t="shared" si="149"/>
        <v>0</v>
      </c>
      <c r="DF84" s="1">
        <f t="shared" si="149"/>
        <v>0</v>
      </c>
      <c r="DG84" s="1">
        <f t="shared" si="149"/>
        <v>0</v>
      </c>
      <c r="DH84" s="1">
        <f t="shared" si="149"/>
        <v>0</v>
      </c>
      <c r="DI84" s="1">
        <f t="shared" si="149"/>
        <v>0</v>
      </c>
      <c r="DJ84" s="1">
        <f t="shared" si="150"/>
        <v>0</v>
      </c>
      <c r="DK84" s="1">
        <f t="shared" si="150"/>
        <v>0</v>
      </c>
      <c r="DL84" s="1">
        <f t="shared" si="150"/>
        <v>0</v>
      </c>
      <c r="DM84" s="1">
        <f t="shared" si="150"/>
        <v>0</v>
      </c>
      <c r="DN84" s="1">
        <f t="shared" si="150"/>
        <v>1</v>
      </c>
      <c r="DO84" s="1">
        <f t="shared" si="150"/>
        <v>0</v>
      </c>
      <c r="DP84" s="26"/>
      <c r="DQ84" s="26"/>
      <c r="DR84" s="26"/>
      <c r="DS84" s="26"/>
      <c r="DT84" s="366"/>
      <c r="DU84" s="142"/>
      <c r="DV84" s="26"/>
      <c r="DW84" s="48">
        <v>71</v>
      </c>
      <c r="DX84" s="26" t="str">
        <f>IFERROR(INDEX(AT$11:AT$2000,_xlfn.AGGREGATE(15,6,(ROW(AT$11:AT$2000)-ROW(AT$11)+1)/($AU$11:$AU$2000=$DY$8),ROWS(DX$11:DX84))),"")</f>
        <v>t</v>
      </c>
      <c r="DY84" s="4" t="str">
        <f>IFERROR(INDEX(AU$11:AU$2000,_xlfn.AGGREGATE(15,6,(ROW(AU$11:AU$2000)-ROW(AU$11)+1)/($AU$11:$AU$2000=$DY$8),ROWS(DY$11:DY84))),"")</f>
        <v>PASS</v>
      </c>
      <c r="DZ84" s="26">
        <f>IFERROR(INDEX(AV$11:AV$2000,_xlfn.AGGREGATE(15,6,(ROW(AV$11:AV$2000)-ROW(AV$11)+1)/($AU$11:$AU$2000=$DY$8),ROWS(DZ$11:DZ84))),"")</f>
        <v>3</v>
      </c>
      <c r="EA84" s="26">
        <f>IFERROR(INDEX(AW$11:AW$2000,_xlfn.AGGREGATE(15,6,(ROW(AW$11:AW$2000)-ROW(AW$11)+1)/($AU$11:$AU$2000=$DY$8),ROWS(EA$11:EA84))),"")</f>
        <v>1</v>
      </c>
      <c r="EB84" s="26">
        <f>IFERROR(INDEX(AX$11:AX$2000,_xlfn.AGGREGATE(15,6,(ROW(AX$11:AX$2000)-ROW(AX$11)+1)/($AU$11:$AU$2000=$DY$8),ROWS(EB$11:EB84))),"")</f>
        <v>1</v>
      </c>
      <c r="EC84" s="26">
        <f>IFERROR(INDEX(AY$11:AY$2000,_xlfn.AGGREGATE(15,6,(ROW(AY$11:AY$2000)-ROW(AY$11)+1)/($AU$11:$AU$2000=$DY$8),ROWS(EC$11:EC84))),"")</f>
        <v>3</v>
      </c>
      <c r="ED84" s="26">
        <f>IFERROR(INDEX(AZ$11:AZ$2000,_xlfn.AGGREGATE(15,6,(ROW(AZ$11:AZ$2000)-ROW(AZ$11)+1)/($AU$11:$AU$2000=$DY$8),ROWS(ED$11:ED84))),"")</f>
        <v>1</v>
      </c>
      <c r="EE84" s="26">
        <f>IFERROR(INDEX(BA$11:BA$2000,_xlfn.AGGREGATE(15,6,(ROW(BA$11:BA$2000)-ROW(BA$11)+1)/($AU$11:$AU$2000=$DY$8),ROWS(EE$11:EE84))),"")</f>
        <v>1</v>
      </c>
      <c r="EF84" s="26">
        <f>IFERROR(INDEX(BB$11:BB$2000,_xlfn.AGGREGATE(15,6,(ROW(BB$11:BB$2000)-ROW(BB$11)+1)/($AU$11:$AU$2000=$DY$8),ROWS(EF$11:EF84))),"")</f>
        <v>3</v>
      </c>
      <c r="EG84" s="26">
        <f>IFERROR(INDEX(BC$11:BC$2000,_xlfn.AGGREGATE(15,6,(ROW(BC$11:BC$2000)-ROW(BC$11)+1)/($AU$11:$AU$2000=$DY$8),ROWS(EG$11:EG84))),"")</f>
        <v>1</v>
      </c>
      <c r="EH84" s="26">
        <f>IFERROR(INDEX(BD$11:BD$2000,_xlfn.AGGREGATE(15,6,(ROW(BD$11:BD$2000)-ROW(BD$11)+1)/($AU$11:$AU$2000=$DY$8),ROWS(EH$11:EH84))),"")</f>
        <v>446</v>
      </c>
      <c r="EI84" s="26">
        <f>IFERROR(INDEX(BE$11:BE$2000,_xlfn.AGGREGATE(15,6,(ROW(BE$11:BE$2000)-ROW(BE$11)+1)/($AU$11:$AU$2000=$DY$8),ROWS(EI$11:EI84))),"")</f>
        <v>0</v>
      </c>
      <c r="EJ84" s="26">
        <f>IFERROR(INDEX(BF$11:BF$2000,_xlfn.AGGREGATE(15,6,(ROW(BF$11:BF$2000)-ROW(BF$11)+1)/($AU$11:$AU$2000=$DY$8),ROWS(EJ$11:EJ84))),"")</f>
        <v>454</v>
      </c>
      <c r="EK84" s="26">
        <f>IFERROR(INDEX(BG$11:BG$2000,_xlfn.AGGREGATE(15,6,(ROW(BG$11:BG$2000)-ROW(BG$11)+1)/($AU$11:$AU$2000=$DY$8),ROWS(EK$11:EK84))),"")</f>
        <v>4</v>
      </c>
      <c r="EL84" s="26">
        <f>IFERROR(INDEX(BH$11:BH$2000,_xlfn.AGGREGATE(15,6,(ROW(BH$11:BH$2000)-ROW(BH$11)+1)/($AU$11:$AU$2000=$DY$8),ROWS(EL$11:EL84))),"")</f>
        <v>0</v>
      </c>
      <c r="EM84" s="26">
        <f>IFERROR(INDEX(BI$11:BI$2000,_xlfn.AGGREGATE(15,6,(ROW(BI$11:BI$2000)-ROW(BI$11)+1)/($AU$11:$AU$2000=$DY$8),ROWS(EM$11:EM84))),"")</f>
        <v>459.14859999999999</v>
      </c>
      <c r="EN84" s="26">
        <f>IFERROR(INDEX(BJ$11:BJ$2000,_xlfn.AGGREGATE(15,6,(ROW(BJ$11:BJ$2000)-ROW(BJ$11)+1)/($AU$11:$AU$2000=$DY$8),ROWS(EN$11:EN84))),"")</f>
        <v>905.27359999999999</v>
      </c>
      <c r="EO84" s="26">
        <f>IFERROR(INDEX(BK$11:BK$2000,_xlfn.AGGREGATE(15,6,(ROW(BK$11:BK$2000)-ROW(BK$11)+1)/($AU$11:$AU$2000=$DY$8),ROWS(EO$11:EO84))),"")</f>
        <v>1351.3986</v>
      </c>
      <c r="EP84" s="26">
        <f>IFERROR(INDEX(BL$11:BL$2000,_xlfn.AGGREGATE(15,6,(ROW(BL$11:BL$2000)-ROW(BL$11)+1)/($AU$11:$AU$2000=$DY$8),ROWS(EP$11:EP84))),"")</f>
        <v>1805.3986</v>
      </c>
      <c r="EQ84" s="26">
        <f>IFERROR(INDEX(BM$11:BM$2000,_xlfn.AGGREGATE(15,6,(ROW(BM$11:BM$2000)-ROW(BM$11)+1)/($AU$11:$AU$2000=$DY$8),ROWS(EQ$11:EQ84))),"")</f>
        <v>0</v>
      </c>
      <c r="ER84" s="26">
        <f>IFERROR(INDEX(BN$11:BN$2000,_xlfn.AGGREGATE(15,6,(ROW(BN$11:BN$2000)-ROW(BN$11)+1)/($AU$11:$AU$2000=$DY$8),ROWS(ER$11:ER84))),"")</f>
        <v>0</v>
      </c>
      <c r="ES84" s="26">
        <f>IFERROR(INDEX(BO$11:BO$2000,_xlfn.AGGREGATE(15,6,(ROW(BO$11:BO$2000)-ROW(BO$11)+1)/($AU$11:$AU$2000=$DY$8),ROWS(ES$11:ES84))),"")</f>
        <v>0</v>
      </c>
      <c r="ET84" s="63">
        <f>IFERROR(INDEX(BP$11:BP$2000,_xlfn.AGGREGATE(15,6,(ROW(BP$11:BP$2000)-ROW(BP$11)+1)/($AU$11:$AU$2000=$DY$8),ROWS(ET$11:ET84))),"")</f>
        <v>0</v>
      </c>
      <c r="EU84" s="25"/>
      <c r="EV84" s="48" t="e">
        <f>_xlfn.RANK.EQ(FJ84,$FJ$11:$FJ$64,1)+COUNTIF(FJ$11:$FJ84,FJ84)-1</f>
        <v>#VALUE!</v>
      </c>
      <c r="EW84" s="25" t="str">
        <f>IFERROR(INDEX(DX$11:DX$541,_xlfn.AGGREGATE(15,6,(ROW(DX$11:DX$541)-ROW(DX$11)+1)/($DX$11:$DX$541="p"),ROWS(EW$11:EW84))),"")</f>
        <v/>
      </c>
      <c r="EX84" s="25" t="str">
        <f>IFERROR(INDEX(DY$11:DY$541,_xlfn.AGGREGATE(15,6,(ROW(DY$11:DY$541)-ROW(DY$11)+1)/($DX$11:$DX$541="p"),ROWS(EX$11:EX84))),"")</f>
        <v/>
      </c>
      <c r="EY84" s="25" t="str">
        <f>IFERROR(INDEX(DZ$11:DZ$541,_xlfn.AGGREGATE(15,6,(ROW(DZ$11:DZ$541)-ROW(DZ$11)+1)/($DX$11:$DX$541="p"),ROWS(EY$11:EY84))),"")</f>
        <v/>
      </c>
      <c r="EZ84" s="25" t="str">
        <f>IFERROR(INDEX(EA$11:EA$541,_xlfn.AGGREGATE(15,6,(ROW(EA$11:EA$541)-ROW(EA$11)+1)/($DX$11:$DX$541="p"),ROWS(EZ$11:EZ84))),"")</f>
        <v/>
      </c>
      <c r="FA84" s="25" t="str">
        <f>IFERROR(INDEX(EB$11:EB$541,_xlfn.AGGREGATE(15,6,(ROW(EB$11:EB$541)-ROW(EB$11)+1)/($DX$11:$DX$541="p"),ROWS(FA$11:FA84))),"")</f>
        <v/>
      </c>
      <c r="FB84" s="25" t="str">
        <f>IFERROR(INDEX(EC$11:EC$541,_xlfn.AGGREGATE(15,6,(ROW(EC$11:EC$541)-ROW(EC$11)+1)/($DX$11:$DX$541="p"),ROWS(FB$11:FB84))),"")</f>
        <v/>
      </c>
      <c r="FC84" s="25" t="str">
        <f>IFERROR(INDEX(ED$11:ED$541,_xlfn.AGGREGATE(15,6,(ROW(ED$11:ED$541)-ROW(ED$11)+1)/($DX$11:$DX$541="p"),ROWS(FC$11:FC84))),"")</f>
        <v/>
      </c>
      <c r="FD84" s="25" t="str">
        <f>IFERROR(INDEX(EE$11:EE$541,_xlfn.AGGREGATE(15,6,(ROW(EE$11:EE$541)-ROW(EE$11)+1)/($DX$11:$DX$541="p"),ROWS(FD$11:FD84))),"")</f>
        <v/>
      </c>
      <c r="FE84" s="25" t="str">
        <f>IFERROR(INDEX(EF$11:EF$541,_xlfn.AGGREGATE(15,6,(ROW(EF$11:EF$541)-ROW(EF$11)+1)/($DX$11:$DX$541="p"),ROWS(FE$11:FE84))),"")</f>
        <v/>
      </c>
      <c r="FF84" s="25" t="str">
        <f>IFERROR(INDEX(EG$11:EG$541,_xlfn.AGGREGATE(15,6,(ROW(EG$11:EG$541)-ROW(EG$11)+1)/($DX$11:$DX$541="p"),ROWS(FF$11:FF84))),"")</f>
        <v/>
      </c>
      <c r="FG84" s="25" t="str">
        <f>IFERROR(INDEX(EH$11:EH$541,_xlfn.AGGREGATE(15,6,(ROW(EH$11:EH$541)-ROW(EH$11)+1)/($DX$11:$DX$541="p"),ROWS(FG$11:FG84))),"")</f>
        <v/>
      </c>
      <c r="FH84" s="25" t="str">
        <f>IFERROR(INDEX(EI$11:EI$541,_xlfn.AGGREGATE(15,6,(ROW(EI$11:EI$541)-ROW(EI$11)+1)/($DX$11:$DX$541="p"),ROWS(FH$11:FH84))),"")</f>
        <v/>
      </c>
      <c r="FI84" s="25" t="str">
        <f>IFERROR(INDEX(EJ$11:EJ$541,_xlfn.AGGREGATE(15,6,(ROW(EJ$11:EJ$541)-ROW(EJ$11)+1)/($DX$11:$DX$541="p"),ROWS(FI$11:FI84))),"")</f>
        <v/>
      </c>
      <c r="FJ84" s="25" t="str">
        <f>IFERROR(INDEX(EK$11:EK$541,_xlfn.AGGREGATE(15,6,(ROW(EK$11:EK$541)-ROW(EK$11)+1)/($DX$11:$DX$541="p"),ROWS(FJ$11:FJ84))),"")</f>
        <v/>
      </c>
      <c r="FK84" s="25"/>
      <c r="FL84" s="25" t="str">
        <f>IFERROR(INDEX(EM$11:EM$541,_xlfn.AGGREGATE(15,6,(ROW(EM$11:EM$541)-ROW(EM$11)+1)/($DX$11:$DX$541="p"),ROWS(FL$11:FL84))),"")</f>
        <v/>
      </c>
      <c r="FM84" s="25" t="str">
        <f>IFERROR(INDEX(EN$11:EN$541,_xlfn.AGGREGATE(15,6,(ROW(EN$11:EN$541)-ROW(EN$11)+1)/($DX$11:$DX$541="p"),ROWS(FM$11:FM84))),"")</f>
        <v/>
      </c>
      <c r="FN84" s="25" t="str">
        <f>IFERROR(INDEX(EO$11:EO$541,_xlfn.AGGREGATE(15,6,(ROW(EO$11:EO$541)-ROW(EO$11)+1)/($DX$11:$DX$541="p"),ROWS(FN$11:FN84))),"")</f>
        <v/>
      </c>
      <c r="FO84" s="25" t="str">
        <f>IFERROR(INDEX(EP$11:EP$541,_xlfn.AGGREGATE(15,6,(ROW(EP$11:EP$541)-ROW(EP$11)+1)/($DX$11:$DX$541="p"),ROWS(FO$11:FO84))),"")</f>
        <v/>
      </c>
      <c r="FP84" s="25" t="str">
        <f>IFERROR(INDEX(EQ$11:EQ$541,_xlfn.AGGREGATE(15,6,(ROW(EQ$11:EQ$541)-ROW(EQ$11)+1)/($DX$11:$DX$541="p"),ROWS(FP$11:FP84))),"")</f>
        <v/>
      </c>
      <c r="FQ84" s="25" t="str">
        <f>IFERROR(INDEX(ER$11:ER$541,_xlfn.AGGREGATE(15,6,(ROW(ER$11:ER$541)-ROW(ER$11)+1)/($DX$11:$DX$541="p"),ROWS(FQ$11:FQ84))),"")</f>
        <v/>
      </c>
      <c r="FR84" s="25" t="str">
        <f>IFERROR(INDEX(ES$11:ES$541,_xlfn.AGGREGATE(15,6,(ROW(ES$11:ES$541)-ROW(ES$11)+1)/($DX$11:$DX$541="p"),ROWS(FR$11:FR84))),"")</f>
        <v/>
      </c>
      <c r="FS84" s="25" t="str">
        <f>IFERROR(INDEX(ET$11:ET$541,_xlfn.AGGREGATE(15,6,(ROW(ET$11:ET$541)-ROW(ET$11)+1)/($DX$11:$DX$541="p"),ROWS(FS$11:FS84))),"")</f>
        <v/>
      </c>
      <c r="FT84" s="25"/>
      <c r="FU84" s="48">
        <f>_xlfn.RANK.EQ(GI84,$GI$11:$GI$96,1)+COUNTIF($GI$11:GI84,GI84)-1</f>
        <v>13</v>
      </c>
      <c r="FV84" s="25" t="str">
        <f>IFERROR(INDEX(DX$11:DX$541,_xlfn.AGGREGATE(15,6,(ROW(DX$11:DX$541)-ROW(DX$11)+1)/($DX$11:$DX$541="t"),ROWS(FV$11:FV84))),"")</f>
        <v>t</v>
      </c>
      <c r="FW84" s="25" t="str">
        <f>IFERROR(INDEX(DY$11:DY$541,_xlfn.AGGREGATE(15,6,(ROW(DY$11:DY$541)-ROW(DY$11)+1)/($DX$11:$DX$541="t"),ROWS(FW$11:FW84))),"")</f>
        <v>PASS</v>
      </c>
      <c r="FX84" s="25">
        <f>IFERROR(INDEX(DZ$11:DZ$541,_xlfn.AGGREGATE(15,6,(ROW(DZ$11:DZ$541)-ROW(DZ$11)+1)/($DX$11:$DX$541="t"),ROWS(FX$11:FX84))),"")</f>
        <v>3</v>
      </c>
      <c r="FY84" s="25">
        <f>IFERROR(INDEX(EA$11:EA$541,_xlfn.AGGREGATE(15,6,(ROW(EA$11:EA$541)-ROW(EA$11)+1)/($DX$11:$DX$541="t"),ROWS(FY$11:FY84))),"")</f>
        <v>1</v>
      </c>
      <c r="FZ84" s="25">
        <f>IFERROR(INDEX(EB$11:EB$541,_xlfn.AGGREGATE(15,6,(ROW(EB$11:EB$541)-ROW(EB$11)+1)/($DX$11:$DX$541="t"),ROWS(FZ$11:FZ84))),"")</f>
        <v>1</v>
      </c>
      <c r="GA84" s="25">
        <f>IFERROR(INDEX(EC$11:EC$541,_xlfn.AGGREGATE(15,6,(ROW(EC$11:EC$541)-ROW(EC$11)+1)/($DX$11:$DX$541="t"),ROWS(GA$11:GA84))),"")</f>
        <v>3</v>
      </c>
      <c r="GB84" s="25">
        <f>IFERROR(INDEX(ED$11:ED$541,_xlfn.AGGREGATE(15,6,(ROW(ED$11:ED$541)-ROW(ED$11)+1)/($DX$11:$DX$541="t"),ROWS(GB$11:GB84))),"")</f>
        <v>1</v>
      </c>
      <c r="GC84" s="25">
        <f>IFERROR(INDEX(EE$11:EE$541,_xlfn.AGGREGATE(15,6,(ROW(EE$11:EE$541)-ROW(EE$11)+1)/($DX$11:$DX$541="t"),ROWS(GC$11:GC84))),"")</f>
        <v>1</v>
      </c>
      <c r="GD84" s="25">
        <f>IFERROR(INDEX(EF$11:EF$541,_xlfn.AGGREGATE(15,6,(ROW(EF$11:EF$541)-ROW(EF$11)+1)/($DX$11:$DX$541="t"),ROWS(GD$11:GD84))),"")</f>
        <v>3</v>
      </c>
      <c r="GE84" s="25">
        <f>IFERROR(INDEX(EG$11:EG$541,_xlfn.AGGREGATE(15,6,(ROW(EG$11:EG$541)-ROW(EG$11)+1)/($DX$11:$DX$541="t"),ROWS(GE$11:GE84))),"")</f>
        <v>1</v>
      </c>
      <c r="GF84" s="25">
        <f>IFERROR(INDEX(EH$11:EH$541,_xlfn.AGGREGATE(15,6,(ROW(EH$11:EH$541)-ROW(EH$11)+1)/($DX$11:$DX$541="t"),ROWS(GF$11:GF84))),"")</f>
        <v>442.5</v>
      </c>
      <c r="GG84" s="25">
        <f>IFERROR(INDEX(EI$11:EI$541,_xlfn.AGGREGATE(15,6,(ROW(EI$11:EI$541)-ROW(EI$11)+1)/($DX$11:$DX$541="t"),ROWS(GG$11:GG84))),"")</f>
        <v>0</v>
      </c>
      <c r="GH84" s="25">
        <f>IFERROR(INDEX(EJ$11:EJ$541,_xlfn.AGGREGATE(15,6,(ROW(EJ$11:EJ$541)-ROW(EJ$11)+1)/($DX$11:$DX$541="t"),ROWS(GH$11:GH84))),"")</f>
        <v>457.5</v>
      </c>
      <c r="GI84" s="25">
        <f>IFERROR(INDEX(EK$11:EK$541,_xlfn.AGGREGATE(15,6,(ROW(EK$11:EK$541)-ROW(EK$11)+1)/($DX$11:$DX$541="t"),ROWS(GI$11:GI84))),"")</f>
        <v>7.5</v>
      </c>
      <c r="GJ84" s="25"/>
      <c r="GK84" s="25">
        <f>IFERROR(INDEX(EM$11:EM$541,_xlfn.AGGREGATE(15,6,(ROW(EM$11:EM$541)-ROW(EM$11)+1)/($DX$11:$DX$541="t"),ROWS(GK$11:GK84))),"")</f>
        <v>462.64859999999999</v>
      </c>
      <c r="GL84" s="25">
        <f>IFERROR(INDEX(EN$11:EN$541,_xlfn.AGGREGATE(15,6,(ROW(EN$11:EN$541)-ROW(EN$11)+1)/($DX$11:$DX$541="t"),ROWS(GL$11:GL84))),"")</f>
        <v>905.27359999999999</v>
      </c>
      <c r="GM84" s="25">
        <f>IFERROR(INDEX(EO$11:EO$541,_xlfn.AGGREGATE(15,6,(ROW(EO$11:EO$541)-ROW(EO$11)+1)/($DX$11:$DX$541="t"),ROWS(GM$11:GM84))),"")</f>
        <v>1347.8986</v>
      </c>
      <c r="GN84" s="25">
        <f>IFERROR(INDEX(EP$11:EP$541,_xlfn.AGGREGATE(15,6,(ROW(EP$11:EP$541)-ROW(EP$11)+1)/($DX$11:$DX$541="t"),ROWS(GN$11:GN84))),"")</f>
        <v>1805.3986</v>
      </c>
      <c r="GO84" s="25"/>
      <c r="GP84" s="305"/>
      <c r="GQ84" s="142"/>
      <c r="GR84" s="26"/>
      <c r="GS84" s="26"/>
      <c r="GT84" s="26"/>
      <c r="GU84" s="26"/>
      <c r="GV84" s="26"/>
      <c r="GW84" s="26"/>
      <c r="GX84" s="26"/>
      <c r="GY84" s="26"/>
      <c r="GZ84" s="26"/>
      <c r="HA84" s="26"/>
      <c r="HB84" s="26"/>
      <c r="HC84" s="26"/>
      <c r="HD84" s="26"/>
      <c r="HE84" s="26"/>
      <c r="HF84" s="26"/>
      <c r="HG84" s="26"/>
      <c r="HH84" s="2"/>
      <c r="HI84" s="2"/>
      <c r="HJ84" s="25"/>
      <c r="HK84" s="2"/>
      <c r="HL84" s="2"/>
      <c r="HN84" s="12"/>
      <c r="HO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c r="IW84" s="12"/>
      <c r="IX84" s="12"/>
      <c r="IY84" s="12"/>
      <c r="IZ84" s="12"/>
      <c r="JA84" s="12"/>
      <c r="JB84" s="12"/>
      <c r="JC84" s="12"/>
      <c r="JD84" s="12"/>
      <c r="JE84" s="12"/>
      <c r="JF84" s="12"/>
      <c r="JG84" s="12"/>
      <c r="JH84" s="12"/>
      <c r="JI84" s="12"/>
      <c r="JJ84" s="12"/>
      <c r="JK84" s="12"/>
    </row>
    <row r="85" spans="1:271" x14ac:dyDescent="0.3">
      <c r="A85" s="100"/>
      <c r="B85" s="100"/>
      <c r="C85" s="100"/>
      <c r="D85" s="100"/>
      <c r="E85" s="100"/>
      <c r="F85" s="100"/>
      <c r="G85" s="100"/>
      <c r="H85" s="100"/>
      <c r="I85" s="100"/>
      <c r="J85" s="100"/>
      <c r="K85" s="100"/>
      <c r="L85" s="100"/>
      <c r="M85" s="100"/>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426"/>
      <c r="AR85" s="141"/>
      <c r="AS85" s="18">
        <v>35</v>
      </c>
      <c r="AT85" s="26" t="s">
        <v>122</v>
      </c>
      <c r="AU85" s="4" t="str">
        <f t="shared" si="104"/>
        <v>FAIL</v>
      </c>
      <c r="AV85" s="60">
        <v>3</v>
      </c>
      <c r="AW85" s="60">
        <v>1</v>
      </c>
      <c r="AX85" s="60">
        <v>3</v>
      </c>
      <c r="AY85" s="60">
        <v>1</v>
      </c>
      <c r="AZ85" s="26">
        <v>3</v>
      </c>
      <c r="BA85" s="26">
        <v>1</v>
      </c>
      <c r="BB85" s="26">
        <v>3</v>
      </c>
      <c r="BC85" s="26">
        <v>1</v>
      </c>
      <c r="BD85" s="26">
        <f t="shared" si="151"/>
        <v>211</v>
      </c>
      <c r="BE85" s="26"/>
      <c r="BF85" s="26">
        <f t="shared" si="152"/>
        <v>281</v>
      </c>
      <c r="BG85" s="63">
        <f t="shared" si="161"/>
        <v>35</v>
      </c>
      <c r="BH85" s="26"/>
      <c r="BI85" s="138">
        <f t="shared" si="153"/>
        <v>281</v>
      </c>
      <c r="BJ85" s="138">
        <f t="shared" si="154"/>
        <v>492</v>
      </c>
      <c r="BK85" s="138">
        <f t="shared" si="155"/>
        <v>773</v>
      </c>
      <c r="BL85" s="138">
        <f t="shared" si="156"/>
        <v>984</v>
      </c>
      <c r="BM85" s="138">
        <f t="shared" si="157"/>
        <v>1265</v>
      </c>
      <c r="BN85" s="138">
        <f t="shared" si="158"/>
        <v>1476</v>
      </c>
      <c r="BO85" s="138">
        <f t="shared" si="159"/>
        <v>1757</v>
      </c>
      <c r="BP85" s="138">
        <f t="shared" si="160"/>
        <v>0</v>
      </c>
      <c r="BQ85" s="26"/>
      <c r="BR85" s="26" t="str">
        <f t="shared" si="144"/>
        <v>yes2</v>
      </c>
      <c r="BS85" s="26" t="str">
        <f t="shared" si="145"/>
        <v>Int</v>
      </c>
      <c r="BT85" s="26"/>
      <c r="BU85" s="26"/>
      <c r="BV85" s="1">
        <f t="shared" si="146"/>
        <v>0</v>
      </c>
      <c r="BW85" s="1">
        <f t="shared" si="146"/>
        <v>0</v>
      </c>
      <c r="BX85" s="1">
        <f t="shared" si="146"/>
        <v>0</v>
      </c>
      <c r="BY85" s="1">
        <f t="shared" si="146"/>
        <v>0</v>
      </c>
      <c r="BZ85" s="1">
        <f t="shared" si="146"/>
        <v>0</v>
      </c>
      <c r="CA85" s="1">
        <f t="shared" si="146"/>
        <v>0</v>
      </c>
      <c r="CB85" s="1">
        <f t="shared" si="146"/>
        <v>0</v>
      </c>
      <c r="CC85" s="1">
        <f t="shared" si="146"/>
        <v>0</v>
      </c>
      <c r="CD85" s="1">
        <f t="shared" si="146"/>
        <v>0</v>
      </c>
      <c r="CE85" s="1">
        <f t="shared" si="146"/>
        <v>0</v>
      </c>
      <c r="CF85" s="1">
        <f t="shared" si="147"/>
        <v>0</v>
      </c>
      <c r="CG85" s="1">
        <f t="shared" si="147"/>
        <v>0</v>
      </c>
      <c r="CH85" s="1">
        <f t="shared" si="147"/>
        <v>1</v>
      </c>
      <c r="CI85" s="1">
        <f t="shared" si="147"/>
        <v>0</v>
      </c>
      <c r="CJ85" s="1">
        <f t="shared" si="147"/>
        <v>0</v>
      </c>
      <c r="CK85" s="1">
        <f t="shared" si="147"/>
        <v>0</v>
      </c>
      <c r="CL85" s="1">
        <f t="shared" si="147"/>
        <v>0</v>
      </c>
      <c r="CM85" s="1">
        <f t="shared" si="147"/>
        <v>0</v>
      </c>
      <c r="CN85" s="1">
        <f t="shared" si="147"/>
        <v>0</v>
      </c>
      <c r="CO85" s="1">
        <f t="shared" si="147"/>
        <v>0</v>
      </c>
      <c r="CP85" s="1">
        <f t="shared" si="148"/>
        <v>0</v>
      </c>
      <c r="CQ85" s="1">
        <f t="shared" si="148"/>
        <v>0</v>
      </c>
      <c r="CR85" s="1">
        <f t="shared" si="148"/>
        <v>0</v>
      </c>
      <c r="CS85" s="1">
        <f t="shared" si="148"/>
        <v>0</v>
      </c>
      <c r="CT85" s="1">
        <f t="shared" si="148"/>
        <v>0</v>
      </c>
      <c r="CU85" s="1">
        <f t="shared" si="148"/>
        <v>0</v>
      </c>
      <c r="CV85" s="1">
        <f t="shared" si="148"/>
        <v>0</v>
      </c>
      <c r="CW85" s="1">
        <f t="shared" si="148"/>
        <v>0</v>
      </c>
      <c r="CX85" s="1">
        <f t="shared" si="148"/>
        <v>0</v>
      </c>
      <c r="CY85" s="1">
        <f t="shared" si="148"/>
        <v>0</v>
      </c>
      <c r="CZ85" s="1">
        <f t="shared" si="149"/>
        <v>0</v>
      </c>
      <c r="DA85" s="1">
        <f t="shared" si="149"/>
        <v>0</v>
      </c>
      <c r="DB85" s="1">
        <f t="shared" si="149"/>
        <v>0</v>
      </c>
      <c r="DC85" s="1">
        <f t="shared" si="149"/>
        <v>0</v>
      </c>
      <c r="DD85" s="1">
        <f t="shared" si="149"/>
        <v>0</v>
      </c>
      <c r="DE85" s="1">
        <f t="shared" si="149"/>
        <v>0</v>
      </c>
      <c r="DF85" s="1">
        <f t="shared" si="149"/>
        <v>0</v>
      </c>
      <c r="DG85" s="1">
        <f t="shared" si="149"/>
        <v>0</v>
      </c>
      <c r="DH85" s="1">
        <f t="shared" si="149"/>
        <v>0</v>
      </c>
      <c r="DI85" s="1">
        <f t="shared" si="149"/>
        <v>0</v>
      </c>
      <c r="DJ85" s="1">
        <f t="shared" si="150"/>
        <v>0</v>
      </c>
      <c r="DK85" s="1">
        <f t="shared" si="150"/>
        <v>0</v>
      </c>
      <c r="DL85" s="1">
        <f t="shared" si="150"/>
        <v>0</v>
      </c>
      <c r="DM85" s="1">
        <f t="shared" si="150"/>
        <v>0</v>
      </c>
      <c r="DN85" s="1">
        <f t="shared" si="150"/>
        <v>1</v>
      </c>
      <c r="DO85" s="1">
        <f t="shared" si="150"/>
        <v>0</v>
      </c>
      <c r="DP85" s="26"/>
      <c r="DQ85" s="26"/>
      <c r="DR85" s="26"/>
      <c r="DS85" s="26"/>
      <c r="DT85" s="366"/>
      <c r="DU85" s="142"/>
      <c r="DV85" s="26"/>
      <c r="DW85" s="48">
        <v>72</v>
      </c>
      <c r="DX85" s="26" t="str">
        <f>IFERROR(INDEX(AT$11:AT$2000,_xlfn.AGGREGATE(15,6,(ROW(AT$11:AT$2000)-ROW(AT$11)+1)/($AU$11:$AU$2000=$DY$8),ROWS(DX$11:DX85))),"")</f>
        <v>t</v>
      </c>
      <c r="DY85" s="4" t="str">
        <f>IFERROR(INDEX(AU$11:AU$2000,_xlfn.AGGREGATE(15,6,(ROW(AU$11:AU$2000)-ROW(AU$11)+1)/($AU$11:$AU$2000=$DY$8),ROWS(DY$11:DY85))),"")</f>
        <v>PASS</v>
      </c>
      <c r="DZ85" s="26">
        <f>IFERROR(INDEX(AV$11:AV$2000,_xlfn.AGGREGATE(15,6,(ROW(AV$11:AV$2000)-ROW(AV$11)+1)/($AU$11:$AU$2000=$DY$8),ROWS(DZ$11:DZ85))),"")</f>
        <v>3</v>
      </c>
      <c r="EA85" s="26">
        <f>IFERROR(INDEX(AW$11:AW$2000,_xlfn.AGGREGATE(15,6,(ROW(AW$11:AW$2000)-ROW(AW$11)+1)/($AU$11:$AU$2000=$DY$8),ROWS(EA$11:EA85))),"")</f>
        <v>1</v>
      </c>
      <c r="EB85" s="26">
        <f>IFERROR(INDEX(AX$11:AX$2000,_xlfn.AGGREGATE(15,6,(ROW(AX$11:AX$2000)-ROW(AX$11)+1)/($AU$11:$AU$2000=$DY$8),ROWS(EB$11:EB85))),"")</f>
        <v>1</v>
      </c>
      <c r="EC85" s="26">
        <f>IFERROR(INDEX(AY$11:AY$2000,_xlfn.AGGREGATE(15,6,(ROW(AY$11:AY$2000)-ROW(AY$11)+1)/($AU$11:$AU$2000=$DY$8),ROWS(EC$11:EC85))),"")</f>
        <v>3</v>
      </c>
      <c r="ED85" s="26">
        <f>IFERROR(INDEX(AZ$11:AZ$2000,_xlfn.AGGREGATE(15,6,(ROW(AZ$11:AZ$2000)-ROW(AZ$11)+1)/($AU$11:$AU$2000=$DY$8),ROWS(ED$11:ED85))),"")</f>
        <v>1</v>
      </c>
      <c r="EE85" s="26">
        <f>IFERROR(INDEX(BA$11:BA$2000,_xlfn.AGGREGATE(15,6,(ROW(BA$11:BA$2000)-ROW(BA$11)+1)/($AU$11:$AU$2000=$DY$8),ROWS(EE$11:EE85))),"")</f>
        <v>1</v>
      </c>
      <c r="EF85" s="26">
        <f>IFERROR(INDEX(BB$11:BB$2000,_xlfn.AGGREGATE(15,6,(ROW(BB$11:BB$2000)-ROW(BB$11)+1)/($AU$11:$AU$2000=$DY$8),ROWS(EF$11:EF85))),"")</f>
        <v>3</v>
      </c>
      <c r="EG85" s="26">
        <f>IFERROR(INDEX(BC$11:BC$2000,_xlfn.AGGREGATE(15,6,(ROW(BC$11:BC$2000)-ROW(BC$11)+1)/($AU$11:$AU$2000=$DY$8),ROWS(EG$11:EG85))),"")</f>
        <v>1</v>
      </c>
      <c r="EH85" s="26">
        <f>IFERROR(INDEX(BD$11:BD$2000,_xlfn.AGGREGATE(15,6,(ROW(BD$11:BD$2000)-ROW(BD$11)+1)/($AU$11:$AU$2000=$DY$8),ROWS(EH$11:EH85))),"")</f>
        <v>445.5</v>
      </c>
      <c r="EI85" s="26">
        <f>IFERROR(INDEX(BE$11:BE$2000,_xlfn.AGGREGATE(15,6,(ROW(BE$11:BE$2000)-ROW(BE$11)+1)/($AU$11:$AU$2000=$DY$8),ROWS(EI$11:EI85))),"")</f>
        <v>0</v>
      </c>
      <c r="EJ85" s="26">
        <f>IFERROR(INDEX(BF$11:BF$2000,_xlfn.AGGREGATE(15,6,(ROW(BF$11:BF$2000)-ROW(BF$11)+1)/($AU$11:$AU$2000=$DY$8),ROWS(EJ$11:EJ85))),"")</f>
        <v>454.5</v>
      </c>
      <c r="EK85" s="26">
        <f>IFERROR(INDEX(BG$11:BG$2000,_xlfn.AGGREGATE(15,6,(ROW(BG$11:BG$2000)-ROW(BG$11)+1)/($AU$11:$AU$2000=$DY$8),ROWS(EK$11:EK85))),"")</f>
        <v>4.5</v>
      </c>
      <c r="EL85" s="26">
        <f>IFERROR(INDEX(BH$11:BH$2000,_xlfn.AGGREGATE(15,6,(ROW(BH$11:BH$2000)-ROW(BH$11)+1)/($AU$11:$AU$2000=$DY$8),ROWS(EL$11:EL85))),"")</f>
        <v>0</v>
      </c>
      <c r="EM85" s="26">
        <f>IFERROR(INDEX(BI$11:BI$2000,_xlfn.AGGREGATE(15,6,(ROW(BI$11:BI$2000)-ROW(BI$11)+1)/($AU$11:$AU$2000=$DY$8),ROWS(EM$11:EM85))),"")</f>
        <v>459.64859999999999</v>
      </c>
      <c r="EN85" s="26">
        <f>IFERROR(INDEX(BJ$11:BJ$2000,_xlfn.AGGREGATE(15,6,(ROW(BJ$11:BJ$2000)-ROW(BJ$11)+1)/($AU$11:$AU$2000=$DY$8),ROWS(EN$11:EN85))),"")</f>
        <v>905.27359999999999</v>
      </c>
      <c r="EO85" s="26">
        <f>IFERROR(INDEX(BK$11:BK$2000,_xlfn.AGGREGATE(15,6,(ROW(BK$11:BK$2000)-ROW(BK$11)+1)/($AU$11:$AU$2000=$DY$8),ROWS(EO$11:EO85))),"")</f>
        <v>1350.8986</v>
      </c>
      <c r="EP85" s="26">
        <f>IFERROR(INDEX(BL$11:BL$2000,_xlfn.AGGREGATE(15,6,(ROW(BL$11:BL$2000)-ROW(BL$11)+1)/($AU$11:$AU$2000=$DY$8),ROWS(EP$11:EP85))),"")</f>
        <v>1805.3986</v>
      </c>
      <c r="EQ85" s="26">
        <f>IFERROR(INDEX(BM$11:BM$2000,_xlfn.AGGREGATE(15,6,(ROW(BM$11:BM$2000)-ROW(BM$11)+1)/($AU$11:$AU$2000=$DY$8),ROWS(EQ$11:EQ85))),"")</f>
        <v>0</v>
      </c>
      <c r="ER85" s="26">
        <f>IFERROR(INDEX(BN$11:BN$2000,_xlfn.AGGREGATE(15,6,(ROW(BN$11:BN$2000)-ROW(BN$11)+1)/($AU$11:$AU$2000=$DY$8),ROWS(ER$11:ER85))),"")</f>
        <v>0</v>
      </c>
      <c r="ES85" s="26">
        <f>IFERROR(INDEX(BO$11:BO$2000,_xlfn.AGGREGATE(15,6,(ROW(BO$11:BO$2000)-ROW(BO$11)+1)/($AU$11:$AU$2000=$DY$8),ROWS(ES$11:ES85))),"")</f>
        <v>0</v>
      </c>
      <c r="ET85" s="63">
        <f>IFERROR(INDEX(BP$11:BP$2000,_xlfn.AGGREGATE(15,6,(ROW(BP$11:BP$2000)-ROW(BP$11)+1)/($AU$11:$AU$2000=$DY$8),ROWS(ET$11:ET85))),"")</f>
        <v>0</v>
      </c>
      <c r="EU85" s="25"/>
      <c r="EV85" s="48" t="e">
        <f>_xlfn.RANK.EQ(FJ85,$FJ$11:$FJ$64,1)+COUNTIF(FJ$11:$FJ85,FJ85)-1</f>
        <v>#VALUE!</v>
      </c>
      <c r="EW85" s="25" t="str">
        <f>IFERROR(INDEX(DX$11:DX$541,_xlfn.AGGREGATE(15,6,(ROW(DX$11:DX$541)-ROW(DX$11)+1)/($DX$11:$DX$541="p"),ROWS(EW$11:EW85))),"")</f>
        <v/>
      </c>
      <c r="EX85" s="25" t="str">
        <f>IFERROR(INDEX(DY$11:DY$541,_xlfn.AGGREGATE(15,6,(ROW(DY$11:DY$541)-ROW(DY$11)+1)/($DX$11:$DX$541="p"),ROWS(EX$11:EX85))),"")</f>
        <v/>
      </c>
      <c r="EY85" s="25" t="str">
        <f>IFERROR(INDEX(DZ$11:DZ$541,_xlfn.AGGREGATE(15,6,(ROW(DZ$11:DZ$541)-ROW(DZ$11)+1)/($DX$11:$DX$541="p"),ROWS(EY$11:EY85))),"")</f>
        <v/>
      </c>
      <c r="EZ85" s="25" t="str">
        <f>IFERROR(INDEX(EA$11:EA$541,_xlfn.AGGREGATE(15,6,(ROW(EA$11:EA$541)-ROW(EA$11)+1)/($DX$11:$DX$541="p"),ROWS(EZ$11:EZ85))),"")</f>
        <v/>
      </c>
      <c r="FA85" s="25" t="str">
        <f>IFERROR(INDEX(EB$11:EB$541,_xlfn.AGGREGATE(15,6,(ROW(EB$11:EB$541)-ROW(EB$11)+1)/($DX$11:$DX$541="p"),ROWS(FA$11:FA85))),"")</f>
        <v/>
      </c>
      <c r="FB85" s="25" t="str">
        <f>IFERROR(INDEX(EC$11:EC$541,_xlfn.AGGREGATE(15,6,(ROW(EC$11:EC$541)-ROW(EC$11)+1)/($DX$11:$DX$541="p"),ROWS(FB$11:FB85))),"")</f>
        <v/>
      </c>
      <c r="FC85" s="25" t="str">
        <f>IFERROR(INDEX(ED$11:ED$541,_xlfn.AGGREGATE(15,6,(ROW(ED$11:ED$541)-ROW(ED$11)+1)/($DX$11:$DX$541="p"),ROWS(FC$11:FC85))),"")</f>
        <v/>
      </c>
      <c r="FD85" s="25" t="str">
        <f>IFERROR(INDEX(EE$11:EE$541,_xlfn.AGGREGATE(15,6,(ROW(EE$11:EE$541)-ROW(EE$11)+1)/($DX$11:$DX$541="p"),ROWS(FD$11:FD85))),"")</f>
        <v/>
      </c>
      <c r="FE85" s="25" t="str">
        <f>IFERROR(INDEX(EF$11:EF$541,_xlfn.AGGREGATE(15,6,(ROW(EF$11:EF$541)-ROW(EF$11)+1)/($DX$11:$DX$541="p"),ROWS(FE$11:FE85))),"")</f>
        <v/>
      </c>
      <c r="FF85" s="25" t="str">
        <f>IFERROR(INDEX(EG$11:EG$541,_xlfn.AGGREGATE(15,6,(ROW(EG$11:EG$541)-ROW(EG$11)+1)/($DX$11:$DX$541="p"),ROWS(FF$11:FF85))),"")</f>
        <v/>
      </c>
      <c r="FG85" s="25" t="str">
        <f>IFERROR(INDEX(EH$11:EH$541,_xlfn.AGGREGATE(15,6,(ROW(EH$11:EH$541)-ROW(EH$11)+1)/($DX$11:$DX$541="p"),ROWS(FG$11:FG85))),"")</f>
        <v/>
      </c>
      <c r="FH85" s="25" t="str">
        <f>IFERROR(INDEX(EI$11:EI$541,_xlfn.AGGREGATE(15,6,(ROW(EI$11:EI$541)-ROW(EI$11)+1)/($DX$11:$DX$541="p"),ROWS(FH$11:FH85))),"")</f>
        <v/>
      </c>
      <c r="FI85" s="25" t="str">
        <f>IFERROR(INDEX(EJ$11:EJ$541,_xlfn.AGGREGATE(15,6,(ROW(EJ$11:EJ$541)-ROW(EJ$11)+1)/($DX$11:$DX$541="p"),ROWS(FI$11:FI85))),"")</f>
        <v/>
      </c>
      <c r="FJ85" s="25" t="str">
        <f>IFERROR(INDEX(EK$11:EK$541,_xlfn.AGGREGATE(15,6,(ROW(EK$11:EK$541)-ROW(EK$11)+1)/($DX$11:$DX$541="p"),ROWS(FJ$11:FJ85))),"")</f>
        <v/>
      </c>
      <c r="FK85" s="25"/>
      <c r="FL85" s="25" t="str">
        <f>IFERROR(INDEX(EM$11:EM$541,_xlfn.AGGREGATE(15,6,(ROW(EM$11:EM$541)-ROW(EM$11)+1)/($DX$11:$DX$541="p"),ROWS(FL$11:FL85))),"")</f>
        <v/>
      </c>
      <c r="FM85" s="25" t="str">
        <f>IFERROR(INDEX(EN$11:EN$541,_xlfn.AGGREGATE(15,6,(ROW(EN$11:EN$541)-ROW(EN$11)+1)/($DX$11:$DX$541="p"),ROWS(FM$11:FM85))),"")</f>
        <v/>
      </c>
      <c r="FN85" s="25" t="str">
        <f>IFERROR(INDEX(EO$11:EO$541,_xlfn.AGGREGATE(15,6,(ROW(EO$11:EO$541)-ROW(EO$11)+1)/($DX$11:$DX$541="p"),ROWS(FN$11:FN85))),"")</f>
        <v/>
      </c>
      <c r="FO85" s="25" t="str">
        <f>IFERROR(INDEX(EP$11:EP$541,_xlfn.AGGREGATE(15,6,(ROW(EP$11:EP$541)-ROW(EP$11)+1)/($DX$11:$DX$541="p"),ROWS(FO$11:FO85))),"")</f>
        <v/>
      </c>
      <c r="FP85" s="25" t="str">
        <f>IFERROR(INDEX(EQ$11:EQ$541,_xlfn.AGGREGATE(15,6,(ROW(EQ$11:EQ$541)-ROW(EQ$11)+1)/($DX$11:$DX$541="p"),ROWS(FP$11:FP85))),"")</f>
        <v/>
      </c>
      <c r="FQ85" s="25" t="str">
        <f>IFERROR(INDEX(ER$11:ER$541,_xlfn.AGGREGATE(15,6,(ROW(ER$11:ER$541)-ROW(ER$11)+1)/($DX$11:$DX$541="p"),ROWS(FQ$11:FQ85))),"")</f>
        <v/>
      </c>
      <c r="FR85" s="25" t="str">
        <f>IFERROR(INDEX(ES$11:ES$541,_xlfn.AGGREGATE(15,6,(ROW(ES$11:ES$541)-ROW(ES$11)+1)/($DX$11:$DX$541="p"),ROWS(FR$11:FR85))),"")</f>
        <v/>
      </c>
      <c r="FS85" s="25" t="str">
        <f>IFERROR(INDEX(ET$11:ET$541,_xlfn.AGGREGATE(15,6,(ROW(ET$11:ET$541)-ROW(ET$11)+1)/($DX$11:$DX$541="p"),ROWS(FS$11:FS85))),"")</f>
        <v/>
      </c>
      <c r="FT85" s="25"/>
      <c r="FU85" s="48">
        <f>_xlfn.RANK.EQ(GI85,$GI$11:$GI$96,1)+COUNTIF($GI$11:GI85,GI85)-1</f>
        <v>14</v>
      </c>
      <c r="FV85" s="25" t="str">
        <f>IFERROR(INDEX(DX$11:DX$541,_xlfn.AGGREGATE(15,6,(ROW(DX$11:DX$541)-ROW(DX$11)+1)/($DX$11:$DX$541="t"),ROWS(FV$11:FV85))),"")</f>
        <v>t</v>
      </c>
      <c r="FW85" s="25" t="str">
        <f>IFERROR(INDEX(DY$11:DY$541,_xlfn.AGGREGATE(15,6,(ROW(DY$11:DY$541)-ROW(DY$11)+1)/($DX$11:$DX$541="t"),ROWS(FW$11:FW85))),"")</f>
        <v>PASS</v>
      </c>
      <c r="FX85" s="25">
        <f>IFERROR(INDEX(DZ$11:DZ$541,_xlfn.AGGREGATE(15,6,(ROW(DZ$11:DZ$541)-ROW(DZ$11)+1)/($DX$11:$DX$541="t"),ROWS(FX$11:FX85))),"")</f>
        <v>3</v>
      </c>
      <c r="FY85" s="25">
        <f>IFERROR(INDEX(EA$11:EA$541,_xlfn.AGGREGATE(15,6,(ROW(EA$11:EA$541)-ROW(EA$11)+1)/($DX$11:$DX$541="t"),ROWS(FY$11:FY85))),"")</f>
        <v>1</v>
      </c>
      <c r="FZ85" s="25">
        <f>IFERROR(INDEX(EB$11:EB$541,_xlfn.AGGREGATE(15,6,(ROW(EB$11:EB$541)-ROW(EB$11)+1)/($DX$11:$DX$541="t"),ROWS(FZ$11:FZ85))),"")</f>
        <v>1</v>
      </c>
      <c r="GA85" s="25">
        <f>IFERROR(INDEX(EC$11:EC$541,_xlfn.AGGREGATE(15,6,(ROW(EC$11:EC$541)-ROW(EC$11)+1)/($DX$11:$DX$541="t"),ROWS(GA$11:GA85))),"")</f>
        <v>3</v>
      </c>
      <c r="GB85" s="25">
        <f>IFERROR(INDEX(ED$11:ED$541,_xlfn.AGGREGATE(15,6,(ROW(ED$11:ED$541)-ROW(ED$11)+1)/($DX$11:$DX$541="t"),ROWS(GB$11:GB85))),"")</f>
        <v>1</v>
      </c>
      <c r="GC85" s="25">
        <f>IFERROR(INDEX(EE$11:EE$541,_xlfn.AGGREGATE(15,6,(ROW(EE$11:EE$541)-ROW(EE$11)+1)/($DX$11:$DX$541="t"),ROWS(GC$11:GC85))),"")</f>
        <v>1</v>
      </c>
      <c r="GD85" s="25">
        <f>IFERROR(INDEX(EF$11:EF$541,_xlfn.AGGREGATE(15,6,(ROW(EF$11:EF$541)-ROW(EF$11)+1)/($DX$11:$DX$541="t"),ROWS(GD$11:GD85))),"")</f>
        <v>3</v>
      </c>
      <c r="GE85" s="25">
        <f>IFERROR(INDEX(EG$11:EG$541,_xlfn.AGGREGATE(15,6,(ROW(EG$11:EG$541)-ROW(EG$11)+1)/($DX$11:$DX$541="t"),ROWS(GE$11:GE85))),"")</f>
        <v>1</v>
      </c>
      <c r="GF85" s="25">
        <f>IFERROR(INDEX(EH$11:EH$541,_xlfn.AGGREGATE(15,6,(ROW(EH$11:EH$541)-ROW(EH$11)+1)/($DX$11:$DX$541="t"),ROWS(GF$11:GF85))),"")</f>
        <v>442</v>
      </c>
      <c r="GG85" s="25">
        <f>IFERROR(INDEX(EI$11:EI$541,_xlfn.AGGREGATE(15,6,(ROW(EI$11:EI$541)-ROW(EI$11)+1)/($DX$11:$DX$541="t"),ROWS(GG$11:GG85))),"")</f>
        <v>0</v>
      </c>
      <c r="GH85" s="25">
        <f>IFERROR(INDEX(EJ$11:EJ$541,_xlfn.AGGREGATE(15,6,(ROW(EJ$11:EJ$541)-ROW(EJ$11)+1)/($DX$11:$DX$541="t"),ROWS(GH$11:GH85))),"")</f>
        <v>458</v>
      </c>
      <c r="GI85" s="25">
        <f>IFERROR(INDEX(EK$11:EK$541,_xlfn.AGGREGATE(15,6,(ROW(EK$11:EK$541)-ROW(EK$11)+1)/($DX$11:$DX$541="t"),ROWS(GI$11:GI85))),"")</f>
        <v>8</v>
      </c>
      <c r="GJ85" s="25"/>
      <c r="GK85" s="25">
        <f>IFERROR(INDEX(EM$11:EM$541,_xlfn.AGGREGATE(15,6,(ROW(EM$11:EM$541)-ROW(EM$11)+1)/($DX$11:$DX$541="t"),ROWS(GK$11:GK85))),"")</f>
        <v>463.14859999999999</v>
      </c>
      <c r="GL85" s="25">
        <f>IFERROR(INDEX(EN$11:EN$541,_xlfn.AGGREGATE(15,6,(ROW(EN$11:EN$541)-ROW(EN$11)+1)/($DX$11:$DX$541="t"),ROWS(GL$11:GL85))),"")</f>
        <v>905.27359999999999</v>
      </c>
      <c r="GM85" s="25">
        <f>IFERROR(INDEX(EO$11:EO$541,_xlfn.AGGREGATE(15,6,(ROW(EO$11:EO$541)-ROW(EO$11)+1)/($DX$11:$DX$541="t"),ROWS(GM$11:GM85))),"")</f>
        <v>1347.3986</v>
      </c>
      <c r="GN85" s="25">
        <f>IFERROR(INDEX(EP$11:EP$541,_xlfn.AGGREGATE(15,6,(ROW(EP$11:EP$541)-ROW(EP$11)+1)/($DX$11:$DX$541="t"),ROWS(GN$11:GN85))),"")</f>
        <v>1805.3986</v>
      </c>
      <c r="GO85" s="25"/>
      <c r="GP85" s="305"/>
      <c r="GQ85" s="142"/>
      <c r="GR85" s="26"/>
      <c r="GS85" s="26"/>
      <c r="GT85" s="26"/>
      <c r="GU85" s="26"/>
      <c r="GV85" s="26"/>
      <c r="GW85" s="26"/>
      <c r="GX85" s="26"/>
      <c r="GY85" s="26"/>
      <c r="GZ85" s="26"/>
      <c r="HA85" s="26"/>
      <c r="HB85" s="26"/>
      <c r="HC85" s="26"/>
      <c r="HD85" s="26"/>
      <c r="HE85" s="26"/>
      <c r="HF85" s="26"/>
      <c r="HG85" s="26"/>
      <c r="HH85" s="2"/>
      <c r="HI85" s="2"/>
      <c r="HJ85" s="25"/>
      <c r="HK85" s="2"/>
      <c r="HL85" s="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row>
    <row r="86" spans="1:271" x14ac:dyDescent="0.3">
      <c r="A86" s="100"/>
      <c r="B86" s="100"/>
      <c r="C86" s="100"/>
      <c r="D86" s="100"/>
      <c r="E86" s="100"/>
      <c r="F86" s="100"/>
      <c r="G86" s="100"/>
      <c r="H86" s="100"/>
      <c r="I86" s="100"/>
      <c r="J86" s="100"/>
      <c r="K86" s="100"/>
      <c r="L86" s="100"/>
      <c r="M86" s="100"/>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426"/>
      <c r="AR86" s="141"/>
      <c r="AS86" s="18">
        <v>36</v>
      </c>
      <c r="AT86" s="26" t="s">
        <v>122</v>
      </c>
      <c r="AU86" s="4" t="str">
        <f t="shared" si="104"/>
        <v>FAIL</v>
      </c>
      <c r="AV86" s="60">
        <v>3</v>
      </c>
      <c r="AW86" s="60">
        <v>1</v>
      </c>
      <c r="AX86" s="60">
        <v>3</v>
      </c>
      <c r="AY86" s="60">
        <v>1</v>
      </c>
      <c r="AZ86" s="26">
        <v>3</v>
      </c>
      <c r="BA86" s="26">
        <v>1</v>
      </c>
      <c r="BB86" s="26">
        <v>3</v>
      </c>
      <c r="BC86" s="26">
        <v>1</v>
      </c>
      <c r="BD86" s="26">
        <f t="shared" si="151"/>
        <v>210</v>
      </c>
      <c r="BE86" s="26"/>
      <c r="BF86" s="26">
        <f t="shared" si="152"/>
        <v>282</v>
      </c>
      <c r="BG86" s="63">
        <f t="shared" si="161"/>
        <v>36</v>
      </c>
      <c r="BH86" s="26"/>
      <c r="BI86" s="138">
        <f t="shared" si="153"/>
        <v>282</v>
      </c>
      <c r="BJ86" s="138">
        <f t="shared" si="154"/>
        <v>492</v>
      </c>
      <c r="BK86" s="138">
        <f t="shared" si="155"/>
        <v>774</v>
      </c>
      <c r="BL86" s="138">
        <f t="shared" si="156"/>
        <v>984</v>
      </c>
      <c r="BM86" s="138">
        <f t="shared" si="157"/>
        <v>1266</v>
      </c>
      <c r="BN86" s="138">
        <f t="shared" si="158"/>
        <v>1476</v>
      </c>
      <c r="BO86" s="138">
        <f t="shared" si="159"/>
        <v>1758</v>
      </c>
      <c r="BP86" s="138">
        <f t="shared" si="160"/>
        <v>0</v>
      </c>
      <c r="BQ86" s="26"/>
      <c r="BR86" s="26" t="str">
        <f t="shared" si="144"/>
        <v>yes2</v>
      </c>
      <c r="BS86" s="26" t="str">
        <f t="shared" si="145"/>
        <v>Int</v>
      </c>
      <c r="BT86" s="26"/>
      <c r="BU86" s="26"/>
      <c r="BV86" s="1">
        <f t="shared" si="146"/>
        <v>0</v>
      </c>
      <c r="BW86" s="1">
        <f t="shared" si="146"/>
        <v>0</v>
      </c>
      <c r="BX86" s="1">
        <f t="shared" si="146"/>
        <v>0</v>
      </c>
      <c r="BY86" s="1">
        <f t="shared" si="146"/>
        <v>0</v>
      </c>
      <c r="BZ86" s="1">
        <f t="shared" si="146"/>
        <v>0</v>
      </c>
      <c r="CA86" s="1">
        <f t="shared" si="146"/>
        <v>0</v>
      </c>
      <c r="CB86" s="1">
        <f t="shared" si="146"/>
        <v>0</v>
      </c>
      <c r="CC86" s="1">
        <f t="shared" si="146"/>
        <v>0</v>
      </c>
      <c r="CD86" s="1">
        <f t="shared" si="146"/>
        <v>0</v>
      </c>
      <c r="CE86" s="1">
        <f t="shared" si="146"/>
        <v>0</v>
      </c>
      <c r="CF86" s="1">
        <f t="shared" si="147"/>
        <v>0</v>
      </c>
      <c r="CG86" s="1">
        <f t="shared" si="147"/>
        <v>0</v>
      </c>
      <c r="CH86" s="1">
        <f t="shared" si="147"/>
        <v>1</v>
      </c>
      <c r="CI86" s="1">
        <f t="shared" si="147"/>
        <v>0</v>
      </c>
      <c r="CJ86" s="1">
        <f t="shared" si="147"/>
        <v>0</v>
      </c>
      <c r="CK86" s="1">
        <f t="shared" si="147"/>
        <v>0</v>
      </c>
      <c r="CL86" s="1">
        <f t="shared" si="147"/>
        <v>0</v>
      </c>
      <c r="CM86" s="1">
        <f t="shared" si="147"/>
        <v>0</v>
      </c>
      <c r="CN86" s="1">
        <f t="shared" si="147"/>
        <v>0</v>
      </c>
      <c r="CO86" s="1">
        <f t="shared" si="147"/>
        <v>0</v>
      </c>
      <c r="CP86" s="1">
        <f t="shared" si="148"/>
        <v>0</v>
      </c>
      <c r="CQ86" s="1">
        <f t="shared" si="148"/>
        <v>0</v>
      </c>
      <c r="CR86" s="1">
        <f t="shared" si="148"/>
        <v>0</v>
      </c>
      <c r="CS86" s="1">
        <f t="shared" si="148"/>
        <v>0</v>
      </c>
      <c r="CT86" s="1">
        <f t="shared" si="148"/>
        <v>0</v>
      </c>
      <c r="CU86" s="1">
        <f t="shared" si="148"/>
        <v>0</v>
      </c>
      <c r="CV86" s="1">
        <f t="shared" si="148"/>
        <v>0</v>
      </c>
      <c r="CW86" s="1">
        <f t="shared" si="148"/>
        <v>0</v>
      </c>
      <c r="CX86" s="1">
        <f t="shared" si="148"/>
        <v>0</v>
      </c>
      <c r="CY86" s="1">
        <f t="shared" si="148"/>
        <v>0</v>
      </c>
      <c r="CZ86" s="1">
        <f t="shared" si="149"/>
        <v>0</v>
      </c>
      <c r="DA86" s="1">
        <f t="shared" si="149"/>
        <v>0</v>
      </c>
      <c r="DB86" s="1">
        <f t="shared" si="149"/>
        <v>0</v>
      </c>
      <c r="DC86" s="1">
        <f t="shared" si="149"/>
        <v>0</v>
      </c>
      <c r="DD86" s="1">
        <f t="shared" si="149"/>
        <v>0</v>
      </c>
      <c r="DE86" s="1">
        <f t="shared" si="149"/>
        <v>0</v>
      </c>
      <c r="DF86" s="1">
        <f t="shared" si="149"/>
        <v>0</v>
      </c>
      <c r="DG86" s="1">
        <f t="shared" si="149"/>
        <v>0</v>
      </c>
      <c r="DH86" s="1">
        <f t="shared" si="149"/>
        <v>0</v>
      </c>
      <c r="DI86" s="1">
        <f t="shared" si="149"/>
        <v>0</v>
      </c>
      <c r="DJ86" s="1">
        <f t="shared" si="150"/>
        <v>0</v>
      </c>
      <c r="DK86" s="1">
        <f t="shared" si="150"/>
        <v>0</v>
      </c>
      <c r="DL86" s="1">
        <f t="shared" si="150"/>
        <v>0</v>
      </c>
      <c r="DM86" s="1">
        <f t="shared" si="150"/>
        <v>0</v>
      </c>
      <c r="DN86" s="1">
        <f t="shared" si="150"/>
        <v>1</v>
      </c>
      <c r="DO86" s="1">
        <f t="shared" si="150"/>
        <v>0</v>
      </c>
      <c r="DP86" s="26"/>
      <c r="DQ86" s="26"/>
      <c r="DR86" s="26"/>
      <c r="DS86" s="26"/>
      <c r="DT86" s="366"/>
      <c r="DU86" s="142"/>
      <c r="DV86" s="26"/>
      <c r="DW86" s="48">
        <v>73</v>
      </c>
      <c r="DX86" s="26" t="str">
        <f>IFERROR(INDEX(AT$11:AT$2000,_xlfn.AGGREGATE(15,6,(ROW(AT$11:AT$2000)-ROW(AT$11)+1)/($AU$11:$AU$2000=$DY$8),ROWS(DX$11:DX86))),"")</f>
        <v>t</v>
      </c>
      <c r="DY86" s="4" t="str">
        <f>IFERROR(INDEX(AU$11:AU$2000,_xlfn.AGGREGATE(15,6,(ROW(AU$11:AU$2000)-ROW(AU$11)+1)/($AU$11:$AU$2000=$DY$8),ROWS(DY$11:DY86))),"")</f>
        <v>PASS</v>
      </c>
      <c r="DZ86" s="26">
        <f>IFERROR(INDEX(AV$11:AV$2000,_xlfn.AGGREGATE(15,6,(ROW(AV$11:AV$2000)-ROW(AV$11)+1)/($AU$11:$AU$2000=$DY$8),ROWS(DZ$11:DZ86))),"")</f>
        <v>3</v>
      </c>
      <c r="EA86" s="26">
        <f>IFERROR(INDEX(AW$11:AW$2000,_xlfn.AGGREGATE(15,6,(ROW(AW$11:AW$2000)-ROW(AW$11)+1)/($AU$11:$AU$2000=$DY$8),ROWS(EA$11:EA86))),"")</f>
        <v>1</v>
      </c>
      <c r="EB86" s="26">
        <f>IFERROR(INDEX(AX$11:AX$2000,_xlfn.AGGREGATE(15,6,(ROW(AX$11:AX$2000)-ROW(AX$11)+1)/($AU$11:$AU$2000=$DY$8),ROWS(EB$11:EB86))),"")</f>
        <v>1</v>
      </c>
      <c r="EC86" s="26">
        <f>IFERROR(INDEX(AY$11:AY$2000,_xlfn.AGGREGATE(15,6,(ROW(AY$11:AY$2000)-ROW(AY$11)+1)/($AU$11:$AU$2000=$DY$8),ROWS(EC$11:EC86))),"")</f>
        <v>3</v>
      </c>
      <c r="ED86" s="26">
        <f>IFERROR(INDEX(AZ$11:AZ$2000,_xlfn.AGGREGATE(15,6,(ROW(AZ$11:AZ$2000)-ROW(AZ$11)+1)/($AU$11:$AU$2000=$DY$8),ROWS(ED$11:ED86))),"")</f>
        <v>1</v>
      </c>
      <c r="EE86" s="26">
        <f>IFERROR(INDEX(BA$11:BA$2000,_xlfn.AGGREGATE(15,6,(ROW(BA$11:BA$2000)-ROW(BA$11)+1)/($AU$11:$AU$2000=$DY$8),ROWS(EE$11:EE86))),"")</f>
        <v>1</v>
      </c>
      <c r="EF86" s="26">
        <f>IFERROR(INDEX(BB$11:BB$2000,_xlfn.AGGREGATE(15,6,(ROW(BB$11:BB$2000)-ROW(BB$11)+1)/($AU$11:$AU$2000=$DY$8),ROWS(EF$11:EF86))),"")</f>
        <v>3</v>
      </c>
      <c r="EG86" s="26">
        <f>IFERROR(INDEX(BC$11:BC$2000,_xlfn.AGGREGATE(15,6,(ROW(BC$11:BC$2000)-ROW(BC$11)+1)/($AU$11:$AU$2000=$DY$8),ROWS(EG$11:EG86))),"")</f>
        <v>1</v>
      </c>
      <c r="EH86" s="26">
        <f>IFERROR(INDEX(BD$11:BD$2000,_xlfn.AGGREGATE(15,6,(ROW(BD$11:BD$2000)-ROW(BD$11)+1)/($AU$11:$AU$2000=$DY$8),ROWS(EH$11:EH86))),"")</f>
        <v>445</v>
      </c>
      <c r="EI86" s="26">
        <f>IFERROR(INDEX(BE$11:BE$2000,_xlfn.AGGREGATE(15,6,(ROW(BE$11:BE$2000)-ROW(BE$11)+1)/($AU$11:$AU$2000=$DY$8),ROWS(EI$11:EI86))),"")</f>
        <v>0</v>
      </c>
      <c r="EJ86" s="26">
        <f>IFERROR(INDEX(BF$11:BF$2000,_xlfn.AGGREGATE(15,6,(ROW(BF$11:BF$2000)-ROW(BF$11)+1)/($AU$11:$AU$2000=$DY$8),ROWS(EJ$11:EJ86))),"")</f>
        <v>455</v>
      </c>
      <c r="EK86" s="26">
        <f>IFERROR(INDEX(BG$11:BG$2000,_xlfn.AGGREGATE(15,6,(ROW(BG$11:BG$2000)-ROW(BG$11)+1)/($AU$11:$AU$2000=$DY$8),ROWS(EK$11:EK86))),"")</f>
        <v>5</v>
      </c>
      <c r="EL86" s="26">
        <f>IFERROR(INDEX(BH$11:BH$2000,_xlfn.AGGREGATE(15,6,(ROW(BH$11:BH$2000)-ROW(BH$11)+1)/($AU$11:$AU$2000=$DY$8),ROWS(EL$11:EL86))),"")</f>
        <v>0</v>
      </c>
      <c r="EM86" s="26">
        <f>IFERROR(INDEX(BI$11:BI$2000,_xlfn.AGGREGATE(15,6,(ROW(BI$11:BI$2000)-ROW(BI$11)+1)/($AU$11:$AU$2000=$DY$8),ROWS(EM$11:EM86))),"")</f>
        <v>460.14859999999999</v>
      </c>
      <c r="EN86" s="26">
        <f>IFERROR(INDEX(BJ$11:BJ$2000,_xlfn.AGGREGATE(15,6,(ROW(BJ$11:BJ$2000)-ROW(BJ$11)+1)/($AU$11:$AU$2000=$DY$8),ROWS(EN$11:EN86))),"")</f>
        <v>905.27359999999999</v>
      </c>
      <c r="EO86" s="26">
        <f>IFERROR(INDEX(BK$11:BK$2000,_xlfn.AGGREGATE(15,6,(ROW(BK$11:BK$2000)-ROW(BK$11)+1)/($AU$11:$AU$2000=$DY$8),ROWS(EO$11:EO86))),"")</f>
        <v>1350.3986</v>
      </c>
      <c r="EP86" s="26">
        <f>IFERROR(INDEX(BL$11:BL$2000,_xlfn.AGGREGATE(15,6,(ROW(BL$11:BL$2000)-ROW(BL$11)+1)/($AU$11:$AU$2000=$DY$8),ROWS(EP$11:EP86))),"")</f>
        <v>1805.3986</v>
      </c>
      <c r="EQ86" s="26">
        <f>IFERROR(INDEX(BM$11:BM$2000,_xlfn.AGGREGATE(15,6,(ROW(BM$11:BM$2000)-ROW(BM$11)+1)/($AU$11:$AU$2000=$DY$8),ROWS(EQ$11:EQ86))),"")</f>
        <v>0</v>
      </c>
      <c r="ER86" s="26">
        <f>IFERROR(INDEX(BN$11:BN$2000,_xlfn.AGGREGATE(15,6,(ROW(BN$11:BN$2000)-ROW(BN$11)+1)/($AU$11:$AU$2000=$DY$8),ROWS(ER$11:ER86))),"")</f>
        <v>0</v>
      </c>
      <c r="ES86" s="26">
        <f>IFERROR(INDEX(BO$11:BO$2000,_xlfn.AGGREGATE(15,6,(ROW(BO$11:BO$2000)-ROW(BO$11)+1)/($AU$11:$AU$2000=$DY$8),ROWS(ES$11:ES86))),"")</f>
        <v>0</v>
      </c>
      <c r="ET86" s="63">
        <f>IFERROR(INDEX(BP$11:BP$2000,_xlfn.AGGREGATE(15,6,(ROW(BP$11:BP$2000)-ROW(BP$11)+1)/($AU$11:$AU$2000=$DY$8),ROWS(ET$11:ET86))),"")</f>
        <v>0</v>
      </c>
      <c r="EU86" s="25"/>
      <c r="EV86" s="48" t="e">
        <f>_xlfn.RANK.EQ(FJ86,$FJ$11:$FJ$64,1)+COUNTIF(FJ$11:$FJ86,FJ86)-1</f>
        <v>#VALUE!</v>
      </c>
      <c r="EW86" s="25" t="str">
        <f>IFERROR(INDEX(DX$11:DX$541,_xlfn.AGGREGATE(15,6,(ROW(DX$11:DX$541)-ROW(DX$11)+1)/($DX$11:$DX$541="p"),ROWS(EW$11:EW86))),"")</f>
        <v/>
      </c>
      <c r="EX86" s="25" t="str">
        <f>IFERROR(INDEX(DY$11:DY$541,_xlfn.AGGREGATE(15,6,(ROW(DY$11:DY$541)-ROW(DY$11)+1)/($DX$11:$DX$541="p"),ROWS(EX$11:EX86))),"")</f>
        <v/>
      </c>
      <c r="EY86" s="25" t="str">
        <f>IFERROR(INDEX(DZ$11:DZ$541,_xlfn.AGGREGATE(15,6,(ROW(DZ$11:DZ$541)-ROW(DZ$11)+1)/($DX$11:$DX$541="p"),ROWS(EY$11:EY86))),"")</f>
        <v/>
      </c>
      <c r="EZ86" s="25" t="str">
        <f>IFERROR(INDEX(EA$11:EA$541,_xlfn.AGGREGATE(15,6,(ROW(EA$11:EA$541)-ROW(EA$11)+1)/($DX$11:$DX$541="p"),ROWS(EZ$11:EZ86))),"")</f>
        <v/>
      </c>
      <c r="FA86" s="25" t="str">
        <f>IFERROR(INDEX(EB$11:EB$541,_xlfn.AGGREGATE(15,6,(ROW(EB$11:EB$541)-ROW(EB$11)+1)/($DX$11:$DX$541="p"),ROWS(FA$11:FA86))),"")</f>
        <v/>
      </c>
      <c r="FB86" s="25" t="str">
        <f>IFERROR(INDEX(EC$11:EC$541,_xlfn.AGGREGATE(15,6,(ROW(EC$11:EC$541)-ROW(EC$11)+1)/($DX$11:$DX$541="p"),ROWS(FB$11:FB86))),"")</f>
        <v/>
      </c>
      <c r="FC86" s="25" t="str">
        <f>IFERROR(INDEX(ED$11:ED$541,_xlfn.AGGREGATE(15,6,(ROW(ED$11:ED$541)-ROW(ED$11)+1)/($DX$11:$DX$541="p"),ROWS(FC$11:FC86))),"")</f>
        <v/>
      </c>
      <c r="FD86" s="25" t="str">
        <f>IFERROR(INDEX(EE$11:EE$541,_xlfn.AGGREGATE(15,6,(ROW(EE$11:EE$541)-ROW(EE$11)+1)/($DX$11:$DX$541="p"),ROWS(FD$11:FD86))),"")</f>
        <v/>
      </c>
      <c r="FE86" s="25" t="str">
        <f>IFERROR(INDEX(EF$11:EF$541,_xlfn.AGGREGATE(15,6,(ROW(EF$11:EF$541)-ROW(EF$11)+1)/($DX$11:$DX$541="p"),ROWS(FE$11:FE86))),"")</f>
        <v/>
      </c>
      <c r="FF86" s="25" t="str">
        <f>IFERROR(INDEX(EG$11:EG$541,_xlfn.AGGREGATE(15,6,(ROW(EG$11:EG$541)-ROW(EG$11)+1)/($DX$11:$DX$541="p"),ROWS(FF$11:FF86))),"")</f>
        <v/>
      </c>
      <c r="FG86" s="25" t="str">
        <f>IFERROR(INDEX(EH$11:EH$541,_xlfn.AGGREGATE(15,6,(ROW(EH$11:EH$541)-ROW(EH$11)+1)/($DX$11:$DX$541="p"),ROWS(FG$11:FG86))),"")</f>
        <v/>
      </c>
      <c r="FH86" s="25" t="str">
        <f>IFERROR(INDEX(EI$11:EI$541,_xlfn.AGGREGATE(15,6,(ROW(EI$11:EI$541)-ROW(EI$11)+1)/($DX$11:$DX$541="p"),ROWS(FH$11:FH86))),"")</f>
        <v/>
      </c>
      <c r="FI86" s="25" t="str">
        <f>IFERROR(INDEX(EJ$11:EJ$541,_xlfn.AGGREGATE(15,6,(ROW(EJ$11:EJ$541)-ROW(EJ$11)+1)/($DX$11:$DX$541="p"),ROWS(FI$11:FI86))),"")</f>
        <v/>
      </c>
      <c r="FJ86" s="25" t="str">
        <f>IFERROR(INDEX(EK$11:EK$541,_xlfn.AGGREGATE(15,6,(ROW(EK$11:EK$541)-ROW(EK$11)+1)/($DX$11:$DX$541="p"),ROWS(FJ$11:FJ86))),"")</f>
        <v/>
      </c>
      <c r="FK86" s="25"/>
      <c r="FL86" s="25" t="str">
        <f>IFERROR(INDEX(EM$11:EM$541,_xlfn.AGGREGATE(15,6,(ROW(EM$11:EM$541)-ROW(EM$11)+1)/($DX$11:$DX$541="p"),ROWS(FL$11:FL86))),"")</f>
        <v/>
      </c>
      <c r="FM86" s="25" t="str">
        <f>IFERROR(INDEX(EN$11:EN$541,_xlfn.AGGREGATE(15,6,(ROW(EN$11:EN$541)-ROW(EN$11)+1)/($DX$11:$DX$541="p"),ROWS(FM$11:FM86))),"")</f>
        <v/>
      </c>
      <c r="FN86" s="25" t="str">
        <f>IFERROR(INDEX(EO$11:EO$541,_xlfn.AGGREGATE(15,6,(ROW(EO$11:EO$541)-ROW(EO$11)+1)/($DX$11:$DX$541="p"),ROWS(FN$11:FN86))),"")</f>
        <v/>
      </c>
      <c r="FO86" s="25" t="str">
        <f>IFERROR(INDEX(EP$11:EP$541,_xlfn.AGGREGATE(15,6,(ROW(EP$11:EP$541)-ROW(EP$11)+1)/($DX$11:$DX$541="p"),ROWS(FO$11:FO86))),"")</f>
        <v/>
      </c>
      <c r="FP86" s="25" t="str">
        <f>IFERROR(INDEX(EQ$11:EQ$541,_xlfn.AGGREGATE(15,6,(ROW(EQ$11:EQ$541)-ROW(EQ$11)+1)/($DX$11:$DX$541="p"),ROWS(FP$11:FP86))),"")</f>
        <v/>
      </c>
      <c r="FQ86" s="25" t="str">
        <f>IFERROR(INDEX(ER$11:ER$541,_xlfn.AGGREGATE(15,6,(ROW(ER$11:ER$541)-ROW(ER$11)+1)/($DX$11:$DX$541="p"),ROWS(FQ$11:FQ86))),"")</f>
        <v/>
      </c>
      <c r="FR86" s="25" t="str">
        <f>IFERROR(INDEX(ES$11:ES$541,_xlfn.AGGREGATE(15,6,(ROW(ES$11:ES$541)-ROW(ES$11)+1)/($DX$11:$DX$541="p"),ROWS(FR$11:FR86))),"")</f>
        <v/>
      </c>
      <c r="FS86" s="25" t="str">
        <f>IFERROR(INDEX(ET$11:ET$541,_xlfn.AGGREGATE(15,6,(ROW(ET$11:ET$541)-ROW(ET$11)+1)/($DX$11:$DX$541="p"),ROWS(FS$11:FS86))),"")</f>
        <v/>
      </c>
      <c r="FT86" s="25"/>
      <c r="FU86" s="48">
        <f>_xlfn.RANK.EQ(GI86,$GI$11:$GI$96,1)+COUNTIF($GI$11:GI86,GI86)-1</f>
        <v>15</v>
      </c>
      <c r="FV86" s="25" t="str">
        <f>IFERROR(INDEX(DX$11:DX$541,_xlfn.AGGREGATE(15,6,(ROW(DX$11:DX$541)-ROW(DX$11)+1)/($DX$11:$DX$541="t"),ROWS(FV$11:FV86))),"")</f>
        <v>t</v>
      </c>
      <c r="FW86" s="25" t="str">
        <f>IFERROR(INDEX(DY$11:DY$541,_xlfn.AGGREGATE(15,6,(ROW(DY$11:DY$541)-ROW(DY$11)+1)/($DX$11:$DX$541="t"),ROWS(FW$11:FW86))),"")</f>
        <v>PASS</v>
      </c>
      <c r="FX86" s="25">
        <f>IFERROR(INDEX(DZ$11:DZ$541,_xlfn.AGGREGATE(15,6,(ROW(DZ$11:DZ$541)-ROW(DZ$11)+1)/($DX$11:$DX$541="t"),ROWS(FX$11:FX86))),"")</f>
        <v>3</v>
      </c>
      <c r="FY86" s="25">
        <f>IFERROR(INDEX(EA$11:EA$541,_xlfn.AGGREGATE(15,6,(ROW(EA$11:EA$541)-ROW(EA$11)+1)/($DX$11:$DX$541="t"),ROWS(FY$11:FY86))),"")</f>
        <v>1</v>
      </c>
      <c r="FZ86" s="25">
        <f>IFERROR(INDEX(EB$11:EB$541,_xlfn.AGGREGATE(15,6,(ROW(EB$11:EB$541)-ROW(EB$11)+1)/($DX$11:$DX$541="t"),ROWS(FZ$11:FZ86))),"")</f>
        <v>1</v>
      </c>
      <c r="GA86" s="25">
        <f>IFERROR(INDEX(EC$11:EC$541,_xlfn.AGGREGATE(15,6,(ROW(EC$11:EC$541)-ROW(EC$11)+1)/($DX$11:$DX$541="t"),ROWS(GA$11:GA86))),"")</f>
        <v>3</v>
      </c>
      <c r="GB86" s="25">
        <f>IFERROR(INDEX(ED$11:ED$541,_xlfn.AGGREGATE(15,6,(ROW(ED$11:ED$541)-ROW(ED$11)+1)/($DX$11:$DX$541="t"),ROWS(GB$11:GB86))),"")</f>
        <v>1</v>
      </c>
      <c r="GC86" s="25">
        <f>IFERROR(INDEX(EE$11:EE$541,_xlfn.AGGREGATE(15,6,(ROW(EE$11:EE$541)-ROW(EE$11)+1)/($DX$11:$DX$541="t"),ROWS(GC$11:GC86))),"")</f>
        <v>1</v>
      </c>
      <c r="GD86" s="25">
        <f>IFERROR(INDEX(EF$11:EF$541,_xlfn.AGGREGATE(15,6,(ROW(EF$11:EF$541)-ROW(EF$11)+1)/($DX$11:$DX$541="t"),ROWS(GD$11:GD86))),"")</f>
        <v>3</v>
      </c>
      <c r="GE86" s="25">
        <f>IFERROR(INDEX(EG$11:EG$541,_xlfn.AGGREGATE(15,6,(ROW(EG$11:EG$541)-ROW(EG$11)+1)/($DX$11:$DX$541="t"),ROWS(GE$11:GE86))),"")</f>
        <v>1</v>
      </c>
      <c r="GF86" s="25">
        <f>IFERROR(INDEX(EH$11:EH$541,_xlfn.AGGREGATE(15,6,(ROW(EH$11:EH$541)-ROW(EH$11)+1)/($DX$11:$DX$541="t"),ROWS(GF$11:GF86))),"")</f>
        <v>441.5</v>
      </c>
      <c r="GG86" s="25">
        <f>IFERROR(INDEX(EI$11:EI$541,_xlfn.AGGREGATE(15,6,(ROW(EI$11:EI$541)-ROW(EI$11)+1)/($DX$11:$DX$541="t"),ROWS(GG$11:GG86))),"")</f>
        <v>0</v>
      </c>
      <c r="GH86" s="25">
        <f>IFERROR(INDEX(EJ$11:EJ$541,_xlfn.AGGREGATE(15,6,(ROW(EJ$11:EJ$541)-ROW(EJ$11)+1)/($DX$11:$DX$541="t"),ROWS(GH$11:GH86))),"")</f>
        <v>458.5</v>
      </c>
      <c r="GI86" s="25">
        <f>IFERROR(INDEX(EK$11:EK$541,_xlfn.AGGREGATE(15,6,(ROW(EK$11:EK$541)-ROW(EK$11)+1)/($DX$11:$DX$541="t"),ROWS(GI$11:GI86))),"")</f>
        <v>8.5</v>
      </c>
      <c r="GJ86" s="25"/>
      <c r="GK86" s="25">
        <f>IFERROR(INDEX(EM$11:EM$541,_xlfn.AGGREGATE(15,6,(ROW(EM$11:EM$541)-ROW(EM$11)+1)/($DX$11:$DX$541="t"),ROWS(GK$11:GK86))),"")</f>
        <v>463.64859999999999</v>
      </c>
      <c r="GL86" s="25">
        <f>IFERROR(INDEX(EN$11:EN$541,_xlfn.AGGREGATE(15,6,(ROW(EN$11:EN$541)-ROW(EN$11)+1)/($DX$11:$DX$541="t"),ROWS(GL$11:GL86))),"")</f>
        <v>905.27359999999999</v>
      </c>
      <c r="GM86" s="25">
        <f>IFERROR(INDEX(EO$11:EO$541,_xlfn.AGGREGATE(15,6,(ROW(EO$11:EO$541)-ROW(EO$11)+1)/($DX$11:$DX$541="t"),ROWS(GM$11:GM86))),"")</f>
        <v>1346.8986</v>
      </c>
      <c r="GN86" s="25">
        <f>IFERROR(INDEX(EP$11:EP$541,_xlfn.AGGREGATE(15,6,(ROW(EP$11:EP$541)-ROW(EP$11)+1)/($DX$11:$DX$541="t"),ROWS(GN$11:GN86))),"")</f>
        <v>1805.3986</v>
      </c>
      <c r="GO86" s="25"/>
      <c r="GP86" s="305"/>
      <c r="GQ86" s="142"/>
      <c r="GR86" s="26"/>
      <c r="GS86" s="26"/>
      <c r="GT86" s="26"/>
      <c r="GU86" s="26"/>
      <c r="GV86" s="26"/>
      <c r="GW86" s="26"/>
      <c r="GX86" s="26"/>
      <c r="GY86" s="26"/>
      <c r="GZ86" s="26"/>
      <c r="HA86" s="26"/>
      <c r="HB86" s="12"/>
      <c r="HC86" s="26"/>
      <c r="HD86" s="26"/>
      <c r="HE86" s="26"/>
      <c r="HF86" s="26"/>
      <c r="HG86" s="26"/>
      <c r="HH86" s="2"/>
      <c r="HI86" s="2"/>
      <c r="HJ86" s="25"/>
      <c r="HK86" s="2"/>
      <c r="HL86" s="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2"/>
      <c r="IR86" s="12"/>
      <c r="IS86" s="12"/>
      <c r="IT86" s="12"/>
      <c r="IU86" s="12"/>
      <c r="IV86" s="12"/>
      <c r="IW86" s="12"/>
      <c r="IX86" s="12"/>
      <c r="IY86" s="12"/>
      <c r="IZ86" s="12"/>
      <c r="JA86" s="12"/>
      <c r="JB86" s="12"/>
      <c r="JC86" s="12"/>
      <c r="JD86" s="12"/>
      <c r="JE86" s="12"/>
      <c r="JF86" s="12"/>
      <c r="JG86" s="12"/>
      <c r="JH86" s="12"/>
      <c r="JI86" s="12"/>
      <c r="JJ86" s="12"/>
      <c r="JK86" s="12"/>
    </row>
    <row r="87" spans="1:271" x14ac:dyDescent="0.3">
      <c r="A87" s="100"/>
      <c r="B87" s="100"/>
      <c r="C87" s="100"/>
      <c r="D87" s="100"/>
      <c r="E87" s="100"/>
      <c r="F87" s="100"/>
      <c r="G87" s="100"/>
      <c r="H87" s="100"/>
      <c r="I87" s="100"/>
      <c r="J87" s="100"/>
      <c r="K87" s="100"/>
      <c r="L87" s="100"/>
      <c r="M87" s="100"/>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426"/>
      <c r="AR87" s="141"/>
      <c r="AS87" s="18">
        <v>37</v>
      </c>
      <c r="AT87" s="26" t="s">
        <v>122</v>
      </c>
      <c r="AU87" s="4" t="str">
        <f t="shared" si="104"/>
        <v>FAIL</v>
      </c>
      <c r="AV87" s="60">
        <v>3</v>
      </c>
      <c r="AW87" s="60">
        <v>1</v>
      </c>
      <c r="AX87" s="60">
        <v>3</v>
      </c>
      <c r="AY87" s="60">
        <v>1</v>
      </c>
      <c r="AZ87" s="26">
        <v>3</v>
      </c>
      <c r="BA87" s="26">
        <v>1</v>
      </c>
      <c r="BB87" s="26">
        <v>3</v>
      </c>
      <c r="BC87" s="26">
        <v>1</v>
      </c>
      <c r="BD87" s="26">
        <f t="shared" si="151"/>
        <v>209</v>
      </c>
      <c r="BE87" s="26"/>
      <c r="BF87" s="26">
        <f t="shared" si="152"/>
        <v>283</v>
      </c>
      <c r="BG87" s="63">
        <f t="shared" si="161"/>
        <v>37</v>
      </c>
      <c r="BH87" s="26"/>
      <c r="BI87" s="138">
        <f t="shared" si="153"/>
        <v>283</v>
      </c>
      <c r="BJ87" s="138">
        <f t="shared" si="154"/>
        <v>492</v>
      </c>
      <c r="BK87" s="138">
        <f t="shared" si="155"/>
        <v>775</v>
      </c>
      <c r="BL87" s="138">
        <f t="shared" si="156"/>
        <v>984</v>
      </c>
      <c r="BM87" s="138">
        <f t="shared" si="157"/>
        <v>1267</v>
      </c>
      <c r="BN87" s="138">
        <f t="shared" si="158"/>
        <v>1476</v>
      </c>
      <c r="BO87" s="138">
        <f t="shared" si="159"/>
        <v>1759</v>
      </c>
      <c r="BP87" s="138">
        <f t="shared" si="160"/>
        <v>0</v>
      </c>
      <c r="BQ87" s="26"/>
      <c r="BR87" s="26" t="str">
        <f t="shared" si="144"/>
        <v>yes2</v>
      </c>
      <c r="BS87" s="26" t="str">
        <f t="shared" si="145"/>
        <v>Int</v>
      </c>
      <c r="BT87" s="26"/>
      <c r="BU87" s="26"/>
      <c r="BV87" s="1">
        <f t="shared" si="146"/>
        <v>0</v>
      </c>
      <c r="BW87" s="1">
        <f t="shared" si="146"/>
        <v>0</v>
      </c>
      <c r="BX87" s="1">
        <f t="shared" si="146"/>
        <v>0</v>
      </c>
      <c r="BY87" s="1">
        <f t="shared" si="146"/>
        <v>0</v>
      </c>
      <c r="BZ87" s="1">
        <f t="shared" si="146"/>
        <v>0</v>
      </c>
      <c r="CA87" s="1">
        <f t="shared" si="146"/>
        <v>0</v>
      </c>
      <c r="CB87" s="1">
        <f t="shared" si="146"/>
        <v>0</v>
      </c>
      <c r="CC87" s="1">
        <f t="shared" si="146"/>
        <v>1</v>
      </c>
      <c r="CD87" s="1">
        <f t="shared" si="146"/>
        <v>0</v>
      </c>
      <c r="CE87" s="1">
        <f t="shared" si="146"/>
        <v>0</v>
      </c>
      <c r="CF87" s="1">
        <f t="shared" si="147"/>
        <v>0</v>
      </c>
      <c r="CG87" s="1">
        <f t="shared" si="147"/>
        <v>0</v>
      </c>
      <c r="CH87" s="1">
        <f t="shared" si="147"/>
        <v>1</v>
      </c>
      <c r="CI87" s="1">
        <f t="shared" si="147"/>
        <v>0</v>
      </c>
      <c r="CJ87" s="1">
        <f t="shared" si="147"/>
        <v>0</v>
      </c>
      <c r="CK87" s="1">
        <f t="shared" si="147"/>
        <v>0</v>
      </c>
      <c r="CL87" s="1">
        <f t="shared" si="147"/>
        <v>0</v>
      </c>
      <c r="CM87" s="1">
        <f t="shared" si="147"/>
        <v>0</v>
      </c>
      <c r="CN87" s="1">
        <f t="shared" si="147"/>
        <v>0</v>
      </c>
      <c r="CO87" s="1">
        <f t="shared" si="147"/>
        <v>0</v>
      </c>
      <c r="CP87" s="1">
        <f t="shared" si="148"/>
        <v>0</v>
      </c>
      <c r="CQ87" s="1">
        <f t="shared" si="148"/>
        <v>0</v>
      </c>
      <c r="CR87" s="1">
        <f t="shared" si="148"/>
        <v>0</v>
      </c>
      <c r="CS87" s="1">
        <f t="shared" si="148"/>
        <v>0</v>
      </c>
      <c r="CT87" s="1">
        <f t="shared" si="148"/>
        <v>0</v>
      </c>
      <c r="CU87" s="1">
        <f t="shared" si="148"/>
        <v>0</v>
      </c>
      <c r="CV87" s="1">
        <f t="shared" si="148"/>
        <v>0</v>
      </c>
      <c r="CW87" s="1">
        <f t="shared" si="148"/>
        <v>0</v>
      </c>
      <c r="CX87" s="1">
        <f t="shared" si="148"/>
        <v>0</v>
      </c>
      <c r="CY87" s="1">
        <f t="shared" si="148"/>
        <v>0</v>
      </c>
      <c r="CZ87" s="1">
        <f t="shared" si="149"/>
        <v>0</v>
      </c>
      <c r="DA87" s="1">
        <f t="shared" si="149"/>
        <v>0</v>
      </c>
      <c r="DB87" s="1">
        <f t="shared" si="149"/>
        <v>0</v>
      </c>
      <c r="DC87" s="1">
        <f t="shared" si="149"/>
        <v>0</v>
      </c>
      <c r="DD87" s="1">
        <f t="shared" si="149"/>
        <v>0</v>
      </c>
      <c r="DE87" s="1">
        <f t="shared" si="149"/>
        <v>0</v>
      </c>
      <c r="DF87" s="1">
        <f t="shared" si="149"/>
        <v>0</v>
      </c>
      <c r="DG87" s="1">
        <f t="shared" si="149"/>
        <v>0</v>
      </c>
      <c r="DH87" s="1">
        <f t="shared" si="149"/>
        <v>0</v>
      </c>
      <c r="DI87" s="1">
        <f t="shared" si="149"/>
        <v>0</v>
      </c>
      <c r="DJ87" s="1">
        <f t="shared" si="150"/>
        <v>0</v>
      </c>
      <c r="DK87" s="1">
        <f t="shared" si="150"/>
        <v>0</v>
      </c>
      <c r="DL87" s="1">
        <f t="shared" si="150"/>
        <v>0</v>
      </c>
      <c r="DM87" s="1">
        <f t="shared" si="150"/>
        <v>0</v>
      </c>
      <c r="DN87" s="1">
        <f t="shared" si="150"/>
        <v>1</v>
      </c>
      <c r="DO87" s="1">
        <f t="shared" si="150"/>
        <v>0</v>
      </c>
      <c r="DP87" s="26"/>
      <c r="DQ87" s="26"/>
      <c r="DR87" s="26"/>
      <c r="DS87" s="26"/>
      <c r="DT87" s="366"/>
      <c r="DU87" s="142"/>
      <c r="DV87" s="26"/>
      <c r="DW87" s="48">
        <v>74</v>
      </c>
      <c r="DX87" s="26" t="str">
        <f>IFERROR(INDEX(AT$11:AT$2000,_xlfn.AGGREGATE(15,6,(ROW(AT$11:AT$2000)-ROW(AT$11)+1)/($AU$11:$AU$2000=$DY$8),ROWS(DX$11:DX87))),"")</f>
        <v>t</v>
      </c>
      <c r="DY87" s="4" t="str">
        <f>IFERROR(INDEX(AU$11:AU$2000,_xlfn.AGGREGATE(15,6,(ROW(AU$11:AU$2000)-ROW(AU$11)+1)/($AU$11:$AU$2000=$DY$8),ROWS(DY$11:DY87))),"")</f>
        <v>PASS</v>
      </c>
      <c r="DZ87" s="26">
        <f>IFERROR(INDEX(AV$11:AV$2000,_xlfn.AGGREGATE(15,6,(ROW(AV$11:AV$2000)-ROW(AV$11)+1)/($AU$11:$AU$2000=$DY$8),ROWS(DZ$11:DZ87))),"")</f>
        <v>3</v>
      </c>
      <c r="EA87" s="26">
        <f>IFERROR(INDEX(AW$11:AW$2000,_xlfn.AGGREGATE(15,6,(ROW(AW$11:AW$2000)-ROW(AW$11)+1)/($AU$11:$AU$2000=$DY$8),ROWS(EA$11:EA87))),"")</f>
        <v>1</v>
      </c>
      <c r="EB87" s="26">
        <f>IFERROR(INDEX(AX$11:AX$2000,_xlfn.AGGREGATE(15,6,(ROW(AX$11:AX$2000)-ROW(AX$11)+1)/($AU$11:$AU$2000=$DY$8),ROWS(EB$11:EB87))),"")</f>
        <v>1</v>
      </c>
      <c r="EC87" s="26">
        <f>IFERROR(INDEX(AY$11:AY$2000,_xlfn.AGGREGATE(15,6,(ROW(AY$11:AY$2000)-ROW(AY$11)+1)/($AU$11:$AU$2000=$DY$8),ROWS(EC$11:EC87))),"")</f>
        <v>3</v>
      </c>
      <c r="ED87" s="26">
        <f>IFERROR(INDEX(AZ$11:AZ$2000,_xlfn.AGGREGATE(15,6,(ROW(AZ$11:AZ$2000)-ROW(AZ$11)+1)/($AU$11:$AU$2000=$DY$8),ROWS(ED$11:ED87))),"")</f>
        <v>1</v>
      </c>
      <c r="EE87" s="26">
        <f>IFERROR(INDEX(BA$11:BA$2000,_xlfn.AGGREGATE(15,6,(ROW(BA$11:BA$2000)-ROW(BA$11)+1)/($AU$11:$AU$2000=$DY$8),ROWS(EE$11:EE87))),"")</f>
        <v>1</v>
      </c>
      <c r="EF87" s="26">
        <f>IFERROR(INDEX(BB$11:BB$2000,_xlfn.AGGREGATE(15,6,(ROW(BB$11:BB$2000)-ROW(BB$11)+1)/($AU$11:$AU$2000=$DY$8),ROWS(EF$11:EF87))),"")</f>
        <v>3</v>
      </c>
      <c r="EG87" s="26">
        <f>IFERROR(INDEX(BC$11:BC$2000,_xlfn.AGGREGATE(15,6,(ROW(BC$11:BC$2000)-ROW(BC$11)+1)/($AU$11:$AU$2000=$DY$8),ROWS(EG$11:EG87))),"")</f>
        <v>1</v>
      </c>
      <c r="EH87" s="26">
        <f>IFERROR(INDEX(BD$11:BD$2000,_xlfn.AGGREGATE(15,6,(ROW(BD$11:BD$2000)-ROW(BD$11)+1)/($AU$11:$AU$2000=$DY$8),ROWS(EH$11:EH87))),"")</f>
        <v>444.5</v>
      </c>
      <c r="EI87" s="26">
        <f>IFERROR(INDEX(BE$11:BE$2000,_xlfn.AGGREGATE(15,6,(ROW(BE$11:BE$2000)-ROW(BE$11)+1)/($AU$11:$AU$2000=$DY$8),ROWS(EI$11:EI87))),"")</f>
        <v>0</v>
      </c>
      <c r="EJ87" s="26">
        <f>IFERROR(INDEX(BF$11:BF$2000,_xlfn.AGGREGATE(15,6,(ROW(BF$11:BF$2000)-ROW(BF$11)+1)/($AU$11:$AU$2000=$DY$8),ROWS(EJ$11:EJ87))),"")</f>
        <v>455.5</v>
      </c>
      <c r="EK87" s="26">
        <f>IFERROR(INDEX(BG$11:BG$2000,_xlfn.AGGREGATE(15,6,(ROW(BG$11:BG$2000)-ROW(BG$11)+1)/($AU$11:$AU$2000=$DY$8),ROWS(EK$11:EK87))),"")</f>
        <v>5.5</v>
      </c>
      <c r="EL87" s="26">
        <f>IFERROR(INDEX(BH$11:BH$2000,_xlfn.AGGREGATE(15,6,(ROW(BH$11:BH$2000)-ROW(BH$11)+1)/($AU$11:$AU$2000=$DY$8),ROWS(EL$11:EL87))),"")</f>
        <v>0</v>
      </c>
      <c r="EM87" s="26">
        <f>IFERROR(INDEX(BI$11:BI$2000,_xlfn.AGGREGATE(15,6,(ROW(BI$11:BI$2000)-ROW(BI$11)+1)/($AU$11:$AU$2000=$DY$8),ROWS(EM$11:EM87))),"")</f>
        <v>460.64859999999999</v>
      </c>
      <c r="EN87" s="26">
        <f>IFERROR(INDEX(BJ$11:BJ$2000,_xlfn.AGGREGATE(15,6,(ROW(BJ$11:BJ$2000)-ROW(BJ$11)+1)/($AU$11:$AU$2000=$DY$8),ROWS(EN$11:EN87))),"")</f>
        <v>905.27359999999999</v>
      </c>
      <c r="EO87" s="26">
        <f>IFERROR(INDEX(BK$11:BK$2000,_xlfn.AGGREGATE(15,6,(ROW(BK$11:BK$2000)-ROW(BK$11)+1)/($AU$11:$AU$2000=$DY$8),ROWS(EO$11:EO87))),"")</f>
        <v>1349.8986</v>
      </c>
      <c r="EP87" s="26">
        <f>IFERROR(INDEX(BL$11:BL$2000,_xlfn.AGGREGATE(15,6,(ROW(BL$11:BL$2000)-ROW(BL$11)+1)/($AU$11:$AU$2000=$DY$8),ROWS(EP$11:EP87))),"")</f>
        <v>1805.3986</v>
      </c>
      <c r="EQ87" s="26">
        <f>IFERROR(INDEX(BM$11:BM$2000,_xlfn.AGGREGATE(15,6,(ROW(BM$11:BM$2000)-ROW(BM$11)+1)/($AU$11:$AU$2000=$DY$8),ROWS(EQ$11:EQ87))),"")</f>
        <v>0</v>
      </c>
      <c r="ER87" s="26">
        <f>IFERROR(INDEX(BN$11:BN$2000,_xlfn.AGGREGATE(15,6,(ROW(BN$11:BN$2000)-ROW(BN$11)+1)/($AU$11:$AU$2000=$DY$8),ROWS(ER$11:ER87))),"")</f>
        <v>0</v>
      </c>
      <c r="ES87" s="26">
        <f>IFERROR(INDEX(BO$11:BO$2000,_xlfn.AGGREGATE(15,6,(ROW(BO$11:BO$2000)-ROW(BO$11)+1)/($AU$11:$AU$2000=$DY$8),ROWS(ES$11:ES87))),"")</f>
        <v>0</v>
      </c>
      <c r="ET87" s="63">
        <f>IFERROR(INDEX(BP$11:BP$2000,_xlfn.AGGREGATE(15,6,(ROW(BP$11:BP$2000)-ROW(BP$11)+1)/($AU$11:$AU$2000=$DY$8),ROWS(ET$11:ET87))),"")</f>
        <v>0</v>
      </c>
      <c r="EU87" s="25"/>
      <c r="EV87" s="48" t="e">
        <f>_xlfn.RANK.EQ(FJ87,$FJ$11:$FJ$64,1)+COUNTIF(FJ$11:$FJ87,FJ87)-1</f>
        <v>#VALUE!</v>
      </c>
      <c r="EW87" s="25" t="str">
        <f>IFERROR(INDEX(DX$11:DX$541,_xlfn.AGGREGATE(15,6,(ROW(DX$11:DX$541)-ROW(DX$11)+1)/($DX$11:$DX$541="p"),ROWS(EW$11:EW87))),"")</f>
        <v/>
      </c>
      <c r="EX87" s="25" t="str">
        <f>IFERROR(INDEX(DY$11:DY$541,_xlfn.AGGREGATE(15,6,(ROW(DY$11:DY$541)-ROW(DY$11)+1)/($DX$11:$DX$541="p"),ROWS(EX$11:EX87))),"")</f>
        <v/>
      </c>
      <c r="EY87" s="25" t="str">
        <f>IFERROR(INDEX(DZ$11:DZ$541,_xlfn.AGGREGATE(15,6,(ROW(DZ$11:DZ$541)-ROW(DZ$11)+1)/($DX$11:$DX$541="p"),ROWS(EY$11:EY87))),"")</f>
        <v/>
      </c>
      <c r="EZ87" s="25" t="str">
        <f>IFERROR(INDEX(EA$11:EA$541,_xlfn.AGGREGATE(15,6,(ROW(EA$11:EA$541)-ROW(EA$11)+1)/($DX$11:$DX$541="p"),ROWS(EZ$11:EZ87))),"")</f>
        <v/>
      </c>
      <c r="FA87" s="25" t="str">
        <f>IFERROR(INDEX(EB$11:EB$541,_xlfn.AGGREGATE(15,6,(ROW(EB$11:EB$541)-ROW(EB$11)+1)/($DX$11:$DX$541="p"),ROWS(FA$11:FA87))),"")</f>
        <v/>
      </c>
      <c r="FB87" s="25" t="str">
        <f>IFERROR(INDEX(EC$11:EC$541,_xlfn.AGGREGATE(15,6,(ROW(EC$11:EC$541)-ROW(EC$11)+1)/($DX$11:$DX$541="p"),ROWS(FB$11:FB87))),"")</f>
        <v/>
      </c>
      <c r="FC87" s="25" t="str">
        <f>IFERROR(INDEX(ED$11:ED$541,_xlfn.AGGREGATE(15,6,(ROW(ED$11:ED$541)-ROW(ED$11)+1)/($DX$11:$DX$541="p"),ROWS(FC$11:FC87))),"")</f>
        <v/>
      </c>
      <c r="FD87" s="25" t="str">
        <f>IFERROR(INDEX(EE$11:EE$541,_xlfn.AGGREGATE(15,6,(ROW(EE$11:EE$541)-ROW(EE$11)+1)/($DX$11:$DX$541="p"),ROWS(FD$11:FD87))),"")</f>
        <v/>
      </c>
      <c r="FE87" s="25" t="str">
        <f>IFERROR(INDEX(EF$11:EF$541,_xlfn.AGGREGATE(15,6,(ROW(EF$11:EF$541)-ROW(EF$11)+1)/($DX$11:$DX$541="p"),ROWS(FE$11:FE87))),"")</f>
        <v/>
      </c>
      <c r="FF87" s="25" t="str">
        <f>IFERROR(INDEX(EG$11:EG$541,_xlfn.AGGREGATE(15,6,(ROW(EG$11:EG$541)-ROW(EG$11)+1)/($DX$11:$DX$541="p"),ROWS(FF$11:FF87))),"")</f>
        <v/>
      </c>
      <c r="FG87" s="25" t="str">
        <f>IFERROR(INDEX(EH$11:EH$541,_xlfn.AGGREGATE(15,6,(ROW(EH$11:EH$541)-ROW(EH$11)+1)/($DX$11:$DX$541="p"),ROWS(FG$11:FG87))),"")</f>
        <v/>
      </c>
      <c r="FH87" s="25" t="str">
        <f>IFERROR(INDEX(EI$11:EI$541,_xlfn.AGGREGATE(15,6,(ROW(EI$11:EI$541)-ROW(EI$11)+1)/($DX$11:$DX$541="p"),ROWS(FH$11:FH87))),"")</f>
        <v/>
      </c>
      <c r="FI87" s="25" t="str">
        <f>IFERROR(INDEX(EJ$11:EJ$541,_xlfn.AGGREGATE(15,6,(ROW(EJ$11:EJ$541)-ROW(EJ$11)+1)/($DX$11:$DX$541="p"),ROWS(FI$11:FI87))),"")</f>
        <v/>
      </c>
      <c r="FJ87" s="25" t="str">
        <f>IFERROR(INDEX(EK$11:EK$541,_xlfn.AGGREGATE(15,6,(ROW(EK$11:EK$541)-ROW(EK$11)+1)/($DX$11:$DX$541="p"),ROWS(FJ$11:FJ87))),"")</f>
        <v/>
      </c>
      <c r="FK87" s="25"/>
      <c r="FL87" s="25" t="str">
        <f>IFERROR(INDEX(EM$11:EM$541,_xlfn.AGGREGATE(15,6,(ROW(EM$11:EM$541)-ROW(EM$11)+1)/($DX$11:$DX$541="p"),ROWS(FL$11:FL87))),"")</f>
        <v/>
      </c>
      <c r="FM87" s="25" t="str">
        <f>IFERROR(INDEX(EN$11:EN$541,_xlfn.AGGREGATE(15,6,(ROW(EN$11:EN$541)-ROW(EN$11)+1)/($DX$11:$DX$541="p"),ROWS(FM$11:FM87))),"")</f>
        <v/>
      </c>
      <c r="FN87" s="25" t="str">
        <f>IFERROR(INDEX(EO$11:EO$541,_xlfn.AGGREGATE(15,6,(ROW(EO$11:EO$541)-ROW(EO$11)+1)/($DX$11:$DX$541="p"),ROWS(FN$11:FN87))),"")</f>
        <v/>
      </c>
      <c r="FO87" s="25" t="str">
        <f>IFERROR(INDEX(EP$11:EP$541,_xlfn.AGGREGATE(15,6,(ROW(EP$11:EP$541)-ROW(EP$11)+1)/($DX$11:$DX$541="p"),ROWS(FO$11:FO87))),"")</f>
        <v/>
      </c>
      <c r="FP87" s="25" t="str">
        <f>IFERROR(INDEX(EQ$11:EQ$541,_xlfn.AGGREGATE(15,6,(ROW(EQ$11:EQ$541)-ROW(EQ$11)+1)/($DX$11:$DX$541="p"),ROWS(FP$11:FP87))),"")</f>
        <v/>
      </c>
      <c r="FQ87" s="25" t="str">
        <f>IFERROR(INDEX(ER$11:ER$541,_xlfn.AGGREGATE(15,6,(ROW(ER$11:ER$541)-ROW(ER$11)+1)/($DX$11:$DX$541="p"),ROWS(FQ$11:FQ87))),"")</f>
        <v/>
      </c>
      <c r="FR87" s="25" t="str">
        <f>IFERROR(INDEX(ES$11:ES$541,_xlfn.AGGREGATE(15,6,(ROW(ES$11:ES$541)-ROW(ES$11)+1)/($DX$11:$DX$541="p"),ROWS(FR$11:FR87))),"")</f>
        <v/>
      </c>
      <c r="FS87" s="25" t="str">
        <f>IFERROR(INDEX(ET$11:ET$541,_xlfn.AGGREGATE(15,6,(ROW(ET$11:ET$541)-ROW(ET$11)+1)/($DX$11:$DX$541="p"),ROWS(FS$11:FS87))),"")</f>
        <v/>
      </c>
      <c r="FT87" s="25"/>
      <c r="FU87" s="48">
        <f>_xlfn.RANK.EQ(GI87,$GI$11:$GI$96,1)+COUNTIF($GI$11:GI87,GI87)-1</f>
        <v>16</v>
      </c>
      <c r="FV87" s="25" t="str">
        <f>IFERROR(INDEX(DX$11:DX$541,_xlfn.AGGREGATE(15,6,(ROW(DX$11:DX$541)-ROW(DX$11)+1)/($DX$11:$DX$541="t"),ROWS(FV$11:FV87))),"")</f>
        <v>t</v>
      </c>
      <c r="FW87" s="25" t="str">
        <f>IFERROR(INDEX(DY$11:DY$541,_xlfn.AGGREGATE(15,6,(ROW(DY$11:DY$541)-ROW(DY$11)+1)/($DX$11:$DX$541="t"),ROWS(FW$11:FW87))),"")</f>
        <v>PASS</v>
      </c>
      <c r="FX87" s="25">
        <f>IFERROR(INDEX(DZ$11:DZ$541,_xlfn.AGGREGATE(15,6,(ROW(DZ$11:DZ$541)-ROW(DZ$11)+1)/($DX$11:$DX$541="t"),ROWS(FX$11:FX87))),"")</f>
        <v>3</v>
      </c>
      <c r="FY87" s="25">
        <f>IFERROR(INDEX(EA$11:EA$541,_xlfn.AGGREGATE(15,6,(ROW(EA$11:EA$541)-ROW(EA$11)+1)/($DX$11:$DX$541="t"),ROWS(FY$11:FY87))),"")</f>
        <v>1</v>
      </c>
      <c r="FZ87" s="25">
        <f>IFERROR(INDEX(EB$11:EB$541,_xlfn.AGGREGATE(15,6,(ROW(EB$11:EB$541)-ROW(EB$11)+1)/($DX$11:$DX$541="t"),ROWS(FZ$11:FZ87))),"")</f>
        <v>1</v>
      </c>
      <c r="GA87" s="25">
        <f>IFERROR(INDEX(EC$11:EC$541,_xlfn.AGGREGATE(15,6,(ROW(EC$11:EC$541)-ROW(EC$11)+1)/($DX$11:$DX$541="t"),ROWS(GA$11:GA87))),"")</f>
        <v>3</v>
      </c>
      <c r="GB87" s="25">
        <f>IFERROR(INDEX(ED$11:ED$541,_xlfn.AGGREGATE(15,6,(ROW(ED$11:ED$541)-ROW(ED$11)+1)/($DX$11:$DX$541="t"),ROWS(GB$11:GB87))),"")</f>
        <v>1</v>
      </c>
      <c r="GC87" s="25">
        <f>IFERROR(INDEX(EE$11:EE$541,_xlfn.AGGREGATE(15,6,(ROW(EE$11:EE$541)-ROW(EE$11)+1)/($DX$11:$DX$541="t"),ROWS(GC$11:GC87))),"")</f>
        <v>1</v>
      </c>
      <c r="GD87" s="25">
        <f>IFERROR(INDEX(EF$11:EF$541,_xlfn.AGGREGATE(15,6,(ROW(EF$11:EF$541)-ROW(EF$11)+1)/($DX$11:$DX$541="t"),ROWS(GD$11:GD87))),"")</f>
        <v>3</v>
      </c>
      <c r="GE87" s="25">
        <f>IFERROR(INDEX(EG$11:EG$541,_xlfn.AGGREGATE(15,6,(ROW(EG$11:EG$541)-ROW(EG$11)+1)/($DX$11:$DX$541="t"),ROWS(GE$11:GE87))),"")</f>
        <v>1</v>
      </c>
      <c r="GF87" s="25">
        <f>IFERROR(INDEX(EH$11:EH$541,_xlfn.AGGREGATE(15,6,(ROW(EH$11:EH$541)-ROW(EH$11)+1)/($DX$11:$DX$541="t"),ROWS(GF$11:GF87))),"")</f>
        <v>441</v>
      </c>
      <c r="GG87" s="25">
        <f>IFERROR(INDEX(EI$11:EI$541,_xlfn.AGGREGATE(15,6,(ROW(EI$11:EI$541)-ROW(EI$11)+1)/($DX$11:$DX$541="t"),ROWS(GG$11:GG87))),"")</f>
        <v>0</v>
      </c>
      <c r="GH87" s="25">
        <f>IFERROR(INDEX(EJ$11:EJ$541,_xlfn.AGGREGATE(15,6,(ROW(EJ$11:EJ$541)-ROW(EJ$11)+1)/($DX$11:$DX$541="t"),ROWS(GH$11:GH87))),"")</f>
        <v>459</v>
      </c>
      <c r="GI87" s="25">
        <f>IFERROR(INDEX(EK$11:EK$541,_xlfn.AGGREGATE(15,6,(ROW(EK$11:EK$541)-ROW(EK$11)+1)/($DX$11:$DX$541="t"),ROWS(GI$11:GI87))),"")</f>
        <v>9</v>
      </c>
      <c r="GJ87" s="25"/>
      <c r="GK87" s="25">
        <f>IFERROR(INDEX(EM$11:EM$541,_xlfn.AGGREGATE(15,6,(ROW(EM$11:EM$541)-ROW(EM$11)+1)/($DX$11:$DX$541="t"),ROWS(GK$11:GK87))),"")</f>
        <v>464.14859999999999</v>
      </c>
      <c r="GL87" s="25">
        <f>IFERROR(INDEX(EN$11:EN$541,_xlfn.AGGREGATE(15,6,(ROW(EN$11:EN$541)-ROW(EN$11)+1)/($DX$11:$DX$541="t"),ROWS(GL$11:GL87))),"")</f>
        <v>905.27359999999999</v>
      </c>
      <c r="GM87" s="25">
        <f>IFERROR(INDEX(EO$11:EO$541,_xlfn.AGGREGATE(15,6,(ROW(EO$11:EO$541)-ROW(EO$11)+1)/($DX$11:$DX$541="t"),ROWS(GM$11:GM87))),"")</f>
        <v>1346.3986</v>
      </c>
      <c r="GN87" s="25">
        <f>IFERROR(INDEX(EP$11:EP$541,_xlfn.AGGREGATE(15,6,(ROW(EP$11:EP$541)-ROW(EP$11)+1)/($DX$11:$DX$541="t"),ROWS(GN$11:GN87))),"")</f>
        <v>1805.3986</v>
      </c>
      <c r="GO87" s="25"/>
      <c r="GP87" s="305"/>
      <c r="GQ87" s="142"/>
      <c r="GR87" s="26"/>
      <c r="GS87" s="26"/>
      <c r="GT87" s="26"/>
      <c r="GU87" s="26"/>
      <c r="GV87" s="26"/>
      <c r="GW87" s="26"/>
      <c r="GX87" s="26"/>
      <c r="GY87" s="26"/>
      <c r="GZ87" s="26"/>
      <c r="HA87" s="26"/>
      <c r="HB87" s="12"/>
      <c r="HC87" s="26"/>
      <c r="HD87" s="26"/>
      <c r="HE87" s="26"/>
      <c r="HF87" s="26"/>
      <c r="HG87" s="26"/>
      <c r="HH87" s="2"/>
      <c r="HI87" s="2"/>
      <c r="HJ87" s="25"/>
      <c r="HK87" s="2"/>
      <c r="HL87" s="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2"/>
      <c r="IR87" s="12"/>
      <c r="IS87" s="12"/>
      <c r="IT87" s="12"/>
      <c r="IU87" s="12"/>
      <c r="IV87" s="12"/>
      <c r="IW87" s="12"/>
      <c r="IX87" s="12"/>
      <c r="IY87" s="12"/>
      <c r="IZ87" s="12"/>
      <c r="JA87" s="12"/>
      <c r="JB87" s="12"/>
      <c r="JC87" s="12"/>
      <c r="JD87" s="12"/>
      <c r="JE87" s="12"/>
      <c r="JF87" s="12"/>
      <c r="JG87" s="12"/>
      <c r="JH87" s="12"/>
      <c r="JI87" s="12"/>
      <c r="JJ87" s="12"/>
      <c r="JK87" s="12"/>
    </row>
    <row r="88" spans="1:271" x14ac:dyDescent="0.3">
      <c r="A88" s="100"/>
      <c r="B88" s="100"/>
      <c r="C88" s="100"/>
      <c r="D88" s="100"/>
      <c r="E88" s="100"/>
      <c r="F88" s="100"/>
      <c r="G88" s="100"/>
      <c r="H88" s="100"/>
      <c r="I88" s="100"/>
      <c r="J88" s="100"/>
      <c r="K88" s="100"/>
      <c r="L88" s="100"/>
      <c r="M88" s="100"/>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426"/>
      <c r="AR88" s="141"/>
      <c r="AS88" s="18">
        <v>38</v>
      </c>
      <c r="AT88" s="26" t="s">
        <v>122</v>
      </c>
      <c r="AU88" s="4" t="str">
        <f t="shared" si="104"/>
        <v>FAIL</v>
      </c>
      <c r="AV88" s="60">
        <v>3</v>
      </c>
      <c r="AW88" s="60">
        <v>1</v>
      </c>
      <c r="AX88" s="60">
        <v>3</v>
      </c>
      <c r="AY88" s="60">
        <v>1</v>
      </c>
      <c r="AZ88" s="26">
        <v>3</v>
      </c>
      <c r="BA88" s="26">
        <v>1</v>
      </c>
      <c r="BB88" s="26">
        <v>3</v>
      </c>
      <c r="BC88" s="26">
        <v>1</v>
      </c>
      <c r="BD88" s="26">
        <f t="shared" si="151"/>
        <v>208</v>
      </c>
      <c r="BE88" s="26"/>
      <c r="BF88" s="26">
        <f t="shared" si="152"/>
        <v>284</v>
      </c>
      <c r="BG88" s="63">
        <f t="shared" si="161"/>
        <v>38</v>
      </c>
      <c r="BH88" s="26"/>
      <c r="BI88" s="138">
        <f t="shared" si="153"/>
        <v>284</v>
      </c>
      <c r="BJ88" s="138">
        <f t="shared" si="154"/>
        <v>492</v>
      </c>
      <c r="BK88" s="138">
        <f t="shared" si="155"/>
        <v>776</v>
      </c>
      <c r="BL88" s="138">
        <f t="shared" si="156"/>
        <v>984</v>
      </c>
      <c r="BM88" s="138">
        <f t="shared" si="157"/>
        <v>1268</v>
      </c>
      <c r="BN88" s="138">
        <f t="shared" si="158"/>
        <v>1476</v>
      </c>
      <c r="BO88" s="138">
        <f t="shared" si="159"/>
        <v>1760</v>
      </c>
      <c r="BP88" s="138">
        <f t="shared" si="160"/>
        <v>0</v>
      </c>
      <c r="BQ88" s="26"/>
      <c r="BR88" s="26" t="str">
        <f t="shared" si="144"/>
        <v>no</v>
      </c>
      <c r="BS88" s="26" t="str">
        <f t="shared" si="145"/>
        <v>Int</v>
      </c>
      <c r="BT88" s="26"/>
      <c r="BU88" s="26"/>
      <c r="BV88" s="1">
        <f t="shared" si="146"/>
        <v>0</v>
      </c>
      <c r="BW88" s="1">
        <f t="shared" si="146"/>
        <v>0</v>
      </c>
      <c r="BX88" s="1">
        <f t="shared" si="146"/>
        <v>0</v>
      </c>
      <c r="BY88" s="1">
        <f t="shared" si="146"/>
        <v>0</v>
      </c>
      <c r="BZ88" s="1">
        <f t="shared" si="146"/>
        <v>0</v>
      </c>
      <c r="CA88" s="1">
        <f t="shared" si="146"/>
        <v>0</v>
      </c>
      <c r="CB88" s="1">
        <f t="shared" si="146"/>
        <v>0</v>
      </c>
      <c r="CC88" s="1">
        <f t="shared" si="146"/>
        <v>1</v>
      </c>
      <c r="CD88" s="1">
        <f t="shared" si="146"/>
        <v>0</v>
      </c>
      <c r="CE88" s="1">
        <f t="shared" si="146"/>
        <v>0</v>
      </c>
      <c r="CF88" s="1">
        <f t="shared" si="147"/>
        <v>0</v>
      </c>
      <c r="CG88" s="1">
        <f t="shared" si="147"/>
        <v>0</v>
      </c>
      <c r="CH88" s="1">
        <f t="shared" si="147"/>
        <v>1</v>
      </c>
      <c r="CI88" s="1">
        <f t="shared" si="147"/>
        <v>0</v>
      </c>
      <c r="CJ88" s="1">
        <f t="shared" si="147"/>
        <v>0</v>
      </c>
      <c r="CK88" s="1">
        <f t="shared" si="147"/>
        <v>0</v>
      </c>
      <c r="CL88" s="1">
        <f t="shared" si="147"/>
        <v>0</v>
      </c>
      <c r="CM88" s="1">
        <f t="shared" si="147"/>
        <v>0</v>
      </c>
      <c r="CN88" s="1">
        <f t="shared" si="147"/>
        <v>0</v>
      </c>
      <c r="CO88" s="1">
        <f t="shared" si="147"/>
        <v>0</v>
      </c>
      <c r="CP88" s="1">
        <f t="shared" si="148"/>
        <v>0</v>
      </c>
      <c r="CQ88" s="1">
        <f t="shared" si="148"/>
        <v>0</v>
      </c>
      <c r="CR88" s="1">
        <f t="shared" si="148"/>
        <v>0</v>
      </c>
      <c r="CS88" s="1">
        <f t="shared" si="148"/>
        <v>0</v>
      </c>
      <c r="CT88" s="1">
        <f t="shared" si="148"/>
        <v>0</v>
      </c>
      <c r="CU88" s="1">
        <f t="shared" si="148"/>
        <v>0</v>
      </c>
      <c r="CV88" s="1">
        <f t="shared" si="148"/>
        <v>0</v>
      </c>
      <c r="CW88" s="1">
        <f t="shared" si="148"/>
        <v>0</v>
      </c>
      <c r="CX88" s="1">
        <f t="shared" si="148"/>
        <v>0</v>
      </c>
      <c r="CY88" s="1">
        <f t="shared" si="148"/>
        <v>0</v>
      </c>
      <c r="CZ88" s="1">
        <f t="shared" si="149"/>
        <v>0</v>
      </c>
      <c r="DA88" s="1">
        <f t="shared" si="149"/>
        <v>0</v>
      </c>
      <c r="DB88" s="1">
        <f t="shared" si="149"/>
        <v>0</v>
      </c>
      <c r="DC88" s="1">
        <f t="shared" si="149"/>
        <v>0</v>
      </c>
      <c r="DD88" s="1">
        <f t="shared" si="149"/>
        <v>0</v>
      </c>
      <c r="DE88" s="1">
        <f t="shared" si="149"/>
        <v>0</v>
      </c>
      <c r="DF88" s="1">
        <f t="shared" si="149"/>
        <v>0</v>
      </c>
      <c r="DG88" s="1">
        <f t="shared" si="149"/>
        <v>0</v>
      </c>
      <c r="DH88" s="1">
        <f t="shared" si="149"/>
        <v>0</v>
      </c>
      <c r="DI88" s="1">
        <f t="shared" si="149"/>
        <v>0</v>
      </c>
      <c r="DJ88" s="1">
        <f t="shared" si="150"/>
        <v>0</v>
      </c>
      <c r="DK88" s="1">
        <f t="shared" si="150"/>
        <v>0</v>
      </c>
      <c r="DL88" s="1">
        <f t="shared" si="150"/>
        <v>0</v>
      </c>
      <c r="DM88" s="1">
        <f t="shared" si="150"/>
        <v>0</v>
      </c>
      <c r="DN88" s="1">
        <f t="shared" si="150"/>
        <v>1</v>
      </c>
      <c r="DO88" s="1">
        <f t="shared" si="150"/>
        <v>0</v>
      </c>
      <c r="DP88" s="26"/>
      <c r="DQ88" s="26"/>
      <c r="DR88" s="26"/>
      <c r="DS88" s="26"/>
      <c r="DT88" s="366"/>
      <c r="DU88" s="142"/>
      <c r="DV88" s="26"/>
      <c r="DW88" s="48">
        <v>75</v>
      </c>
      <c r="DX88" s="26" t="str">
        <f>IFERROR(INDEX(AT$11:AT$2000,_xlfn.AGGREGATE(15,6,(ROW(AT$11:AT$2000)-ROW(AT$11)+1)/($AU$11:$AU$2000=$DY$8),ROWS(DX$11:DX88))),"")</f>
        <v>t</v>
      </c>
      <c r="DY88" s="4" t="str">
        <f>IFERROR(INDEX(AU$11:AU$2000,_xlfn.AGGREGATE(15,6,(ROW(AU$11:AU$2000)-ROW(AU$11)+1)/($AU$11:$AU$2000=$DY$8),ROWS(DY$11:DY88))),"")</f>
        <v>PASS</v>
      </c>
      <c r="DZ88" s="26">
        <f>IFERROR(INDEX(AV$11:AV$2000,_xlfn.AGGREGATE(15,6,(ROW(AV$11:AV$2000)-ROW(AV$11)+1)/($AU$11:$AU$2000=$DY$8),ROWS(DZ$11:DZ88))),"")</f>
        <v>3</v>
      </c>
      <c r="EA88" s="26">
        <f>IFERROR(INDEX(AW$11:AW$2000,_xlfn.AGGREGATE(15,6,(ROW(AW$11:AW$2000)-ROW(AW$11)+1)/($AU$11:$AU$2000=$DY$8),ROWS(EA$11:EA88))),"")</f>
        <v>1</v>
      </c>
      <c r="EB88" s="26">
        <f>IFERROR(INDEX(AX$11:AX$2000,_xlfn.AGGREGATE(15,6,(ROW(AX$11:AX$2000)-ROW(AX$11)+1)/($AU$11:$AU$2000=$DY$8),ROWS(EB$11:EB88))),"")</f>
        <v>1</v>
      </c>
      <c r="EC88" s="26">
        <f>IFERROR(INDEX(AY$11:AY$2000,_xlfn.AGGREGATE(15,6,(ROW(AY$11:AY$2000)-ROW(AY$11)+1)/($AU$11:$AU$2000=$DY$8),ROWS(EC$11:EC88))),"")</f>
        <v>3</v>
      </c>
      <c r="ED88" s="26">
        <f>IFERROR(INDEX(AZ$11:AZ$2000,_xlfn.AGGREGATE(15,6,(ROW(AZ$11:AZ$2000)-ROW(AZ$11)+1)/($AU$11:$AU$2000=$DY$8),ROWS(ED$11:ED88))),"")</f>
        <v>1</v>
      </c>
      <c r="EE88" s="26">
        <f>IFERROR(INDEX(BA$11:BA$2000,_xlfn.AGGREGATE(15,6,(ROW(BA$11:BA$2000)-ROW(BA$11)+1)/($AU$11:$AU$2000=$DY$8),ROWS(EE$11:EE88))),"")</f>
        <v>1</v>
      </c>
      <c r="EF88" s="26">
        <f>IFERROR(INDEX(BB$11:BB$2000,_xlfn.AGGREGATE(15,6,(ROW(BB$11:BB$2000)-ROW(BB$11)+1)/($AU$11:$AU$2000=$DY$8),ROWS(EF$11:EF88))),"")</f>
        <v>3</v>
      </c>
      <c r="EG88" s="26">
        <f>IFERROR(INDEX(BC$11:BC$2000,_xlfn.AGGREGATE(15,6,(ROW(BC$11:BC$2000)-ROW(BC$11)+1)/($AU$11:$AU$2000=$DY$8),ROWS(EG$11:EG88))),"")</f>
        <v>1</v>
      </c>
      <c r="EH88" s="26">
        <f>IFERROR(INDEX(BD$11:BD$2000,_xlfn.AGGREGATE(15,6,(ROW(BD$11:BD$2000)-ROW(BD$11)+1)/($AU$11:$AU$2000=$DY$8),ROWS(EH$11:EH88))),"")</f>
        <v>444</v>
      </c>
      <c r="EI88" s="26">
        <f>IFERROR(INDEX(BE$11:BE$2000,_xlfn.AGGREGATE(15,6,(ROW(BE$11:BE$2000)-ROW(BE$11)+1)/($AU$11:$AU$2000=$DY$8),ROWS(EI$11:EI88))),"")</f>
        <v>0</v>
      </c>
      <c r="EJ88" s="26">
        <f>IFERROR(INDEX(BF$11:BF$2000,_xlfn.AGGREGATE(15,6,(ROW(BF$11:BF$2000)-ROW(BF$11)+1)/($AU$11:$AU$2000=$DY$8),ROWS(EJ$11:EJ88))),"")</f>
        <v>456</v>
      </c>
      <c r="EK88" s="26">
        <f>IFERROR(INDEX(BG$11:BG$2000,_xlfn.AGGREGATE(15,6,(ROW(BG$11:BG$2000)-ROW(BG$11)+1)/($AU$11:$AU$2000=$DY$8),ROWS(EK$11:EK88))),"")</f>
        <v>6</v>
      </c>
      <c r="EL88" s="26">
        <f>IFERROR(INDEX(BH$11:BH$2000,_xlfn.AGGREGATE(15,6,(ROW(BH$11:BH$2000)-ROW(BH$11)+1)/($AU$11:$AU$2000=$DY$8),ROWS(EL$11:EL88))),"")</f>
        <v>0</v>
      </c>
      <c r="EM88" s="26">
        <f>IFERROR(INDEX(BI$11:BI$2000,_xlfn.AGGREGATE(15,6,(ROW(BI$11:BI$2000)-ROW(BI$11)+1)/($AU$11:$AU$2000=$DY$8),ROWS(EM$11:EM88))),"")</f>
        <v>461.14859999999999</v>
      </c>
      <c r="EN88" s="26">
        <f>IFERROR(INDEX(BJ$11:BJ$2000,_xlfn.AGGREGATE(15,6,(ROW(BJ$11:BJ$2000)-ROW(BJ$11)+1)/($AU$11:$AU$2000=$DY$8),ROWS(EN$11:EN88))),"")</f>
        <v>905.27359999999999</v>
      </c>
      <c r="EO88" s="26">
        <f>IFERROR(INDEX(BK$11:BK$2000,_xlfn.AGGREGATE(15,6,(ROW(BK$11:BK$2000)-ROW(BK$11)+1)/($AU$11:$AU$2000=$DY$8),ROWS(EO$11:EO88))),"")</f>
        <v>1349.3986</v>
      </c>
      <c r="EP88" s="26">
        <f>IFERROR(INDEX(BL$11:BL$2000,_xlfn.AGGREGATE(15,6,(ROW(BL$11:BL$2000)-ROW(BL$11)+1)/($AU$11:$AU$2000=$DY$8),ROWS(EP$11:EP88))),"")</f>
        <v>1805.3986</v>
      </c>
      <c r="EQ88" s="26">
        <f>IFERROR(INDEX(BM$11:BM$2000,_xlfn.AGGREGATE(15,6,(ROW(BM$11:BM$2000)-ROW(BM$11)+1)/($AU$11:$AU$2000=$DY$8),ROWS(EQ$11:EQ88))),"")</f>
        <v>0</v>
      </c>
      <c r="ER88" s="26">
        <f>IFERROR(INDEX(BN$11:BN$2000,_xlfn.AGGREGATE(15,6,(ROW(BN$11:BN$2000)-ROW(BN$11)+1)/($AU$11:$AU$2000=$DY$8),ROWS(ER$11:ER88))),"")</f>
        <v>0</v>
      </c>
      <c r="ES88" s="26">
        <f>IFERROR(INDEX(BO$11:BO$2000,_xlfn.AGGREGATE(15,6,(ROW(BO$11:BO$2000)-ROW(BO$11)+1)/($AU$11:$AU$2000=$DY$8),ROWS(ES$11:ES88))),"")</f>
        <v>0</v>
      </c>
      <c r="ET88" s="63">
        <f>IFERROR(INDEX(BP$11:BP$2000,_xlfn.AGGREGATE(15,6,(ROW(BP$11:BP$2000)-ROW(BP$11)+1)/($AU$11:$AU$2000=$DY$8),ROWS(ET$11:ET88))),"")</f>
        <v>0</v>
      </c>
      <c r="EU88" s="25"/>
      <c r="EV88" s="48" t="e">
        <f>_xlfn.RANK.EQ(FJ88,$FJ$11:$FJ$64,1)+COUNTIF(FJ$11:$FJ88,FJ88)-1</f>
        <v>#VALUE!</v>
      </c>
      <c r="EW88" s="25" t="str">
        <f>IFERROR(INDEX(DX$11:DX$541,_xlfn.AGGREGATE(15,6,(ROW(DX$11:DX$541)-ROW(DX$11)+1)/($DX$11:$DX$541="p"),ROWS(EW$11:EW88))),"")</f>
        <v/>
      </c>
      <c r="EX88" s="25" t="str">
        <f>IFERROR(INDEX(DY$11:DY$541,_xlfn.AGGREGATE(15,6,(ROW(DY$11:DY$541)-ROW(DY$11)+1)/($DX$11:$DX$541="p"),ROWS(EX$11:EX88))),"")</f>
        <v/>
      </c>
      <c r="EY88" s="25" t="str">
        <f>IFERROR(INDEX(DZ$11:DZ$541,_xlfn.AGGREGATE(15,6,(ROW(DZ$11:DZ$541)-ROW(DZ$11)+1)/($DX$11:$DX$541="p"),ROWS(EY$11:EY88))),"")</f>
        <v/>
      </c>
      <c r="EZ88" s="25" t="str">
        <f>IFERROR(INDEX(EA$11:EA$541,_xlfn.AGGREGATE(15,6,(ROW(EA$11:EA$541)-ROW(EA$11)+1)/($DX$11:$DX$541="p"),ROWS(EZ$11:EZ88))),"")</f>
        <v/>
      </c>
      <c r="FA88" s="25" t="str">
        <f>IFERROR(INDEX(EB$11:EB$541,_xlfn.AGGREGATE(15,6,(ROW(EB$11:EB$541)-ROW(EB$11)+1)/($DX$11:$DX$541="p"),ROWS(FA$11:FA88))),"")</f>
        <v/>
      </c>
      <c r="FB88" s="25" t="str">
        <f>IFERROR(INDEX(EC$11:EC$541,_xlfn.AGGREGATE(15,6,(ROW(EC$11:EC$541)-ROW(EC$11)+1)/($DX$11:$DX$541="p"),ROWS(FB$11:FB88))),"")</f>
        <v/>
      </c>
      <c r="FC88" s="25" t="str">
        <f>IFERROR(INDEX(ED$11:ED$541,_xlfn.AGGREGATE(15,6,(ROW(ED$11:ED$541)-ROW(ED$11)+1)/($DX$11:$DX$541="p"),ROWS(FC$11:FC88))),"")</f>
        <v/>
      </c>
      <c r="FD88" s="25" t="str">
        <f>IFERROR(INDEX(EE$11:EE$541,_xlfn.AGGREGATE(15,6,(ROW(EE$11:EE$541)-ROW(EE$11)+1)/($DX$11:$DX$541="p"),ROWS(FD$11:FD88))),"")</f>
        <v/>
      </c>
      <c r="FE88" s="25" t="str">
        <f>IFERROR(INDEX(EF$11:EF$541,_xlfn.AGGREGATE(15,6,(ROW(EF$11:EF$541)-ROW(EF$11)+1)/($DX$11:$DX$541="p"),ROWS(FE$11:FE88))),"")</f>
        <v/>
      </c>
      <c r="FF88" s="25" t="str">
        <f>IFERROR(INDEX(EG$11:EG$541,_xlfn.AGGREGATE(15,6,(ROW(EG$11:EG$541)-ROW(EG$11)+1)/($DX$11:$DX$541="p"),ROWS(FF$11:FF88))),"")</f>
        <v/>
      </c>
      <c r="FG88" s="25" t="str">
        <f>IFERROR(INDEX(EH$11:EH$541,_xlfn.AGGREGATE(15,6,(ROW(EH$11:EH$541)-ROW(EH$11)+1)/($DX$11:$DX$541="p"),ROWS(FG$11:FG88))),"")</f>
        <v/>
      </c>
      <c r="FH88" s="25" t="str">
        <f>IFERROR(INDEX(EI$11:EI$541,_xlfn.AGGREGATE(15,6,(ROW(EI$11:EI$541)-ROW(EI$11)+1)/($DX$11:$DX$541="p"),ROWS(FH$11:FH88))),"")</f>
        <v/>
      </c>
      <c r="FI88" s="25" t="str">
        <f>IFERROR(INDEX(EJ$11:EJ$541,_xlfn.AGGREGATE(15,6,(ROW(EJ$11:EJ$541)-ROW(EJ$11)+1)/($DX$11:$DX$541="p"),ROWS(FI$11:FI88))),"")</f>
        <v/>
      </c>
      <c r="FJ88" s="25" t="str">
        <f>IFERROR(INDEX(EK$11:EK$541,_xlfn.AGGREGATE(15,6,(ROW(EK$11:EK$541)-ROW(EK$11)+1)/($DX$11:$DX$541="p"),ROWS(FJ$11:FJ88))),"")</f>
        <v/>
      </c>
      <c r="FK88" s="25"/>
      <c r="FL88" s="25" t="str">
        <f>IFERROR(INDEX(EM$11:EM$541,_xlfn.AGGREGATE(15,6,(ROW(EM$11:EM$541)-ROW(EM$11)+1)/($DX$11:$DX$541="p"),ROWS(FL$11:FL88))),"")</f>
        <v/>
      </c>
      <c r="FM88" s="25" t="str">
        <f>IFERROR(INDEX(EN$11:EN$541,_xlfn.AGGREGATE(15,6,(ROW(EN$11:EN$541)-ROW(EN$11)+1)/($DX$11:$DX$541="p"),ROWS(FM$11:FM88))),"")</f>
        <v/>
      </c>
      <c r="FN88" s="25" t="str">
        <f>IFERROR(INDEX(EO$11:EO$541,_xlfn.AGGREGATE(15,6,(ROW(EO$11:EO$541)-ROW(EO$11)+1)/($DX$11:$DX$541="p"),ROWS(FN$11:FN88))),"")</f>
        <v/>
      </c>
      <c r="FO88" s="25" t="str">
        <f>IFERROR(INDEX(EP$11:EP$541,_xlfn.AGGREGATE(15,6,(ROW(EP$11:EP$541)-ROW(EP$11)+1)/($DX$11:$DX$541="p"),ROWS(FO$11:FO88))),"")</f>
        <v/>
      </c>
      <c r="FP88" s="25" t="str">
        <f>IFERROR(INDEX(EQ$11:EQ$541,_xlfn.AGGREGATE(15,6,(ROW(EQ$11:EQ$541)-ROW(EQ$11)+1)/($DX$11:$DX$541="p"),ROWS(FP$11:FP88))),"")</f>
        <v/>
      </c>
      <c r="FQ88" s="25" t="str">
        <f>IFERROR(INDEX(ER$11:ER$541,_xlfn.AGGREGATE(15,6,(ROW(ER$11:ER$541)-ROW(ER$11)+1)/($DX$11:$DX$541="p"),ROWS(FQ$11:FQ88))),"")</f>
        <v/>
      </c>
      <c r="FR88" s="25" t="str">
        <f>IFERROR(INDEX(ES$11:ES$541,_xlfn.AGGREGATE(15,6,(ROW(ES$11:ES$541)-ROW(ES$11)+1)/($DX$11:$DX$541="p"),ROWS(FR$11:FR88))),"")</f>
        <v/>
      </c>
      <c r="FS88" s="25" t="str">
        <f>IFERROR(INDEX(ET$11:ET$541,_xlfn.AGGREGATE(15,6,(ROW(ET$11:ET$541)-ROW(ET$11)+1)/($DX$11:$DX$541="p"),ROWS(FS$11:FS88))),"")</f>
        <v/>
      </c>
      <c r="FT88" s="25"/>
      <c r="FU88" s="48">
        <f>_xlfn.RANK.EQ(GI88,$GI$11:$GI$96,1)+COUNTIF($GI$11:GI88,GI88)-1</f>
        <v>17</v>
      </c>
      <c r="FV88" s="25" t="str">
        <f>IFERROR(INDEX(DX$11:DX$541,_xlfn.AGGREGATE(15,6,(ROW(DX$11:DX$541)-ROW(DX$11)+1)/($DX$11:$DX$541="t"),ROWS(FV$11:FV88))),"")</f>
        <v>t</v>
      </c>
      <c r="FW88" s="25" t="str">
        <f>IFERROR(INDEX(DY$11:DY$541,_xlfn.AGGREGATE(15,6,(ROW(DY$11:DY$541)-ROW(DY$11)+1)/($DX$11:$DX$541="t"),ROWS(FW$11:FW88))),"")</f>
        <v>PASS</v>
      </c>
      <c r="FX88" s="25">
        <f>IFERROR(INDEX(DZ$11:DZ$541,_xlfn.AGGREGATE(15,6,(ROW(DZ$11:DZ$541)-ROW(DZ$11)+1)/($DX$11:$DX$541="t"),ROWS(FX$11:FX88))),"")</f>
        <v>3</v>
      </c>
      <c r="FY88" s="25">
        <f>IFERROR(INDEX(EA$11:EA$541,_xlfn.AGGREGATE(15,6,(ROW(EA$11:EA$541)-ROW(EA$11)+1)/($DX$11:$DX$541="t"),ROWS(FY$11:FY88))),"")</f>
        <v>1</v>
      </c>
      <c r="FZ88" s="25">
        <f>IFERROR(INDEX(EB$11:EB$541,_xlfn.AGGREGATE(15,6,(ROW(EB$11:EB$541)-ROW(EB$11)+1)/($DX$11:$DX$541="t"),ROWS(FZ$11:FZ88))),"")</f>
        <v>1</v>
      </c>
      <c r="GA88" s="25">
        <f>IFERROR(INDEX(EC$11:EC$541,_xlfn.AGGREGATE(15,6,(ROW(EC$11:EC$541)-ROW(EC$11)+1)/($DX$11:$DX$541="t"),ROWS(GA$11:GA88))),"")</f>
        <v>3</v>
      </c>
      <c r="GB88" s="25">
        <f>IFERROR(INDEX(ED$11:ED$541,_xlfn.AGGREGATE(15,6,(ROW(ED$11:ED$541)-ROW(ED$11)+1)/($DX$11:$DX$541="t"),ROWS(GB$11:GB88))),"")</f>
        <v>1</v>
      </c>
      <c r="GC88" s="25">
        <f>IFERROR(INDEX(EE$11:EE$541,_xlfn.AGGREGATE(15,6,(ROW(EE$11:EE$541)-ROW(EE$11)+1)/($DX$11:$DX$541="t"),ROWS(GC$11:GC88))),"")</f>
        <v>1</v>
      </c>
      <c r="GD88" s="25">
        <f>IFERROR(INDEX(EF$11:EF$541,_xlfn.AGGREGATE(15,6,(ROW(EF$11:EF$541)-ROW(EF$11)+1)/($DX$11:$DX$541="t"),ROWS(GD$11:GD88))),"")</f>
        <v>3</v>
      </c>
      <c r="GE88" s="25">
        <f>IFERROR(INDEX(EG$11:EG$541,_xlfn.AGGREGATE(15,6,(ROW(EG$11:EG$541)-ROW(EG$11)+1)/($DX$11:$DX$541="t"),ROWS(GE$11:GE88))),"")</f>
        <v>1</v>
      </c>
      <c r="GF88" s="25">
        <f>IFERROR(INDEX(EH$11:EH$541,_xlfn.AGGREGATE(15,6,(ROW(EH$11:EH$541)-ROW(EH$11)+1)/($DX$11:$DX$541="t"),ROWS(GF$11:GF88))),"")</f>
        <v>440.5</v>
      </c>
      <c r="GG88" s="25">
        <f>IFERROR(INDEX(EI$11:EI$541,_xlfn.AGGREGATE(15,6,(ROW(EI$11:EI$541)-ROW(EI$11)+1)/($DX$11:$DX$541="t"),ROWS(GG$11:GG88))),"")</f>
        <v>0</v>
      </c>
      <c r="GH88" s="25">
        <f>IFERROR(INDEX(EJ$11:EJ$541,_xlfn.AGGREGATE(15,6,(ROW(EJ$11:EJ$541)-ROW(EJ$11)+1)/($DX$11:$DX$541="t"),ROWS(GH$11:GH88))),"")</f>
        <v>459.5</v>
      </c>
      <c r="GI88" s="25">
        <f>IFERROR(INDEX(EK$11:EK$541,_xlfn.AGGREGATE(15,6,(ROW(EK$11:EK$541)-ROW(EK$11)+1)/($DX$11:$DX$541="t"),ROWS(GI$11:GI88))),"")</f>
        <v>9.5</v>
      </c>
      <c r="GJ88" s="25"/>
      <c r="GK88" s="25">
        <f>IFERROR(INDEX(EM$11:EM$541,_xlfn.AGGREGATE(15,6,(ROW(EM$11:EM$541)-ROW(EM$11)+1)/($DX$11:$DX$541="t"),ROWS(GK$11:GK88))),"")</f>
        <v>464.64859999999999</v>
      </c>
      <c r="GL88" s="25">
        <f>IFERROR(INDEX(EN$11:EN$541,_xlfn.AGGREGATE(15,6,(ROW(EN$11:EN$541)-ROW(EN$11)+1)/($DX$11:$DX$541="t"),ROWS(GL$11:GL88))),"")</f>
        <v>905.27359999999999</v>
      </c>
      <c r="GM88" s="25">
        <f>IFERROR(INDEX(EO$11:EO$541,_xlfn.AGGREGATE(15,6,(ROW(EO$11:EO$541)-ROW(EO$11)+1)/($DX$11:$DX$541="t"),ROWS(GM$11:GM88))),"")</f>
        <v>1345.8986</v>
      </c>
      <c r="GN88" s="25">
        <f>IFERROR(INDEX(EP$11:EP$541,_xlfn.AGGREGATE(15,6,(ROW(EP$11:EP$541)-ROW(EP$11)+1)/($DX$11:$DX$541="t"),ROWS(GN$11:GN88))),"")</f>
        <v>1805.3986</v>
      </c>
      <c r="GO88" s="25"/>
      <c r="GP88" s="305"/>
      <c r="GQ88" s="142"/>
      <c r="GR88" s="26"/>
      <c r="GS88" s="26"/>
      <c r="GT88" s="26"/>
      <c r="GU88" s="26"/>
      <c r="GV88" s="26"/>
      <c r="GW88" s="26"/>
      <c r="GX88" s="26"/>
      <c r="GY88" s="26"/>
      <c r="GZ88" s="26"/>
      <c r="HA88" s="26"/>
      <c r="HB88" s="12"/>
      <c r="HC88" s="26"/>
      <c r="HD88" s="26"/>
      <c r="HE88" s="26"/>
      <c r="HF88" s="26"/>
      <c r="HG88" s="26"/>
      <c r="HH88" s="2"/>
      <c r="HI88" s="2"/>
      <c r="HJ88" s="25"/>
      <c r="HK88" s="2"/>
      <c r="HL88" s="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row>
    <row r="89" spans="1:271" x14ac:dyDescent="0.3">
      <c r="A89" s="100"/>
      <c r="B89" s="100"/>
      <c r="C89" s="100"/>
      <c r="D89" s="100"/>
      <c r="E89" s="100"/>
      <c r="F89" s="100"/>
      <c r="G89" s="100"/>
      <c r="H89" s="100"/>
      <c r="I89" s="100"/>
      <c r="J89" s="100"/>
      <c r="K89" s="100"/>
      <c r="L89" s="100"/>
      <c r="M89" s="100"/>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426"/>
      <c r="AR89" s="141"/>
      <c r="AS89" s="18">
        <v>39</v>
      </c>
      <c r="AT89" s="26" t="s">
        <v>122</v>
      </c>
      <c r="AU89" s="4" t="str">
        <f t="shared" si="104"/>
        <v>FAIL</v>
      </c>
      <c r="AV89" s="60">
        <v>3</v>
      </c>
      <c r="AW89" s="60">
        <v>1</v>
      </c>
      <c r="AX89" s="60">
        <v>3</v>
      </c>
      <c r="AY89" s="60">
        <v>1</v>
      </c>
      <c r="AZ89" s="26">
        <v>3</v>
      </c>
      <c r="BA89" s="26">
        <v>1</v>
      </c>
      <c r="BB89" s="26">
        <v>3</v>
      </c>
      <c r="BC89" s="26">
        <v>1</v>
      </c>
      <c r="BD89" s="26">
        <f t="shared" si="151"/>
        <v>207</v>
      </c>
      <c r="BE89" s="26"/>
      <c r="BF89" s="26">
        <f t="shared" si="152"/>
        <v>285</v>
      </c>
      <c r="BG89" s="63">
        <f t="shared" si="161"/>
        <v>39</v>
      </c>
      <c r="BH89" s="26"/>
      <c r="BI89" s="138">
        <f t="shared" si="153"/>
        <v>285</v>
      </c>
      <c r="BJ89" s="138">
        <f t="shared" si="154"/>
        <v>492</v>
      </c>
      <c r="BK89" s="138">
        <f t="shared" si="155"/>
        <v>777</v>
      </c>
      <c r="BL89" s="138">
        <f t="shared" si="156"/>
        <v>984</v>
      </c>
      <c r="BM89" s="138">
        <f t="shared" si="157"/>
        <v>1269</v>
      </c>
      <c r="BN89" s="138">
        <f t="shared" si="158"/>
        <v>1476</v>
      </c>
      <c r="BO89" s="138">
        <f t="shared" si="159"/>
        <v>1761</v>
      </c>
      <c r="BP89" s="138">
        <f t="shared" si="160"/>
        <v>0</v>
      </c>
      <c r="BQ89" s="26"/>
      <c r="BR89" s="26" t="str">
        <f t="shared" si="144"/>
        <v>no</v>
      </c>
      <c r="BS89" s="26" t="str">
        <f t="shared" si="145"/>
        <v>Int</v>
      </c>
      <c r="BT89" s="26"/>
      <c r="BU89" s="26"/>
      <c r="BV89" s="1">
        <f t="shared" si="146"/>
        <v>0</v>
      </c>
      <c r="BW89" s="1">
        <f t="shared" si="146"/>
        <v>0</v>
      </c>
      <c r="BX89" s="1">
        <f t="shared" si="146"/>
        <v>0</v>
      </c>
      <c r="BY89" s="1">
        <f t="shared" si="146"/>
        <v>0</v>
      </c>
      <c r="BZ89" s="1">
        <f t="shared" si="146"/>
        <v>0</v>
      </c>
      <c r="CA89" s="1">
        <f t="shared" si="146"/>
        <v>0</v>
      </c>
      <c r="CB89" s="1">
        <f t="shared" si="146"/>
        <v>0</v>
      </c>
      <c r="CC89" s="1">
        <f t="shared" si="146"/>
        <v>1</v>
      </c>
      <c r="CD89" s="1">
        <f t="shared" si="146"/>
        <v>0</v>
      </c>
      <c r="CE89" s="1">
        <f t="shared" si="146"/>
        <v>0</v>
      </c>
      <c r="CF89" s="1">
        <f t="shared" si="147"/>
        <v>0</v>
      </c>
      <c r="CG89" s="1">
        <f t="shared" si="147"/>
        <v>0</v>
      </c>
      <c r="CH89" s="1">
        <f t="shared" si="147"/>
        <v>1</v>
      </c>
      <c r="CI89" s="1">
        <f t="shared" si="147"/>
        <v>0</v>
      </c>
      <c r="CJ89" s="1">
        <f t="shared" si="147"/>
        <v>0</v>
      </c>
      <c r="CK89" s="1">
        <f t="shared" si="147"/>
        <v>0</v>
      </c>
      <c r="CL89" s="1">
        <f t="shared" si="147"/>
        <v>0</v>
      </c>
      <c r="CM89" s="1">
        <f t="shared" si="147"/>
        <v>0</v>
      </c>
      <c r="CN89" s="1">
        <f t="shared" si="147"/>
        <v>0</v>
      </c>
      <c r="CO89" s="1">
        <f t="shared" si="147"/>
        <v>0</v>
      </c>
      <c r="CP89" s="1">
        <f t="shared" si="148"/>
        <v>0</v>
      </c>
      <c r="CQ89" s="1">
        <f t="shared" si="148"/>
        <v>0</v>
      </c>
      <c r="CR89" s="1">
        <f t="shared" si="148"/>
        <v>0</v>
      </c>
      <c r="CS89" s="1">
        <f t="shared" si="148"/>
        <v>0</v>
      </c>
      <c r="CT89" s="1">
        <f t="shared" si="148"/>
        <v>0</v>
      </c>
      <c r="CU89" s="1">
        <f t="shared" si="148"/>
        <v>0</v>
      </c>
      <c r="CV89" s="1">
        <f t="shared" si="148"/>
        <v>0</v>
      </c>
      <c r="CW89" s="1">
        <f t="shared" si="148"/>
        <v>0</v>
      </c>
      <c r="CX89" s="1">
        <f t="shared" si="148"/>
        <v>0</v>
      </c>
      <c r="CY89" s="1">
        <f t="shared" si="148"/>
        <v>0</v>
      </c>
      <c r="CZ89" s="1">
        <f t="shared" si="149"/>
        <v>0</v>
      </c>
      <c r="DA89" s="1">
        <f t="shared" si="149"/>
        <v>0</v>
      </c>
      <c r="DB89" s="1">
        <f t="shared" si="149"/>
        <v>0</v>
      </c>
      <c r="DC89" s="1">
        <f t="shared" si="149"/>
        <v>0</v>
      </c>
      <c r="DD89" s="1">
        <f t="shared" si="149"/>
        <v>0</v>
      </c>
      <c r="DE89" s="1">
        <f t="shared" si="149"/>
        <v>0</v>
      </c>
      <c r="DF89" s="1">
        <f t="shared" si="149"/>
        <v>0</v>
      </c>
      <c r="DG89" s="1">
        <f t="shared" si="149"/>
        <v>0</v>
      </c>
      <c r="DH89" s="1">
        <f t="shared" si="149"/>
        <v>0</v>
      </c>
      <c r="DI89" s="1">
        <f t="shared" si="149"/>
        <v>0</v>
      </c>
      <c r="DJ89" s="1">
        <f t="shared" si="150"/>
        <v>0</v>
      </c>
      <c r="DK89" s="1">
        <f t="shared" si="150"/>
        <v>0</v>
      </c>
      <c r="DL89" s="1">
        <f t="shared" si="150"/>
        <v>0</v>
      </c>
      <c r="DM89" s="1">
        <f t="shared" si="150"/>
        <v>0</v>
      </c>
      <c r="DN89" s="1">
        <f t="shared" si="150"/>
        <v>1</v>
      </c>
      <c r="DO89" s="1">
        <f t="shared" si="150"/>
        <v>0</v>
      </c>
      <c r="DP89" s="26"/>
      <c r="DQ89" s="26"/>
      <c r="DR89" s="26"/>
      <c r="DS89" s="26"/>
      <c r="DT89" s="366"/>
      <c r="DU89" s="142"/>
      <c r="DV89" s="26"/>
      <c r="DW89" s="48">
        <v>76</v>
      </c>
      <c r="DX89" s="26" t="str">
        <f>IFERROR(INDEX(AT$11:AT$2000,_xlfn.AGGREGATE(15,6,(ROW(AT$11:AT$2000)-ROW(AT$11)+1)/($AU$11:$AU$2000=$DY$8),ROWS(DX$11:DX89))),"")</f>
        <v>t</v>
      </c>
      <c r="DY89" s="4" t="str">
        <f>IFERROR(INDEX(AU$11:AU$2000,_xlfn.AGGREGATE(15,6,(ROW(AU$11:AU$2000)-ROW(AU$11)+1)/($AU$11:$AU$2000=$DY$8),ROWS(DY$11:DY89))),"")</f>
        <v>PASS</v>
      </c>
      <c r="DZ89" s="26">
        <f>IFERROR(INDEX(AV$11:AV$2000,_xlfn.AGGREGATE(15,6,(ROW(AV$11:AV$2000)-ROW(AV$11)+1)/($AU$11:$AU$2000=$DY$8),ROWS(DZ$11:DZ89))),"")</f>
        <v>3</v>
      </c>
      <c r="EA89" s="26">
        <f>IFERROR(INDEX(AW$11:AW$2000,_xlfn.AGGREGATE(15,6,(ROW(AW$11:AW$2000)-ROW(AW$11)+1)/($AU$11:$AU$2000=$DY$8),ROWS(EA$11:EA89))),"")</f>
        <v>1</v>
      </c>
      <c r="EB89" s="26">
        <f>IFERROR(INDEX(AX$11:AX$2000,_xlfn.AGGREGATE(15,6,(ROW(AX$11:AX$2000)-ROW(AX$11)+1)/($AU$11:$AU$2000=$DY$8),ROWS(EB$11:EB89))),"")</f>
        <v>1</v>
      </c>
      <c r="EC89" s="26">
        <f>IFERROR(INDEX(AY$11:AY$2000,_xlfn.AGGREGATE(15,6,(ROW(AY$11:AY$2000)-ROW(AY$11)+1)/($AU$11:$AU$2000=$DY$8),ROWS(EC$11:EC89))),"")</f>
        <v>3</v>
      </c>
      <c r="ED89" s="26">
        <f>IFERROR(INDEX(AZ$11:AZ$2000,_xlfn.AGGREGATE(15,6,(ROW(AZ$11:AZ$2000)-ROW(AZ$11)+1)/($AU$11:$AU$2000=$DY$8),ROWS(ED$11:ED89))),"")</f>
        <v>1</v>
      </c>
      <c r="EE89" s="26">
        <f>IFERROR(INDEX(BA$11:BA$2000,_xlfn.AGGREGATE(15,6,(ROW(BA$11:BA$2000)-ROW(BA$11)+1)/($AU$11:$AU$2000=$DY$8),ROWS(EE$11:EE89))),"")</f>
        <v>1</v>
      </c>
      <c r="EF89" s="26">
        <f>IFERROR(INDEX(BB$11:BB$2000,_xlfn.AGGREGATE(15,6,(ROW(BB$11:BB$2000)-ROW(BB$11)+1)/($AU$11:$AU$2000=$DY$8),ROWS(EF$11:EF89))),"")</f>
        <v>3</v>
      </c>
      <c r="EG89" s="26">
        <f>IFERROR(INDEX(BC$11:BC$2000,_xlfn.AGGREGATE(15,6,(ROW(BC$11:BC$2000)-ROW(BC$11)+1)/($AU$11:$AU$2000=$DY$8),ROWS(EG$11:EG89))),"")</f>
        <v>1</v>
      </c>
      <c r="EH89" s="26">
        <f>IFERROR(INDEX(BD$11:BD$2000,_xlfn.AGGREGATE(15,6,(ROW(BD$11:BD$2000)-ROW(BD$11)+1)/($AU$11:$AU$2000=$DY$8),ROWS(EH$11:EH89))),"")</f>
        <v>443.5</v>
      </c>
      <c r="EI89" s="26">
        <f>IFERROR(INDEX(BE$11:BE$2000,_xlfn.AGGREGATE(15,6,(ROW(BE$11:BE$2000)-ROW(BE$11)+1)/($AU$11:$AU$2000=$DY$8),ROWS(EI$11:EI89))),"")</f>
        <v>0</v>
      </c>
      <c r="EJ89" s="26">
        <f>IFERROR(INDEX(BF$11:BF$2000,_xlfn.AGGREGATE(15,6,(ROW(BF$11:BF$2000)-ROW(BF$11)+1)/($AU$11:$AU$2000=$DY$8),ROWS(EJ$11:EJ89))),"")</f>
        <v>456.5</v>
      </c>
      <c r="EK89" s="26">
        <f>IFERROR(INDEX(BG$11:BG$2000,_xlfn.AGGREGATE(15,6,(ROW(BG$11:BG$2000)-ROW(BG$11)+1)/($AU$11:$AU$2000=$DY$8),ROWS(EK$11:EK89))),"")</f>
        <v>6.5</v>
      </c>
      <c r="EL89" s="26">
        <f>IFERROR(INDEX(BH$11:BH$2000,_xlfn.AGGREGATE(15,6,(ROW(BH$11:BH$2000)-ROW(BH$11)+1)/($AU$11:$AU$2000=$DY$8),ROWS(EL$11:EL89))),"")</f>
        <v>0</v>
      </c>
      <c r="EM89" s="26">
        <f>IFERROR(INDEX(BI$11:BI$2000,_xlfn.AGGREGATE(15,6,(ROW(BI$11:BI$2000)-ROW(BI$11)+1)/($AU$11:$AU$2000=$DY$8),ROWS(EM$11:EM89))),"")</f>
        <v>461.64859999999999</v>
      </c>
      <c r="EN89" s="26">
        <f>IFERROR(INDEX(BJ$11:BJ$2000,_xlfn.AGGREGATE(15,6,(ROW(BJ$11:BJ$2000)-ROW(BJ$11)+1)/($AU$11:$AU$2000=$DY$8),ROWS(EN$11:EN89))),"")</f>
        <v>905.27359999999999</v>
      </c>
      <c r="EO89" s="26">
        <f>IFERROR(INDEX(BK$11:BK$2000,_xlfn.AGGREGATE(15,6,(ROW(BK$11:BK$2000)-ROW(BK$11)+1)/($AU$11:$AU$2000=$DY$8),ROWS(EO$11:EO89))),"")</f>
        <v>1348.8986</v>
      </c>
      <c r="EP89" s="26">
        <f>IFERROR(INDEX(BL$11:BL$2000,_xlfn.AGGREGATE(15,6,(ROW(BL$11:BL$2000)-ROW(BL$11)+1)/($AU$11:$AU$2000=$DY$8),ROWS(EP$11:EP89))),"")</f>
        <v>1805.3986</v>
      </c>
      <c r="EQ89" s="26">
        <f>IFERROR(INDEX(BM$11:BM$2000,_xlfn.AGGREGATE(15,6,(ROW(BM$11:BM$2000)-ROW(BM$11)+1)/($AU$11:$AU$2000=$DY$8),ROWS(EQ$11:EQ89))),"")</f>
        <v>0</v>
      </c>
      <c r="ER89" s="26">
        <f>IFERROR(INDEX(BN$11:BN$2000,_xlfn.AGGREGATE(15,6,(ROW(BN$11:BN$2000)-ROW(BN$11)+1)/($AU$11:$AU$2000=$DY$8),ROWS(ER$11:ER89))),"")</f>
        <v>0</v>
      </c>
      <c r="ES89" s="26">
        <f>IFERROR(INDEX(BO$11:BO$2000,_xlfn.AGGREGATE(15,6,(ROW(BO$11:BO$2000)-ROW(BO$11)+1)/($AU$11:$AU$2000=$DY$8),ROWS(ES$11:ES89))),"")</f>
        <v>0</v>
      </c>
      <c r="ET89" s="63">
        <f>IFERROR(INDEX(BP$11:BP$2000,_xlfn.AGGREGATE(15,6,(ROW(BP$11:BP$2000)-ROW(BP$11)+1)/($AU$11:$AU$2000=$DY$8),ROWS(ET$11:ET89))),"")</f>
        <v>0</v>
      </c>
      <c r="EU89" s="25"/>
      <c r="EV89" s="48" t="e">
        <f>_xlfn.RANK.EQ(FJ89,$FJ$11:$FJ$64,1)+COUNTIF(FJ$11:$FJ89,FJ89)-1</f>
        <v>#VALUE!</v>
      </c>
      <c r="EW89" s="25" t="str">
        <f>IFERROR(INDEX(DX$11:DX$541,_xlfn.AGGREGATE(15,6,(ROW(DX$11:DX$541)-ROW(DX$11)+1)/($DX$11:$DX$541="p"),ROWS(EW$11:EW89))),"")</f>
        <v/>
      </c>
      <c r="EX89" s="25" t="str">
        <f>IFERROR(INDEX(DY$11:DY$541,_xlfn.AGGREGATE(15,6,(ROW(DY$11:DY$541)-ROW(DY$11)+1)/($DX$11:$DX$541="p"),ROWS(EX$11:EX89))),"")</f>
        <v/>
      </c>
      <c r="EY89" s="25" t="str">
        <f>IFERROR(INDEX(DZ$11:DZ$541,_xlfn.AGGREGATE(15,6,(ROW(DZ$11:DZ$541)-ROW(DZ$11)+1)/($DX$11:$DX$541="p"),ROWS(EY$11:EY89))),"")</f>
        <v/>
      </c>
      <c r="EZ89" s="25" t="str">
        <f>IFERROR(INDEX(EA$11:EA$541,_xlfn.AGGREGATE(15,6,(ROW(EA$11:EA$541)-ROW(EA$11)+1)/($DX$11:$DX$541="p"),ROWS(EZ$11:EZ89))),"")</f>
        <v/>
      </c>
      <c r="FA89" s="25" t="str">
        <f>IFERROR(INDEX(EB$11:EB$541,_xlfn.AGGREGATE(15,6,(ROW(EB$11:EB$541)-ROW(EB$11)+1)/($DX$11:$DX$541="p"),ROWS(FA$11:FA89))),"")</f>
        <v/>
      </c>
      <c r="FB89" s="25" t="str">
        <f>IFERROR(INDEX(EC$11:EC$541,_xlfn.AGGREGATE(15,6,(ROW(EC$11:EC$541)-ROW(EC$11)+1)/($DX$11:$DX$541="p"),ROWS(FB$11:FB89))),"")</f>
        <v/>
      </c>
      <c r="FC89" s="25" t="str">
        <f>IFERROR(INDEX(ED$11:ED$541,_xlfn.AGGREGATE(15,6,(ROW(ED$11:ED$541)-ROW(ED$11)+1)/($DX$11:$DX$541="p"),ROWS(FC$11:FC89))),"")</f>
        <v/>
      </c>
      <c r="FD89" s="25" t="str">
        <f>IFERROR(INDEX(EE$11:EE$541,_xlfn.AGGREGATE(15,6,(ROW(EE$11:EE$541)-ROW(EE$11)+1)/($DX$11:$DX$541="p"),ROWS(FD$11:FD89))),"")</f>
        <v/>
      </c>
      <c r="FE89" s="25" t="str">
        <f>IFERROR(INDEX(EF$11:EF$541,_xlfn.AGGREGATE(15,6,(ROW(EF$11:EF$541)-ROW(EF$11)+1)/($DX$11:$DX$541="p"),ROWS(FE$11:FE89))),"")</f>
        <v/>
      </c>
      <c r="FF89" s="25" t="str">
        <f>IFERROR(INDEX(EG$11:EG$541,_xlfn.AGGREGATE(15,6,(ROW(EG$11:EG$541)-ROW(EG$11)+1)/($DX$11:$DX$541="p"),ROWS(FF$11:FF89))),"")</f>
        <v/>
      </c>
      <c r="FG89" s="25" t="str">
        <f>IFERROR(INDEX(EH$11:EH$541,_xlfn.AGGREGATE(15,6,(ROW(EH$11:EH$541)-ROW(EH$11)+1)/($DX$11:$DX$541="p"),ROWS(FG$11:FG89))),"")</f>
        <v/>
      </c>
      <c r="FH89" s="25" t="str">
        <f>IFERROR(INDEX(EI$11:EI$541,_xlfn.AGGREGATE(15,6,(ROW(EI$11:EI$541)-ROW(EI$11)+1)/($DX$11:$DX$541="p"),ROWS(FH$11:FH89))),"")</f>
        <v/>
      </c>
      <c r="FI89" s="25" t="str">
        <f>IFERROR(INDEX(EJ$11:EJ$541,_xlfn.AGGREGATE(15,6,(ROW(EJ$11:EJ$541)-ROW(EJ$11)+1)/($DX$11:$DX$541="p"),ROWS(FI$11:FI89))),"")</f>
        <v/>
      </c>
      <c r="FJ89" s="25" t="str">
        <f>IFERROR(INDEX(EK$11:EK$541,_xlfn.AGGREGATE(15,6,(ROW(EK$11:EK$541)-ROW(EK$11)+1)/($DX$11:$DX$541="p"),ROWS(FJ$11:FJ89))),"")</f>
        <v/>
      </c>
      <c r="FK89" s="25"/>
      <c r="FL89" s="25" t="str">
        <f>IFERROR(INDEX(EM$11:EM$541,_xlfn.AGGREGATE(15,6,(ROW(EM$11:EM$541)-ROW(EM$11)+1)/($DX$11:$DX$541="p"),ROWS(FL$11:FL89))),"")</f>
        <v/>
      </c>
      <c r="FM89" s="25" t="str">
        <f>IFERROR(INDEX(EN$11:EN$541,_xlfn.AGGREGATE(15,6,(ROW(EN$11:EN$541)-ROW(EN$11)+1)/($DX$11:$DX$541="p"),ROWS(FM$11:FM89))),"")</f>
        <v/>
      </c>
      <c r="FN89" s="25" t="str">
        <f>IFERROR(INDEX(EO$11:EO$541,_xlfn.AGGREGATE(15,6,(ROW(EO$11:EO$541)-ROW(EO$11)+1)/($DX$11:$DX$541="p"),ROWS(FN$11:FN89))),"")</f>
        <v/>
      </c>
      <c r="FO89" s="25" t="str">
        <f>IFERROR(INDEX(EP$11:EP$541,_xlfn.AGGREGATE(15,6,(ROW(EP$11:EP$541)-ROW(EP$11)+1)/($DX$11:$DX$541="p"),ROWS(FO$11:FO89))),"")</f>
        <v/>
      </c>
      <c r="FP89" s="25" t="str">
        <f>IFERROR(INDEX(EQ$11:EQ$541,_xlfn.AGGREGATE(15,6,(ROW(EQ$11:EQ$541)-ROW(EQ$11)+1)/($DX$11:$DX$541="p"),ROWS(FP$11:FP89))),"")</f>
        <v/>
      </c>
      <c r="FQ89" s="25" t="str">
        <f>IFERROR(INDEX(ER$11:ER$541,_xlfn.AGGREGATE(15,6,(ROW(ER$11:ER$541)-ROW(ER$11)+1)/($DX$11:$DX$541="p"),ROWS(FQ$11:FQ89))),"")</f>
        <v/>
      </c>
      <c r="FR89" s="25" t="str">
        <f>IFERROR(INDEX(ES$11:ES$541,_xlfn.AGGREGATE(15,6,(ROW(ES$11:ES$541)-ROW(ES$11)+1)/($DX$11:$DX$541="p"),ROWS(FR$11:FR89))),"")</f>
        <v/>
      </c>
      <c r="FS89" s="25" t="str">
        <f>IFERROR(INDEX(ET$11:ET$541,_xlfn.AGGREGATE(15,6,(ROW(ET$11:ET$541)-ROW(ET$11)+1)/($DX$11:$DX$541="p"),ROWS(FS$11:FS89))),"")</f>
        <v/>
      </c>
      <c r="FT89" s="25"/>
      <c r="FU89" s="48">
        <f>_xlfn.RANK.EQ(GI89,$GI$11:$GI$96,1)+COUNTIF($GI$11:GI89,GI89)-1</f>
        <v>18</v>
      </c>
      <c r="FV89" s="25" t="str">
        <f>IFERROR(INDEX(DX$11:DX$541,_xlfn.AGGREGATE(15,6,(ROW(DX$11:DX$541)-ROW(DX$11)+1)/($DX$11:$DX$541="t"),ROWS(FV$11:FV89))),"")</f>
        <v>t</v>
      </c>
      <c r="FW89" s="25" t="str">
        <f>IFERROR(INDEX(DY$11:DY$541,_xlfn.AGGREGATE(15,6,(ROW(DY$11:DY$541)-ROW(DY$11)+1)/($DX$11:$DX$541="t"),ROWS(FW$11:FW89))),"")</f>
        <v>PASS</v>
      </c>
      <c r="FX89" s="25">
        <f>IFERROR(INDEX(DZ$11:DZ$541,_xlfn.AGGREGATE(15,6,(ROW(DZ$11:DZ$541)-ROW(DZ$11)+1)/($DX$11:$DX$541="t"),ROWS(FX$11:FX89))),"")</f>
        <v>3</v>
      </c>
      <c r="FY89" s="25">
        <f>IFERROR(INDEX(EA$11:EA$541,_xlfn.AGGREGATE(15,6,(ROW(EA$11:EA$541)-ROW(EA$11)+1)/($DX$11:$DX$541="t"),ROWS(FY$11:FY89))),"")</f>
        <v>1</v>
      </c>
      <c r="FZ89" s="25">
        <f>IFERROR(INDEX(EB$11:EB$541,_xlfn.AGGREGATE(15,6,(ROW(EB$11:EB$541)-ROW(EB$11)+1)/($DX$11:$DX$541="t"),ROWS(FZ$11:FZ89))),"")</f>
        <v>1</v>
      </c>
      <c r="GA89" s="25">
        <f>IFERROR(INDEX(EC$11:EC$541,_xlfn.AGGREGATE(15,6,(ROW(EC$11:EC$541)-ROW(EC$11)+1)/($DX$11:$DX$541="t"),ROWS(GA$11:GA89))),"")</f>
        <v>3</v>
      </c>
      <c r="GB89" s="25">
        <f>IFERROR(INDEX(ED$11:ED$541,_xlfn.AGGREGATE(15,6,(ROW(ED$11:ED$541)-ROW(ED$11)+1)/($DX$11:$DX$541="t"),ROWS(GB$11:GB89))),"")</f>
        <v>1</v>
      </c>
      <c r="GC89" s="25">
        <f>IFERROR(INDEX(EE$11:EE$541,_xlfn.AGGREGATE(15,6,(ROW(EE$11:EE$541)-ROW(EE$11)+1)/($DX$11:$DX$541="t"),ROWS(GC$11:GC89))),"")</f>
        <v>1</v>
      </c>
      <c r="GD89" s="25">
        <f>IFERROR(INDEX(EF$11:EF$541,_xlfn.AGGREGATE(15,6,(ROW(EF$11:EF$541)-ROW(EF$11)+1)/($DX$11:$DX$541="t"),ROWS(GD$11:GD89))),"")</f>
        <v>3</v>
      </c>
      <c r="GE89" s="25">
        <f>IFERROR(INDEX(EG$11:EG$541,_xlfn.AGGREGATE(15,6,(ROW(EG$11:EG$541)-ROW(EG$11)+1)/($DX$11:$DX$541="t"),ROWS(GE$11:GE89))),"")</f>
        <v>1</v>
      </c>
      <c r="GF89" s="25">
        <f>IFERROR(INDEX(EH$11:EH$541,_xlfn.AGGREGATE(15,6,(ROW(EH$11:EH$541)-ROW(EH$11)+1)/($DX$11:$DX$541="t"),ROWS(GF$11:GF89))),"")</f>
        <v>440</v>
      </c>
      <c r="GG89" s="25">
        <f>IFERROR(INDEX(EI$11:EI$541,_xlfn.AGGREGATE(15,6,(ROW(EI$11:EI$541)-ROW(EI$11)+1)/($DX$11:$DX$541="t"),ROWS(GG$11:GG89))),"")</f>
        <v>0</v>
      </c>
      <c r="GH89" s="25">
        <f>IFERROR(INDEX(EJ$11:EJ$541,_xlfn.AGGREGATE(15,6,(ROW(EJ$11:EJ$541)-ROW(EJ$11)+1)/($DX$11:$DX$541="t"),ROWS(GH$11:GH89))),"")</f>
        <v>460</v>
      </c>
      <c r="GI89" s="25">
        <f>IFERROR(INDEX(EK$11:EK$541,_xlfn.AGGREGATE(15,6,(ROW(EK$11:EK$541)-ROW(EK$11)+1)/($DX$11:$DX$541="t"),ROWS(GI$11:GI89))),"")</f>
        <v>10</v>
      </c>
      <c r="GJ89" s="25"/>
      <c r="GK89" s="25">
        <f>IFERROR(INDEX(EM$11:EM$541,_xlfn.AGGREGATE(15,6,(ROW(EM$11:EM$541)-ROW(EM$11)+1)/($DX$11:$DX$541="t"),ROWS(GK$11:GK89))),"")</f>
        <v>465.14859999999999</v>
      </c>
      <c r="GL89" s="25">
        <f>IFERROR(INDEX(EN$11:EN$541,_xlfn.AGGREGATE(15,6,(ROW(EN$11:EN$541)-ROW(EN$11)+1)/($DX$11:$DX$541="t"),ROWS(GL$11:GL89))),"")</f>
        <v>905.27359999999999</v>
      </c>
      <c r="GM89" s="25">
        <f>IFERROR(INDEX(EO$11:EO$541,_xlfn.AGGREGATE(15,6,(ROW(EO$11:EO$541)-ROW(EO$11)+1)/($DX$11:$DX$541="t"),ROWS(GM$11:GM89))),"")</f>
        <v>1345.3986</v>
      </c>
      <c r="GN89" s="25">
        <f>IFERROR(INDEX(EP$11:EP$541,_xlfn.AGGREGATE(15,6,(ROW(EP$11:EP$541)-ROW(EP$11)+1)/($DX$11:$DX$541="t"),ROWS(GN$11:GN89))),"")</f>
        <v>1805.3986</v>
      </c>
      <c r="GO89" s="25"/>
      <c r="GP89" s="305"/>
      <c r="GQ89" s="142"/>
      <c r="GR89" s="26"/>
      <c r="GS89" s="26"/>
      <c r="GT89" s="26"/>
      <c r="GU89" s="26"/>
      <c r="GV89" s="26"/>
      <c r="GW89" s="26"/>
      <c r="GX89" s="26"/>
      <c r="GY89" s="26"/>
      <c r="GZ89" s="26"/>
      <c r="HA89" s="26"/>
      <c r="HB89" s="12"/>
      <c r="HC89" s="26"/>
      <c r="HD89" s="26"/>
      <c r="HE89" s="26"/>
      <c r="HF89" s="26"/>
      <c r="HG89" s="26"/>
      <c r="HH89" s="2"/>
      <c r="HI89" s="2"/>
      <c r="HJ89" s="25"/>
      <c r="HK89" s="2"/>
      <c r="HL89" s="2"/>
      <c r="HN89" s="12"/>
      <c r="HO89" s="12"/>
      <c r="HP89" s="12"/>
      <c r="HQ89" s="12"/>
      <c r="HR89" s="12"/>
      <c r="HS89" s="12"/>
      <c r="HT89" s="12"/>
      <c r="HU89" s="12"/>
      <c r="HV89" s="12"/>
      <c r="HW89" s="12"/>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row>
    <row r="90" spans="1:271" x14ac:dyDescent="0.3">
      <c r="A90" s="100"/>
      <c r="B90" s="100"/>
      <c r="C90" s="100"/>
      <c r="D90" s="100"/>
      <c r="E90" s="100"/>
      <c r="F90" s="100"/>
      <c r="G90" s="100"/>
      <c r="H90" s="100"/>
      <c r="I90" s="100"/>
      <c r="J90" s="100"/>
      <c r="K90" s="100"/>
      <c r="L90" s="100"/>
      <c r="M90" s="100"/>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426"/>
      <c r="AR90" s="141"/>
      <c r="AS90" s="18">
        <v>40</v>
      </c>
      <c r="AT90" s="26" t="s">
        <v>122</v>
      </c>
      <c r="AU90" s="4" t="str">
        <f t="shared" si="104"/>
        <v>FAIL</v>
      </c>
      <c r="AV90" s="60">
        <v>3</v>
      </c>
      <c r="AW90" s="60">
        <v>1</v>
      </c>
      <c r="AX90" s="60">
        <v>3</v>
      </c>
      <c r="AY90" s="60">
        <v>1</v>
      </c>
      <c r="AZ90" s="26">
        <v>3</v>
      </c>
      <c r="BA90" s="26">
        <v>1</v>
      </c>
      <c r="BB90" s="26">
        <v>3</v>
      </c>
      <c r="BC90" s="26">
        <v>1</v>
      </c>
      <c r="BD90" s="26">
        <f t="shared" si="151"/>
        <v>206</v>
      </c>
      <c r="BE90" s="26"/>
      <c r="BF90" s="26">
        <f t="shared" si="152"/>
        <v>286</v>
      </c>
      <c r="BG90" s="63">
        <f t="shared" si="161"/>
        <v>40</v>
      </c>
      <c r="BH90" s="26"/>
      <c r="BI90" s="138">
        <f t="shared" si="153"/>
        <v>286</v>
      </c>
      <c r="BJ90" s="138">
        <f t="shared" si="154"/>
        <v>492</v>
      </c>
      <c r="BK90" s="138">
        <f t="shared" si="155"/>
        <v>778</v>
      </c>
      <c r="BL90" s="138">
        <f t="shared" si="156"/>
        <v>984</v>
      </c>
      <c r="BM90" s="138">
        <f t="shared" si="157"/>
        <v>1270</v>
      </c>
      <c r="BN90" s="138">
        <f t="shared" si="158"/>
        <v>1476</v>
      </c>
      <c r="BO90" s="138">
        <f t="shared" si="159"/>
        <v>1762</v>
      </c>
      <c r="BP90" s="138">
        <f t="shared" si="160"/>
        <v>0</v>
      </c>
      <c r="BQ90" s="26"/>
      <c r="BR90" s="26" t="str">
        <f>IF(AND(MAX(BI90:BP90)&gt;$J$24,MAX(BI90:BP90)&lt;$J$25),"yes3",IF(AND(MAX(BI90:BP90)&gt;$J$24,MAX(BI90:BP90)&lt;$J$26),"yes2","no"))</f>
        <v>no</v>
      </c>
      <c r="BS90" s="26" t="str">
        <f t="shared" si="145"/>
        <v>Int</v>
      </c>
      <c r="BT90" s="26"/>
      <c r="BU90" s="26"/>
      <c r="BV90" s="1">
        <f t="shared" si="146"/>
        <v>0</v>
      </c>
      <c r="BW90" s="1">
        <f t="shared" si="146"/>
        <v>0</v>
      </c>
      <c r="BX90" s="1">
        <f t="shared" si="146"/>
        <v>0</v>
      </c>
      <c r="BY90" s="1">
        <f t="shared" si="146"/>
        <v>0</v>
      </c>
      <c r="BZ90" s="1">
        <f t="shared" si="146"/>
        <v>0</v>
      </c>
      <c r="CA90" s="1">
        <f t="shared" si="146"/>
        <v>0</v>
      </c>
      <c r="CB90" s="1">
        <f t="shared" si="146"/>
        <v>0</v>
      </c>
      <c r="CC90" s="1">
        <f t="shared" si="146"/>
        <v>1</v>
      </c>
      <c r="CD90" s="1">
        <f t="shared" si="146"/>
        <v>0</v>
      </c>
      <c r="CE90" s="1">
        <f t="shared" si="146"/>
        <v>0</v>
      </c>
      <c r="CF90" s="1">
        <f t="shared" si="147"/>
        <v>0</v>
      </c>
      <c r="CG90" s="1">
        <f t="shared" si="147"/>
        <v>0</v>
      </c>
      <c r="CH90" s="1">
        <f t="shared" si="147"/>
        <v>1</v>
      </c>
      <c r="CI90" s="1">
        <f t="shared" si="147"/>
        <v>0</v>
      </c>
      <c r="CJ90" s="1">
        <f t="shared" si="147"/>
        <v>0</v>
      </c>
      <c r="CK90" s="1">
        <f t="shared" si="147"/>
        <v>0</v>
      </c>
      <c r="CL90" s="1">
        <f t="shared" si="147"/>
        <v>0</v>
      </c>
      <c r="CM90" s="1">
        <f t="shared" si="147"/>
        <v>0</v>
      </c>
      <c r="CN90" s="1">
        <f t="shared" si="147"/>
        <v>0</v>
      </c>
      <c r="CO90" s="1">
        <f t="shared" si="147"/>
        <v>0</v>
      </c>
      <c r="CP90" s="1">
        <f t="shared" si="148"/>
        <v>0</v>
      </c>
      <c r="CQ90" s="1">
        <f t="shared" si="148"/>
        <v>0</v>
      </c>
      <c r="CR90" s="1">
        <f t="shared" si="148"/>
        <v>0</v>
      </c>
      <c r="CS90" s="1">
        <f t="shared" si="148"/>
        <v>0</v>
      </c>
      <c r="CT90" s="1">
        <f t="shared" si="148"/>
        <v>0</v>
      </c>
      <c r="CU90" s="1">
        <f t="shared" si="148"/>
        <v>0</v>
      </c>
      <c r="CV90" s="1">
        <f t="shared" si="148"/>
        <v>0</v>
      </c>
      <c r="CW90" s="1">
        <f t="shared" si="148"/>
        <v>0</v>
      </c>
      <c r="CX90" s="1">
        <f t="shared" si="148"/>
        <v>0</v>
      </c>
      <c r="CY90" s="1">
        <f t="shared" si="148"/>
        <v>0</v>
      </c>
      <c r="CZ90" s="1">
        <f t="shared" si="149"/>
        <v>0</v>
      </c>
      <c r="DA90" s="1">
        <f t="shared" si="149"/>
        <v>0</v>
      </c>
      <c r="DB90" s="1">
        <f t="shared" si="149"/>
        <v>0</v>
      </c>
      <c r="DC90" s="1">
        <f t="shared" si="149"/>
        <v>0</v>
      </c>
      <c r="DD90" s="1">
        <f t="shared" si="149"/>
        <v>0</v>
      </c>
      <c r="DE90" s="1">
        <f t="shared" si="149"/>
        <v>0</v>
      </c>
      <c r="DF90" s="1">
        <f t="shared" si="149"/>
        <v>0</v>
      </c>
      <c r="DG90" s="1">
        <f t="shared" si="149"/>
        <v>0</v>
      </c>
      <c r="DH90" s="1">
        <f t="shared" si="149"/>
        <v>0</v>
      </c>
      <c r="DI90" s="1">
        <f t="shared" si="149"/>
        <v>0</v>
      </c>
      <c r="DJ90" s="1">
        <f t="shared" si="150"/>
        <v>0</v>
      </c>
      <c r="DK90" s="1">
        <f t="shared" si="150"/>
        <v>0</v>
      </c>
      <c r="DL90" s="1">
        <f t="shared" si="150"/>
        <v>0</v>
      </c>
      <c r="DM90" s="1">
        <f t="shared" si="150"/>
        <v>0</v>
      </c>
      <c r="DN90" s="1">
        <f t="shared" si="150"/>
        <v>1</v>
      </c>
      <c r="DO90" s="1">
        <f t="shared" si="150"/>
        <v>0</v>
      </c>
      <c r="DP90" s="26"/>
      <c r="DQ90" s="26"/>
      <c r="DR90" s="26"/>
      <c r="DS90" s="26"/>
      <c r="DT90" s="366"/>
      <c r="DU90" s="142"/>
      <c r="DV90" s="26"/>
      <c r="DW90" s="48">
        <v>77</v>
      </c>
      <c r="DX90" s="26" t="str">
        <f>IFERROR(INDEX(AT$11:AT$2000,_xlfn.AGGREGATE(15,6,(ROW(AT$11:AT$2000)-ROW(AT$11)+1)/($AU$11:$AU$2000=$DY$8),ROWS(DX$11:DX90))),"")</f>
        <v>t</v>
      </c>
      <c r="DY90" s="4" t="str">
        <f>IFERROR(INDEX(AU$11:AU$2000,_xlfn.AGGREGATE(15,6,(ROW(AU$11:AU$2000)-ROW(AU$11)+1)/($AU$11:$AU$2000=$DY$8),ROWS(DY$11:DY90))),"")</f>
        <v>PASS</v>
      </c>
      <c r="DZ90" s="26">
        <f>IFERROR(INDEX(AV$11:AV$2000,_xlfn.AGGREGATE(15,6,(ROW(AV$11:AV$2000)-ROW(AV$11)+1)/($AU$11:$AU$2000=$DY$8),ROWS(DZ$11:DZ90))),"")</f>
        <v>3</v>
      </c>
      <c r="EA90" s="26">
        <f>IFERROR(INDEX(AW$11:AW$2000,_xlfn.AGGREGATE(15,6,(ROW(AW$11:AW$2000)-ROW(AW$11)+1)/($AU$11:$AU$2000=$DY$8),ROWS(EA$11:EA90))),"")</f>
        <v>1</v>
      </c>
      <c r="EB90" s="26">
        <f>IFERROR(INDEX(AX$11:AX$2000,_xlfn.AGGREGATE(15,6,(ROW(AX$11:AX$2000)-ROW(AX$11)+1)/($AU$11:$AU$2000=$DY$8),ROWS(EB$11:EB90))),"")</f>
        <v>1</v>
      </c>
      <c r="EC90" s="26">
        <f>IFERROR(INDEX(AY$11:AY$2000,_xlfn.AGGREGATE(15,6,(ROW(AY$11:AY$2000)-ROW(AY$11)+1)/($AU$11:$AU$2000=$DY$8),ROWS(EC$11:EC90))),"")</f>
        <v>3</v>
      </c>
      <c r="ED90" s="26">
        <f>IFERROR(INDEX(AZ$11:AZ$2000,_xlfn.AGGREGATE(15,6,(ROW(AZ$11:AZ$2000)-ROW(AZ$11)+1)/($AU$11:$AU$2000=$DY$8),ROWS(ED$11:ED90))),"")</f>
        <v>1</v>
      </c>
      <c r="EE90" s="26">
        <f>IFERROR(INDEX(BA$11:BA$2000,_xlfn.AGGREGATE(15,6,(ROW(BA$11:BA$2000)-ROW(BA$11)+1)/($AU$11:$AU$2000=$DY$8),ROWS(EE$11:EE90))),"")</f>
        <v>1</v>
      </c>
      <c r="EF90" s="26">
        <f>IFERROR(INDEX(BB$11:BB$2000,_xlfn.AGGREGATE(15,6,(ROW(BB$11:BB$2000)-ROW(BB$11)+1)/($AU$11:$AU$2000=$DY$8),ROWS(EF$11:EF90))),"")</f>
        <v>3</v>
      </c>
      <c r="EG90" s="26">
        <f>IFERROR(INDEX(BC$11:BC$2000,_xlfn.AGGREGATE(15,6,(ROW(BC$11:BC$2000)-ROW(BC$11)+1)/($AU$11:$AU$2000=$DY$8),ROWS(EG$11:EG90))),"")</f>
        <v>1</v>
      </c>
      <c r="EH90" s="26">
        <f>IFERROR(INDEX(BD$11:BD$2000,_xlfn.AGGREGATE(15,6,(ROW(BD$11:BD$2000)-ROW(BD$11)+1)/($AU$11:$AU$2000=$DY$8),ROWS(EH$11:EH90))),"")</f>
        <v>443</v>
      </c>
      <c r="EI90" s="26">
        <f>IFERROR(INDEX(BE$11:BE$2000,_xlfn.AGGREGATE(15,6,(ROW(BE$11:BE$2000)-ROW(BE$11)+1)/($AU$11:$AU$2000=$DY$8),ROWS(EI$11:EI90))),"")</f>
        <v>0</v>
      </c>
      <c r="EJ90" s="26">
        <f>IFERROR(INDEX(BF$11:BF$2000,_xlfn.AGGREGATE(15,6,(ROW(BF$11:BF$2000)-ROW(BF$11)+1)/($AU$11:$AU$2000=$DY$8),ROWS(EJ$11:EJ90))),"")</f>
        <v>457</v>
      </c>
      <c r="EK90" s="26">
        <f>IFERROR(INDEX(BG$11:BG$2000,_xlfn.AGGREGATE(15,6,(ROW(BG$11:BG$2000)-ROW(BG$11)+1)/($AU$11:$AU$2000=$DY$8),ROWS(EK$11:EK90))),"")</f>
        <v>7</v>
      </c>
      <c r="EL90" s="26">
        <f>IFERROR(INDEX(BH$11:BH$2000,_xlfn.AGGREGATE(15,6,(ROW(BH$11:BH$2000)-ROW(BH$11)+1)/($AU$11:$AU$2000=$DY$8),ROWS(EL$11:EL90))),"")</f>
        <v>0</v>
      </c>
      <c r="EM90" s="26">
        <f>IFERROR(INDEX(BI$11:BI$2000,_xlfn.AGGREGATE(15,6,(ROW(BI$11:BI$2000)-ROW(BI$11)+1)/($AU$11:$AU$2000=$DY$8),ROWS(EM$11:EM90))),"")</f>
        <v>462.14859999999999</v>
      </c>
      <c r="EN90" s="26">
        <f>IFERROR(INDEX(BJ$11:BJ$2000,_xlfn.AGGREGATE(15,6,(ROW(BJ$11:BJ$2000)-ROW(BJ$11)+1)/($AU$11:$AU$2000=$DY$8),ROWS(EN$11:EN90))),"")</f>
        <v>905.27359999999999</v>
      </c>
      <c r="EO90" s="26">
        <f>IFERROR(INDEX(BK$11:BK$2000,_xlfn.AGGREGATE(15,6,(ROW(BK$11:BK$2000)-ROW(BK$11)+1)/($AU$11:$AU$2000=$DY$8),ROWS(EO$11:EO90))),"")</f>
        <v>1348.3986</v>
      </c>
      <c r="EP90" s="26">
        <f>IFERROR(INDEX(BL$11:BL$2000,_xlfn.AGGREGATE(15,6,(ROW(BL$11:BL$2000)-ROW(BL$11)+1)/($AU$11:$AU$2000=$DY$8),ROWS(EP$11:EP90))),"")</f>
        <v>1805.3986</v>
      </c>
      <c r="EQ90" s="26">
        <f>IFERROR(INDEX(BM$11:BM$2000,_xlfn.AGGREGATE(15,6,(ROW(BM$11:BM$2000)-ROW(BM$11)+1)/($AU$11:$AU$2000=$DY$8),ROWS(EQ$11:EQ90))),"")</f>
        <v>0</v>
      </c>
      <c r="ER90" s="26">
        <f>IFERROR(INDEX(BN$11:BN$2000,_xlfn.AGGREGATE(15,6,(ROW(BN$11:BN$2000)-ROW(BN$11)+1)/($AU$11:$AU$2000=$DY$8),ROWS(ER$11:ER90))),"")</f>
        <v>0</v>
      </c>
      <c r="ES90" s="26">
        <f>IFERROR(INDEX(BO$11:BO$2000,_xlfn.AGGREGATE(15,6,(ROW(BO$11:BO$2000)-ROW(BO$11)+1)/($AU$11:$AU$2000=$DY$8),ROWS(ES$11:ES90))),"")</f>
        <v>0</v>
      </c>
      <c r="ET90" s="63">
        <f>IFERROR(INDEX(BP$11:BP$2000,_xlfn.AGGREGATE(15,6,(ROW(BP$11:BP$2000)-ROW(BP$11)+1)/($AU$11:$AU$2000=$DY$8),ROWS(ET$11:ET90))),"")</f>
        <v>0</v>
      </c>
      <c r="EU90" s="25"/>
      <c r="EV90" s="48" t="e">
        <f>_xlfn.RANK.EQ(FJ90,$FJ$11:$FJ$64,1)+COUNTIF(FJ$11:$FJ90,FJ90)-1</f>
        <v>#VALUE!</v>
      </c>
      <c r="EW90" s="25" t="str">
        <f>IFERROR(INDEX(DX$11:DX$541,_xlfn.AGGREGATE(15,6,(ROW(DX$11:DX$541)-ROW(DX$11)+1)/($DX$11:$DX$541="p"),ROWS(EW$11:EW90))),"")</f>
        <v/>
      </c>
      <c r="EX90" s="25" t="str">
        <f>IFERROR(INDEX(DY$11:DY$541,_xlfn.AGGREGATE(15,6,(ROW(DY$11:DY$541)-ROW(DY$11)+1)/($DX$11:$DX$541="p"),ROWS(EX$11:EX90))),"")</f>
        <v/>
      </c>
      <c r="EY90" s="25" t="str">
        <f>IFERROR(INDEX(DZ$11:DZ$541,_xlfn.AGGREGATE(15,6,(ROW(DZ$11:DZ$541)-ROW(DZ$11)+1)/($DX$11:$DX$541="p"),ROWS(EY$11:EY90))),"")</f>
        <v/>
      </c>
      <c r="EZ90" s="25" t="str">
        <f>IFERROR(INDEX(EA$11:EA$541,_xlfn.AGGREGATE(15,6,(ROW(EA$11:EA$541)-ROW(EA$11)+1)/($DX$11:$DX$541="p"),ROWS(EZ$11:EZ90))),"")</f>
        <v/>
      </c>
      <c r="FA90" s="25" t="str">
        <f>IFERROR(INDEX(EB$11:EB$541,_xlfn.AGGREGATE(15,6,(ROW(EB$11:EB$541)-ROW(EB$11)+1)/($DX$11:$DX$541="p"),ROWS(FA$11:FA90))),"")</f>
        <v/>
      </c>
      <c r="FB90" s="25" t="str">
        <f>IFERROR(INDEX(EC$11:EC$541,_xlfn.AGGREGATE(15,6,(ROW(EC$11:EC$541)-ROW(EC$11)+1)/($DX$11:$DX$541="p"),ROWS(FB$11:FB90))),"")</f>
        <v/>
      </c>
      <c r="FC90" s="25" t="str">
        <f>IFERROR(INDEX(ED$11:ED$541,_xlfn.AGGREGATE(15,6,(ROW(ED$11:ED$541)-ROW(ED$11)+1)/($DX$11:$DX$541="p"),ROWS(FC$11:FC90))),"")</f>
        <v/>
      </c>
      <c r="FD90" s="25" t="str">
        <f>IFERROR(INDEX(EE$11:EE$541,_xlfn.AGGREGATE(15,6,(ROW(EE$11:EE$541)-ROW(EE$11)+1)/($DX$11:$DX$541="p"),ROWS(FD$11:FD90))),"")</f>
        <v/>
      </c>
      <c r="FE90" s="25" t="str">
        <f>IFERROR(INDEX(EF$11:EF$541,_xlfn.AGGREGATE(15,6,(ROW(EF$11:EF$541)-ROW(EF$11)+1)/($DX$11:$DX$541="p"),ROWS(FE$11:FE90))),"")</f>
        <v/>
      </c>
      <c r="FF90" s="25" t="str">
        <f>IFERROR(INDEX(EG$11:EG$541,_xlfn.AGGREGATE(15,6,(ROW(EG$11:EG$541)-ROW(EG$11)+1)/($DX$11:$DX$541="p"),ROWS(FF$11:FF90))),"")</f>
        <v/>
      </c>
      <c r="FG90" s="25" t="str">
        <f>IFERROR(INDEX(EH$11:EH$541,_xlfn.AGGREGATE(15,6,(ROW(EH$11:EH$541)-ROW(EH$11)+1)/($DX$11:$DX$541="p"),ROWS(FG$11:FG90))),"")</f>
        <v/>
      </c>
      <c r="FH90" s="25" t="str">
        <f>IFERROR(INDEX(EI$11:EI$541,_xlfn.AGGREGATE(15,6,(ROW(EI$11:EI$541)-ROW(EI$11)+1)/($DX$11:$DX$541="p"),ROWS(FH$11:FH90))),"")</f>
        <v/>
      </c>
      <c r="FI90" s="25" t="str">
        <f>IFERROR(INDEX(EJ$11:EJ$541,_xlfn.AGGREGATE(15,6,(ROW(EJ$11:EJ$541)-ROW(EJ$11)+1)/($DX$11:$DX$541="p"),ROWS(FI$11:FI90))),"")</f>
        <v/>
      </c>
      <c r="FJ90" s="25" t="str">
        <f>IFERROR(INDEX(EK$11:EK$541,_xlfn.AGGREGATE(15,6,(ROW(EK$11:EK$541)-ROW(EK$11)+1)/($DX$11:$DX$541="p"),ROWS(FJ$11:FJ90))),"")</f>
        <v/>
      </c>
      <c r="FK90" s="25"/>
      <c r="FL90" s="25" t="str">
        <f>IFERROR(INDEX(EM$11:EM$541,_xlfn.AGGREGATE(15,6,(ROW(EM$11:EM$541)-ROW(EM$11)+1)/($DX$11:$DX$541="p"),ROWS(FL$11:FL90))),"")</f>
        <v/>
      </c>
      <c r="FM90" s="25" t="str">
        <f>IFERROR(INDEX(EN$11:EN$541,_xlfn.AGGREGATE(15,6,(ROW(EN$11:EN$541)-ROW(EN$11)+1)/($DX$11:$DX$541="p"),ROWS(FM$11:FM90))),"")</f>
        <v/>
      </c>
      <c r="FN90" s="25" t="str">
        <f>IFERROR(INDEX(EO$11:EO$541,_xlfn.AGGREGATE(15,6,(ROW(EO$11:EO$541)-ROW(EO$11)+1)/($DX$11:$DX$541="p"),ROWS(FN$11:FN90))),"")</f>
        <v/>
      </c>
      <c r="FO90" s="25" t="str">
        <f>IFERROR(INDEX(EP$11:EP$541,_xlfn.AGGREGATE(15,6,(ROW(EP$11:EP$541)-ROW(EP$11)+1)/($DX$11:$DX$541="p"),ROWS(FO$11:FO90))),"")</f>
        <v/>
      </c>
      <c r="FP90" s="25" t="str">
        <f>IFERROR(INDEX(EQ$11:EQ$541,_xlfn.AGGREGATE(15,6,(ROW(EQ$11:EQ$541)-ROW(EQ$11)+1)/($DX$11:$DX$541="p"),ROWS(FP$11:FP90))),"")</f>
        <v/>
      </c>
      <c r="FQ90" s="25" t="str">
        <f>IFERROR(INDEX(ER$11:ER$541,_xlfn.AGGREGATE(15,6,(ROW(ER$11:ER$541)-ROW(ER$11)+1)/($DX$11:$DX$541="p"),ROWS(FQ$11:FQ90))),"")</f>
        <v/>
      </c>
      <c r="FR90" s="25" t="str">
        <f>IFERROR(INDEX(ES$11:ES$541,_xlfn.AGGREGATE(15,6,(ROW(ES$11:ES$541)-ROW(ES$11)+1)/($DX$11:$DX$541="p"),ROWS(FR$11:FR90))),"")</f>
        <v/>
      </c>
      <c r="FS90" s="25" t="str">
        <f>IFERROR(INDEX(ET$11:ET$541,_xlfn.AGGREGATE(15,6,(ROW(ET$11:ET$541)-ROW(ET$11)+1)/($DX$11:$DX$541="p"),ROWS(FS$11:FS90))),"")</f>
        <v/>
      </c>
      <c r="FT90" s="25"/>
      <c r="FU90" s="48">
        <f>_xlfn.RANK.EQ(GI90,$GI$11:$GI$96,1)+COUNTIF($GI$11:GI90,GI90)-1</f>
        <v>19</v>
      </c>
      <c r="FV90" s="25" t="str">
        <f>IFERROR(INDEX(DX$11:DX$541,_xlfn.AGGREGATE(15,6,(ROW(DX$11:DX$541)-ROW(DX$11)+1)/($DX$11:$DX$541="t"),ROWS(FV$11:FV90))),"")</f>
        <v>t</v>
      </c>
      <c r="FW90" s="25" t="str">
        <f>IFERROR(INDEX(DY$11:DY$541,_xlfn.AGGREGATE(15,6,(ROW(DY$11:DY$541)-ROW(DY$11)+1)/($DX$11:$DX$541="t"),ROWS(FW$11:FW90))),"")</f>
        <v>PASS</v>
      </c>
      <c r="FX90" s="25">
        <f>IFERROR(INDEX(DZ$11:DZ$541,_xlfn.AGGREGATE(15,6,(ROW(DZ$11:DZ$541)-ROW(DZ$11)+1)/($DX$11:$DX$541="t"),ROWS(FX$11:FX90))),"")</f>
        <v>3</v>
      </c>
      <c r="FY90" s="25">
        <f>IFERROR(INDEX(EA$11:EA$541,_xlfn.AGGREGATE(15,6,(ROW(EA$11:EA$541)-ROW(EA$11)+1)/($DX$11:$DX$541="t"),ROWS(FY$11:FY90))),"")</f>
        <v>1</v>
      </c>
      <c r="FZ90" s="25">
        <f>IFERROR(INDEX(EB$11:EB$541,_xlfn.AGGREGATE(15,6,(ROW(EB$11:EB$541)-ROW(EB$11)+1)/($DX$11:$DX$541="t"),ROWS(FZ$11:FZ90))),"")</f>
        <v>1</v>
      </c>
      <c r="GA90" s="25">
        <f>IFERROR(INDEX(EC$11:EC$541,_xlfn.AGGREGATE(15,6,(ROW(EC$11:EC$541)-ROW(EC$11)+1)/($DX$11:$DX$541="t"),ROWS(GA$11:GA90))),"")</f>
        <v>3</v>
      </c>
      <c r="GB90" s="25">
        <f>IFERROR(INDEX(ED$11:ED$541,_xlfn.AGGREGATE(15,6,(ROW(ED$11:ED$541)-ROW(ED$11)+1)/($DX$11:$DX$541="t"),ROWS(GB$11:GB90))),"")</f>
        <v>1</v>
      </c>
      <c r="GC90" s="25">
        <f>IFERROR(INDEX(EE$11:EE$541,_xlfn.AGGREGATE(15,6,(ROW(EE$11:EE$541)-ROW(EE$11)+1)/($DX$11:$DX$541="t"),ROWS(GC$11:GC90))),"")</f>
        <v>1</v>
      </c>
      <c r="GD90" s="25">
        <f>IFERROR(INDEX(EF$11:EF$541,_xlfn.AGGREGATE(15,6,(ROW(EF$11:EF$541)-ROW(EF$11)+1)/($DX$11:$DX$541="t"),ROWS(GD$11:GD90))),"")</f>
        <v>3</v>
      </c>
      <c r="GE90" s="25">
        <f>IFERROR(INDEX(EG$11:EG$541,_xlfn.AGGREGATE(15,6,(ROW(EG$11:EG$541)-ROW(EG$11)+1)/($DX$11:$DX$541="t"),ROWS(GE$11:GE90))),"")</f>
        <v>1</v>
      </c>
      <c r="GF90" s="25">
        <f>IFERROR(INDEX(EH$11:EH$541,_xlfn.AGGREGATE(15,6,(ROW(EH$11:EH$541)-ROW(EH$11)+1)/($DX$11:$DX$541="t"),ROWS(GF$11:GF90))),"")</f>
        <v>439.5</v>
      </c>
      <c r="GG90" s="25">
        <f>IFERROR(INDEX(EI$11:EI$541,_xlfn.AGGREGATE(15,6,(ROW(EI$11:EI$541)-ROW(EI$11)+1)/($DX$11:$DX$541="t"),ROWS(GG$11:GG90))),"")</f>
        <v>0</v>
      </c>
      <c r="GH90" s="25">
        <f>IFERROR(INDEX(EJ$11:EJ$541,_xlfn.AGGREGATE(15,6,(ROW(EJ$11:EJ$541)-ROW(EJ$11)+1)/($DX$11:$DX$541="t"),ROWS(GH$11:GH90))),"")</f>
        <v>460.5</v>
      </c>
      <c r="GI90" s="25">
        <f>IFERROR(INDEX(EK$11:EK$541,_xlfn.AGGREGATE(15,6,(ROW(EK$11:EK$541)-ROW(EK$11)+1)/($DX$11:$DX$541="t"),ROWS(GI$11:GI90))),"")</f>
        <v>10.5</v>
      </c>
      <c r="GJ90" s="25"/>
      <c r="GK90" s="25">
        <f>IFERROR(INDEX(EM$11:EM$541,_xlfn.AGGREGATE(15,6,(ROW(EM$11:EM$541)-ROW(EM$11)+1)/($DX$11:$DX$541="t"),ROWS(GK$11:GK90))),"")</f>
        <v>465.64859999999999</v>
      </c>
      <c r="GL90" s="25">
        <f>IFERROR(INDEX(EN$11:EN$541,_xlfn.AGGREGATE(15,6,(ROW(EN$11:EN$541)-ROW(EN$11)+1)/($DX$11:$DX$541="t"),ROWS(GL$11:GL90))),"")</f>
        <v>905.27359999999999</v>
      </c>
      <c r="GM90" s="25">
        <f>IFERROR(INDEX(EO$11:EO$541,_xlfn.AGGREGATE(15,6,(ROW(EO$11:EO$541)-ROW(EO$11)+1)/($DX$11:$DX$541="t"),ROWS(GM$11:GM90))),"")</f>
        <v>1344.8986</v>
      </c>
      <c r="GN90" s="25">
        <f>IFERROR(INDEX(EP$11:EP$541,_xlfn.AGGREGATE(15,6,(ROW(EP$11:EP$541)-ROW(EP$11)+1)/($DX$11:$DX$541="t"),ROWS(GN$11:GN90))),"")</f>
        <v>1805.3986</v>
      </c>
      <c r="GO90" s="25"/>
      <c r="GP90" s="305"/>
      <c r="GQ90" s="142"/>
      <c r="GR90" s="26"/>
      <c r="GS90" s="26"/>
      <c r="GT90" s="26"/>
      <c r="GU90" s="26"/>
      <c r="GV90" s="26"/>
      <c r="GW90" s="26"/>
      <c r="GX90" s="26"/>
      <c r="GY90" s="26"/>
      <c r="GZ90" s="26"/>
      <c r="HA90" s="26"/>
      <c r="HB90" s="12"/>
      <c r="HC90" s="26"/>
      <c r="HD90" s="26"/>
      <c r="HE90" s="26"/>
      <c r="HF90" s="26"/>
      <c r="HG90" s="26"/>
      <c r="HH90" s="2"/>
      <c r="HI90" s="2"/>
      <c r="HJ90" s="25"/>
      <c r="HK90" s="2"/>
      <c r="HL90" s="2"/>
      <c r="HN90" s="12"/>
      <c r="HO90" s="12"/>
      <c r="HP90" s="12"/>
      <c r="HQ90" s="12"/>
      <c r="HR90" s="12"/>
      <c r="HS90" s="12"/>
      <c r="HT90" s="12"/>
      <c r="HU90" s="12"/>
      <c r="HV90" s="12"/>
      <c r="HW90" s="12"/>
      <c r="HX90" s="12"/>
      <c r="HY90" s="12"/>
      <c r="HZ90" s="12"/>
      <c r="IA90" s="12"/>
      <c r="IB90" s="12"/>
      <c r="IC90" s="12"/>
      <c r="ID90" s="12"/>
      <c r="IE90" s="12"/>
      <c r="IF90" s="12"/>
      <c r="IG90" s="12"/>
      <c r="IH90" s="12"/>
      <c r="II90" s="12"/>
      <c r="IJ90" s="12"/>
      <c r="IK90" s="12"/>
      <c r="IL90" s="12"/>
      <c r="IM90" s="12"/>
      <c r="IN90" s="12"/>
      <c r="IO90" s="12"/>
      <c r="IP90" s="12"/>
      <c r="IQ90" s="12"/>
      <c r="IR90" s="12"/>
      <c r="IS90" s="12"/>
      <c r="IT90" s="12"/>
      <c r="IU90" s="12"/>
      <c r="IV90" s="12"/>
      <c r="IW90" s="12"/>
      <c r="IX90" s="12"/>
      <c r="IY90" s="12"/>
      <c r="IZ90" s="12"/>
      <c r="JA90" s="12"/>
      <c r="JB90" s="12"/>
      <c r="JC90" s="12"/>
      <c r="JD90" s="12"/>
      <c r="JE90" s="12"/>
      <c r="JF90" s="12"/>
      <c r="JG90" s="12"/>
      <c r="JH90" s="12"/>
      <c r="JI90" s="12"/>
      <c r="JJ90" s="12"/>
      <c r="JK90" s="12"/>
    </row>
    <row r="91" spans="1:271" x14ac:dyDescent="0.3">
      <c r="A91" s="100"/>
      <c r="B91" s="100"/>
      <c r="C91" s="100"/>
      <c r="D91" s="100"/>
      <c r="E91" s="100"/>
      <c r="F91" s="100"/>
      <c r="G91" s="100"/>
      <c r="H91" s="100"/>
      <c r="I91" s="100"/>
      <c r="J91" s="100"/>
      <c r="K91" s="100"/>
      <c r="L91" s="100"/>
      <c r="M91" s="100"/>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426"/>
      <c r="AR91" s="141"/>
      <c r="AS91" s="18">
        <v>41</v>
      </c>
      <c r="AT91" s="26" t="s">
        <v>122</v>
      </c>
      <c r="AU91" s="4" t="str">
        <f t="shared" si="104"/>
        <v>FAIL</v>
      </c>
      <c r="AV91" s="60">
        <v>3</v>
      </c>
      <c r="AW91" s="60">
        <v>1</v>
      </c>
      <c r="AX91" s="60">
        <v>3</v>
      </c>
      <c r="AY91" s="60">
        <v>1</v>
      </c>
      <c r="AZ91" s="26">
        <v>3</v>
      </c>
      <c r="BA91" s="26">
        <v>1</v>
      </c>
      <c r="BB91" s="26">
        <v>3</v>
      </c>
      <c r="BC91" s="26">
        <v>1</v>
      </c>
      <c r="BD91" s="26">
        <f t="shared" si="151"/>
        <v>205</v>
      </c>
      <c r="BE91" s="26"/>
      <c r="BF91" s="26">
        <f t="shared" si="152"/>
        <v>287</v>
      </c>
      <c r="BG91" s="63">
        <f t="shared" si="161"/>
        <v>41</v>
      </c>
      <c r="BH91" s="26"/>
      <c r="BI91" s="138">
        <f t="shared" si="153"/>
        <v>287</v>
      </c>
      <c r="BJ91" s="138">
        <f t="shared" si="154"/>
        <v>492</v>
      </c>
      <c r="BK91" s="138">
        <f t="shared" si="155"/>
        <v>779</v>
      </c>
      <c r="BL91" s="138">
        <f t="shared" si="156"/>
        <v>984</v>
      </c>
      <c r="BM91" s="138">
        <f t="shared" si="157"/>
        <v>1271</v>
      </c>
      <c r="BN91" s="138">
        <f t="shared" si="158"/>
        <v>1476</v>
      </c>
      <c r="BO91" s="138">
        <f t="shared" si="159"/>
        <v>1763</v>
      </c>
      <c r="BP91" s="138">
        <f t="shared" si="160"/>
        <v>0</v>
      </c>
      <c r="BQ91" s="26"/>
      <c r="BR91" s="26" t="str">
        <f t="shared" si="144"/>
        <v>no</v>
      </c>
      <c r="BS91" s="26" t="str">
        <f t="shared" si="145"/>
        <v>Int</v>
      </c>
      <c r="BT91" s="26"/>
      <c r="BU91" s="26"/>
      <c r="BV91" s="1">
        <f t="shared" ref="BV91:CE100" si="162">IF(BV$3=0,0,IF(AND(ABS($BI91-BV$3)&gt;PostVertTotTol,ABS($BJ91-BV$3)&gt;PostVertTotTol,ABS($BK91-BV$3)&gt;PostVertTotTol,ABS($BL91-BV$3)&gt;PostVertTotTol,ABS($BM91-BV$3)&gt;PostVertTotTol,ABS($BN91-BV$3)&gt;PostVertTotTol,ABS($BO91-BV$3)&gt;PostVertTotTol,ABS($BP91-BV$3)&gt;PostVertTotTol),0,1))</f>
        <v>0</v>
      </c>
      <c r="BW91" s="1">
        <f t="shared" si="162"/>
        <v>0</v>
      </c>
      <c r="BX91" s="1">
        <f t="shared" si="162"/>
        <v>0</v>
      </c>
      <c r="BY91" s="1">
        <f t="shared" si="162"/>
        <v>0</v>
      </c>
      <c r="BZ91" s="1">
        <f t="shared" si="162"/>
        <v>0</v>
      </c>
      <c r="CA91" s="1">
        <f t="shared" si="162"/>
        <v>0</v>
      </c>
      <c r="CB91" s="1">
        <f t="shared" si="162"/>
        <v>0</v>
      </c>
      <c r="CC91" s="1">
        <f t="shared" si="162"/>
        <v>1</v>
      </c>
      <c r="CD91" s="1">
        <f t="shared" si="162"/>
        <v>0</v>
      </c>
      <c r="CE91" s="1">
        <f t="shared" si="162"/>
        <v>0</v>
      </c>
      <c r="CF91" s="1">
        <f t="shared" ref="CF91:CO100" si="163">IF(CF$3=0,0,IF(AND(ABS($BI91-CF$3)&gt;PostVertTotTol,ABS($BJ91-CF$3)&gt;PostVertTotTol,ABS($BK91-CF$3)&gt;PostVertTotTol,ABS($BL91-CF$3)&gt;PostVertTotTol,ABS($BM91-CF$3)&gt;PostVertTotTol,ABS($BN91-CF$3)&gt;PostVertTotTol,ABS($BO91-CF$3)&gt;PostVertTotTol,ABS($BP91-CF$3)&gt;PostVertTotTol),0,1))</f>
        <v>0</v>
      </c>
      <c r="CG91" s="1">
        <f t="shared" si="163"/>
        <v>0</v>
      </c>
      <c r="CH91" s="1">
        <f t="shared" si="163"/>
        <v>1</v>
      </c>
      <c r="CI91" s="1">
        <f t="shared" si="163"/>
        <v>0</v>
      </c>
      <c r="CJ91" s="1">
        <f t="shared" si="163"/>
        <v>0</v>
      </c>
      <c r="CK91" s="1">
        <f t="shared" si="163"/>
        <v>0</v>
      </c>
      <c r="CL91" s="1">
        <f t="shared" si="163"/>
        <v>0</v>
      </c>
      <c r="CM91" s="1">
        <f t="shared" si="163"/>
        <v>0</v>
      </c>
      <c r="CN91" s="1">
        <f t="shared" si="163"/>
        <v>0</v>
      </c>
      <c r="CO91" s="1">
        <f t="shared" si="163"/>
        <v>0</v>
      </c>
      <c r="CP91" s="1">
        <f t="shared" ref="CP91:CY100" si="164">IF(CP$3=0,0,IF(AND(ABS($BI91-CP$3)&gt;PostVertTotTol,ABS($BJ91-CP$3)&gt;PostVertTotTol,ABS($BK91-CP$3)&gt;PostVertTotTol,ABS($BL91-CP$3)&gt;PostVertTotTol,ABS($BM91-CP$3)&gt;PostVertTotTol,ABS($BN91-CP$3)&gt;PostVertTotTol,ABS($BO91-CP$3)&gt;PostVertTotTol,ABS($BP91-CP$3)&gt;PostVertTotTol),0,1))</f>
        <v>0</v>
      </c>
      <c r="CQ91" s="1">
        <f t="shared" si="164"/>
        <v>0</v>
      </c>
      <c r="CR91" s="1">
        <f t="shared" si="164"/>
        <v>0</v>
      </c>
      <c r="CS91" s="1">
        <f t="shared" si="164"/>
        <v>0</v>
      </c>
      <c r="CT91" s="1">
        <f t="shared" si="164"/>
        <v>0</v>
      </c>
      <c r="CU91" s="1">
        <f t="shared" si="164"/>
        <v>0</v>
      </c>
      <c r="CV91" s="1">
        <f t="shared" si="164"/>
        <v>0</v>
      </c>
      <c r="CW91" s="1">
        <f t="shared" si="164"/>
        <v>0</v>
      </c>
      <c r="CX91" s="1">
        <f t="shared" si="164"/>
        <v>0</v>
      </c>
      <c r="CY91" s="1">
        <f t="shared" si="164"/>
        <v>0</v>
      </c>
      <c r="CZ91" s="1">
        <f t="shared" ref="CZ91:DI100" si="165">IF(CZ$3=0,0,IF(AND(ABS($BI91-CZ$3)&gt;PostVertTotTol,ABS($BJ91-CZ$3)&gt;PostVertTotTol,ABS($BK91-CZ$3)&gt;PostVertTotTol,ABS($BL91-CZ$3)&gt;PostVertTotTol,ABS($BM91-CZ$3)&gt;PostVertTotTol,ABS($BN91-CZ$3)&gt;PostVertTotTol,ABS($BO91-CZ$3)&gt;PostVertTotTol,ABS($BP91-CZ$3)&gt;PostVertTotTol),0,1))</f>
        <v>0</v>
      </c>
      <c r="DA91" s="1">
        <f t="shared" si="165"/>
        <v>0</v>
      </c>
      <c r="DB91" s="1">
        <f t="shared" si="165"/>
        <v>0</v>
      </c>
      <c r="DC91" s="1">
        <f t="shared" si="165"/>
        <v>0</v>
      </c>
      <c r="DD91" s="1">
        <f t="shared" si="165"/>
        <v>0</v>
      </c>
      <c r="DE91" s="1">
        <f t="shared" si="165"/>
        <v>0</v>
      </c>
      <c r="DF91" s="1">
        <f t="shared" si="165"/>
        <v>0</v>
      </c>
      <c r="DG91" s="1">
        <f t="shared" si="165"/>
        <v>0</v>
      </c>
      <c r="DH91" s="1">
        <f t="shared" si="165"/>
        <v>0</v>
      </c>
      <c r="DI91" s="1">
        <f t="shared" si="165"/>
        <v>0</v>
      </c>
      <c r="DJ91" s="1">
        <f t="shared" ref="DJ91:DO100" si="166">IF(DJ$3=0,0,IF(AND(ABS($BI91-DJ$3)&gt;PostVertTotTol,ABS($BJ91-DJ$3)&gt;PostVertTotTol,ABS($BK91-DJ$3)&gt;PostVertTotTol,ABS($BL91-DJ$3)&gt;PostVertTotTol,ABS($BM91-DJ$3)&gt;PostVertTotTol,ABS($BN91-DJ$3)&gt;PostVertTotTol,ABS($BO91-DJ$3)&gt;PostVertTotTol,ABS($BP91-DJ$3)&gt;PostVertTotTol),0,1))</f>
        <v>0</v>
      </c>
      <c r="DK91" s="1">
        <f t="shared" si="166"/>
        <v>0</v>
      </c>
      <c r="DL91" s="1">
        <f t="shared" si="166"/>
        <v>0</v>
      </c>
      <c r="DM91" s="1">
        <f t="shared" si="166"/>
        <v>0</v>
      </c>
      <c r="DN91" s="1">
        <f t="shared" si="166"/>
        <v>1</v>
      </c>
      <c r="DO91" s="1">
        <f t="shared" si="166"/>
        <v>0</v>
      </c>
      <c r="DP91" s="26"/>
      <c r="DQ91" s="26"/>
      <c r="DR91" s="26"/>
      <c r="DS91" s="26"/>
      <c r="DT91" s="366"/>
      <c r="DU91" s="142"/>
      <c r="DV91" s="26"/>
      <c r="DW91" s="48">
        <v>78</v>
      </c>
      <c r="DX91" s="26" t="str">
        <f>IFERROR(INDEX(AT$11:AT$2000,_xlfn.AGGREGATE(15,6,(ROW(AT$11:AT$2000)-ROW(AT$11)+1)/($AU$11:$AU$2000=$DY$8),ROWS(DX$11:DX91))),"")</f>
        <v>t</v>
      </c>
      <c r="DY91" s="4" t="str">
        <f>IFERROR(INDEX(AU$11:AU$2000,_xlfn.AGGREGATE(15,6,(ROW(AU$11:AU$2000)-ROW(AU$11)+1)/($AU$11:$AU$2000=$DY$8),ROWS(DY$11:DY91))),"")</f>
        <v>PASS</v>
      </c>
      <c r="DZ91" s="26">
        <f>IFERROR(INDEX(AV$11:AV$2000,_xlfn.AGGREGATE(15,6,(ROW(AV$11:AV$2000)-ROW(AV$11)+1)/($AU$11:$AU$2000=$DY$8),ROWS(DZ$11:DZ91))),"")</f>
        <v>3</v>
      </c>
      <c r="EA91" s="26">
        <f>IFERROR(INDEX(AW$11:AW$2000,_xlfn.AGGREGATE(15,6,(ROW(AW$11:AW$2000)-ROW(AW$11)+1)/($AU$11:$AU$2000=$DY$8),ROWS(EA$11:EA91))),"")</f>
        <v>1</v>
      </c>
      <c r="EB91" s="26">
        <f>IFERROR(INDEX(AX$11:AX$2000,_xlfn.AGGREGATE(15,6,(ROW(AX$11:AX$2000)-ROW(AX$11)+1)/($AU$11:$AU$2000=$DY$8),ROWS(EB$11:EB91))),"")</f>
        <v>1</v>
      </c>
      <c r="EC91" s="26">
        <f>IFERROR(INDEX(AY$11:AY$2000,_xlfn.AGGREGATE(15,6,(ROW(AY$11:AY$2000)-ROW(AY$11)+1)/($AU$11:$AU$2000=$DY$8),ROWS(EC$11:EC91))),"")</f>
        <v>3</v>
      </c>
      <c r="ED91" s="26">
        <f>IFERROR(INDEX(AZ$11:AZ$2000,_xlfn.AGGREGATE(15,6,(ROW(AZ$11:AZ$2000)-ROW(AZ$11)+1)/($AU$11:$AU$2000=$DY$8),ROWS(ED$11:ED91))),"")</f>
        <v>1</v>
      </c>
      <c r="EE91" s="26">
        <f>IFERROR(INDEX(BA$11:BA$2000,_xlfn.AGGREGATE(15,6,(ROW(BA$11:BA$2000)-ROW(BA$11)+1)/($AU$11:$AU$2000=$DY$8),ROWS(EE$11:EE91))),"")</f>
        <v>1</v>
      </c>
      <c r="EF91" s="26">
        <f>IFERROR(INDEX(BB$11:BB$2000,_xlfn.AGGREGATE(15,6,(ROW(BB$11:BB$2000)-ROW(BB$11)+1)/($AU$11:$AU$2000=$DY$8),ROWS(EF$11:EF91))),"")</f>
        <v>3</v>
      </c>
      <c r="EG91" s="26">
        <f>IFERROR(INDEX(BC$11:BC$2000,_xlfn.AGGREGATE(15,6,(ROW(BC$11:BC$2000)-ROW(BC$11)+1)/($AU$11:$AU$2000=$DY$8),ROWS(EG$11:EG91))),"")</f>
        <v>1</v>
      </c>
      <c r="EH91" s="26">
        <f>IFERROR(INDEX(BD$11:BD$2000,_xlfn.AGGREGATE(15,6,(ROW(BD$11:BD$2000)-ROW(BD$11)+1)/($AU$11:$AU$2000=$DY$8),ROWS(EH$11:EH91))),"")</f>
        <v>442.5</v>
      </c>
      <c r="EI91" s="26">
        <f>IFERROR(INDEX(BE$11:BE$2000,_xlfn.AGGREGATE(15,6,(ROW(BE$11:BE$2000)-ROW(BE$11)+1)/($AU$11:$AU$2000=$DY$8),ROWS(EI$11:EI91))),"")</f>
        <v>0</v>
      </c>
      <c r="EJ91" s="26">
        <f>IFERROR(INDEX(BF$11:BF$2000,_xlfn.AGGREGATE(15,6,(ROW(BF$11:BF$2000)-ROW(BF$11)+1)/($AU$11:$AU$2000=$DY$8),ROWS(EJ$11:EJ91))),"")</f>
        <v>457.5</v>
      </c>
      <c r="EK91" s="26">
        <f>IFERROR(INDEX(BG$11:BG$2000,_xlfn.AGGREGATE(15,6,(ROW(BG$11:BG$2000)-ROW(BG$11)+1)/($AU$11:$AU$2000=$DY$8),ROWS(EK$11:EK91))),"")</f>
        <v>7.5</v>
      </c>
      <c r="EL91" s="26">
        <f>IFERROR(INDEX(BH$11:BH$2000,_xlfn.AGGREGATE(15,6,(ROW(BH$11:BH$2000)-ROW(BH$11)+1)/($AU$11:$AU$2000=$DY$8),ROWS(EL$11:EL91))),"")</f>
        <v>0</v>
      </c>
      <c r="EM91" s="26">
        <f>IFERROR(INDEX(BI$11:BI$2000,_xlfn.AGGREGATE(15,6,(ROW(BI$11:BI$2000)-ROW(BI$11)+1)/($AU$11:$AU$2000=$DY$8),ROWS(EM$11:EM91))),"")</f>
        <v>462.64859999999999</v>
      </c>
      <c r="EN91" s="26">
        <f>IFERROR(INDEX(BJ$11:BJ$2000,_xlfn.AGGREGATE(15,6,(ROW(BJ$11:BJ$2000)-ROW(BJ$11)+1)/($AU$11:$AU$2000=$DY$8),ROWS(EN$11:EN91))),"")</f>
        <v>905.27359999999999</v>
      </c>
      <c r="EO91" s="26">
        <f>IFERROR(INDEX(BK$11:BK$2000,_xlfn.AGGREGATE(15,6,(ROW(BK$11:BK$2000)-ROW(BK$11)+1)/($AU$11:$AU$2000=$DY$8),ROWS(EO$11:EO91))),"")</f>
        <v>1347.8986</v>
      </c>
      <c r="EP91" s="26">
        <f>IFERROR(INDEX(BL$11:BL$2000,_xlfn.AGGREGATE(15,6,(ROW(BL$11:BL$2000)-ROW(BL$11)+1)/($AU$11:$AU$2000=$DY$8),ROWS(EP$11:EP91))),"")</f>
        <v>1805.3986</v>
      </c>
      <c r="EQ91" s="26">
        <f>IFERROR(INDEX(BM$11:BM$2000,_xlfn.AGGREGATE(15,6,(ROW(BM$11:BM$2000)-ROW(BM$11)+1)/($AU$11:$AU$2000=$DY$8),ROWS(EQ$11:EQ91))),"")</f>
        <v>0</v>
      </c>
      <c r="ER91" s="26">
        <f>IFERROR(INDEX(BN$11:BN$2000,_xlfn.AGGREGATE(15,6,(ROW(BN$11:BN$2000)-ROW(BN$11)+1)/($AU$11:$AU$2000=$DY$8),ROWS(ER$11:ER91))),"")</f>
        <v>0</v>
      </c>
      <c r="ES91" s="26">
        <f>IFERROR(INDEX(BO$11:BO$2000,_xlfn.AGGREGATE(15,6,(ROW(BO$11:BO$2000)-ROW(BO$11)+1)/($AU$11:$AU$2000=$DY$8),ROWS(ES$11:ES91))),"")</f>
        <v>0</v>
      </c>
      <c r="ET91" s="63">
        <f>IFERROR(INDEX(BP$11:BP$2000,_xlfn.AGGREGATE(15,6,(ROW(BP$11:BP$2000)-ROW(BP$11)+1)/($AU$11:$AU$2000=$DY$8),ROWS(ET$11:ET91))),"")</f>
        <v>0</v>
      </c>
      <c r="EU91" s="25"/>
      <c r="EV91" s="48" t="e">
        <f>_xlfn.RANK.EQ(FJ91,$FJ$11:$FJ$64,1)+COUNTIF(FJ$11:$FJ91,FJ91)-1</f>
        <v>#VALUE!</v>
      </c>
      <c r="EW91" s="25" t="str">
        <f>IFERROR(INDEX(DX$11:DX$541,_xlfn.AGGREGATE(15,6,(ROW(DX$11:DX$541)-ROW(DX$11)+1)/($DX$11:$DX$541="p"),ROWS(EW$11:EW91))),"")</f>
        <v/>
      </c>
      <c r="EX91" s="25" t="str">
        <f>IFERROR(INDEX(DY$11:DY$541,_xlfn.AGGREGATE(15,6,(ROW(DY$11:DY$541)-ROW(DY$11)+1)/($DX$11:$DX$541="p"),ROWS(EX$11:EX91))),"")</f>
        <v/>
      </c>
      <c r="EY91" s="25" t="str">
        <f>IFERROR(INDEX(DZ$11:DZ$541,_xlfn.AGGREGATE(15,6,(ROW(DZ$11:DZ$541)-ROW(DZ$11)+1)/($DX$11:$DX$541="p"),ROWS(EY$11:EY91))),"")</f>
        <v/>
      </c>
      <c r="EZ91" s="25" t="str">
        <f>IFERROR(INDEX(EA$11:EA$541,_xlfn.AGGREGATE(15,6,(ROW(EA$11:EA$541)-ROW(EA$11)+1)/($DX$11:$DX$541="p"),ROWS(EZ$11:EZ91))),"")</f>
        <v/>
      </c>
      <c r="FA91" s="25" t="str">
        <f>IFERROR(INDEX(EB$11:EB$541,_xlfn.AGGREGATE(15,6,(ROW(EB$11:EB$541)-ROW(EB$11)+1)/($DX$11:$DX$541="p"),ROWS(FA$11:FA91))),"")</f>
        <v/>
      </c>
      <c r="FB91" s="25" t="str">
        <f>IFERROR(INDEX(EC$11:EC$541,_xlfn.AGGREGATE(15,6,(ROW(EC$11:EC$541)-ROW(EC$11)+1)/($DX$11:$DX$541="p"),ROWS(FB$11:FB91))),"")</f>
        <v/>
      </c>
      <c r="FC91" s="25" t="str">
        <f>IFERROR(INDEX(ED$11:ED$541,_xlfn.AGGREGATE(15,6,(ROW(ED$11:ED$541)-ROW(ED$11)+1)/($DX$11:$DX$541="p"),ROWS(FC$11:FC91))),"")</f>
        <v/>
      </c>
      <c r="FD91" s="25" t="str">
        <f>IFERROR(INDEX(EE$11:EE$541,_xlfn.AGGREGATE(15,6,(ROW(EE$11:EE$541)-ROW(EE$11)+1)/($DX$11:$DX$541="p"),ROWS(FD$11:FD91))),"")</f>
        <v/>
      </c>
      <c r="FE91" s="25" t="str">
        <f>IFERROR(INDEX(EF$11:EF$541,_xlfn.AGGREGATE(15,6,(ROW(EF$11:EF$541)-ROW(EF$11)+1)/($DX$11:$DX$541="p"),ROWS(FE$11:FE91))),"")</f>
        <v/>
      </c>
      <c r="FF91" s="25" t="str">
        <f>IFERROR(INDEX(EG$11:EG$541,_xlfn.AGGREGATE(15,6,(ROW(EG$11:EG$541)-ROW(EG$11)+1)/($DX$11:$DX$541="p"),ROWS(FF$11:FF91))),"")</f>
        <v/>
      </c>
      <c r="FG91" s="25" t="str">
        <f>IFERROR(INDEX(EH$11:EH$541,_xlfn.AGGREGATE(15,6,(ROW(EH$11:EH$541)-ROW(EH$11)+1)/($DX$11:$DX$541="p"),ROWS(FG$11:FG91))),"")</f>
        <v/>
      </c>
      <c r="FH91" s="25" t="str">
        <f>IFERROR(INDEX(EI$11:EI$541,_xlfn.AGGREGATE(15,6,(ROW(EI$11:EI$541)-ROW(EI$11)+1)/($DX$11:$DX$541="p"),ROWS(FH$11:FH91))),"")</f>
        <v/>
      </c>
      <c r="FI91" s="25" t="str">
        <f>IFERROR(INDEX(EJ$11:EJ$541,_xlfn.AGGREGATE(15,6,(ROW(EJ$11:EJ$541)-ROW(EJ$11)+1)/($DX$11:$DX$541="p"),ROWS(FI$11:FI91))),"")</f>
        <v/>
      </c>
      <c r="FJ91" s="25" t="str">
        <f>IFERROR(INDEX(EK$11:EK$541,_xlfn.AGGREGATE(15,6,(ROW(EK$11:EK$541)-ROW(EK$11)+1)/($DX$11:$DX$541="p"),ROWS(FJ$11:FJ91))),"")</f>
        <v/>
      </c>
      <c r="FK91" s="25"/>
      <c r="FL91" s="25" t="str">
        <f>IFERROR(INDEX(EM$11:EM$541,_xlfn.AGGREGATE(15,6,(ROW(EM$11:EM$541)-ROW(EM$11)+1)/($DX$11:$DX$541="p"),ROWS(FL$11:FL91))),"")</f>
        <v/>
      </c>
      <c r="FM91" s="25" t="str">
        <f>IFERROR(INDEX(EN$11:EN$541,_xlfn.AGGREGATE(15,6,(ROW(EN$11:EN$541)-ROW(EN$11)+1)/($DX$11:$DX$541="p"),ROWS(FM$11:FM91))),"")</f>
        <v/>
      </c>
      <c r="FN91" s="25" t="str">
        <f>IFERROR(INDEX(EO$11:EO$541,_xlfn.AGGREGATE(15,6,(ROW(EO$11:EO$541)-ROW(EO$11)+1)/($DX$11:$DX$541="p"),ROWS(FN$11:FN91))),"")</f>
        <v/>
      </c>
      <c r="FO91" s="25" t="str">
        <f>IFERROR(INDEX(EP$11:EP$541,_xlfn.AGGREGATE(15,6,(ROW(EP$11:EP$541)-ROW(EP$11)+1)/($DX$11:$DX$541="p"),ROWS(FO$11:FO91))),"")</f>
        <v/>
      </c>
      <c r="FP91" s="25" t="str">
        <f>IFERROR(INDEX(EQ$11:EQ$541,_xlfn.AGGREGATE(15,6,(ROW(EQ$11:EQ$541)-ROW(EQ$11)+1)/($DX$11:$DX$541="p"),ROWS(FP$11:FP91))),"")</f>
        <v/>
      </c>
      <c r="FQ91" s="25" t="str">
        <f>IFERROR(INDEX(ER$11:ER$541,_xlfn.AGGREGATE(15,6,(ROW(ER$11:ER$541)-ROW(ER$11)+1)/($DX$11:$DX$541="p"),ROWS(FQ$11:FQ91))),"")</f>
        <v/>
      </c>
      <c r="FR91" s="25" t="str">
        <f>IFERROR(INDEX(ES$11:ES$541,_xlfn.AGGREGATE(15,6,(ROW(ES$11:ES$541)-ROW(ES$11)+1)/($DX$11:$DX$541="p"),ROWS(FR$11:FR91))),"")</f>
        <v/>
      </c>
      <c r="FS91" s="25" t="str">
        <f>IFERROR(INDEX(ET$11:ET$541,_xlfn.AGGREGATE(15,6,(ROW(ET$11:ET$541)-ROW(ET$11)+1)/($DX$11:$DX$541="p"),ROWS(FS$11:FS91))),"")</f>
        <v/>
      </c>
      <c r="FT91" s="25"/>
      <c r="FU91" s="48">
        <f>_xlfn.RANK.EQ(GI91,$GI$11:$GI$96,1)+COUNTIF($GI$11:GI91,GI91)-1</f>
        <v>20</v>
      </c>
      <c r="FV91" s="25" t="str">
        <f>IFERROR(INDEX(DX$11:DX$541,_xlfn.AGGREGATE(15,6,(ROW(DX$11:DX$541)-ROW(DX$11)+1)/($DX$11:$DX$541="t"),ROWS(FV$11:FV91))),"")</f>
        <v>t</v>
      </c>
      <c r="FW91" s="25" t="str">
        <f>IFERROR(INDEX(DY$11:DY$541,_xlfn.AGGREGATE(15,6,(ROW(DY$11:DY$541)-ROW(DY$11)+1)/($DX$11:$DX$541="t"),ROWS(FW$11:FW91))),"")</f>
        <v>PASS</v>
      </c>
      <c r="FX91" s="25">
        <f>IFERROR(INDEX(DZ$11:DZ$541,_xlfn.AGGREGATE(15,6,(ROW(DZ$11:DZ$541)-ROW(DZ$11)+1)/($DX$11:$DX$541="t"),ROWS(FX$11:FX91))),"")</f>
        <v>3</v>
      </c>
      <c r="FY91" s="25">
        <f>IFERROR(INDEX(EA$11:EA$541,_xlfn.AGGREGATE(15,6,(ROW(EA$11:EA$541)-ROW(EA$11)+1)/($DX$11:$DX$541="t"),ROWS(FY$11:FY91))),"")</f>
        <v>1</v>
      </c>
      <c r="FZ91" s="25">
        <f>IFERROR(INDEX(EB$11:EB$541,_xlfn.AGGREGATE(15,6,(ROW(EB$11:EB$541)-ROW(EB$11)+1)/($DX$11:$DX$541="t"),ROWS(FZ$11:FZ91))),"")</f>
        <v>1</v>
      </c>
      <c r="GA91" s="25">
        <f>IFERROR(INDEX(EC$11:EC$541,_xlfn.AGGREGATE(15,6,(ROW(EC$11:EC$541)-ROW(EC$11)+1)/($DX$11:$DX$541="t"),ROWS(GA$11:GA91))),"")</f>
        <v>3</v>
      </c>
      <c r="GB91" s="25">
        <f>IFERROR(INDEX(ED$11:ED$541,_xlfn.AGGREGATE(15,6,(ROW(ED$11:ED$541)-ROW(ED$11)+1)/($DX$11:$DX$541="t"),ROWS(GB$11:GB91))),"")</f>
        <v>1</v>
      </c>
      <c r="GC91" s="25">
        <f>IFERROR(INDEX(EE$11:EE$541,_xlfn.AGGREGATE(15,6,(ROW(EE$11:EE$541)-ROW(EE$11)+1)/($DX$11:$DX$541="t"),ROWS(GC$11:GC91))),"")</f>
        <v>1</v>
      </c>
      <c r="GD91" s="25">
        <f>IFERROR(INDEX(EF$11:EF$541,_xlfn.AGGREGATE(15,6,(ROW(EF$11:EF$541)-ROW(EF$11)+1)/($DX$11:$DX$541="t"),ROWS(GD$11:GD91))),"")</f>
        <v>3</v>
      </c>
      <c r="GE91" s="25">
        <f>IFERROR(INDEX(EG$11:EG$541,_xlfn.AGGREGATE(15,6,(ROW(EG$11:EG$541)-ROW(EG$11)+1)/($DX$11:$DX$541="t"),ROWS(GE$11:GE91))),"")</f>
        <v>1</v>
      </c>
      <c r="GF91" s="25">
        <f>IFERROR(INDEX(EH$11:EH$541,_xlfn.AGGREGATE(15,6,(ROW(EH$11:EH$541)-ROW(EH$11)+1)/($DX$11:$DX$541="t"),ROWS(GF$11:GF91))),"")</f>
        <v>439</v>
      </c>
      <c r="GG91" s="25">
        <f>IFERROR(INDEX(EI$11:EI$541,_xlfn.AGGREGATE(15,6,(ROW(EI$11:EI$541)-ROW(EI$11)+1)/($DX$11:$DX$541="t"),ROWS(GG$11:GG91))),"")</f>
        <v>0</v>
      </c>
      <c r="GH91" s="25">
        <f>IFERROR(INDEX(EJ$11:EJ$541,_xlfn.AGGREGATE(15,6,(ROW(EJ$11:EJ$541)-ROW(EJ$11)+1)/($DX$11:$DX$541="t"),ROWS(GH$11:GH91))),"")</f>
        <v>461</v>
      </c>
      <c r="GI91" s="25">
        <f>IFERROR(INDEX(EK$11:EK$541,_xlfn.AGGREGATE(15,6,(ROW(EK$11:EK$541)-ROW(EK$11)+1)/($DX$11:$DX$541="t"),ROWS(GI$11:GI91))),"")</f>
        <v>11</v>
      </c>
      <c r="GJ91" s="25"/>
      <c r="GK91" s="25">
        <f>IFERROR(INDEX(EM$11:EM$541,_xlfn.AGGREGATE(15,6,(ROW(EM$11:EM$541)-ROW(EM$11)+1)/($DX$11:$DX$541="t"),ROWS(GK$11:GK91))),"")</f>
        <v>466.14859999999999</v>
      </c>
      <c r="GL91" s="25">
        <f>IFERROR(INDEX(EN$11:EN$541,_xlfn.AGGREGATE(15,6,(ROW(EN$11:EN$541)-ROW(EN$11)+1)/($DX$11:$DX$541="t"),ROWS(GL$11:GL91))),"")</f>
        <v>905.27359999999999</v>
      </c>
      <c r="GM91" s="25">
        <f>IFERROR(INDEX(EO$11:EO$541,_xlfn.AGGREGATE(15,6,(ROW(EO$11:EO$541)-ROW(EO$11)+1)/($DX$11:$DX$541="t"),ROWS(GM$11:GM91))),"")</f>
        <v>1344.3986</v>
      </c>
      <c r="GN91" s="25">
        <f>IFERROR(INDEX(EP$11:EP$541,_xlfn.AGGREGATE(15,6,(ROW(EP$11:EP$541)-ROW(EP$11)+1)/($DX$11:$DX$541="t"),ROWS(GN$11:GN91))),"")</f>
        <v>1805.3986</v>
      </c>
      <c r="GO91" s="25"/>
      <c r="GP91" s="305"/>
      <c r="GQ91" s="142"/>
      <c r="GR91" s="26"/>
      <c r="GS91" s="26"/>
      <c r="GT91" s="26"/>
      <c r="GU91" s="26"/>
      <c r="GV91" s="26"/>
      <c r="GW91" s="26"/>
      <c r="GX91" s="26"/>
      <c r="GY91" s="26"/>
      <c r="GZ91" s="26"/>
      <c r="HA91" s="26"/>
      <c r="HB91" s="12"/>
      <c r="HC91" s="26"/>
      <c r="HD91" s="26"/>
      <c r="HE91" s="26"/>
      <c r="HF91" s="26"/>
      <c r="HG91" s="26"/>
      <c r="HH91" s="2"/>
      <c r="HI91" s="2"/>
      <c r="HJ91" s="25"/>
      <c r="HK91" s="2"/>
      <c r="HL91" s="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row>
    <row r="92" spans="1:271" x14ac:dyDescent="0.3">
      <c r="A92" s="100"/>
      <c r="B92" s="100"/>
      <c r="C92" s="100"/>
      <c r="D92" s="100"/>
      <c r="E92" s="100"/>
      <c r="F92" s="100"/>
      <c r="G92" s="100"/>
      <c r="H92" s="100"/>
      <c r="I92" s="100"/>
      <c r="J92" s="100"/>
      <c r="K92" s="100"/>
      <c r="L92" s="100"/>
      <c r="M92" s="100"/>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426"/>
      <c r="AR92" s="141"/>
      <c r="AS92" s="18">
        <v>42</v>
      </c>
      <c r="AT92" s="26" t="s">
        <v>122</v>
      </c>
      <c r="AU92" s="4" t="str">
        <f t="shared" si="104"/>
        <v>FAIL</v>
      </c>
      <c r="AV92" s="60">
        <v>3</v>
      </c>
      <c r="AW92" s="60">
        <v>1</v>
      </c>
      <c r="AX92" s="60">
        <v>3</v>
      </c>
      <c r="AY92" s="60">
        <v>1</v>
      </c>
      <c r="AZ92" s="26">
        <v>3</v>
      </c>
      <c r="BA92" s="26">
        <v>1</v>
      </c>
      <c r="BB92" s="26">
        <v>3</v>
      </c>
      <c r="BC92" s="26">
        <v>1</v>
      </c>
      <c r="BD92" s="26">
        <f t="shared" si="151"/>
        <v>204</v>
      </c>
      <c r="BE92" s="26"/>
      <c r="BF92" s="26">
        <f t="shared" si="152"/>
        <v>288</v>
      </c>
      <c r="BG92" s="63">
        <f t="shared" si="161"/>
        <v>42</v>
      </c>
      <c r="BH92" s="26"/>
      <c r="BI92" s="138">
        <f t="shared" si="153"/>
        <v>288</v>
      </c>
      <c r="BJ92" s="138">
        <f t="shared" si="154"/>
        <v>492</v>
      </c>
      <c r="BK92" s="138">
        <f t="shared" si="155"/>
        <v>780</v>
      </c>
      <c r="BL92" s="138">
        <f t="shared" si="156"/>
        <v>984</v>
      </c>
      <c r="BM92" s="138">
        <f t="shared" si="157"/>
        <v>1272</v>
      </c>
      <c r="BN92" s="138">
        <f t="shared" si="158"/>
        <v>1476</v>
      </c>
      <c r="BO92" s="138">
        <f t="shared" si="159"/>
        <v>1764</v>
      </c>
      <c r="BP92" s="138">
        <f t="shared" si="160"/>
        <v>0</v>
      </c>
      <c r="BQ92" s="26"/>
      <c r="BR92" s="26" t="str">
        <f t="shared" si="144"/>
        <v>no</v>
      </c>
      <c r="BS92" s="26" t="str">
        <f t="shared" si="145"/>
        <v>Int</v>
      </c>
      <c r="BT92" s="26"/>
      <c r="BU92" s="26"/>
      <c r="BV92" s="1">
        <f t="shared" si="162"/>
        <v>0</v>
      </c>
      <c r="BW92" s="1">
        <f t="shared" si="162"/>
        <v>0</v>
      </c>
      <c r="BX92" s="1">
        <f t="shared" si="162"/>
        <v>0</v>
      </c>
      <c r="BY92" s="1">
        <f t="shared" si="162"/>
        <v>0</v>
      </c>
      <c r="BZ92" s="1">
        <f t="shared" si="162"/>
        <v>0</v>
      </c>
      <c r="CA92" s="1">
        <f t="shared" si="162"/>
        <v>0</v>
      </c>
      <c r="CB92" s="1">
        <f t="shared" si="162"/>
        <v>0</v>
      </c>
      <c r="CC92" s="1">
        <f t="shared" si="162"/>
        <v>1</v>
      </c>
      <c r="CD92" s="1">
        <f t="shared" si="162"/>
        <v>0</v>
      </c>
      <c r="CE92" s="1">
        <f t="shared" si="162"/>
        <v>0</v>
      </c>
      <c r="CF92" s="1">
        <f t="shared" si="163"/>
        <v>0</v>
      </c>
      <c r="CG92" s="1">
        <f t="shared" si="163"/>
        <v>0</v>
      </c>
      <c r="CH92" s="1">
        <f t="shared" si="163"/>
        <v>1</v>
      </c>
      <c r="CI92" s="1">
        <f t="shared" si="163"/>
        <v>0</v>
      </c>
      <c r="CJ92" s="1">
        <f t="shared" si="163"/>
        <v>0</v>
      </c>
      <c r="CK92" s="1">
        <f t="shared" si="163"/>
        <v>0</v>
      </c>
      <c r="CL92" s="1">
        <f t="shared" si="163"/>
        <v>0</v>
      </c>
      <c r="CM92" s="1">
        <f t="shared" si="163"/>
        <v>0</v>
      </c>
      <c r="CN92" s="1">
        <f t="shared" si="163"/>
        <v>0</v>
      </c>
      <c r="CO92" s="1">
        <f t="shared" si="163"/>
        <v>0</v>
      </c>
      <c r="CP92" s="1">
        <f t="shared" si="164"/>
        <v>0</v>
      </c>
      <c r="CQ92" s="1">
        <f t="shared" si="164"/>
        <v>0</v>
      </c>
      <c r="CR92" s="1">
        <f t="shared" si="164"/>
        <v>0</v>
      </c>
      <c r="CS92" s="1">
        <f t="shared" si="164"/>
        <v>0</v>
      </c>
      <c r="CT92" s="1">
        <f t="shared" si="164"/>
        <v>0</v>
      </c>
      <c r="CU92" s="1">
        <f t="shared" si="164"/>
        <v>0</v>
      </c>
      <c r="CV92" s="1">
        <f t="shared" si="164"/>
        <v>0</v>
      </c>
      <c r="CW92" s="1">
        <f t="shared" si="164"/>
        <v>0</v>
      </c>
      <c r="CX92" s="1">
        <f t="shared" si="164"/>
        <v>0</v>
      </c>
      <c r="CY92" s="1">
        <f t="shared" si="164"/>
        <v>0</v>
      </c>
      <c r="CZ92" s="1">
        <f t="shared" si="165"/>
        <v>0</v>
      </c>
      <c r="DA92" s="1">
        <f t="shared" si="165"/>
        <v>0</v>
      </c>
      <c r="DB92" s="1">
        <f t="shared" si="165"/>
        <v>0</v>
      </c>
      <c r="DC92" s="1">
        <f t="shared" si="165"/>
        <v>0</v>
      </c>
      <c r="DD92" s="1">
        <f t="shared" si="165"/>
        <v>0</v>
      </c>
      <c r="DE92" s="1">
        <f t="shared" si="165"/>
        <v>0</v>
      </c>
      <c r="DF92" s="1">
        <f t="shared" si="165"/>
        <v>0</v>
      </c>
      <c r="DG92" s="1">
        <f t="shared" si="165"/>
        <v>0</v>
      </c>
      <c r="DH92" s="1">
        <f t="shared" si="165"/>
        <v>0</v>
      </c>
      <c r="DI92" s="1">
        <f t="shared" si="165"/>
        <v>0</v>
      </c>
      <c r="DJ92" s="1">
        <f t="shared" si="166"/>
        <v>0</v>
      </c>
      <c r="DK92" s="1">
        <f t="shared" si="166"/>
        <v>0</v>
      </c>
      <c r="DL92" s="1">
        <f t="shared" si="166"/>
        <v>0</v>
      </c>
      <c r="DM92" s="1">
        <f t="shared" si="166"/>
        <v>0</v>
      </c>
      <c r="DN92" s="1">
        <f t="shared" si="166"/>
        <v>1</v>
      </c>
      <c r="DO92" s="1">
        <f t="shared" si="166"/>
        <v>0</v>
      </c>
      <c r="DP92" s="26"/>
      <c r="DQ92" s="26"/>
      <c r="DR92" s="26"/>
      <c r="DS92" s="26"/>
      <c r="DT92" s="366"/>
      <c r="DU92" s="142"/>
      <c r="DV92" s="26"/>
      <c r="DW92" s="48">
        <v>79</v>
      </c>
      <c r="DX92" s="26" t="str">
        <f>IFERROR(INDEX(AT$11:AT$2000,_xlfn.AGGREGATE(15,6,(ROW(AT$11:AT$2000)-ROW(AT$11)+1)/($AU$11:$AU$2000=$DY$8),ROWS(DX$11:DX92))),"")</f>
        <v>t</v>
      </c>
      <c r="DY92" s="4" t="str">
        <f>IFERROR(INDEX(AU$11:AU$2000,_xlfn.AGGREGATE(15,6,(ROW(AU$11:AU$2000)-ROW(AU$11)+1)/($AU$11:$AU$2000=$DY$8),ROWS(DY$11:DY92))),"")</f>
        <v>PASS</v>
      </c>
      <c r="DZ92" s="26">
        <f>IFERROR(INDEX(AV$11:AV$2000,_xlfn.AGGREGATE(15,6,(ROW(AV$11:AV$2000)-ROW(AV$11)+1)/($AU$11:$AU$2000=$DY$8),ROWS(DZ$11:DZ92))),"")</f>
        <v>3</v>
      </c>
      <c r="EA92" s="26">
        <f>IFERROR(INDEX(AW$11:AW$2000,_xlfn.AGGREGATE(15,6,(ROW(AW$11:AW$2000)-ROW(AW$11)+1)/($AU$11:$AU$2000=$DY$8),ROWS(EA$11:EA92))),"")</f>
        <v>1</v>
      </c>
      <c r="EB92" s="26">
        <f>IFERROR(INDEX(AX$11:AX$2000,_xlfn.AGGREGATE(15,6,(ROW(AX$11:AX$2000)-ROW(AX$11)+1)/($AU$11:$AU$2000=$DY$8),ROWS(EB$11:EB92))),"")</f>
        <v>1</v>
      </c>
      <c r="EC92" s="26">
        <f>IFERROR(INDEX(AY$11:AY$2000,_xlfn.AGGREGATE(15,6,(ROW(AY$11:AY$2000)-ROW(AY$11)+1)/($AU$11:$AU$2000=$DY$8),ROWS(EC$11:EC92))),"")</f>
        <v>3</v>
      </c>
      <c r="ED92" s="26">
        <f>IFERROR(INDEX(AZ$11:AZ$2000,_xlfn.AGGREGATE(15,6,(ROW(AZ$11:AZ$2000)-ROW(AZ$11)+1)/($AU$11:$AU$2000=$DY$8),ROWS(ED$11:ED92))),"")</f>
        <v>1</v>
      </c>
      <c r="EE92" s="26">
        <f>IFERROR(INDEX(BA$11:BA$2000,_xlfn.AGGREGATE(15,6,(ROW(BA$11:BA$2000)-ROW(BA$11)+1)/($AU$11:$AU$2000=$DY$8),ROWS(EE$11:EE92))),"")</f>
        <v>1</v>
      </c>
      <c r="EF92" s="26">
        <f>IFERROR(INDEX(BB$11:BB$2000,_xlfn.AGGREGATE(15,6,(ROW(BB$11:BB$2000)-ROW(BB$11)+1)/($AU$11:$AU$2000=$DY$8),ROWS(EF$11:EF92))),"")</f>
        <v>3</v>
      </c>
      <c r="EG92" s="26">
        <f>IFERROR(INDEX(BC$11:BC$2000,_xlfn.AGGREGATE(15,6,(ROW(BC$11:BC$2000)-ROW(BC$11)+1)/($AU$11:$AU$2000=$DY$8),ROWS(EG$11:EG92))),"")</f>
        <v>1</v>
      </c>
      <c r="EH92" s="26">
        <f>IFERROR(INDEX(BD$11:BD$2000,_xlfn.AGGREGATE(15,6,(ROW(BD$11:BD$2000)-ROW(BD$11)+1)/($AU$11:$AU$2000=$DY$8),ROWS(EH$11:EH92))),"")</f>
        <v>442</v>
      </c>
      <c r="EI92" s="26">
        <f>IFERROR(INDEX(BE$11:BE$2000,_xlfn.AGGREGATE(15,6,(ROW(BE$11:BE$2000)-ROW(BE$11)+1)/($AU$11:$AU$2000=$DY$8),ROWS(EI$11:EI92))),"")</f>
        <v>0</v>
      </c>
      <c r="EJ92" s="26">
        <f>IFERROR(INDEX(BF$11:BF$2000,_xlfn.AGGREGATE(15,6,(ROW(BF$11:BF$2000)-ROW(BF$11)+1)/($AU$11:$AU$2000=$DY$8),ROWS(EJ$11:EJ92))),"")</f>
        <v>458</v>
      </c>
      <c r="EK92" s="26">
        <f>IFERROR(INDEX(BG$11:BG$2000,_xlfn.AGGREGATE(15,6,(ROW(BG$11:BG$2000)-ROW(BG$11)+1)/($AU$11:$AU$2000=$DY$8),ROWS(EK$11:EK92))),"")</f>
        <v>8</v>
      </c>
      <c r="EL92" s="26">
        <f>IFERROR(INDEX(BH$11:BH$2000,_xlfn.AGGREGATE(15,6,(ROW(BH$11:BH$2000)-ROW(BH$11)+1)/($AU$11:$AU$2000=$DY$8),ROWS(EL$11:EL92))),"")</f>
        <v>0</v>
      </c>
      <c r="EM92" s="26">
        <f>IFERROR(INDEX(BI$11:BI$2000,_xlfn.AGGREGATE(15,6,(ROW(BI$11:BI$2000)-ROW(BI$11)+1)/($AU$11:$AU$2000=$DY$8),ROWS(EM$11:EM92))),"")</f>
        <v>463.14859999999999</v>
      </c>
      <c r="EN92" s="26">
        <f>IFERROR(INDEX(BJ$11:BJ$2000,_xlfn.AGGREGATE(15,6,(ROW(BJ$11:BJ$2000)-ROW(BJ$11)+1)/($AU$11:$AU$2000=$DY$8),ROWS(EN$11:EN92))),"")</f>
        <v>905.27359999999999</v>
      </c>
      <c r="EO92" s="26">
        <f>IFERROR(INDEX(BK$11:BK$2000,_xlfn.AGGREGATE(15,6,(ROW(BK$11:BK$2000)-ROW(BK$11)+1)/($AU$11:$AU$2000=$DY$8),ROWS(EO$11:EO92))),"")</f>
        <v>1347.3986</v>
      </c>
      <c r="EP92" s="26">
        <f>IFERROR(INDEX(BL$11:BL$2000,_xlfn.AGGREGATE(15,6,(ROW(BL$11:BL$2000)-ROW(BL$11)+1)/($AU$11:$AU$2000=$DY$8),ROWS(EP$11:EP92))),"")</f>
        <v>1805.3986</v>
      </c>
      <c r="EQ92" s="26">
        <f>IFERROR(INDEX(BM$11:BM$2000,_xlfn.AGGREGATE(15,6,(ROW(BM$11:BM$2000)-ROW(BM$11)+1)/($AU$11:$AU$2000=$DY$8),ROWS(EQ$11:EQ92))),"")</f>
        <v>0</v>
      </c>
      <c r="ER92" s="26">
        <f>IFERROR(INDEX(BN$11:BN$2000,_xlfn.AGGREGATE(15,6,(ROW(BN$11:BN$2000)-ROW(BN$11)+1)/($AU$11:$AU$2000=$DY$8),ROWS(ER$11:ER92))),"")</f>
        <v>0</v>
      </c>
      <c r="ES92" s="26">
        <f>IFERROR(INDEX(BO$11:BO$2000,_xlfn.AGGREGATE(15,6,(ROW(BO$11:BO$2000)-ROW(BO$11)+1)/($AU$11:$AU$2000=$DY$8),ROWS(ES$11:ES92))),"")</f>
        <v>0</v>
      </c>
      <c r="ET92" s="63">
        <f>IFERROR(INDEX(BP$11:BP$2000,_xlfn.AGGREGATE(15,6,(ROW(BP$11:BP$2000)-ROW(BP$11)+1)/($AU$11:$AU$2000=$DY$8),ROWS(ET$11:ET92))),"")</f>
        <v>0</v>
      </c>
      <c r="EU92" s="25"/>
      <c r="EV92" s="48" t="e">
        <f>_xlfn.RANK.EQ(FJ92,$FJ$11:$FJ$64,1)+COUNTIF(FJ$11:$FJ92,FJ92)-1</f>
        <v>#VALUE!</v>
      </c>
      <c r="EW92" s="25" t="str">
        <f>IFERROR(INDEX(DX$11:DX$541,_xlfn.AGGREGATE(15,6,(ROW(DX$11:DX$541)-ROW(DX$11)+1)/($DX$11:$DX$541="p"),ROWS(EW$11:EW92))),"")</f>
        <v/>
      </c>
      <c r="EX92" s="25" t="str">
        <f>IFERROR(INDEX(DY$11:DY$541,_xlfn.AGGREGATE(15,6,(ROW(DY$11:DY$541)-ROW(DY$11)+1)/($DX$11:$DX$541="p"),ROWS(EX$11:EX92))),"")</f>
        <v/>
      </c>
      <c r="EY92" s="25" t="str">
        <f>IFERROR(INDEX(DZ$11:DZ$541,_xlfn.AGGREGATE(15,6,(ROW(DZ$11:DZ$541)-ROW(DZ$11)+1)/($DX$11:$DX$541="p"),ROWS(EY$11:EY92))),"")</f>
        <v/>
      </c>
      <c r="EZ92" s="25" t="str">
        <f>IFERROR(INDEX(EA$11:EA$541,_xlfn.AGGREGATE(15,6,(ROW(EA$11:EA$541)-ROW(EA$11)+1)/($DX$11:$DX$541="p"),ROWS(EZ$11:EZ92))),"")</f>
        <v/>
      </c>
      <c r="FA92" s="25" t="str">
        <f>IFERROR(INDEX(EB$11:EB$541,_xlfn.AGGREGATE(15,6,(ROW(EB$11:EB$541)-ROW(EB$11)+1)/($DX$11:$DX$541="p"),ROWS(FA$11:FA92))),"")</f>
        <v/>
      </c>
      <c r="FB92" s="25" t="str">
        <f>IFERROR(INDEX(EC$11:EC$541,_xlfn.AGGREGATE(15,6,(ROW(EC$11:EC$541)-ROW(EC$11)+1)/($DX$11:$DX$541="p"),ROWS(FB$11:FB92))),"")</f>
        <v/>
      </c>
      <c r="FC92" s="25" t="str">
        <f>IFERROR(INDEX(ED$11:ED$541,_xlfn.AGGREGATE(15,6,(ROW(ED$11:ED$541)-ROW(ED$11)+1)/($DX$11:$DX$541="p"),ROWS(FC$11:FC92))),"")</f>
        <v/>
      </c>
      <c r="FD92" s="25" t="str">
        <f>IFERROR(INDEX(EE$11:EE$541,_xlfn.AGGREGATE(15,6,(ROW(EE$11:EE$541)-ROW(EE$11)+1)/($DX$11:$DX$541="p"),ROWS(FD$11:FD92))),"")</f>
        <v/>
      </c>
      <c r="FE92" s="25" t="str">
        <f>IFERROR(INDEX(EF$11:EF$541,_xlfn.AGGREGATE(15,6,(ROW(EF$11:EF$541)-ROW(EF$11)+1)/($DX$11:$DX$541="p"),ROWS(FE$11:FE92))),"")</f>
        <v/>
      </c>
      <c r="FF92" s="25" t="str">
        <f>IFERROR(INDEX(EG$11:EG$541,_xlfn.AGGREGATE(15,6,(ROW(EG$11:EG$541)-ROW(EG$11)+1)/($DX$11:$DX$541="p"),ROWS(FF$11:FF92))),"")</f>
        <v/>
      </c>
      <c r="FG92" s="25" t="str">
        <f>IFERROR(INDEX(EH$11:EH$541,_xlfn.AGGREGATE(15,6,(ROW(EH$11:EH$541)-ROW(EH$11)+1)/($DX$11:$DX$541="p"),ROWS(FG$11:FG92))),"")</f>
        <v/>
      </c>
      <c r="FH92" s="25" t="str">
        <f>IFERROR(INDEX(EI$11:EI$541,_xlfn.AGGREGATE(15,6,(ROW(EI$11:EI$541)-ROW(EI$11)+1)/($DX$11:$DX$541="p"),ROWS(FH$11:FH92))),"")</f>
        <v/>
      </c>
      <c r="FI92" s="25" t="str">
        <f>IFERROR(INDEX(EJ$11:EJ$541,_xlfn.AGGREGATE(15,6,(ROW(EJ$11:EJ$541)-ROW(EJ$11)+1)/($DX$11:$DX$541="p"),ROWS(FI$11:FI92))),"")</f>
        <v/>
      </c>
      <c r="FJ92" s="25" t="str">
        <f>IFERROR(INDEX(EK$11:EK$541,_xlfn.AGGREGATE(15,6,(ROW(EK$11:EK$541)-ROW(EK$11)+1)/($DX$11:$DX$541="p"),ROWS(FJ$11:FJ92))),"")</f>
        <v/>
      </c>
      <c r="FK92" s="25"/>
      <c r="FL92" s="25" t="str">
        <f>IFERROR(INDEX(EM$11:EM$541,_xlfn.AGGREGATE(15,6,(ROW(EM$11:EM$541)-ROW(EM$11)+1)/($DX$11:$DX$541="p"),ROWS(FL$11:FL92))),"")</f>
        <v/>
      </c>
      <c r="FM92" s="25" t="str">
        <f>IFERROR(INDEX(EN$11:EN$541,_xlfn.AGGREGATE(15,6,(ROW(EN$11:EN$541)-ROW(EN$11)+1)/($DX$11:$DX$541="p"),ROWS(FM$11:FM92))),"")</f>
        <v/>
      </c>
      <c r="FN92" s="25" t="str">
        <f>IFERROR(INDEX(EO$11:EO$541,_xlfn.AGGREGATE(15,6,(ROW(EO$11:EO$541)-ROW(EO$11)+1)/($DX$11:$DX$541="p"),ROWS(FN$11:FN92))),"")</f>
        <v/>
      </c>
      <c r="FO92" s="25" t="str">
        <f>IFERROR(INDEX(EP$11:EP$541,_xlfn.AGGREGATE(15,6,(ROW(EP$11:EP$541)-ROW(EP$11)+1)/($DX$11:$DX$541="p"),ROWS(FO$11:FO92))),"")</f>
        <v/>
      </c>
      <c r="FP92" s="25" t="str">
        <f>IFERROR(INDEX(EQ$11:EQ$541,_xlfn.AGGREGATE(15,6,(ROW(EQ$11:EQ$541)-ROW(EQ$11)+1)/($DX$11:$DX$541="p"),ROWS(FP$11:FP92))),"")</f>
        <v/>
      </c>
      <c r="FQ92" s="25" t="str">
        <f>IFERROR(INDEX(ER$11:ER$541,_xlfn.AGGREGATE(15,6,(ROW(ER$11:ER$541)-ROW(ER$11)+1)/($DX$11:$DX$541="p"),ROWS(FQ$11:FQ92))),"")</f>
        <v/>
      </c>
      <c r="FR92" s="25" t="str">
        <f>IFERROR(INDEX(ES$11:ES$541,_xlfn.AGGREGATE(15,6,(ROW(ES$11:ES$541)-ROW(ES$11)+1)/($DX$11:$DX$541="p"),ROWS(FR$11:FR92))),"")</f>
        <v/>
      </c>
      <c r="FS92" s="25" t="str">
        <f>IFERROR(INDEX(ET$11:ET$541,_xlfn.AGGREGATE(15,6,(ROW(ET$11:ET$541)-ROW(ET$11)+1)/($DX$11:$DX$541="p"),ROWS(FS$11:FS92))),"")</f>
        <v/>
      </c>
      <c r="FT92" s="25"/>
      <c r="FU92" s="48">
        <f>_xlfn.RANK.EQ(GI92,$GI$11:$GI$96,1)+COUNTIF($GI$11:GI92,GI92)-1</f>
        <v>21</v>
      </c>
      <c r="FV92" s="25" t="str">
        <f>IFERROR(INDEX(DX$11:DX$541,_xlfn.AGGREGATE(15,6,(ROW(DX$11:DX$541)-ROW(DX$11)+1)/($DX$11:$DX$541="t"),ROWS(FV$11:FV92))),"")</f>
        <v>t</v>
      </c>
      <c r="FW92" s="25" t="str">
        <f>IFERROR(INDEX(DY$11:DY$541,_xlfn.AGGREGATE(15,6,(ROW(DY$11:DY$541)-ROW(DY$11)+1)/($DX$11:$DX$541="t"),ROWS(FW$11:FW92))),"")</f>
        <v>PASS</v>
      </c>
      <c r="FX92" s="25">
        <f>IFERROR(INDEX(DZ$11:DZ$541,_xlfn.AGGREGATE(15,6,(ROW(DZ$11:DZ$541)-ROW(DZ$11)+1)/($DX$11:$DX$541="t"),ROWS(FX$11:FX92))),"")</f>
        <v>3</v>
      </c>
      <c r="FY92" s="25">
        <f>IFERROR(INDEX(EA$11:EA$541,_xlfn.AGGREGATE(15,6,(ROW(EA$11:EA$541)-ROW(EA$11)+1)/($DX$11:$DX$541="t"),ROWS(FY$11:FY92))),"")</f>
        <v>1</v>
      </c>
      <c r="FZ92" s="25">
        <f>IFERROR(INDEX(EB$11:EB$541,_xlfn.AGGREGATE(15,6,(ROW(EB$11:EB$541)-ROW(EB$11)+1)/($DX$11:$DX$541="t"),ROWS(FZ$11:FZ92))),"")</f>
        <v>1</v>
      </c>
      <c r="GA92" s="25">
        <f>IFERROR(INDEX(EC$11:EC$541,_xlfn.AGGREGATE(15,6,(ROW(EC$11:EC$541)-ROW(EC$11)+1)/($DX$11:$DX$541="t"),ROWS(GA$11:GA92))),"")</f>
        <v>3</v>
      </c>
      <c r="GB92" s="25">
        <f>IFERROR(INDEX(ED$11:ED$541,_xlfn.AGGREGATE(15,6,(ROW(ED$11:ED$541)-ROW(ED$11)+1)/($DX$11:$DX$541="t"),ROWS(GB$11:GB92))),"")</f>
        <v>1</v>
      </c>
      <c r="GC92" s="25">
        <f>IFERROR(INDEX(EE$11:EE$541,_xlfn.AGGREGATE(15,6,(ROW(EE$11:EE$541)-ROW(EE$11)+1)/($DX$11:$DX$541="t"),ROWS(GC$11:GC92))),"")</f>
        <v>1</v>
      </c>
      <c r="GD92" s="25">
        <f>IFERROR(INDEX(EF$11:EF$541,_xlfn.AGGREGATE(15,6,(ROW(EF$11:EF$541)-ROW(EF$11)+1)/($DX$11:$DX$541="t"),ROWS(GD$11:GD92))),"")</f>
        <v>3</v>
      </c>
      <c r="GE92" s="25">
        <f>IFERROR(INDEX(EG$11:EG$541,_xlfn.AGGREGATE(15,6,(ROW(EG$11:EG$541)-ROW(EG$11)+1)/($DX$11:$DX$541="t"),ROWS(GE$11:GE92))),"")</f>
        <v>1</v>
      </c>
      <c r="GF92" s="25">
        <f>IFERROR(INDEX(EH$11:EH$541,_xlfn.AGGREGATE(15,6,(ROW(EH$11:EH$541)-ROW(EH$11)+1)/($DX$11:$DX$541="t"),ROWS(GF$11:GF92))),"")</f>
        <v>438.5</v>
      </c>
      <c r="GG92" s="25">
        <f>IFERROR(INDEX(EI$11:EI$541,_xlfn.AGGREGATE(15,6,(ROW(EI$11:EI$541)-ROW(EI$11)+1)/($DX$11:$DX$541="t"),ROWS(GG$11:GG92))),"")</f>
        <v>0</v>
      </c>
      <c r="GH92" s="25">
        <f>IFERROR(INDEX(EJ$11:EJ$541,_xlfn.AGGREGATE(15,6,(ROW(EJ$11:EJ$541)-ROW(EJ$11)+1)/($DX$11:$DX$541="t"),ROWS(GH$11:GH92))),"")</f>
        <v>461.5</v>
      </c>
      <c r="GI92" s="25">
        <f>IFERROR(INDEX(EK$11:EK$541,_xlfn.AGGREGATE(15,6,(ROW(EK$11:EK$541)-ROW(EK$11)+1)/($DX$11:$DX$541="t"),ROWS(GI$11:GI92))),"")</f>
        <v>11.5</v>
      </c>
      <c r="GJ92" s="25"/>
      <c r="GK92" s="25">
        <f>IFERROR(INDEX(EM$11:EM$541,_xlfn.AGGREGATE(15,6,(ROW(EM$11:EM$541)-ROW(EM$11)+1)/($DX$11:$DX$541="t"),ROWS(GK$11:GK92))),"")</f>
        <v>466.64859999999999</v>
      </c>
      <c r="GL92" s="25">
        <f>IFERROR(INDEX(EN$11:EN$541,_xlfn.AGGREGATE(15,6,(ROW(EN$11:EN$541)-ROW(EN$11)+1)/($DX$11:$DX$541="t"),ROWS(GL$11:GL92))),"")</f>
        <v>905.27359999999999</v>
      </c>
      <c r="GM92" s="25">
        <f>IFERROR(INDEX(EO$11:EO$541,_xlfn.AGGREGATE(15,6,(ROW(EO$11:EO$541)-ROW(EO$11)+1)/($DX$11:$DX$541="t"),ROWS(GM$11:GM92))),"")</f>
        <v>1343.8986</v>
      </c>
      <c r="GN92" s="25">
        <f>IFERROR(INDEX(EP$11:EP$541,_xlfn.AGGREGATE(15,6,(ROW(EP$11:EP$541)-ROW(EP$11)+1)/($DX$11:$DX$541="t"),ROWS(GN$11:GN92))),"")</f>
        <v>1805.3986</v>
      </c>
      <c r="GO92" s="25"/>
      <c r="GP92" s="305"/>
      <c r="GQ92" s="142"/>
      <c r="GR92" s="26"/>
      <c r="GS92" s="26"/>
      <c r="GT92" s="26"/>
      <c r="GU92" s="26"/>
      <c r="GV92" s="26"/>
      <c r="GW92" s="26"/>
      <c r="GX92" s="26"/>
      <c r="GY92" s="26"/>
      <c r="GZ92" s="26"/>
      <c r="HA92" s="26"/>
      <c r="HB92" s="12"/>
      <c r="HC92" s="26"/>
      <c r="HD92" s="26"/>
      <c r="HE92" s="26"/>
      <c r="HF92" s="26"/>
      <c r="HG92" s="26"/>
      <c r="HH92" s="2"/>
      <c r="HI92" s="2"/>
      <c r="HJ92" s="25"/>
      <c r="HK92" s="2"/>
      <c r="HL92" s="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row>
    <row r="93" spans="1:271" x14ac:dyDescent="0.3">
      <c r="A93" s="100"/>
      <c r="B93" s="100"/>
      <c r="C93" s="100"/>
      <c r="D93" s="100"/>
      <c r="E93" s="100"/>
      <c r="F93" s="100"/>
      <c r="G93" s="100"/>
      <c r="H93" s="100"/>
      <c r="I93" s="100"/>
      <c r="J93" s="100"/>
      <c r="K93" s="100"/>
      <c r="L93" s="100"/>
      <c r="M93" s="100"/>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426"/>
      <c r="AR93" s="141"/>
      <c r="AS93" s="18">
        <v>43</v>
      </c>
      <c r="AT93" s="26" t="s">
        <v>122</v>
      </c>
      <c r="AU93" s="4" t="str">
        <f t="shared" si="104"/>
        <v>FAIL</v>
      </c>
      <c r="AV93" s="60">
        <v>3</v>
      </c>
      <c r="AW93" s="60">
        <v>1</v>
      </c>
      <c r="AX93" s="60">
        <v>3</v>
      </c>
      <c r="AY93" s="60">
        <v>1</v>
      </c>
      <c r="AZ93" s="26">
        <v>3</v>
      </c>
      <c r="BA93" s="26">
        <v>1</v>
      </c>
      <c r="BB93" s="26">
        <v>3</v>
      </c>
      <c r="BC93" s="26">
        <v>1</v>
      </c>
      <c r="BD93" s="26">
        <f t="shared" si="151"/>
        <v>203</v>
      </c>
      <c r="BE93" s="26"/>
      <c r="BF93" s="26">
        <f t="shared" si="152"/>
        <v>289</v>
      </c>
      <c r="BG93" s="63">
        <f t="shared" si="161"/>
        <v>43</v>
      </c>
      <c r="BH93" s="26"/>
      <c r="BI93" s="138">
        <f t="shared" si="153"/>
        <v>289</v>
      </c>
      <c r="BJ93" s="138">
        <f t="shared" si="154"/>
        <v>492</v>
      </c>
      <c r="BK93" s="138">
        <f t="shared" si="155"/>
        <v>781</v>
      </c>
      <c r="BL93" s="138">
        <f t="shared" si="156"/>
        <v>984</v>
      </c>
      <c r="BM93" s="138">
        <f t="shared" si="157"/>
        <v>1273</v>
      </c>
      <c r="BN93" s="138">
        <f t="shared" si="158"/>
        <v>1476</v>
      </c>
      <c r="BO93" s="138">
        <f t="shared" si="159"/>
        <v>1765</v>
      </c>
      <c r="BP93" s="138">
        <f t="shared" si="160"/>
        <v>0</v>
      </c>
      <c r="BQ93" s="26"/>
      <c r="BR93" s="26" t="str">
        <f t="shared" si="144"/>
        <v>no</v>
      </c>
      <c r="BS93" s="26" t="str">
        <f t="shared" si="145"/>
        <v>Int</v>
      </c>
      <c r="BT93" s="26"/>
      <c r="BU93" s="26"/>
      <c r="BV93" s="1">
        <f t="shared" si="162"/>
        <v>0</v>
      </c>
      <c r="BW93" s="1">
        <f t="shared" si="162"/>
        <v>0</v>
      </c>
      <c r="BX93" s="1">
        <f t="shared" si="162"/>
        <v>0</v>
      </c>
      <c r="BY93" s="1">
        <f t="shared" si="162"/>
        <v>0</v>
      </c>
      <c r="BZ93" s="1">
        <f t="shared" si="162"/>
        <v>0</v>
      </c>
      <c r="CA93" s="1">
        <f t="shared" si="162"/>
        <v>0</v>
      </c>
      <c r="CB93" s="1">
        <f t="shared" si="162"/>
        <v>0</v>
      </c>
      <c r="CC93" s="1">
        <f t="shared" si="162"/>
        <v>1</v>
      </c>
      <c r="CD93" s="1">
        <f t="shared" si="162"/>
        <v>0</v>
      </c>
      <c r="CE93" s="1">
        <f t="shared" si="162"/>
        <v>0</v>
      </c>
      <c r="CF93" s="1">
        <f t="shared" si="163"/>
        <v>0</v>
      </c>
      <c r="CG93" s="1">
        <f t="shared" si="163"/>
        <v>0</v>
      </c>
      <c r="CH93" s="1">
        <f t="shared" si="163"/>
        <v>1</v>
      </c>
      <c r="CI93" s="1">
        <f t="shared" si="163"/>
        <v>0</v>
      </c>
      <c r="CJ93" s="1">
        <f t="shared" si="163"/>
        <v>0</v>
      </c>
      <c r="CK93" s="1">
        <f t="shared" si="163"/>
        <v>0</v>
      </c>
      <c r="CL93" s="1">
        <f t="shared" si="163"/>
        <v>0</v>
      </c>
      <c r="CM93" s="1">
        <f t="shared" si="163"/>
        <v>0</v>
      </c>
      <c r="CN93" s="1">
        <f t="shared" si="163"/>
        <v>0</v>
      </c>
      <c r="CO93" s="1">
        <f t="shared" si="163"/>
        <v>0</v>
      </c>
      <c r="CP93" s="1">
        <f t="shared" si="164"/>
        <v>0</v>
      </c>
      <c r="CQ93" s="1">
        <f t="shared" si="164"/>
        <v>0</v>
      </c>
      <c r="CR93" s="1">
        <f t="shared" si="164"/>
        <v>0</v>
      </c>
      <c r="CS93" s="1">
        <f t="shared" si="164"/>
        <v>0</v>
      </c>
      <c r="CT93" s="1">
        <f t="shared" si="164"/>
        <v>0</v>
      </c>
      <c r="CU93" s="1">
        <f t="shared" si="164"/>
        <v>0</v>
      </c>
      <c r="CV93" s="1">
        <f t="shared" si="164"/>
        <v>0</v>
      </c>
      <c r="CW93" s="1">
        <f t="shared" si="164"/>
        <v>0</v>
      </c>
      <c r="CX93" s="1">
        <f t="shared" si="164"/>
        <v>0</v>
      </c>
      <c r="CY93" s="1">
        <f t="shared" si="164"/>
        <v>0</v>
      </c>
      <c r="CZ93" s="1">
        <f t="shared" si="165"/>
        <v>0</v>
      </c>
      <c r="DA93" s="1">
        <f t="shared" si="165"/>
        <v>0</v>
      </c>
      <c r="DB93" s="1">
        <f t="shared" si="165"/>
        <v>0</v>
      </c>
      <c r="DC93" s="1">
        <f t="shared" si="165"/>
        <v>0</v>
      </c>
      <c r="DD93" s="1">
        <f t="shared" si="165"/>
        <v>0</v>
      </c>
      <c r="DE93" s="1">
        <f t="shared" si="165"/>
        <v>0</v>
      </c>
      <c r="DF93" s="1">
        <f t="shared" si="165"/>
        <v>0</v>
      </c>
      <c r="DG93" s="1">
        <f t="shared" si="165"/>
        <v>0</v>
      </c>
      <c r="DH93" s="1">
        <f t="shared" si="165"/>
        <v>0</v>
      </c>
      <c r="DI93" s="1">
        <f t="shared" si="165"/>
        <v>0</v>
      </c>
      <c r="DJ93" s="1">
        <f t="shared" si="166"/>
        <v>0</v>
      </c>
      <c r="DK93" s="1">
        <f t="shared" si="166"/>
        <v>0</v>
      </c>
      <c r="DL93" s="1">
        <f t="shared" si="166"/>
        <v>0</v>
      </c>
      <c r="DM93" s="1">
        <f t="shared" si="166"/>
        <v>0</v>
      </c>
      <c r="DN93" s="1">
        <f t="shared" si="166"/>
        <v>1</v>
      </c>
      <c r="DO93" s="1">
        <f t="shared" si="166"/>
        <v>0</v>
      </c>
      <c r="DP93" s="26"/>
      <c r="DQ93" s="26"/>
      <c r="DR93" s="26"/>
      <c r="DS93" s="26"/>
      <c r="DT93" s="366"/>
      <c r="DU93" s="142"/>
      <c r="DV93" s="26"/>
      <c r="DW93" s="48">
        <v>80</v>
      </c>
      <c r="DX93" s="26" t="str">
        <f>IFERROR(INDEX(AT$11:AT$2000,_xlfn.AGGREGATE(15,6,(ROW(AT$11:AT$2000)-ROW(AT$11)+1)/($AU$11:$AU$2000=$DY$8),ROWS(DX$11:DX93))),"")</f>
        <v>t</v>
      </c>
      <c r="DY93" s="4" t="str">
        <f>IFERROR(INDEX(AU$11:AU$2000,_xlfn.AGGREGATE(15,6,(ROW(AU$11:AU$2000)-ROW(AU$11)+1)/($AU$11:$AU$2000=$DY$8),ROWS(DY$11:DY93))),"")</f>
        <v>PASS</v>
      </c>
      <c r="DZ93" s="26">
        <f>IFERROR(INDEX(AV$11:AV$2000,_xlfn.AGGREGATE(15,6,(ROW(AV$11:AV$2000)-ROW(AV$11)+1)/($AU$11:$AU$2000=$DY$8),ROWS(DZ$11:DZ93))),"")</f>
        <v>3</v>
      </c>
      <c r="EA93" s="26">
        <f>IFERROR(INDEX(AW$11:AW$2000,_xlfn.AGGREGATE(15,6,(ROW(AW$11:AW$2000)-ROW(AW$11)+1)/($AU$11:$AU$2000=$DY$8),ROWS(EA$11:EA93))),"")</f>
        <v>1</v>
      </c>
      <c r="EB93" s="26">
        <f>IFERROR(INDEX(AX$11:AX$2000,_xlfn.AGGREGATE(15,6,(ROW(AX$11:AX$2000)-ROW(AX$11)+1)/($AU$11:$AU$2000=$DY$8),ROWS(EB$11:EB93))),"")</f>
        <v>1</v>
      </c>
      <c r="EC93" s="26">
        <f>IFERROR(INDEX(AY$11:AY$2000,_xlfn.AGGREGATE(15,6,(ROW(AY$11:AY$2000)-ROW(AY$11)+1)/($AU$11:$AU$2000=$DY$8),ROWS(EC$11:EC93))),"")</f>
        <v>3</v>
      </c>
      <c r="ED93" s="26">
        <f>IFERROR(INDEX(AZ$11:AZ$2000,_xlfn.AGGREGATE(15,6,(ROW(AZ$11:AZ$2000)-ROW(AZ$11)+1)/($AU$11:$AU$2000=$DY$8),ROWS(ED$11:ED93))),"")</f>
        <v>1</v>
      </c>
      <c r="EE93" s="26">
        <f>IFERROR(INDEX(BA$11:BA$2000,_xlfn.AGGREGATE(15,6,(ROW(BA$11:BA$2000)-ROW(BA$11)+1)/($AU$11:$AU$2000=$DY$8),ROWS(EE$11:EE93))),"")</f>
        <v>1</v>
      </c>
      <c r="EF93" s="26">
        <f>IFERROR(INDEX(BB$11:BB$2000,_xlfn.AGGREGATE(15,6,(ROW(BB$11:BB$2000)-ROW(BB$11)+1)/($AU$11:$AU$2000=$DY$8),ROWS(EF$11:EF93))),"")</f>
        <v>3</v>
      </c>
      <c r="EG93" s="26">
        <f>IFERROR(INDEX(BC$11:BC$2000,_xlfn.AGGREGATE(15,6,(ROW(BC$11:BC$2000)-ROW(BC$11)+1)/($AU$11:$AU$2000=$DY$8),ROWS(EG$11:EG93))),"")</f>
        <v>1</v>
      </c>
      <c r="EH93" s="26">
        <f>IFERROR(INDEX(BD$11:BD$2000,_xlfn.AGGREGATE(15,6,(ROW(BD$11:BD$2000)-ROW(BD$11)+1)/($AU$11:$AU$2000=$DY$8),ROWS(EH$11:EH93))),"")</f>
        <v>441.5</v>
      </c>
      <c r="EI93" s="26">
        <f>IFERROR(INDEX(BE$11:BE$2000,_xlfn.AGGREGATE(15,6,(ROW(BE$11:BE$2000)-ROW(BE$11)+1)/($AU$11:$AU$2000=$DY$8),ROWS(EI$11:EI93))),"")</f>
        <v>0</v>
      </c>
      <c r="EJ93" s="26">
        <f>IFERROR(INDEX(BF$11:BF$2000,_xlfn.AGGREGATE(15,6,(ROW(BF$11:BF$2000)-ROW(BF$11)+1)/($AU$11:$AU$2000=$DY$8),ROWS(EJ$11:EJ93))),"")</f>
        <v>458.5</v>
      </c>
      <c r="EK93" s="26">
        <f>IFERROR(INDEX(BG$11:BG$2000,_xlfn.AGGREGATE(15,6,(ROW(BG$11:BG$2000)-ROW(BG$11)+1)/($AU$11:$AU$2000=$DY$8),ROWS(EK$11:EK93))),"")</f>
        <v>8.5</v>
      </c>
      <c r="EL93" s="26">
        <f>IFERROR(INDEX(BH$11:BH$2000,_xlfn.AGGREGATE(15,6,(ROW(BH$11:BH$2000)-ROW(BH$11)+1)/($AU$11:$AU$2000=$DY$8),ROWS(EL$11:EL93))),"")</f>
        <v>0</v>
      </c>
      <c r="EM93" s="26">
        <f>IFERROR(INDEX(BI$11:BI$2000,_xlfn.AGGREGATE(15,6,(ROW(BI$11:BI$2000)-ROW(BI$11)+1)/($AU$11:$AU$2000=$DY$8),ROWS(EM$11:EM93))),"")</f>
        <v>463.64859999999999</v>
      </c>
      <c r="EN93" s="26">
        <f>IFERROR(INDEX(BJ$11:BJ$2000,_xlfn.AGGREGATE(15,6,(ROW(BJ$11:BJ$2000)-ROW(BJ$11)+1)/($AU$11:$AU$2000=$DY$8),ROWS(EN$11:EN93))),"")</f>
        <v>905.27359999999999</v>
      </c>
      <c r="EO93" s="26">
        <f>IFERROR(INDEX(BK$11:BK$2000,_xlfn.AGGREGATE(15,6,(ROW(BK$11:BK$2000)-ROW(BK$11)+1)/($AU$11:$AU$2000=$DY$8),ROWS(EO$11:EO93))),"")</f>
        <v>1346.8986</v>
      </c>
      <c r="EP93" s="26">
        <f>IFERROR(INDEX(BL$11:BL$2000,_xlfn.AGGREGATE(15,6,(ROW(BL$11:BL$2000)-ROW(BL$11)+1)/($AU$11:$AU$2000=$DY$8),ROWS(EP$11:EP93))),"")</f>
        <v>1805.3986</v>
      </c>
      <c r="EQ93" s="26">
        <f>IFERROR(INDEX(BM$11:BM$2000,_xlfn.AGGREGATE(15,6,(ROW(BM$11:BM$2000)-ROW(BM$11)+1)/($AU$11:$AU$2000=$DY$8),ROWS(EQ$11:EQ93))),"")</f>
        <v>0</v>
      </c>
      <c r="ER93" s="26">
        <f>IFERROR(INDEX(BN$11:BN$2000,_xlfn.AGGREGATE(15,6,(ROW(BN$11:BN$2000)-ROW(BN$11)+1)/($AU$11:$AU$2000=$DY$8),ROWS(ER$11:ER93))),"")</f>
        <v>0</v>
      </c>
      <c r="ES93" s="26">
        <f>IFERROR(INDEX(BO$11:BO$2000,_xlfn.AGGREGATE(15,6,(ROW(BO$11:BO$2000)-ROW(BO$11)+1)/($AU$11:$AU$2000=$DY$8),ROWS(ES$11:ES93))),"")</f>
        <v>0</v>
      </c>
      <c r="ET93" s="63">
        <f>IFERROR(INDEX(BP$11:BP$2000,_xlfn.AGGREGATE(15,6,(ROW(BP$11:BP$2000)-ROW(BP$11)+1)/($AU$11:$AU$2000=$DY$8),ROWS(ET$11:ET93))),"")</f>
        <v>0</v>
      </c>
      <c r="EU93" s="25"/>
      <c r="EV93" s="48" t="e">
        <f>_xlfn.RANK.EQ(FJ93,$FJ$11:$FJ$64,1)+COUNTIF(FJ$11:$FJ93,FJ93)-1</f>
        <v>#VALUE!</v>
      </c>
      <c r="EW93" s="25" t="str">
        <f>IFERROR(INDEX(DX$11:DX$541,_xlfn.AGGREGATE(15,6,(ROW(DX$11:DX$541)-ROW(DX$11)+1)/($DX$11:$DX$541="p"),ROWS(EW$11:EW93))),"")</f>
        <v/>
      </c>
      <c r="EX93" s="25" t="str">
        <f>IFERROR(INDEX(DY$11:DY$541,_xlfn.AGGREGATE(15,6,(ROW(DY$11:DY$541)-ROW(DY$11)+1)/($DX$11:$DX$541="p"),ROWS(EX$11:EX93))),"")</f>
        <v/>
      </c>
      <c r="EY93" s="25" t="str">
        <f>IFERROR(INDEX(DZ$11:DZ$541,_xlfn.AGGREGATE(15,6,(ROW(DZ$11:DZ$541)-ROW(DZ$11)+1)/($DX$11:$DX$541="p"),ROWS(EY$11:EY93))),"")</f>
        <v/>
      </c>
      <c r="EZ93" s="25" t="str">
        <f>IFERROR(INDEX(EA$11:EA$541,_xlfn.AGGREGATE(15,6,(ROW(EA$11:EA$541)-ROW(EA$11)+1)/($DX$11:$DX$541="p"),ROWS(EZ$11:EZ93))),"")</f>
        <v/>
      </c>
      <c r="FA93" s="25" t="str">
        <f>IFERROR(INDEX(EB$11:EB$541,_xlfn.AGGREGATE(15,6,(ROW(EB$11:EB$541)-ROW(EB$11)+1)/($DX$11:$DX$541="p"),ROWS(FA$11:FA93))),"")</f>
        <v/>
      </c>
      <c r="FB93" s="25" t="str">
        <f>IFERROR(INDEX(EC$11:EC$541,_xlfn.AGGREGATE(15,6,(ROW(EC$11:EC$541)-ROW(EC$11)+1)/($DX$11:$DX$541="p"),ROWS(FB$11:FB93))),"")</f>
        <v/>
      </c>
      <c r="FC93" s="25" t="str">
        <f>IFERROR(INDEX(ED$11:ED$541,_xlfn.AGGREGATE(15,6,(ROW(ED$11:ED$541)-ROW(ED$11)+1)/($DX$11:$DX$541="p"),ROWS(FC$11:FC93))),"")</f>
        <v/>
      </c>
      <c r="FD93" s="25" t="str">
        <f>IFERROR(INDEX(EE$11:EE$541,_xlfn.AGGREGATE(15,6,(ROW(EE$11:EE$541)-ROW(EE$11)+1)/($DX$11:$DX$541="p"),ROWS(FD$11:FD93))),"")</f>
        <v/>
      </c>
      <c r="FE93" s="25" t="str">
        <f>IFERROR(INDEX(EF$11:EF$541,_xlfn.AGGREGATE(15,6,(ROW(EF$11:EF$541)-ROW(EF$11)+1)/($DX$11:$DX$541="p"),ROWS(FE$11:FE93))),"")</f>
        <v/>
      </c>
      <c r="FF93" s="25" t="str">
        <f>IFERROR(INDEX(EG$11:EG$541,_xlfn.AGGREGATE(15,6,(ROW(EG$11:EG$541)-ROW(EG$11)+1)/($DX$11:$DX$541="p"),ROWS(FF$11:FF93))),"")</f>
        <v/>
      </c>
      <c r="FG93" s="25" t="str">
        <f>IFERROR(INDEX(EH$11:EH$541,_xlfn.AGGREGATE(15,6,(ROW(EH$11:EH$541)-ROW(EH$11)+1)/($DX$11:$DX$541="p"),ROWS(FG$11:FG93))),"")</f>
        <v/>
      </c>
      <c r="FH93" s="25" t="str">
        <f>IFERROR(INDEX(EI$11:EI$541,_xlfn.AGGREGATE(15,6,(ROW(EI$11:EI$541)-ROW(EI$11)+1)/($DX$11:$DX$541="p"),ROWS(FH$11:FH93))),"")</f>
        <v/>
      </c>
      <c r="FI93" s="25" t="str">
        <f>IFERROR(INDEX(EJ$11:EJ$541,_xlfn.AGGREGATE(15,6,(ROW(EJ$11:EJ$541)-ROW(EJ$11)+1)/($DX$11:$DX$541="p"),ROWS(FI$11:FI93))),"")</f>
        <v/>
      </c>
      <c r="FJ93" s="25" t="str">
        <f>IFERROR(INDEX(EK$11:EK$541,_xlfn.AGGREGATE(15,6,(ROW(EK$11:EK$541)-ROW(EK$11)+1)/($DX$11:$DX$541="p"),ROWS(FJ$11:FJ93))),"")</f>
        <v/>
      </c>
      <c r="FK93" s="25"/>
      <c r="FL93" s="25" t="str">
        <f>IFERROR(INDEX(EM$11:EM$541,_xlfn.AGGREGATE(15,6,(ROW(EM$11:EM$541)-ROW(EM$11)+1)/($DX$11:$DX$541="p"),ROWS(FL$11:FL93))),"")</f>
        <v/>
      </c>
      <c r="FM93" s="25" t="str">
        <f>IFERROR(INDEX(EN$11:EN$541,_xlfn.AGGREGATE(15,6,(ROW(EN$11:EN$541)-ROW(EN$11)+1)/($DX$11:$DX$541="p"),ROWS(FM$11:FM93))),"")</f>
        <v/>
      </c>
      <c r="FN93" s="25" t="str">
        <f>IFERROR(INDEX(EO$11:EO$541,_xlfn.AGGREGATE(15,6,(ROW(EO$11:EO$541)-ROW(EO$11)+1)/($DX$11:$DX$541="p"),ROWS(FN$11:FN93))),"")</f>
        <v/>
      </c>
      <c r="FO93" s="25" t="str">
        <f>IFERROR(INDEX(EP$11:EP$541,_xlfn.AGGREGATE(15,6,(ROW(EP$11:EP$541)-ROW(EP$11)+1)/($DX$11:$DX$541="p"),ROWS(FO$11:FO93))),"")</f>
        <v/>
      </c>
      <c r="FP93" s="25" t="str">
        <f>IFERROR(INDEX(EQ$11:EQ$541,_xlfn.AGGREGATE(15,6,(ROW(EQ$11:EQ$541)-ROW(EQ$11)+1)/($DX$11:$DX$541="p"),ROWS(FP$11:FP93))),"")</f>
        <v/>
      </c>
      <c r="FQ93" s="25" t="str">
        <f>IFERROR(INDEX(ER$11:ER$541,_xlfn.AGGREGATE(15,6,(ROW(ER$11:ER$541)-ROW(ER$11)+1)/($DX$11:$DX$541="p"),ROWS(FQ$11:FQ93))),"")</f>
        <v/>
      </c>
      <c r="FR93" s="25" t="str">
        <f>IFERROR(INDEX(ES$11:ES$541,_xlfn.AGGREGATE(15,6,(ROW(ES$11:ES$541)-ROW(ES$11)+1)/($DX$11:$DX$541="p"),ROWS(FR$11:FR93))),"")</f>
        <v/>
      </c>
      <c r="FS93" s="25" t="str">
        <f>IFERROR(INDEX(ET$11:ET$541,_xlfn.AGGREGATE(15,6,(ROW(ET$11:ET$541)-ROW(ET$11)+1)/($DX$11:$DX$541="p"),ROWS(FS$11:FS93))),"")</f>
        <v/>
      </c>
      <c r="FT93" s="25"/>
      <c r="FU93" s="48">
        <f>_xlfn.RANK.EQ(GI93,$GI$11:$GI$96,1)+COUNTIF($GI$11:GI93,GI93)-1</f>
        <v>22</v>
      </c>
      <c r="FV93" s="25" t="str">
        <f>IFERROR(INDEX(DX$11:DX$541,_xlfn.AGGREGATE(15,6,(ROW(DX$11:DX$541)-ROW(DX$11)+1)/($DX$11:$DX$541="t"),ROWS(FV$11:FV93))),"")</f>
        <v>t</v>
      </c>
      <c r="FW93" s="25" t="str">
        <f>IFERROR(INDEX(DY$11:DY$541,_xlfn.AGGREGATE(15,6,(ROW(DY$11:DY$541)-ROW(DY$11)+1)/($DX$11:$DX$541="t"),ROWS(FW$11:FW93))),"")</f>
        <v>PASS</v>
      </c>
      <c r="FX93" s="25">
        <f>IFERROR(INDEX(DZ$11:DZ$541,_xlfn.AGGREGATE(15,6,(ROW(DZ$11:DZ$541)-ROW(DZ$11)+1)/($DX$11:$DX$541="t"),ROWS(FX$11:FX93))),"")</f>
        <v>3</v>
      </c>
      <c r="FY93" s="25">
        <f>IFERROR(INDEX(EA$11:EA$541,_xlfn.AGGREGATE(15,6,(ROW(EA$11:EA$541)-ROW(EA$11)+1)/($DX$11:$DX$541="t"),ROWS(FY$11:FY93))),"")</f>
        <v>1</v>
      </c>
      <c r="FZ93" s="25">
        <f>IFERROR(INDEX(EB$11:EB$541,_xlfn.AGGREGATE(15,6,(ROW(EB$11:EB$541)-ROW(EB$11)+1)/($DX$11:$DX$541="t"),ROWS(FZ$11:FZ93))),"")</f>
        <v>1</v>
      </c>
      <c r="GA93" s="25">
        <f>IFERROR(INDEX(EC$11:EC$541,_xlfn.AGGREGATE(15,6,(ROW(EC$11:EC$541)-ROW(EC$11)+1)/($DX$11:$DX$541="t"),ROWS(GA$11:GA93))),"")</f>
        <v>3</v>
      </c>
      <c r="GB93" s="25">
        <f>IFERROR(INDEX(ED$11:ED$541,_xlfn.AGGREGATE(15,6,(ROW(ED$11:ED$541)-ROW(ED$11)+1)/($DX$11:$DX$541="t"),ROWS(GB$11:GB93))),"")</f>
        <v>1</v>
      </c>
      <c r="GC93" s="25">
        <f>IFERROR(INDEX(EE$11:EE$541,_xlfn.AGGREGATE(15,6,(ROW(EE$11:EE$541)-ROW(EE$11)+1)/($DX$11:$DX$541="t"),ROWS(GC$11:GC93))),"")</f>
        <v>1</v>
      </c>
      <c r="GD93" s="25">
        <f>IFERROR(INDEX(EF$11:EF$541,_xlfn.AGGREGATE(15,6,(ROW(EF$11:EF$541)-ROW(EF$11)+1)/($DX$11:$DX$541="t"),ROWS(GD$11:GD93))),"")</f>
        <v>3</v>
      </c>
      <c r="GE93" s="25">
        <f>IFERROR(INDEX(EG$11:EG$541,_xlfn.AGGREGATE(15,6,(ROW(EG$11:EG$541)-ROW(EG$11)+1)/($DX$11:$DX$541="t"),ROWS(GE$11:GE93))),"")</f>
        <v>1</v>
      </c>
      <c r="GF93" s="25">
        <f>IFERROR(INDEX(EH$11:EH$541,_xlfn.AGGREGATE(15,6,(ROW(EH$11:EH$541)-ROW(EH$11)+1)/($DX$11:$DX$541="t"),ROWS(GF$11:GF93))),"")</f>
        <v>438</v>
      </c>
      <c r="GG93" s="25">
        <f>IFERROR(INDEX(EI$11:EI$541,_xlfn.AGGREGATE(15,6,(ROW(EI$11:EI$541)-ROW(EI$11)+1)/($DX$11:$DX$541="t"),ROWS(GG$11:GG93))),"")</f>
        <v>0</v>
      </c>
      <c r="GH93" s="25">
        <f>IFERROR(INDEX(EJ$11:EJ$541,_xlfn.AGGREGATE(15,6,(ROW(EJ$11:EJ$541)-ROW(EJ$11)+1)/($DX$11:$DX$541="t"),ROWS(GH$11:GH93))),"")</f>
        <v>462</v>
      </c>
      <c r="GI93" s="25">
        <f>IFERROR(INDEX(EK$11:EK$541,_xlfn.AGGREGATE(15,6,(ROW(EK$11:EK$541)-ROW(EK$11)+1)/($DX$11:$DX$541="t"),ROWS(GI$11:GI93))),"")</f>
        <v>12</v>
      </c>
      <c r="GJ93" s="25"/>
      <c r="GK93" s="25">
        <f>IFERROR(INDEX(EM$11:EM$541,_xlfn.AGGREGATE(15,6,(ROW(EM$11:EM$541)-ROW(EM$11)+1)/($DX$11:$DX$541="t"),ROWS(GK$11:GK93))),"")</f>
        <v>467.14859999999999</v>
      </c>
      <c r="GL93" s="25">
        <f>IFERROR(INDEX(EN$11:EN$541,_xlfn.AGGREGATE(15,6,(ROW(EN$11:EN$541)-ROW(EN$11)+1)/($DX$11:$DX$541="t"),ROWS(GL$11:GL93))),"")</f>
        <v>905.27359999999999</v>
      </c>
      <c r="GM93" s="25">
        <f>IFERROR(INDEX(EO$11:EO$541,_xlfn.AGGREGATE(15,6,(ROW(EO$11:EO$541)-ROW(EO$11)+1)/($DX$11:$DX$541="t"),ROWS(GM$11:GM93))),"")</f>
        <v>1343.3986</v>
      </c>
      <c r="GN93" s="25">
        <f>IFERROR(INDEX(EP$11:EP$541,_xlfn.AGGREGATE(15,6,(ROW(EP$11:EP$541)-ROW(EP$11)+1)/($DX$11:$DX$541="t"),ROWS(GN$11:GN93))),"")</f>
        <v>1805.3986</v>
      </c>
      <c r="GO93" s="25"/>
      <c r="GP93" s="305"/>
      <c r="GQ93" s="142"/>
      <c r="GR93" s="26"/>
      <c r="GS93" s="26"/>
      <c r="GT93" s="26"/>
      <c r="GU93" s="26"/>
      <c r="GV93" s="26"/>
      <c r="GW93" s="26"/>
      <c r="GX93" s="26"/>
      <c r="GY93" s="26"/>
      <c r="GZ93" s="26"/>
      <c r="HA93" s="26"/>
      <c r="HB93" s="12"/>
      <c r="HC93" s="26"/>
      <c r="HD93" s="26"/>
      <c r="HE93" s="26"/>
      <c r="HF93" s="26"/>
      <c r="HG93" s="26"/>
      <c r="HH93" s="2"/>
      <c r="HI93" s="2"/>
      <c r="HJ93" s="25"/>
      <c r="HK93" s="2"/>
      <c r="HL93" s="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row>
    <row r="94" spans="1:271" x14ac:dyDescent="0.3">
      <c r="A94" s="100"/>
      <c r="B94" s="100"/>
      <c r="C94" s="100"/>
      <c r="D94" s="100"/>
      <c r="E94" s="100"/>
      <c r="F94" s="100"/>
      <c r="G94" s="100"/>
      <c r="H94" s="100"/>
      <c r="I94" s="100"/>
      <c r="J94" s="100"/>
      <c r="K94" s="100"/>
      <c r="L94" s="100"/>
      <c r="M94" s="100"/>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426"/>
      <c r="AR94" s="141"/>
      <c r="AS94" s="18">
        <v>44</v>
      </c>
      <c r="AT94" s="26" t="s">
        <v>122</v>
      </c>
      <c r="AU94" s="4" t="str">
        <f t="shared" si="104"/>
        <v>FAIL</v>
      </c>
      <c r="AV94" s="60">
        <v>3</v>
      </c>
      <c r="AW94" s="60">
        <v>1</v>
      </c>
      <c r="AX94" s="60">
        <v>3</v>
      </c>
      <c r="AY94" s="60">
        <v>1</v>
      </c>
      <c r="AZ94" s="26">
        <v>3</v>
      </c>
      <c r="BA94" s="26">
        <v>1</v>
      </c>
      <c r="BB94" s="26">
        <v>3</v>
      </c>
      <c r="BC94" s="26">
        <v>1</v>
      </c>
      <c r="BD94" s="26">
        <f t="shared" si="151"/>
        <v>202</v>
      </c>
      <c r="BE94" s="26"/>
      <c r="BF94" s="26">
        <f t="shared" si="152"/>
        <v>290</v>
      </c>
      <c r="BG94" s="63">
        <f t="shared" si="161"/>
        <v>44</v>
      </c>
      <c r="BH94" s="26"/>
      <c r="BI94" s="138">
        <f t="shared" si="153"/>
        <v>290</v>
      </c>
      <c r="BJ94" s="138">
        <f t="shared" si="154"/>
        <v>492</v>
      </c>
      <c r="BK94" s="138">
        <f t="shared" si="155"/>
        <v>782</v>
      </c>
      <c r="BL94" s="138">
        <f t="shared" si="156"/>
        <v>984</v>
      </c>
      <c r="BM94" s="138">
        <f t="shared" si="157"/>
        <v>1274</v>
      </c>
      <c r="BN94" s="138">
        <f t="shared" si="158"/>
        <v>1476</v>
      </c>
      <c r="BO94" s="138">
        <f t="shared" si="159"/>
        <v>1766</v>
      </c>
      <c r="BP94" s="138">
        <f t="shared" si="160"/>
        <v>0</v>
      </c>
      <c r="BQ94" s="26"/>
      <c r="BR94" s="26" t="str">
        <f t="shared" si="144"/>
        <v>no</v>
      </c>
      <c r="BS94" s="26" t="str">
        <f t="shared" si="145"/>
        <v>Int</v>
      </c>
      <c r="BT94" s="26"/>
      <c r="BU94" s="26"/>
      <c r="BV94" s="1">
        <f t="shared" si="162"/>
        <v>0</v>
      </c>
      <c r="BW94" s="1">
        <f t="shared" si="162"/>
        <v>0</v>
      </c>
      <c r="BX94" s="1">
        <f t="shared" si="162"/>
        <v>0</v>
      </c>
      <c r="BY94" s="1">
        <f t="shared" si="162"/>
        <v>0</v>
      </c>
      <c r="BZ94" s="1">
        <f t="shared" si="162"/>
        <v>0</v>
      </c>
      <c r="CA94" s="1">
        <f t="shared" si="162"/>
        <v>0</v>
      </c>
      <c r="CB94" s="1">
        <f t="shared" si="162"/>
        <v>0</v>
      </c>
      <c r="CC94" s="1">
        <f t="shared" si="162"/>
        <v>1</v>
      </c>
      <c r="CD94" s="1">
        <f t="shared" si="162"/>
        <v>0</v>
      </c>
      <c r="CE94" s="1">
        <f t="shared" si="162"/>
        <v>0</v>
      </c>
      <c r="CF94" s="1">
        <f t="shared" si="163"/>
        <v>0</v>
      </c>
      <c r="CG94" s="1">
        <f t="shared" si="163"/>
        <v>0</v>
      </c>
      <c r="CH94" s="1">
        <f t="shared" si="163"/>
        <v>1</v>
      </c>
      <c r="CI94" s="1">
        <f t="shared" si="163"/>
        <v>0</v>
      </c>
      <c r="CJ94" s="1">
        <f t="shared" si="163"/>
        <v>0</v>
      </c>
      <c r="CK94" s="1">
        <f t="shared" si="163"/>
        <v>0</v>
      </c>
      <c r="CL94" s="1">
        <f t="shared" si="163"/>
        <v>0</v>
      </c>
      <c r="CM94" s="1">
        <f t="shared" si="163"/>
        <v>0</v>
      </c>
      <c r="CN94" s="1">
        <f t="shared" si="163"/>
        <v>0</v>
      </c>
      <c r="CO94" s="1">
        <f t="shared" si="163"/>
        <v>0</v>
      </c>
      <c r="CP94" s="1">
        <f t="shared" si="164"/>
        <v>0</v>
      </c>
      <c r="CQ94" s="1">
        <f t="shared" si="164"/>
        <v>0</v>
      </c>
      <c r="CR94" s="1">
        <f t="shared" si="164"/>
        <v>0</v>
      </c>
      <c r="CS94" s="1">
        <f t="shared" si="164"/>
        <v>0</v>
      </c>
      <c r="CT94" s="1">
        <f t="shared" si="164"/>
        <v>0</v>
      </c>
      <c r="CU94" s="1">
        <f t="shared" si="164"/>
        <v>0</v>
      </c>
      <c r="CV94" s="1">
        <f t="shared" si="164"/>
        <v>0</v>
      </c>
      <c r="CW94" s="1">
        <f t="shared" si="164"/>
        <v>0</v>
      </c>
      <c r="CX94" s="1">
        <f t="shared" si="164"/>
        <v>0</v>
      </c>
      <c r="CY94" s="1">
        <f t="shared" si="164"/>
        <v>0</v>
      </c>
      <c r="CZ94" s="1">
        <f t="shared" si="165"/>
        <v>0</v>
      </c>
      <c r="DA94" s="1">
        <f t="shared" si="165"/>
        <v>0</v>
      </c>
      <c r="DB94" s="1">
        <f t="shared" si="165"/>
        <v>0</v>
      </c>
      <c r="DC94" s="1">
        <f t="shared" si="165"/>
        <v>0</v>
      </c>
      <c r="DD94" s="1">
        <f t="shared" si="165"/>
        <v>0</v>
      </c>
      <c r="DE94" s="1">
        <f t="shared" si="165"/>
        <v>0</v>
      </c>
      <c r="DF94" s="1">
        <f t="shared" si="165"/>
        <v>0</v>
      </c>
      <c r="DG94" s="1">
        <f t="shared" si="165"/>
        <v>0</v>
      </c>
      <c r="DH94" s="1">
        <f t="shared" si="165"/>
        <v>0</v>
      </c>
      <c r="DI94" s="1">
        <f t="shared" si="165"/>
        <v>0</v>
      </c>
      <c r="DJ94" s="1">
        <f t="shared" si="166"/>
        <v>0</v>
      </c>
      <c r="DK94" s="1">
        <f t="shared" si="166"/>
        <v>0</v>
      </c>
      <c r="DL94" s="1">
        <f t="shared" si="166"/>
        <v>0</v>
      </c>
      <c r="DM94" s="1">
        <f t="shared" si="166"/>
        <v>0</v>
      </c>
      <c r="DN94" s="1">
        <f t="shared" si="166"/>
        <v>1</v>
      </c>
      <c r="DO94" s="1">
        <f t="shared" si="166"/>
        <v>0</v>
      </c>
      <c r="DP94" s="26"/>
      <c r="DQ94" s="26"/>
      <c r="DR94" s="26"/>
      <c r="DS94" s="26"/>
      <c r="DT94" s="366"/>
      <c r="DU94" s="142"/>
      <c r="DV94" s="26"/>
      <c r="DW94" s="48">
        <v>81</v>
      </c>
      <c r="DX94" s="26" t="str">
        <f>IFERROR(INDEX(AT$11:AT$2000,_xlfn.AGGREGATE(15,6,(ROW(AT$11:AT$2000)-ROW(AT$11)+1)/($AU$11:$AU$2000=$DY$8),ROWS(DX$11:DX94))),"")</f>
        <v>t</v>
      </c>
      <c r="DY94" s="4" t="str">
        <f>IFERROR(INDEX(AU$11:AU$2000,_xlfn.AGGREGATE(15,6,(ROW(AU$11:AU$2000)-ROW(AU$11)+1)/($AU$11:$AU$2000=$DY$8),ROWS(DY$11:DY94))),"")</f>
        <v>PASS</v>
      </c>
      <c r="DZ94" s="26">
        <f>IFERROR(INDEX(AV$11:AV$2000,_xlfn.AGGREGATE(15,6,(ROW(AV$11:AV$2000)-ROW(AV$11)+1)/($AU$11:$AU$2000=$DY$8),ROWS(DZ$11:DZ94))),"")</f>
        <v>3</v>
      </c>
      <c r="EA94" s="26">
        <f>IFERROR(INDEX(AW$11:AW$2000,_xlfn.AGGREGATE(15,6,(ROW(AW$11:AW$2000)-ROW(AW$11)+1)/($AU$11:$AU$2000=$DY$8),ROWS(EA$11:EA94))),"")</f>
        <v>1</v>
      </c>
      <c r="EB94" s="26">
        <f>IFERROR(INDEX(AX$11:AX$2000,_xlfn.AGGREGATE(15,6,(ROW(AX$11:AX$2000)-ROW(AX$11)+1)/($AU$11:$AU$2000=$DY$8),ROWS(EB$11:EB94))),"")</f>
        <v>1</v>
      </c>
      <c r="EC94" s="26">
        <f>IFERROR(INDEX(AY$11:AY$2000,_xlfn.AGGREGATE(15,6,(ROW(AY$11:AY$2000)-ROW(AY$11)+1)/($AU$11:$AU$2000=$DY$8),ROWS(EC$11:EC94))),"")</f>
        <v>3</v>
      </c>
      <c r="ED94" s="26">
        <f>IFERROR(INDEX(AZ$11:AZ$2000,_xlfn.AGGREGATE(15,6,(ROW(AZ$11:AZ$2000)-ROW(AZ$11)+1)/($AU$11:$AU$2000=$DY$8),ROWS(ED$11:ED94))),"")</f>
        <v>1</v>
      </c>
      <c r="EE94" s="26">
        <f>IFERROR(INDEX(BA$11:BA$2000,_xlfn.AGGREGATE(15,6,(ROW(BA$11:BA$2000)-ROW(BA$11)+1)/($AU$11:$AU$2000=$DY$8),ROWS(EE$11:EE94))),"")</f>
        <v>1</v>
      </c>
      <c r="EF94" s="26">
        <f>IFERROR(INDEX(BB$11:BB$2000,_xlfn.AGGREGATE(15,6,(ROW(BB$11:BB$2000)-ROW(BB$11)+1)/($AU$11:$AU$2000=$DY$8),ROWS(EF$11:EF94))),"")</f>
        <v>3</v>
      </c>
      <c r="EG94" s="26">
        <f>IFERROR(INDEX(BC$11:BC$2000,_xlfn.AGGREGATE(15,6,(ROW(BC$11:BC$2000)-ROW(BC$11)+1)/($AU$11:$AU$2000=$DY$8),ROWS(EG$11:EG94))),"")</f>
        <v>1</v>
      </c>
      <c r="EH94" s="26">
        <f>IFERROR(INDEX(BD$11:BD$2000,_xlfn.AGGREGATE(15,6,(ROW(BD$11:BD$2000)-ROW(BD$11)+1)/($AU$11:$AU$2000=$DY$8),ROWS(EH$11:EH94))),"")</f>
        <v>441</v>
      </c>
      <c r="EI94" s="26">
        <f>IFERROR(INDEX(BE$11:BE$2000,_xlfn.AGGREGATE(15,6,(ROW(BE$11:BE$2000)-ROW(BE$11)+1)/($AU$11:$AU$2000=$DY$8),ROWS(EI$11:EI94))),"")</f>
        <v>0</v>
      </c>
      <c r="EJ94" s="26">
        <f>IFERROR(INDEX(BF$11:BF$2000,_xlfn.AGGREGATE(15,6,(ROW(BF$11:BF$2000)-ROW(BF$11)+1)/($AU$11:$AU$2000=$DY$8),ROWS(EJ$11:EJ94))),"")</f>
        <v>459</v>
      </c>
      <c r="EK94" s="26">
        <f>IFERROR(INDEX(BG$11:BG$2000,_xlfn.AGGREGATE(15,6,(ROW(BG$11:BG$2000)-ROW(BG$11)+1)/($AU$11:$AU$2000=$DY$8),ROWS(EK$11:EK94))),"")</f>
        <v>9</v>
      </c>
      <c r="EL94" s="26">
        <f>IFERROR(INDEX(BH$11:BH$2000,_xlfn.AGGREGATE(15,6,(ROW(BH$11:BH$2000)-ROW(BH$11)+1)/($AU$11:$AU$2000=$DY$8),ROWS(EL$11:EL94))),"")</f>
        <v>0</v>
      </c>
      <c r="EM94" s="26">
        <f>IFERROR(INDEX(BI$11:BI$2000,_xlfn.AGGREGATE(15,6,(ROW(BI$11:BI$2000)-ROW(BI$11)+1)/($AU$11:$AU$2000=$DY$8),ROWS(EM$11:EM94))),"")</f>
        <v>464.14859999999999</v>
      </c>
      <c r="EN94" s="26">
        <f>IFERROR(INDEX(BJ$11:BJ$2000,_xlfn.AGGREGATE(15,6,(ROW(BJ$11:BJ$2000)-ROW(BJ$11)+1)/($AU$11:$AU$2000=$DY$8),ROWS(EN$11:EN94))),"")</f>
        <v>905.27359999999999</v>
      </c>
      <c r="EO94" s="26">
        <f>IFERROR(INDEX(BK$11:BK$2000,_xlfn.AGGREGATE(15,6,(ROW(BK$11:BK$2000)-ROW(BK$11)+1)/($AU$11:$AU$2000=$DY$8),ROWS(EO$11:EO94))),"")</f>
        <v>1346.3986</v>
      </c>
      <c r="EP94" s="26">
        <f>IFERROR(INDEX(BL$11:BL$2000,_xlfn.AGGREGATE(15,6,(ROW(BL$11:BL$2000)-ROW(BL$11)+1)/($AU$11:$AU$2000=$DY$8),ROWS(EP$11:EP94))),"")</f>
        <v>1805.3986</v>
      </c>
      <c r="EQ94" s="26">
        <f>IFERROR(INDEX(BM$11:BM$2000,_xlfn.AGGREGATE(15,6,(ROW(BM$11:BM$2000)-ROW(BM$11)+1)/($AU$11:$AU$2000=$DY$8),ROWS(EQ$11:EQ94))),"")</f>
        <v>0</v>
      </c>
      <c r="ER94" s="26">
        <f>IFERROR(INDEX(BN$11:BN$2000,_xlfn.AGGREGATE(15,6,(ROW(BN$11:BN$2000)-ROW(BN$11)+1)/($AU$11:$AU$2000=$DY$8),ROWS(ER$11:ER94))),"")</f>
        <v>0</v>
      </c>
      <c r="ES94" s="26">
        <f>IFERROR(INDEX(BO$11:BO$2000,_xlfn.AGGREGATE(15,6,(ROW(BO$11:BO$2000)-ROW(BO$11)+1)/($AU$11:$AU$2000=$DY$8),ROWS(ES$11:ES94))),"")</f>
        <v>0</v>
      </c>
      <c r="ET94" s="63">
        <f>IFERROR(INDEX(BP$11:BP$2000,_xlfn.AGGREGATE(15,6,(ROW(BP$11:BP$2000)-ROW(BP$11)+1)/($AU$11:$AU$2000=$DY$8),ROWS(ET$11:ET94))),"")</f>
        <v>0</v>
      </c>
      <c r="EU94" s="25"/>
      <c r="EV94" s="48" t="e">
        <f>_xlfn.RANK.EQ(FJ94,$FJ$11:$FJ$64,1)+COUNTIF(FJ$11:$FJ94,FJ94)-1</f>
        <v>#VALUE!</v>
      </c>
      <c r="EW94" s="25" t="str">
        <f>IFERROR(INDEX(DX$11:DX$541,_xlfn.AGGREGATE(15,6,(ROW(DX$11:DX$541)-ROW(DX$11)+1)/($DX$11:$DX$541="p"),ROWS(EW$11:EW94))),"")</f>
        <v/>
      </c>
      <c r="EX94" s="25" t="str">
        <f>IFERROR(INDEX(DY$11:DY$541,_xlfn.AGGREGATE(15,6,(ROW(DY$11:DY$541)-ROW(DY$11)+1)/($DX$11:$DX$541="p"),ROWS(EX$11:EX94))),"")</f>
        <v/>
      </c>
      <c r="EY94" s="25" t="str">
        <f>IFERROR(INDEX(DZ$11:DZ$541,_xlfn.AGGREGATE(15,6,(ROW(DZ$11:DZ$541)-ROW(DZ$11)+1)/($DX$11:$DX$541="p"),ROWS(EY$11:EY94))),"")</f>
        <v/>
      </c>
      <c r="EZ94" s="25" t="str">
        <f>IFERROR(INDEX(EA$11:EA$541,_xlfn.AGGREGATE(15,6,(ROW(EA$11:EA$541)-ROW(EA$11)+1)/($DX$11:$DX$541="p"),ROWS(EZ$11:EZ94))),"")</f>
        <v/>
      </c>
      <c r="FA94" s="25" t="str">
        <f>IFERROR(INDEX(EB$11:EB$541,_xlfn.AGGREGATE(15,6,(ROW(EB$11:EB$541)-ROW(EB$11)+1)/($DX$11:$DX$541="p"),ROWS(FA$11:FA94))),"")</f>
        <v/>
      </c>
      <c r="FB94" s="25" t="str">
        <f>IFERROR(INDEX(EC$11:EC$541,_xlfn.AGGREGATE(15,6,(ROW(EC$11:EC$541)-ROW(EC$11)+1)/($DX$11:$DX$541="p"),ROWS(FB$11:FB94))),"")</f>
        <v/>
      </c>
      <c r="FC94" s="25" t="str">
        <f>IFERROR(INDEX(ED$11:ED$541,_xlfn.AGGREGATE(15,6,(ROW(ED$11:ED$541)-ROW(ED$11)+1)/($DX$11:$DX$541="p"),ROWS(FC$11:FC94))),"")</f>
        <v/>
      </c>
      <c r="FD94" s="25" t="str">
        <f>IFERROR(INDEX(EE$11:EE$541,_xlfn.AGGREGATE(15,6,(ROW(EE$11:EE$541)-ROW(EE$11)+1)/($DX$11:$DX$541="p"),ROWS(FD$11:FD94))),"")</f>
        <v/>
      </c>
      <c r="FE94" s="25" t="str">
        <f>IFERROR(INDEX(EF$11:EF$541,_xlfn.AGGREGATE(15,6,(ROW(EF$11:EF$541)-ROW(EF$11)+1)/($DX$11:$DX$541="p"),ROWS(FE$11:FE94))),"")</f>
        <v/>
      </c>
      <c r="FF94" s="25" t="str">
        <f>IFERROR(INDEX(EG$11:EG$541,_xlfn.AGGREGATE(15,6,(ROW(EG$11:EG$541)-ROW(EG$11)+1)/($DX$11:$DX$541="p"),ROWS(FF$11:FF94))),"")</f>
        <v/>
      </c>
      <c r="FG94" s="25" t="str">
        <f>IFERROR(INDEX(EH$11:EH$541,_xlfn.AGGREGATE(15,6,(ROW(EH$11:EH$541)-ROW(EH$11)+1)/($DX$11:$DX$541="p"),ROWS(FG$11:FG94))),"")</f>
        <v/>
      </c>
      <c r="FH94" s="25" t="str">
        <f>IFERROR(INDEX(EI$11:EI$541,_xlfn.AGGREGATE(15,6,(ROW(EI$11:EI$541)-ROW(EI$11)+1)/($DX$11:$DX$541="p"),ROWS(FH$11:FH94))),"")</f>
        <v/>
      </c>
      <c r="FI94" s="25" t="str">
        <f>IFERROR(INDEX(EJ$11:EJ$541,_xlfn.AGGREGATE(15,6,(ROW(EJ$11:EJ$541)-ROW(EJ$11)+1)/($DX$11:$DX$541="p"),ROWS(FI$11:FI94))),"")</f>
        <v/>
      </c>
      <c r="FJ94" s="25" t="str">
        <f>IFERROR(INDEX(EK$11:EK$541,_xlfn.AGGREGATE(15,6,(ROW(EK$11:EK$541)-ROW(EK$11)+1)/($DX$11:$DX$541="p"),ROWS(FJ$11:FJ94))),"")</f>
        <v/>
      </c>
      <c r="FK94" s="25"/>
      <c r="FL94" s="25" t="str">
        <f>IFERROR(INDEX(EM$11:EM$541,_xlfn.AGGREGATE(15,6,(ROW(EM$11:EM$541)-ROW(EM$11)+1)/($DX$11:$DX$541="p"),ROWS(FL$11:FL94))),"")</f>
        <v/>
      </c>
      <c r="FM94" s="25" t="str">
        <f>IFERROR(INDEX(EN$11:EN$541,_xlfn.AGGREGATE(15,6,(ROW(EN$11:EN$541)-ROW(EN$11)+1)/($DX$11:$DX$541="p"),ROWS(FM$11:FM94))),"")</f>
        <v/>
      </c>
      <c r="FN94" s="25" t="str">
        <f>IFERROR(INDEX(EO$11:EO$541,_xlfn.AGGREGATE(15,6,(ROW(EO$11:EO$541)-ROW(EO$11)+1)/($DX$11:$DX$541="p"),ROWS(FN$11:FN94))),"")</f>
        <v/>
      </c>
      <c r="FO94" s="25" t="str">
        <f>IFERROR(INDEX(EP$11:EP$541,_xlfn.AGGREGATE(15,6,(ROW(EP$11:EP$541)-ROW(EP$11)+1)/($DX$11:$DX$541="p"),ROWS(FO$11:FO94))),"")</f>
        <v/>
      </c>
      <c r="FP94" s="25" t="str">
        <f>IFERROR(INDEX(EQ$11:EQ$541,_xlfn.AGGREGATE(15,6,(ROW(EQ$11:EQ$541)-ROW(EQ$11)+1)/($DX$11:$DX$541="p"),ROWS(FP$11:FP94))),"")</f>
        <v/>
      </c>
      <c r="FQ94" s="25" t="str">
        <f>IFERROR(INDEX(ER$11:ER$541,_xlfn.AGGREGATE(15,6,(ROW(ER$11:ER$541)-ROW(ER$11)+1)/($DX$11:$DX$541="p"),ROWS(FQ$11:FQ94))),"")</f>
        <v/>
      </c>
      <c r="FR94" s="25" t="str">
        <f>IFERROR(INDEX(ES$11:ES$541,_xlfn.AGGREGATE(15,6,(ROW(ES$11:ES$541)-ROW(ES$11)+1)/($DX$11:$DX$541="p"),ROWS(FR$11:FR94))),"")</f>
        <v/>
      </c>
      <c r="FS94" s="25" t="str">
        <f>IFERROR(INDEX(ET$11:ET$541,_xlfn.AGGREGATE(15,6,(ROW(ET$11:ET$541)-ROW(ET$11)+1)/($DX$11:$DX$541="p"),ROWS(FS$11:FS94))),"")</f>
        <v/>
      </c>
      <c r="FT94" s="25"/>
      <c r="FU94" s="48">
        <f>_xlfn.RANK.EQ(GI94,$GI$11:$GI$96,1)+COUNTIF($GI$11:GI94,GI94)-1</f>
        <v>23</v>
      </c>
      <c r="FV94" s="25" t="str">
        <f>IFERROR(INDEX(DX$11:DX$541,_xlfn.AGGREGATE(15,6,(ROW(DX$11:DX$541)-ROW(DX$11)+1)/($DX$11:$DX$541="t"),ROWS(FV$11:FV94))),"")</f>
        <v>t</v>
      </c>
      <c r="FW94" s="25" t="str">
        <f>IFERROR(INDEX(DY$11:DY$541,_xlfn.AGGREGATE(15,6,(ROW(DY$11:DY$541)-ROW(DY$11)+1)/($DX$11:$DX$541="t"),ROWS(FW$11:FW94))),"")</f>
        <v>PASS</v>
      </c>
      <c r="FX94" s="25">
        <f>IFERROR(INDEX(DZ$11:DZ$541,_xlfn.AGGREGATE(15,6,(ROW(DZ$11:DZ$541)-ROW(DZ$11)+1)/($DX$11:$DX$541="t"),ROWS(FX$11:FX94))),"")</f>
        <v>3</v>
      </c>
      <c r="FY94" s="25">
        <f>IFERROR(INDEX(EA$11:EA$541,_xlfn.AGGREGATE(15,6,(ROW(EA$11:EA$541)-ROW(EA$11)+1)/($DX$11:$DX$541="t"),ROWS(FY$11:FY94))),"")</f>
        <v>1</v>
      </c>
      <c r="FZ94" s="25">
        <f>IFERROR(INDEX(EB$11:EB$541,_xlfn.AGGREGATE(15,6,(ROW(EB$11:EB$541)-ROW(EB$11)+1)/($DX$11:$DX$541="t"),ROWS(FZ$11:FZ94))),"")</f>
        <v>1</v>
      </c>
      <c r="GA94" s="25">
        <f>IFERROR(INDEX(EC$11:EC$541,_xlfn.AGGREGATE(15,6,(ROW(EC$11:EC$541)-ROW(EC$11)+1)/($DX$11:$DX$541="t"),ROWS(GA$11:GA94))),"")</f>
        <v>3</v>
      </c>
      <c r="GB94" s="25">
        <f>IFERROR(INDEX(ED$11:ED$541,_xlfn.AGGREGATE(15,6,(ROW(ED$11:ED$541)-ROW(ED$11)+1)/($DX$11:$DX$541="t"),ROWS(GB$11:GB94))),"")</f>
        <v>1</v>
      </c>
      <c r="GC94" s="25">
        <f>IFERROR(INDEX(EE$11:EE$541,_xlfn.AGGREGATE(15,6,(ROW(EE$11:EE$541)-ROW(EE$11)+1)/($DX$11:$DX$541="t"),ROWS(GC$11:GC94))),"")</f>
        <v>1</v>
      </c>
      <c r="GD94" s="25">
        <f>IFERROR(INDEX(EF$11:EF$541,_xlfn.AGGREGATE(15,6,(ROW(EF$11:EF$541)-ROW(EF$11)+1)/($DX$11:$DX$541="t"),ROWS(GD$11:GD94))),"")</f>
        <v>3</v>
      </c>
      <c r="GE94" s="25">
        <f>IFERROR(INDEX(EG$11:EG$541,_xlfn.AGGREGATE(15,6,(ROW(EG$11:EG$541)-ROW(EG$11)+1)/($DX$11:$DX$541="t"),ROWS(GE$11:GE94))),"")</f>
        <v>1</v>
      </c>
      <c r="GF94" s="25">
        <f>IFERROR(INDEX(EH$11:EH$541,_xlfn.AGGREGATE(15,6,(ROW(EH$11:EH$541)-ROW(EH$11)+1)/($DX$11:$DX$541="t"),ROWS(GF$11:GF94))),"")</f>
        <v>437.5</v>
      </c>
      <c r="GG94" s="25">
        <f>IFERROR(INDEX(EI$11:EI$541,_xlfn.AGGREGATE(15,6,(ROW(EI$11:EI$541)-ROW(EI$11)+1)/($DX$11:$DX$541="t"),ROWS(GG$11:GG94))),"")</f>
        <v>0</v>
      </c>
      <c r="GH94" s="25">
        <f>IFERROR(INDEX(EJ$11:EJ$541,_xlfn.AGGREGATE(15,6,(ROW(EJ$11:EJ$541)-ROW(EJ$11)+1)/($DX$11:$DX$541="t"),ROWS(GH$11:GH94))),"")</f>
        <v>462.5</v>
      </c>
      <c r="GI94" s="25">
        <f>IFERROR(INDEX(EK$11:EK$541,_xlfn.AGGREGATE(15,6,(ROW(EK$11:EK$541)-ROW(EK$11)+1)/($DX$11:$DX$541="t"),ROWS(GI$11:GI94))),"")</f>
        <v>12.5</v>
      </c>
      <c r="GJ94" s="25"/>
      <c r="GK94" s="25">
        <f>IFERROR(INDEX(EM$11:EM$541,_xlfn.AGGREGATE(15,6,(ROW(EM$11:EM$541)-ROW(EM$11)+1)/($DX$11:$DX$541="t"),ROWS(GK$11:GK94))),"")</f>
        <v>467.64859999999999</v>
      </c>
      <c r="GL94" s="25">
        <f>IFERROR(INDEX(EN$11:EN$541,_xlfn.AGGREGATE(15,6,(ROW(EN$11:EN$541)-ROW(EN$11)+1)/($DX$11:$DX$541="t"),ROWS(GL$11:GL94))),"")</f>
        <v>905.27359999999999</v>
      </c>
      <c r="GM94" s="25">
        <f>IFERROR(INDEX(EO$11:EO$541,_xlfn.AGGREGATE(15,6,(ROW(EO$11:EO$541)-ROW(EO$11)+1)/($DX$11:$DX$541="t"),ROWS(GM$11:GM94))),"")</f>
        <v>1342.8986</v>
      </c>
      <c r="GN94" s="25">
        <f>IFERROR(INDEX(EP$11:EP$541,_xlfn.AGGREGATE(15,6,(ROW(EP$11:EP$541)-ROW(EP$11)+1)/($DX$11:$DX$541="t"),ROWS(GN$11:GN94))),"")</f>
        <v>1805.3986</v>
      </c>
      <c r="GO94" s="25"/>
      <c r="GP94" s="305"/>
      <c r="GQ94" s="142"/>
      <c r="GR94" s="26"/>
      <c r="GS94" s="26"/>
      <c r="GT94" s="26"/>
      <c r="GU94" s="26"/>
      <c r="GV94" s="26"/>
      <c r="GW94" s="26"/>
      <c r="GX94" s="26"/>
      <c r="GY94" s="26"/>
      <c r="GZ94" s="26"/>
      <c r="HA94" s="26"/>
      <c r="HB94" s="12"/>
      <c r="HC94" s="26"/>
      <c r="HD94" s="26"/>
      <c r="HE94" s="26"/>
      <c r="HF94" s="26"/>
      <c r="HG94" s="26"/>
      <c r="HH94" s="2"/>
      <c r="HI94" s="2"/>
      <c r="HJ94" s="25"/>
      <c r="HK94" s="2"/>
      <c r="HL94" s="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row>
    <row r="95" spans="1:271" x14ac:dyDescent="0.3">
      <c r="A95" s="100"/>
      <c r="B95" s="100"/>
      <c r="C95" s="100"/>
      <c r="D95" s="100"/>
      <c r="E95" s="100"/>
      <c r="F95" s="100"/>
      <c r="G95" s="100"/>
      <c r="H95" s="100"/>
      <c r="I95" s="100"/>
      <c r="J95" s="100"/>
      <c r="K95" s="100"/>
      <c r="L95" s="100"/>
      <c r="M95" s="100"/>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426"/>
      <c r="AR95" s="141"/>
      <c r="AS95" s="18">
        <v>45</v>
      </c>
      <c r="AT95" s="26" t="s">
        <v>122</v>
      </c>
      <c r="AU95" s="4" t="str">
        <f t="shared" si="104"/>
        <v>FAIL</v>
      </c>
      <c r="AV95" s="60">
        <v>3</v>
      </c>
      <c r="AW95" s="60">
        <v>1</v>
      </c>
      <c r="AX95" s="60">
        <v>3</v>
      </c>
      <c r="AY95" s="60">
        <v>1</v>
      </c>
      <c r="AZ95" s="26">
        <v>3</v>
      </c>
      <c r="BA95" s="26">
        <v>1</v>
      </c>
      <c r="BB95" s="26">
        <v>3</v>
      </c>
      <c r="BC95" s="26">
        <v>1</v>
      </c>
      <c r="BD95" s="26">
        <f t="shared" si="151"/>
        <v>201</v>
      </c>
      <c r="BE95" s="26"/>
      <c r="BF95" s="26">
        <f t="shared" si="152"/>
        <v>291</v>
      </c>
      <c r="BG95" s="63">
        <f t="shared" si="161"/>
        <v>45</v>
      </c>
      <c r="BH95" s="26"/>
      <c r="BI95" s="138">
        <f t="shared" si="153"/>
        <v>291</v>
      </c>
      <c r="BJ95" s="138">
        <f t="shared" si="154"/>
        <v>492</v>
      </c>
      <c r="BK95" s="138">
        <f t="shared" si="155"/>
        <v>783</v>
      </c>
      <c r="BL95" s="138">
        <f t="shared" si="156"/>
        <v>984</v>
      </c>
      <c r="BM95" s="138">
        <f t="shared" si="157"/>
        <v>1275</v>
      </c>
      <c r="BN95" s="138">
        <f t="shared" si="158"/>
        <v>1476</v>
      </c>
      <c r="BO95" s="138">
        <f t="shared" si="159"/>
        <v>1767</v>
      </c>
      <c r="BP95" s="138">
        <f t="shared" si="160"/>
        <v>0</v>
      </c>
      <c r="BQ95" s="26"/>
      <c r="BR95" s="26" t="str">
        <f t="shared" si="144"/>
        <v>no</v>
      </c>
      <c r="BS95" s="26" t="str">
        <f t="shared" si="145"/>
        <v>Int</v>
      </c>
      <c r="BT95" s="26"/>
      <c r="BU95" s="26"/>
      <c r="BV95" s="1">
        <f t="shared" si="162"/>
        <v>0</v>
      </c>
      <c r="BW95" s="1">
        <f t="shared" si="162"/>
        <v>0</v>
      </c>
      <c r="BX95" s="1">
        <f t="shared" si="162"/>
        <v>0</v>
      </c>
      <c r="BY95" s="1">
        <f t="shared" si="162"/>
        <v>0</v>
      </c>
      <c r="BZ95" s="1">
        <f t="shared" si="162"/>
        <v>0</v>
      </c>
      <c r="CA95" s="1">
        <f t="shared" si="162"/>
        <v>0</v>
      </c>
      <c r="CB95" s="1">
        <f t="shared" si="162"/>
        <v>0</v>
      </c>
      <c r="CC95" s="1">
        <f t="shared" si="162"/>
        <v>1</v>
      </c>
      <c r="CD95" s="1">
        <f t="shared" si="162"/>
        <v>0</v>
      </c>
      <c r="CE95" s="1">
        <f t="shared" si="162"/>
        <v>0</v>
      </c>
      <c r="CF95" s="1">
        <f t="shared" si="163"/>
        <v>0</v>
      </c>
      <c r="CG95" s="1">
        <f t="shared" si="163"/>
        <v>0</v>
      </c>
      <c r="CH95" s="1">
        <f t="shared" si="163"/>
        <v>1</v>
      </c>
      <c r="CI95" s="1">
        <f t="shared" si="163"/>
        <v>0</v>
      </c>
      <c r="CJ95" s="1">
        <f t="shared" si="163"/>
        <v>0</v>
      </c>
      <c r="CK95" s="1">
        <f t="shared" si="163"/>
        <v>0</v>
      </c>
      <c r="CL95" s="1">
        <f t="shared" si="163"/>
        <v>0</v>
      </c>
      <c r="CM95" s="1">
        <f t="shared" si="163"/>
        <v>0</v>
      </c>
      <c r="CN95" s="1">
        <f t="shared" si="163"/>
        <v>0</v>
      </c>
      <c r="CO95" s="1">
        <f t="shared" si="163"/>
        <v>0</v>
      </c>
      <c r="CP95" s="1">
        <f t="shared" si="164"/>
        <v>0</v>
      </c>
      <c r="CQ95" s="1">
        <f t="shared" si="164"/>
        <v>0</v>
      </c>
      <c r="CR95" s="1">
        <f t="shared" si="164"/>
        <v>0</v>
      </c>
      <c r="CS95" s="1">
        <f t="shared" si="164"/>
        <v>0</v>
      </c>
      <c r="CT95" s="1">
        <f t="shared" si="164"/>
        <v>0</v>
      </c>
      <c r="CU95" s="1">
        <f t="shared" si="164"/>
        <v>0</v>
      </c>
      <c r="CV95" s="1">
        <f t="shared" si="164"/>
        <v>0</v>
      </c>
      <c r="CW95" s="1">
        <f t="shared" si="164"/>
        <v>0</v>
      </c>
      <c r="CX95" s="1">
        <f t="shared" si="164"/>
        <v>0</v>
      </c>
      <c r="CY95" s="1">
        <f t="shared" si="164"/>
        <v>0</v>
      </c>
      <c r="CZ95" s="1">
        <f t="shared" si="165"/>
        <v>0</v>
      </c>
      <c r="DA95" s="1">
        <f t="shared" si="165"/>
        <v>0</v>
      </c>
      <c r="DB95" s="1">
        <f t="shared" si="165"/>
        <v>0</v>
      </c>
      <c r="DC95" s="1">
        <f t="shared" si="165"/>
        <v>0</v>
      </c>
      <c r="DD95" s="1">
        <f t="shared" si="165"/>
        <v>0</v>
      </c>
      <c r="DE95" s="1">
        <f t="shared" si="165"/>
        <v>0</v>
      </c>
      <c r="DF95" s="1">
        <f t="shared" si="165"/>
        <v>0</v>
      </c>
      <c r="DG95" s="1">
        <f t="shared" si="165"/>
        <v>0</v>
      </c>
      <c r="DH95" s="1">
        <f t="shared" si="165"/>
        <v>0</v>
      </c>
      <c r="DI95" s="1">
        <f t="shared" si="165"/>
        <v>0</v>
      </c>
      <c r="DJ95" s="1">
        <f t="shared" si="166"/>
        <v>0</v>
      </c>
      <c r="DK95" s="1">
        <f t="shared" si="166"/>
        <v>0</v>
      </c>
      <c r="DL95" s="1">
        <f t="shared" si="166"/>
        <v>0</v>
      </c>
      <c r="DM95" s="1">
        <f t="shared" si="166"/>
        <v>0</v>
      </c>
      <c r="DN95" s="1">
        <f t="shared" si="166"/>
        <v>0</v>
      </c>
      <c r="DO95" s="1">
        <f t="shared" si="166"/>
        <v>0</v>
      </c>
      <c r="DP95" s="26"/>
      <c r="DQ95" s="26"/>
      <c r="DR95" s="26"/>
      <c r="DS95" s="26"/>
      <c r="DT95" s="366"/>
      <c r="DU95" s="142"/>
      <c r="DV95" s="26"/>
      <c r="DW95" s="48">
        <v>82</v>
      </c>
      <c r="DX95" s="26" t="str">
        <f>IFERROR(INDEX(AT$11:AT$2000,_xlfn.AGGREGATE(15,6,(ROW(AT$11:AT$2000)-ROW(AT$11)+1)/($AU$11:$AU$2000=$DY$8),ROWS(DX$11:DX95))),"")</f>
        <v>t</v>
      </c>
      <c r="DY95" s="4" t="str">
        <f>IFERROR(INDEX(AU$11:AU$2000,_xlfn.AGGREGATE(15,6,(ROW(AU$11:AU$2000)-ROW(AU$11)+1)/($AU$11:$AU$2000=$DY$8),ROWS(DY$11:DY95))),"")</f>
        <v>PASS</v>
      </c>
      <c r="DZ95" s="26">
        <f>IFERROR(INDEX(AV$11:AV$2000,_xlfn.AGGREGATE(15,6,(ROW(AV$11:AV$2000)-ROW(AV$11)+1)/($AU$11:$AU$2000=$DY$8),ROWS(DZ$11:DZ95))),"")</f>
        <v>3</v>
      </c>
      <c r="EA95" s="26">
        <f>IFERROR(INDEX(AW$11:AW$2000,_xlfn.AGGREGATE(15,6,(ROW(AW$11:AW$2000)-ROW(AW$11)+1)/($AU$11:$AU$2000=$DY$8),ROWS(EA$11:EA95))),"")</f>
        <v>1</v>
      </c>
      <c r="EB95" s="26">
        <f>IFERROR(INDEX(AX$11:AX$2000,_xlfn.AGGREGATE(15,6,(ROW(AX$11:AX$2000)-ROW(AX$11)+1)/($AU$11:$AU$2000=$DY$8),ROWS(EB$11:EB95))),"")</f>
        <v>1</v>
      </c>
      <c r="EC95" s="26">
        <f>IFERROR(INDEX(AY$11:AY$2000,_xlfn.AGGREGATE(15,6,(ROW(AY$11:AY$2000)-ROW(AY$11)+1)/($AU$11:$AU$2000=$DY$8),ROWS(EC$11:EC95))),"")</f>
        <v>3</v>
      </c>
      <c r="ED95" s="26">
        <f>IFERROR(INDEX(AZ$11:AZ$2000,_xlfn.AGGREGATE(15,6,(ROW(AZ$11:AZ$2000)-ROW(AZ$11)+1)/($AU$11:$AU$2000=$DY$8),ROWS(ED$11:ED95))),"")</f>
        <v>1</v>
      </c>
      <c r="EE95" s="26">
        <f>IFERROR(INDEX(BA$11:BA$2000,_xlfn.AGGREGATE(15,6,(ROW(BA$11:BA$2000)-ROW(BA$11)+1)/($AU$11:$AU$2000=$DY$8),ROWS(EE$11:EE95))),"")</f>
        <v>1</v>
      </c>
      <c r="EF95" s="26">
        <f>IFERROR(INDEX(BB$11:BB$2000,_xlfn.AGGREGATE(15,6,(ROW(BB$11:BB$2000)-ROW(BB$11)+1)/($AU$11:$AU$2000=$DY$8),ROWS(EF$11:EF95))),"")</f>
        <v>3</v>
      </c>
      <c r="EG95" s="26">
        <f>IFERROR(INDEX(BC$11:BC$2000,_xlfn.AGGREGATE(15,6,(ROW(BC$11:BC$2000)-ROW(BC$11)+1)/($AU$11:$AU$2000=$DY$8),ROWS(EG$11:EG95))),"")</f>
        <v>1</v>
      </c>
      <c r="EH95" s="26">
        <f>IFERROR(INDEX(BD$11:BD$2000,_xlfn.AGGREGATE(15,6,(ROW(BD$11:BD$2000)-ROW(BD$11)+1)/($AU$11:$AU$2000=$DY$8),ROWS(EH$11:EH95))),"")</f>
        <v>440.5</v>
      </c>
      <c r="EI95" s="26">
        <f>IFERROR(INDEX(BE$11:BE$2000,_xlfn.AGGREGATE(15,6,(ROW(BE$11:BE$2000)-ROW(BE$11)+1)/($AU$11:$AU$2000=$DY$8),ROWS(EI$11:EI95))),"")</f>
        <v>0</v>
      </c>
      <c r="EJ95" s="26">
        <f>IFERROR(INDEX(BF$11:BF$2000,_xlfn.AGGREGATE(15,6,(ROW(BF$11:BF$2000)-ROW(BF$11)+1)/($AU$11:$AU$2000=$DY$8),ROWS(EJ$11:EJ95))),"")</f>
        <v>459.5</v>
      </c>
      <c r="EK95" s="26">
        <f>IFERROR(INDEX(BG$11:BG$2000,_xlfn.AGGREGATE(15,6,(ROW(BG$11:BG$2000)-ROW(BG$11)+1)/($AU$11:$AU$2000=$DY$8),ROWS(EK$11:EK95))),"")</f>
        <v>9.5</v>
      </c>
      <c r="EL95" s="26">
        <f>IFERROR(INDEX(BH$11:BH$2000,_xlfn.AGGREGATE(15,6,(ROW(BH$11:BH$2000)-ROW(BH$11)+1)/($AU$11:$AU$2000=$DY$8),ROWS(EL$11:EL95))),"")</f>
        <v>0</v>
      </c>
      <c r="EM95" s="26">
        <f>IFERROR(INDEX(BI$11:BI$2000,_xlfn.AGGREGATE(15,6,(ROW(BI$11:BI$2000)-ROW(BI$11)+1)/($AU$11:$AU$2000=$DY$8),ROWS(EM$11:EM95))),"")</f>
        <v>464.64859999999999</v>
      </c>
      <c r="EN95" s="26">
        <f>IFERROR(INDEX(BJ$11:BJ$2000,_xlfn.AGGREGATE(15,6,(ROW(BJ$11:BJ$2000)-ROW(BJ$11)+1)/($AU$11:$AU$2000=$DY$8),ROWS(EN$11:EN95))),"")</f>
        <v>905.27359999999999</v>
      </c>
      <c r="EO95" s="26">
        <f>IFERROR(INDEX(BK$11:BK$2000,_xlfn.AGGREGATE(15,6,(ROW(BK$11:BK$2000)-ROW(BK$11)+1)/($AU$11:$AU$2000=$DY$8),ROWS(EO$11:EO95))),"")</f>
        <v>1345.8986</v>
      </c>
      <c r="EP95" s="26">
        <f>IFERROR(INDEX(BL$11:BL$2000,_xlfn.AGGREGATE(15,6,(ROW(BL$11:BL$2000)-ROW(BL$11)+1)/($AU$11:$AU$2000=$DY$8),ROWS(EP$11:EP95))),"")</f>
        <v>1805.3986</v>
      </c>
      <c r="EQ95" s="26">
        <f>IFERROR(INDEX(BM$11:BM$2000,_xlfn.AGGREGATE(15,6,(ROW(BM$11:BM$2000)-ROW(BM$11)+1)/($AU$11:$AU$2000=$DY$8),ROWS(EQ$11:EQ95))),"")</f>
        <v>0</v>
      </c>
      <c r="ER95" s="26">
        <f>IFERROR(INDEX(BN$11:BN$2000,_xlfn.AGGREGATE(15,6,(ROW(BN$11:BN$2000)-ROW(BN$11)+1)/($AU$11:$AU$2000=$DY$8),ROWS(ER$11:ER95))),"")</f>
        <v>0</v>
      </c>
      <c r="ES95" s="26">
        <f>IFERROR(INDEX(BO$11:BO$2000,_xlfn.AGGREGATE(15,6,(ROW(BO$11:BO$2000)-ROW(BO$11)+1)/($AU$11:$AU$2000=$DY$8),ROWS(ES$11:ES95))),"")</f>
        <v>0</v>
      </c>
      <c r="ET95" s="63">
        <f>IFERROR(INDEX(BP$11:BP$2000,_xlfn.AGGREGATE(15,6,(ROW(BP$11:BP$2000)-ROW(BP$11)+1)/($AU$11:$AU$2000=$DY$8),ROWS(ET$11:ET95))),"")</f>
        <v>0</v>
      </c>
      <c r="EU95" s="25"/>
      <c r="EV95" s="48" t="e">
        <f>_xlfn.RANK.EQ(FJ95,$FJ$11:$FJ$64,1)+COUNTIF(FJ$11:$FJ95,FJ95)-1</f>
        <v>#VALUE!</v>
      </c>
      <c r="EW95" s="25" t="str">
        <f>IFERROR(INDEX(DX$11:DX$541,_xlfn.AGGREGATE(15,6,(ROW(DX$11:DX$541)-ROW(DX$11)+1)/($DX$11:$DX$541="p"),ROWS(EW$11:EW95))),"")</f>
        <v/>
      </c>
      <c r="EX95" s="25" t="str">
        <f>IFERROR(INDEX(DY$11:DY$541,_xlfn.AGGREGATE(15,6,(ROW(DY$11:DY$541)-ROW(DY$11)+1)/($DX$11:$DX$541="p"),ROWS(EX$11:EX95))),"")</f>
        <v/>
      </c>
      <c r="EY95" s="25" t="str">
        <f>IFERROR(INDEX(DZ$11:DZ$541,_xlfn.AGGREGATE(15,6,(ROW(DZ$11:DZ$541)-ROW(DZ$11)+1)/($DX$11:$DX$541="p"),ROWS(EY$11:EY95))),"")</f>
        <v/>
      </c>
      <c r="EZ95" s="25" t="str">
        <f>IFERROR(INDEX(EA$11:EA$541,_xlfn.AGGREGATE(15,6,(ROW(EA$11:EA$541)-ROW(EA$11)+1)/($DX$11:$DX$541="p"),ROWS(EZ$11:EZ95))),"")</f>
        <v/>
      </c>
      <c r="FA95" s="25" t="str">
        <f>IFERROR(INDEX(EB$11:EB$541,_xlfn.AGGREGATE(15,6,(ROW(EB$11:EB$541)-ROW(EB$11)+1)/($DX$11:$DX$541="p"),ROWS(FA$11:FA95))),"")</f>
        <v/>
      </c>
      <c r="FB95" s="25" t="str">
        <f>IFERROR(INDEX(EC$11:EC$541,_xlfn.AGGREGATE(15,6,(ROW(EC$11:EC$541)-ROW(EC$11)+1)/($DX$11:$DX$541="p"),ROWS(FB$11:FB95))),"")</f>
        <v/>
      </c>
      <c r="FC95" s="25" t="str">
        <f>IFERROR(INDEX(ED$11:ED$541,_xlfn.AGGREGATE(15,6,(ROW(ED$11:ED$541)-ROW(ED$11)+1)/($DX$11:$DX$541="p"),ROWS(FC$11:FC95))),"")</f>
        <v/>
      </c>
      <c r="FD95" s="25" t="str">
        <f>IFERROR(INDEX(EE$11:EE$541,_xlfn.AGGREGATE(15,6,(ROW(EE$11:EE$541)-ROW(EE$11)+1)/($DX$11:$DX$541="p"),ROWS(FD$11:FD95))),"")</f>
        <v/>
      </c>
      <c r="FE95" s="25" t="str">
        <f>IFERROR(INDEX(EF$11:EF$541,_xlfn.AGGREGATE(15,6,(ROW(EF$11:EF$541)-ROW(EF$11)+1)/($DX$11:$DX$541="p"),ROWS(FE$11:FE95))),"")</f>
        <v/>
      </c>
      <c r="FF95" s="25" t="str">
        <f>IFERROR(INDEX(EG$11:EG$541,_xlfn.AGGREGATE(15,6,(ROW(EG$11:EG$541)-ROW(EG$11)+1)/($DX$11:$DX$541="p"),ROWS(FF$11:FF95))),"")</f>
        <v/>
      </c>
      <c r="FG95" s="25" t="str">
        <f>IFERROR(INDEX(EH$11:EH$541,_xlfn.AGGREGATE(15,6,(ROW(EH$11:EH$541)-ROW(EH$11)+1)/($DX$11:$DX$541="p"),ROWS(FG$11:FG95))),"")</f>
        <v/>
      </c>
      <c r="FH95" s="25" t="str">
        <f>IFERROR(INDEX(EI$11:EI$541,_xlfn.AGGREGATE(15,6,(ROW(EI$11:EI$541)-ROW(EI$11)+1)/($DX$11:$DX$541="p"),ROWS(FH$11:FH95))),"")</f>
        <v/>
      </c>
      <c r="FI95" s="25" t="str">
        <f>IFERROR(INDEX(EJ$11:EJ$541,_xlfn.AGGREGATE(15,6,(ROW(EJ$11:EJ$541)-ROW(EJ$11)+1)/($DX$11:$DX$541="p"),ROWS(FI$11:FI95))),"")</f>
        <v/>
      </c>
      <c r="FJ95" s="25" t="str">
        <f>IFERROR(INDEX(EK$11:EK$541,_xlfn.AGGREGATE(15,6,(ROW(EK$11:EK$541)-ROW(EK$11)+1)/($DX$11:$DX$541="p"),ROWS(FJ$11:FJ95))),"")</f>
        <v/>
      </c>
      <c r="FK95" s="25"/>
      <c r="FL95" s="25" t="str">
        <f>IFERROR(INDEX(EM$11:EM$541,_xlfn.AGGREGATE(15,6,(ROW(EM$11:EM$541)-ROW(EM$11)+1)/($DX$11:$DX$541="p"),ROWS(FL$11:FL95))),"")</f>
        <v/>
      </c>
      <c r="FM95" s="25" t="str">
        <f>IFERROR(INDEX(EN$11:EN$541,_xlfn.AGGREGATE(15,6,(ROW(EN$11:EN$541)-ROW(EN$11)+1)/($DX$11:$DX$541="p"),ROWS(FM$11:FM95))),"")</f>
        <v/>
      </c>
      <c r="FN95" s="25" t="str">
        <f>IFERROR(INDEX(EO$11:EO$541,_xlfn.AGGREGATE(15,6,(ROW(EO$11:EO$541)-ROW(EO$11)+1)/($DX$11:$DX$541="p"),ROWS(FN$11:FN95))),"")</f>
        <v/>
      </c>
      <c r="FO95" s="25" t="str">
        <f>IFERROR(INDEX(EP$11:EP$541,_xlfn.AGGREGATE(15,6,(ROW(EP$11:EP$541)-ROW(EP$11)+1)/($DX$11:$DX$541="p"),ROWS(FO$11:FO95))),"")</f>
        <v/>
      </c>
      <c r="FP95" s="25" t="str">
        <f>IFERROR(INDEX(EQ$11:EQ$541,_xlfn.AGGREGATE(15,6,(ROW(EQ$11:EQ$541)-ROW(EQ$11)+1)/($DX$11:$DX$541="p"),ROWS(FP$11:FP95))),"")</f>
        <v/>
      </c>
      <c r="FQ95" s="25" t="str">
        <f>IFERROR(INDEX(ER$11:ER$541,_xlfn.AGGREGATE(15,6,(ROW(ER$11:ER$541)-ROW(ER$11)+1)/($DX$11:$DX$541="p"),ROWS(FQ$11:FQ95))),"")</f>
        <v/>
      </c>
      <c r="FR95" s="25" t="str">
        <f>IFERROR(INDEX(ES$11:ES$541,_xlfn.AGGREGATE(15,6,(ROW(ES$11:ES$541)-ROW(ES$11)+1)/($DX$11:$DX$541="p"),ROWS(FR$11:FR95))),"")</f>
        <v/>
      </c>
      <c r="FS95" s="25" t="str">
        <f>IFERROR(INDEX(ET$11:ET$541,_xlfn.AGGREGATE(15,6,(ROW(ET$11:ET$541)-ROW(ET$11)+1)/($DX$11:$DX$541="p"),ROWS(FS$11:FS95))),"")</f>
        <v/>
      </c>
      <c r="FT95" s="25"/>
      <c r="FU95" s="48">
        <f>_xlfn.RANK.EQ(GI95,$GI$11:$GI$96,1)+COUNTIF($GI$11:GI95,GI95)-1</f>
        <v>24</v>
      </c>
      <c r="FV95" s="25" t="str">
        <f>IFERROR(INDEX(DX$11:DX$541,_xlfn.AGGREGATE(15,6,(ROW(DX$11:DX$541)-ROW(DX$11)+1)/($DX$11:$DX$541="t"),ROWS(FV$11:FV95))),"")</f>
        <v>t</v>
      </c>
      <c r="FW95" s="25" t="str">
        <f>IFERROR(INDEX(DY$11:DY$541,_xlfn.AGGREGATE(15,6,(ROW(DY$11:DY$541)-ROW(DY$11)+1)/($DX$11:$DX$541="t"),ROWS(FW$11:FW95))),"")</f>
        <v>PASS</v>
      </c>
      <c r="FX95" s="25">
        <f>IFERROR(INDEX(DZ$11:DZ$541,_xlfn.AGGREGATE(15,6,(ROW(DZ$11:DZ$541)-ROW(DZ$11)+1)/($DX$11:$DX$541="t"),ROWS(FX$11:FX95))),"")</f>
        <v>3</v>
      </c>
      <c r="FY95" s="25">
        <f>IFERROR(INDEX(EA$11:EA$541,_xlfn.AGGREGATE(15,6,(ROW(EA$11:EA$541)-ROW(EA$11)+1)/($DX$11:$DX$541="t"),ROWS(FY$11:FY95))),"")</f>
        <v>1</v>
      </c>
      <c r="FZ95" s="25">
        <f>IFERROR(INDEX(EB$11:EB$541,_xlfn.AGGREGATE(15,6,(ROW(EB$11:EB$541)-ROW(EB$11)+1)/($DX$11:$DX$541="t"),ROWS(FZ$11:FZ95))),"")</f>
        <v>1</v>
      </c>
      <c r="GA95" s="25">
        <f>IFERROR(INDEX(EC$11:EC$541,_xlfn.AGGREGATE(15,6,(ROW(EC$11:EC$541)-ROW(EC$11)+1)/($DX$11:$DX$541="t"),ROWS(GA$11:GA95))),"")</f>
        <v>3</v>
      </c>
      <c r="GB95" s="25">
        <f>IFERROR(INDEX(ED$11:ED$541,_xlfn.AGGREGATE(15,6,(ROW(ED$11:ED$541)-ROW(ED$11)+1)/($DX$11:$DX$541="t"),ROWS(GB$11:GB95))),"")</f>
        <v>1</v>
      </c>
      <c r="GC95" s="25">
        <f>IFERROR(INDEX(EE$11:EE$541,_xlfn.AGGREGATE(15,6,(ROW(EE$11:EE$541)-ROW(EE$11)+1)/($DX$11:$DX$541="t"),ROWS(GC$11:GC95))),"")</f>
        <v>1</v>
      </c>
      <c r="GD95" s="25">
        <f>IFERROR(INDEX(EF$11:EF$541,_xlfn.AGGREGATE(15,6,(ROW(EF$11:EF$541)-ROW(EF$11)+1)/($DX$11:$DX$541="t"),ROWS(GD$11:GD95))),"")</f>
        <v>3</v>
      </c>
      <c r="GE95" s="25">
        <f>IFERROR(INDEX(EG$11:EG$541,_xlfn.AGGREGATE(15,6,(ROW(EG$11:EG$541)-ROW(EG$11)+1)/($DX$11:$DX$541="t"),ROWS(GE$11:GE95))),"")</f>
        <v>1</v>
      </c>
      <c r="GF95" s="25">
        <f>IFERROR(INDEX(EH$11:EH$541,_xlfn.AGGREGATE(15,6,(ROW(EH$11:EH$541)-ROW(EH$11)+1)/($DX$11:$DX$541="t"),ROWS(GF$11:GF95))),"")</f>
        <v>437</v>
      </c>
      <c r="GG95" s="25">
        <f>IFERROR(INDEX(EI$11:EI$541,_xlfn.AGGREGATE(15,6,(ROW(EI$11:EI$541)-ROW(EI$11)+1)/($DX$11:$DX$541="t"),ROWS(GG$11:GG95))),"")</f>
        <v>0</v>
      </c>
      <c r="GH95" s="25">
        <f>IFERROR(INDEX(EJ$11:EJ$541,_xlfn.AGGREGATE(15,6,(ROW(EJ$11:EJ$541)-ROW(EJ$11)+1)/($DX$11:$DX$541="t"),ROWS(GH$11:GH95))),"")</f>
        <v>463</v>
      </c>
      <c r="GI95" s="25">
        <f>IFERROR(INDEX(EK$11:EK$541,_xlfn.AGGREGATE(15,6,(ROW(EK$11:EK$541)-ROW(EK$11)+1)/($DX$11:$DX$541="t"),ROWS(GI$11:GI95))),"")</f>
        <v>13</v>
      </c>
      <c r="GJ95" s="25"/>
      <c r="GK95" s="25">
        <f>IFERROR(INDEX(EM$11:EM$541,_xlfn.AGGREGATE(15,6,(ROW(EM$11:EM$541)-ROW(EM$11)+1)/($DX$11:$DX$541="t"),ROWS(GK$11:GK95))),"")</f>
        <v>468.14859999999999</v>
      </c>
      <c r="GL95" s="25">
        <f>IFERROR(INDEX(EN$11:EN$541,_xlfn.AGGREGATE(15,6,(ROW(EN$11:EN$541)-ROW(EN$11)+1)/($DX$11:$DX$541="t"),ROWS(GL$11:GL95))),"")</f>
        <v>905.27359999999999</v>
      </c>
      <c r="GM95" s="25">
        <f>IFERROR(INDEX(EO$11:EO$541,_xlfn.AGGREGATE(15,6,(ROW(EO$11:EO$541)-ROW(EO$11)+1)/($DX$11:$DX$541="t"),ROWS(GM$11:GM95))),"")</f>
        <v>1342.3986</v>
      </c>
      <c r="GN95" s="25">
        <f>IFERROR(INDEX(EP$11:EP$541,_xlfn.AGGREGATE(15,6,(ROW(EP$11:EP$541)-ROW(EP$11)+1)/($DX$11:$DX$541="t"),ROWS(GN$11:GN95))),"")</f>
        <v>1805.3986</v>
      </c>
      <c r="GO95" s="25"/>
      <c r="GP95" s="305"/>
      <c r="GQ95" s="142"/>
      <c r="GR95" s="26"/>
      <c r="GS95" s="26"/>
      <c r="GT95" s="26"/>
      <c r="GU95" s="26"/>
      <c r="GV95" s="26"/>
      <c r="GW95" s="26"/>
      <c r="GX95" s="26"/>
      <c r="GY95" s="26"/>
      <c r="GZ95" s="26"/>
      <c r="HA95" s="26"/>
      <c r="HB95" s="12"/>
      <c r="HC95" s="26"/>
      <c r="HD95" s="26"/>
      <c r="HE95" s="26"/>
      <c r="HF95" s="26"/>
      <c r="HG95" s="26"/>
      <c r="HH95" s="2"/>
      <c r="HI95" s="2"/>
      <c r="HJ95" s="25"/>
      <c r="HK95" s="2"/>
      <c r="HL95" s="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row>
    <row r="96" spans="1:271" x14ac:dyDescent="0.3">
      <c r="A96" s="100"/>
      <c r="B96" s="100"/>
      <c r="C96" s="100"/>
      <c r="D96" s="100"/>
      <c r="E96" s="100"/>
      <c r="F96" s="100"/>
      <c r="G96" s="100"/>
      <c r="H96" s="100"/>
      <c r="I96" s="100"/>
      <c r="J96" s="100"/>
      <c r="K96" s="100"/>
      <c r="L96" s="100"/>
      <c r="M96" s="100"/>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426"/>
      <c r="AR96" s="141"/>
      <c r="AS96" s="18">
        <v>46</v>
      </c>
      <c r="AT96" s="26" t="s">
        <v>122</v>
      </c>
      <c r="AU96" s="4" t="str">
        <f t="shared" si="104"/>
        <v>FAIL</v>
      </c>
      <c r="AV96" s="60">
        <v>3</v>
      </c>
      <c r="AW96" s="60">
        <v>1</v>
      </c>
      <c r="AX96" s="60">
        <v>3</v>
      </c>
      <c r="AY96" s="60">
        <v>1</v>
      </c>
      <c r="AZ96" s="26">
        <v>3</v>
      </c>
      <c r="BA96" s="26">
        <v>1</v>
      </c>
      <c r="BB96" s="26">
        <v>3</v>
      </c>
      <c r="BC96" s="26">
        <v>1</v>
      </c>
      <c r="BD96" s="26">
        <f t="shared" si="151"/>
        <v>200</v>
      </c>
      <c r="BE96" s="26"/>
      <c r="BF96" s="26">
        <f t="shared" si="152"/>
        <v>292</v>
      </c>
      <c r="BG96" s="63">
        <f t="shared" si="161"/>
        <v>46</v>
      </c>
      <c r="BH96" s="26"/>
      <c r="BI96" s="138">
        <f t="shared" si="153"/>
        <v>292</v>
      </c>
      <c r="BJ96" s="138">
        <f t="shared" si="154"/>
        <v>492</v>
      </c>
      <c r="BK96" s="138">
        <f t="shared" si="155"/>
        <v>784</v>
      </c>
      <c r="BL96" s="138">
        <f t="shared" si="156"/>
        <v>984</v>
      </c>
      <c r="BM96" s="138">
        <f t="shared" si="157"/>
        <v>1276</v>
      </c>
      <c r="BN96" s="138">
        <f t="shared" si="158"/>
        <v>1476</v>
      </c>
      <c r="BO96" s="138">
        <f t="shared" si="159"/>
        <v>1768</v>
      </c>
      <c r="BP96" s="138">
        <f t="shared" si="160"/>
        <v>0</v>
      </c>
      <c r="BQ96" s="26"/>
      <c r="BR96" s="26" t="str">
        <f t="shared" si="144"/>
        <v>no</v>
      </c>
      <c r="BS96" s="26" t="str">
        <f t="shared" si="145"/>
        <v>Int</v>
      </c>
      <c r="BT96" s="26"/>
      <c r="BU96" s="26"/>
      <c r="BV96" s="1">
        <f t="shared" si="162"/>
        <v>0</v>
      </c>
      <c r="BW96" s="1">
        <f t="shared" si="162"/>
        <v>0</v>
      </c>
      <c r="BX96" s="1">
        <f t="shared" si="162"/>
        <v>0</v>
      </c>
      <c r="BY96" s="1">
        <f t="shared" si="162"/>
        <v>0</v>
      </c>
      <c r="BZ96" s="1">
        <f t="shared" si="162"/>
        <v>0</v>
      </c>
      <c r="CA96" s="1">
        <f t="shared" si="162"/>
        <v>0</v>
      </c>
      <c r="CB96" s="1">
        <f t="shared" si="162"/>
        <v>0</v>
      </c>
      <c r="CC96" s="1">
        <f t="shared" si="162"/>
        <v>1</v>
      </c>
      <c r="CD96" s="1">
        <f t="shared" si="162"/>
        <v>0</v>
      </c>
      <c r="CE96" s="1">
        <f t="shared" si="162"/>
        <v>0</v>
      </c>
      <c r="CF96" s="1">
        <f t="shared" si="163"/>
        <v>0</v>
      </c>
      <c r="CG96" s="1">
        <f t="shared" si="163"/>
        <v>0</v>
      </c>
      <c r="CH96" s="1">
        <f t="shared" si="163"/>
        <v>1</v>
      </c>
      <c r="CI96" s="1">
        <f t="shared" si="163"/>
        <v>0</v>
      </c>
      <c r="CJ96" s="1">
        <f t="shared" si="163"/>
        <v>0</v>
      </c>
      <c r="CK96" s="1">
        <f t="shared" si="163"/>
        <v>0</v>
      </c>
      <c r="CL96" s="1">
        <f t="shared" si="163"/>
        <v>0</v>
      </c>
      <c r="CM96" s="1">
        <f t="shared" si="163"/>
        <v>0</v>
      </c>
      <c r="CN96" s="1">
        <f t="shared" si="163"/>
        <v>0</v>
      </c>
      <c r="CO96" s="1">
        <f t="shared" si="163"/>
        <v>0</v>
      </c>
      <c r="CP96" s="1">
        <f t="shared" si="164"/>
        <v>0</v>
      </c>
      <c r="CQ96" s="1">
        <f t="shared" si="164"/>
        <v>0</v>
      </c>
      <c r="CR96" s="1">
        <f t="shared" si="164"/>
        <v>0</v>
      </c>
      <c r="CS96" s="1">
        <f t="shared" si="164"/>
        <v>0</v>
      </c>
      <c r="CT96" s="1">
        <f t="shared" si="164"/>
        <v>0</v>
      </c>
      <c r="CU96" s="1">
        <f t="shared" si="164"/>
        <v>0</v>
      </c>
      <c r="CV96" s="1">
        <f t="shared" si="164"/>
        <v>0</v>
      </c>
      <c r="CW96" s="1">
        <f t="shared" si="164"/>
        <v>0</v>
      </c>
      <c r="CX96" s="1">
        <f t="shared" si="164"/>
        <v>0</v>
      </c>
      <c r="CY96" s="1">
        <f t="shared" si="164"/>
        <v>0</v>
      </c>
      <c r="CZ96" s="1">
        <f t="shared" si="165"/>
        <v>0</v>
      </c>
      <c r="DA96" s="1">
        <f t="shared" si="165"/>
        <v>0</v>
      </c>
      <c r="DB96" s="1">
        <f t="shared" si="165"/>
        <v>0</v>
      </c>
      <c r="DC96" s="1">
        <f t="shared" si="165"/>
        <v>0</v>
      </c>
      <c r="DD96" s="1">
        <f t="shared" si="165"/>
        <v>0</v>
      </c>
      <c r="DE96" s="1">
        <f t="shared" si="165"/>
        <v>0</v>
      </c>
      <c r="DF96" s="1">
        <f t="shared" si="165"/>
        <v>0</v>
      </c>
      <c r="DG96" s="1">
        <f t="shared" si="165"/>
        <v>0</v>
      </c>
      <c r="DH96" s="1">
        <f t="shared" si="165"/>
        <v>0</v>
      </c>
      <c r="DI96" s="1">
        <f t="shared" si="165"/>
        <v>0</v>
      </c>
      <c r="DJ96" s="1">
        <f t="shared" si="166"/>
        <v>0</v>
      </c>
      <c r="DK96" s="1">
        <f t="shared" si="166"/>
        <v>0</v>
      </c>
      <c r="DL96" s="1">
        <f t="shared" si="166"/>
        <v>0</v>
      </c>
      <c r="DM96" s="1">
        <f t="shared" si="166"/>
        <v>0</v>
      </c>
      <c r="DN96" s="1">
        <f t="shared" si="166"/>
        <v>0</v>
      </c>
      <c r="DO96" s="1">
        <f t="shared" si="166"/>
        <v>0</v>
      </c>
      <c r="DP96" s="26"/>
      <c r="DQ96" s="26"/>
      <c r="DR96" s="26"/>
      <c r="DS96" s="26"/>
      <c r="DT96" s="366"/>
      <c r="DU96" s="142"/>
      <c r="DV96" s="26"/>
      <c r="DW96" s="48">
        <v>83</v>
      </c>
      <c r="DX96" s="26" t="str">
        <f>IFERROR(INDEX(AT$11:AT$2000,_xlfn.AGGREGATE(15,6,(ROW(AT$11:AT$2000)-ROW(AT$11)+1)/($AU$11:$AU$2000=$DY$8),ROWS(DX$11:DX96))),"")</f>
        <v>t</v>
      </c>
      <c r="DY96" s="4" t="str">
        <f>IFERROR(INDEX(AU$11:AU$2000,_xlfn.AGGREGATE(15,6,(ROW(AU$11:AU$2000)-ROW(AU$11)+1)/($AU$11:$AU$2000=$DY$8),ROWS(DY$11:DY96))),"")</f>
        <v>PASS</v>
      </c>
      <c r="DZ96" s="26">
        <f>IFERROR(INDEX(AV$11:AV$2000,_xlfn.AGGREGATE(15,6,(ROW(AV$11:AV$2000)-ROW(AV$11)+1)/($AU$11:$AU$2000=$DY$8),ROWS(DZ$11:DZ96))),"")</f>
        <v>3</v>
      </c>
      <c r="EA96" s="26">
        <f>IFERROR(INDEX(AW$11:AW$2000,_xlfn.AGGREGATE(15,6,(ROW(AW$11:AW$2000)-ROW(AW$11)+1)/($AU$11:$AU$2000=$DY$8),ROWS(EA$11:EA96))),"")</f>
        <v>1</v>
      </c>
      <c r="EB96" s="26">
        <f>IFERROR(INDEX(AX$11:AX$2000,_xlfn.AGGREGATE(15,6,(ROW(AX$11:AX$2000)-ROW(AX$11)+1)/($AU$11:$AU$2000=$DY$8),ROWS(EB$11:EB96))),"")</f>
        <v>1</v>
      </c>
      <c r="EC96" s="26">
        <f>IFERROR(INDEX(AY$11:AY$2000,_xlfn.AGGREGATE(15,6,(ROW(AY$11:AY$2000)-ROW(AY$11)+1)/($AU$11:$AU$2000=$DY$8),ROWS(EC$11:EC96))),"")</f>
        <v>3</v>
      </c>
      <c r="ED96" s="26">
        <f>IFERROR(INDEX(AZ$11:AZ$2000,_xlfn.AGGREGATE(15,6,(ROW(AZ$11:AZ$2000)-ROW(AZ$11)+1)/($AU$11:$AU$2000=$DY$8),ROWS(ED$11:ED96))),"")</f>
        <v>1</v>
      </c>
      <c r="EE96" s="26">
        <f>IFERROR(INDEX(BA$11:BA$2000,_xlfn.AGGREGATE(15,6,(ROW(BA$11:BA$2000)-ROW(BA$11)+1)/($AU$11:$AU$2000=$DY$8),ROWS(EE$11:EE96))),"")</f>
        <v>1</v>
      </c>
      <c r="EF96" s="26">
        <f>IFERROR(INDEX(BB$11:BB$2000,_xlfn.AGGREGATE(15,6,(ROW(BB$11:BB$2000)-ROW(BB$11)+1)/($AU$11:$AU$2000=$DY$8),ROWS(EF$11:EF96))),"")</f>
        <v>3</v>
      </c>
      <c r="EG96" s="26">
        <f>IFERROR(INDEX(BC$11:BC$2000,_xlfn.AGGREGATE(15,6,(ROW(BC$11:BC$2000)-ROW(BC$11)+1)/($AU$11:$AU$2000=$DY$8),ROWS(EG$11:EG96))),"")</f>
        <v>1</v>
      </c>
      <c r="EH96" s="26">
        <f>IFERROR(INDEX(BD$11:BD$2000,_xlfn.AGGREGATE(15,6,(ROW(BD$11:BD$2000)-ROW(BD$11)+1)/($AU$11:$AU$2000=$DY$8),ROWS(EH$11:EH96))),"")</f>
        <v>440</v>
      </c>
      <c r="EI96" s="26">
        <f>IFERROR(INDEX(BE$11:BE$2000,_xlfn.AGGREGATE(15,6,(ROW(BE$11:BE$2000)-ROW(BE$11)+1)/($AU$11:$AU$2000=$DY$8),ROWS(EI$11:EI96))),"")</f>
        <v>0</v>
      </c>
      <c r="EJ96" s="26">
        <f>IFERROR(INDEX(BF$11:BF$2000,_xlfn.AGGREGATE(15,6,(ROW(BF$11:BF$2000)-ROW(BF$11)+1)/($AU$11:$AU$2000=$DY$8),ROWS(EJ$11:EJ96))),"")</f>
        <v>460</v>
      </c>
      <c r="EK96" s="26">
        <f>IFERROR(INDEX(BG$11:BG$2000,_xlfn.AGGREGATE(15,6,(ROW(BG$11:BG$2000)-ROW(BG$11)+1)/($AU$11:$AU$2000=$DY$8),ROWS(EK$11:EK96))),"")</f>
        <v>10</v>
      </c>
      <c r="EL96" s="26">
        <f>IFERROR(INDEX(BH$11:BH$2000,_xlfn.AGGREGATE(15,6,(ROW(BH$11:BH$2000)-ROW(BH$11)+1)/($AU$11:$AU$2000=$DY$8),ROWS(EL$11:EL96))),"")</f>
        <v>0</v>
      </c>
      <c r="EM96" s="26">
        <f>IFERROR(INDEX(BI$11:BI$2000,_xlfn.AGGREGATE(15,6,(ROW(BI$11:BI$2000)-ROW(BI$11)+1)/($AU$11:$AU$2000=$DY$8),ROWS(EM$11:EM96))),"")</f>
        <v>465.14859999999999</v>
      </c>
      <c r="EN96" s="26">
        <f>IFERROR(INDEX(BJ$11:BJ$2000,_xlfn.AGGREGATE(15,6,(ROW(BJ$11:BJ$2000)-ROW(BJ$11)+1)/($AU$11:$AU$2000=$DY$8),ROWS(EN$11:EN96))),"")</f>
        <v>905.27359999999999</v>
      </c>
      <c r="EO96" s="26">
        <f>IFERROR(INDEX(BK$11:BK$2000,_xlfn.AGGREGATE(15,6,(ROW(BK$11:BK$2000)-ROW(BK$11)+1)/($AU$11:$AU$2000=$DY$8),ROWS(EO$11:EO96))),"")</f>
        <v>1345.3986</v>
      </c>
      <c r="EP96" s="26">
        <f>IFERROR(INDEX(BL$11:BL$2000,_xlfn.AGGREGATE(15,6,(ROW(BL$11:BL$2000)-ROW(BL$11)+1)/($AU$11:$AU$2000=$DY$8),ROWS(EP$11:EP96))),"")</f>
        <v>1805.3986</v>
      </c>
      <c r="EQ96" s="26">
        <f>IFERROR(INDEX(BM$11:BM$2000,_xlfn.AGGREGATE(15,6,(ROW(BM$11:BM$2000)-ROW(BM$11)+1)/($AU$11:$AU$2000=$DY$8),ROWS(EQ$11:EQ96))),"")</f>
        <v>0</v>
      </c>
      <c r="ER96" s="26">
        <f>IFERROR(INDEX(BN$11:BN$2000,_xlfn.AGGREGATE(15,6,(ROW(BN$11:BN$2000)-ROW(BN$11)+1)/($AU$11:$AU$2000=$DY$8),ROWS(ER$11:ER96))),"")</f>
        <v>0</v>
      </c>
      <c r="ES96" s="26">
        <f>IFERROR(INDEX(BO$11:BO$2000,_xlfn.AGGREGATE(15,6,(ROW(BO$11:BO$2000)-ROW(BO$11)+1)/($AU$11:$AU$2000=$DY$8),ROWS(ES$11:ES96))),"")</f>
        <v>0</v>
      </c>
      <c r="ET96" s="63">
        <f>IFERROR(INDEX(BP$11:BP$2000,_xlfn.AGGREGATE(15,6,(ROW(BP$11:BP$2000)-ROW(BP$11)+1)/($AU$11:$AU$2000=$DY$8),ROWS(ET$11:ET96))),"")</f>
        <v>0</v>
      </c>
      <c r="EU96" s="25"/>
      <c r="EV96" s="48" t="e">
        <f>_xlfn.RANK.EQ(FJ96,$FJ$11:$FJ$64,1)+COUNTIF(FJ$11:$FJ96,FJ96)-1</f>
        <v>#VALUE!</v>
      </c>
      <c r="EW96" s="25" t="str">
        <f>IFERROR(INDEX(DX$11:DX$541,_xlfn.AGGREGATE(15,6,(ROW(DX$11:DX$541)-ROW(DX$11)+1)/($DX$11:$DX$541="p"),ROWS(EW$11:EW96))),"")</f>
        <v/>
      </c>
      <c r="EX96" s="25" t="str">
        <f>IFERROR(INDEX(DY$11:DY$541,_xlfn.AGGREGATE(15,6,(ROW(DY$11:DY$541)-ROW(DY$11)+1)/($DX$11:$DX$541="p"),ROWS(EX$11:EX96))),"")</f>
        <v/>
      </c>
      <c r="EY96" s="25" t="str">
        <f>IFERROR(INDEX(DZ$11:DZ$541,_xlfn.AGGREGATE(15,6,(ROW(DZ$11:DZ$541)-ROW(DZ$11)+1)/($DX$11:$DX$541="p"),ROWS(EY$11:EY96))),"")</f>
        <v/>
      </c>
      <c r="EZ96" s="25" t="str">
        <f>IFERROR(INDEX(EA$11:EA$541,_xlfn.AGGREGATE(15,6,(ROW(EA$11:EA$541)-ROW(EA$11)+1)/($DX$11:$DX$541="p"),ROWS(EZ$11:EZ96))),"")</f>
        <v/>
      </c>
      <c r="FA96" s="25" t="str">
        <f>IFERROR(INDEX(EB$11:EB$541,_xlfn.AGGREGATE(15,6,(ROW(EB$11:EB$541)-ROW(EB$11)+1)/($DX$11:$DX$541="p"),ROWS(FA$11:FA96))),"")</f>
        <v/>
      </c>
      <c r="FB96" s="25" t="str">
        <f>IFERROR(INDEX(EC$11:EC$541,_xlfn.AGGREGATE(15,6,(ROW(EC$11:EC$541)-ROW(EC$11)+1)/($DX$11:$DX$541="p"),ROWS(FB$11:FB96))),"")</f>
        <v/>
      </c>
      <c r="FC96" s="25" t="str">
        <f>IFERROR(INDEX(ED$11:ED$541,_xlfn.AGGREGATE(15,6,(ROW(ED$11:ED$541)-ROW(ED$11)+1)/($DX$11:$DX$541="p"),ROWS(FC$11:FC96))),"")</f>
        <v/>
      </c>
      <c r="FD96" s="25" t="str">
        <f>IFERROR(INDEX(EE$11:EE$541,_xlfn.AGGREGATE(15,6,(ROW(EE$11:EE$541)-ROW(EE$11)+1)/($DX$11:$DX$541="p"),ROWS(FD$11:FD96))),"")</f>
        <v/>
      </c>
      <c r="FE96" s="25" t="str">
        <f>IFERROR(INDEX(EF$11:EF$541,_xlfn.AGGREGATE(15,6,(ROW(EF$11:EF$541)-ROW(EF$11)+1)/($DX$11:$DX$541="p"),ROWS(FE$11:FE96))),"")</f>
        <v/>
      </c>
      <c r="FF96" s="25" t="str">
        <f>IFERROR(INDEX(EG$11:EG$541,_xlfn.AGGREGATE(15,6,(ROW(EG$11:EG$541)-ROW(EG$11)+1)/($DX$11:$DX$541="p"),ROWS(FF$11:FF96))),"")</f>
        <v/>
      </c>
      <c r="FG96" s="25" t="str">
        <f>IFERROR(INDEX(EH$11:EH$541,_xlfn.AGGREGATE(15,6,(ROW(EH$11:EH$541)-ROW(EH$11)+1)/($DX$11:$DX$541="p"),ROWS(FG$11:FG96))),"")</f>
        <v/>
      </c>
      <c r="FH96" s="25" t="str">
        <f>IFERROR(INDEX(EI$11:EI$541,_xlfn.AGGREGATE(15,6,(ROW(EI$11:EI$541)-ROW(EI$11)+1)/($DX$11:$DX$541="p"),ROWS(FH$11:FH96))),"")</f>
        <v/>
      </c>
      <c r="FI96" s="25" t="str">
        <f>IFERROR(INDEX(EJ$11:EJ$541,_xlfn.AGGREGATE(15,6,(ROW(EJ$11:EJ$541)-ROW(EJ$11)+1)/($DX$11:$DX$541="p"),ROWS(FI$11:FI96))),"")</f>
        <v/>
      </c>
      <c r="FJ96" s="25" t="str">
        <f>IFERROR(INDEX(EK$11:EK$541,_xlfn.AGGREGATE(15,6,(ROW(EK$11:EK$541)-ROW(EK$11)+1)/($DX$11:$DX$541="p"),ROWS(FJ$11:FJ96))),"")</f>
        <v/>
      </c>
      <c r="FK96" s="25"/>
      <c r="FL96" s="25" t="str">
        <f>IFERROR(INDEX(EM$11:EM$541,_xlfn.AGGREGATE(15,6,(ROW(EM$11:EM$541)-ROW(EM$11)+1)/($DX$11:$DX$541="p"),ROWS(FL$11:FL96))),"")</f>
        <v/>
      </c>
      <c r="FM96" s="25" t="str">
        <f>IFERROR(INDEX(EN$11:EN$541,_xlfn.AGGREGATE(15,6,(ROW(EN$11:EN$541)-ROW(EN$11)+1)/($DX$11:$DX$541="p"),ROWS(FM$11:FM96))),"")</f>
        <v/>
      </c>
      <c r="FN96" s="25" t="str">
        <f>IFERROR(INDEX(EO$11:EO$541,_xlfn.AGGREGATE(15,6,(ROW(EO$11:EO$541)-ROW(EO$11)+1)/($DX$11:$DX$541="p"),ROWS(FN$11:FN96))),"")</f>
        <v/>
      </c>
      <c r="FO96" s="25" t="str">
        <f>IFERROR(INDEX(EP$11:EP$541,_xlfn.AGGREGATE(15,6,(ROW(EP$11:EP$541)-ROW(EP$11)+1)/($DX$11:$DX$541="p"),ROWS(FO$11:FO96))),"")</f>
        <v/>
      </c>
      <c r="FP96" s="25" t="str">
        <f>IFERROR(INDEX(EQ$11:EQ$541,_xlfn.AGGREGATE(15,6,(ROW(EQ$11:EQ$541)-ROW(EQ$11)+1)/($DX$11:$DX$541="p"),ROWS(FP$11:FP96))),"")</f>
        <v/>
      </c>
      <c r="FQ96" s="25" t="str">
        <f>IFERROR(INDEX(ER$11:ER$541,_xlfn.AGGREGATE(15,6,(ROW(ER$11:ER$541)-ROW(ER$11)+1)/($DX$11:$DX$541="p"),ROWS(FQ$11:FQ96))),"")</f>
        <v/>
      </c>
      <c r="FR96" s="25" t="str">
        <f>IFERROR(INDEX(ES$11:ES$541,_xlfn.AGGREGATE(15,6,(ROW(ES$11:ES$541)-ROW(ES$11)+1)/($DX$11:$DX$541="p"),ROWS(FR$11:FR96))),"")</f>
        <v/>
      </c>
      <c r="FS96" s="25" t="str">
        <f>IFERROR(INDEX(ET$11:ET$541,_xlfn.AGGREGATE(15,6,(ROW(ET$11:ET$541)-ROW(ET$11)+1)/($DX$11:$DX$541="p"),ROWS(FS$11:FS96))),"")</f>
        <v/>
      </c>
      <c r="FT96" s="25"/>
      <c r="FU96" s="48">
        <f>_xlfn.RANK.EQ(GI96,$GI$11:$GI$96,1)+COUNTIF($GI$11:GI96,GI96)-1</f>
        <v>25</v>
      </c>
      <c r="FV96" s="25" t="str">
        <f>IFERROR(INDEX(DX$11:DX$541,_xlfn.AGGREGATE(15,6,(ROW(DX$11:DX$541)-ROW(DX$11)+1)/($DX$11:$DX$541="t"),ROWS(FV$11:FV96))),"")</f>
        <v>t</v>
      </c>
      <c r="FW96" s="25" t="str">
        <f>IFERROR(INDEX(DY$11:DY$541,_xlfn.AGGREGATE(15,6,(ROW(DY$11:DY$541)-ROW(DY$11)+1)/($DX$11:$DX$541="t"),ROWS(FW$11:FW96))),"")</f>
        <v>PASS</v>
      </c>
      <c r="FX96" s="25">
        <f>IFERROR(INDEX(DZ$11:DZ$541,_xlfn.AGGREGATE(15,6,(ROW(DZ$11:DZ$541)-ROW(DZ$11)+1)/($DX$11:$DX$541="t"),ROWS(FX$11:FX96))),"")</f>
        <v>3</v>
      </c>
      <c r="FY96" s="25">
        <f>IFERROR(INDEX(EA$11:EA$541,_xlfn.AGGREGATE(15,6,(ROW(EA$11:EA$541)-ROW(EA$11)+1)/($DX$11:$DX$541="t"),ROWS(FY$11:FY96))),"")</f>
        <v>1</v>
      </c>
      <c r="FZ96" s="25">
        <f>IFERROR(INDEX(EB$11:EB$541,_xlfn.AGGREGATE(15,6,(ROW(EB$11:EB$541)-ROW(EB$11)+1)/($DX$11:$DX$541="t"),ROWS(FZ$11:FZ96))),"")</f>
        <v>1</v>
      </c>
      <c r="GA96" s="25">
        <f>IFERROR(INDEX(EC$11:EC$541,_xlfn.AGGREGATE(15,6,(ROW(EC$11:EC$541)-ROW(EC$11)+1)/($DX$11:$DX$541="t"),ROWS(GA$11:GA96))),"")</f>
        <v>3</v>
      </c>
      <c r="GB96" s="25">
        <f>IFERROR(INDEX(ED$11:ED$541,_xlfn.AGGREGATE(15,6,(ROW(ED$11:ED$541)-ROW(ED$11)+1)/($DX$11:$DX$541="t"),ROWS(GB$11:GB96))),"")</f>
        <v>1</v>
      </c>
      <c r="GC96" s="25">
        <f>IFERROR(INDEX(EE$11:EE$541,_xlfn.AGGREGATE(15,6,(ROW(EE$11:EE$541)-ROW(EE$11)+1)/($DX$11:$DX$541="t"),ROWS(GC$11:GC96))),"")</f>
        <v>1</v>
      </c>
      <c r="GD96" s="25">
        <f>IFERROR(INDEX(EF$11:EF$541,_xlfn.AGGREGATE(15,6,(ROW(EF$11:EF$541)-ROW(EF$11)+1)/($DX$11:$DX$541="t"),ROWS(GD$11:GD96))),"")</f>
        <v>3</v>
      </c>
      <c r="GE96" s="25">
        <f>IFERROR(INDEX(EG$11:EG$541,_xlfn.AGGREGATE(15,6,(ROW(EG$11:EG$541)-ROW(EG$11)+1)/($DX$11:$DX$541="t"),ROWS(GE$11:GE96))),"")</f>
        <v>1</v>
      </c>
      <c r="GF96" s="25">
        <f>IFERROR(INDEX(EH$11:EH$541,_xlfn.AGGREGATE(15,6,(ROW(EH$11:EH$541)-ROW(EH$11)+1)/($DX$11:$DX$541="t"),ROWS(GF$11:GF96))),"")</f>
        <v>436.5</v>
      </c>
      <c r="GG96" s="25">
        <f>IFERROR(INDEX(EI$11:EI$541,_xlfn.AGGREGATE(15,6,(ROW(EI$11:EI$541)-ROW(EI$11)+1)/($DX$11:$DX$541="t"),ROWS(GG$11:GG96))),"")</f>
        <v>0</v>
      </c>
      <c r="GH96" s="25">
        <f>IFERROR(INDEX(EJ$11:EJ$541,_xlfn.AGGREGATE(15,6,(ROW(EJ$11:EJ$541)-ROW(EJ$11)+1)/($DX$11:$DX$541="t"),ROWS(GH$11:GH96))),"")</f>
        <v>463.5</v>
      </c>
      <c r="GI96" s="25">
        <f>IFERROR(INDEX(EK$11:EK$541,_xlfn.AGGREGATE(15,6,(ROW(EK$11:EK$541)-ROW(EK$11)+1)/($DX$11:$DX$541="t"),ROWS(GI$11:GI96))),"")</f>
        <v>13.5</v>
      </c>
      <c r="GJ96" s="25"/>
      <c r="GK96" s="25">
        <f>IFERROR(INDEX(EM$11:EM$541,_xlfn.AGGREGATE(15,6,(ROW(EM$11:EM$541)-ROW(EM$11)+1)/($DX$11:$DX$541="t"),ROWS(GK$11:GK96))),"")</f>
        <v>468.64859999999999</v>
      </c>
      <c r="GL96" s="25">
        <f>IFERROR(INDEX(EN$11:EN$541,_xlfn.AGGREGATE(15,6,(ROW(EN$11:EN$541)-ROW(EN$11)+1)/($DX$11:$DX$541="t"),ROWS(GL$11:GL96))),"")</f>
        <v>905.27359999999999</v>
      </c>
      <c r="GM96" s="25">
        <f>IFERROR(INDEX(EO$11:EO$541,_xlfn.AGGREGATE(15,6,(ROW(EO$11:EO$541)-ROW(EO$11)+1)/($DX$11:$DX$541="t"),ROWS(GM$11:GM96))),"")</f>
        <v>1341.8986</v>
      </c>
      <c r="GN96" s="25">
        <f>IFERROR(INDEX(EP$11:EP$541,_xlfn.AGGREGATE(15,6,(ROW(EP$11:EP$541)-ROW(EP$11)+1)/($DX$11:$DX$541="t"),ROWS(GN$11:GN96))),"")</f>
        <v>1805.3986</v>
      </c>
      <c r="GO96" s="25"/>
      <c r="GP96" s="305"/>
      <c r="GQ96" s="142"/>
      <c r="GR96" s="26"/>
      <c r="GS96" s="26"/>
      <c r="GT96" s="26"/>
      <c r="GU96" s="26"/>
      <c r="GV96" s="26"/>
      <c r="GW96" s="26"/>
      <c r="GX96" s="26"/>
      <c r="GY96" s="26"/>
      <c r="GZ96" s="26"/>
      <c r="HA96" s="26"/>
      <c r="HB96" s="12"/>
      <c r="HC96" s="26"/>
      <c r="HD96" s="26"/>
      <c r="HE96" s="26"/>
      <c r="HF96" s="26"/>
      <c r="HG96" s="26"/>
      <c r="HH96" s="2"/>
      <c r="HI96" s="2"/>
      <c r="HJ96" s="25"/>
      <c r="HK96" s="2"/>
      <c r="HL96" s="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row>
    <row r="97" spans="1:271" ht="15" thickBot="1" x14ac:dyDescent="0.35">
      <c r="A97" s="100"/>
      <c r="B97" s="100"/>
      <c r="C97" s="100"/>
      <c r="D97" s="100"/>
      <c r="E97" s="100"/>
      <c r="F97" s="100"/>
      <c r="G97" s="100"/>
      <c r="H97" s="100"/>
      <c r="I97" s="100"/>
      <c r="J97" s="100"/>
      <c r="K97" s="100"/>
      <c r="L97" s="100"/>
      <c r="M97" s="100"/>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426"/>
      <c r="AR97" s="141"/>
      <c r="AS97" s="18">
        <v>47</v>
      </c>
      <c r="AT97" s="26" t="s">
        <v>122</v>
      </c>
      <c r="AU97" s="4" t="str">
        <f t="shared" si="104"/>
        <v>FAIL</v>
      </c>
      <c r="AV97" s="60">
        <v>3</v>
      </c>
      <c r="AW97" s="60">
        <v>1</v>
      </c>
      <c r="AX97" s="60">
        <v>3</v>
      </c>
      <c r="AY97" s="60">
        <v>1</v>
      </c>
      <c r="AZ97" s="26">
        <v>3</v>
      </c>
      <c r="BA97" s="26">
        <v>1</v>
      </c>
      <c r="BB97" s="26">
        <v>3</v>
      </c>
      <c r="BC97" s="26">
        <v>1</v>
      </c>
      <c r="BD97" s="26">
        <f t="shared" si="151"/>
        <v>199</v>
      </c>
      <c r="BE97" s="26"/>
      <c r="BF97" s="26">
        <f t="shared" si="152"/>
        <v>293</v>
      </c>
      <c r="BG97" s="63">
        <f t="shared" si="161"/>
        <v>47</v>
      </c>
      <c r="BH97" s="26"/>
      <c r="BI97" s="138">
        <f t="shared" si="153"/>
        <v>293</v>
      </c>
      <c r="BJ97" s="138">
        <f t="shared" si="154"/>
        <v>492</v>
      </c>
      <c r="BK97" s="138">
        <f t="shared" si="155"/>
        <v>785</v>
      </c>
      <c r="BL97" s="138">
        <f t="shared" si="156"/>
        <v>984</v>
      </c>
      <c r="BM97" s="138">
        <f t="shared" si="157"/>
        <v>1277</v>
      </c>
      <c r="BN97" s="138">
        <f t="shared" si="158"/>
        <v>1476</v>
      </c>
      <c r="BO97" s="138">
        <f t="shared" si="159"/>
        <v>1769</v>
      </c>
      <c r="BP97" s="138">
        <f t="shared" si="160"/>
        <v>0</v>
      </c>
      <c r="BQ97" s="26"/>
      <c r="BR97" s="26" t="str">
        <f t="shared" si="144"/>
        <v>no</v>
      </c>
      <c r="BS97" s="26" t="str">
        <f t="shared" si="145"/>
        <v>Int</v>
      </c>
      <c r="BT97" s="26"/>
      <c r="BU97" s="26"/>
      <c r="BV97" s="1">
        <f t="shared" si="162"/>
        <v>0</v>
      </c>
      <c r="BW97" s="1">
        <f t="shared" si="162"/>
        <v>0</v>
      </c>
      <c r="BX97" s="1">
        <f t="shared" si="162"/>
        <v>0</v>
      </c>
      <c r="BY97" s="1">
        <f t="shared" si="162"/>
        <v>0</v>
      </c>
      <c r="BZ97" s="1">
        <f t="shared" si="162"/>
        <v>0</v>
      </c>
      <c r="CA97" s="1">
        <f t="shared" si="162"/>
        <v>0</v>
      </c>
      <c r="CB97" s="1">
        <f t="shared" si="162"/>
        <v>0</v>
      </c>
      <c r="CC97" s="1">
        <f t="shared" si="162"/>
        <v>1</v>
      </c>
      <c r="CD97" s="1">
        <f t="shared" si="162"/>
        <v>0</v>
      </c>
      <c r="CE97" s="1">
        <f t="shared" si="162"/>
        <v>0</v>
      </c>
      <c r="CF97" s="1">
        <f t="shared" si="163"/>
        <v>0</v>
      </c>
      <c r="CG97" s="1">
        <f t="shared" si="163"/>
        <v>0</v>
      </c>
      <c r="CH97" s="1">
        <f t="shared" si="163"/>
        <v>1</v>
      </c>
      <c r="CI97" s="1">
        <f t="shared" si="163"/>
        <v>0</v>
      </c>
      <c r="CJ97" s="1">
        <f t="shared" si="163"/>
        <v>0</v>
      </c>
      <c r="CK97" s="1">
        <f t="shared" si="163"/>
        <v>0</v>
      </c>
      <c r="CL97" s="1">
        <f t="shared" si="163"/>
        <v>0</v>
      </c>
      <c r="CM97" s="1">
        <f t="shared" si="163"/>
        <v>0</v>
      </c>
      <c r="CN97" s="1">
        <f t="shared" si="163"/>
        <v>0</v>
      </c>
      <c r="CO97" s="1">
        <f t="shared" si="163"/>
        <v>0</v>
      </c>
      <c r="CP97" s="1">
        <f t="shared" si="164"/>
        <v>0</v>
      </c>
      <c r="CQ97" s="1">
        <f t="shared" si="164"/>
        <v>0</v>
      </c>
      <c r="CR97" s="1">
        <f t="shared" si="164"/>
        <v>0</v>
      </c>
      <c r="CS97" s="1">
        <f t="shared" si="164"/>
        <v>0</v>
      </c>
      <c r="CT97" s="1">
        <f t="shared" si="164"/>
        <v>0</v>
      </c>
      <c r="CU97" s="1">
        <f t="shared" si="164"/>
        <v>0</v>
      </c>
      <c r="CV97" s="1">
        <f t="shared" si="164"/>
        <v>0</v>
      </c>
      <c r="CW97" s="1">
        <f t="shared" si="164"/>
        <v>0</v>
      </c>
      <c r="CX97" s="1">
        <f t="shared" si="164"/>
        <v>0</v>
      </c>
      <c r="CY97" s="1">
        <f t="shared" si="164"/>
        <v>0</v>
      </c>
      <c r="CZ97" s="1">
        <f t="shared" si="165"/>
        <v>0</v>
      </c>
      <c r="DA97" s="1">
        <f t="shared" si="165"/>
        <v>0</v>
      </c>
      <c r="DB97" s="1">
        <f t="shared" si="165"/>
        <v>0</v>
      </c>
      <c r="DC97" s="1">
        <f t="shared" si="165"/>
        <v>0</v>
      </c>
      <c r="DD97" s="1">
        <f t="shared" si="165"/>
        <v>0</v>
      </c>
      <c r="DE97" s="1">
        <f t="shared" si="165"/>
        <v>0</v>
      </c>
      <c r="DF97" s="1">
        <f t="shared" si="165"/>
        <v>0</v>
      </c>
      <c r="DG97" s="1">
        <f t="shared" si="165"/>
        <v>0</v>
      </c>
      <c r="DH97" s="1">
        <f t="shared" si="165"/>
        <v>0</v>
      </c>
      <c r="DI97" s="1">
        <f t="shared" si="165"/>
        <v>0</v>
      </c>
      <c r="DJ97" s="1">
        <f t="shared" si="166"/>
        <v>0</v>
      </c>
      <c r="DK97" s="1">
        <f t="shared" si="166"/>
        <v>0</v>
      </c>
      <c r="DL97" s="1">
        <f t="shared" si="166"/>
        <v>0</v>
      </c>
      <c r="DM97" s="1">
        <f t="shared" si="166"/>
        <v>0</v>
      </c>
      <c r="DN97" s="1">
        <f t="shared" si="166"/>
        <v>0</v>
      </c>
      <c r="DO97" s="1">
        <f t="shared" si="166"/>
        <v>0</v>
      </c>
      <c r="DP97" s="26"/>
      <c r="DQ97" s="26"/>
      <c r="DR97" s="26"/>
      <c r="DS97" s="26"/>
      <c r="DT97" s="366"/>
      <c r="DU97" s="142"/>
      <c r="DV97" s="26"/>
      <c r="DW97" s="48">
        <v>84</v>
      </c>
      <c r="DX97" s="26" t="str">
        <f>IFERROR(INDEX(AT$11:AT$2000,_xlfn.AGGREGATE(15,6,(ROW(AT$11:AT$2000)-ROW(AT$11)+1)/($AU$11:$AU$2000=$DY$8),ROWS(DX$11:DX97))),"")</f>
        <v>t</v>
      </c>
      <c r="DY97" s="4" t="str">
        <f>IFERROR(INDEX(AU$11:AU$2000,_xlfn.AGGREGATE(15,6,(ROW(AU$11:AU$2000)-ROW(AU$11)+1)/($AU$11:$AU$2000=$DY$8),ROWS(DY$11:DY97))),"")</f>
        <v>PASS</v>
      </c>
      <c r="DZ97" s="26">
        <f>IFERROR(INDEX(AV$11:AV$2000,_xlfn.AGGREGATE(15,6,(ROW(AV$11:AV$2000)-ROW(AV$11)+1)/($AU$11:$AU$2000=$DY$8),ROWS(DZ$11:DZ97))),"")</f>
        <v>3</v>
      </c>
      <c r="EA97" s="26">
        <f>IFERROR(INDEX(AW$11:AW$2000,_xlfn.AGGREGATE(15,6,(ROW(AW$11:AW$2000)-ROW(AW$11)+1)/($AU$11:$AU$2000=$DY$8),ROWS(EA$11:EA97))),"")</f>
        <v>1</v>
      </c>
      <c r="EB97" s="26">
        <f>IFERROR(INDEX(AX$11:AX$2000,_xlfn.AGGREGATE(15,6,(ROW(AX$11:AX$2000)-ROW(AX$11)+1)/($AU$11:$AU$2000=$DY$8),ROWS(EB$11:EB97))),"")</f>
        <v>1</v>
      </c>
      <c r="EC97" s="26">
        <f>IFERROR(INDEX(AY$11:AY$2000,_xlfn.AGGREGATE(15,6,(ROW(AY$11:AY$2000)-ROW(AY$11)+1)/($AU$11:$AU$2000=$DY$8),ROWS(EC$11:EC97))),"")</f>
        <v>3</v>
      </c>
      <c r="ED97" s="26">
        <f>IFERROR(INDEX(AZ$11:AZ$2000,_xlfn.AGGREGATE(15,6,(ROW(AZ$11:AZ$2000)-ROW(AZ$11)+1)/($AU$11:$AU$2000=$DY$8),ROWS(ED$11:ED97))),"")</f>
        <v>1</v>
      </c>
      <c r="EE97" s="26">
        <f>IFERROR(INDEX(BA$11:BA$2000,_xlfn.AGGREGATE(15,6,(ROW(BA$11:BA$2000)-ROW(BA$11)+1)/($AU$11:$AU$2000=$DY$8),ROWS(EE$11:EE97))),"")</f>
        <v>1</v>
      </c>
      <c r="EF97" s="26">
        <f>IFERROR(INDEX(BB$11:BB$2000,_xlfn.AGGREGATE(15,6,(ROW(BB$11:BB$2000)-ROW(BB$11)+1)/($AU$11:$AU$2000=$DY$8),ROWS(EF$11:EF97))),"")</f>
        <v>3</v>
      </c>
      <c r="EG97" s="26">
        <f>IFERROR(INDEX(BC$11:BC$2000,_xlfn.AGGREGATE(15,6,(ROW(BC$11:BC$2000)-ROW(BC$11)+1)/($AU$11:$AU$2000=$DY$8),ROWS(EG$11:EG97))),"")</f>
        <v>1</v>
      </c>
      <c r="EH97" s="26">
        <f>IFERROR(INDEX(BD$11:BD$2000,_xlfn.AGGREGATE(15,6,(ROW(BD$11:BD$2000)-ROW(BD$11)+1)/($AU$11:$AU$2000=$DY$8),ROWS(EH$11:EH97))),"")</f>
        <v>439.5</v>
      </c>
      <c r="EI97" s="26">
        <f>IFERROR(INDEX(BE$11:BE$2000,_xlfn.AGGREGATE(15,6,(ROW(BE$11:BE$2000)-ROW(BE$11)+1)/($AU$11:$AU$2000=$DY$8),ROWS(EI$11:EI97))),"")</f>
        <v>0</v>
      </c>
      <c r="EJ97" s="26">
        <f>IFERROR(INDEX(BF$11:BF$2000,_xlfn.AGGREGATE(15,6,(ROW(BF$11:BF$2000)-ROW(BF$11)+1)/($AU$11:$AU$2000=$DY$8),ROWS(EJ$11:EJ97))),"")</f>
        <v>460.5</v>
      </c>
      <c r="EK97" s="26">
        <f>IFERROR(INDEX(BG$11:BG$2000,_xlfn.AGGREGATE(15,6,(ROW(BG$11:BG$2000)-ROW(BG$11)+1)/($AU$11:$AU$2000=$DY$8),ROWS(EK$11:EK97))),"")</f>
        <v>10.5</v>
      </c>
      <c r="EL97" s="26">
        <f>IFERROR(INDEX(BH$11:BH$2000,_xlfn.AGGREGATE(15,6,(ROW(BH$11:BH$2000)-ROW(BH$11)+1)/($AU$11:$AU$2000=$DY$8),ROWS(EL$11:EL97))),"")</f>
        <v>0</v>
      </c>
      <c r="EM97" s="26">
        <f>IFERROR(INDEX(BI$11:BI$2000,_xlfn.AGGREGATE(15,6,(ROW(BI$11:BI$2000)-ROW(BI$11)+1)/($AU$11:$AU$2000=$DY$8),ROWS(EM$11:EM97))),"")</f>
        <v>465.64859999999999</v>
      </c>
      <c r="EN97" s="26">
        <f>IFERROR(INDEX(BJ$11:BJ$2000,_xlfn.AGGREGATE(15,6,(ROW(BJ$11:BJ$2000)-ROW(BJ$11)+1)/($AU$11:$AU$2000=$DY$8),ROWS(EN$11:EN97))),"")</f>
        <v>905.27359999999999</v>
      </c>
      <c r="EO97" s="26">
        <f>IFERROR(INDEX(BK$11:BK$2000,_xlfn.AGGREGATE(15,6,(ROW(BK$11:BK$2000)-ROW(BK$11)+1)/($AU$11:$AU$2000=$DY$8),ROWS(EO$11:EO97))),"")</f>
        <v>1344.8986</v>
      </c>
      <c r="EP97" s="26">
        <f>IFERROR(INDEX(BL$11:BL$2000,_xlfn.AGGREGATE(15,6,(ROW(BL$11:BL$2000)-ROW(BL$11)+1)/($AU$11:$AU$2000=$DY$8),ROWS(EP$11:EP97))),"")</f>
        <v>1805.3986</v>
      </c>
      <c r="EQ97" s="26">
        <f>IFERROR(INDEX(BM$11:BM$2000,_xlfn.AGGREGATE(15,6,(ROW(BM$11:BM$2000)-ROW(BM$11)+1)/($AU$11:$AU$2000=$DY$8),ROWS(EQ$11:EQ97))),"")</f>
        <v>0</v>
      </c>
      <c r="ER97" s="26">
        <f>IFERROR(INDEX(BN$11:BN$2000,_xlfn.AGGREGATE(15,6,(ROW(BN$11:BN$2000)-ROW(BN$11)+1)/($AU$11:$AU$2000=$DY$8),ROWS(ER$11:ER97))),"")</f>
        <v>0</v>
      </c>
      <c r="ES97" s="26">
        <f>IFERROR(INDEX(BO$11:BO$2000,_xlfn.AGGREGATE(15,6,(ROW(BO$11:BO$2000)-ROW(BO$11)+1)/($AU$11:$AU$2000=$DY$8),ROWS(ES$11:ES97))),"")</f>
        <v>0</v>
      </c>
      <c r="ET97" s="63">
        <f>IFERROR(INDEX(BP$11:BP$2000,_xlfn.AGGREGATE(15,6,(ROW(BP$11:BP$2000)-ROW(BP$11)+1)/($AU$11:$AU$2000=$DY$8),ROWS(ET$11:ET97))),"")</f>
        <v>0</v>
      </c>
      <c r="EU97" s="25"/>
      <c r="GN97" s="25"/>
      <c r="GO97" s="25"/>
      <c r="GP97" s="305"/>
      <c r="GQ97" s="142"/>
      <c r="GR97" s="26"/>
      <c r="GS97" s="26"/>
      <c r="GT97" s="26"/>
      <c r="GU97" s="26"/>
      <c r="GV97" s="26"/>
      <c r="GW97" s="26"/>
      <c r="GX97" s="26"/>
      <c r="GY97" s="26"/>
      <c r="GZ97" s="26"/>
      <c r="HA97" s="26"/>
      <c r="HB97" s="12"/>
      <c r="HC97" s="26"/>
      <c r="HD97" s="26"/>
      <c r="HE97" s="26"/>
      <c r="HF97" s="26"/>
      <c r="HG97" s="26"/>
      <c r="HH97" s="2"/>
      <c r="HI97" s="2"/>
      <c r="HJ97" s="25"/>
      <c r="HK97" s="2"/>
      <c r="HL97" s="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row>
    <row r="98" spans="1:271" ht="15" thickBot="1" x14ac:dyDescent="0.35">
      <c r="A98" s="100"/>
      <c r="B98" s="100"/>
      <c r="C98" s="100"/>
      <c r="D98" s="100"/>
      <c r="E98" s="100"/>
      <c r="F98" s="100"/>
      <c r="G98" s="100"/>
      <c r="H98" s="100"/>
      <c r="I98" s="100"/>
      <c r="J98" s="100"/>
      <c r="K98" s="100"/>
      <c r="L98" s="100"/>
      <c r="M98" s="100"/>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426"/>
      <c r="AR98" s="141"/>
      <c r="AS98" s="18">
        <v>48</v>
      </c>
      <c r="AT98" s="26" t="s">
        <v>122</v>
      </c>
      <c r="AU98" s="4" t="str">
        <f t="shared" si="104"/>
        <v>FAIL</v>
      </c>
      <c r="AV98" s="60">
        <v>3</v>
      </c>
      <c r="AW98" s="60">
        <v>1</v>
      </c>
      <c r="AX98" s="60">
        <v>3</v>
      </c>
      <c r="AY98" s="60">
        <v>1</v>
      </c>
      <c r="AZ98" s="26">
        <v>3</v>
      </c>
      <c r="BA98" s="26">
        <v>1</v>
      </c>
      <c r="BB98" s="26">
        <v>3</v>
      </c>
      <c r="BC98" s="26">
        <v>1</v>
      </c>
      <c r="BD98" s="26">
        <f t="shared" si="151"/>
        <v>198</v>
      </c>
      <c r="BE98" s="26"/>
      <c r="BF98" s="26">
        <f t="shared" si="152"/>
        <v>294</v>
      </c>
      <c r="BG98" s="63">
        <f t="shared" si="161"/>
        <v>48</v>
      </c>
      <c r="BH98" s="26"/>
      <c r="BI98" s="138">
        <f t="shared" si="153"/>
        <v>294</v>
      </c>
      <c r="BJ98" s="138">
        <f t="shared" si="154"/>
        <v>492</v>
      </c>
      <c r="BK98" s="138">
        <f t="shared" si="155"/>
        <v>786</v>
      </c>
      <c r="BL98" s="138">
        <f t="shared" si="156"/>
        <v>984</v>
      </c>
      <c r="BM98" s="138">
        <f t="shared" si="157"/>
        <v>1278</v>
      </c>
      <c r="BN98" s="138">
        <f t="shared" si="158"/>
        <v>1476</v>
      </c>
      <c r="BO98" s="138">
        <f t="shared" si="159"/>
        <v>1770</v>
      </c>
      <c r="BP98" s="138">
        <f t="shared" si="160"/>
        <v>0</v>
      </c>
      <c r="BQ98" s="26"/>
      <c r="BR98" s="26" t="str">
        <f t="shared" si="144"/>
        <v>no</v>
      </c>
      <c r="BS98" s="26" t="str">
        <f t="shared" si="145"/>
        <v>Int</v>
      </c>
      <c r="BT98" s="26"/>
      <c r="BU98" s="26"/>
      <c r="BV98" s="1">
        <f t="shared" si="162"/>
        <v>0</v>
      </c>
      <c r="BW98" s="1">
        <f t="shared" si="162"/>
        <v>0</v>
      </c>
      <c r="BX98" s="1">
        <f t="shared" si="162"/>
        <v>0</v>
      </c>
      <c r="BY98" s="1">
        <f t="shared" si="162"/>
        <v>0</v>
      </c>
      <c r="BZ98" s="1">
        <f t="shared" si="162"/>
        <v>0</v>
      </c>
      <c r="CA98" s="1">
        <f t="shared" si="162"/>
        <v>0</v>
      </c>
      <c r="CB98" s="1">
        <f t="shared" si="162"/>
        <v>0</v>
      </c>
      <c r="CC98" s="1">
        <f t="shared" si="162"/>
        <v>1</v>
      </c>
      <c r="CD98" s="1">
        <f t="shared" si="162"/>
        <v>0</v>
      </c>
      <c r="CE98" s="1">
        <f t="shared" si="162"/>
        <v>0</v>
      </c>
      <c r="CF98" s="1">
        <f t="shared" si="163"/>
        <v>0</v>
      </c>
      <c r="CG98" s="1">
        <f t="shared" si="163"/>
        <v>0</v>
      </c>
      <c r="CH98" s="1">
        <f t="shared" si="163"/>
        <v>1</v>
      </c>
      <c r="CI98" s="1">
        <f t="shared" si="163"/>
        <v>0</v>
      </c>
      <c r="CJ98" s="1">
        <f t="shared" si="163"/>
        <v>0</v>
      </c>
      <c r="CK98" s="1">
        <f t="shared" si="163"/>
        <v>0</v>
      </c>
      <c r="CL98" s="1">
        <f t="shared" si="163"/>
        <v>0</v>
      </c>
      <c r="CM98" s="1">
        <f t="shared" si="163"/>
        <v>0</v>
      </c>
      <c r="CN98" s="1">
        <f t="shared" si="163"/>
        <v>0</v>
      </c>
      <c r="CO98" s="1">
        <f t="shared" si="163"/>
        <v>0</v>
      </c>
      <c r="CP98" s="1">
        <f t="shared" si="164"/>
        <v>0</v>
      </c>
      <c r="CQ98" s="1">
        <f t="shared" si="164"/>
        <v>0</v>
      </c>
      <c r="CR98" s="1">
        <f t="shared" si="164"/>
        <v>0</v>
      </c>
      <c r="CS98" s="1">
        <f t="shared" si="164"/>
        <v>0</v>
      </c>
      <c r="CT98" s="1">
        <f t="shared" si="164"/>
        <v>0</v>
      </c>
      <c r="CU98" s="1">
        <f t="shared" si="164"/>
        <v>0</v>
      </c>
      <c r="CV98" s="1">
        <f t="shared" si="164"/>
        <v>0</v>
      </c>
      <c r="CW98" s="1">
        <f t="shared" si="164"/>
        <v>0</v>
      </c>
      <c r="CX98" s="1">
        <f t="shared" si="164"/>
        <v>0</v>
      </c>
      <c r="CY98" s="1">
        <f t="shared" si="164"/>
        <v>0</v>
      </c>
      <c r="CZ98" s="1">
        <f t="shared" si="165"/>
        <v>0</v>
      </c>
      <c r="DA98" s="1">
        <f t="shared" si="165"/>
        <v>0</v>
      </c>
      <c r="DB98" s="1">
        <f t="shared" si="165"/>
        <v>1</v>
      </c>
      <c r="DC98" s="1">
        <f t="shared" si="165"/>
        <v>0</v>
      </c>
      <c r="DD98" s="1">
        <f t="shared" si="165"/>
        <v>0</v>
      </c>
      <c r="DE98" s="1">
        <f t="shared" si="165"/>
        <v>0</v>
      </c>
      <c r="DF98" s="1">
        <f t="shared" si="165"/>
        <v>0</v>
      </c>
      <c r="DG98" s="1">
        <f t="shared" si="165"/>
        <v>0</v>
      </c>
      <c r="DH98" s="1">
        <f t="shared" si="165"/>
        <v>0</v>
      </c>
      <c r="DI98" s="1">
        <f t="shared" si="165"/>
        <v>0</v>
      </c>
      <c r="DJ98" s="1">
        <f t="shared" si="166"/>
        <v>0</v>
      </c>
      <c r="DK98" s="1">
        <f t="shared" si="166"/>
        <v>0</v>
      </c>
      <c r="DL98" s="1">
        <f t="shared" si="166"/>
        <v>0</v>
      </c>
      <c r="DM98" s="1">
        <f t="shared" si="166"/>
        <v>0</v>
      </c>
      <c r="DN98" s="1">
        <f t="shared" si="166"/>
        <v>0</v>
      </c>
      <c r="DO98" s="1">
        <f t="shared" si="166"/>
        <v>0</v>
      </c>
      <c r="DP98" s="26"/>
      <c r="DQ98" s="26"/>
      <c r="DR98" s="26"/>
      <c r="DS98" s="26"/>
      <c r="DT98" s="366"/>
      <c r="DU98" s="142"/>
      <c r="DV98" s="26"/>
      <c r="DW98" s="48">
        <v>85</v>
      </c>
      <c r="DX98" s="26" t="str">
        <f>IFERROR(INDEX(AT$11:AT$2000,_xlfn.AGGREGATE(15,6,(ROW(AT$11:AT$2000)-ROW(AT$11)+1)/($AU$11:$AU$2000=$DY$8),ROWS(DX$11:DX98))),"")</f>
        <v>t</v>
      </c>
      <c r="DY98" s="4" t="str">
        <f>IFERROR(INDEX(AU$11:AU$2000,_xlfn.AGGREGATE(15,6,(ROW(AU$11:AU$2000)-ROW(AU$11)+1)/($AU$11:$AU$2000=$DY$8),ROWS(DY$11:DY98))),"")</f>
        <v>PASS</v>
      </c>
      <c r="DZ98" s="26">
        <f>IFERROR(INDEX(AV$11:AV$2000,_xlfn.AGGREGATE(15,6,(ROW(AV$11:AV$2000)-ROW(AV$11)+1)/($AU$11:$AU$2000=$DY$8),ROWS(DZ$11:DZ98))),"")</f>
        <v>3</v>
      </c>
      <c r="EA98" s="26">
        <f>IFERROR(INDEX(AW$11:AW$2000,_xlfn.AGGREGATE(15,6,(ROW(AW$11:AW$2000)-ROW(AW$11)+1)/($AU$11:$AU$2000=$DY$8),ROWS(EA$11:EA98))),"")</f>
        <v>1</v>
      </c>
      <c r="EB98" s="26">
        <f>IFERROR(INDEX(AX$11:AX$2000,_xlfn.AGGREGATE(15,6,(ROW(AX$11:AX$2000)-ROW(AX$11)+1)/($AU$11:$AU$2000=$DY$8),ROWS(EB$11:EB98))),"")</f>
        <v>1</v>
      </c>
      <c r="EC98" s="26">
        <f>IFERROR(INDEX(AY$11:AY$2000,_xlfn.AGGREGATE(15,6,(ROW(AY$11:AY$2000)-ROW(AY$11)+1)/($AU$11:$AU$2000=$DY$8),ROWS(EC$11:EC98))),"")</f>
        <v>3</v>
      </c>
      <c r="ED98" s="26">
        <f>IFERROR(INDEX(AZ$11:AZ$2000,_xlfn.AGGREGATE(15,6,(ROW(AZ$11:AZ$2000)-ROW(AZ$11)+1)/($AU$11:$AU$2000=$DY$8),ROWS(ED$11:ED98))),"")</f>
        <v>1</v>
      </c>
      <c r="EE98" s="26">
        <f>IFERROR(INDEX(BA$11:BA$2000,_xlfn.AGGREGATE(15,6,(ROW(BA$11:BA$2000)-ROW(BA$11)+1)/($AU$11:$AU$2000=$DY$8),ROWS(EE$11:EE98))),"")</f>
        <v>1</v>
      </c>
      <c r="EF98" s="26">
        <f>IFERROR(INDEX(BB$11:BB$2000,_xlfn.AGGREGATE(15,6,(ROW(BB$11:BB$2000)-ROW(BB$11)+1)/($AU$11:$AU$2000=$DY$8),ROWS(EF$11:EF98))),"")</f>
        <v>3</v>
      </c>
      <c r="EG98" s="26">
        <f>IFERROR(INDEX(BC$11:BC$2000,_xlfn.AGGREGATE(15,6,(ROW(BC$11:BC$2000)-ROW(BC$11)+1)/($AU$11:$AU$2000=$DY$8),ROWS(EG$11:EG98))),"")</f>
        <v>1</v>
      </c>
      <c r="EH98" s="26">
        <f>IFERROR(INDEX(BD$11:BD$2000,_xlfn.AGGREGATE(15,6,(ROW(BD$11:BD$2000)-ROW(BD$11)+1)/($AU$11:$AU$2000=$DY$8),ROWS(EH$11:EH98))),"")</f>
        <v>439</v>
      </c>
      <c r="EI98" s="26">
        <f>IFERROR(INDEX(BE$11:BE$2000,_xlfn.AGGREGATE(15,6,(ROW(BE$11:BE$2000)-ROW(BE$11)+1)/($AU$11:$AU$2000=$DY$8),ROWS(EI$11:EI98))),"")</f>
        <v>0</v>
      </c>
      <c r="EJ98" s="26">
        <f>IFERROR(INDEX(BF$11:BF$2000,_xlfn.AGGREGATE(15,6,(ROW(BF$11:BF$2000)-ROW(BF$11)+1)/($AU$11:$AU$2000=$DY$8),ROWS(EJ$11:EJ98))),"")</f>
        <v>461</v>
      </c>
      <c r="EK98" s="26">
        <f>IFERROR(INDEX(BG$11:BG$2000,_xlfn.AGGREGATE(15,6,(ROW(BG$11:BG$2000)-ROW(BG$11)+1)/($AU$11:$AU$2000=$DY$8),ROWS(EK$11:EK98))),"")</f>
        <v>11</v>
      </c>
      <c r="EL98" s="26">
        <f>IFERROR(INDEX(BH$11:BH$2000,_xlfn.AGGREGATE(15,6,(ROW(BH$11:BH$2000)-ROW(BH$11)+1)/($AU$11:$AU$2000=$DY$8),ROWS(EL$11:EL98))),"")</f>
        <v>0</v>
      </c>
      <c r="EM98" s="26">
        <f>IFERROR(INDEX(BI$11:BI$2000,_xlfn.AGGREGATE(15,6,(ROW(BI$11:BI$2000)-ROW(BI$11)+1)/($AU$11:$AU$2000=$DY$8),ROWS(EM$11:EM98))),"")</f>
        <v>466.14859999999999</v>
      </c>
      <c r="EN98" s="26">
        <f>IFERROR(INDEX(BJ$11:BJ$2000,_xlfn.AGGREGATE(15,6,(ROW(BJ$11:BJ$2000)-ROW(BJ$11)+1)/($AU$11:$AU$2000=$DY$8),ROWS(EN$11:EN98))),"")</f>
        <v>905.27359999999999</v>
      </c>
      <c r="EO98" s="26">
        <f>IFERROR(INDEX(BK$11:BK$2000,_xlfn.AGGREGATE(15,6,(ROW(BK$11:BK$2000)-ROW(BK$11)+1)/($AU$11:$AU$2000=$DY$8),ROWS(EO$11:EO98))),"")</f>
        <v>1344.3986</v>
      </c>
      <c r="EP98" s="26">
        <f>IFERROR(INDEX(BL$11:BL$2000,_xlfn.AGGREGATE(15,6,(ROW(BL$11:BL$2000)-ROW(BL$11)+1)/($AU$11:$AU$2000=$DY$8),ROWS(EP$11:EP98))),"")</f>
        <v>1805.3986</v>
      </c>
      <c r="EQ98" s="26">
        <f>IFERROR(INDEX(BM$11:BM$2000,_xlfn.AGGREGATE(15,6,(ROW(BM$11:BM$2000)-ROW(BM$11)+1)/($AU$11:$AU$2000=$DY$8),ROWS(EQ$11:EQ98))),"")</f>
        <v>0</v>
      </c>
      <c r="ER98" s="26">
        <f>IFERROR(INDEX(BN$11:BN$2000,_xlfn.AGGREGATE(15,6,(ROW(BN$11:BN$2000)-ROW(BN$11)+1)/($AU$11:$AU$2000=$DY$8),ROWS(ER$11:ER98))),"")</f>
        <v>0</v>
      </c>
      <c r="ES98" s="26">
        <f>IFERROR(INDEX(BO$11:BO$2000,_xlfn.AGGREGATE(15,6,(ROW(BO$11:BO$2000)-ROW(BO$11)+1)/($AU$11:$AU$2000=$DY$8),ROWS(ES$11:ES98))),"")</f>
        <v>0</v>
      </c>
      <c r="ET98" s="63">
        <f>IFERROR(INDEX(BP$11:BP$2000,_xlfn.AGGREGATE(15,6,(ROW(BP$11:BP$2000)-ROW(BP$11)+1)/($AU$11:$AU$2000=$DY$8),ROWS(ET$11:ET98))),"")</f>
        <v>0</v>
      </c>
      <c r="EU98" s="25"/>
      <c r="EX98" s="363" t="s">
        <v>190</v>
      </c>
      <c r="EY98" s="364"/>
      <c r="EZ98" s="364"/>
      <c r="FA98" s="364"/>
      <c r="FB98" s="364"/>
      <c r="FC98" s="364"/>
      <c r="FD98" s="364"/>
      <c r="FE98" s="364"/>
      <c r="FF98" s="364"/>
      <c r="FG98" s="364"/>
      <c r="FH98" s="364"/>
      <c r="FI98" s="364"/>
      <c r="FJ98" s="364"/>
      <c r="FK98" s="364"/>
      <c r="FL98" s="364"/>
      <c r="FM98" s="364"/>
      <c r="FN98" s="364"/>
      <c r="FO98" s="364"/>
      <c r="FP98" s="364"/>
      <c r="FQ98" s="364"/>
      <c r="FR98" s="364"/>
      <c r="FS98" s="365"/>
      <c r="FT98" s="45"/>
      <c r="FU98" s="49"/>
      <c r="FV98" s="21"/>
      <c r="FW98" s="363" t="s">
        <v>191</v>
      </c>
      <c r="FX98" s="364"/>
      <c r="FY98" s="364"/>
      <c r="FZ98" s="364"/>
      <c r="GA98" s="364"/>
      <c r="GB98" s="364"/>
      <c r="GC98" s="364"/>
      <c r="GD98" s="364"/>
      <c r="GE98" s="364"/>
      <c r="GF98" s="364"/>
      <c r="GG98" s="364"/>
      <c r="GH98" s="364"/>
      <c r="GI98" s="364"/>
      <c r="GJ98" s="364"/>
      <c r="GK98" s="364"/>
      <c r="GL98" s="364"/>
      <c r="GM98" s="365"/>
      <c r="GN98" s="25"/>
      <c r="GO98" s="25"/>
      <c r="GP98" s="305"/>
      <c r="GQ98" s="142"/>
      <c r="GR98" s="26"/>
      <c r="GS98" s="26"/>
      <c r="GT98" s="26"/>
      <c r="GU98" s="26"/>
      <c r="GV98" s="26"/>
      <c r="GW98" s="26"/>
      <c r="GX98" s="26"/>
      <c r="GY98" s="26"/>
      <c r="GZ98" s="26"/>
      <c r="HA98" s="26"/>
      <c r="HB98" s="12"/>
      <c r="HC98" s="26"/>
      <c r="HD98" s="26"/>
      <c r="HE98" s="26"/>
      <c r="HF98" s="26"/>
      <c r="HG98" s="26"/>
      <c r="HH98" s="2"/>
      <c r="HI98" s="2"/>
      <c r="HJ98" s="25"/>
      <c r="HK98" s="2"/>
      <c r="HL98" s="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2"/>
      <c r="IR98" s="12"/>
      <c r="IS98" s="12"/>
      <c r="IT98" s="12"/>
      <c r="IU98" s="12"/>
      <c r="IV98" s="12"/>
      <c r="IW98" s="12"/>
      <c r="IX98" s="12"/>
      <c r="IY98" s="12"/>
      <c r="IZ98" s="12"/>
      <c r="JA98" s="12"/>
      <c r="JB98" s="12"/>
      <c r="JC98" s="12"/>
      <c r="JD98" s="12"/>
      <c r="JE98" s="12"/>
      <c r="JF98" s="12"/>
      <c r="JG98" s="12"/>
      <c r="JH98" s="12"/>
      <c r="JI98" s="12"/>
      <c r="JJ98" s="12"/>
      <c r="JK98" s="12"/>
    </row>
    <row r="99" spans="1:271" x14ac:dyDescent="0.3">
      <c r="A99" s="100"/>
      <c r="B99" s="100"/>
      <c r="C99" s="100"/>
      <c r="D99" s="100"/>
      <c r="E99" s="100"/>
      <c r="F99" s="100"/>
      <c r="G99" s="100"/>
      <c r="H99" s="100"/>
      <c r="I99" s="100"/>
      <c r="J99" s="100"/>
      <c r="K99" s="100"/>
      <c r="L99" s="100"/>
      <c r="M99" s="100"/>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426"/>
      <c r="AR99" s="141"/>
      <c r="AS99" s="18">
        <v>49</v>
      </c>
      <c r="AT99" s="26" t="s">
        <v>122</v>
      </c>
      <c r="AU99" s="4" t="str">
        <f t="shared" si="104"/>
        <v>FAIL</v>
      </c>
      <c r="AV99" s="60">
        <v>3</v>
      </c>
      <c r="AW99" s="60">
        <v>1</v>
      </c>
      <c r="AX99" s="60">
        <v>3</v>
      </c>
      <c r="AY99" s="60">
        <v>1</v>
      </c>
      <c r="AZ99" s="26">
        <v>3</v>
      </c>
      <c r="BA99" s="26">
        <v>1</v>
      </c>
      <c r="BB99" s="26">
        <v>3</v>
      </c>
      <c r="BC99" s="26">
        <v>1</v>
      </c>
      <c r="BD99" s="26">
        <f t="shared" si="151"/>
        <v>197</v>
      </c>
      <c r="BE99" s="26"/>
      <c r="BF99" s="26">
        <f t="shared" si="152"/>
        <v>295</v>
      </c>
      <c r="BG99" s="63">
        <f t="shared" si="161"/>
        <v>49</v>
      </c>
      <c r="BH99" s="26"/>
      <c r="BI99" s="138">
        <f t="shared" si="153"/>
        <v>295</v>
      </c>
      <c r="BJ99" s="138">
        <f t="shared" si="154"/>
        <v>492</v>
      </c>
      <c r="BK99" s="138">
        <f t="shared" si="155"/>
        <v>787</v>
      </c>
      <c r="BL99" s="138">
        <f t="shared" si="156"/>
        <v>984</v>
      </c>
      <c r="BM99" s="138">
        <f t="shared" si="157"/>
        <v>1279</v>
      </c>
      <c r="BN99" s="138">
        <f t="shared" si="158"/>
        <v>1476</v>
      </c>
      <c r="BO99" s="138">
        <f t="shared" si="159"/>
        <v>1771</v>
      </c>
      <c r="BP99" s="138">
        <f t="shared" si="160"/>
        <v>0</v>
      </c>
      <c r="BQ99" s="26"/>
      <c r="BR99" s="26" t="str">
        <f t="shared" si="144"/>
        <v>no</v>
      </c>
      <c r="BS99" s="26" t="str">
        <f t="shared" si="145"/>
        <v>Int</v>
      </c>
      <c r="BT99" s="26"/>
      <c r="BU99" s="26"/>
      <c r="BV99" s="1">
        <f t="shared" si="162"/>
        <v>0</v>
      </c>
      <c r="BW99" s="1">
        <f t="shared" si="162"/>
        <v>0</v>
      </c>
      <c r="BX99" s="1">
        <f t="shared" si="162"/>
        <v>0</v>
      </c>
      <c r="BY99" s="1">
        <f t="shared" si="162"/>
        <v>0</v>
      </c>
      <c r="BZ99" s="1">
        <f t="shared" si="162"/>
        <v>0</v>
      </c>
      <c r="CA99" s="1">
        <f t="shared" si="162"/>
        <v>0</v>
      </c>
      <c r="CB99" s="1">
        <f t="shared" si="162"/>
        <v>0</v>
      </c>
      <c r="CC99" s="1">
        <f t="shared" si="162"/>
        <v>0</v>
      </c>
      <c r="CD99" s="1">
        <f t="shared" si="162"/>
        <v>0</v>
      </c>
      <c r="CE99" s="1">
        <f t="shared" si="162"/>
        <v>0</v>
      </c>
      <c r="CF99" s="1">
        <f t="shared" si="163"/>
        <v>0</v>
      </c>
      <c r="CG99" s="1">
        <f t="shared" si="163"/>
        <v>0</v>
      </c>
      <c r="CH99" s="1">
        <f t="shared" si="163"/>
        <v>1</v>
      </c>
      <c r="CI99" s="1">
        <f t="shared" si="163"/>
        <v>0</v>
      </c>
      <c r="CJ99" s="1">
        <f t="shared" si="163"/>
        <v>0</v>
      </c>
      <c r="CK99" s="1">
        <f t="shared" si="163"/>
        <v>0</v>
      </c>
      <c r="CL99" s="1">
        <f t="shared" si="163"/>
        <v>0</v>
      </c>
      <c r="CM99" s="1">
        <f t="shared" si="163"/>
        <v>0</v>
      </c>
      <c r="CN99" s="1">
        <f t="shared" si="163"/>
        <v>0</v>
      </c>
      <c r="CO99" s="1">
        <f t="shared" si="163"/>
        <v>0</v>
      </c>
      <c r="CP99" s="1">
        <f t="shared" si="164"/>
        <v>0</v>
      </c>
      <c r="CQ99" s="1">
        <f t="shared" si="164"/>
        <v>0</v>
      </c>
      <c r="CR99" s="1">
        <f t="shared" si="164"/>
        <v>0</v>
      </c>
      <c r="CS99" s="1">
        <f t="shared" si="164"/>
        <v>0</v>
      </c>
      <c r="CT99" s="1">
        <f t="shared" si="164"/>
        <v>0</v>
      </c>
      <c r="CU99" s="1">
        <f t="shared" si="164"/>
        <v>0</v>
      </c>
      <c r="CV99" s="1">
        <f t="shared" si="164"/>
        <v>0</v>
      </c>
      <c r="CW99" s="1">
        <f t="shared" si="164"/>
        <v>0</v>
      </c>
      <c r="CX99" s="1">
        <f t="shared" si="164"/>
        <v>0</v>
      </c>
      <c r="CY99" s="1">
        <f t="shared" si="164"/>
        <v>0</v>
      </c>
      <c r="CZ99" s="1">
        <f t="shared" si="165"/>
        <v>0</v>
      </c>
      <c r="DA99" s="1">
        <f t="shared" si="165"/>
        <v>0</v>
      </c>
      <c r="DB99" s="1">
        <f t="shared" si="165"/>
        <v>1</v>
      </c>
      <c r="DC99" s="1">
        <f t="shared" si="165"/>
        <v>0</v>
      </c>
      <c r="DD99" s="1">
        <f t="shared" si="165"/>
        <v>0</v>
      </c>
      <c r="DE99" s="1">
        <f t="shared" si="165"/>
        <v>0</v>
      </c>
      <c r="DF99" s="1">
        <f t="shared" si="165"/>
        <v>0</v>
      </c>
      <c r="DG99" s="1">
        <f t="shared" si="165"/>
        <v>0</v>
      </c>
      <c r="DH99" s="1">
        <f t="shared" si="165"/>
        <v>0</v>
      </c>
      <c r="DI99" s="1">
        <f t="shared" si="165"/>
        <v>0</v>
      </c>
      <c r="DJ99" s="1">
        <f t="shared" si="166"/>
        <v>0</v>
      </c>
      <c r="DK99" s="1">
        <f t="shared" si="166"/>
        <v>0</v>
      </c>
      <c r="DL99" s="1">
        <f t="shared" si="166"/>
        <v>0</v>
      </c>
      <c r="DM99" s="1">
        <f t="shared" si="166"/>
        <v>0</v>
      </c>
      <c r="DN99" s="1">
        <f t="shared" si="166"/>
        <v>0</v>
      </c>
      <c r="DO99" s="1">
        <f t="shared" si="166"/>
        <v>0</v>
      </c>
      <c r="DP99" s="26"/>
      <c r="DQ99" s="26"/>
      <c r="DR99" s="26"/>
      <c r="DS99" s="26"/>
      <c r="DT99" s="366"/>
      <c r="DU99" s="142"/>
      <c r="DV99" s="26"/>
      <c r="DW99" s="48">
        <v>86</v>
      </c>
      <c r="DX99" s="26" t="str">
        <f>IFERROR(INDEX(AT$11:AT$2000,_xlfn.AGGREGATE(15,6,(ROW(AT$11:AT$2000)-ROW(AT$11)+1)/($AU$11:$AU$2000=$DY$8),ROWS(DX$11:DX99))),"")</f>
        <v>t</v>
      </c>
      <c r="DY99" s="4" t="str">
        <f>IFERROR(INDEX(AU$11:AU$2000,_xlfn.AGGREGATE(15,6,(ROW(AU$11:AU$2000)-ROW(AU$11)+1)/($AU$11:$AU$2000=$DY$8),ROWS(DY$11:DY99))),"")</f>
        <v>PASS</v>
      </c>
      <c r="DZ99" s="26">
        <f>IFERROR(INDEX(AV$11:AV$2000,_xlfn.AGGREGATE(15,6,(ROW(AV$11:AV$2000)-ROW(AV$11)+1)/($AU$11:$AU$2000=$DY$8),ROWS(DZ$11:DZ99))),"")</f>
        <v>3</v>
      </c>
      <c r="EA99" s="26">
        <f>IFERROR(INDEX(AW$11:AW$2000,_xlfn.AGGREGATE(15,6,(ROW(AW$11:AW$2000)-ROW(AW$11)+1)/($AU$11:$AU$2000=$DY$8),ROWS(EA$11:EA99))),"")</f>
        <v>1</v>
      </c>
      <c r="EB99" s="26">
        <f>IFERROR(INDEX(AX$11:AX$2000,_xlfn.AGGREGATE(15,6,(ROW(AX$11:AX$2000)-ROW(AX$11)+1)/($AU$11:$AU$2000=$DY$8),ROWS(EB$11:EB99))),"")</f>
        <v>1</v>
      </c>
      <c r="EC99" s="26">
        <f>IFERROR(INDEX(AY$11:AY$2000,_xlfn.AGGREGATE(15,6,(ROW(AY$11:AY$2000)-ROW(AY$11)+1)/($AU$11:$AU$2000=$DY$8),ROWS(EC$11:EC99))),"")</f>
        <v>3</v>
      </c>
      <c r="ED99" s="26">
        <f>IFERROR(INDEX(AZ$11:AZ$2000,_xlfn.AGGREGATE(15,6,(ROW(AZ$11:AZ$2000)-ROW(AZ$11)+1)/($AU$11:$AU$2000=$DY$8),ROWS(ED$11:ED99))),"")</f>
        <v>1</v>
      </c>
      <c r="EE99" s="26">
        <f>IFERROR(INDEX(BA$11:BA$2000,_xlfn.AGGREGATE(15,6,(ROW(BA$11:BA$2000)-ROW(BA$11)+1)/($AU$11:$AU$2000=$DY$8),ROWS(EE$11:EE99))),"")</f>
        <v>1</v>
      </c>
      <c r="EF99" s="26">
        <f>IFERROR(INDEX(BB$11:BB$2000,_xlfn.AGGREGATE(15,6,(ROW(BB$11:BB$2000)-ROW(BB$11)+1)/($AU$11:$AU$2000=$DY$8),ROWS(EF$11:EF99))),"")</f>
        <v>3</v>
      </c>
      <c r="EG99" s="26">
        <f>IFERROR(INDEX(BC$11:BC$2000,_xlfn.AGGREGATE(15,6,(ROW(BC$11:BC$2000)-ROW(BC$11)+1)/($AU$11:$AU$2000=$DY$8),ROWS(EG$11:EG99))),"")</f>
        <v>1</v>
      </c>
      <c r="EH99" s="26">
        <f>IFERROR(INDEX(BD$11:BD$2000,_xlfn.AGGREGATE(15,6,(ROW(BD$11:BD$2000)-ROW(BD$11)+1)/($AU$11:$AU$2000=$DY$8),ROWS(EH$11:EH99))),"")</f>
        <v>438.5</v>
      </c>
      <c r="EI99" s="26">
        <f>IFERROR(INDEX(BE$11:BE$2000,_xlfn.AGGREGATE(15,6,(ROW(BE$11:BE$2000)-ROW(BE$11)+1)/($AU$11:$AU$2000=$DY$8),ROWS(EI$11:EI99))),"")</f>
        <v>0</v>
      </c>
      <c r="EJ99" s="26">
        <f>IFERROR(INDEX(BF$11:BF$2000,_xlfn.AGGREGATE(15,6,(ROW(BF$11:BF$2000)-ROW(BF$11)+1)/($AU$11:$AU$2000=$DY$8),ROWS(EJ$11:EJ99))),"")</f>
        <v>461.5</v>
      </c>
      <c r="EK99" s="26">
        <f>IFERROR(INDEX(BG$11:BG$2000,_xlfn.AGGREGATE(15,6,(ROW(BG$11:BG$2000)-ROW(BG$11)+1)/($AU$11:$AU$2000=$DY$8),ROWS(EK$11:EK99))),"")</f>
        <v>11.5</v>
      </c>
      <c r="EL99" s="26">
        <f>IFERROR(INDEX(BH$11:BH$2000,_xlfn.AGGREGATE(15,6,(ROW(BH$11:BH$2000)-ROW(BH$11)+1)/($AU$11:$AU$2000=$DY$8),ROWS(EL$11:EL99))),"")</f>
        <v>0</v>
      </c>
      <c r="EM99" s="26">
        <f>IFERROR(INDEX(BI$11:BI$2000,_xlfn.AGGREGATE(15,6,(ROW(BI$11:BI$2000)-ROW(BI$11)+1)/($AU$11:$AU$2000=$DY$8),ROWS(EM$11:EM99))),"")</f>
        <v>466.64859999999999</v>
      </c>
      <c r="EN99" s="26">
        <f>IFERROR(INDEX(BJ$11:BJ$2000,_xlfn.AGGREGATE(15,6,(ROW(BJ$11:BJ$2000)-ROW(BJ$11)+1)/($AU$11:$AU$2000=$DY$8),ROWS(EN$11:EN99))),"")</f>
        <v>905.27359999999999</v>
      </c>
      <c r="EO99" s="26">
        <f>IFERROR(INDEX(BK$11:BK$2000,_xlfn.AGGREGATE(15,6,(ROW(BK$11:BK$2000)-ROW(BK$11)+1)/($AU$11:$AU$2000=$DY$8),ROWS(EO$11:EO99))),"")</f>
        <v>1343.8986</v>
      </c>
      <c r="EP99" s="26">
        <f>IFERROR(INDEX(BL$11:BL$2000,_xlfn.AGGREGATE(15,6,(ROW(BL$11:BL$2000)-ROW(BL$11)+1)/($AU$11:$AU$2000=$DY$8),ROWS(EP$11:EP99))),"")</f>
        <v>1805.3986</v>
      </c>
      <c r="EQ99" s="26">
        <f>IFERROR(INDEX(BM$11:BM$2000,_xlfn.AGGREGATE(15,6,(ROW(BM$11:BM$2000)-ROW(BM$11)+1)/($AU$11:$AU$2000=$DY$8),ROWS(EQ$11:EQ99))),"")</f>
        <v>0</v>
      </c>
      <c r="ER99" s="26">
        <f>IFERROR(INDEX(BN$11:BN$2000,_xlfn.AGGREGATE(15,6,(ROW(BN$11:BN$2000)-ROW(BN$11)+1)/($AU$11:$AU$2000=$DY$8),ROWS(ER$11:ER99))),"")</f>
        <v>0</v>
      </c>
      <c r="ES99" s="26">
        <f>IFERROR(INDEX(BO$11:BO$2000,_xlfn.AGGREGATE(15,6,(ROW(BO$11:BO$2000)-ROW(BO$11)+1)/($AU$11:$AU$2000=$DY$8),ROWS(ES$11:ES99))),"")</f>
        <v>0</v>
      </c>
      <c r="ET99" s="63">
        <f>IFERROR(INDEX(BP$11:BP$2000,_xlfn.AGGREGATE(15,6,(ROW(BP$11:BP$2000)-ROW(BP$11)+1)/($AU$11:$AU$2000=$DY$8),ROWS(ET$11:ET99))),"")</f>
        <v>0</v>
      </c>
      <c r="EU99" s="25"/>
      <c r="EX99" s="175" t="str">
        <f>EX10</f>
        <v>Status</v>
      </c>
      <c r="EY99" s="361" t="str">
        <f>EY10</f>
        <v>Order</v>
      </c>
      <c r="EZ99" s="361"/>
      <c r="FA99" s="361"/>
      <c r="FB99" s="361"/>
      <c r="FC99" s="361"/>
      <c r="FD99" s="361"/>
      <c r="FE99" s="361"/>
      <c r="FF99" s="361"/>
      <c r="FG99" s="174">
        <f>FG10</f>
        <v>1</v>
      </c>
      <c r="FH99" s="174">
        <f>FH10</f>
        <v>2</v>
      </c>
      <c r="FI99" s="174">
        <f>FI10</f>
        <v>3</v>
      </c>
      <c r="FJ99" s="23" t="s">
        <v>242</v>
      </c>
      <c r="FK99" s="174"/>
      <c r="FL99" s="361" t="s">
        <v>163</v>
      </c>
      <c r="FM99" s="361"/>
      <c r="FN99" s="361"/>
      <c r="FO99" s="361"/>
      <c r="FP99" s="361"/>
      <c r="FQ99" s="361"/>
      <c r="FR99" s="361"/>
      <c r="FS99" s="367"/>
      <c r="FT99" s="34"/>
      <c r="FU99" s="49"/>
      <c r="FV99" s="21"/>
      <c r="FW99" s="175" t="str">
        <f>EX10</f>
        <v>Status</v>
      </c>
      <c r="FX99" s="362" t="str">
        <f>EY10</f>
        <v>Order</v>
      </c>
      <c r="FY99" s="362"/>
      <c r="FZ99" s="362"/>
      <c r="GA99" s="362"/>
      <c r="GB99" s="362"/>
      <c r="GC99" s="362"/>
      <c r="GD99" s="362"/>
      <c r="GE99" s="362"/>
      <c r="GF99" s="174">
        <f>FG10</f>
        <v>1</v>
      </c>
      <c r="GG99" s="174">
        <f>FH10</f>
        <v>2</v>
      </c>
      <c r="GH99" s="174">
        <f>FI10</f>
        <v>3</v>
      </c>
      <c r="GI99" s="23" t="s">
        <v>242</v>
      </c>
      <c r="GJ99" s="29"/>
      <c r="GK99" s="322" t="s">
        <v>164</v>
      </c>
      <c r="GL99" s="322"/>
      <c r="GM99" s="368"/>
      <c r="GN99" s="25" t="s">
        <v>231</v>
      </c>
      <c r="GO99" s="25"/>
      <c r="GP99" s="305"/>
      <c r="GQ99" s="142"/>
      <c r="GR99" s="26"/>
      <c r="GS99" s="26"/>
      <c r="GT99" s="26"/>
      <c r="GU99" s="26"/>
      <c r="GV99" s="26"/>
      <c r="GW99" s="26"/>
      <c r="GX99" s="26"/>
      <c r="GY99" s="26"/>
      <c r="GZ99" s="26"/>
      <c r="HA99" s="26"/>
      <c r="HB99" s="12"/>
      <c r="HC99" s="26"/>
      <c r="HD99" s="26"/>
      <c r="HE99" s="26"/>
      <c r="HF99" s="26"/>
      <c r="HG99" s="26"/>
      <c r="HH99" s="2"/>
      <c r="HI99" s="2"/>
      <c r="HJ99" s="25"/>
      <c r="HK99" s="2"/>
      <c r="HL99" s="2"/>
      <c r="HN99" s="12"/>
      <c r="HO99" s="12"/>
      <c r="HP99" s="12"/>
      <c r="HQ99" s="12"/>
      <c r="HR99" s="12"/>
      <c r="HS99" s="12"/>
      <c r="HT99" s="12"/>
      <c r="HU99" s="12"/>
      <c r="HV99" s="12"/>
      <c r="HW99" s="12"/>
      <c r="HX99" s="12"/>
      <c r="HY99" s="12"/>
      <c r="HZ99" s="12"/>
      <c r="IA99" s="12"/>
      <c r="IB99" s="12"/>
      <c r="IC99" s="12"/>
      <c r="ID99" s="12"/>
      <c r="IE99" s="12"/>
      <c r="IF99" s="12"/>
      <c r="IG99" s="12"/>
      <c r="IH99" s="12"/>
      <c r="II99" s="12"/>
      <c r="IJ99" s="12"/>
      <c r="IK99" s="12"/>
      <c r="IL99" s="12"/>
      <c r="IM99" s="12"/>
      <c r="IN99" s="12"/>
      <c r="IO99" s="12"/>
      <c r="IP99" s="12"/>
      <c r="IQ99" s="12"/>
      <c r="IR99" s="12"/>
      <c r="IS99" s="12"/>
      <c r="IT99" s="12"/>
      <c r="IU99" s="12"/>
      <c r="IV99" s="12"/>
      <c r="IW99" s="12"/>
      <c r="IX99" s="12"/>
      <c r="IY99" s="12"/>
      <c r="IZ99" s="12"/>
      <c r="JA99" s="12"/>
      <c r="JB99" s="12"/>
      <c r="JC99" s="12"/>
      <c r="JD99" s="12"/>
      <c r="JE99" s="12"/>
      <c r="JF99" s="12"/>
      <c r="JG99" s="12"/>
      <c r="JH99" s="12"/>
      <c r="JI99" s="12"/>
      <c r="JJ99" s="12"/>
      <c r="JK99" s="12"/>
    </row>
    <row r="100" spans="1:271" x14ac:dyDescent="0.3">
      <c r="A100" s="245" t="s">
        <v>243</v>
      </c>
      <c r="B100" s="100"/>
      <c r="C100" s="245" t="s">
        <v>240</v>
      </c>
      <c r="D100" s="100"/>
      <c r="E100" s="100"/>
      <c r="F100" s="100"/>
      <c r="G100" s="100"/>
      <c r="H100" s="100"/>
      <c r="I100" s="100"/>
      <c r="J100" s="100"/>
      <c r="K100" s="100"/>
      <c r="L100" s="100"/>
      <c r="M100" s="100"/>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426"/>
      <c r="AR100" s="141"/>
      <c r="AS100" s="18">
        <v>50</v>
      </c>
      <c r="AT100" s="26" t="s">
        <v>122</v>
      </c>
      <c r="AU100" s="64" t="str">
        <f t="shared" si="104"/>
        <v>FAIL</v>
      </c>
      <c r="AV100" s="69">
        <v>3</v>
      </c>
      <c r="AW100" s="69">
        <v>1</v>
      </c>
      <c r="AX100" s="69">
        <v>3</v>
      </c>
      <c r="AY100" s="69">
        <v>1</v>
      </c>
      <c r="AZ100" s="33">
        <v>3</v>
      </c>
      <c r="BA100" s="33">
        <v>1</v>
      </c>
      <c r="BB100" s="33">
        <v>3</v>
      </c>
      <c r="BC100" s="33">
        <v>1</v>
      </c>
      <c r="BD100" s="33">
        <f t="shared" si="151"/>
        <v>196</v>
      </c>
      <c r="BE100" s="33"/>
      <c r="BF100" s="33">
        <f t="shared" si="152"/>
        <v>296</v>
      </c>
      <c r="BG100" s="65">
        <f t="shared" si="161"/>
        <v>50</v>
      </c>
      <c r="BH100" s="26"/>
      <c r="BI100" s="138">
        <f t="shared" si="153"/>
        <v>296</v>
      </c>
      <c r="BJ100" s="138">
        <f t="shared" si="154"/>
        <v>492</v>
      </c>
      <c r="BK100" s="138">
        <f t="shared" si="155"/>
        <v>788</v>
      </c>
      <c r="BL100" s="138">
        <f t="shared" si="156"/>
        <v>984</v>
      </c>
      <c r="BM100" s="138">
        <f t="shared" si="157"/>
        <v>1280</v>
      </c>
      <c r="BN100" s="138">
        <f t="shared" si="158"/>
        <v>1476</v>
      </c>
      <c r="BO100" s="138">
        <f t="shared" si="159"/>
        <v>1772</v>
      </c>
      <c r="BP100" s="138">
        <f t="shared" si="160"/>
        <v>0</v>
      </c>
      <c r="BQ100" s="26"/>
      <c r="BR100" s="26" t="str">
        <f t="shared" si="144"/>
        <v>no</v>
      </c>
      <c r="BS100" s="26" t="str">
        <f t="shared" si="145"/>
        <v>Int</v>
      </c>
      <c r="BT100" s="26"/>
      <c r="BU100" s="26"/>
      <c r="BV100" s="1">
        <f t="shared" si="162"/>
        <v>0</v>
      </c>
      <c r="BW100" s="1">
        <f t="shared" si="162"/>
        <v>0</v>
      </c>
      <c r="BX100" s="1">
        <f t="shared" si="162"/>
        <v>0</v>
      </c>
      <c r="BY100" s="1">
        <f t="shared" si="162"/>
        <v>0</v>
      </c>
      <c r="BZ100" s="1">
        <f t="shared" si="162"/>
        <v>0</v>
      </c>
      <c r="CA100" s="1">
        <f t="shared" si="162"/>
        <v>0</v>
      </c>
      <c r="CB100" s="1">
        <f t="shared" si="162"/>
        <v>0</v>
      </c>
      <c r="CC100" s="1">
        <f t="shared" si="162"/>
        <v>0</v>
      </c>
      <c r="CD100" s="1">
        <f t="shared" si="162"/>
        <v>0</v>
      </c>
      <c r="CE100" s="1">
        <f t="shared" si="162"/>
        <v>0</v>
      </c>
      <c r="CF100" s="1">
        <f t="shared" si="163"/>
        <v>0</v>
      </c>
      <c r="CG100" s="1">
        <f t="shared" si="163"/>
        <v>0</v>
      </c>
      <c r="CH100" s="1">
        <f t="shared" si="163"/>
        <v>1</v>
      </c>
      <c r="CI100" s="1">
        <f t="shared" si="163"/>
        <v>0</v>
      </c>
      <c r="CJ100" s="1">
        <f t="shared" si="163"/>
        <v>0</v>
      </c>
      <c r="CK100" s="1">
        <f t="shared" si="163"/>
        <v>0</v>
      </c>
      <c r="CL100" s="1">
        <f t="shared" si="163"/>
        <v>0</v>
      </c>
      <c r="CM100" s="1">
        <f t="shared" si="163"/>
        <v>0</v>
      </c>
      <c r="CN100" s="1">
        <f t="shared" si="163"/>
        <v>0</v>
      </c>
      <c r="CO100" s="1">
        <f t="shared" si="163"/>
        <v>0</v>
      </c>
      <c r="CP100" s="1">
        <f t="shared" si="164"/>
        <v>0</v>
      </c>
      <c r="CQ100" s="1">
        <f t="shared" si="164"/>
        <v>0</v>
      </c>
      <c r="CR100" s="1">
        <f t="shared" si="164"/>
        <v>0</v>
      </c>
      <c r="CS100" s="1">
        <f t="shared" si="164"/>
        <v>0</v>
      </c>
      <c r="CT100" s="1">
        <f t="shared" si="164"/>
        <v>0</v>
      </c>
      <c r="CU100" s="1">
        <f t="shared" si="164"/>
        <v>0</v>
      </c>
      <c r="CV100" s="1">
        <f t="shared" si="164"/>
        <v>0</v>
      </c>
      <c r="CW100" s="1">
        <f t="shared" si="164"/>
        <v>0</v>
      </c>
      <c r="CX100" s="1">
        <f t="shared" si="164"/>
        <v>0</v>
      </c>
      <c r="CY100" s="1">
        <f t="shared" si="164"/>
        <v>0</v>
      </c>
      <c r="CZ100" s="1">
        <f t="shared" si="165"/>
        <v>0</v>
      </c>
      <c r="DA100" s="1">
        <f t="shared" si="165"/>
        <v>0</v>
      </c>
      <c r="DB100" s="1">
        <f t="shared" si="165"/>
        <v>1</v>
      </c>
      <c r="DC100" s="1">
        <f t="shared" si="165"/>
        <v>0</v>
      </c>
      <c r="DD100" s="1">
        <f t="shared" si="165"/>
        <v>0</v>
      </c>
      <c r="DE100" s="1">
        <f t="shared" si="165"/>
        <v>0</v>
      </c>
      <c r="DF100" s="1">
        <f t="shared" si="165"/>
        <v>0</v>
      </c>
      <c r="DG100" s="1">
        <f t="shared" si="165"/>
        <v>0</v>
      </c>
      <c r="DH100" s="1">
        <f t="shared" si="165"/>
        <v>0</v>
      </c>
      <c r="DI100" s="1">
        <f t="shared" si="165"/>
        <v>0</v>
      </c>
      <c r="DJ100" s="1">
        <f t="shared" si="166"/>
        <v>0</v>
      </c>
      <c r="DK100" s="1">
        <f t="shared" si="166"/>
        <v>0</v>
      </c>
      <c r="DL100" s="1">
        <f t="shared" si="166"/>
        <v>0</v>
      </c>
      <c r="DM100" s="1">
        <f t="shared" si="166"/>
        <v>0</v>
      </c>
      <c r="DN100" s="1">
        <f t="shared" si="166"/>
        <v>0</v>
      </c>
      <c r="DO100" s="1">
        <f t="shared" si="166"/>
        <v>0</v>
      </c>
      <c r="DP100" s="26"/>
      <c r="DQ100" s="26"/>
      <c r="DR100" s="26"/>
      <c r="DS100" s="26"/>
      <c r="DT100" s="366"/>
      <c r="DU100" s="142"/>
      <c r="DV100" s="26"/>
      <c r="DW100" s="48">
        <v>87</v>
      </c>
      <c r="DX100" s="26" t="str">
        <f>IFERROR(INDEX(AT$11:AT$2000,_xlfn.AGGREGATE(15,6,(ROW(AT$11:AT$2000)-ROW(AT$11)+1)/($AU$11:$AU$2000=$DY$8),ROWS(DX$11:DX100))),"")</f>
        <v>t</v>
      </c>
      <c r="DY100" s="4" t="str">
        <f>IFERROR(INDEX(AU$11:AU$2000,_xlfn.AGGREGATE(15,6,(ROW(AU$11:AU$2000)-ROW(AU$11)+1)/($AU$11:$AU$2000=$DY$8),ROWS(DY$11:DY100))),"")</f>
        <v>PASS</v>
      </c>
      <c r="DZ100" s="26">
        <f>IFERROR(INDEX(AV$11:AV$2000,_xlfn.AGGREGATE(15,6,(ROW(AV$11:AV$2000)-ROW(AV$11)+1)/($AU$11:$AU$2000=$DY$8),ROWS(DZ$11:DZ100))),"")</f>
        <v>3</v>
      </c>
      <c r="EA100" s="26">
        <f>IFERROR(INDEX(AW$11:AW$2000,_xlfn.AGGREGATE(15,6,(ROW(AW$11:AW$2000)-ROW(AW$11)+1)/($AU$11:$AU$2000=$DY$8),ROWS(EA$11:EA100))),"")</f>
        <v>1</v>
      </c>
      <c r="EB100" s="26">
        <f>IFERROR(INDEX(AX$11:AX$2000,_xlfn.AGGREGATE(15,6,(ROW(AX$11:AX$2000)-ROW(AX$11)+1)/($AU$11:$AU$2000=$DY$8),ROWS(EB$11:EB100))),"")</f>
        <v>1</v>
      </c>
      <c r="EC100" s="26">
        <f>IFERROR(INDEX(AY$11:AY$2000,_xlfn.AGGREGATE(15,6,(ROW(AY$11:AY$2000)-ROW(AY$11)+1)/($AU$11:$AU$2000=$DY$8),ROWS(EC$11:EC100))),"")</f>
        <v>3</v>
      </c>
      <c r="ED100" s="26">
        <f>IFERROR(INDEX(AZ$11:AZ$2000,_xlfn.AGGREGATE(15,6,(ROW(AZ$11:AZ$2000)-ROW(AZ$11)+1)/($AU$11:$AU$2000=$DY$8),ROWS(ED$11:ED100))),"")</f>
        <v>1</v>
      </c>
      <c r="EE100" s="26">
        <f>IFERROR(INDEX(BA$11:BA$2000,_xlfn.AGGREGATE(15,6,(ROW(BA$11:BA$2000)-ROW(BA$11)+1)/($AU$11:$AU$2000=$DY$8),ROWS(EE$11:EE100))),"")</f>
        <v>1</v>
      </c>
      <c r="EF100" s="26">
        <f>IFERROR(INDEX(BB$11:BB$2000,_xlfn.AGGREGATE(15,6,(ROW(BB$11:BB$2000)-ROW(BB$11)+1)/($AU$11:$AU$2000=$DY$8),ROWS(EF$11:EF100))),"")</f>
        <v>3</v>
      </c>
      <c r="EG100" s="26">
        <f>IFERROR(INDEX(BC$11:BC$2000,_xlfn.AGGREGATE(15,6,(ROW(BC$11:BC$2000)-ROW(BC$11)+1)/($AU$11:$AU$2000=$DY$8),ROWS(EG$11:EG100))),"")</f>
        <v>1</v>
      </c>
      <c r="EH100" s="26">
        <f>IFERROR(INDEX(BD$11:BD$2000,_xlfn.AGGREGATE(15,6,(ROW(BD$11:BD$2000)-ROW(BD$11)+1)/($AU$11:$AU$2000=$DY$8),ROWS(EH$11:EH100))),"")</f>
        <v>438</v>
      </c>
      <c r="EI100" s="26">
        <f>IFERROR(INDEX(BE$11:BE$2000,_xlfn.AGGREGATE(15,6,(ROW(BE$11:BE$2000)-ROW(BE$11)+1)/($AU$11:$AU$2000=$DY$8),ROWS(EI$11:EI100))),"")</f>
        <v>0</v>
      </c>
      <c r="EJ100" s="26">
        <f>IFERROR(INDEX(BF$11:BF$2000,_xlfn.AGGREGATE(15,6,(ROW(BF$11:BF$2000)-ROW(BF$11)+1)/($AU$11:$AU$2000=$DY$8),ROWS(EJ$11:EJ100))),"")</f>
        <v>462</v>
      </c>
      <c r="EK100" s="26">
        <f>IFERROR(INDEX(BG$11:BG$2000,_xlfn.AGGREGATE(15,6,(ROW(BG$11:BG$2000)-ROW(BG$11)+1)/($AU$11:$AU$2000=$DY$8),ROWS(EK$11:EK100))),"")</f>
        <v>12</v>
      </c>
      <c r="EL100" s="26">
        <f>IFERROR(INDEX(BH$11:BH$2000,_xlfn.AGGREGATE(15,6,(ROW(BH$11:BH$2000)-ROW(BH$11)+1)/($AU$11:$AU$2000=$DY$8),ROWS(EL$11:EL100))),"")</f>
        <v>0</v>
      </c>
      <c r="EM100" s="26">
        <f>IFERROR(INDEX(BI$11:BI$2000,_xlfn.AGGREGATE(15,6,(ROW(BI$11:BI$2000)-ROW(BI$11)+1)/($AU$11:$AU$2000=$DY$8),ROWS(EM$11:EM100))),"")</f>
        <v>467.14859999999999</v>
      </c>
      <c r="EN100" s="26">
        <f>IFERROR(INDEX(BJ$11:BJ$2000,_xlfn.AGGREGATE(15,6,(ROW(BJ$11:BJ$2000)-ROW(BJ$11)+1)/($AU$11:$AU$2000=$DY$8),ROWS(EN$11:EN100))),"")</f>
        <v>905.27359999999999</v>
      </c>
      <c r="EO100" s="26">
        <f>IFERROR(INDEX(BK$11:BK$2000,_xlfn.AGGREGATE(15,6,(ROW(BK$11:BK$2000)-ROW(BK$11)+1)/($AU$11:$AU$2000=$DY$8),ROWS(EO$11:EO100))),"")</f>
        <v>1343.3986</v>
      </c>
      <c r="EP100" s="26">
        <f>IFERROR(INDEX(BL$11:BL$2000,_xlfn.AGGREGATE(15,6,(ROW(BL$11:BL$2000)-ROW(BL$11)+1)/($AU$11:$AU$2000=$DY$8),ROWS(EP$11:EP100))),"")</f>
        <v>1805.3986</v>
      </c>
      <c r="EQ100" s="26">
        <f>IFERROR(INDEX(BM$11:BM$2000,_xlfn.AGGREGATE(15,6,(ROW(BM$11:BM$2000)-ROW(BM$11)+1)/($AU$11:$AU$2000=$DY$8),ROWS(EQ$11:EQ100))),"")</f>
        <v>0</v>
      </c>
      <c r="ER100" s="26">
        <f>IFERROR(INDEX(BN$11:BN$2000,_xlfn.AGGREGATE(15,6,(ROW(BN$11:BN$2000)-ROW(BN$11)+1)/($AU$11:$AU$2000=$DY$8),ROWS(ER$11:ER100))),"")</f>
        <v>0</v>
      </c>
      <c r="ES100" s="26">
        <f>IFERROR(INDEX(BO$11:BO$2000,_xlfn.AGGREGATE(15,6,(ROW(BO$11:BO$2000)-ROW(BO$11)+1)/($AU$11:$AU$2000=$DY$8),ROWS(ES$11:ES100))),"")</f>
        <v>0</v>
      </c>
      <c r="ET100" s="63">
        <f>IFERROR(INDEX(BP$11:BP$2000,_xlfn.AGGREGATE(15,6,(ROW(BP$11:BP$2000)-ROW(BP$11)+1)/($AU$11:$AU$2000=$DY$8),ROWS(ET$11:ET100))),"")</f>
        <v>0</v>
      </c>
      <c r="EU100" s="25"/>
      <c r="EV100" s="49">
        <v>1</v>
      </c>
      <c r="EW100" s="34"/>
      <c r="EX100" s="176" t="str">
        <f>VLOOKUP($EV100,$EV$11:$FI$96,3,FALSE)</f>
        <v>PASS</v>
      </c>
      <c r="EY100" s="35">
        <f>VLOOKUP($EV100,$EV$11:$FI$96,4,FALSE)</f>
        <v>3</v>
      </c>
      <c r="EZ100" s="35">
        <f>VLOOKUP($EV100,$EV$11:$FI$96,5,FALSE)</f>
        <v>2</v>
      </c>
      <c r="FA100" s="35">
        <f>VLOOKUP($EV100,$EV$11:$FI$96,6,FALSE)</f>
        <v>2</v>
      </c>
      <c r="FB100" s="35">
        <f>VLOOKUP($EV100,$EV$11:$FI$96,7,FALSE)</f>
        <v>2</v>
      </c>
      <c r="FC100" s="35">
        <f>VLOOKUP($EV100,$EV$11:$FI$96,8,FALSE)</f>
        <v>2</v>
      </c>
      <c r="FD100" s="35">
        <f>VLOOKUP($EV100,$EV$11:$FI$96,9,FALSE)</f>
        <v>2</v>
      </c>
      <c r="FE100" s="35">
        <f>VLOOKUP($EV100,$EV$11:$FI$96,10,FALSE)</f>
        <v>2</v>
      </c>
      <c r="FF100" s="35">
        <f>VLOOKUP($EV100,$EV$11:$FS$96,11,FALSE)</f>
        <v>2</v>
      </c>
      <c r="FG100" s="35">
        <f>VLOOKUP($EV100,$EV$11:$FS$96,12,FALSE)</f>
        <v>237</v>
      </c>
      <c r="FH100" s="35">
        <f>VLOOKUP($EV100,$EV$11:$FS$96,13,FALSE)</f>
        <v>243</v>
      </c>
      <c r="FI100" s="35">
        <f>VLOOKUP($EV100,$EV$11:$FS$96,14,FALSE)</f>
        <v>255</v>
      </c>
      <c r="FJ100" s="35">
        <f>VLOOKUP($EV100,$EV$11:$FS$96,15,FALSE)</f>
        <v>6</v>
      </c>
      <c r="FK100" s="35">
        <f>VLOOKUP($EV100,$EV$11:$FS$96,16,FALSE)</f>
        <v>0</v>
      </c>
      <c r="FL100" s="35">
        <f>VLOOKUP($EV100,$EV$11:$FS$96,17,FALSE)</f>
        <v>255</v>
      </c>
      <c r="FM100" s="35">
        <f>VLOOKUP($EV100,$EV$11:$FS$96,18,FALSE)</f>
        <v>498</v>
      </c>
      <c r="FN100" s="35">
        <f>VLOOKUP($EV100,$EV$11:$FS$96,19,FALSE)</f>
        <v>741</v>
      </c>
      <c r="FO100" s="35">
        <f>VLOOKUP($EV100,$EV$11:$FS$96,20,FALSE)</f>
        <v>984</v>
      </c>
      <c r="FP100" s="35">
        <f>VLOOKUP($EV100,$EV$11:$FS$96,21,FALSE)</f>
        <v>1227</v>
      </c>
      <c r="FQ100" s="35">
        <f>VLOOKUP($EV100,$EV$11:$FS$96,22,FALSE)</f>
        <v>1470</v>
      </c>
      <c r="FR100" s="35">
        <f>VLOOKUP($EV100,$EV$11:$FS$96,23,FALSE)</f>
        <v>1713</v>
      </c>
      <c r="FS100" s="177">
        <f>VLOOKUP($EV100,$EV$11:$FS$96,24,FALSE)</f>
        <v>0</v>
      </c>
      <c r="FT100" s="35"/>
      <c r="FU100" s="49">
        <v>1</v>
      </c>
      <c r="FV100" s="34"/>
      <c r="FW100" s="176" t="str">
        <f>VLOOKUP($FU100,$FU$11:$GH$96,3,FALSE)</f>
        <v>PASS</v>
      </c>
      <c r="FX100" s="36">
        <f>VLOOKUP($FU100,$FU$11:$GH$96,4,FALSE)</f>
        <v>3</v>
      </c>
      <c r="FY100" s="34">
        <f>VLOOKUP($FU100,$FU$11:$GH$96,5,FALSE)</f>
        <v>1</v>
      </c>
      <c r="FZ100" s="34">
        <f>VLOOKUP($FU100,$FU$11:$GH$96,6,FALSE)</f>
        <v>1</v>
      </c>
      <c r="GA100" s="34">
        <f>VLOOKUP($FU100,$FU$11:$GH$96,7,FALSE)</f>
        <v>3</v>
      </c>
      <c r="GB100" s="34">
        <f>VLOOKUP($FU100,$FU$11:$GH$96,8,FALSE)</f>
        <v>1</v>
      </c>
      <c r="GC100" s="34">
        <f>VLOOKUP($FU100,$FU$11:$GH$96,9,FALSE)</f>
        <v>1</v>
      </c>
      <c r="GD100" s="34">
        <f>VLOOKUP($FU100,$FU$11:$GH$96,10,FALSE)</f>
        <v>3</v>
      </c>
      <c r="GE100" s="173">
        <f>VLOOKUP($FU100,$FU$11:$GM$96,11,FALSE)</f>
        <v>1</v>
      </c>
      <c r="GF100" s="34">
        <f>VLOOKUP($FU100,$FU$11:$GM$96,12,FALSE)</f>
        <v>448.5</v>
      </c>
      <c r="GG100" s="34">
        <f>VLOOKUP($FU100,$FU$11:$GM$96,13,FALSE)</f>
        <v>0</v>
      </c>
      <c r="GH100" s="34">
        <f>VLOOKUP($FU100,$FU$11:$GM$96,14,FALSE)</f>
        <v>451.5</v>
      </c>
      <c r="GI100" s="34">
        <f>VLOOKUP($FU100,$FU$11:$GM$96,15,FALSE)</f>
        <v>1.5</v>
      </c>
      <c r="GJ100" s="34">
        <f>VLOOKUP($FU100,$FU$11:$GM$96,16,FALSE)</f>
        <v>0</v>
      </c>
      <c r="GK100" s="34">
        <f>VLOOKUP($FU100,$FU$11:$GM$96,17,FALSE)</f>
        <v>456.64859999999999</v>
      </c>
      <c r="GL100" s="34">
        <f>VLOOKUP($FU100,$FU$11:$GM$96,18,FALSE)</f>
        <v>905.27359999999999</v>
      </c>
      <c r="GM100" s="181">
        <f>VLOOKUP($FU100,$FU$11:$GM$96,19,FALSE)</f>
        <v>1353.8986</v>
      </c>
      <c r="GN100" s="34">
        <f>VLOOKUP($FU100,$FU$11:$GN$96,20,FALSE)</f>
        <v>1805.3986</v>
      </c>
      <c r="GO100" s="25"/>
      <c r="GP100" s="305"/>
      <c r="GQ100" s="142"/>
      <c r="GR100" s="26"/>
      <c r="GS100" s="26"/>
      <c r="GT100" s="26"/>
      <c r="GU100" s="26"/>
      <c r="GV100" s="26"/>
      <c r="GW100" s="26"/>
      <c r="GX100" s="26"/>
      <c r="GY100" s="26"/>
      <c r="GZ100" s="26"/>
      <c r="HA100" s="26"/>
      <c r="HB100" s="12"/>
      <c r="HC100" s="26"/>
      <c r="HD100" s="26"/>
      <c r="HE100" s="26"/>
      <c r="HF100" s="26"/>
      <c r="HG100" s="26"/>
      <c r="HH100" s="2"/>
      <c r="HI100" s="2"/>
      <c r="HJ100" s="25"/>
      <c r="HK100" s="2"/>
      <c r="HL100" s="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row>
    <row r="101" spans="1:271" x14ac:dyDescent="0.3">
      <c r="A101" s="100"/>
      <c r="B101" s="100"/>
      <c r="C101" s="100"/>
      <c r="D101" s="100"/>
      <c r="E101" s="100"/>
      <c r="F101" s="100"/>
      <c r="G101" s="100"/>
      <c r="H101" s="100"/>
      <c r="I101" s="100"/>
      <c r="J101" s="100"/>
      <c r="K101" s="100"/>
      <c r="L101" s="100"/>
      <c r="M101" s="100"/>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426"/>
      <c r="AR101" s="141"/>
      <c r="AS101" s="18"/>
      <c r="AT101" s="26"/>
      <c r="AU101" s="26"/>
      <c r="AV101" s="60"/>
      <c r="AW101" s="60"/>
      <c r="AX101" s="60"/>
      <c r="AY101" s="60"/>
      <c r="AZ101" s="26"/>
      <c r="BA101" s="26"/>
      <c r="BB101" s="26"/>
      <c r="BC101" s="26"/>
      <c r="BD101" s="26"/>
      <c r="BE101" s="26"/>
      <c r="BF101" s="26"/>
      <c r="BG101" s="26"/>
      <c r="BH101" s="26"/>
      <c r="BI101" s="138"/>
      <c r="BJ101" s="138"/>
      <c r="BK101" s="138"/>
      <c r="BL101" s="138"/>
      <c r="BM101" s="138"/>
      <c r="BN101" s="138"/>
      <c r="BO101" s="138"/>
      <c r="BP101" s="138"/>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366"/>
      <c r="DU101" s="142"/>
      <c r="DV101" s="26"/>
      <c r="DW101" s="48">
        <v>88</v>
      </c>
      <c r="DX101" s="26" t="str">
        <f>IFERROR(INDEX(AT$11:AT$2000,_xlfn.AGGREGATE(15,6,(ROW(AT$11:AT$2000)-ROW(AT$11)+1)/($AU$11:$AU$2000=$DY$8),ROWS(DX$11:DX101))),"")</f>
        <v>t</v>
      </c>
      <c r="DY101" s="4" t="str">
        <f>IFERROR(INDEX(AU$11:AU$2000,_xlfn.AGGREGATE(15,6,(ROW(AU$11:AU$2000)-ROW(AU$11)+1)/($AU$11:$AU$2000=$DY$8),ROWS(DY$11:DY101))),"")</f>
        <v>PASS</v>
      </c>
      <c r="DZ101" s="26">
        <f>IFERROR(INDEX(AV$11:AV$2000,_xlfn.AGGREGATE(15,6,(ROW(AV$11:AV$2000)-ROW(AV$11)+1)/($AU$11:$AU$2000=$DY$8),ROWS(DZ$11:DZ101))),"")</f>
        <v>3</v>
      </c>
      <c r="EA101" s="26">
        <f>IFERROR(INDEX(AW$11:AW$2000,_xlfn.AGGREGATE(15,6,(ROW(AW$11:AW$2000)-ROW(AW$11)+1)/($AU$11:$AU$2000=$DY$8),ROWS(EA$11:EA101))),"")</f>
        <v>1</v>
      </c>
      <c r="EB101" s="26">
        <f>IFERROR(INDEX(AX$11:AX$2000,_xlfn.AGGREGATE(15,6,(ROW(AX$11:AX$2000)-ROW(AX$11)+1)/($AU$11:$AU$2000=$DY$8),ROWS(EB$11:EB101))),"")</f>
        <v>1</v>
      </c>
      <c r="EC101" s="26">
        <f>IFERROR(INDEX(AY$11:AY$2000,_xlfn.AGGREGATE(15,6,(ROW(AY$11:AY$2000)-ROW(AY$11)+1)/($AU$11:$AU$2000=$DY$8),ROWS(EC$11:EC101))),"")</f>
        <v>3</v>
      </c>
      <c r="ED101" s="26">
        <f>IFERROR(INDEX(AZ$11:AZ$2000,_xlfn.AGGREGATE(15,6,(ROW(AZ$11:AZ$2000)-ROW(AZ$11)+1)/($AU$11:$AU$2000=$DY$8),ROWS(ED$11:ED101))),"")</f>
        <v>1</v>
      </c>
      <c r="EE101" s="26">
        <f>IFERROR(INDEX(BA$11:BA$2000,_xlfn.AGGREGATE(15,6,(ROW(BA$11:BA$2000)-ROW(BA$11)+1)/($AU$11:$AU$2000=$DY$8),ROWS(EE$11:EE101))),"")</f>
        <v>1</v>
      </c>
      <c r="EF101" s="26">
        <f>IFERROR(INDEX(BB$11:BB$2000,_xlfn.AGGREGATE(15,6,(ROW(BB$11:BB$2000)-ROW(BB$11)+1)/($AU$11:$AU$2000=$DY$8),ROWS(EF$11:EF101))),"")</f>
        <v>3</v>
      </c>
      <c r="EG101" s="26">
        <f>IFERROR(INDEX(BC$11:BC$2000,_xlfn.AGGREGATE(15,6,(ROW(BC$11:BC$2000)-ROW(BC$11)+1)/($AU$11:$AU$2000=$DY$8),ROWS(EG$11:EG101))),"")</f>
        <v>1</v>
      </c>
      <c r="EH101" s="26">
        <f>IFERROR(INDEX(BD$11:BD$2000,_xlfn.AGGREGATE(15,6,(ROW(BD$11:BD$2000)-ROW(BD$11)+1)/($AU$11:$AU$2000=$DY$8),ROWS(EH$11:EH101))),"")</f>
        <v>437.5</v>
      </c>
      <c r="EI101" s="26">
        <f>IFERROR(INDEX(BE$11:BE$2000,_xlfn.AGGREGATE(15,6,(ROW(BE$11:BE$2000)-ROW(BE$11)+1)/($AU$11:$AU$2000=$DY$8),ROWS(EI$11:EI101))),"")</f>
        <v>0</v>
      </c>
      <c r="EJ101" s="26">
        <f>IFERROR(INDEX(BF$11:BF$2000,_xlfn.AGGREGATE(15,6,(ROW(BF$11:BF$2000)-ROW(BF$11)+1)/($AU$11:$AU$2000=$DY$8),ROWS(EJ$11:EJ101))),"")</f>
        <v>462.5</v>
      </c>
      <c r="EK101" s="26">
        <f>IFERROR(INDEX(BG$11:BG$2000,_xlfn.AGGREGATE(15,6,(ROW(BG$11:BG$2000)-ROW(BG$11)+1)/($AU$11:$AU$2000=$DY$8),ROWS(EK$11:EK101))),"")</f>
        <v>12.5</v>
      </c>
      <c r="EL101" s="26">
        <f>IFERROR(INDEX(BH$11:BH$2000,_xlfn.AGGREGATE(15,6,(ROW(BH$11:BH$2000)-ROW(BH$11)+1)/($AU$11:$AU$2000=$DY$8),ROWS(EL$11:EL101))),"")</f>
        <v>0</v>
      </c>
      <c r="EM101" s="26">
        <f>IFERROR(INDEX(BI$11:BI$2000,_xlfn.AGGREGATE(15,6,(ROW(BI$11:BI$2000)-ROW(BI$11)+1)/($AU$11:$AU$2000=$DY$8),ROWS(EM$11:EM101))),"")</f>
        <v>467.64859999999999</v>
      </c>
      <c r="EN101" s="26">
        <f>IFERROR(INDEX(BJ$11:BJ$2000,_xlfn.AGGREGATE(15,6,(ROW(BJ$11:BJ$2000)-ROW(BJ$11)+1)/($AU$11:$AU$2000=$DY$8),ROWS(EN$11:EN101))),"")</f>
        <v>905.27359999999999</v>
      </c>
      <c r="EO101" s="26">
        <f>IFERROR(INDEX(BK$11:BK$2000,_xlfn.AGGREGATE(15,6,(ROW(BK$11:BK$2000)-ROW(BK$11)+1)/($AU$11:$AU$2000=$DY$8),ROWS(EO$11:EO101))),"")</f>
        <v>1342.8986</v>
      </c>
      <c r="EP101" s="26">
        <f>IFERROR(INDEX(BL$11:BL$2000,_xlfn.AGGREGATE(15,6,(ROW(BL$11:BL$2000)-ROW(BL$11)+1)/($AU$11:$AU$2000=$DY$8),ROWS(EP$11:EP101))),"")</f>
        <v>1805.3986</v>
      </c>
      <c r="EQ101" s="26">
        <f>IFERROR(INDEX(BM$11:BM$2000,_xlfn.AGGREGATE(15,6,(ROW(BM$11:BM$2000)-ROW(BM$11)+1)/($AU$11:$AU$2000=$DY$8),ROWS(EQ$11:EQ101))),"")</f>
        <v>0</v>
      </c>
      <c r="ER101" s="26">
        <f>IFERROR(INDEX(BN$11:BN$2000,_xlfn.AGGREGATE(15,6,(ROW(BN$11:BN$2000)-ROW(BN$11)+1)/($AU$11:$AU$2000=$DY$8),ROWS(ER$11:ER101))),"")</f>
        <v>0</v>
      </c>
      <c r="ES101" s="26">
        <f>IFERROR(INDEX(BO$11:BO$2000,_xlfn.AGGREGATE(15,6,(ROW(BO$11:BO$2000)-ROW(BO$11)+1)/($AU$11:$AU$2000=$DY$8),ROWS(ES$11:ES101))),"")</f>
        <v>0</v>
      </c>
      <c r="ET101" s="63">
        <f>IFERROR(INDEX(BP$11:BP$2000,_xlfn.AGGREGATE(15,6,(ROW(BP$11:BP$2000)-ROW(BP$11)+1)/($AU$11:$AU$2000=$DY$8),ROWS(ET$11:ET101))),"")</f>
        <v>0</v>
      </c>
      <c r="EU101" s="25"/>
      <c r="EV101" s="49">
        <v>2</v>
      </c>
      <c r="EW101" s="34"/>
      <c r="EX101" s="176" t="str">
        <f t="shared" ref="EX101:EX149" si="167">VLOOKUP($EV101,$EV$11:$FI$96,3,FALSE)</f>
        <v>PASS</v>
      </c>
      <c r="EY101" s="35">
        <f t="shared" ref="EY101:EY149" si="168">VLOOKUP($EV101,$EV$11:$FI$96,4,FALSE)</f>
        <v>3</v>
      </c>
      <c r="EZ101" s="35">
        <f t="shared" ref="EZ101:EZ149" si="169">VLOOKUP($EV101,$EV$11:$FI$96,5,FALSE)</f>
        <v>2</v>
      </c>
      <c r="FA101" s="35">
        <f t="shared" ref="FA101:FA149" si="170">VLOOKUP($EV101,$EV$11:$FI$96,6,FALSE)</f>
        <v>2</v>
      </c>
      <c r="FB101" s="35">
        <f t="shared" ref="FB101:FB149" si="171">VLOOKUP($EV101,$EV$11:$FI$96,7,FALSE)</f>
        <v>2</v>
      </c>
      <c r="FC101" s="35">
        <f t="shared" ref="FC101:FC149" si="172">VLOOKUP($EV101,$EV$11:$FI$96,8,FALSE)</f>
        <v>2</v>
      </c>
      <c r="FD101" s="35">
        <f t="shared" ref="FD101:FD149" si="173">VLOOKUP($EV101,$EV$11:$FI$96,9,FALSE)</f>
        <v>2</v>
      </c>
      <c r="FE101" s="35">
        <f t="shared" ref="FE101:FE149" si="174">VLOOKUP($EV101,$EV$11:$FI$96,10,FALSE)</f>
        <v>2</v>
      </c>
      <c r="FF101" s="35">
        <f t="shared" ref="FF101:FF149" si="175">VLOOKUP($EV101,$EV$11:$FS$96,11,FALSE)</f>
        <v>2</v>
      </c>
      <c r="FG101" s="35">
        <f t="shared" ref="FG101:FG149" si="176">VLOOKUP($EV101,$EV$11:$FS$96,12,FALSE)</f>
        <v>236</v>
      </c>
      <c r="FH101" s="35">
        <f t="shared" ref="FH101:FH149" si="177">VLOOKUP($EV101,$EV$11:$FS$96,13,FALSE)</f>
        <v>243</v>
      </c>
      <c r="FI101" s="35">
        <f t="shared" ref="FI101:FI149" si="178">VLOOKUP($EV101,$EV$11:$FS$96,14,FALSE)</f>
        <v>256</v>
      </c>
      <c r="FJ101" s="35">
        <f t="shared" ref="FJ101:FJ149" si="179">VLOOKUP($EV101,$EV$11:$FS$96,15,FALSE)</f>
        <v>6.5</v>
      </c>
      <c r="FK101" s="35">
        <f t="shared" ref="FK101:FK149" si="180">VLOOKUP($EV101,$EV$11:$FS$96,16,FALSE)</f>
        <v>0</v>
      </c>
      <c r="FL101" s="35">
        <f t="shared" ref="FL101:FL149" si="181">VLOOKUP($EV101,$EV$11:$FS$96,17,FALSE)</f>
        <v>256</v>
      </c>
      <c r="FM101" s="35">
        <f t="shared" ref="FM101:FM149" si="182">VLOOKUP($EV101,$EV$11:$FS$96,18,FALSE)</f>
        <v>499</v>
      </c>
      <c r="FN101" s="35">
        <f t="shared" ref="FN101:FN149" si="183">VLOOKUP($EV101,$EV$11:$FS$96,19,FALSE)</f>
        <v>742</v>
      </c>
      <c r="FO101" s="35">
        <f t="shared" ref="FO101:FO149" si="184">VLOOKUP($EV101,$EV$11:$FS$96,20,FALSE)</f>
        <v>985</v>
      </c>
      <c r="FP101" s="35">
        <f t="shared" ref="FP101:FP149" si="185">VLOOKUP($EV101,$EV$11:$FS$96,21,FALSE)</f>
        <v>1228</v>
      </c>
      <c r="FQ101" s="35">
        <f t="shared" ref="FQ101:FQ149" si="186">VLOOKUP($EV101,$EV$11:$FS$96,22,FALSE)</f>
        <v>1471</v>
      </c>
      <c r="FR101" s="35">
        <f t="shared" ref="FR101:FR149" si="187">VLOOKUP($EV101,$EV$11:$FS$96,23,FALSE)</f>
        <v>1714</v>
      </c>
      <c r="FS101" s="177">
        <f t="shared" ref="FS101:FS149" si="188">VLOOKUP($EV101,$EV$11:$FS$96,24,FALSE)</f>
        <v>0</v>
      </c>
      <c r="FT101" s="35"/>
      <c r="FU101" s="49">
        <v>2</v>
      </c>
      <c r="FV101" s="34"/>
      <c r="FW101" s="176" t="str">
        <f t="shared" ref="FW101:FW149" si="189">VLOOKUP($FU101,$FU$11:$GH$96,3,FALSE)</f>
        <v>PASS</v>
      </c>
      <c r="FX101" s="36">
        <f t="shared" ref="FX101:FX149" si="190">VLOOKUP($FU101,$FU$11:$GH$96,4,FALSE)</f>
        <v>3</v>
      </c>
      <c r="FY101" s="34">
        <f t="shared" ref="FY101:FY149" si="191">VLOOKUP($FU101,$FU$11:$GH$96,5,FALSE)</f>
        <v>1</v>
      </c>
      <c r="FZ101" s="34">
        <f t="shared" ref="FZ101:FZ149" si="192">VLOOKUP($FU101,$FU$11:$GH$96,6,FALSE)</f>
        <v>1</v>
      </c>
      <c r="GA101" s="34">
        <f t="shared" ref="GA101:GA149" si="193">VLOOKUP($FU101,$FU$11:$GH$96,7,FALSE)</f>
        <v>3</v>
      </c>
      <c r="GB101" s="34">
        <f t="shared" ref="GB101:GB149" si="194">VLOOKUP($FU101,$FU$11:$GH$96,8,FALSE)</f>
        <v>1</v>
      </c>
      <c r="GC101" s="34">
        <f t="shared" ref="GC101:GC149" si="195">VLOOKUP($FU101,$FU$11:$GH$96,9,FALSE)</f>
        <v>1</v>
      </c>
      <c r="GD101" s="34">
        <f t="shared" ref="GD101:GD149" si="196">VLOOKUP($FU101,$FU$11:$GH$96,10,FALSE)</f>
        <v>3</v>
      </c>
      <c r="GE101" s="173">
        <f t="shared" ref="GE101:GE149" si="197">VLOOKUP($FU101,$FU$11:$GM$96,11,FALSE)</f>
        <v>1</v>
      </c>
      <c r="GF101" s="34">
        <f t="shared" ref="GF101:GF149" si="198">VLOOKUP($FU101,$FU$11:$GM$96,12,FALSE)</f>
        <v>448</v>
      </c>
      <c r="GG101" s="34">
        <f t="shared" ref="GG101:GG149" si="199">VLOOKUP($FU101,$FU$11:$GM$96,13,FALSE)</f>
        <v>0</v>
      </c>
      <c r="GH101" s="34">
        <f t="shared" ref="GH101:GH149" si="200">VLOOKUP($FU101,$FU$11:$GM$96,14,FALSE)</f>
        <v>452</v>
      </c>
      <c r="GI101" s="34">
        <f t="shared" ref="GI101:GI149" si="201">VLOOKUP($FU101,$FU$11:$GM$96,15,FALSE)</f>
        <v>2</v>
      </c>
      <c r="GJ101" s="34">
        <f t="shared" ref="GJ101:GJ149" si="202">VLOOKUP($FU101,$FU$11:$GM$96,16,FALSE)</f>
        <v>0</v>
      </c>
      <c r="GK101" s="34">
        <f t="shared" ref="GK101:GK149" si="203">VLOOKUP($FU101,$FU$11:$GM$96,17,FALSE)</f>
        <v>457.14859999999999</v>
      </c>
      <c r="GL101" s="34">
        <f t="shared" ref="GL101:GL149" si="204">VLOOKUP($FU101,$FU$11:$GM$96,18,FALSE)</f>
        <v>905.27359999999999</v>
      </c>
      <c r="GM101" s="181">
        <f t="shared" ref="GM101:GM149" si="205">VLOOKUP($FU101,$FU$11:$GM$96,19,FALSE)</f>
        <v>1353.3986</v>
      </c>
      <c r="GN101" s="34">
        <f t="shared" ref="GN101:GN149" si="206">VLOOKUP($FU101,$FU$11:$GN$96,20,FALSE)</f>
        <v>1805.3986</v>
      </c>
      <c r="GO101" s="25"/>
      <c r="GP101" s="305"/>
      <c r="GQ101" s="142"/>
      <c r="GR101" s="26"/>
      <c r="GS101" s="26"/>
      <c r="GT101" s="26"/>
      <c r="GU101" s="26"/>
      <c r="GV101" s="26"/>
      <c r="GW101" s="26"/>
      <c r="GX101" s="26"/>
      <c r="GY101" s="26"/>
      <c r="GZ101" s="26"/>
      <c r="HA101" s="26"/>
      <c r="HB101" s="12"/>
      <c r="HC101" s="26"/>
      <c r="HD101" s="26"/>
      <c r="HE101" s="26"/>
      <c r="HF101" s="26"/>
      <c r="HG101" s="26"/>
      <c r="HH101" s="2"/>
      <c r="HI101" s="2"/>
      <c r="HJ101" s="25"/>
      <c r="HK101" s="2"/>
      <c r="HL101" s="2"/>
      <c r="HN101" s="12"/>
      <c r="HO101" s="12"/>
      <c r="HP101" s="12"/>
      <c r="HQ101" s="12"/>
      <c r="HR101" s="12"/>
      <c r="HS101" s="12"/>
      <c r="HT101" s="12"/>
      <c r="HU101" s="12"/>
      <c r="HV101" s="12"/>
      <c r="HW101" s="12"/>
      <c r="HX101" s="12"/>
      <c r="HY101" s="12"/>
      <c r="HZ101" s="12"/>
      <c r="IA101" s="12"/>
      <c r="IB101" s="12"/>
      <c r="IC101" s="12"/>
      <c r="ID101" s="12"/>
      <c r="IE101" s="12"/>
      <c r="IF101" s="12"/>
      <c r="IG101" s="12"/>
      <c r="IH101" s="12"/>
      <c r="II101" s="12"/>
      <c r="IJ101" s="12"/>
      <c r="IK101" s="12"/>
      <c r="IL101" s="12"/>
      <c r="IM101" s="12"/>
      <c r="IN101" s="12"/>
      <c r="IO101" s="12"/>
      <c r="IP101" s="12"/>
      <c r="IQ101" s="12"/>
      <c r="IR101" s="12"/>
      <c r="IS101" s="12"/>
      <c r="IT101" s="12"/>
      <c r="IU101" s="12"/>
      <c r="IV101" s="12"/>
      <c r="IW101" s="12"/>
      <c r="IX101" s="12"/>
      <c r="IY101" s="12"/>
      <c r="IZ101" s="12"/>
      <c r="JA101" s="12"/>
      <c r="JB101" s="12"/>
      <c r="JC101" s="12"/>
      <c r="JD101" s="12"/>
      <c r="JE101" s="12"/>
      <c r="JF101" s="12"/>
      <c r="JG101" s="12"/>
      <c r="JH101" s="12"/>
      <c r="JI101" s="12"/>
      <c r="JJ101" s="12"/>
      <c r="JK101" s="12"/>
    </row>
    <row r="102" spans="1:271" x14ac:dyDescent="0.3">
      <c r="A102" s="100"/>
      <c r="B102" s="100"/>
      <c r="C102" s="100"/>
      <c r="D102" s="100"/>
      <c r="E102" s="100"/>
      <c r="F102" s="100"/>
      <c r="G102" s="100"/>
      <c r="H102" s="100"/>
      <c r="I102" s="100"/>
      <c r="J102" s="100"/>
      <c r="K102" s="100"/>
      <c r="L102" s="100"/>
      <c r="M102" s="100"/>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426"/>
      <c r="AR102" s="141"/>
      <c r="AS102" s="18"/>
      <c r="AU102" s="436" t="s">
        <v>113</v>
      </c>
      <c r="AV102" s="437"/>
      <c r="AW102" s="437"/>
      <c r="AX102" s="437"/>
      <c r="AY102" s="437"/>
      <c r="AZ102" s="437"/>
      <c r="BA102" s="437"/>
      <c r="BB102" s="437"/>
      <c r="BC102" s="437"/>
      <c r="BD102" s="437"/>
      <c r="BE102" s="437"/>
      <c r="BF102" s="437"/>
      <c r="BG102" s="438"/>
      <c r="BH102" s="203"/>
      <c r="BI102" s="26">
        <f t="shared" ref="BI102:BP102" si="207">BI10</f>
        <v>1</v>
      </c>
      <c r="BJ102" s="26">
        <f t="shared" si="207"/>
        <v>2</v>
      </c>
      <c r="BK102" s="26">
        <f t="shared" si="207"/>
        <v>3</v>
      </c>
      <c r="BL102" s="26">
        <f t="shared" si="207"/>
        <v>4</v>
      </c>
      <c r="BM102" s="26">
        <f t="shared" si="207"/>
        <v>5</v>
      </c>
      <c r="BN102" s="26">
        <f t="shared" si="207"/>
        <v>6</v>
      </c>
      <c r="BO102" s="26">
        <f t="shared" si="207"/>
        <v>7</v>
      </c>
      <c r="BP102" s="26">
        <f t="shared" si="207"/>
        <v>8</v>
      </c>
      <c r="BQ102" s="203"/>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366"/>
      <c r="DU102" s="142"/>
      <c r="DV102" s="26"/>
      <c r="DW102" s="48">
        <v>89</v>
      </c>
      <c r="DX102" s="26" t="str">
        <f>IFERROR(INDEX(AT$11:AT$2000,_xlfn.AGGREGATE(15,6,(ROW(AT$11:AT$2000)-ROW(AT$11)+1)/($AU$11:$AU$2000=$DY$8),ROWS(DX$11:DX102))),"")</f>
        <v>t</v>
      </c>
      <c r="DY102" s="4" t="str">
        <f>IFERROR(INDEX(AU$11:AU$2000,_xlfn.AGGREGATE(15,6,(ROW(AU$11:AU$2000)-ROW(AU$11)+1)/($AU$11:$AU$2000=$DY$8),ROWS(DY$11:DY102))),"")</f>
        <v>PASS</v>
      </c>
      <c r="DZ102" s="26">
        <f>IFERROR(INDEX(AV$11:AV$2000,_xlfn.AGGREGATE(15,6,(ROW(AV$11:AV$2000)-ROW(AV$11)+1)/($AU$11:$AU$2000=$DY$8),ROWS(DZ$11:DZ102))),"")</f>
        <v>3</v>
      </c>
      <c r="EA102" s="26">
        <f>IFERROR(INDEX(AW$11:AW$2000,_xlfn.AGGREGATE(15,6,(ROW(AW$11:AW$2000)-ROW(AW$11)+1)/($AU$11:$AU$2000=$DY$8),ROWS(EA$11:EA102))),"")</f>
        <v>1</v>
      </c>
      <c r="EB102" s="26">
        <f>IFERROR(INDEX(AX$11:AX$2000,_xlfn.AGGREGATE(15,6,(ROW(AX$11:AX$2000)-ROW(AX$11)+1)/($AU$11:$AU$2000=$DY$8),ROWS(EB$11:EB102))),"")</f>
        <v>1</v>
      </c>
      <c r="EC102" s="26">
        <f>IFERROR(INDEX(AY$11:AY$2000,_xlfn.AGGREGATE(15,6,(ROW(AY$11:AY$2000)-ROW(AY$11)+1)/($AU$11:$AU$2000=$DY$8),ROWS(EC$11:EC102))),"")</f>
        <v>3</v>
      </c>
      <c r="ED102" s="26">
        <f>IFERROR(INDEX(AZ$11:AZ$2000,_xlfn.AGGREGATE(15,6,(ROW(AZ$11:AZ$2000)-ROW(AZ$11)+1)/($AU$11:$AU$2000=$DY$8),ROWS(ED$11:ED102))),"")</f>
        <v>1</v>
      </c>
      <c r="EE102" s="26">
        <f>IFERROR(INDEX(BA$11:BA$2000,_xlfn.AGGREGATE(15,6,(ROW(BA$11:BA$2000)-ROW(BA$11)+1)/($AU$11:$AU$2000=$DY$8),ROWS(EE$11:EE102))),"")</f>
        <v>1</v>
      </c>
      <c r="EF102" s="26">
        <f>IFERROR(INDEX(BB$11:BB$2000,_xlfn.AGGREGATE(15,6,(ROW(BB$11:BB$2000)-ROW(BB$11)+1)/($AU$11:$AU$2000=$DY$8),ROWS(EF$11:EF102))),"")</f>
        <v>3</v>
      </c>
      <c r="EG102" s="26">
        <f>IFERROR(INDEX(BC$11:BC$2000,_xlfn.AGGREGATE(15,6,(ROW(BC$11:BC$2000)-ROW(BC$11)+1)/($AU$11:$AU$2000=$DY$8),ROWS(EG$11:EG102))),"")</f>
        <v>1</v>
      </c>
      <c r="EH102" s="26">
        <f>IFERROR(INDEX(BD$11:BD$2000,_xlfn.AGGREGATE(15,6,(ROW(BD$11:BD$2000)-ROW(BD$11)+1)/($AU$11:$AU$2000=$DY$8),ROWS(EH$11:EH102))),"")</f>
        <v>437</v>
      </c>
      <c r="EI102" s="26">
        <f>IFERROR(INDEX(BE$11:BE$2000,_xlfn.AGGREGATE(15,6,(ROW(BE$11:BE$2000)-ROW(BE$11)+1)/($AU$11:$AU$2000=$DY$8),ROWS(EI$11:EI102))),"")</f>
        <v>0</v>
      </c>
      <c r="EJ102" s="26">
        <f>IFERROR(INDEX(BF$11:BF$2000,_xlfn.AGGREGATE(15,6,(ROW(BF$11:BF$2000)-ROW(BF$11)+1)/($AU$11:$AU$2000=$DY$8),ROWS(EJ$11:EJ102))),"")</f>
        <v>463</v>
      </c>
      <c r="EK102" s="26">
        <f>IFERROR(INDEX(BG$11:BG$2000,_xlfn.AGGREGATE(15,6,(ROW(BG$11:BG$2000)-ROW(BG$11)+1)/($AU$11:$AU$2000=$DY$8),ROWS(EK$11:EK102))),"")</f>
        <v>13</v>
      </c>
      <c r="EL102" s="26">
        <f>IFERROR(INDEX(BH$11:BH$2000,_xlfn.AGGREGATE(15,6,(ROW(BH$11:BH$2000)-ROW(BH$11)+1)/($AU$11:$AU$2000=$DY$8),ROWS(EL$11:EL102))),"")</f>
        <v>0</v>
      </c>
      <c r="EM102" s="26">
        <f>IFERROR(INDEX(BI$11:BI$2000,_xlfn.AGGREGATE(15,6,(ROW(BI$11:BI$2000)-ROW(BI$11)+1)/($AU$11:$AU$2000=$DY$8),ROWS(EM$11:EM102))),"")</f>
        <v>468.14859999999999</v>
      </c>
      <c r="EN102" s="26">
        <f>IFERROR(INDEX(BJ$11:BJ$2000,_xlfn.AGGREGATE(15,6,(ROW(BJ$11:BJ$2000)-ROW(BJ$11)+1)/($AU$11:$AU$2000=$DY$8),ROWS(EN$11:EN102))),"")</f>
        <v>905.27359999999999</v>
      </c>
      <c r="EO102" s="26">
        <f>IFERROR(INDEX(BK$11:BK$2000,_xlfn.AGGREGATE(15,6,(ROW(BK$11:BK$2000)-ROW(BK$11)+1)/($AU$11:$AU$2000=$DY$8),ROWS(EO$11:EO102))),"")</f>
        <v>1342.3986</v>
      </c>
      <c r="EP102" s="26">
        <f>IFERROR(INDEX(BL$11:BL$2000,_xlfn.AGGREGATE(15,6,(ROW(BL$11:BL$2000)-ROW(BL$11)+1)/($AU$11:$AU$2000=$DY$8),ROWS(EP$11:EP102))),"")</f>
        <v>1805.3986</v>
      </c>
      <c r="EQ102" s="26">
        <f>IFERROR(INDEX(BM$11:BM$2000,_xlfn.AGGREGATE(15,6,(ROW(BM$11:BM$2000)-ROW(BM$11)+1)/($AU$11:$AU$2000=$DY$8),ROWS(EQ$11:EQ102))),"")</f>
        <v>0</v>
      </c>
      <c r="ER102" s="26">
        <f>IFERROR(INDEX(BN$11:BN$2000,_xlfn.AGGREGATE(15,6,(ROW(BN$11:BN$2000)-ROW(BN$11)+1)/($AU$11:$AU$2000=$DY$8),ROWS(ER$11:ER102))),"")</f>
        <v>0</v>
      </c>
      <c r="ES102" s="26">
        <f>IFERROR(INDEX(BO$11:BO$2000,_xlfn.AGGREGATE(15,6,(ROW(BO$11:BO$2000)-ROW(BO$11)+1)/($AU$11:$AU$2000=$DY$8),ROWS(ES$11:ES102))),"")</f>
        <v>0</v>
      </c>
      <c r="ET102" s="63">
        <f>IFERROR(INDEX(BP$11:BP$2000,_xlfn.AGGREGATE(15,6,(ROW(BP$11:BP$2000)-ROW(BP$11)+1)/($AU$11:$AU$2000=$DY$8),ROWS(ET$11:ET102))),"")</f>
        <v>0</v>
      </c>
      <c r="EU102" s="25"/>
      <c r="EV102" s="49">
        <v>3</v>
      </c>
      <c r="EW102" s="34"/>
      <c r="EX102" s="176" t="str">
        <f t="shared" si="167"/>
        <v>PASS</v>
      </c>
      <c r="EY102" s="35">
        <f t="shared" si="168"/>
        <v>1</v>
      </c>
      <c r="EZ102" s="35">
        <f t="shared" si="169"/>
        <v>1</v>
      </c>
      <c r="FA102" s="35">
        <f t="shared" si="170"/>
        <v>3</v>
      </c>
      <c r="FB102" s="35">
        <f t="shared" si="171"/>
        <v>3</v>
      </c>
      <c r="FC102" s="35">
        <f t="shared" si="172"/>
        <v>3</v>
      </c>
      <c r="FD102" s="35">
        <f t="shared" si="173"/>
        <v>1</v>
      </c>
      <c r="FE102" s="35">
        <f t="shared" si="174"/>
        <v>1</v>
      </c>
      <c r="FF102" s="35">
        <f t="shared" si="175"/>
        <v>1</v>
      </c>
      <c r="FG102" s="35">
        <f t="shared" si="176"/>
        <v>220</v>
      </c>
      <c r="FH102" s="35">
        <f t="shared" si="177"/>
        <v>246</v>
      </c>
      <c r="FI102" s="35">
        <f t="shared" si="178"/>
        <v>272</v>
      </c>
      <c r="FJ102" s="35">
        <f t="shared" si="179"/>
        <v>26</v>
      </c>
      <c r="FK102" s="35">
        <f t="shared" si="180"/>
        <v>0</v>
      </c>
      <c r="FL102" s="35">
        <f t="shared" si="181"/>
        <v>220</v>
      </c>
      <c r="FM102" s="35">
        <f t="shared" si="182"/>
        <v>440</v>
      </c>
      <c r="FN102" s="35">
        <f t="shared" si="183"/>
        <v>712</v>
      </c>
      <c r="FO102" s="35">
        <f t="shared" si="184"/>
        <v>984</v>
      </c>
      <c r="FP102" s="35">
        <f t="shared" si="185"/>
        <v>1256</v>
      </c>
      <c r="FQ102" s="35">
        <f t="shared" si="186"/>
        <v>1476</v>
      </c>
      <c r="FR102" s="35">
        <f t="shared" si="187"/>
        <v>1696</v>
      </c>
      <c r="FS102" s="177">
        <f t="shared" si="188"/>
        <v>0</v>
      </c>
      <c r="FT102" s="35"/>
      <c r="FU102" s="49">
        <v>3</v>
      </c>
      <c r="FV102" s="34"/>
      <c r="FW102" s="176" t="str">
        <f t="shared" si="189"/>
        <v>PASS</v>
      </c>
      <c r="FX102" s="36">
        <f t="shared" si="190"/>
        <v>3</v>
      </c>
      <c r="FY102" s="34">
        <f t="shared" si="191"/>
        <v>1</v>
      </c>
      <c r="FZ102" s="34">
        <f t="shared" si="192"/>
        <v>1</v>
      </c>
      <c r="GA102" s="34">
        <f t="shared" si="193"/>
        <v>3</v>
      </c>
      <c r="GB102" s="34">
        <f t="shared" si="194"/>
        <v>1</v>
      </c>
      <c r="GC102" s="34">
        <f t="shared" si="195"/>
        <v>1</v>
      </c>
      <c r="GD102" s="34">
        <f t="shared" si="196"/>
        <v>3</v>
      </c>
      <c r="GE102" s="173">
        <f t="shared" si="197"/>
        <v>1</v>
      </c>
      <c r="GF102" s="34">
        <f t="shared" si="198"/>
        <v>447.5</v>
      </c>
      <c r="GG102" s="34">
        <f t="shared" si="199"/>
        <v>0</v>
      </c>
      <c r="GH102" s="34">
        <f t="shared" si="200"/>
        <v>452.5</v>
      </c>
      <c r="GI102" s="34">
        <f t="shared" si="201"/>
        <v>2.5</v>
      </c>
      <c r="GJ102" s="34">
        <f t="shared" si="202"/>
        <v>0</v>
      </c>
      <c r="GK102" s="34">
        <f t="shared" si="203"/>
        <v>457.64859999999999</v>
      </c>
      <c r="GL102" s="34">
        <f t="shared" si="204"/>
        <v>905.27359999999999</v>
      </c>
      <c r="GM102" s="181">
        <f t="shared" si="205"/>
        <v>1352.8986</v>
      </c>
      <c r="GN102" s="34">
        <f t="shared" si="206"/>
        <v>1805.3986</v>
      </c>
      <c r="GO102" s="25"/>
      <c r="GP102" s="305"/>
      <c r="GQ102" s="142"/>
      <c r="GR102" s="26"/>
      <c r="GS102" s="26"/>
      <c r="GT102" s="26"/>
      <c r="GU102" s="26"/>
      <c r="GV102" s="26"/>
      <c r="GW102" s="26"/>
      <c r="GX102" s="26"/>
      <c r="GY102" s="26"/>
      <c r="GZ102" s="26"/>
      <c r="HA102" s="26"/>
      <c r="HB102" s="12"/>
      <c r="HC102" s="26"/>
      <c r="HD102" s="26"/>
      <c r="HE102" s="26"/>
      <c r="HF102" s="26"/>
      <c r="HG102" s="26"/>
      <c r="HH102" s="2"/>
      <c r="HI102" s="2"/>
      <c r="HJ102" s="25"/>
      <c r="HK102" s="2"/>
      <c r="HL102" s="2"/>
      <c r="HN102" s="12"/>
      <c r="HO102" s="12"/>
      <c r="HP102" s="12"/>
      <c r="HQ102" s="12"/>
      <c r="HR102" s="12"/>
      <c r="HS102" s="12"/>
      <c r="HT102" s="12"/>
      <c r="HU102" s="12"/>
      <c r="HV102" s="12"/>
      <c r="HW102" s="12"/>
      <c r="HX102" s="12"/>
      <c r="HY102" s="12"/>
      <c r="HZ102" s="12"/>
      <c r="IA102" s="12"/>
      <c r="IB102" s="12"/>
      <c r="IC102" s="12"/>
      <c r="ID102" s="12"/>
      <c r="IE102" s="12"/>
      <c r="IF102" s="12"/>
      <c r="IG102" s="12"/>
      <c r="IH102" s="12"/>
      <c r="II102" s="12"/>
      <c r="IJ102" s="12"/>
      <c r="IK102" s="12"/>
      <c r="IL102" s="12"/>
      <c r="IM102" s="12"/>
      <c r="IN102" s="12"/>
      <c r="IO102" s="12"/>
      <c r="IP102" s="12"/>
      <c r="IQ102" s="12"/>
      <c r="IR102" s="12"/>
      <c r="IS102" s="12"/>
      <c r="IT102" s="12"/>
      <c r="IU102" s="12"/>
      <c r="IV102" s="12"/>
      <c r="IW102" s="12"/>
      <c r="IX102" s="12"/>
      <c r="IY102" s="12"/>
      <c r="IZ102" s="12"/>
      <c r="JA102" s="12"/>
      <c r="JB102" s="12"/>
      <c r="JC102" s="12"/>
      <c r="JD102" s="12"/>
      <c r="JE102" s="12"/>
      <c r="JF102" s="12"/>
      <c r="JG102" s="12"/>
      <c r="JH102" s="12"/>
      <c r="JI102" s="12"/>
      <c r="JJ102" s="12"/>
      <c r="JK102" s="12"/>
    </row>
    <row r="103" spans="1:271" x14ac:dyDescent="0.3">
      <c r="A103" s="100"/>
      <c r="B103" s="100"/>
      <c r="C103" s="100"/>
      <c r="D103" s="100"/>
      <c r="E103" s="100"/>
      <c r="F103" s="100"/>
      <c r="G103" s="100"/>
      <c r="H103" s="100"/>
      <c r="I103" s="100"/>
      <c r="J103" s="100"/>
      <c r="K103" s="100"/>
      <c r="L103" s="100"/>
      <c r="M103" s="100"/>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426"/>
      <c r="AR103" s="141"/>
      <c r="AS103" s="18"/>
      <c r="AT103" s="26"/>
      <c r="AU103" s="62" t="str">
        <f>AU50</f>
        <v>Status</v>
      </c>
      <c r="AV103" s="221"/>
      <c r="AW103" s="221"/>
      <c r="AX103" s="221"/>
      <c r="AY103" s="221"/>
      <c r="AZ103" s="221" t="s">
        <v>108</v>
      </c>
      <c r="BA103" s="221"/>
      <c r="BB103" s="221"/>
      <c r="BC103" s="221"/>
      <c r="BD103" s="23">
        <f>BD50</f>
        <v>1</v>
      </c>
      <c r="BE103" s="23">
        <f>BE50</f>
        <v>2</v>
      </c>
      <c r="BF103" s="23">
        <f>BF50</f>
        <v>3</v>
      </c>
      <c r="BG103" s="22" t="s">
        <v>242</v>
      </c>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366"/>
      <c r="DU103" s="142"/>
      <c r="DV103" s="26"/>
      <c r="DW103" s="48">
        <v>90</v>
      </c>
      <c r="DX103" s="26" t="str">
        <f>IFERROR(INDEX(AT$11:AT$2000,_xlfn.AGGREGATE(15,6,(ROW(AT$11:AT$2000)-ROW(AT$11)+1)/($AU$11:$AU$2000=$DY$8),ROWS(DX$11:DX103))),"")</f>
        <v>t</v>
      </c>
      <c r="DY103" s="4" t="str">
        <f>IFERROR(INDEX(AU$11:AU$2000,_xlfn.AGGREGATE(15,6,(ROW(AU$11:AU$2000)-ROW(AU$11)+1)/($AU$11:$AU$2000=$DY$8),ROWS(DY$11:DY103))),"")</f>
        <v>PASS</v>
      </c>
      <c r="DZ103" s="26">
        <f>IFERROR(INDEX(AV$11:AV$2000,_xlfn.AGGREGATE(15,6,(ROW(AV$11:AV$2000)-ROW(AV$11)+1)/($AU$11:$AU$2000=$DY$8),ROWS(DZ$11:DZ103))),"")</f>
        <v>3</v>
      </c>
      <c r="EA103" s="26">
        <f>IFERROR(INDEX(AW$11:AW$2000,_xlfn.AGGREGATE(15,6,(ROW(AW$11:AW$2000)-ROW(AW$11)+1)/($AU$11:$AU$2000=$DY$8),ROWS(EA$11:EA103))),"")</f>
        <v>1</v>
      </c>
      <c r="EB103" s="26">
        <f>IFERROR(INDEX(AX$11:AX$2000,_xlfn.AGGREGATE(15,6,(ROW(AX$11:AX$2000)-ROW(AX$11)+1)/($AU$11:$AU$2000=$DY$8),ROWS(EB$11:EB103))),"")</f>
        <v>1</v>
      </c>
      <c r="EC103" s="26">
        <f>IFERROR(INDEX(AY$11:AY$2000,_xlfn.AGGREGATE(15,6,(ROW(AY$11:AY$2000)-ROW(AY$11)+1)/($AU$11:$AU$2000=$DY$8),ROWS(EC$11:EC103))),"")</f>
        <v>3</v>
      </c>
      <c r="ED103" s="26">
        <f>IFERROR(INDEX(AZ$11:AZ$2000,_xlfn.AGGREGATE(15,6,(ROW(AZ$11:AZ$2000)-ROW(AZ$11)+1)/($AU$11:$AU$2000=$DY$8),ROWS(ED$11:ED103))),"")</f>
        <v>1</v>
      </c>
      <c r="EE103" s="26">
        <f>IFERROR(INDEX(BA$11:BA$2000,_xlfn.AGGREGATE(15,6,(ROW(BA$11:BA$2000)-ROW(BA$11)+1)/($AU$11:$AU$2000=$DY$8),ROWS(EE$11:EE103))),"")</f>
        <v>1</v>
      </c>
      <c r="EF103" s="26">
        <f>IFERROR(INDEX(BB$11:BB$2000,_xlfn.AGGREGATE(15,6,(ROW(BB$11:BB$2000)-ROW(BB$11)+1)/($AU$11:$AU$2000=$DY$8),ROWS(EF$11:EF103))),"")</f>
        <v>3</v>
      </c>
      <c r="EG103" s="26">
        <f>IFERROR(INDEX(BC$11:BC$2000,_xlfn.AGGREGATE(15,6,(ROW(BC$11:BC$2000)-ROW(BC$11)+1)/($AU$11:$AU$2000=$DY$8),ROWS(EG$11:EG103))),"")</f>
        <v>1</v>
      </c>
      <c r="EH103" s="26">
        <f>IFERROR(INDEX(BD$11:BD$2000,_xlfn.AGGREGATE(15,6,(ROW(BD$11:BD$2000)-ROW(BD$11)+1)/($AU$11:$AU$2000=$DY$8),ROWS(EH$11:EH103))),"")</f>
        <v>436.5</v>
      </c>
      <c r="EI103" s="26">
        <f>IFERROR(INDEX(BE$11:BE$2000,_xlfn.AGGREGATE(15,6,(ROW(BE$11:BE$2000)-ROW(BE$11)+1)/($AU$11:$AU$2000=$DY$8),ROWS(EI$11:EI103))),"")</f>
        <v>0</v>
      </c>
      <c r="EJ103" s="26">
        <f>IFERROR(INDEX(BF$11:BF$2000,_xlfn.AGGREGATE(15,6,(ROW(BF$11:BF$2000)-ROW(BF$11)+1)/($AU$11:$AU$2000=$DY$8),ROWS(EJ$11:EJ103))),"")</f>
        <v>463.5</v>
      </c>
      <c r="EK103" s="26">
        <f>IFERROR(INDEX(BG$11:BG$2000,_xlfn.AGGREGATE(15,6,(ROW(BG$11:BG$2000)-ROW(BG$11)+1)/($AU$11:$AU$2000=$DY$8),ROWS(EK$11:EK103))),"")</f>
        <v>13.5</v>
      </c>
      <c r="EL103" s="26">
        <f>IFERROR(INDEX(BH$11:BH$2000,_xlfn.AGGREGATE(15,6,(ROW(BH$11:BH$2000)-ROW(BH$11)+1)/($AU$11:$AU$2000=$DY$8),ROWS(EL$11:EL103))),"")</f>
        <v>0</v>
      </c>
      <c r="EM103" s="26">
        <f>IFERROR(INDEX(BI$11:BI$2000,_xlfn.AGGREGATE(15,6,(ROW(BI$11:BI$2000)-ROW(BI$11)+1)/($AU$11:$AU$2000=$DY$8),ROWS(EM$11:EM103))),"")</f>
        <v>468.64859999999999</v>
      </c>
      <c r="EN103" s="26">
        <f>IFERROR(INDEX(BJ$11:BJ$2000,_xlfn.AGGREGATE(15,6,(ROW(BJ$11:BJ$2000)-ROW(BJ$11)+1)/($AU$11:$AU$2000=$DY$8),ROWS(EN$11:EN103))),"")</f>
        <v>905.27359999999999</v>
      </c>
      <c r="EO103" s="26">
        <f>IFERROR(INDEX(BK$11:BK$2000,_xlfn.AGGREGATE(15,6,(ROW(BK$11:BK$2000)-ROW(BK$11)+1)/($AU$11:$AU$2000=$DY$8),ROWS(EO$11:EO103))),"")</f>
        <v>1341.8986</v>
      </c>
      <c r="EP103" s="26">
        <f>IFERROR(INDEX(BL$11:BL$2000,_xlfn.AGGREGATE(15,6,(ROW(BL$11:BL$2000)-ROW(BL$11)+1)/($AU$11:$AU$2000=$DY$8),ROWS(EP$11:EP103))),"")</f>
        <v>1805.3986</v>
      </c>
      <c r="EQ103" s="26">
        <f>IFERROR(INDEX(BM$11:BM$2000,_xlfn.AGGREGATE(15,6,(ROW(BM$11:BM$2000)-ROW(BM$11)+1)/($AU$11:$AU$2000=$DY$8),ROWS(EQ$11:EQ103))),"")</f>
        <v>0</v>
      </c>
      <c r="ER103" s="26">
        <f>IFERROR(INDEX(BN$11:BN$2000,_xlfn.AGGREGATE(15,6,(ROW(BN$11:BN$2000)-ROW(BN$11)+1)/($AU$11:$AU$2000=$DY$8),ROWS(ER$11:ER103))),"")</f>
        <v>0</v>
      </c>
      <c r="ES103" s="26">
        <f>IFERROR(INDEX(BO$11:BO$2000,_xlfn.AGGREGATE(15,6,(ROW(BO$11:BO$2000)-ROW(BO$11)+1)/($AU$11:$AU$2000=$DY$8),ROWS(ES$11:ES103))),"")</f>
        <v>0</v>
      </c>
      <c r="ET103" s="63">
        <f>IFERROR(INDEX(BP$11:BP$2000,_xlfn.AGGREGATE(15,6,(ROW(BP$11:BP$2000)-ROW(BP$11)+1)/($AU$11:$AU$2000=$DY$8),ROWS(ET$11:ET103))),"")</f>
        <v>0</v>
      </c>
      <c r="EU103" s="25"/>
      <c r="EV103" s="49">
        <v>4</v>
      </c>
      <c r="EW103" s="34"/>
      <c r="EX103" s="176" t="str">
        <f t="shared" si="167"/>
        <v>PASS</v>
      </c>
      <c r="EY103" s="35">
        <f t="shared" si="168"/>
        <v>1</v>
      </c>
      <c r="EZ103" s="35">
        <f t="shared" si="169"/>
        <v>1</v>
      </c>
      <c r="FA103" s="35">
        <f t="shared" si="170"/>
        <v>3</v>
      </c>
      <c r="FB103" s="35">
        <f t="shared" si="171"/>
        <v>3</v>
      </c>
      <c r="FC103" s="35">
        <f t="shared" si="172"/>
        <v>3</v>
      </c>
      <c r="FD103" s="35">
        <f t="shared" si="173"/>
        <v>1</v>
      </c>
      <c r="FE103" s="35">
        <f t="shared" si="174"/>
        <v>1</v>
      </c>
      <c r="FF103" s="35">
        <f t="shared" si="175"/>
        <v>1</v>
      </c>
      <c r="FG103" s="35">
        <f t="shared" si="176"/>
        <v>219</v>
      </c>
      <c r="FH103" s="35">
        <f t="shared" si="177"/>
        <v>246</v>
      </c>
      <c r="FI103" s="35">
        <f t="shared" si="178"/>
        <v>273</v>
      </c>
      <c r="FJ103" s="35">
        <f t="shared" si="179"/>
        <v>27</v>
      </c>
      <c r="FK103" s="35">
        <f t="shared" si="180"/>
        <v>0</v>
      </c>
      <c r="FL103" s="35">
        <f t="shared" si="181"/>
        <v>219</v>
      </c>
      <c r="FM103" s="35">
        <f t="shared" si="182"/>
        <v>438</v>
      </c>
      <c r="FN103" s="35">
        <f t="shared" si="183"/>
        <v>711</v>
      </c>
      <c r="FO103" s="35">
        <f t="shared" si="184"/>
        <v>984</v>
      </c>
      <c r="FP103" s="35">
        <f t="shared" si="185"/>
        <v>1257</v>
      </c>
      <c r="FQ103" s="35">
        <f t="shared" si="186"/>
        <v>1476</v>
      </c>
      <c r="FR103" s="35">
        <f t="shared" si="187"/>
        <v>1695</v>
      </c>
      <c r="FS103" s="177">
        <f t="shared" si="188"/>
        <v>0</v>
      </c>
      <c r="FT103" s="35"/>
      <c r="FU103" s="49">
        <v>4</v>
      </c>
      <c r="FV103" s="34"/>
      <c r="FW103" s="176" t="str">
        <f t="shared" si="189"/>
        <v>PASS</v>
      </c>
      <c r="FX103" s="36">
        <f t="shared" si="190"/>
        <v>3</v>
      </c>
      <c r="FY103" s="34">
        <f t="shared" si="191"/>
        <v>1</v>
      </c>
      <c r="FZ103" s="34">
        <f t="shared" si="192"/>
        <v>1</v>
      </c>
      <c r="GA103" s="34">
        <f t="shared" si="193"/>
        <v>3</v>
      </c>
      <c r="GB103" s="34">
        <f t="shared" si="194"/>
        <v>1</v>
      </c>
      <c r="GC103" s="34">
        <f t="shared" si="195"/>
        <v>1</v>
      </c>
      <c r="GD103" s="34">
        <f t="shared" si="196"/>
        <v>3</v>
      </c>
      <c r="GE103" s="173">
        <f t="shared" si="197"/>
        <v>1</v>
      </c>
      <c r="GF103" s="34">
        <f t="shared" si="198"/>
        <v>447</v>
      </c>
      <c r="GG103" s="34">
        <f t="shared" si="199"/>
        <v>0</v>
      </c>
      <c r="GH103" s="34">
        <f t="shared" si="200"/>
        <v>453</v>
      </c>
      <c r="GI103" s="34">
        <f t="shared" si="201"/>
        <v>3</v>
      </c>
      <c r="GJ103" s="34">
        <f t="shared" si="202"/>
        <v>0</v>
      </c>
      <c r="GK103" s="34">
        <f t="shared" si="203"/>
        <v>458.14859999999999</v>
      </c>
      <c r="GL103" s="34">
        <f t="shared" si="204"/>
        <v>905.27359999999999</v>
      </c>
      <c r="GM103" s="181">
        <f t="shared" si="205"/>
        <v>1352.3986</v>
      </c>
      <c r="GN103" s="34">
        <f t="shared" si="206"/>
        <v>1805.3986</v>
      </c>
      <c r="GO103" s="25"/>
      <c r="GP103" s="305"/>
      <c r="GQ103" s="142"/>
      <c r="GR103" s="26"/>
      <c r="GS103" s="26"/>
      <c r="GT103" s="26"/>
      <c r="GU103" s="26"/>
      <c r="GV103" s="26"/>
      <c r="GW103" s="26"/>
      <c r="GX103" s="26"/>
      <c r="GY103" s="26"/>
      <c r="GZ103" s="26"/>
      <c r="HA103" s="26"/>
      <c r="HB103" s="12"/>
      <c r="HC103" s="26"/>
      <c r="HD103" s="26"/>
      <c r="HE103" s="26"/>
      <c r="HF103" s="26"/>
      <c r="HG103" s="26"/>
      <c r="HH103" s="2"/>
      <c r="HI103" s="2"/>
      <c r="HJ103" s="25"/>
      <c r="HK103" s="2"/>
      <c r="HL103" s="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row>
    <row r="104" spans="1:271" x14ac:dyDescent="0.3">
      <c r="A104" s="100"/>
      <c r="B104" s="100"/>
      <c r="C104" s="100"/>
      <c r="D104" s="100"/>
      <c r="E104" s="100"/>
      <c r="F104" s="100"/>
      <c r="G104" s="100"/>
      <c r="H104" s="100"/>
      <c r="I104" s="100"/>
      <c r="J104" s="100"/>
      <c r="K104" s="100"/>
      <c r="L104" s="100"/>
      <c r="M104" s="100"/>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426"/>
      <c r="AR104" s="141"/>
      <c r="AS104" s="18">
        <v>1</v>
      </c>
      <c r="AT104" s="26" t="s">
        <v>122</v>
      </c>
      <c r="AU104" s="4" t="str">
        <f t="shared" ref="AU104:AU153" si="208">IF(OR(BR104="no",BS104="int",BI104=0),"FAIL",IF(BR104="yes2","PASS2",IF(BR104="yes3","PASS","fail?")))</f>
        <v>FAIL</v>
      </c>
      <c r="AV104" s="26">
        <v>1</v>
      </c>
      <c r="AW104" s="26">
        <v>3</v>
      </c>
      <c r="AX104" s="26">
        <v>1</v>
      </c>
      <c r="AY104" s="26">
        <v>3</v>
      </c>
      <c r="AZ104" s="26">
        <v>1</v>
      </c>
      <c r="BA104" s="26">
        <v>3</v>
      </c>
      <c r="BB104" s="26">
        <v>1</v>
      </c>
      <c r="BC104" s="26">
        <v>3</v>
      </c>
      <c r="BD104" s="26">
        <f t="shared" ref="BD104:BD135" si="209">BD51</f>
        <v>245</v>
      </c>
      <c r="BE104" s="26"/>
      <c r="BF104" s="26">
        <f t="shared" ref="BF104:BG123" si="210">BF51</f>
        <v>247</v>
      </c>
      <c r="BG104" s="63">
        <f t="shared" si="210"/>
        <v>1</v>
      </c>
      <c r="BH104" s="26"/>
      <c r="BI104" s="138">
        <f t="shared" ref="BI104:BI135" si="211">IF($J$44&lt;BI$50,0,IF(AV104=1,BH104+$BD104,IF(AV104=2,BH104+$BE104,IF(AV104=3,BH104+$BF104))))</f>
        <v>245</v>
      </c>
      <c r="BJ104" s="138">
        <f t="shared" ref="BJ104:BJ135" si="212">IF($J$44&lt;BJ$50,0,IF(AW104=1,BI104+$BD104,IF(AW104=2,BI104+$BE104,IF(AW104=3,BI104+$BF104))))</f>
        <v>492</v>
      </c>
      <c r="BK104" s="138">
        <f t="shared" ref="BK104:BK135" si="213">IF($J$44&lt;BK$50,0,IF(AX104=1,BJ104+$BD104,IF(AX104=2,BJ104+$BE104,IF(AX104=3,BJ104+$BF104))))</f>
        <v>737</v>
      </c>
      <c r="BL104" s="138">
        <f t="shared" ref="BL104:BL135" si="214">IF($J$44&lt;BL$50,0,IF(AY104=1,BK104+$BD104,IF(AY104=2,BK104+$BE104,IF(AY104=3,BK104+$BF104))))</f>
        <v>984</v>
      </c>
      <c r="BM104" s="138">
        <f t="shared" ref="BM104:BM135" si="215">IF($J$44&lt;BM$50,0,IF(AZ104=1,BL104+$BD104,IF(AZ104=2,BL104+$BE104,IF(AZ104=3,BL104+$BF104))))</f>
        <v>1229</v>
      </c>
      <c r="BN104" s="138">
        <f t="shared" ref="BN104:BN135" si="216">IF($J$44&lt;BN$50,0,IF(BA104=1,BM104+$BD104,IF(BA104=2,BM104+$BE104,IF(BA104=3,BM104+$BF104))))</f>
        <v>1476</v>
      </c>
      <c r="BO104" s="138">
        <f t="shared" ref="BO104:BO135" si="217">IF($J$44&lt;BO$50,0,IF(BB104=1,BN104+$BD104,IF(BB104=2,BN104+$BE104,IF(BB104=3,BN104+$BF104))))</f>
        <v>1721</v>
      </c>
      <c r="BP104" s="138">
        <f t="shared" ref="BP104:BP135" si="218">IF($J$44&lt;BP$50,0,IF(BC104=1,BO104+$BD104,IF(BC104=2,BO104+$BE104,IF(BC104=3,BO104+$BF104))))</f>
        <v>0</v>
      </c>
      <c r="BQ104" s="26"/>
      <c r="BR104" s="26" t="str">
        <f t="shared" ref="BR104:BR153" si="219">IF(AND(MAX(BI104:BP104)&gt;$J$24,MAX(BI104:BP104)&lt;$J$25),"yes3",IF(AND(MAX(BI104:BP104)&gt;$J$24,MAX(BI104:BP104)&lt;$J$26),"yes2","no"))</f>
        <v>yes2</v>
      </c>
      <c r="BS104" s="26" t="str">
        <f t="shared" si="145"/>
        <v>Int</v>
      </c>
      <c r="BT104" s="26"/>
      <c r="BU104" s="26"/>
      <c r="BV104" s="1">
        <f t="shared" ref="BV104:CE113" si="220">IF(BV$3=0,0,IF(AND(ABS($BI104-BV$3)&gt;PostVertTotTol,ABS($BJ104-BV$3)&gt;PostVertTotTol,ABS($BK104-BV$3)&gt;PostVertTotTol,ABS($BL104-BV$3)&gt;PostVertTotTol,ABS($BM104-BV$3)&gt;PostVertTotTol,ABS($BN104-BV$3)&gt;PostVertTotTol,ABS($BO104-BV$3)&gt;PostVertTotTol,ABS($BP104-BV$3)&gt;PostVertTotTol),0,1))</f>
        <v>0</v>
      </c>
      <c r="BW104" s="1">
        <f t="shared" si="220"/>
        <v>0</v>
      </c>
      <c r="BX104" s="1">
        <f t="shared" si="220"/>
        <v>0</v>
      </c>
      <c r="BY104" s="1">
        <f t="shared" si="220"/>
        <v>0</v>
      </c>
      <c r="BZ104" s="1">
        <f t="shared" si="220"/>
        <v>0</v>
      </c>
      <c r="CA104" s="1">
        <f t="shared" si="220"/>
        <v>0</v>
      </c>
      <c r="CB104" s="1">
        <f t="shared" si="220"/>
        <v>1</v>
      </c>
      <c r="CC104" s="1">
        <f t="shared" si="220"/>
        <v>0</v>
      </c>
      <c r="CD104" s="1">
        <f t="shared" si="220"/>
        <v>0</v>
      </c>
      <c r="CE104" s="1">
        <f t="shared" si="220"/>
        <v>0</v>
      </c>
      <c r="CF104" s="1">
        <f t="shared" ref="CF104:CO113" si="221">IF(CF$3=0,0,IF(AND(ABS($BI104-CF$3)&gt;PostVertTotTol,ABS($BJ104-CF$3)&gt;PostVertTotTol,ABS($BK104-CF$3)&gt;PostVertTotTol,ABS($BL104-CF$3)&gt;PostVertTotTol,ABS($BM104-CF$3)&gt;PostVertTotTol,ABS($BN104-CF$3)&gt;PostVertTotTol,ABS($BO104-CF$3)&gt;PostVertTotTol,ABS($BP104-CF$3)&gt;PostVertTotTol),0,1))</f>
        <v>0</v>
      </c>
      <c r="CG104" s="1">
        <f t="shared" si="221"/>
        <v>0</v>
      </c>
      <c r="CH104" s="1">
        <f t="shared" si="221"/>
        <v>1</v>
      </c>
      <c r="CI104" s="1">
        <f t="shared" si="221"/>
        <v>0</v>
      </c>
      <c r="CJ104" s="1">
        <f t="shared" si="221"/>
        <v>0</v>
      </c>
      <c r="CK104" s="1">
        <f t="shared" si="221"/>
        <v>0</v>
      </c>
      <c r="CL104" s="1">
        <f t="shared" si="221"/>
        <v>0</v>
      </c>
      <c r="CM104" s="1">
        <f t="shared" si="221"/>
        <v>0</v>
      </c>
      <c r="CN104" s="1">
        <f t="shared" si="221"/>
        <v>0</v>
      </c>
      <c r="CO104" s="1">
        <f t="shared" si="221"/>
        <v>0</v>
      </c>
      <c r="CP104" s="1">
        <f t="shared" ref="CP104:CY113" si="222">IF(CP$3=0,0,IF(AND(ABS($BI104-CP$3)&gt;PostVertTotTol,ABS($BJ104-CP$3)&gt;PostVertTotTol,ABS($BK104-CP$3)&gt;PostVertTotTol,ABS($BL104-CP$3)&gt;PostVertTotTol,ABS($BM104-CP$3)&gt;PostVertTotTol,ABS($BN104-CP$3)&gt;PostVertTotTol,ABS($BO104-CP$3)&gt;PostVertTotTol,ABS($BP104-CP$3)&gt;PostVertTotTol),0,1))</f>
        <v>0</v>
      </c>
      <c r="CQ104" s="1">
        <f t="shared" si="222"/>
        <v>0</v>
      </c>
      <c r="CR104" s="1">
        <f t="shared" si="222"/>
        <v>0</v>
      </c>
      <c r="CS104" s="1">
        <f t="shared" si="222"/>
        <v>0</v>
      </c>
      <c r="CT104" s="1">
        <f t="shared" si="222"/>
        <v>0</v>
      </c>
      <c r="CU104" s="1">
        <f t="shared" si="222"/>
        <v>0</v>
      </c>
      <c r="CV104" s="1">
        <f t="shared" si="222"/>
        <v>0</v>
      </c>
      <c r="CW104" s="1">
        <f t="shared" si="222"/>
        <v>0</v>
      </c>
      <c r="CX104" s="1">
        <f t="shared" si="222"/>
        <v>0</v>
      </c>
      <c r="CY104" s="1">
        <f t="shared" si="222"/>
        <v>0</v>
      </c>
      <c r="CZ104" s="1">
        <f t="shared" ref="CZ104:DI113" si="223">IF(CZ$3=0,0,IF(AND(ABS($BI104-CZ$3)&gt;PostVertTotTol,ABS($BJ104-CZ$3)&gt;PostVertTotTol,ABS($BK104-CZ$3)&gt;PostVertTotTol,ABS($BL104-CZ$3)&gt;PostVertTotTol,ABS($BM104-CZ$3)&gt;PostVertTotTol,ABS($BN104-CZ$3)&gt;PostVertTotTol,ABS($BO104-CZ$3)&gt;PostVertTotTol,ABS($BP104-CZ$3)&gt;PostVertTotTol),0,1))</f>
        <v>0</v>
      </c>
      <c r="DA104" s="1">
        <f t="shared" si="223"/>
        <v>0</v>
      </c>
      <c r="DB104" s="1">
        <f t="shared" si="223"/>
        <v>0</v>
      </c>
      <c r="DC104" s="1">
        <f t="shared" si="223"/>
        <v>0</v>
      </c>
      <c r="DD104" s="1">
        <f t="shared" si="223"/>
        <v>0</v>
      </c>
      <c r="DE104" s="1">
        <f t="shared" si="223"/>
        <v>0</v>
      </c>
      <c r="DF104" s="1">
        <f t="shared" si="223"/>
        <v>0</v>
      </c>
      <c r="DG104" s="1">
        <f t="shared" si="223"/>
        <v>0</v>
      </c>
      <c r="DH104" s="1">
        <f t="shared" si="223"/>
        <v>0</v>
      </c>
      <c r="DI104" s="1">
        <f t="shared" si="223"/>
        <v>0</v>
      </c>
      <c r="DJ104" s="1">
        <f t="shared" ref="DJ104:DO113" si="224">IF(DJ$3=0,0,IF(AND(ABS($BI104-DJ$3)&gt;PostVertTotTol,ABS($BJ104-DJ$3)&gt;PostVertTotTol,ABS($BK104-DJ$3)&gt;PostVertTotTol,ABS($BL104-DJ$3)&gt;PostVertTotTol,ABS($BM104-DJ$3)&gt;PostVertTotTol,ABS($BN104-DJ$3)&gt;PostVertTotTol,ABS($BO104-DJ$3)&gt;PostVertTotTol,ABS($BP104-DJ$3)&gt;PostVertTotTol),0,1))</f>
        <v>0</v>
      </c>
      <c r="DK104" s="1">
        <f t="shared" si="224"/>
        <v>0</v>
      </c>
      <c r="DL104" s="1">
        <f t="shared" si="224"/>
        <v>0</v>
      </c>
      <c r="DM104" s="1">
        <f t="shared" si="224"/>
        <v>1</v>
      </c>
      <c r="DN104" s="1">
        <f t="shared" si="224"/>
        <v>0</v>
      </c>
      <c r="DO104" s="1">
        <f t="shared" si="224"/>
        <v>0</v>
      </c>
      <c r="DP104" s="26"/>
      <c r="DQ104" s="26"/>
      <c r="DR104" s="26"/>
      <c r="DS104" s="26"/>
      <c r="DT104" s="366"/>
      <c r="DU104" s="142"/>
      <c r="DV104" s="26"/>
      <c r="DW104" s="48">
        <v>91</v>
      </c>
      <c r="DX104" s="26" t="str">
        <f>IFERROR(INDEX(AT$11:AT$2000,_xlfn.AGGREGATE(15,6,(ROW(AT$11:AT$2000)-ROW(AT$11)+1)/($AU$11:$AU$2000=$DY$8),ROWS(DX$11:DX104))),"")</f>
        <v>t</v>
      </c>
      <c r="DY104" s="4" t="str">
        <f>IFERROR(INDEX(AU$11:AU$2000,_xlfn.AGGREGATE(15,6,(ROW(AU$11:AU$2000)-ROW(AU$11)+1)/($AU$11:$AU$2000=$DY$8),ROWS(DY$11:DY104))),"")</f>
        <v>PASS</v>
      </c>
      <c r="DZ104" s="26">
        <f>IFERROR(INDEX(AV$11:AV$2000,_xlfn.AGGREGATE(15,6,(ROW(AV$11:AV$2000)-ROW(AV$11)+1)/($AU$11:$AU$2000=$DY$8),ROWS(DZ$11:DZ104))),"")</f>
        <v>3</v>
      </c>
      <c r="EA104" s="26">
        <f>IFERROR(INDEX(AW$11:AW$2000,_xlfn.AGGREGATE(15,6,(ROW(AW$11:AW$2000)-ROW(AW$11)+1)/($AU$11:$AU$2000=$DY$8),ROWS(EA$11:EA104))),"")</f>
        <v>1</v>
      </c>
      <c r="EB104" s="26">
        <f>IFERROR(INDEX(AX$11:AX$2000,_xlfn.AGGREGATE(15,6,(ROW(AX$11:AX$2000)-ROW(AX$11)+1)/($AU$11:$AU$2000=$DY$8),ROWS(EB$11:EB104))),"")</f>
        <v>1</v>
      </c>
      <c r="EC104" s="26">
        <f>IFERROR(INDEX(AY$11:AY$2000,_xlfn.AGGREGATE(15,6,(ROW(AY$11:AY$2000)-ROW(AY$11)+1)/($AU$11:$AU$2000=$DY$8),ROWS(EC$11:EC104))),"")</f>
        <v>3</v>
      </c>
      <c r="ED104" s="26">
        <f>IFERROR(INDEX(AZ$11:AZ$2000,_xlfn.AGGREGATE(15,6,(ROW(AZ$11:AZ$2000)-ROW(AZ$11)+1)/($AU$11:$AU$2000=$DY$8),ROWS(ED$11:ED104))),"")</f>
        <v>1</v>
      </c>
      <c r="EE104" s="26">
        <f>IFERROR(INDEX(BA$11:BA$2000,_xlfn.AGGREGATE(15,6,(ROW(BA$11:BA$2000)-ROW(BA$11)+1)/($AU$11:$AU$2000=$DY$8),ROWS(EE$11:EE104))),"")</f>
        <v>1</v>
      </c>
      <c r="EF104" s="26">
        <f>IFERROR(INDEX(BB$11:BB$2000,_xlfn.AGGREGATE(15,6,(ROW(BB$11:BB$2000)-ROW(BB$11)+1)/($AU$11:$AU$2000=$DY$8),ROWS(EF$11:EF104))),"")</f>
        <v>3</v>
      </c>
      <c r="EG104" s="26">
        <f>IFERROR(INDEX(BC$11:BC$2000,_xlfn.AGGREGATE(15,6,(ROW(BC$11:BC$2000)-ROW(BC$11)+1)/($AU$11:$AU$2000=$DY$8),ROWS(EG$11:EG104))),"")</f>
        <v>1</v>
      </c>
      <c r="EH104" s="26">
        <f>IFERROR(INDEX(BD$11:BD$2000,_xlfn.AGGREGATE(15,6,(ROW(BD$11:BD$2000)-ROW(BD$11)+1)/($AU$11:$AU$2000=$DY$8),ROWS(EH$11:EH104))),"")</f>
        <v>436</v>
      </c>
      <c r="EI104" s="26">
        <f>IFERROR(INDEX(BE$11:BE$2000,_xlfn.AGGREGATE(15,6,(ROW(BE$11:BE$2000)-ROW(BE$11)+1)/($AU$11:$AU$2000=$DY$8),ROWS(EI$11:EI104))),"")</f>
        <v>0</v>
      </c>
      <c r="EJ104" s="26">
        <f>IFERROR(INDEX(BF$11:BF$2000,_xlfn.AGGREGATE(15,6,(ROW(BF$11:BF$2000)-ROW(BF$11)+1)/($AU$11:$AU$2000=$DY$8),ROWS(EJ$11:EJ104))),"")</f>
        <v>464</v>
      </c>
      <c r="EK104" s="26">
        <f>IFERROR(INDEX(BG$11:BG$2000,_xlfn.AGGREGATE(15,6,(ROW(BG$11:BG$2000)-ROW(BG$11)+1)/($AU$11:$AU$2000=$DY$8),ROWS(EK$11:EK104))),"")</f>
        <v>14</v>
      </c>
      <c r="EL104" s="26">
        <f>IFERROR(INDEX(BH$11:BH$2000,_xlfn.AGGREGATE(15,6,(ROW(BH$11:BH$2000)-ROW(BH$11)+1)/($AU$11:$AU$2000=$DY$8),ROWS(EL$11:EL104))),"")</f>
        <v>0</v>
      </c>
      <c r="EM104" s="26">
        <f>IFERROR(INDEX(BI$11:BI$2000,_xlfn.AGGREGATE(15,6,(ROW(BI$11:BI$2000)-ROW(BI$11)+1)/($AU$11:$AU$2000=$DY$8),ROWS(EM$11:EM104))),"")</f>
        <v>469.14859999999999</v>
      </c>
      <c r="EN104" s="26">
        <f>IFERROR(INDEX(BJ$11:BJ$2000,_xlfn.AGGREGATE(15,6,(ROW(BJ$11:BJ$2000)-ROW(BJ$11)+1)/($AU$11:$AU$2000=$DY$8),ROWS(EN$11:EN104))),"")</f>
        <v>905.27359999999999</v>
      </c>
      <c r="EO104" s="26">
        <f>IFERROR(INDEX(BK$11:BK$2000,_xlfn.AGGREGATE(15,6,(ROW(BK$11:BK$2000)-ROW(BK$11)+1)/($AU$11:$AU$2000=$DY$8),ROWS(EO$11:EO104))),"")</f>
        <v>1341.3986</v>
      </c>
      <c r="EP104" s="26">
        <f>IFERROR(INDEX(BL$11:BL$2000,_xlfn.AGGREGATE(15,6,(ROW(BL$11:BL$2000)-ROW(BL$11)+1)/($AU$11:$AU$2000=$DY$8),ROWS(EP$11:EP104))),"")</f>
        <v>1805.3986</v>
      </c>
      <c r="EQ104" s="26">
        <f>IFERROR(INDEX(BM$11:BM$2000,_xlfn.AGGREGATE(15,6,(ROW(BM$11:BM$2000)-ROW(BM$11)+1)/($AU$11:$AU$2000=$DY$8),ROWS(EQ$11:EQ104))),"")</f>
        <v>0</v>
      </c>
      <c r="ER104" s="26">
        <f>IFERROR(INDEX(BN$11:BN$2000,_xlfn.AGGREGATE(15,6,(ROW(BN$11:BN$2000)-ROW(BN$11)+1)/($AU$11:$AU$2000=$DY$8),ROWS(ER$11:ER104))),"")</f>
        <v>0</v>
      </c>
      <c r="ES104" s="26">
        <f>IFERROR(INDEX(BO$11:BO$2000,_xlfn.AGGREGATE(15,6,(ROW(BO$11:BO$2000)-ROW(BO$11)+1)/($AU$11:$AU$2000=$DY$8),ROWS(ES$11:ES104))),"")</f>
        <v>0</v>
      </c>
      <c r="ET104" s="63">
        <f>IFERROR(INDEX(BP$11:BP$2000,_xlfn.AGGREGATE(15,6,(ROW(BP$11:BP$2000)-ROW(BP$11)+1)/($AU$11:$AU$2000=$DY$8),ROWS(ET$11:ET104))),"")</f>
        <v>0</v>
      </c>
      <c r="EU104" s="25"/>
      <c r="EV104" s="49">
        <v>5</v>
      </c>
      <c r="EW104" s="34"/>
      <c r="EX104" s="176" t="str">
        <f t="shared" si="167"/>
        <v>PASS</v>
      </c>
      <c r="EY104" s="35">
        <f t="shared" si="168"/>
        <v>1</v>
      </c>
      <c r="EZ104" s="35">
        <f t="shared" si="169"/>
        <v>1</v>
      </c>
      <c r="FA104" s="35">
        <f t="shared" si="170"/>
        <v>3</v>
      </c>
      <c r="FB104" s="35">
        <f t="shared" si="171"/>
        <v>3</v>
      </c>
      <c r="FC104" s="35">
        <f t="shared" si="172"/>
        <v>3</v>
      </c>
      <c r="FD104" s="35">
        <f t="shared" si="173"/>
        <v>1</v>
      </c>
      <c r="FE104" s="35">
        <f t="shared" si="174"/>
        <v>1</v>
      </c>
      <c r="FF104" s="35">
        <f t="shared" si="175"/>
        <v>1</v>
      </c>
      <c r="FG104" s="35">
        <f t="shared" si="176"/>
        <v>218</v>
      </c>
      <c r="FH104" s="35">
        <f t="shared" si="177"/>
        <v>246</v>
      </c>
      <c r="FI104" s="35">
        <f t="shared" si="178"/>
        <v>274</v>
      </c>
      <c r="FJ104" s="35">
        <f t="shared" si="179"/>
        <v>28</v>
      </c>
      <c r="FK104" s="35">
        <f t="shared" si="180"/>
        <v>0</v>
      </c>
      <c r="FL104" s="35">
        <f t="shared" si="181"/>
        <v>218</v>
      </c>
      <c r="FM104" s="35">
        <f t="shared" si="182"/>
        <v>436</v>
      </c>
      <c r="FN104" s="35">
        <f t="shared" si="183"/>
        <v>710</v>
      </c>
      <c r="FO104" s="35">
        <f t="shared" si="184"/>
        <v>984</v>
      </c>
      <c r="FP104" s="35">
        <f t="shared" si="185"/>
        <v>1258</v>
      </c>
      <c r="FQ104" s="35">
        <f t="shared" si="186"/>
        <v>1476</v>
      </c>
      <c r="FR104" s="35">
        <f t="shared" si="187"/>
        <v>1694</v>
      </c>
      <c r="FS104" s="177">
        <f t="shared" si="188"/>
        <v>0</v>
      </c>
      <c r="FT104" s="35"/>
      <c r="FU104" s="49">
        <v>5</v>
      </c>
      <c r="FV104" s="34"/>
      <c r="FW104" s="176" t="str">
        <f t="shared" si="189"/>
        <v>PASS</v>
      </c>
      <c r="FX104" s="36">
        <f t="shared" si="190"/>
        <v>3</v>
      </c>
      <c r="FY104" s="34">
        <f t="shared" si="191"/>
        <v>1</v>
      </c>
      <c r="FZ104" s="34">
        <f t="shared" si="192"/>
        <v>1</v>
      </c>
      <c r="GA104" s="34">
        <f t="shared" si="193"/>
        <v>3</v>
      </c>
      <c r="GB104" s="34">
        <f t="shared" si="194"/>
        <v>1</v>
      </c>
      <c r="GC104" s="34">
        <f t="shared" si="195"/>
        <v>1</v>
      </c>
      <c r="GD104" s="34">
        <f t="shared" si="196"/>
        <v>3</v>
      </c>
      <c r="GE104" s="173">
        <f t="shared" si="197"/>
        <v>1</v>
      </c>
      <c r="GF104" s="34">
        <f t="shared" si="198"/>
        <v>446.5</v>
      </c>
      <c r="GG104" s="34">
        <f t="shared" si="199"/>
        <v>0</v>
      </c>
      <c r="GH104" s="34">
        <f t="shared" si="200"/>
        <v>453.5</v>
      </c>
      <c r="GI104" s="34">
        <f t="shared" si="201"/>
        <v>3.5</v>
      </c>
      <c r="GJ104" s="34">
        <f t="shared" si="202"/>
        <v>0</v>
      </c>
      <c r="GK104" s="34">
        <f t="shared" si="203"/>
        <v>458.64859999999999</v>
      </c>
      <c r="GL104" s="34">
        <f t="shared" si="204"/>
        <v>905.27359999999999</v>
      </c>
      <c r="GM104" s="181">
        <f t="shared" si="205"/>
        <v>1351.8986</v>
      </c>
      <c r="GN104" s="34">
        <f t="shared" si="206"/>
        <v>1805.3986</v>
      </c>
      <c r="GO104" s="25"/>
      <c r="GP104" s="305"/>
      <c r="GQ104" s="142"/>
      <c r="GR104" s="26"/>
      <c r="GS104" s="26"/>
      <c r="GT104" s="26"/>
      <c r="GU104" s="26"/>
      <c r="GV104" s="26"/>
      <c r="GW104" s="26"/>
      <c r="GX104" s="26"/>
      <c r="GY104" s="26"/>
      <c r="GZ104" s="26"/>
      <c r="HA104" s="26"/>
      <c r="HB104" s="12"/>
      <c r="HC104" s="26"/>
      <c r="HD104" s="26"/>
      <c r="HE104" s="26"/>
      <c r="HF104" s="26"/>
      <c r="HG104" s="26"/>
      <c r="HH104" s="2"/>
      <c r="HI104" s="2"/>
      <c r="HJ104" s="25"/>
      <c r="HK104" s="2"/>
      <c r="HL104" s="2"/>
      <c r="HN104" s="12"/>
      <c r="HO104" s="12"/>
      <c r="HP104" s="12"/>
      <c r="HQ104" s="12"/>
      <c r="HR104" s="12"/>
      <c r="HS104" s="12"/>
      <c r="HT104" s="12"/>
      <c r="HU104" s="12"/>
      <c r="HV104" s="12"/>
      <c r="HW104" s="12"/>
      <c r="HX104" s="12"/>
      <c r="HY104" s="12"/>
      <c r="HZ104" s="12"/>
      <c r="IA104" s="12"/>
      <c r="IB104" s="12"/>
      <c r="IC104" s="12"/>
      <c r="ID104" s="12"/>
      <c r="IE104" s="12"/>
      <c r="IF104" s="12"/>
      <c r="IG104" s="12"/>
      <c r="IH104" s="12"/>
      <c r="II104" s="12"/>
      <c r="IJ104" s="12"/>
      <c r="IK104" s="12"/>
      <c r="IL104" s="12"/>
      <c r="IM104" s="12"/>
      <c r="IN104" s="12"/>
      <c r="IO104" s="12"/>
      <c r="IP104" s="12"/>
      <c r="IQ104" s="12"/>
      <c r="IR104" s="12"/>
      <c r="IS104" s="12"/>
      <c r="IT104" s="12"/>
      <c r="IU104" s="12"/>
      <c r="IV104" s="12"/>
      <c r="IW104" s="12"/>
      <c r="IX104" s="12"/>
      <c r="IY104" s="12"/>
      <c r="IZ104" s="12"/>
      <c r="JA104" s="12"/>
      <c r="JB104" s="12"/>
      <c r="JC104" s="12"/>
      <c r="JD104" s="12"/>
      <c r="JE104" s="12"/>
      <c r="JF104" s="12"/>
      <c r="JG104" s="12"/>
      <c r="JH104" s="12"/>
      <c r="JI104" s="12"/>
      <c r="JJ104" s="12"/>
      <c r="JK104" s="12"/>
    </row>
    <row r="105" spans="1:271" x14ac:dyDescent="0.3">
      <c r="A105" s="100"/>
      <c r="B105" s="100"/>
      <c r="C105" s="100"/>
      <c r="D105" s="100"/>
      <c r="E105" s="100"/>
      <c r="F105" s="100"/>
      <c r="G105" s="100"/>
      <c r="H105" s="100"/>
      <c r="I105" s="100"/>
      <c r="J105" s="100"/>
      <c r="K105" s="100"/>
      <c r="L105" s="100"/>
      <c r="M105" s="100"/>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426"/>
      <c r="AR105" s="141"/>
      <c r="AS105" s="18">
        <v>2</v>
      </c>
      <c r="AT105" s="26" t="s">
        <v>122</v>
      </c>
      <c r="AU105" s="4" t="str">
        <f t="shared" si="208"/>
        <v>FAIL</v>
      </c>
      <c r="AV105" s="26">
        <v>1</v>
      </c>
      <c r="AW105" s="26">
        <v>3</v>
      </c>
      <c r="AX105" s="26">
        <v>1</v>
      </c>
      <c r="AY105" s="26">
        <v>3</v>
      </c>
      <c r="AZ105" s="26">
        <v>1</v>
      </c>
      <c r="BA105" s="26">
        <v>3</v>
      </c>
      <c r="BB105" s="26">
        <v>1</v>
      </c>
      <c r="BC105" s="26">
        <v>3</v>
      </c>
      <c r="BD105" s="26">
        <f t="shared" si="209"/>
        <v>244</v>
      </c>
      <c r="BE105" s="26"/>
      <c r="BF105" s="26">
        <f t="shared" si="210"/>
        <v>248</v>
      </c>
      <c r="BG105" s="63">
        <f t="shared" si="210"/>
        <v>2</v>
      </c>
      <c r="BH105" s="26"/>
      <c r="BI105" s="138">
        <f t="shared" si="211"/>
        <v>244</v>
      </c>
      <c r="BJ105" s="138">
        <f t="shared" si="212"/>
        <v>492</v>
      </c>
      <c r="BK105" s="138">
        <f t="shared" si="213"/>
        <v>736</v>
      </c>
      <c r="BL105" s="138">
        <f t="shared" si="214"/>
        <v>984</v>
      </c>
      <c r="BM105" s="138">
        <f t="shared" si="215"/>
        <v>1228</v>
      </c>
      <c r="BN105" s="138">
        <f t="shared" si="216"/>
        <v>1476</v>
      </c>
      <c r="BO105" s="138">
        <f t="shared" si="217"/>
        <v>1720</v>
      </c>
      <c r="BP105" s="138">
        <f t="shared" si="218"/>
        <v>0</v>
      </c>
      <c r="BQ105" s="26"/>
      <c r="BR105" s="26" t="str">
        <f t="shared" si="219"/>
        <v>yes2</v>
      </c>
      <c r="BS105" s="26" t="str">
        <f t="shared" si="145"/>
        <v>Int</v>
      </c>
      <c r="BT105" s="26"/>
      <c r="BU105" s="26"/>
      <c r="BV105" s="1">
        <f t="shared" si="220"/>
        <v>0</v>
      </c>
      <c r="BW105" s="1">
        <f t="shared" si="220"/>
        <v>0</v>
      </c>
      <c r="BX105" s="1">
        <f t="shared" si="220"/>
        <v>0</v>
      </c>
      <c r="BY105" s="1">
        <f t="shared" si="220"/>
        <v>0</v>
      </c>
      <c r="BZ105" s="1">
        <f t="shared" si="220"/>
        <v>0</v>
      </c>
      <c r="CA105" s="1">
        <f t="shared" si="220"/>
        <v>0</v>
      </c>
      <c r="CB105" s="1">
        <f t="shared" si="220"/>
        <v>1</v>
      </c>
      <c r="CC105" s="1">
        <f t="shared" si="220"/>
        <v>0</v>
      </c>
      <c r="CD105" s="1">
        <f t="shared" si="220"/>
        <v>0</v>
      </c>
      <c r="CE105" s="1">
        <f t="shared" si="220"/>
        <v>0</v>
      </c>
      <c r="CF105" s="1">
        <f t="shared" si="221"/>
        <v>0</v>
      </c>
      <c r="CG105" s="1">
        <f t="shared" si="221"/>
        <v>0</v>
      </c>
      <c r="CH105" s="1">
        <f t="shared" si="221"/>
        <v>1</v>
      </c>
      <c r="CI105" s="1">
        <f t="shared" si="221"/>
        <v>0</v>
      </c>
      <c r="CJ105" s="1">
        <f t="shared" si="221"/>
        <v>0</v>
      </c>
      <c r="CK105" s="1">
        <f t="shared" si="221"/>
        <v>0</v>
      </c>
      <c r="CL105" s="1">
        <f t="shared" si="221"/>
        <v>0</v>
      </c>
      <c r="CM105" s="1">
        <f t="shared" si="221"/>
        <v>0</v>
      </c>
      <c r="CN105" s="1">
        <f t="shared" si="221"/>
        <v>0</v>
      </c>
      <c r="CO105" s="1">
        <f t="shared" si="221"/>
        <v>0</v>
      </c>
      <c r="CP105" s="1">
        <f t="shared" si="222"/>
        <v>0</v>
      </c>
      <c r="CQ105" s="1">
        <f t="shared" si="222"/>
        <v>0</v>
      </c>
      <c r="CR105" s="1">
        <f t="shared" si="222"/>
        <v>0</v>
      </c>
      <c r="CS105" s="1">
        <f t="shared" si="222"/>
        <v>0</v>
      </c>
      <c r="CT105" s="1">
        <f t="shared" si="222"/>
        <v>0</v>
      </c>
      <c r="CU105" s="1">
        <f t="shared" si="222"/>
        <v>0</v>
      </c>
      <c r="CV105" s="1">
        <f t="shared" si="222"/>
        <v>0</v>
      </c>
      <c r="CW105" s="1">
        <f t="shared" si="222"/>
        <v>0</v>
      </c>
      <c r="CX105" s="1">
        <f t="shared" si="222"/>
        <v>0</v>
      </c>
      <c r="CY105" s="1">
        <f t="shared" si="222"/>
        <v>0</v>
      </c>
      <c r="CZ105" s="1">
        <f t="shared" si="223"/>
        <v>0</v>
      </c>
      <c r="DA105" s="1">
        <f t="shared" si="223"/>
        <v>0</v>
      </c>
      <c r="DB105" s="1">
        <f t="shared" si="223"/>
        <v>0</v>
      </c>
      <c r="DC105" s="1">
        <f t="shared" si="223"/>
        <v>0</v>
      </c>
      <c r="DD105" s="1">
        <f t="shared" si="223"/>
        <v>0</v>
      </c>
      <c r="DE105" s="1">
        <f t="shared" si="223"/>
        <v>0</v>
      </c>
      <c r="DF105" s="1">
        <f t="shared" si="223"/>
        <v>0</v>
      </c>
      <c r="DG105" s="1">
        <f t="shared" si="223"/>
        <v>0</v>
      </c>
      <c r="DH105" s="1">
        <f t="shared" si="223"/>
        <v>0</v>
      </c>
      <c r="DI105" s="1">
        <f t="shared" si="223"/>
        <v>0</v>
      </c>
      <c r="DJ105" s="1">
        <f t="shared" si="224"/>
        <v>0</v>
      </c>
      <c r="DK105" s="1">
        <f t="shared" si="224"/>
        <v>0</v>
      </c>
      <c r="DL105" s="1">
        <f t="shared" si="224"/>
        <v>0</v>
      </c>
      <c r="DM105" s="1">
        <f t="shared" si="224"/>
        <v>1</v>
      </c>
      <c r="DN105" s="1">
        <f t="shared" si="224"/>
        <v>0</v>
      </c>
      <c r="DO105" s="1">
        <f t="shared" si="224"/>
        <v>0</v>
      </c>
      <c r="DP105" s="26"/>
      <c r="DQ105" s="26"/>
      <c r="DR105" s="26"/>
      <c r="DS105" s="26"/>
      <c r="DT105" s="366"/>
      <c r="DU105" s="142"/>
      <c r="DV105" s="26"/>
      <c r="DW105" s="48">
        <v>92</v>
      </c>
      <c r="DX105" s="26" t="str">
        <f>IFERROR(INDEX(AT$11:AT$2000,_xlfn.AGGREGATE(15,6,(ROW(AT$11:AT$2000)-ROW(AT$11)+1)/($AU$11:$AU$2000=$DY$8),ROWS(DX$11:DX105))),"")</f>
        <v>t</v>
      </c>
      <c r="DY105" s="4" t="str">
        <f>IFERROR(INDEX(AU$11:AU$2000,_xlfn.AGGREGATE(15,6,(ROW(AU$11:AU$2000)-ROW(AU$11)+1)/($AU$11:$AU$2000=$DY$8),ROWS(DY$11:DY105))),"")</f>
        <v>PASS</v>
      </c>
      <c r="DZ105" s="26">
        <f>IFERROR(INDEX(AV$11:AV$2000,_xlfn.AGGREGATE(15,6,(ROW(AV$11:AV$2000)-ROW(AV$11)+1)/($AU$11:$AU$2000=$DY$8),ROWS(DZ$11:DZ105))),"")</f>
        <v>3</v>
      </c>
      <c r="EA105" s="26">
        <f>IFERROR(INDEX(AW$11:AW$2000,_xlfn.AGGREGATE(15,6,(ROW(AW$11:AW$2000)-ROW(AW$11)+1)/($AU$11:$AU$2000=$DY$8),ROWS(EA$11:EA105))),"")</f>
        <v>1</v>
      </c>
      <c r="EB105" s="26">
        <f>IFERROR(INDEX(AX$11:AX$2000,_xlfn.AGGREGATE(15,6,(ROW(AX$11:AX$2000)-ROW(AX$11)+1)/($AU$11:$AU$2000=$DY$8),ROWS(EB$11:EB105))),"")</f>
        <v>1</v>
      </c>
      <c r="EC105" s="26">
        <f>IFERROR(INDEX(AY$11:AY$2000,_xlfn.AGGREGATE(15,6,(ROW(AY$11:AY$2000)-ROW(AY$11)+1)/($AU$11:$AU$2000=$DY$8),ROWS(EC$11:EC105))),"")</f>
        <v>3</v>
      </c>
      <c r="ED105" s="26">
        <f>IFERROR(INDEX(AZ$11:AZ$2000,_xlfn.AGGREGATE(15,6,(ROW(AZ$11:AZ$2000)-ROW(AZ$11)+1)/($AU$11:$AU$2000=$DY$8),ROWS(ED$11:ED105))),"")</f>
        <v>1</v>
      </c>
      <c r="EE105" s="26">
        <f>IFERROR(INDEX(BA$11:BA$2000,_xlfn.AGGREGATE(15,6,(ROW(BA$11:BA$2000)-ROW(BA$11)+1)/($AU$11:$AU$2000=$DY$8),ROWS(EE$11:EE105))),"")</f>
        <v>1</v>
      </c>
      <c r="EF105" s="26">
        <f>IFERROR(INDEX(BB$11:BB$2000,_xlfn.AGGREGATE(15,6,(ROW(BB$11:BB$2000)-ROW(BB$11)+1)/($AU$11:$AU$2000=$DY$8),ROWS(EF$11:EF105))),"")</f>
        <v>3</v>
      </c>
      <c r="EG105" s="26">
        <f>IFERROR(INDEX(BC$11:BC$2000,_xlfn.AGGREGATE(15,6,(ROW(BC$11:BC$2000)-ROW(BC$11)+1)/($AU$11:$AU$2000=$DY$8),ROWS(EG$11:EG105))),"")</f>
        <v>1</v>
      </c>
      <c r="EH105" s="26">
        <f>IFERROR(INDEX(BD$11:BD$2000,_xlfn.AGGREGATE(15,6,(ROW(BD$11:BD$2000)-ROW(BD$11)+1)/($AU$11:$AU$2000=$DY$8),ROWS(EH$11:EH105))),"")</f>
        <v>435.5</v>
      </c>
      <c r="EI105" s="26">
        <f>IFERROR(INDEX(BE$11:BE$2000,_xlfn.AGGREGATE(15,6,(ROW(BE$11:BE$2000)-ROW(BE$11)+1)/($AU$11:$AU$2000=$DY$8),ROWS(EI$11:EI105))),"")</f>
        <v>0</v>
      </c>
      <c r="EJ105" s="26">
        <f>IFERROR(INDEX(BF$11:BF$2000,_xlfn.AGGREGATE(15,6,(ROW(BF$11:BF$2000)-ROW(BF$11)+1)/($AU$11:$AU$2000=$DY$8),ROWS(EJ$11:EJ105))),"")</f>
        <v>464.5</v>
      </c>
      <c r="EK105" s="26">
        <f>IFERROR(INDEX(BG$11:BG$2000,_xlfn.AGGREGATE(15,6,(ROW(BG$11:BG$2000)-ROW(BG$11)+1)/($AU$11:$AU$2000=$DY$8),ROWS(EK$11:EK105))),"")</f>
        <v>14.5</v>
      </c>
      <c r="EL105" s="26">
        <f>IFERROR(INDEX(BH$11:BH$2000,_xlfn.AGGREGATE(15,6,(ROW(BH$11:BH$2000)-ROW(BH$11)+1)/($AU$11:$AU$2000=$DY$8),ROWS(EL$11:EL105))),"")</f>
        <v>0</v>
      </c>
      <c r="EM105" s="26">
        <f>IFERROR(INDEX(BI$11:BI$2000,_xlfn.AGGREGATE(15,6,(ROW(BI$11:BI$2000)-ROW(BI$11)+1)/($AU$11:$AU$2000=$DY$8),ROWS(EM$11:EM105))),"")</f>
        <v>469.64859999999999</v>
      </c>
      <c r="EN105" s="26">
        <f>IFERROR(INDEX(BJ$11:BJ$2000,_xlfn.AGGREGATE(15,6,(ROW(BJ$11:BJ$2000)-ROW(BJ$11)+1)/($AU$11:$AU$2000=$DY$8),ROWS(EN$11:EN105))),"")</f>
        <v>905.27359999999999</v>
      </c>
      <c r="EO105" s="26">
        <f>IFERROR(INDEX(BK$11:BK$2000,_xlfn.AGGREGATE(15,6,(ROW(BK$11:BK$2000)-ROW(BK$11)+1)/($AU$11:$AU$2000=$DY$8),ROWS(EO$11:EO105))),"")</f>
        <v>1340.8986</v>
      </c>
      <c r="EP105" s="26">
        <f>IFERROR(INDEX(BL$11:BL$2000,_xlfn.AGGREGATE(15,6,(ROW(BL$11:BL$2000)-ROW(BL$11)+1)/($AU$11:$AU$2000=$DY$8),ROWS(EP$11:EP105))),"")</f>
        <v>1805.3986</v>
      </c>
      <c r="EQ105" s="26">
        <f>IFERROR(INDEX(BM$11:BM$2000,_xlfn.AGGREGATE(15,6,(ROW(BM$11:BM$2000)-ROW(BM$11)+1)/($AU$11:$AU$2000=$DY$8),ROWS(EQ$11:EQ105))),"")</f>
        <v>0</v>
      </c>
      <c r="ER105" s="26">
        <f>IFERROR(INDEX(BN$11:BN$2000,_xlfn.AGGREGATE(15,6,(ROW(BN$11:BN$2000)-ROW(BN$11)+1)/($AU$11:$AU$2000=$DY$8),ROWS(ER$11:ER105))),"")</f>
        <v>0</v>
      </c>
      <c r="ES105" s="26">
        <f>IFERROR(INDEX(BO$11:BO$2000,_xlfn.AGGREGATE(15,6,(ROW(BO$11:BO$2000)-ROW(BO$11)+1)/($AU$11:$AU$2000=$DY$8),ROWS(ES$11:ES105))),"")</f>
        <v>0</v>
      </c>
      <c r="ET105" s="63">
        <f>IFERROR(INDEX(BP$11:BP$2000,_xlfn.AGGREGATE(15,6,(ROW(BP$11:BP$2000)-ROW(BP$11)+1)/($AU$11:$AU$2000=$DY$8),ROWS(ET$11:ET105))),"")</f>
        <v>0</v>
      </c>
      <c r="EU105" s="25"/>
      <c r="EV105" s="49">
        <v>6</v>
      </c>
      <c r="EW105" s="34"/>
      <c r="EX105" s="176" t="str">
        <f t="shared" si="167"/>
        <v>PASS</v>
      </c>
      <c r="EY105" s="35">
        <f t="shared" si="168"/>
        <v>1</v>
      </c>
      <c r="EZ105" s="35">
        <f t="shared" si="169"/>
        <v>1</v>
      </c>
      <c r="FA105" s="35">
        <f t="shared" si="170"/>
        <v>3</v>
      </c>
      <c r="FB105" s="35">
        <f t="shared" si="171"/>
        <v>3</v>
      </c>
      <c r="FC105" s="35">
        <f t="shared" si="172"/>
        <v>3</v>
      </c>
      <c r="FD105" s="35">
        <f t="shared" si="173"/>
        <v>1</v>
      </c>
      <c r="FE105" s="35">
        <f t="shared" si="174"/>
        <v>1</v>
      </c>
      <c r="FF105" s="35">
        <f t="shared" si="175"/>
        <v>1</v>
      </c>
      <c r="FG105" s="35">
        <f t="shared" si="176"/>
        <v>217</v>
      </c>
      <c r="FH105" s="35">
        <f t="shared" si="177"/>
        <v>246</v>
      </c>
      <c r="FI105" s="35">
        <f t="shared" si="178"/>
        <v>275</v>
      </c>
      <c r="FJ105" s="35">
        <f t="shared" si="179"/>
        <v>29</v>
      </c>
      <c r="FK105" s="35">
        <f t="shared" si="180"/>
        <v>0</v>
      </c>
      <c r="FL105" s="35">
        <f t="shared" si="181"/>
        <v>217</v>
      </c>
      <c r="FM105" s="35">
        <f t="shared" si="182"/>
        <v>434</v>
      </c>
      <c r="FN105" s="35">
        <f t="shared" si="183"/>
        <v>709</v>
      </c>
      <c r="FO105" s="35">
        <f t="shared" si="184"/>
        <v>984</v>
      </c>
      <c r="FP105" s="35">
        <f t="shared" si="185"/>
        <v>1259</v>
      </c>
      <c r="FQ105" s="35">
        <f t="shared" si="186"/>
        <v>1476</v>
      </c>
      <c r="FR105" s="35">
        <f t="shared" si="187"/>
        <v>1693</v>
      </c>
      <c r="FS105" s="177">
        <f t="shared" si="188"/>
        <v>0</v>
      </c>
      <c r="FT105" s="35"/>
      <c r="FU105" s="49">
        <v>6</v>
      </c>
      <c r="FV105" s="34"/>
      <c r="FW105" s="176" t="str">
        <f t="shared" si="189"/>
        <v>PASS</v>
      </c>
      <c r="FX105" s="36">
        <f t="shared" si="190"/>
        <v>3</v>
      </c>
      <c r="FY105" s="34">
        <f t="shared" si="191"/>
        <v>1</v>
      </c>
      <c r="FZ105" s="34">
        <f t="shared" si="192"/>
        <v>1</v>
      </c>
      <c r="GA105" s="34">
        <f t="shared" si="193"/>
        <v>3</v>
      </c>
      <c r="GB105" s="34">
        <f t="shared" si="194"/>
        <v>1</v>
      </c>
      <c r="GC105" s="34">
        <f t="shared" si="195"/>
        <v>1</v>
      </c>
      <c r="GD105" s="34">
        <f t="shared" si="196"/>
        <v>3</v>
      </c>
      <c r="GE105" s="173">
        <f t="shared" si="197"/>
        <v>1</v>
      </c>
      <c r="GF105" s="34">
        <f t="shared" si="198"/>
        <v>446</v>
      </c>
      <c r="GG105" s="34">
        <f t="shared" si="199"/>
        <v>0</v>
      </c>
      <c r="GH105" s="34">
        <f t="shared" si="200"/>
        <v>454</v>
      </c>
      <c r="GI105" s="34">
        <f t="shared" si="201"/>
        <v>4</v>
      </c>
      <c r="GJ105" s="34">
        <f t="shared" si="202"/>
        <v>0</v>
      </c>
      <c r="GK105" s="34">
        <f t="shared" si="203"/>
        <v>459.14859999999999</v>
      </c>
      <c r="GL105" s="34">
        <f t="shared" si="204"/>
        <v>905.27359999999999</v>
      </c>
      <c r="GM105" s="181">
        <f t="shared" si="205"/>
        <v>1351.3986</v>
      </c>
      <c r="GN105" s="34">
        <f t="shared" si="206"/>
        <v>1805.3986</v>
      </c>
      <c r="GO105" s="25"/>
      <c r="GP105" s="305"/>
      <c r="GQ105" s="142"/>
      <c r="GR105" s="26"/>
      <c r="GS105" s="26"/>
      <c r="GT105" s="26"/>
      <c r="GU105" s="26"/>
      <c r="GV105" s="26"/>
      <c r="GW105" s="26"/>
      <c r="GX105" s="26"/>
      <c r="GY105" s="26"/>
      <c r="GZ105" s="26"/>
      <c r="HA105" s="26"/>
      <c r="HB105" s="12"/>
      <c r="HC105" s="26"/>
      <c r="HD105" s="26"/>
      <c r="HE105" s="26"/>
      <c r="HF105" s="26"/>
      <c r="HG105" s="26"/>
      <c r="HH105" s="2"/>
      <c r="HI105" s="2"/>
      <c r="HJ105" s="25"/>
      <c r="HK105" s="2"/>
      <c r="HL105" s="2"/>
      <c r="HN105" s="12"/>
      <c r="HO105" s="12"/>
      <c r="HP105" s="12"/>
      <c r="HQ105" s="12"/>
      <c r="HR105" s="12"/>
      <c r="HS105" s="12"/>
      <c r="HT105" s="12"/>
      <c r="HU105" s="12"/>
      <c r="HV105" s="12"/>
      <c r="HW105" s="12"/>
      <c r="HX105" s="12"/>
      <c r="HY105" s="12"/>
      <c r="HZ105" s="12"/>
      <c r="IA105" s="12"/>
      <c r="IB105" s="12"/>
      <c r="IC105" s="12"/>
      <c r="ID105" s="12"/>
      <c r="IE105" s="12"/>
      <c r="IF105" s="12"/>
      <c r="IG105" s="12"/>
      <c r="IH105" s="12"/>
      <c r="II105" s="12"/>
      <c r="IJ105" s="12"/>
      <c r="IK105" s="12"/>
      <c r="IL105" s="12"/>
      <c r="IM105" s="12"/>
      <c r="IN105" s="12"/>
      <c r="IO105" s="12"/>
      <c r="IP105" s="12"/>
      <c r="IQ105" s="12"/>
      <c r="IR105" s="12"/>
      <c r="IS105" s="12"/>
      <c r="IT105" s="12"/>
      <c r="IU105" s="12"/>
      <c r="IV105" s="12"/>
      <c r="IW105" s="12"/>
      <c r="IX105" s="12"/>
      <c r="IY105" s="12"/>
      <c r="IZ105" s="12"/>
      <c r="JA105" s="12"/>
      <c r="JB105" s="12"/>
      <c r="JC105" s="12"/>
      <c r="JD105" s="12"/>
      <c r="JE105" s="12"/>
      <c r="JF105" s="12"/>
      <c r="JG105" s="12"/>
      <c r="JH105" s="12"/>
      <c r="JI105" s="12"/>
      <c r="JJ105" s="12"/>
      <c r="JK105" s="12"/>
    </row>
    <row r="106" spans="1:271" x14ac:dyDescent="0.3">
      <c r="A106" s="100"/>
      <c r="B106" s="100"/>
      <c r="C106" s="100"/>
      <c r="D106" s="100"/>
      <c r="E106" s="100"/>
      <c r="F106" s="100"/>
      <c r="G106" s="100"/>
      <c r="H106" s="100"/>
      <c r="I106" s="100"/>
      <c r="J106" s="100"/>
      <c r="K106" s="100"/>
      <c r="L106" s="100"/>
      <c r="M106" s="100"/>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426"/>
      <c r="AR106" s="141"/>
      <c r="AS106" s="18">
        <v>3</v>
      </c>
      <c r="AT106" s="26" t="s">
        <v>122</v>
      </c>
      <c r="AU106" s="4" t="str">
        <f t="shared" si="208"/>
        <v>FAIL</v>
      </c>
      <c r="AV106" s="26">
        <v>1</v>
      </c>
      <c r="AW106" s="26">
        <v>3</v>
      </c>
      <c r="AX106" s="26">
        <v>1</v>
      </c>
      <c r="AY106" s="26">
        <v>3</v>
      </c>
      <c r="AZ106" s="26">
        <v>1</v>
      </c>
      <c r="BA106" s="26">
        <v>3</v>
      </c>
      <c r="BB106" s="26">
        <v>1</v>
      </c>
      <c r="BC106" s="26">
        <v>3</v>
      </c>
      <c r="BD106" s="26">
        <f t="shared" si="209"/>
        <v>243</v>
      </c>
      <c r="BE106" s="26"/>
      <c r="BF106" s="26">
        <f t="shared" si="210"/>
        <v>249</v>
      </c>
      <c r="BG106" s="63">
        <f t="shared" si="210"/>
        <v>3</v>
      </c>
      <c r="BH106" s="26"/>
      <c r="BI106" s="138">
        <f t="shared" si="211"/>
        <v>243</v>
      </c>
      <c r="BJ106" s="138">
        <f t="shared" si="212"/>
        <v>492</v>
      </c>
      <c r="BK106" s="138">
        <f t="shared" si="213"/>
        <v>735</v>
      </c>
      <c r="BL106" s="138">
        <f t="shared" si="214"/>
        <v>984</v>
      </c>
      <c r="BM106" s="138">
        <f t="shared" si="215"/>
        <v>1227</v>
      </c>
      <c r="BN106" s="138">
        <f t="shared" si="216"/>
        <v>1476</v>
      </c>
      <c r="BO106" s="138">
        <f t="shared" si="217"/>
        <v>1719</v>
      </c>
      <c r="BP106" s="138">
        <f t="shared" si="218"/>
        <v>0</v>
      </c>
      <c r="BQ106" s="26"/>
      <c r="BR106" s="26" t="str">
        <f t="shared" si="219"/>
        <v>yes3</v>
      </c>
      <c r="BS106" s="26" t="str">
        <f t="shared" si="145"/>
        <v>Int</v>
      </c>
      <c r="BT106" s="26"/>
      <c r="BU106" s="26"/>
      <c r="BV106" s="1">
        <f t="shared" si="220"/>
        <v>0</v>
      </c>
      <c r="BW106" s="1">
        <f t="shared" si="220"/>
        <v>0</v>
      </c>
      <c r="BX106" s="1">
        <f t="shared" si="220"/>
        <v>0</v>
      </c>
      <c r="BY106" s="1">
        <f t="shared" si="220"/>
        <v>0</v>
      </c>
      <c r="BZ106" s="1">
        <f t="shared" si="220"/>
        <v>0</v>
      </c>
      <c r="CA106" s="1">
        <f t="shared" si="220"/>
        <v>0</v>
      </c>
      <c r="CB106" s="1">
        <f t="shared" si="220"/>
        <v>1</v>
      </c>
      <c r="CC106" s="1">
        <f t="shared" si="220"/>
        <v>0</v>
      </c>
      <c r="CD106" s="1">
        <f t="shared" si="220"/>
        <v>0</v>
      </c>
      <c r="CE106" s="1">
        <f t="shared" si="220"/>
        <v>0</v>
      </c>
      <c r="CF106" s="1">
        <f t="shared" si="221"/>
        <v>0</v>
      </c>
      <c r="CG106" s="1">
        <f t="shared" si="221"/>
        <v>0</v>
      </c>
      <c r="CH106" s="1">
        <f t="shared" si="221"/>
        <v>1</v>
      </c>
      <c r="CI106" s="1">
        <f t="shared" si="221"/>
        <v>0</v>
      </c>
      <c r="CJ106" s="1">
        <f t="shared" si="221"/>
        <v>0</v>
      </c>
      <c r="CK106" s="1">
        <f t="shared" si="221"/>
        <v>0</v>
      </c>
      <c r="CL106" s="1">
        <f t="shared" si="221"/>
        <v>0</v>
      </c>
      <c r="CM106" s="1">
        <f t="shared" si="221"/>
        <v>0</v>
      </c>
      <c r="CN106" s="1">
        <f t="shared" si="221"/>
        <v>0</v>
      </c>
      <c r="CO106" s="1">
        <f t="shared" si="221"/>
        <v>0</v>
      </c>
      <c r="CP106" s="1">
        <f t="shared" si="222"/>
        <v>0</v>
      </c>
      <c r="CQ106" s="1">
        <f t="shared" si="222"/>
        <v>0</v>
      </c>
      <c r="CR106" s="1">
        <f t="shared" si="222"/>
        <v>0</v>
      </c>
      <c r="CS106" s="1">
        <f t="shared" si="222"/>
        <v>0</v>
      </c>
      <c r="CT106" s="1">
        <f t="shared" si="222"/>
        <v>0</v>
      </c>
      <c r="CU106" s="1">
        <f t="shared" si="222"/>
        <v>0</v>
      </c>
      <c r="CV106" s="1">
        <f t="shared" si="222"/>
        <v>0</v>
      </c>
      <c r="CW106" s="1">
        <f t="shared" si="222"/>
        <v>0</v>
      </c>
      <c r="CX106" s="1">
        <f t="shared" si="222"/>
        <v>0</v>
      </c>
      <c r="CY106" s="1">
        <f t="shared" si="222"/>
        <v>0</v>
      </c>
      <c r="CZ106" s="1">
        <f t="shared" si="223"/>
        <v>0</v>
      </c>
      <c r="DA106" s="1">
        <f t="shared" si="223"/>
        <v>0</v>
      </c>
      <c r="DB106" s="1">
        <f t="shared" si="223"/>
        <v>0</v>
      </c>
      <c r="DC106" s="1">
        <f t="shared" si="223"/>
        <v>0</v>
      </c>
      <c r="DD106" s="1">
        <f t="shared" si="223"/>
        <v>0</v>
      </c>
      <c r="DE106" s="1">
        <f t="shared" si="223"/>
        <v>0</v>
      </c>
      <c r="DF106" s="1">
        <f t="shared" si="223"/>
        <v>0</v>
      </c>
      <c r="DG106" s="1">
        <f t="shared" si="223"/>
        <v>0</v>
      </c>
      <c r="DH106" s="1">
        <f t="shared" si="223"/>
        <v>0</v>
      </c>
      <c r="DI106" s="1">
        <f t="shared" si="223"/>
        <v>0</v>
      </c>
      <c r="DJ106" s="1">
        <f t="shared" si="224"/>
        <v>0</v>
      </c>
      <c r="DK106" s="1">
        <f t="shared" si="224"/>
        <v>0</v>
      </c>
      <c r="DL106" s="1">
        <f t="shared" si="224"/>
        <v>0</v>
      </c>
      <c r="DM106" s="1">
        <f t="shared" si="224"/>
        <v>1</v>
      </c>
      <c r="DN106" s="1">
        <f t="shared" si="224"/>
        <v>0</v>
      </c>
      <c r="DO106" s="1">
        <f t="shared" si="224"/>
        <v>0</v>
      </c>
      <c r="DP106" s="26"/>
      <c r="DQ106" s="26"/>
      <c r="DR106" s="26"/>
      <c r="DS106" s="26"/>
      <c r="DT106" s="366"/>
      <c r="DU106" s="142"/>
      <c r="DV106" s="26"/>
      <c r="DW106" s="48">
        <v>93</v>
      </c>
      <c r="DX106" s="26" t="str">
        <f>IFERROR(INDEX(AT$11:AT$2000,_xlfn.AGGREGATE(15,6,(ROW(AT$11:AT$2000)-ROW(AT$11)+1)/($AU$11:$AU$2000=$DY$8),ROWS(DX$11:DX106))),"")</f>
        <v>t</v>
      </c>
      <c r="DY106" s="4" t="str">
        <f>IFERROR(INDEX(AU$11:AU$2000,_xlfn.AGGREGATE(15,6,(ROW(AU$11:AU$2000)-ROW(AU$11)+1)/($AU$11:$AU$2000=$DY$8),ROWS(DY$11:DY106))),"")</f>
        <v>PASS</v>
      </c>
      <c r="DZ106" s="26">
        <f>IFERROR(INDEX(AV$11:AV$2000,_xlfn.AGGREGATE(15,6,(ROW(AV$11:AV$2000)-ROW(AV$11)+1)/($AU$11:$AU$2000=$DY$8),ROWS(DZ$11:DZ106))),"")</f>
        <v>3</v>
      </c>
      <c r="EA106" s="26">
        <f>IFERROR(INDEX(AW$11:AW$2000,_xlfn.AGGREGATE(15,6,(ROW(AW$11:AW$2000)-ROW(AW$11)+1)/($AU$11:$AU$2000=$DY$8),ROWS(EA$11:EA106))),"")</f>
        <v>1</v>
      </c>
      <c r="EB106" s="26">
        <f>IFERROR(INDEX(AX$11:AX$2000,_xlfn.AGGREGATE(15,6,(ROW(AX$11:AX$2000)-ROW(AX$11)+1)/($AU$11:$AU$2000=$DY$8),ROWS(EB$11:EB106))),"")</f>
        <v>1</v>
      </c>
      <c r="EC106" s="26">
        <f>IFERROR(INDEX(AY$11:AY$2000,_xlfn.AGGREGATE(15,6,(ROW(AY$11:AY$2000)-ROW(AY$11)+1)/($AU$11:$AU$2000=$DY$8),ROWS(EC$11:EC106))),"")</f>
        <v>3</v>
      </c>
      <c r="ED106" s="26">
        <f>IFERROR(INDEX(AZ$11:AZ$2000,_xlfn.AGGREGATE(15,6,(ROW(AZ$11:AZ$2000)-ROW(AZ$11)+1)/($AU$11:$AU$2000=$DY$8),ROWS(ED$11:ED106))),"")</f>
        <v>1</v>
      </c>
      <c r="EE106" s="26">
        <f>IFERROR(INDEX(BA$11:BA$2000,_xlfn.AGGREGATE(15,6,(ROW(BA$11:BA$2000)-ROW(BA$11)+1)/($AU$11:$AU$2000=$DY$8),ROWS(EE$11:EE106))),"")</f>
        <v>1</v>
      </c>
      <c r="EF106" s="26">
        <f>IFERROR(INDEX(BB$11:BB$2000,_xlfn.AGGREGATE(15,6,(ROW(BB$11:BB$2000)-ROW(BB$11)+1)/($AU$11:$AU$2000=$DY$8),ROWS(EF$11:EF106))),"")</f>
        <v>3</v>
      </c>
      <c r="EG106" s="26">
        <f>IFERROR(INDEX(BC$11:BC$2000,_xlfn.AGGREGATE(15,6,(ROW(BC$11:BC$2000)-ROW(BC$11)+1)/($AU$11:$AU$2000=$DY$8),ROWS(EG$11:EG106))),"")</f>
        <v>1</v>
      </c>
      <c r="EH106" s="26">
        <f>IFERROR(INDEX(BD$11:BD$2000,_xlfn.AGGREGATE(15,6,(ROW(BD$11:BD$2000)-ROW(BD$11)+1)/($AU$11:$AU$2000=$DY$8),ROWS(EH$11:EH106))),"")</f>
        <v>435</v>
      </c>
      <c r="EI106" s="26">
        <f>IFERROR(INDEX(BE$11:BE$2000,_xlfn.AGGREGATE(15,6,(ROW(BE$11:BE$2000)-ROW(BE$11)+1)/($AU$11:$AU$2000=$DY$8),ROWS(EI$11:EI106))),"")</f>
        <v>0</v>
      </c>
      <c r="EJ106" s="26">
        <f>IFERROR(INDEX(BF$11:BF$2000,_xlfn.AGGREGATE(15,6,(ROW(BF$11:BF$2000)-ROW(BF$11)+1)/($AU$11:$AU$2000=$DY$8),ROWS(EJ$11:EJ106))),"")</f>
        <v>465</v>
      </c>
      <c r="EK106" s="26">
        <f>IFERROR(INDEX(BG$11:BG$2000,_xlfn.AGGREGATE(15,6,(ROW(BG$11:BG$2000)-ROW(BG$11)+1)/($AU$11:$AU$2000=$DY$8),ROWS(EK$11:EK106))),"")</f>
        <v>15</v>
      </c>
      <c r="EL106" s="26">
        <f>IFERROR(INDEX(BH$11:BH$2000,_xlfn.AGGREGATE(15,6,(ROW(BH$11:BH$2000)-ROW(BH$11)+1)/($AU$11:$AU$2000=$DY$8),ROWS(EL$11:EL106))),"")</f>
        <v>0</v>
      </c>
      <c r="EM106" s="26">
        <f>IFERROR(INDEX(BI$11:BI$2000,_xlfn.AGGREGATE(15,6,(ROW(BI$11:BI$2000)-ROW(BI$11)+1)/($AU$11:$AU$2000=$DY$8),ROWS(EM$11:EM106))),"")</f>
        <v>470.14859999999999</v>
      </c>
      <c r="EN106" s="26">
        <f>IFERROR(INDEX(BJ$11:BJ$2000,_xlfn.AGGREGATE(15,6,(ROW(BJ$11:BJ$2000)-ROW(BJ$11)+1)/($AU$11:$AU$2000=$DY$8),ROWS(EN$11:EN106))),"")</f>
        <v>905.27359999999999</v>
      </c>
      <c r="EO106" s="26">
        <f>IFERROR(INDEX(BK$11:BK$2000,_xlfn.AGGREGATE(15,6,(ROW(BK$11:BK$2000)-ROW(BK$11)+1)/($AU$11:$AU$2000=$DY$8),ROWS(EO$11:EO106))),"")</f>
        <v>1340.3986</v>
      </c>
      <c r="EP106" s="26">
        <f>IFERROR(INDEX(BL$11:BL$2000,_xlfn.AGGREGATE(15,6,(ROW(BL$11:BL$2000)-ROW(BL$11)+1)/($AU$11:$AU$2000=$DY$8),ROWS(EP$11:EP106))),"")</f>
        <v>1805.3986</v>
      </c>
      <c r="EQ106" s="26">
        <f>IFERROR(INDEX(BM$11:BM$2000,_xlfn.AGGREGATE(15,6,(ROW(BM$11:BM$2000)-ROW(BM$11)+1)/($AU$11:$AU$2000=$DY$8),ROWS(EQ$11:EQ106))),"")</f>
        <v>0</v>
      </c>
      <c r="ER106" s="26">
        <f>IFERROR(INDEX(BN$11:BN$2000,_xlfn.AGGREGATE(15,6,(ROW(BN$11:BN$2000)-ROW(BN$11)+1)/($AU$11:$AU$2000=$DY$8),ROWS(ER$11:ER106))),"")</f>
        <v>0</v>
      </c>
      <c r="ES106" s="26">
        <f>IFERROR(INDEX(BO$11:BO$2000,_xlfn.AGGREGATE(15,6,(ROW(BO$11:BO$2000)-ROW(BO$11)+1)/($AU$11:$AU$2000=$DY$8),ROWS(ES$11:ES106))),"")</f>
        <v>0</v>
      </c>
      <c r="ET106" s="63">
        <f>IFERROR(INDEX(BP$11:BP$2000,_xlfn.AGGREGATE(15,6,(ROW(BP$11:BP$2000)-ROW(BP$11)+1)/($AU$11:$AU$2000=$DY$8),ROWS(ET$11:ET106))),"")</f>
        <v>0</v>
      </c>
      <c r="EU106" s="25"/>
      <c r="EV106" s="49">
        <v>7</v>
      </c>
      <c r="EW106" s="34"/>
      <c r="EX106" s="176" t="str">
        <f t="shared" si="167"/>
        <v>PASS</v>
      </c>
      <c r="EY106" s="35">
        <f t="shared" si="168"/>
        <v>1</v>
      </c>
      <c r="EZ106" s="35">
        <f t="shared" si="169"/>
        <v>1</v>
      </c>
      <c r="FA106" s="35">
        <f t="shared" si="170"/>
        <v>3</v>
      </c>
      <c r="FB106" s="35">
        <f t="shared" si="171"/>
        <v>3</v>
      </c>
      <c r="FC106" s="35">
        <f t="shared" si="172"/>
        <v>3</v>
      </c>
      <c r="FD106" s="35">
        <f t="shared" si="173"/>
        <v>1</v>
      </c>
      <c r="FE106" s="35">
        <f t="shared" si="174"/>
        <v>1</v>
      </c>
      <c r="FF106" s="35">
        <f t="shared" si="175"/>
        <v>1</v>
      </c>
      <c r="FG106" s="35">
        <f t="shared" si="176"/>
        <v>216</v>
      </c>
      <c r="FH106" s="35">
        <f t="shared" si="177"/>
        <v>246</v>
      </c>
      <c r="FI106" s="35">
        <f t="shared" si="178"/>
        <v>276</v>
      </c>
      <c r="FJ106" s="35">
        <f t="shared" si="179"/>
        <v>30</v>
      </c>
      <c r="FK106" s="35">
        <f t="shared" si="180"/>
        <v>0</v>
      </c>
      <c r="FL106" s="35">
        <f t="shared" si="181"/>
        <v>216</v>
      </c>
      <c r="FM106" s="35">
        <f t="shared" si="182"/>
        <v>432</v>
      </c>
      <c r="FN106" s="35">
        <f t="shared" si="183"/>
        <v>708</v>
      </c>
      <c r="FO106" s="35">
        <f t="shared" si="184"/>
        <v>984</v>
      </c>
      <c r="FP106" s="35">
        <f t="shared" si="185"/>
        <v>1260</v>
      </c>
      <c r="FQ106" s="35">
        <f t="shared" si="186"/>
        <v>1476</v>
      </c>
      <c r="FR106" s="35">
        <f t="shared" si="187"/>
        <v>1692</v>
      </c>
      <c r="FS106" s="177">
        <f t="shared" si="188"/>
        <v>0</v>
      </c>
      <c r="FT106" s="35"/>
      <c r="FU106" s="49">
        <v>7</v>
      </c>
      <c r="FV106" s="34"/>
      <c r="FW106" s="176" t="str">
        <f t="shared" si="189"/>
        <v>PASS</v>
      </c>
      <c r="FX106" s="36">
        <f t="shared" si="190"/>
        <v>3</v>
      </c>
      <c r="FY106" s="34">
        <f t="shared" si="191"/>
        <v>1</v>
      </c>
      <c r="FZ106" s="34">
        <f t="shared" si="192"/>
        <v>1</v>
      </c>
      <c r="GA106" s="34">
        <f t="shared" si="193"/>
        <v>3</v>
      </c>
      <c r="GB106" s="34">
        <f t="shared" si="194"/>
        <v>1</v>
      </c>
      <c r="GC106" s="34">
        <f t="shared" si="195"/>
        <v>1</v>
      </c>
      <c r="GD106" s="34">
        <f t="shared" si="196"/>
        <v>3</v>
      </c>
      <c r="GE106" s="173">
        <f t="shared" si="197"/>
        <v>1</v>
      </c>
      <c r="GF106" s="34">
        <f t="shared" si="198"/>
        <v>445.5</v>
      </c>
      <c r="GG106" s="34">
        <f t="shared" si="199"/>
        <v>0</v>
      </c>
      <c r="GH106" s="34">
        <f t="shared" si="200"/>
        <v>454.5</v>
      </c>
      <c r="GI106" s="34">
        <f t="shared" si="201"/>
        <v>4.5</v>
      </c>
      <c r="GJ106" s="34">
        <f t="shared" si="202"/>
        <v>0</v>
      </c>
      <c r="GK106" s="34">
        <f t="shared" si="203"/>
        <v>459.64859999999999</v>
      </c>
      <c r="GL106" s="34">
        <f t="shared" si="204"/>
        <v>905.27359999999999</v>
      </c>
      <c r="GM106" s="181">
        <f t="shared" si="205"/>
        <v>1350.8986</v>
      </c>
      <c r="GN106" s="34">
        <f t="shared" si="206"/>
        <v>1805.3986</v>
      </c>
      <c r="GO106" s="25"/>
      <c r="GP106" s="305"/>
      <c r="GQ106" s="142"/>
      <c r="GR106" s="26"/>
      <c r="GS106" s="26"/>
      <c r="GT106" s="26"/>
      <c r="GU106" s="26"/>
      <c r="GV106" s="26"/>
      <c r="GW106" s="26"/>
      <c r="GX106" s="26"/>
      <c r="GY106" s="26"/>
      <c r="GZ106" s="26"/>
      <c r="HA106" s="26"/>
      <c r="HB106" s="12"/>
      <c r="HC106" s="26"/>
      <c r="HD106" s="26"/>
      <c r="HE106" s="26"/>
      <c r="HF106" s="26"/>
      <c r="HG106" s="26"/>
      <c r="HH106" s="2"/>
      <c r="HI106" s="2"/>
      <c r="HJ106" s="25"/>
      <c r="HK106" s="2"/>
      <c r="HL106" s="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row>
    <row r="107" spans="1:271" x14ac:dyDescent="0.3">
      <c r="A107" s="100"/>
      <c r="B107" s="100"/>
      <c r="C107" s="100"/>
      <c r="D107" s="100"/>
      <c r="E107" s="100"/>
      <c r="F107" s="100"/>
      <c r="G107" s="100"/>
      <c r="H107" s="100"/>
      <c r="I107" s="100"/>
      <c r="J107" s="100"/>
      <c r="K107" s="100"/>
      <c r="L107" s="100"/>
      <c r="M107" s="100"/>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426"/>
      <c r="AR107" s="141"/>
      <c r="AS107" s="18">
        <v>4</v>
      </c>
      <c r="AT107" s="26" t="s">
        <v>122</v>
      </c>
      <c r="AU107" s="4" t="str">
        <f t="shared" si="208"/>
        <v>FAIL</v>
      </c>
      <c r="AV107" s="26">
        <v>1</v>
      </c>
      <c r="AW107" s="26">
        <v>3</v>
      </c>
      <c r="AX107" s="26">
        <v>1</v>
      </c>
      <c r="AY107" s="26">
        <v>3</v>
      </c>
      <c r="AZ107" s="26">
        <v>1</v>
      </c>
      <c r="BA107" s="26">
        <v>3</v>
      </c>
      <c r="BB107" s="26">
        <v>1</v>
      </c>
      <c r="BC107" s="26">
        <v>3</v>
      </c>
      <c r="BD107" s="26">
        <f t="shared" si="209"/>
        <v>242</v>
      </c>
      <c r="BE107" s="26"/>
      <c r="BF107" s="26">
        <f t="shared" si="210"/>
        <v>250</v>
      </c>
      <c r="BG107" s="63">
        <f t="shared" si="210"/>
        <v>4</v>
      </c>
      <c r="BH107" s="26"/>
      <c r="BI107" s="138">
        <f t="shared" si="211"/>
        <v>242</v>
      </c>
      <c r="BJ107" s="138">
        <f t="shared" si="212"/>
        <v>492</v>
      </c>
      <c r="BK107" s="138">
        <f t="shared" si="213"/>
        <v>734</v>
      </c>
      <c r="BL107" s="138">
        <f t="shared" si="214"/>
        <v>984</v>
      </c>
      <c r="BM107" s="138">
        <f t="shared" si="215"/>
        <v>1226</v>
      </c>
      <c r="BN107" s="138">
        <f t="shared" si="216"/>
        <v>1476</v>
      </c>
      <c r="BO107" s="138">
        <f t="shared" si="217"/>
        <v>1718</v>
      </c>
      <c r="BP107" s="138">
        <f t="shared" si="218"/>
        <v>0</v>
      </c>
      <c r="BQ107" s="26"/>
      <c r="BR107" s="26" t="str">
        <f t="shared" si="219"/>
        <v>yes3</v>
      </c>
      <c r="BS107" s="26" t="str">
        <f t="shared" si="145"/>
        <v>Int</v>
      </c>
      <c r="BT107" s="26"/>
      <c r="BU107" s="26"/>
      <c r="BV107" s="1">
        <f t="shared" si="220"/>
        <v>0</v>
      </c>
      <c r="BW107" s="1">
        <f t="shared" si="220"/>
        <v>0</v>
      </c>
      <c r="BX107" s="1">
        <f t="shared" si="220"/>
        <v>0</v>
      </c>
      <c r="BY107" s="1">
        <f t="shared" si="220"/>
        <v>0</v>
      </c>
      <c r="BZ107" s="1">
        <f t="shared" si="220"/>
        <v>0</v>
      </c>
      <c r="CA107" s="1">
        <f t="shared" si="220"/>
        <v>0</v>
      </c>
      <c r="CB107" s="1">
        <f t="shared" si="220"/>
        <v>0</v>
      </c>
      <c r="CC107" s="1">
        <f t="shared" si="220"/>
        <v>0</v>
      </c>
      <c r="CD107" s="1">
        <f t="shared" si="220"/>
        <v>0</v>
      </c>
      <c r="CE107" s="1">
        <f t="shared" si="220"/>
        <v>0</v>
      </c>
      <c r="CF107" s="1">
        <f t="shared" si="221"/>
        <v>0</v>
      </c>
      <c r="CG107" s="1">
        <f t="shared" si="221"/>
        <v>0</v>
      </c>
      <c r="CH107" s="1">
        <f t="shared" si="221"/>
        <v>1</v>
      </c>
      <c r="CI107" s="1">
        <f t="shared" si="221"/>
        <v>0</v>
      </c>
      <c r="CJ107" s="1">
        <f t="shared" si="221"/>
        <v>0</v>
      </c>
      <c r="CK107" s="1">
        <f t="shared" si="221"/>
        <v>0</v>
      </c>
      <c r="CL107" s="1">
        <f t="shared" si="221"/>
        <v>0</v>
      </c>
      <c r="CM107" s="1">
        <f t="shared" si="221"/>
        <v>0</v>
      </c>
      <c r="CN107" s="1">
        <f t="shared" si="221"/>
        <v>0</v>
      </c>
      <c r="CO107" s="1">
        <f t="shared" si="221"/>
        <v>0</v>
      </c>
      <c r="CP107" s="1">
        <f t="shared" si="222"/>
        <v>0</v>
      </c>
      <c r="CQ107" s="1">
        <f t="shared" si="222"/>
        <v>0</v>
      </c>
      <c r="CR107" s="1">
        <f t="shared" si="222"/>
        <v>0</v>
      </c>
      <c r="CS107" s="1">
        <f t="shared" si="222"/>
        <v>0</v>
      </c>
      <c r="CT107" s="1">
        <f t="shared" si="222"/>
        <v>0</v>
      </c>
      <c r="CU107" s="1">
        <f t="shared" si="222"/>
        <v>0</v>
      </c>
      <c r="CV107" s="1">
        <f t="shared" si="222"/>
        <v>0</v>
      </c>
      <c r="CW107" s="1">
        <f t="shared" si="222"/>
        <v>0</v>
      </c>
      <c r="CX107" s="1">
        <f t="shared" si="222"/>
        <v>0</v>
      </c>
      <c r="CY107" s="1">
        <f t="shared" si="222"/>
        <v>0</v>
      </c>
      <c r="CZ107" s="1">
        <f t="shared" si="223"/>
        <v>0</v>
      </c>
      <c r="DA107" s="1">
        <f t="shared" si="223"/>
        <v>0</v>
      </c>
      <c r="DB107" s="1">
        <f t="shared" si="223"/>
        <v>0</v>
      </c>
      <c r="DC107" s="1">
        <f t="shared" si="223"/>
        <v>0</v>
      </c>
      <c r="DD107" s="1">
        <f t="shared" si="223"/>
        <v>0</v>
      </c>
      <c r="DE107" s="1">
        <f t="shared" si="223"/>
        <v>0</v>
      </c>
      <c r="DF107" s="1">
        <f t="shared" si="223"/>
        <v>0</v>
      </c>
      <c r="DG107" s="1">
        <f t="shared" si="223"/>
        <v>0</v>
      </c>
      <c r="DH107" s="1">
        <f t="shared" si="223"/>
        <v>0</v>
      </c>
      <c r="DI107" s="1">
        <f t="shared" si="223"/>
        <v>0</v>
      </c>
      <c r="DJ107" s="1">
        <f t="shared" si="224"/>
        <v>0</v>
      </c>
      <c r="DK107" s="1">
        <f t="shared" si="224"/>
        <v>0</v>
      </c>
      <c r="DL107" s="1">
        <f t="shared" si="224"/>
        <v>0</v>
      </c>
      <c r="DM107" s="1">
        <f t="shared" si="224"/>
        <v>1</v>
      </c>
      <c r="DN107" s="1">
        <f t="shared" si="224"/>
        <v>0</v>
      </c>
      <c r="DO107" s="1">
        <f t="shared" si="224"/>
        <v>0</v>
      </c>
      <c r="DP107" s="26"/>
      <c r="DQ107" s="26"/>
      <c r="DR107" s="26"/>
      <c r="DS107" s="26"/>
      <c r="DT107" s="366"/>
      <c r="DU107" s="142"/>
      <c r="DV107" s="26"/>
      <c r="DW107" s="48">
        <v>94</v>
      </c>
      <c r="DX107" s="26" t="str">
        <f>IFERROR(INDEX(AT$11:AT$2000,_xlfn.AGGREGATE(15,6,(ROW(AT$11:AT$2000)-ROW(AT$11)+1)/($AU$11:$AU$2000=$DY$8),ROWS(DX$11:DX107))),"")</f>
        <v/>
      </c>
      <c r="DY107" s="4" t="str">
        <f>IFERROR(INDEX(AU$11:AU$2000,_xlfn.AGGREGATE(15,6,(ROW(AU$11:AU$2000)-ROW(AU$11)+1)/($AU$11:$AU$2000=$DY$8),ROWS(DY$11:DY107))),"")</f>
        <v/>
      </c>
      <c r="DZ107" s="26" t="str">
        <f>IFERROR(INDEX(AV$11:AV$2000,_xlfn.AGGREGATE(15,6,(ROW(AV$11:AV$2000)-ROW(AV$11)+1)/($AU$11:$AU$2000=$DY$8),ROWS(DZ$11:DZ107))),"")</f>
        <v/>
      </c>
      <c r="EA107" s="26" t="str">
        <f>IFERROR(INDEX(AW$11:AW$2000,_xlfn.AGGREGATE(15,6,(ROW(AW$11:AW$2000)-ROW(AW$11)+1)/($AU$11:$AU$2000=$DY$8),ROWS(EA$11:EA107))),"")</f>
        <v/>
      </c>
      <c r="EB107" s="26" t="str">
        <f>IFERROR(INDEX(AX$11:AX$2000,_xlfn.AGGREGATE(15,6,(ROW(AX$11:AX$2000)-ROW(AX$11)+1)/($AU$11:$AU$2000=$DY$8),ROWS(EB$11:EB107))),"")</f>
        <v/>
      </c>
      <c r="EC107" s="26" t="str">
        <f>IFERROR(INDEX(AY$11:AY$2000,_xlfn.AGGREGATE(15,6,(ROW(AY$11:AY$2000)-ROW(AY$11)+1)/($AU$11:$AU$2000=$DY$8),ROWS(EC$11:EC107))),"")</f>
        <v/>
      </c>
      <c r="ED107" s="26" t="str">
        <f>IFERROR(INDEX(AZ$11:AZ$2000,_xlfn.AGGREGATE(15,6,(ROW(AZ$11:AZ$2000)-ROW(AZ$11)+1)/($AU$11:$AU$2000=$DY$8),ROWS(ED$11:ED107))),"")</f>
        <v/>
      </c>
      <c r="EE107" s="26" t="str">
        <f>IFERROR(INDEX(BA$11:BA$2000,_xlfn.AGGREGATE(15,6,(ROW(BA$11:BA$2000)-ROW(BA$11)+1)/($AU$11:$AU$2000=$DY$8),ROWS(EE$11:EE107))),"")</f>
        <v/>
      </c>
      <c r="EF107" s="26" t="str">
        <f>IFERROR(INDEX(BB$11:BB$2000,_xlfn.AGGREGATE(15,6,(ROW(BB$11:BB$2000)-ROW(BB$11)+1)/($AU$11:$AU$2000=$DY$8),ROWS(EF$11:EF107))),"")</f>
        <v/>
      </c>
      <c r="EG107" s="26" t="str">
        <f>IFERROR(INDEX(BC$11:BC$2000,_xlfn.AGGREGATE(15,6,(ROW(BC$11:BC$2000)-ROW(BC$11)+1)/($AU$11:$AU$2000=$DY$8),ROWS(EG$11:EG107))),"")</f>
        <v/>
      </c>
      <c r="EH107" s="26" t="str">
        <f>IFERROR(INDEX(BD$11:BD$2000,_xlfn.AGGREGATE(15,6,(ROW(BD$11:BD$2000)-ROW(BD$11)+1)/($AU$11:$AU$2000=$DY$8),ROWS(EH$11:EH107))),"")</f>
        <v/>
      </c>
      <c r="EI107" s="26" t="str">
        <f>IFERROR(INDEX(BE$11:BE$2000,_xlfn.AGGREGATE(15,6,(ROW(BE$11:BE$2000)-ROW(BE$11)+1)/($AU$11:$AU$2000=$DY$8),ROWS(EI$11:EI107))),"")</f>
        <v/>
      </c>
      <c r="EJ107" s="26" t="str">
        <f>IFERROR(INDEX(BF$11:BF$2000,_xlfn.AGGREGATE(15,6,(ROW(BF$11:BF$2000)-ROW(BF$11)+1)/($AU$11:$AU$2000=$DY$8),ROWS(EJ$11:EJ107))),"")</f>
        <v/>
      </c>
      <c r="EK107" s="26" t="str">
        <f>IFERROR(INDEX(BG$11:BG$2000,_xlfn.AGGREGATE(15,6,(ROW(BG$11:BG$2000)-ROW(BG$11)+1)/($AU$11:$AU$2000=$DY$8),ROWS(EK$11:EK107))),"")</f>
        <v/>
      </c>
      <c r="EL107" s="26" t="str">
        <f>IFERROR(INDEX(BH$11:BH$2000,_xlfn.AGGREGATE(15,6,(ROW(BH$11:BH$2000)-ROW(BH$11)+1)/($AU$11:$AU$2000=$DY$8),ROWS(EL$11:EL107))),"")</f>
        <v/>
      </c>
      <c r="EM107" s="26" t="str">
        <f>IFERROR(INDEX(BI$11:BI$2000,_xlfn.AGGREGATE(15,6,(ROW(BI$11:BI$2000)-ROW(BI$11)+1)/($AU$11:$AU$2000=$DY$8),ROWS(EM$11:EM107))),"")</f>
        <v/>
      </c>
      <c r="EN107" s="26" t="str">
        <f>IFERROR(INDEX(BJ$11:BJ$2000,_xlfn.AGGREGATE(15,6,(ROW(BJ$11:BJ$2000)-ROW(BJ$11)+1)/($AU$11:$AU$2000=$DY$8),ROWS(EN$11:EN107))),"")</f>
        <v/>
      </c>
      <c r="EO107" s="26" t="str">
        <f>IFERROR(INDEX(BK$11:BK$2000,_xlfn.AGGREGATE(15,6,(ROW(BK$11:BK$2000)-ROW(BK$11)+1)/($AU$11:$AU$2000=$DY$8),ROWS(EO$11:EO107))),"")</f>
        <v/>
      </c>
      <c r="EP107" s="26" t="str">
        <f>IFERROR(INDEX(BL$11:BL$2000,_xlfn.AGGREGATE(15,6,(ROW(BL$11:BL$2000)-ROW(BL$11)+1)/($AU$11:$AU$2000=$DY$8),ROWS(EP$11:EP107))),"")</f>
        <v/>
      </c>
      <c r="EQ107" s="26" t="str">
        <f>IFERROR(INDEX(BM$11:BM$2000,_xlfn.AGGREGATE(15,6,(ROW(BM$11:BM$2000)-ROW(BM$11)+1)/($AU$11:$AU$2000=$DY$8),ROWS(EQ$11:EQ107))),"")</f>
        <v/>
      </c>
      <c r="ER107" s="26" t="str">
        <f>IFERROR(INDEX(BN$11:BN$2000,_xlfn.AGGREGATE(15,6,(ROW(BN$11:BN$2000)-ROW(BN$11)+1)/($AU$11:$AU$2000=$DY$8),ROWS(ER$11:ER107))),"")</f>
        <v/>
      </c>
      <c r="ES107" s="26" t="str">
        <f>IFERROR(INDEX(BO$11:BO$2000,_xlfn.AGGREGATE(15,6,(ROW(BO$11:BO$2000)-ROW(BO$11)+1)/($AU$11:$AU$2000=$DY$8),ROWS(ES$11:ES107))),"")</f>
        <v/>
      </c>
      <c r="ET107" s="63" t="str">
        <f>IFERROR(INDEX(BP$11:BP$2000,_xlfn.AGGREGATE(15,6,(ROW(BP$11:BP$2000)-ROW(BP$11)+1)/($AU$11:$AU$2000=$DY$8),ROWS(ET$11:ET107))),"")</f>
        <v/>
      </c>
      <c r="EU107" s="25"/>
      <c r="EV107" s="49">
        <v>8</v>
      </c>
      <c r="EW107" s="34"/>
      <c r="EX107" s="176" t="e">
        <f t="shared" si="167"/>
        <v>#N/A</v>
      </c>
      <c r="EY107" s="35" t="e">
        <f t="shared" si="168"/>
        <v>#N/A</v>
      </c>
      <c r="EZ107" s="35" t="e">
        <f t="shared" si="169"/>
        <v>#N/A</v>
      </c>
      <c r="FA107" s="35" t="e">
        <f t="shared" si="170"/>
        <v>#N/A</v>
      </c>
      <c r="FB107" s="35" t="e">
        <f t="shared" si="171"/>
        <v>#N/A</v>
      </c>
      <c r="FC107" s="35" t="e">
        <f t="shared" si="172"/>
        <v>#N/A</v>
      </c>
      <c r="FD107" s="35" t="e">
        <f t="shared" si="173"/>
        <v>#N/A</v>
      </c>
      <c r="FE107" s="35" t="e">
        <f t="shared" si="174"/>
        <v>#N/A</v>
      </c>
      <c r="FF107" s="35" t="e">
        <f t="shared" si="175"/>
        <v>#N/A</v>
      </c>
      <c r="FG107" s="35" t="e">
        <f t="shared" si="176"/>
        <v>#N/A</v>
      </c>
      <c r="FH107" s="35" t="e">
        <f t="shared" si="177"/>
        <v>#N/A</v>
      </c>
      <c r="FI107" s="35" t="e">
        <f t="shared" si="178"/>
        <v>#N/A</v>
      </c>
      <c r="FJ107" s="35" t="e">
        <f t="shared" si="179"/>
        <v>#N/A</v>
      </c>
      <c r="FK107" s="35" t="e">
        <f t="shared" si="180"/>
        <v>#N/A</v>
      </c>
      <c r="FL107" s="35" t="e">
        <f t="shared" si="181"/>
        <v>#N/A</v>
      </c>
      <c r="FM107" s="35" t="e">
        <f t="shared" si="182"/>
        <v>#N/A</v>
      </c>
      <c r="FN107" s="35" t="e">
        <f t="shared" si="183"/>
        <v>#N/A</v>
      </c>
      <c r="FO107" s="35" t="e">
        <f t="shared" si="184"/>
        <v>#N/A</v>
      </c>
      <c r="FP107" s="35" t="e">
        <f t="shared" si="185"/>
        <v>#N/A</v>
      </c>
      <c r="FQ107" s="35" t="e">
        <f t="shared" si="186"/>
        <v>#N/A</v>
      </c>
      <c r="FR107" s="35" t="e">
        <f t="shared" si="187"/>
        <v>#N/A</v>
      </c>
      <c r="FS107" s="177" t="e">
        <f t="shared" si="188"/>
        <v>#N/A</v>
      </c>
      <c r="FT107" s="35"/>
      <c r="FU107" s="49">
        <v>8</v>
      </c>
      <c r="FV107" s="34"/>
      <c r="FW107" s="176" t="str">
        <f t="shared" si="189"/>
        <v>PASS</v>
      </c>
      <c r="FX107" s="36">
        <f t="shared" si="190"/>
        <v>3</v>
      </c>
      <c r="FY107" s="34">
        <f t="shared" si="191"/>
        <v>1</v>
      </c>
      <c r="FZ107" s="34">
        <f t="shared" si="192"/>
        <v>1</v>
      </c>
      <c r="GA107" s="34">
        <f t="shared" si="193"/>
        <v>3</v>
      </c>
      <c r="GB107" s="34">
        <f t="shared" si="194"/>
        <v>1</v>
      </c>
      <c r="GC107" s="34">
        <f t="shared" si="195"/>
        <v>1</v>
      </c>
      <c r="GD107" s="34">
        <f t="shared" si="196"/>
        <v>3</v>
      </c>
      <c r="GE107" s="173">
        <f t="shared" si="197"/>
        <v>1</v>
      </c>
      <c r="GF107" s="34">
        <f t="shared" si="198"/>
        <v>445</v>
      </c>
      <c r="GG107" s="34">
        <f t="shared" si="199"/>
        <v>0</v>
      </c>
      <c r="GH107" s="34">
        <f t="shared" si="200"/>
        <v>455</v>
      </c>
      <c r="GI107" s="34">
        <f t="shared" si="201"/>
        <v>5</v>
      </c>
      <c r="GJ107" s="34">
        <f t="shared" si="202"/>
        <v>0</v>
      </c>
      <c r="GK107" s="34">
        <f t="shared" si="203"/>
        <v>460.14859999999999</v>
      </c>
      <c r="GL107" s="34">
        <f t="shared" si="204"/>
        <v>905.27359999999999</v>
      </c>
      <c r="GM107" s="181">
        <f t="shared" si="205"/>
        <v>1350.3986</v>
      </c>
      <c r="GN107" s="34">
        <f t="shared" si="206"/>
        <v>1805.3986</v>
      </c>
      <c r="GO107" s="25"/>
      <c r="GP107" s="305"/>
      <c r="GQ107" s="142"/>
      <c r="GR107" s="26"/>
      <c r="GS107" s="26"/>
      <c r="GT107" s="26"/>
      <c r="GU107" s="26"/>
      <c r="GV107" s="26"/>
      <c r="GW107" s="26"/>
      <c r="GX107" s="26"/>
      <c r="GY107" s="26"/>
      <c r="GZ107" s="26"/>
      <c r="HA107" s="26"/>
      <c r="HB107" s="12"/>
      <c r="HC107" s="26"/>
      <c r="HD107" s="26"/>
      <c r="HE107" s="26"/>
      <c r="HF107" s="26"/>
      <c r="HG107" s="26"/>
      <c r="HH107" s="2"/>
      <c r="HI107" s="2"/>
      <c r="HJ107" s="25"/>
      <c r="HK107" s="2"/>
      <c r="HL107" s="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c r="IW107" s="12"/>
      <c r="IX107" s="12"/>
      <c r="IY107" s="12"/>
      <c r="IZ107" s="12"/>
      <c r="JA107" s="12"/>
      <c r="JB107" s="12"/>
      <c r="JC107" s="12"/>
      <c r="JD107" s="12"/>
      <c r="JE107" s="12"/>
      <c r="JF107" s="12"/>
      <c r="JG107" s="12"/>
      <c r="JH107" s="12"/>
      <c r="JI107" s="12"/>
      <c r="JJ107" s="12"/>
      <c r="JK107" s="12"/>
    </row>
    <row r="108" spans="1:271" x14ac:dyDescent="0.3">
      <c r="A108" s="100"/>
      <c r="B108" s="100"/>
      <c r="C108" s="100"/>
      <c r="D108" s="100"/>
      <c r="E108" s="100"/>
      <c r="F108" s="100"/>
      <c r="G108" s="100"/>
      <c r="H108" s="100"/>
      <c r="I108" s="100"/>
      <c r="J108" s="100"/>
      <c r="K108" s="100"/>
      <c r="L108" s="100"/>
      <c r="M108" s="100"/>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426"/>
      <c r="AR108" s="141"/>
      <c r="AS108" s="18">
        <v>5</v>
      </c>
      <c r="AT108" s="26" t="s">
        <v>122</v>
      </c>
      <c r="AU108" s="4" t="str">
        <f t="shared" si="208"/>
        <v>FAIL</v>
      </c>
      <c r="AV108" s="26">
        <v>1</v>
      </c>
      <c r="AW108" s="26">
        <v>3</v>
      </c>
      <c r="AX108" s="26">
        <v>1</v>
      </c>
      <c r="AY108" s="26">
        <v>3</v>
      </c>
      <c r="AZ108" s="26">
        <v>1</v>
      </c>
      <c r="BA108" s="26">
        <v>3</v>
      </c>
      <c r="BB108" s="26">
        <v>1</v>
      </c>
      <c r="BC108" s="26">
        <v>3</v>
      </c>
      <c r="BD108" s="26">
        <f t="shared" si="209"/>
        <v>241</v>
      </c>
      <c r="BE108" s="26"/>
      <c r="BF108" s="26">
        <f t="shared" si="210"/>
        <v>251</v>
      </c>
      <c r="BG108" s="63">
        <f t="shared" si="210"/>
        <v>5</v>
      </c>
      <c r="BH108" s="26"/>
      <c r="BI108" s="138">
        <f t="shared" si="211"/>
        <v>241</v>
      </c>
      <c r="BJ108" s="138">
        <f t="shared" si="212"/>
        <v>492</v>
      </c>
      <c r="BK108" s="138">
        <f t="shared" si="213"/>
        <v>733</v>
      </c>
      <c r="BL108" s="138">
        <f t="shared" si="214"/>
        <v>984</v>
      </c>
      <c r="BM108" s="138">
        <f t="shared" si="215"/>
        <v>1225</v>
      </c>
      <c r="BN108" s="138">
        <f t="shared" si="216"/>
        <v>1476</v>
      </c>
      <c r="BO108" s="138">
        <f t="shared" si="217"/>
        <v>1717</v>
      </c>
      <c r="BP108" s="138">
        <f t="shared" si="218"/>
        <v>0</v>
      </c>
      <c r="BQ108" s="26"/>
      <c r="BR108" s="26" t="str">
        <f t="shared" si="219"/>
        <v>yes3</v>
      </c>
      <c r="BS108" s="26" t="str">
        <f t="shared" si="145"/>
        <v>Int</v>
      </c>
      <c r="BT108" s="26"/>
      <c r="BU108" s="26"/>
      <c r="BV108" s="1">
        <f t="shared" si="220"/>
        <v>0</v>
      </c>
      <c r="BW108" s="1">
        <f t="shared" si="220"/>
        <v>0</v>
      </c>
      <c r="BX108" s="1">
        <f t="shared" si="220"/>
        <v>0</v>
      </c>
      <c r="BY108" s="1">
        <f t="shared" si="220"/>
        <v>0</v>
      </c>
      <c r="BZ108" s="1">
        <f t="shared" si="220"/>
        <v>0</v>
      </c>
      <c r="CA108" s="1">
        <f t="shared" si="220"/>
        <v>0</v>
      </c>
      <c r="CB108" s="1">
        <f t="shared" si="220"/>
        <v>0</v>
      </c>
      <c r="CC108" s="1">
        <f t="shared" si="220"/>
        <v>0</v>
      </c>
      <c r="CD108" s="1">
        <f t="shared" si="220"/>
        <v>0</v>
      </c>
      <c r="CE108" s="1">
        <f t="shared" si="220"/>
        <v>0</v>
      </c>
      <c r="CF108" s="1">
        <f t="shared" si="221"/>
        <v>0</v>
      </c>
      <c r="CG108" s="1">
        <f t="shared" si="221"/>
        <v>0</v>
      </c>
      <c r="CH108" s="1">
        <f t="shared" si="221"/>
        <v>1</v>
      </c>
      <c r="CI108" s="1">
        <f t="shared" si="221"/>
        <v>0</v>
      </c>
      <c r="CJ108" s="1">
        <f t="shared" si="221"/>
        <v>0</v>
      </c>
      <c r="CK108" s="1">
        <f t="shared" si="221"/>
        <v>0</v>
      </c>
      <c r="CL108" s="1">
        <f t="shared" si="221"/>
        <v>0</v>
      </c>
      <c r="CM108" s="1">
        <f t="shared" si="221"/>
        <v>0</v>
      </c>
      <c r="CN108" s="1">
        <f t="shared" si="221"/>
        <v>0</v>
      </c>
      <c r="CO108" s="1">
        <f t="shared" si="221"/>
        <v>0</v>
      </c>
      <c r="CP108" s="1">
        <f t="shared" si="222"/>
        <v>0</v>
      </c>
      <c r="CQ108" s="1">
        <f t="shared" si="222"/>
        <v>0</v>
      </c>
      <c r="CR108" s="1">
        <f t="shared" si="222"/>
        <v>0</v>
      </c>
      <c r="CS108" s="1">
        <f t="shared" si="222"/>
        <v>0</v>
      </c>
      <c r="CT108" s="1">
        <f t="shared" si="222"/>
        <v>0</v>
      </c>
      <c r="CU108" s="1">
        <f t="shared" si="222"/>
        <v>0</v>
      </c>
      <c r="CV108" s="1">
        <f t="shared" si="222"/>
        <v>0</v>
      </c>
      <c r="CW108" s="1">
        <f t="shared" si="222"/>
        <v>0</v>
      </c>
      <c r="CX108" s="1">
        <f t="shared" si="222"/>
        <v>0</v>
      </c>
      <c r="CY108" s="1">
        <f t="shared" si="222"/>
        <v>0</v>
      </c>
      <c r="CZ108" s="1">
        <f t="shared" si="223"/>
        <v>0</v>
      </c>
      <c r="DA108" s="1">
        <f t="shared" si="223"/>
        <v>0</v>
      </c>
      <c r="DB108" s="1">
        <f t="shared" si="223"/>
        <v>0</v>
      </c>
      <c r="DC108" s="1">
        <f t="shared" si="223"/>
        <v>0</v>
      </c>
      <c r="DD108" s="1">
        <f t="shared" si="223"/>
        <v>0</v>
      </c>
      <c r="DE108" s="1">
        <f t="shared" si="223"/>
        <v>0</v>
      </c>
      <c r="DF108" s="1">
        <f t="shared" si="223"/>
        <v>0</v>
      </c>
      <c r="DG108" s="1">
        <f t="shared" si="223"/>
        <v>0</v>
      </c>
      <c r="DH108" s="1">
        <f t="shared" si="223"/>
        <v>0</v>
      </c>
      <c r="DI108" s="1">
        <f t="shared" si="223"/>
        <v>0</v>
      </c>
      <c r="DJ108" s="1">
        <f t="shared" si="224"/>
        <v>0</v>
      </c>
      <c r="DK108" s="1">
        <f t="shared" si="224"/>
        <v>0</v>
      </c>
      <c r="DL108" s="1">
        <f t="shared" si="224"/>
        <v>0</v>
      </c>
      <c r="DM108" s="1">
        <f t="shared" si="224"/>
        <v>1</v>
      </c>
      <c r="DN108" s="1">
        <f t="shared" si="224"/>
        <v>0</v>
      </c>
      <c r="DO108" s="1">
        <f t="shared" si="224"/>
        <v>0</v>
      </c>
      <c r="DP108" s="26"/>
      <c r="DQ108" s="26"/>
      <c r="DR108" s="26"/>
      <c r="DS108" s="26"/>
      <c r="DT108" s="366"/>
      <c r="DU108" s="142"/>
      <c r="DV108" s="26"/>
      <c r="DW108" s="48">
        <v>95</v>
      </c>
      <c r="DX108" s="26" t="str">
        <f>IFERROR(INDEX(AT$11:AT$2000,_xlfn.AGGREGATE(15,6,(ROW(AT$11:AT$2000)-ROW(AT$11)+1)/($AU$11:$AU$2000=$DY$8),ROWS(DX$11:DX108))),"")</f>
        <v/>
      </c>
      <c r="DY108" s="4" t="str">
        <f>IFERROR(INDEX(AU$11:AU$2000,_xlfn.AGGREGATE(15,6,(ROW(AU$11:AU$2000)-ROW(AU$11)+1)/($AU$11:$AU$2000=$DY$8),ROWS(DY$11:DY108))),"")</f>
        <v/>
      </c>
      <c r="DZ108" s="26" t="str">
        <f>IFERROR(INDEX(AV$11:AV$2000,_xlfn.AGGREGATE(15,6,(ROW(AV$11:AV$2000)-ROW(AV$11)+1)/($AU$11:$AU$2000=$DY$8),ROWS(DZ$11:DZ108))),"")</f>
        <v/>
      </c>
      <c r="EA108" s="26" t="str">
        <f>IFERROR(INDEX(AW$11:AW$2000,_xlfn.AGGREGATE(15,6,(ROW(AW$11:AW$2000)-ROW(AW$11)+1)/($AU$11:$AU$2000=$DY$8),ROWS(EA$11:EA108))),"")</f>
        <v/>
      </c>
      <c r="EB108" s="26" t="str">
        <f>IFERROR(INDEX(AX$11:AX$2000,_xlfn.AGGREGATE(15,6,(ROW(AX$11:AX$2000)-ROW(AX$11)+1)/($AU$11:$AU$2000=$DY$8),ROWS(EB$11:EB108))),"")</f>
        <v/>
      </c>
      <c r="EC108" s="26" t="str">
        <f>IFERROR(INDEX(AY$11:AY$2000,_xlfn.AGGREGATE(15,6,(ROW(AY$11:AY$2000)-ROW(AY$11)+1)/($AU$11:$AU$2000=$DY$8),ROWS(EC$11:EC108))),"")</f>
        <v/>
      </c>
      <c r="ED108" s="26" t="str">
        <f>IFERROR(INDEX(AZ$11:AZ$2000,_xlfn.AGGREGATE(15,6,(ROW(AZ$11:AZ$2000)-ROW(AZ$11)+1)/($AU$11:$AU$2000=$DY$8),ROWS(ED$11:ED108))),"")</f>
        <v/>
      </c>
      <c r="EE108" s="26" t="str">
        <f>IFERROR(INDEX(BA$11:BA$2000,_xlfn.AGGREGATE(15,6,(ROW(BA$11:BA$2000)-ROW(BA$11)+1)/($AU$11:$AU$2000=$DY$8),ROWS(EE$11:EE108))),"")</f>
        <v/>
      </c>
      <c r="EF108" s="26" t="str">
        <f>IFERROR(INDEX(BB$11:BB$2000,_xlfn.AGGREGATE(15,6,(ROW(BB$11:BB$2000)-ROW(BB$11)+1)/($AU$11:$AU$2000=$DY$8),ROWS(EF$11:EF108))),"")</f>
        <v/>
      </c>
      <c r="EG108" s="26" t="str">
        <f>IFERROR(INDEX(BC$11:BC$2000,_xlfn.AGGREGATE(15,6,(ROW(BC$11:BC$2000)-ROW(BC$11)+1)/($AU$11:$AU$2000=$DY$8),ROWS(EG$11:EG108))),"")</f>
        <v/>
      </c>
      <c r="EH108" s="26" t="str">
        <f>IFERROR(INDEX(BD$11:BD$2000,_xlfn.AGGREGATE(15,6,(ROW(BD$11:BD$2000)-ROW(BD$11)+1)/($AU$11:$AU$2000=$DY$8),ROWS(EH$11:EH108))),"")</f>
        <v/>
      </c>
      <c r="EI108" s="26" t="str">
        <f>IFERROR(INDEX(BE$11:BE$2000,_xlfn.AGGREGATE(15,6,(ROW(BE$11:BE$2000)-ROW(BE$11)+1)/($AU$11:$AU$2000=$DY$8),ROWS(EI$11:EI108))),"")</f>
        <v/>
      </c>
      <c r="EJ108" s="26" t="str">
        <f>IFERROR(INDEX(BF$11:BF$2000,_xlfn.AGGREGATE(15,6,(ROW(BF$11:BF$2000)-ROW(BF$11)+1)/($AU$11:$AU$2000=$DY$8),ROWS(EJ$11:EJ108))),"")</f>
        <v/>
      </c>
      <c r="EK108" s="26" t="str">
        <f>IFERROR(INDEX(BG$11:BG$2000,_xlfn.AGGREGATE(15,6,(ROW(BG$11:BG$2000)-ROW(BG$11)+1)/($AU$11:$AU$2000=$DY$8),ROWS(EK$11:EK108))),"")</f>
        <v/>
      </c>
      <c r="EL108" s="26" t="str">
        <f>IFERROR(INDEX(BH$11:BH$2000,_xlfn.AGGREGATE(15,6,(ROW(BH$11:BH$2000)-ROW(BH$11)+1)/($AU$11:$AU$2000=$DY$8),ROWS(EL$11:EL108))),"")</f>
        <v/>
      </c>
      <c r="EM108" s="26" t="str">
        <f>IFERROR(INDEX(BI$11:BI$2000,_xlfn.AGGREGATE(15,6,(ROW(BI$11:BI$2000)-ROW(BI$11)+1)/($AU$11:$AU$2000=$DY$8),ROWS(EM$11:EM108))),"")</f>
        <v/>
      </c>
      <c r="EN108" s="26" t="str">
        <f>IFERROR(INDEX(BJ$11:BJ$2000,_xlfn.AGGREGATE(15,6,(ROW(BJ$11:BJ$2000)-ROW(BJ$11)+1)/($AU$11:$AU$2000=$DY$8),ROWS(EN$11:EN108))),"")</f>
        <v/>
      </c>
      <c r="EO108" s="26" t="str">
        <f>IFERROR(INDEX(BK$11:BK$2000,_xlfn.AGGREGATE(15,6,(ROW(BK$11:BK$2000)-ROW(BK$11)+1)/($AU$11:$AU$2000=$DY$8),ROWS(EO$11:EO108))),"")</f>
        <v/>
      </c>
      <c r="EP108" s="26" t="str">
        <f>IFERROR(INDEX(BL$11:BL$2000,_xlfn.AGGREGATE(15,6,(ROW(BL$11:BL$2000)-ROW(BL$11)+1)/($AU$11:$AU$2000=$DY$8),ROWS(EP$11:EP108))),"")</f>
        <v/>
      </c>
      <c r="EQ108" s="26" t="str">
        <f>IFERROR(INDEX(BM$11:BM$2000,_xlfn.AGGREGATE(15,6,(ROW(BM$11:BM$2000)-ROW(BM$11)+1)/($AU$11:$AU$2000=$DY$8),ROWS(EQ$11:EQ108))),"")</f>
        <v/>
      </c>
      <c r="ER108" s="26" t="str">
        <f>IFERROR(INDEX(BN$11:BN$2000,_xlfn.AGGREGATE(15,6,(ROW(BN$11:BN$2000)-ROW(BN$11)+1)/($AU$11:$AU$2000=$DY$8),ROWS(ER$11:ER108))),"")</f>
        <v/>
      </c>
      <c r="ES108" s="26" t="str">
        <f>IFERROR(INDEX(BO$11:BO$2000,_xlfn.AGGREGATE(15,6,(ROW(BO$11:BO$2000)-ROW(BO$11)+1)/($AU$11:$AU$2000=$DY$8),ROWS(ES$11:ES108))),"")</f>
        <v/>
      </c>
      <c r="ET108" s="63" t="str">
        <f>IFERROR(INDEX(BP$11:BP$2000,_xlfn.AGGREGATE(15,6,(ROW(BP$11:BP$2000)-ROW(BP$11)+1)/($AU$11:$AU$2000=$DY$8),ROWS(ET$11:ET108))),"")</f>
        <v/>
      </c>
      <c r="EU108" s="25"/>
      <c r="EV108" s="49">
        <v>9</v>
      </c>
      <c r="EW108" s="34"/>
      <c r="EX108" s="176" t="e">
        <f t="shared" si="167"/>
        <v>#N/A</v>
      </c>
      <c r="EY108" s="35" t="e">
        <f t="shared" si="168"/>
        <v>#N/A</v>
      </c>
      <c r="EZ108" s="35" t="e">
        <f t="shared" si="169"/>
        <v>#N/A</v>
      </c>
      <c r="FA108" s="35" t="e">
        <f t="shared" si="170"/>
        <v>#N/A</v>
      </c>
      <c r="FB108" s="35" t="e">
        <f t="shared" si="171"/>
        <v>#N/A</v>
      </c>
      <c r="FC108" s="35" t="e">
        <f t="shared" si="172"/>
        <v>#N/A</v>
      </c>
      <c r="FD108" s="35" t="e">
        <f t="shared" si="173"/>
        <v>#N/A</v>
      </c>
      <c r="FE108" s="35" t="e">
        <f t="shared" si="174"/>
        <v>#N/A</v>
      </c>
      <c r="FF108" s="35" t="e">
        <f t="shared" si="175"/>
        <v>#N/A</v>
      </c>
      <c r="FG108" s="35" t="e">
        <f t="shared" si="176"/>
        <v>#N/A</v>
      </c>
      <c r="FH108" s="35" t="e">
        <f t="shared" si="177"/>
        <v>#N/A</v>
      </c>
      <c r="FI108" s="35" t="e">
        <f t="shared" si="178"/>
        <v>#N/A</v>
      </c>
      <c r="FJ108" s="35" t="e">
        <f t="shared" si="179"/>
        <v>#N/A</v>
      </c>
      <c r="FK108" s="35" t="e">
        <f t="shared" si="180"/>
        <v>#N/A</v>
      </c>
      <c r="FL108" s="35" t="e">
        <f t="shared" si="181"/>
        <v>#N/A</v>
      </c>
      <c r="FM108" s="35" t="e">
        <f t="shared" si="182"/>
        <v>#N/A</v>
      </c>
      <c r="FN108" s="35" t="e">
        <f t="shared" si="183"/>
        <v>#N/A</v>
      </c>
      <c r="FO108" s="35" t="e">
        <f t="shared" si="184"/>
        <v>#N/A</v>
      </c>
      <c r="FP108" s="35" t="e">
        <f t="shared" si="185"/>
        <v>#N/A</v>
      </c>
      <c r="FQ108" s="35" t="e">
        <f t="shared" si="186"/>
        <v>#N/A</v>
      </c>
      <c r="FR108" s="35" t="e">
        <f t="shared" si="187"/>
        <v>#N/A</v>
      </c>
      <c r="FS108" s="177" t="e">
        <f t="shared" si="188"/>
        <v>#N/A</v>
      </c>
      <c r="FT108" s="35"/>
      <c r="FU108" s="49">
        <v>9</v>
      </c>
      <c r="FV108" s="34"/>
      <c r="FW108" s="176" t="str">
        <f t="shared" si="189"/>
        <v>PASS</v>
      </c>
      <c r="FX108" s="36">
        <f t="shared" si="190"/>
        <v>3</v>
      </c>
      <c r="FY108" s="34">
        <f t="shared" si="191"/>
        <v>1</v>
      </c>
      <c r="FZ108" s="34">
        <f t="shared" si="192"/>
        <v>1</v>
      </c>
      <c r="GA108" s="34">
        <f t="shared" si="193"/>
        <v>3</v>
      </c>
      <c r="GB108" s="34">
        <f t="shared" si="194"/>
        <v>1</v>
      </c>
      <c r="GC108" s="34">
        <f t="shared" si="195"/>
        <v>1</v>
      </c>
      <c r="GD108" s="34">
        <f t="shared" si="196"/>
        <v>3</v>
      </c>
      <c r="GE108" s="173">
        <f t="shared" si="197"/>
        <v>1</v>
      </c>
      <c r="GF108" s="34">
        <f t="shared" si="198"/>
        <v>444.5</v>
      </c>
      <c r="GG108" s="34">
        <f t="shared" si="199"/>
        <v>0</v>
      </c>
      <c r="GH108" s="34">
        <f t="shared" si="200"/>
        <v>455.5</v>
      </c>
      <c r="GI108" s="34">
        <f t="shared" si="201"/>
        <v>5.5</v>
      </c>
      <c r="GJ108" s="34">
        <f t="shared" si="202"/>
        <v>0</v>
      </c>
      <c r="GK108" s="34">
        <f t="shared" si="203"/>
        <v>460.64859999999999</v>
      </c>
      <c r="GL108" s="34">
        <f t="shared" si="204"/>
        <v>905.27359999999999</v>
      </c>
      <c r="GM108" s="181">
        <f t="shared" si="205"/>
        <v>1349.8986</v>
      </c>
      <c r="GN108" s="34">
        <f t="shared" si="206"/>
        <v>1805.3986</v>
      </c>
      <c r="GO108" s="25"/>
      <c r="GP108" s="305"/>
      <c r="GQ108" s="142"/>
      <c r="GR108" s="26"/>
      <c r="GS108" s="26"/>
      <c r="GT108" s="26"/>
      <c r="GU108" s="26"/>
      <c r="GV108" s="26"/>
      <c r="GW108" s="26"/>
      <c r="GX108" s="26"/>
      <c r="GY108" s="26"/>
      <c r="GZ108" s="26"/>
      <c r="HA108" s="26"/>
      <c r="HB108" s="12"/>
      <c r="HC108" s="26"/>
      <c r="HD108" s="26"/>
      <c r="HE108" s="26"/>
      <c r="HF108" s="26"/>
      <c r="HG108" s="26"/>
      <c r="HH108" s="2"/>
      <c r="HI108" s="2"/>
      <c r="HJ108" s="25"/>
      <c r="HK108" s="2"/>
      <c r="HL108" s="2"/>
      <c r="HN108" s="12"/>
      <c r="HO108" s="12"/>
      <c r="HP108" s="12"/>
      <c r="HQ108" s="12"/>
      <c r="HR108" s="12"/>
      <c r="HS108" s="12"/>
      <c r="HT108" s="12"/>
      <c r="HU108" s="12"/>
      <c r="HV108" s="12"/>
      <c r="HW108" s="12"/>
      <c r="HX108" s="12"/>
      <c r="HY108" s="12"/>
      <c r="HZ108" s="12"/>
      <c r="IA108" s="12"/>
      <c r="IB108" s="12"/>
      <c r="IC108" s="12"/>
      <c r="ID108" s="12"/>
      <c r="IE108" s="12"/>
      <c r="IF108" s="12"/>
      <c r="IG108" s="12"/>
      <c r="IH108" s="12"/>
      <c r="II108" s="12"/>
      <c r="IJ108" s="12"/>
      <c r="IK108" s="12"/>
      <c r="IL108" s="12"/>
      <c r="IM108" s="12"/>
      <c r="IN108" s="12"/>
      <c r="IO108" s="12"/>
      <c r="IP108" s="12"/>
      <c r="IQ108" s="12"/>
      <c r="IR108" s="12"/>
      <c r="IS108" s="12"/>
      <c r="IT108" s="12"/>
      <c r="IU108" s="12"/>
      <c r="IV108" s="12"/>
      <c r="IW108" s="12"/>
      <c r="IX108" s="12"/>
      <c r="IY108" s="12"/>
      <c r="IZ108" s="12"/>
      <c r="JA108" s="12"/>
      <c r="JB108" s="12"/>
      <c r="JC108" s="12"/>
      <c r="JD108" s="12"/>
      <c r="JE108" s="12"/>
      <c r="JF108" s="12"/>
      <c r="JG108" s="12"/>
      <c r="JH108" s="12"/>
      <c r="JI108" s="12"/>
      <c r="JJ108" s="12"/>
      <c r="JK108" s="12"/>
    </row>
    <row r="109" spans="1:271" x14ac:dyDescent="0.3">
      <c r="A109" s="100"/>
      <c r="B109" s="100"/>
      <c r="C109" s="100"/>
      <c r="D109" s="100"/>
      <c r="E109" s="100"/>
      <c r="F109" s="100"/>
      <c r="G109" s="100"/>
      <c r="H109" s="100"/>
      <c r="I109" s="100"/>
      <c r="J109" s="100"/>
      <c r="K109" s="100"/>
      <c r="L109" s="100"/>
      <c r="M109" s="100"/>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426"/>
      <c r="AR109" s="141"/>
      <c r="AS109" s="18">
        <v>6</v>
      </c>
      <c r="AT109" s="26" t="s">
        <v>122</v>
      </c>
      <c r="AU109" s="4" t="str">
        <f t="shared" si="208"/>
        <v>FAIL</v>
      </c>
      <c r="AV109" s="26">
        <v>1</v>
      </c>
      <c r="AW109" s="26">
        <v>3</v>
      </c>
      <c r="AX109" s="26">
        <v>1</v>
      </c>
      <c r="AY109" s="26">
        <v>3</v>
      </c>
      <c r="AZ109" s="26">
        <v>1</v>
      </c>
      <c r="BA109" s="26">
        <v>3</v>
      </c>
      <c r="BB109" s="26">
        <v>1</v>
      </c>
      <c r="BC109" s="26">
        <v>3</v>
      </c>
      <c r="BD109" s="26">
        <f t="shared" si="209"/>
        <v>240</v>
      </c>
      <c r="BE109" s="26"/>
      <c r="BF109" s="26">
        <f t="shared" si="210"/>
        <v>252</v>
      </c>
      <c r="BG109" s="63">
        <f t="shared" si="210"/>
        <v>6</v>
      </c>
      <c r="BH109" s="26"/>
      <c r="BI109" s="138">
        <f t="shared" si="211"/>
        <v>240</v>
      </c>
      <c r="BJ109" s="138">
        <f t="shared" si="212"/>
        <v>492</v>
      </c>
      <c r="BK109" s="138">
        <f t="shared" si="213"/>
        <v>732</v>
      </c>
      <c r="BL109" s="138">
        <f t="shared" si="214"/>
        <v>984</v>
      </c>
      <c r="BM109" s="138">
        <f t="shared" si="215"/>
        <v>1224</v>
      </c>
      <c r="BN109" s="138">
        <f t="shared" si="216"/>
        <v>1476</v>
      </c>
      <c r="BO109" s="138">
        <f t="shared" si="217"/>
        <v>1716</v>
      </c>
      <c r="BP109" s="138">
        <f t="shared" si="218"/>
        <v>0</v>
      </c>
      <c r="BQ109" s="26"/>
      <c r="BR109" s="26" t="str">
        <f t="shared" si="219"/>
        <v>yes3</v>
      </c>
      <c r="BS109" s="26" t="str">
        <f t="shared" si="145"/>
        <v>Int</v>
      </c>
      <c r="BT109" s="26"/>
      <c r="BU109" s="26"/>
      <c r="BV109" s="1">
        <f t="shared" si="220"/>
        <v>0</v>
      </c>
      <c r="BW109" s="1">
        <f t="shared" si="220"/>
        <v>0</v>
      </c>
      <c r="BX109" s="1">
        <f t="shared" si="220"/>
        <v>0</v>
      </c>
      <c r="BY109" s="1">
        <f t="shared" si="220"/>
        <v>0</v>
      </c>
      <c r="BZ109" s="1">
        <f t="shared" si="220"/>
        <v>0</v>
      </c>
      <c r="CA109" s="1">
        <f t="shared" si="220"/>
        <v>0</v>
      </c>
      <c r="CB109" s="1">
        <f t="shared" si="220"/>
        <v>0</v>
      </c>
      <c r="CC109" s="1">
        <f t="shared" si="220"/>
        <v>0</v>
      </c>
      <c r="CD109" s="1">
        <f t="shared" si="220"/>
        <v>0</v>
      </c>
      <c r="CE109" s="1">
        <f t="shared" si="220"/>
        <v>0</v>
      </c>
      <c r="CF109" s="1">
        <f t="shared" si="221"/>
        <v>0</v>
      </c>
      <c r="CG109" s="1">
        <f t="shared" si="221"/>
        <v>0</v>
      </c>
      <c r="CH109" s="1">
        <f t="shared" si="221"/>
        <v>1</v>
      </c>
      <c r="CI109" s="1">
        <f t="shared" si="221"/>
        <v>0</v>
      </c>
      <c r="CJ109" s="1">
        <f t="shared" si="221"/>
        <v>0</v>
      </c>
      <c r="CK109" s="1">
        <f t="shared" si="221"/>
        <v>0</v>
      </c>
      <c r="CL109" s="1">
        <f t="shared" si="221"/>
        <v>0</v>
      </c>
      <c r="CM109" s="1">
        <f t="shared" si="221"/>
        <v>0</v>
      </c>
      <c r="CN109" s="1">
        <f t="shared" si="221"/>
        <v>0</v>
      </c>
      <c r="CO109" s="1">
        <f t="shared" si="221"/>
        <v>0</v>
      </c>
      <c r="CP109" s="1">
        <f t="shared" si="222"/>
        <v>0</v>
      </c>
      <c r="CQ109" s="1">
        <f t="shared" si="222"/>
        <v>0</v>
      </c>
      <c r="CR109" s="1">
        <f t="shared" si="222"/>
        <v>0</v>
      </c>
      <c r="CS109" s="1">
        <f t="shared" si="222"/>
        <v>0</v>
      </c>
      <c r="CT109" s="1">
        <f t="shared" si="222"/>
        <v>0</v>
      </c>
      <c r="CU109" s="1">
        <f t="shared" si="222"/>
        <v>0</v>
      </c>
      <c r="CV109" s="1">
        <f t="shared" si="222"/>
        <v>0</v>
      </c>
      <c r="CW109" s="1">
        <f t="shared" si="222"/>
        <v>0</v>
      </c>
      <c r="CX109" s="1">
        <f t="shared" si="222"/>
        <v>0</v>
      </c>
      <c r="CY109" s="1">
        <f t="shared" si="222"/>
        <v>0</v>
      </c>
      <c r="CZ109" s="1">
        <f t="shared" si="223"/>
        <v>0</v>
      </c>
      <c r="DA109" s="1">
        <f t="shared" si="223"/>
        <v>0</v>
      </c>
      <c r="DB109" s="1">
        <f t="shared" si="223"/>
        <v>0</v>
      </c>
      <c r="DC109" s="1">
        <f t="shared" si="223"/>
        <v>0</v>
      </c>
      <c r="DD109" s="1">
        <f t="shared" si="223"/>
        <v>0</v>
      </c>
      <c r="DE109" s="1">
        <f t="shared" si="223"/>
        <v>0</v>
      </c>
      <c r="DF109" s="1">
        <f t="shared" si="223"/>
        <v>0</v>
      </c>
      <c r="DG109" s="1">
        <f t="shared" si="223"/>
        <v>0</v>
      </c>
      <c r="DH109" s="1">
        <f t="shared" si="223"/>
        <v>0</v>
      </c>
      <c r="DI109" s="1">
        <f t="shared" si="223"/>
        <v>0</v>
      </c>
      <c r="DJ109" s="1">
        <f t="shared" si="224"/>
        <v>0</v>
      </c>
      <c r="DK109" s="1">
        <f t="shared" si="224"/>
        <v>0</v>
      </c>
      <c r="DL109" s="1">
        <f t="shared" si="224"/>
        <v>0</v>
      </c>
      <c r="DM109" s="1">
        <f t="shared" si="224"/>
        <v>1</v>
      </c>
      <c r="DN109" s="1">
        <f t="shared" si="224"/>
        <v>0</v>
      </c>
      <c r="DO109" s="1">
        <f t="shared" si="224"/>
        <v>0</v>
      </c>
      <c r="DP109" s="26"/>
      <c r="DQ109" s="26"/>
      <c r="DR109" s="26"/>
      <c r="DS109" s="26"/>
      <c r="DT109" s="366"/>
      <c r="DU109" s="142"/>
      <c r="DV109" s="26"/>
      <c r="DW109" s="48">
        <v>96</v>
      </c>
      <c r="DX109" s="26" t="str">
        <f>IFERROR(INDEX(AT$11:AT$2000,_xlfn.AGGREGATE(15,6,(ROW(AT$11:AT$2000)-ROW(AT$11)+1)/($AU$11:$AU$2000=$DY$8),ROWS(DX$11:DX109))),"")</f>
        <v/>
      </c>
      <c r="DY109" s="4" t="str">
        <f>IFERROR(INDEX(AU$11:AU$2000,_xlfn.AGGREGATE(15,6,(ROW(AU$11:AU$2000)-ROW(AU$11)+1)/($AU$11:$AU$2000=$DY$8),ROWS(DY$11:DY109))),"")</f>
        <v/>
      </c>
      <c r="DZ109" s="26" t="str">
        <f>IFERROR(INDEX(AV$11:AV$2000,_xlfn.AGGREGATE(15,6,(ROW(AV$11:AV$2000)-ROW(AV$11)+1)/($AU$11:$AU$2000=$DY$8),ROWS(DZ$11:DZ109))),"")</f>
        <v/>
      </c>
      <c r="EA109" s="26" t="str">
        <f>IFERROR(INDEX(AW$11:AW$2000,_xlfn.AGGREGATE(15,6,(ROW(AW$11:AW$2000)-ROW(AW$11)+1)/($AU$11:$AU$2000=$DY$8),ROWS(EA$11:EA109))),"")</f>
        <v/>
      </c>
      <c r="EB109" s="26" t="str">
        <f>IFERROR(INDEX(AX$11:AX$2000,_xlfn.AGGREGATE(15,6,(ROW(AX$11:AX$2000)-ROW(AX$11)+1)/($AU$11:$AU$2000=$DY$8),ROWS(EB$11:EB109))),"")</f>
        <v/>
      </c>
      <c r="EC109" s="26" t="str">
        <f>IFERROR(INDEX(AY$11:AY$2000,_xlfn.AGGREGATE(15,6,(ROW(AY$11:AY$2000)-ROW(AY$11)+1)/($AU$11:$AU$2000=$DY$8),ROWS(EC$11:EC109))),"")</f>
        <v/>
      </c>
      <c r="ED109" s="26" t="str">
        <f>IFERROR(INDEX(AZ$11:AZ$2000,_xlfn.AGGREGATE(15,6,(ROW(AZ$11:AZ$2000)-ROW(AZ$11)+1)/($AU$11:$AU$2000=$DY$8),ROWS(ED$11:ED109))),"")</f>
        <v/>
      </c>
      <c r="EE109" s="26" t="str">
        <f>IFERROR(INDEX(BA$11:BA$2000,_xlfn.AGGREGATE(15,6,(ROW(BA$11:BA$2000)-ROW(BA$11)+1)/($AU$11:$AU$2000=$DY$8),ROWS(EE$11:EE109))),"")</f>
        <v/>
      </c>
      <c r="EF109" s="26" t="str">
        <f>IFERROR(INDEX(BB$11:BB$2000,_xlfn.AGGREGATE(15,6,(ROW(BB$11:BB$2000)-ROW(BB$11)+1)/($AU$11:$AU$2000=$DY$8),ROWS(EF$11:EF109))),"")</f>
        <v/>
      </c>
      <c r="EG109" s="26" t="str">
        <f>IFERROR(INDEX(BC$11:BC$2000,_xlfn.AGGREGATE(15,6,(ROW(BC$11:BC$2000)-ROW(BC$11)+1)/($AU$11:$AU$2000=$DY$8),ROWS(EG$11:EG109))),"")</f>
        <v/>
      </c>
      <c r="EH109" s="26" t="str">
        <f>IFERROR(INDEX(BD$11:BD$2000,_xlfn.AGGREGATE(15,6,(ROW(BD$11:BD$2000)-ROW(BD$11)+1)/($AU$11:$AU$2000=$DY$8),ROWS(EH$11:EH109))),"")</f>
        <v/>
      </c>
      <c r="EI109" s="26" t="str">
        <f>IFERROR(INDEX(BE$11:BE$2000,_xlfn.AGGREGATE(15,6,(ROW(BE$11:BE$2000)-ROW(BE$11)+1)/($AU$11:$AU$2000=$DY$8),ROWS(EI$11:EI109))),"")</f>
        <v/>
      </c>
      <c r="EJ109" s="26" t="str">
        <f>IFERROR(INDEX(BF$11:BF$2000,_xlfn.AGGREGATE(15,6,(ROW(BF$11:BF$2000)-ROW(BF$11)+1)/($AU$11:$AU$2000=$DY$8),ROWS(EJ$11:EJ109))),"")</f>
        <v/>
      </c>
      <c r="EK109" s="26" t="str">
        <f>IFERROR(INDEX(BG$11:BG$2000,_xlfn.AGGREGATE(15,6,(ROW(BG$11:BG$2000)-ROW(BG$11)+1)/($AU$11:$AU$2000=$DY$8),ROWS(EK$11:EK109))),"")</f>
        <v/>
      </c>
      <c r="EL109" s="26" t="str">
        <f>IFERROR(INDEX(BH$11:BH$2000,_xlfn.AGGREGATE(15,6,(ROW(BH$11:BH$2000)-ROW(BH$11)+1)/($AU$11:$AU$2000=$DY$8),ROWS(EL$11:EL109))),"")</f>
        <v/>
      </c>
      <c r="EM109" s="26" t="str">
        <f>IFERROR(INDEX(BI$11:BI$2000,_xlfn.AGGREGATE(15,6,(ROW(BI$11:BI$2000)-ROW(BI$11)+1)/($AU$11:$AU$2000=$DY$8),ROWS(EM$11:EM109))),"")</f>
        <v/>
      </c>
      <c r="EN109" s="26" t="str">
        <f>IFERROR(INDEX(BJ$11:BJ$2000,_xlfn.AGGREGATE(15,6,(ROW(BJ$11:BJ$2000)-ROW(BJ$11)+1)/($AU$11:$AU$2000=$DY$8),ROWS(EN$11:EN109))),"")</f>
        <v/>
      </c>
      <c r="EO109" s="26" t="str">
        <f>IFERROR(INDEX(BK$11:BK$2000,_xlfn.AGGREGATE(15,6,(ROW(BK$11:BK$2000)-ROW(BK$11)+1)/($AU$11:$AU$2000=$DY$8),ROWS(EO$11:EO109))),"")</f>
        <v/>
      </c>
      <c r="EP109" s="26" t="str">
        <f>IFERROR(INDEX(BL$11:BL$2000,_xlfn.AGGREGATE(15,6,(ROW(BL$11:BL$2000)-ROW(BL$11)+1)/($AU$11:$AU$2000=$DY$8),ROWS(EP$11:EP109))),"")</f>
        <v/>
      </c>
      <c r="EQ109" s="26" t="str">
        <f>IFERROR(INDEX(BM$11:BM$2000,_xlfn.AGGREGATE(15,6,(ROW(BM$11:BM$2000)-ROW(BM$11)+1)/($AU$11:$AU$2000=$DY$8),ROWS(EQ$11:EQ109))),"")</f>
        <v/>
      </c>
      <c r="ER109" s="26" t="str">
        <f>IFERROR(INDEX(BN$11:BN$2000,_xlfn.AGGREGATE(15,6,(ROW(BN$11:BN$2000)-ROW(BN$11)+1)/($AU$11:$AU$2000=$DY$8),ROWS(ER$11:ER109))),"")</f>
        <v/>
      </c>
      <c r="ES109" s="26" t="str">
        <f>IFERROR(INDEX(BO$11:BO$2000,_xlfn.AGGREGATE(15,6,(ROW(BO$11:BO$2000)-ROW(BO$11)+1)/($AU$11:$AU$2000=$DY$8),ROWS(ES$11:ES109))),"")</f>
        <v/>
      </c>
      <c r="ET109" s="63" t="str">
        <f>IFERROR(INDEX(BP$11:BP$2000,_xlfn.AGGREGATE(15,6,(ROW(BP$11:BP$2000)-ROW(BP$11)+1)/($AU$11:$AU$2000=$DY$8),ROWS(ET$11:ET109))),"")</f>
        <v/>
      </c>
      <c r="EU109" s="25"/>
      <c r="EV109" s="49">
        <v>10</v>
      </c>
      <c r="EW109" s="34"/>
      <c r="EX109" s="176" t="e">
        <f t="shared" si="167"/>
        <v>#N/A</v>
      </c>
      <c r="EY109" s="35" t="e">
        <f t="shared" si="168"/>
        <v>#N/A</v>
      </c>
      <c r="EZ109" s="35" t="e">
        <f t="shared" si="169"/>
        <v>#N/A</v>
      </c>
      <c r="FA109" s="35" t="e">
        <f t="shared" si="170"/>
        <v>#N/A</v>
      </c>
      <c r="FB109" s="35" t="e">
        <f t="shared" si="171"/>
        <v>#N/A</v>
      </c>
      <c r="FC109" s="35" t="e">
        <f t="shared" si="172"/>
        <v>#N/A</v>
      </c>
      <c r="FD109" s="35" t="e">
        <f t="shared" si="173"/>
        <v>#N/A</v>
      </c>
      <c r="FE109" s="35" t="e">
        <f t="shared" si="174"/>
        <v>#N/A</v>
      </c>
      <c r="FF109" s="35" t="e">
        <f t="shared" si="175"/>
        <v>#N/A</v>
      </c>
      <c r="FG109" s="35" t="e">
        <f t="shared" si="176"/>
        <v>#N/A</v>
      </c>
      <c r="FH109" s="35" t="e">
        <f t="shared" si="177"/>
        <v>#N/A</v>
      </c>
      <c r="FI109" s="35" t="e">
        <f t="shared" si="178"/>
        <v>#N/A</v>
      </c>
      <c r="FJ109" s="35" t="e">
        <f t="shared" si="179"/>
        <v>#N/A</v>
      </c>
      <c r="FK109" s="35" t="e">
        <f t="shared" si="180"/>
        <v>#N/A</v>
      </c>
      <c r="FL109" s="35" t="e">
        <f t="shared" si="181"/>
        <v>#N/A</v>
      </c>
      <c r="FM109" s="35" t="e">
        <f t="shared" si="182"/>
        <v>#N/A</v>
      </c>
      <c r="FN109" s="35" t="e">
        <f t="shared" si="183"/>
        <v>#N/A</v>
      </c>
      <c r="FO109" s="35" t="e">
        <f t="shared" si="184"/>
        <v>#N/A</v>
      </c>
      <c r="FP109" s="35" t="e">
        <f t="shared" si="185"/>
        <v>#N/A</v>
      </c>
      <c r="FQ109" s="35" t="e">
        <f t="shared" si="186"/>
        <v>#N/A</v>
      </c>
      <c r="FR109" s="35" t="e">
        <f t="shared" si="187"/>
        <v>#N/A</v>
      </c>
      <c r="FS109" s="177" t="e">
        <f t="shared" si="188"/>
        <v>#N/A</v>
      </c>
      <c r="FT109" s="35"/>
      <c r="FU109" s="49">
        <v>10</v>
      </c>
      <c r="FV109" s="34"/>
      <c r="FW109" s="176" t="str">
        <f t="shared" si="189"/>
        <v>PASS</v>
      </c>
      <c r="FX109" s="36">
        <f t="shared" si="190"/>
        <v>3</v>
      </c>
      <c r="FY109" s="34">
        <f t="shared" si="191"/>
        <v>1</v>
      </c>
      <c r="FZ109" s="34">
        <f t="shared" si="192"/>
        <v>1</v>
      </c>
      <c r="GA109" s="34">
        <f t="shared" si="193"/>
        <v>3</v>
      </c>
      <c r="GB109" s="34">
        <f t="shared" si="194"/>
        <v>1</v>
      </c>
      <c r="GC109" s="34">
        <f t="shared" si="195"/>
        <v>1</v>
      </c>
      <c r="GD109" s="34">
        <f t="shared" si="196"/>
        <v>3</v>
      </c>
      <c r="GE109" s="173">
        <f t="shared" si="197"/>
        <v>1</v>
      </c>
      <c r="GF109" s="34">
        <f t="shared" si="198"/>
        <v>444</v>
      </c>
      <c r="GG109" s="34">
        <f t="shared" si="199"/>
        <v>0</v>
      </c>
      <c r="GH109" s="34">
        <f t="shared" si="200"/>
        <v>456</v>
      </c>
      <c r="GI109" s="34">
        <f t="shared" si="201"/>
        <v>6</v>
      </c>
      <c r="GJ109" s="34">
        <f t="shared" si="202"/>
        <v>0</v>
      </c>
      <c r="GK109" s="34">
        <f t="shared" si="203"/>
        <v>461.14859999999999</v>
      </c>
      <c r="GL109" s="34">
        <f t="shared" si="204"/>
        <v>905.27359999999999</v>
      </c>
      <c r="GM109" s="181">
        <f t="shared" si="205"/>
        <v>1349.3986</v>
      </c>
      <c r="GN109" s="34">
        <f t="shared" si="206"/>
        <v>1805.3986</v>
      </c>
      <c r="GO109" s="25"/>
      <c r="GP109" s="305"/>
      <c r="GQ109" s="142"/>
      <c r="GR109" s="26"/>
      <c r="GS109" s="26"/>
      <c r="GT109" s="26"/>
      <c r="GU109" s="26"/>
      <c r="GV109" s="26"/>
      <c r="GW109" s="26"/>
      <c r="GX109" s="26"/>
      <c r="GY109" s="26"/>
      <c r="GZ109" s="26"/>
      <c r="HA109" s="26"/>
      <c r="HB109" s="12"/>
      <c r="HC109" s="26"/>
      <c r="HD109" s="26"/>
      <c r="HE109" s="26"/>
      <c r="HF109" s="26"/>
      <c r="HG109" s="26"/>
      <c r="HH109" s="2"/>
      <c r="HI109" s="2"/>
      <c r="HJ109" s="25"/>
      <c r="HK109" s="2"/>
      <c r="HL109" s="2"/>
      <c r="HN109" s="12"/>
      <c r="HO109" s="12"/>
      <c r="HP109" s="12"/>
      <c r="HQ109" s="12"/>
      <c r="HR109" s="12"/>
      <c r="HS109" s="12"/>
      <c r="HT109" s="12"/>
      <c r="HU109" s="12"/>
      <c r="HV109" s="12"/>
      <c r="HW109" s="12"/>
      <c r="HX109" s="12"/>
      <c r="HY109" s="12"/>
      <c r="HZ109" s="12"/>
      <c r="IA109" s="12"/>
      <c r="IB109" s="12"/>
      <c r="IC109" s="12"/>
      <c r="ID109" s="12"/>
      <c r="IE109" s="12"/>
      <c r="IF109" s="12"/>
      <c r="IG109" s="12"/>
      <c r="IH109" s="12"/>
      <c r="II109" s="12"/>
      <c r="IJ109" s="12"/>
      <c r="IK109" s="12"/>
      <c r="IL109" s="12"/>
      <c r="IM109" s="12"/>
      <c r="IN109" s="12"/>
      <c r="IO109" s="12"/>
      <c r="IP109" s="12"/>
      <c r="IQ109" s="12"/>
      <c r="IR109" s="12"/>
      <c r="IS109" s="12"/>
      <c r="IT109" s="12"/>
      <c r="IU109" s="12"/>
      <c r="IV109" s="12"/>
      <c r="IW109" s="12"/>
      <c r="IX109" s="12"/>
      <c r="IY109" s="12"/>
      <c r="IZ109" s="12"/>
      <c r="JA109" s="12"/>
      <c r="JB109" s="12"/>
      <c r="JC109" s="12"/>
      <c r="JD109" s="12"/>
      <c r="JE109" s="12"/>
      <c r="JF109" s="12"/>
      <c r="JG109" s="12"/>
      <c r="JH109" s="12"/>
      <c r="JI109" s="12"/>
      <c r="JJ109" s="12"/>
      <c r="JK109" s="12"/>
    </row>
    <row r="110" spans="1:271" x14ac:dyDescent="0.3">
      <c r="A110" s="100"/>
      <c r="B110" s="100"/>
      <c r="C110" s="100"/>
      <c r="D110" s="100"/>
      <c r="E110" s="100"/>
      <c r="F110" s="100"/>
      <c r="G110" s="100"/>
      <c r="H110" s="100"/>
      <c r="I110" s="100"/>
      <c r="J110" s="100"/>
      <c r="K110" s="100"/>
      <c r="L110" s="100"/>
      <c r="M110" s="100"/>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426"/>
      <c r="AR110" s="141"/>
      <c r="AS110" s="18">
        <v>7</v>
      </c>
      <c r="AT110" s="26" t="s">
        <v>122</v>
      </c>
      <c r="AU110" s="4" t="str">
        <f t="shared" si="208"/>
        <v>FAIL</v>
      </c>
      <c r="AV110" s="26">
        <v>1</v>
      </c>
      <c r="AW110" s="26">
        <v>3</v>
      </c>
      <c r="AX110" s="26">
        <v>1</v>
      </c>
      <c r="AY110" s="26">
        <v>3</v>
      </c>
      <c r="AZ110" s="26">
        <v>1</v>
      </c>
      <c r="BA110" s="26">
        <v>3</v>
      </c>
      <c r="BB110" s="26">
        <v>1</v>
      </c>
      <c r="BC110" s="26">
        <v>3</v>
      </c>
      <c r="BD110" s="26">
        <f t="shared" si="209"/>
        <v>239</v>
      </c>
      <c r="BE110" s="26"/>
      <c r="BF110" s="26">
        <f t="shared" si="210"/>
        <v>253</v>
      </c>
      <c r="BG110" s="63">
        <f t="shared" si="210"/>
        <v>7</v>
      </c>
      <c r="BH110" s="26"/>
      <c r="BI110" s="138">
        <f t="shared" si="211"/>
        <v>239</v>
      </c>
      <c r="BJ110" s="138">
        <f t="shared" si="212"/>
        <v>492</v>
      </c>
      <c r="BK110" s="138">
        <f t="shared" si="213"/>
        <v>731</v>
      </c>
      <c r="BL110" s="138">
        <f t="shared" si="214"/>
        <v>984</v>
      </c>
      <c r="BM110" s="138">
        <f t="shared" si="215"/>
        <v>1223</v>
      </c>
      <c r="BN110" s="138">
        <f t="shared" si="216"/>
        <v>1476</v>
      </c>
      <c r="BO110" s="138">
        <f t="shared" si="217"/>
        <v>1715</v>
      </c>
      <c r="BP110" s="138">
        <f t="shared" si="218"/>
        <v>0</v>
      </c>
      <c r="BQ110" s="26"/>
      <c r="BR110" s="26" t="str">
        <f t="shared" si="219"/>
        <v>yes3</v>
      </c>
      <c r="BS110" s="26" t="str">
        <f t="shared" si="145"/>
        <v>Int</v>
      </c>
      <c r="BT110" s="26"/>
      <c r="BU110" s="26"/>
      <c r="BV110" s="1">
        <f t="shared" si="220"/>
        <v>0</v>
      </c>
      <c r="BW110" s="1">
        <f t="shared" si="220"/>
        <v>0</v>
      </c>
      <c r="BX110" s="1">
        <f t="shared" si="220"/>
        <v>0</v>
      </c>
      <c r="BY110" s="1">
        <f t="shared" si="220"/>
        <v>0</v>
      </c>
      <c r="BZ110" s="1">
        <f t="shared" si="220"/>
        <v>0</v>
      </c>
      <c r="CA110" s="1">
        <f t="shared" si="220"/>
        <v>0</v>
      </c>
      <c r="CB110" s="1">
        <f t="shared" si="220"/>
        <v>0</v>
      </c>
      <c r="CC110" s="1">
        <f t="shared" si="220"/>
        <v>0</v>
      </c>
      <c r="CD110" s="1">
        <f t="shared" si="220"/>
        <v>0</v>
      </c>
      <c r="CE110" s="1">
        <f t="shared" si="220"/>
        <v>0</v>
      </c>
      <c r="CF110" s="1">
        <f t="shared" si="221"/>
        <v>0</v>
      </c>
      <c r="CG110" s="1">
        <f t="shared" si="221"/>
        <v>0</v>
      </c>
      <c r="CH110" s="1">
        <f t="shared" si="221"/>
        <v>1</v>
      </c>
      <c r="CI110" s="1">
        <f t="shared" si="221"/>
        <v>0</v>
      </c>
      <c r="CJ110" s="1">
        <f t="shared" si="221"/>
        <v>0</v>
      </c>
      <c r="CK110" s="1">
        <f t="shared" si="221"/>
        <v>0</v>
      </c>
      <c r="CL110" s="1">
        <f t="shared" si="221"/>
        <v>0</v>
      </c>
      <c r="CM110" s="1">
        <f t="shared" si="221"/>
        <v>0</v>
      </c>
      <c r="CN110" s="1">
        <f t="shared" si="221"/>
        <v>1</v>
      </c>
      <c r="CO110" s="1">
        <f t="shared" si="221"/>
        <v>0</v>
      </c>
      <c r="CP110" s="1">
        <f t="shared" si="222"/>
        <v>0</v>
      </c>
      <c r="CQ110" s="1">
        <f t="shared" si="222"/>
        <v>0</v>
      </c>
      <c r="CR110" s="1">
        <f t="shared" si="222"/>
        <v>0</v>
      </c>
      <c r="CS110" s="1">
        <f t="shared" si="222"/>
        <v>0</v>
      </c>
      <c r="CT110" s="1">
        <f t="shared" si="222"/>
        <v>0</v>
      </c>
      <c r="CU110" s="1">
        <f t="shared" si="222"/>
        <v>0</v>
      </c>
      <c r="CV110" s="1">
        <f t="shared" si="222"/>
        <v>0</v>
      </c>
      <c r="CW110" s="1">
        <f t="shared" si="222"/>
        <v>0</v>
      </c>
      <c r="CX110" s="1">
        <f t="shared" si="222"/>
        <v>0</v>
      </c>
      <c r="CY110" s="1">
        <f t="shared" si="222"/>
        <v>0</v>
      </c>
      <c r="CZ110" s="1">
        <f t="shared" si="223"/>
        <v>0</v>
      </c>
      <c r="DA110" s="1">
        <f t="shared" si="223"/>
        <v>0</v>
      </c>
      <c r="DB110" s="1">
        <f t="shared" si="223"/>
        <v>0</v>
      </c>
      <c r="DC110" s="1">
        <f t="shared" si="223"/>
        <v>0</v>
      </c>
      <c r="DD110" s="1">
        <f t="shared" si="223"/>
        <v>0</v>
      </c>
      <c r="DE110" s="1">
        <f t="shared" si="223"/>
        <v>0</v>
      </c>
      <c r="DF110" s="1">
        <f t="shared" si="223"/>
        <v>0</v>
      </c>
      <c r="DG110" s="1">
        <f t="shared" si="223"/>
        <v>0</v>
      </c>
      <c r="DH110" s="1">
        <f t="shared" si="223"/>
        <v>0</v>
      </c>
      <c r="DI110" s="1">
        <f t="shared" si="223"/>
        <v>0</v>
      </c>
      <c r="DJ110" s="1">
        <f t="shared" si="224"/>
        <v>0</v>
      </c>
      <c r="DK110" s="1">
        <f t="shared" si="224"/>
        <v>0</v>
      </c>
      <c r="DL110" s="1">
        <f t="shared" si="224"/>
        <v>0</v>
      </c>
      <c r="DM110" s="1">
        <f t="shared" si="224"/>
        <v>1</v>
      </c>
      <c r="DN110" s="1">
        <f t="shared" si="224"/>
        <v>0</v>
      </c>
      <c r="DO110" s="1">
        <f t="shared" si="224"/>
        <v>0</v>
      </c>
      <c r="DP110" s="26"/>
      <c r="DQ110" s="26"/>
      <c r="DR110" s="26"/>
      <c r="DS110" s="26"/>
      <c r="DT110" s="366"/>
      <c r="DU110" s="142"/>
      <c r="DV110" s="26"/>
      <c r="DW110" s="48">
        <v>97</v>
      </c>
      <c r="DX110" s="26" t="str">
        <f>IFERROR(INDEX(AT$11:AT$2000,_xlfn.AGGREGATE(15,6,(ROW(AT$11:AT$2000)-ROW(AT$11)+1)/($AU$11:$AU$2000=$DY$8),ROWS(DX$11:DX110))),"")</f>
        <v/>
      </c>
      <c r="DY110" s="4" t="str">
        <f>IFERROR(INDEX(AU$11:AU$2000,_xlfn.AGGREGATE(15,6,(ROW(AU$11:AU$2000)-ROW(AU$11)+1)/($AU$11:$AU$2000=$DY$8),ROWS(DY$11:DY110))),"")</f>
        <v/>
      </c>
      <c r="DZ110" s="26" t="str">
        <f>IFERROR(INDEX(AV$11:AV$2000,_xlfn.AGGREGATE(15,6,(ROW(AV$11:AV$2000)-ROW(AV$11)+1)/($AU$11:$AU$2000=$DY$8),ROWS(DZ$11:DZ110))),"")</f>
        <v/>
      </c>
      <c r="EA110" s="26" t="str">
        <f>IFERROR(INDEX(AW$11:AW$2000,_xlfn.AGGREGATE(15,6,(ROW(AW$11:AW$2000)-ROW(AW$11)+1)/($AU$11:$AU$2000=$DY$8),ROWS(EA$11:EA110))),"")</f>
        <v/>
      </c>
      <c r="EB110" s="26" t="str">
        <f>IFERROR(INDEX(AX$11:AX$2000,_xlfn.AGGREGATE(15,6,(ROW(AX$11:AX$2000)-ROW(AX$11)+1)/($AU$11:$AU$2000=$DY$8),ROWS(EB$11:EB110))),"")</f>
        <v/>
      </c>
      <c r="EC110" s="26" t="str">
        <f>IFERROR(INDEX(AY$11:AY$2000,_xlfn.AGGREGATE(15,6,(ROW(AY$11:AY$2000)-ROW(AY$11)+1)/($AU$11:$AU$2000=$DY$8),ROWS(EC$11:EC110))),"")</f>
        <v/>
      </c>
      <c r="ED110" s="26" t="str">
        <f>IFERROR(INDEX(AZ$11:AZ$2000,_xlfn.AGGREGATE(15,6,(ROW(AZ$11:AZ$2000)-ROW(AZ$11)+1)/($AU$11:$AU$2000=$DY$8),ROWS(ED$11:ED110))),"")</f>
        <v/>
      </c>
      <c r="EE110" s="26" t="str">
        <f>IFERROR(INDEX(BA$11:BA$2000,_xlfn.AGGREGATE(15,6,(ROW(BA$11:BA$2000)-ROW(BA$11)+1)/($AU$11:$AU$2000=$DY$8),ROWS(EE$11:EE110))),"")</f>
        <v/>
      </c>
      <c r="EF110" s="26" t="str">
        <f>IFERROR(INDEX(BB$11:BB$2000,_xlfn.AGGREGATE(15,6,(ROW(BB$11:BB$2000)-ROW(BB$11)+1)/($AU$11:$AU$2000=$DY$8),ROWS(EF$11:EF110))),"")</f>
        <v/>
      </c>
      <c r="EG110" s="26" t="str">
        <f>IFERROR(INDEX(BC$11:BC$2000,_xlfn.AGGREGATE(15,6,(ROW(BC$11:BC$2000)-ROW(BC$11)+1)/($AU$11:$AU$2000=$DY$8),ROWS(EG$11:EG110))),"")</f>
        <v/>
      </c>
      <c r="EH110" s="26" t="str">
        <f>IFERROR(INDEX(BD$11:BD$2000,_xlfn.AGGREGATE(15,6,(ROW(BD$11:BD$2000)-ROW(BD$11)+1)/($AU$11:$AU$2000=$DY$8),ROWS(EH$11:EH110))),"")</f>
        <v/>
      </c>
      <c r="EI110" s="26" t="str">
        <f>IFERROR(INDEX(BE$11:BE$2000,_xlfn.AGGREGATE(15,6,(ROW(BE$11:BE$2000)-ROW(BE$11)+1)/($AU$11:$AU$2000=$DY$8),ROWS(EI$11:EI110))),"")</f>
        <v/>
      </c>
      <c r="EJ110" s="26" t="str">
        <f>IFERROR(INDEX(BF$11:BF$2000,_xlfn.AGGREGATE(15,6,(ROW(BF$11:BF$2000)-ROW(BF$11)+1)/($AU$11:$AU$2000=$DY$8),ROWS(EJ$11:EJ110))),"")</f>
        <v/>
      </c>
      <c r="EK110" s="26" t="str">
        <f>IFERROR(INDEX(BG$11:BG$2000,_xlfn.AGGREGATE(15,6,(ROW(BG$11:BG$2000)-ROW(BG$11)+1)/($AU$11:$AU$2000=$DY$8),ROWS(EK$11:EK110))),"")</f>
        <v/>
      </c>
      <c r="EL110" s="26" t="str">
        <f>IFERROR(INDEX(BH$11:BH$2000,_xlfn.AGGREGATE(15,6,(ROW(BH$11:BH$2000)-ROW(BH$11)+1)/($AU$11:$AU$2000=$DY$8),ROWS(EL$11:EL110))),"")</f>
        <v/>
      </c>
      <c r="EM110" s="26" t="str">
        <f>IFERROR(INDEX(BI$11:BI$2000,_xlfn.AGGREGATE(15,6,(ROW(BI$11:BI$2000)-ROW(BI$11)+1)/($AU$11:$AU$2000=$DY$8),ROWS(EM$11:EM110))),"")</f>
        <v/>
      </c>
      <c r="EN110" s="26" t="str">
        <f>IFERROR(INDEX(BJ$11:BJ$2000,_xlfn.AGGREGATE(15,6,(ROW(BJ$11:BJ$2000)-ROW(BJ$11)+1)/($AU$11:$AU$2000=$DY$8),ROWS(EN$11:EN110))),"")</f>
        <v/>
      </c>
      <c r="EO110" s="26" t="str">
        <f>IFERROR(INDEX(BK$11:BK$2000,_xlfn.AGGREGATE(15,6,(ROW(BK$11:BK$2000)-ROW(BK$11)+1)/($AU$11:$AU$2000=$DY$8),ROWS(EO$11:EO110))),"")</f>
        <v/>
      </c>
      <c r="EP110" s="26" t="str">
        <f>IFERROR(INDEX(BL$11:BL$2000,_xlfn.AGGREGATE(15,6,(ROW(BL$11:BL$2000)-ROW(BL$11)+1)/($AU$11:$AU$2000=$DY$8),ROWS(EP$11:EP110))),"")</f>
        <v/>
      </c>
      <c r="EQ110" s="26" t="str">
        <f>IFERROR(INDEX(BM$11:BM$2000,_xlfn.AGGREGATE(15,6,(ROW(BM$11:BM$2000)-ROW(BM$11)+1)/($AU$11:$AU$2000=$DY$8),ROWS(EQ$11:EQ110))),"")</f>
        <v/>
      </c>
      <c r="ER110" s="26" t="str">
        <f>IFERROR(INDEX(BN$11:BN$2000,_xlfn.AGGREGATE(15,6,(ROW(BN$11:BN$2000)-ROW(BN$11)+1)/($AU$11:$AU$2000=$DY$8),ROWS(ER$11:ER110))),"")</f>
        <v/>
      </c>
      <c r="ES110" s="26" t="str">
        <f>IFERROR(INDEX(BO$11:BO$2000,_xlfn.AGGREGATE(15,6,(ROW(BO$11:BO$2000)-ROW(BO$11)+1)/($AU$11:$AU$2000=$DY$8),ROWS(ES$11:ES110))),"")</f>
        <v/>
      </c>
      <c r="ET110" s="63" t="str">
        <f>IFERROR(INDEX(BP$11:BP$2000,_xlfn.AGGREGATE(15,6,(ROW(BP$11:BP$2000)-ROW(BP$11)+1)/($AU$11:$AU$2000=$DY$8),ROWS(ET$11:ET110))),"")</f>
        <v/>
      </c>
      <c r="EU110" s="25"/>
      <c r="EV110" s="49">
        <v>11</v>
      </c>
      <c r="EW110" s="34"/>
      <c r="EX110" s="176" t="e">
        <f t="shared" si="167"/>
        <v>#N/A</v>
      </c>
      <c r="EY110" s="35" t="e">
        <f t="shared" si="168"/>
        <v>#N/A</v>
      </c>
      <c r="EZ110" s="35" t="e">
        <f t="shared" si="169"/>
        <v>#N/A</v>
      </c>
      <c r="FA110" s="35" t="e">
        <f t="shared" si="170"/>
        <v>#N/A</v>
      </c>
      <c r="FB110" s="35" t="e">
        <f t="shared" si="171"/>
        <v>#N/A</v>
      </c>
      <c r="FC110" s="35" t="e">
        <f t="shared" si="172"/>
        <v>#N/A</v>
      </c>
      <c r="FD110" s="35" t="e">
        <f t="shared" si="173"/>
        <v>#N/A</v>
      </c>
      <c r="FE110" s="35" t="e">
        <f t="shared" si="174"/>
        <v>#N/A</v>
      </c>
      <c r="FF110" s="35" t="e">
        <f t="shared" si="175"/>
        <v>#N/A</v>
      </c>
      <c r="FG110" s="35" t="e">
        <f t="shared" si="176"/>
        <v>#N/A</v>
      </c>
      <c r="FH110" s="35" t="e">
        <f t="shared" si="177"/>
        <v>#N/A</v>
      </c>
      <c r="FI110" s="35" t="e">
        <f t="shared" si="178"/>
        <v>#N/A</v>
      </c>
      <c r="FJ110" s="35" t="e">
        <f t="shared" si="179"/>
        <v>#N/A</v>
      </c>
      <c r="FK110" s="35" t="e">
        <f t="shared" si="180"/>
        <v>#N/A</v>
      </c>
      <c r="FL110" s="35" t="e">
        <f t="shared" si="181"/>
        <v>#N/A</v>
      </c>
      <c r="FM110" s="35" t="e">
        <f t="shared" si="182"/>
        <v>#N/A</v>
      </c>
      <c r="FN110" s="35" t="e">
        <f t="shared" si="183"/>
        <v>#N/A</v>
      </c>
      <c r="FO110" s="35" t="e">
        <f t="shared" si="184"/>
        <v>#N/A</v>
      </c>
      <c r="FP110" s="35" t="e">
        <f t="shared" si="185"/>
        <v>#N/A</v>
      </c>
      <c r="FQ110" s="35" t="e">
        <f t="shared" si="186"/>
        <v>#N/A</v>
      </c>
      <c r="FR110" s="35" t="e">
        <f t="shared" si="187"/>
        <v>#N/A</v>
      </c>
      <c r="FS110" s="177" t="e">
        <f t="shared" si="188"/>
        <v>#N/A</v>
      </c>
      <c r="FT110" s="35"/>
      <c r="FU110" s="49">
        <v>11</v>
      </c>
      <c r="FV110" s="34"/>
      <c r="FW110" s="176" t="str">
        <f t="shared" si="189"/>
        <v>PASS</v>
      </c>
      <c r="FX110" s="36">
        <f t="shared" si="190"/>
        <v>3</v>
      </c>
      <c r="FY110" s="34">
        <f t="shared" si="191"/>
        <v>1</v>
      </c>
      <c r="FZ110" s="34">
        <f t="shared" si="192"/>
        <v>1</v>
      </c>
      <c r="GA110" s="34">
        <f t="shared" si="193"/>
        <v>3</v>
      </c>
      <c r="GB110" s="34">
        <f t="shared" si="194"/>
        <v>1</v>
      </c>
      <c r="GC110" s="34">
        <f t="shared" si="195"/>
        <v>1</v>
      </c>
      <c r="GD110" s="34">
        <f t="shared" si="196"/>
        <v>3</v>
      </c>
      <c r="GE110" s="173">
        <f t="shared" si="197"/>
        <v>1</v>
      </c>
      <c r="GF110" s="34">
        <f t="shared" si="198"/>
        <v>443.5</v>
      </c>
      <c r="GG110" s="34">
        <f t="shared" si="199"/>
        <v>0</v>
      </c>
      <c r="GH110" s="34">
        <f t="shared" si="200"/>
        <v>456.5</v>
      </c>
      <c r="GI110" s="34">
        <f t="shared" si="201"/>
        <v>6.5</v>
      </c>
      <c r="GJ110" s="34">
        <f t="shared" si="202"/>
        <v>0</v>
      </c>
      <c r="GK110" s="34">
        <f t="shared" si="203"/>
        <v>461.64859999999999</v>
      </c>
      <c r="GL110" s="34">
        <f t="shared" si="204"/>
        <v>905.27359999999999</v>
      </c>
      <c r="GM110" s="181">
        <f t="shared" si="205"/>
        <v>1348.8986</v>
      </c>
      <c r="GN110" s="34">
        <f t="shared" si="206"/>
        <v>1805.3986</v>
      </c>
      <c r="GO110" s="25"/>
      <c r="GP110" s="305"/>
      <c r="GQ110" s="142"/>
      <c r="GR110" s="26"/>
      <c r="GS110" s="26"/>
      <c r="GT110" s="26"/>
      <c r="GU110" s="26"/>
      <c r="GV110" s="26"/>
      <c r="GW110" s="26"/>
      <c r="GX110" s="26"/>
      <c r="GY110" s="26"/>
      <c r="GZ110" s="26"/>
      <c r="HA110" s="26"/>
      <c r="HB110" s="12"/>
      <c r="HC110" s="26"/>
      <c r="HD110" s="26"/>
      <c r="HE110" s="26"/>
      <c r="HF110" s="26"/>
      <c r="HG110" s="26"/>
      <c r="HH110" s="2"/>
      <c r="HI110" s="2"/>
      <c r="HJ110" s="25"/>
      <c r="HK110" s="2"/>
      <c r="HL110" s="2"/>
      <c r="HN110" s="12"/>
      <c r="HO110" s="12"/>
      <c r="HP110" s="12"/>
      <c r="HQ110" s="12"/>
      <c r="HR110" s="12"/>
      <c r="HS110" s="12"/>
      <c r="HT110" s="12"/>
      <c r="HU110" s="12"/>
      <c r="HV110" s="12"/>
      <c r="HW110" s="12"/>
      <c r="HX110" s="12"/>
      <c r="HY110" s="12"/>
      <c r="HZ110" s="12"/>
      <c r="IA110" s="12"/>
      <c r="IB110" s="12"/>
      <c r="IC110" s="12"/>
      <c r="ID110" s="12"/>
      <c r="IE110" s="12"/>
      <c r="IF110" s="12"/>
      <c r="IG110" s="12"/>
      <c r="IH110" s="12"/>
      <c r="II110" s="12"/>
      <c r="IJ110" s="12"/>
      <c r="IK110" s="12"/>
      <c r="IL110" s="12"/>
      <c r="IM110" s="12"/>
      <c r="IN110" s="12"/>
      <c r="IO110" s="12"/>
      <c r="IP110" s="12"/>
      <c r="IQ110" s="12"/>
      <c r="IR110" s="12"/>
      <c r="IS110" s="12"/>
      <c r="IT110" s="12"/>
      <c r="IU110" s="12"/>
      <c r="IV110" s="12"/>
      <c r="IW110" s="12"/>
      <c r="IX110" s="12"/>
      <c r="IY110" s="12"/>
      <c r="IZ110" s="12"/>
      <c r="JA110" s="12"/>
      <c r="JB110" s="12"/>
      <c r="JC110" s="12"/>
      <c r="JD110" s="12"/>
      <c r="JE110" s="12"/>
      <c r="JF110" s="12"/>
      <c r="JG110" s="12"/>
      <c r="JH110" s="12"/>
      <c r="JI110" s="12"/>
      <c r="JJ110" s="12"/>
      <c r="JK110" s="12"/>
    </row>
    <row r="111" spans="1:271" x14ac:dyDescent="0.3">
      <c r="A111" s="100"/>
      <c r="B111" s="100"/>
      <c r="C111" s="100"/>
      <c r="D111" s="100"/>
      <c r="E111" s="100"/>
      <c r="F111" s="100"/>
      <c r="G111" s="100"/>
      <c r="H111" s="100"/>
      <c r="I111" s="100"/>
      <c r="J111" s="100"/>
      <c r="K111" s="100"/>
      <c r="L111" s="100"/>
      <c r="M111" s="100"/>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426"/>
      <c r="AR111" s="141"/>
      <c r="AS111" s="18">
        <v>8</v>
      </c>
      <c r="AT111" s="26" t="s">
        <v>122</v>
      </c>
      <c r="AU111" s="4" t="str">
        <f t="shared" si="208"/>
        <v>FAIL</v>
      </c>
      <c r="AV111" s="26">
        <v>1</v>
      </c>
      <c r="AW111" s="26">
        <v>3</v>
      </c>
      <c r="AX111" s="26">
        <v>1</v>
      </c>
      <c r="AY111" s="26">
        <v>3</v>
      </c>
      <c r="AZ111" s="26">
        <v>1</v>
      </c>
      <c r="BA111" s="26">
        <v>3</v>
      </c>
      <c r="BB111" s="26">
        <v>1</v>
      </c>
      <c r="BC111" s="26">
        <v>3</v>
      </c>
      <c r="BD111" s="26">
        <f t="shared" si="209"/>
        <v>238</v>
      </c>
      <c r="BE111" s="26"/>
      <c r="BF111" s="26">
        <f t="shared" si="210"/>
        <v>254</v>
      </c>
      <c r="BG111" s="63">
        <f t="shared" si="210"/>
        <v>8</v>
      </c>
      <c r="BH111" s="26"/>
      <c r="BI111" s="138">
        <f t="shared" si="211"/>
        <v>238</v>
      </c>
      <c r="BJ111" s="138">
        <f t="shared" si="212"/>
        <v>492</v>
      </c>
      <c r="BK111" s="138">
        <f t="shared" si="213"/>
        <v>730</v>
      </c>
      <c r="BL111" s="138">
        <f t="shared" si="214"/>
        <v>984</v>
      </c>
      <c r="BM111" s="138">
        <f t="shared" si="215"/>
        <v>1222</v>
      </c>
      <c r="BN111" s="138">
        <f t="shared" si="216"/>
        <v>1476</v>
      </c>
      <c r="BO111" s="138">
        <f t="shared" si="217"/>
        <v>1714</v>
      </c>
      <c r="BP111" s="138">
        <f t="shared" si="218"/>
        <v>0</v>
      </c>
      <c r="BQ111" s="26"/>
      <c r="BR111" s="26" t="str">
        <f t="shared" si="219"/>
        <v>yes3</v>
      </c>
      <c r="BS111" s="26" t="str">
        <f t="shared" si="145"/>
        <v>Int</v>
      </c>
      <c r="BT111" s="26"/>
      <c r="BU111" s="26"/>
      <c r="BV111" s="1">
        <f t="shared" si="220"/>
        <v>0</v>
      </c>
      <c r="BW111" s="1">
        <f t="shared" si="220"/>
        <v>0</v>
      </c>
      <c r="BX111" s="1">
        <f t="shared" si="220"/>
        <v>0</v>
      </c>
      <c r="BY111" s="1">
        <f t="shared" si="220"/>
        <v>0</v>
      </c>
      <c r="BZ111" s="1">
        <f t="shared" si="220"/>
        <v>0</v>
      </c>
      <c r="CA111" s="1">
        <f t="shared" si="220"/>
        <v>0</v>
      </c>
      <c r="CB111" s="1">
        <f t="shared" si="220"/>
        <v>0</v>
      </c>
      <c r="CC111" s="1">
        <f t="shared" si="220"/>
        <v>0</v>
      </c>
      <c r="CD111" s="1">
        <f t="shared" si="220"/>
        <v>0</v>
      </c>
      <c r="CE111" s="1">
        <f t="shared" si="220"/>
        <v>0</v>
      </c>
      <c r="CF111" s="1">
        <f t="shared" si="221"/>
        <v>0</v>
      </c>
      <c r="CG111" s="1">
        <f t="shared" si="221"/>
        <v>0</v>
      </c>
      <c r="CH111" s="1">
        <f t="shared" si="221"/>
        <v>1</v>
      </c>
      <c r="CI111" s="1">
        <f t="shared" si="221"/>
        <v>0</v>
      </c>
      <c r="CJ111" s="1">
        <f t="shared" si="221"/>
        <v>0</v>
      </c>
      <c r="CK111" s="1">
        <f t="shared" si="221"/>
        <v>0</v>
      </c>
      <c r="CL111" s="1">
        <f t="shared" si="221"/>
        <v>0</v>
      </c>
      <c r="CM111" s="1">
        <f t="shared" si="221"/>
        <v>0</v>
      </c>
      <c r="CN111" s="1">
        <f t="shared" si="221"/>
        <v>1</v>
      </c>
      <c r="CO111" s="1">
        <f t="shared" si="221"/>
        <v>0</v>
      </c>
      <c r="CP111" s="1">
        <f t="shared" si="222"/>
        <v>0</v>
      </c>
      <c r="CQ111" s="1">
        <f t="shared" si="222"/>
        <v>0</v>
      </c>
      <c r="CR111" s="1">
        <f t="shared" si="222"/>
        <v>0</v>
      </c>
      <c r="CS111" s="1">
        <f t="shared" si="222"/>
        <v>0</v>
      </c>
      <c r="CT111" s="1">
        <f t="shared" si="222"/>
        <v>0</v>
      </c>
      <c r="CU111" s="1">
        <f t="shared" si="222"/>
        <v>0</v>
      </c>
      <c r="CV111" s="1">
        <f t="shared" si="222"/>
        <v>0</v>
      </c>
      <c r="CW111" s="1">
        <f t="shared" si="222"/>
        <v>0</v>
      </c>
      <c r="CX111" s="1">
        <f t="shared" si="222"/>
        <v>0</v>
      </c>
      <c r="CY111" s="1">
        <f t="shared" si="222"/>
        <v>0</v>
      </c>
      <c r="CZ111" s="1">
        <f t="shared" si="223"/>
        <v>0</v>
      </c>
      <c r="DA111" s="1">
        <f t="shared" si="223"/>
        <v>0</v>
      </c>
      <c r="DB111" s="1">
        <f t="shared" si="223"/>
        <v>0</v>
      </c>
      <c r="DC111" s="1">
        <f t="shared" si="223"/>
        <v>0</v>
      </c>
      <c r="DD111" s="1">
        <f t="shared" si="223"/>
        <v>0</v>
      </c>
      <c r="DE111" s="1">
        <f t="shared" si="223"/>
        <v>0</v>
      </c>
      <c r="DF111" s="1">
        <f t="shared" si="223"/>
        <v>0</v>
      </c>
      <c r="DG111" s="1">
        <f t="shared" si="223"/>
        <v>0</v>
      </c>
      <c r="DH111" s="1">
        <f t="shared" si="223"/>
        <v>0</v>
      </c>
      <c r="DI111" s="1">
        <f t="shared" si="223"/>
        <v>0</v>
      </c>
      <c r="DJ111" s="1">
        <f t="shared" si="224"/>
        <v>0</v>
      </c>
      <c r="DK111" s="1">
        <f t="shared" si="224"/>
        <v>0</v>
      </c>
      <c r="DL111" s="1">
        <f t="shared" si="224"/>
        <v>0</v>
      </c>
      <c r="DM111" s="1">
        <f t="shared" si="224"/>
        <v>0</v>
      </c>
      <c r="DN111" s="1">
        <f t="shared" si="224"/>
        <v>0</v>
      </c>
      <c r="DO111" s="1">
        <f t="shared" si="224"/>
        <v>0</v>
      </c>
      <c r="DP111" s="26"/>
      <c r="DQ111" s="26"/>
      <c r="DR111" s="26"/>
      <c r="DS111" s="26"/>
      <c r="DT111" s="366"/>
      <c r="DU111" s="142"/>
      <c r="DV111" s="26"/>
      <c r="DW111" s="48">
        <v>98</v>
      </c>
      <c r="DX111" s="26" t="str">
        <f>IFERROR(INDEX(AT$11:AT$2000,_xlfn.AGGREGATE(15,6,(ROW(AT$11:AT$2000)-ROW(AT$11)+1)/($AU$11:$AU$2000=$DY$8),ROWS(DX$11:DX111))),"")</f>
        <v/>
      </c>
      <c r="DY111" s="4" t="str">
        <f>IFERROR(INDEX(AU$11:AU$2000,_xlfn.AGGREGATE(15,6,(ROW(AU$11:AU$2000)-ROW(AU$11)+1)/($AU$11:$AU$2000=$DY$8),ROWS(DY$11:DY111))),"")</f>
        <v/>
      </c>
      <c r="DZ111" s="26" t="str">
        <f>IFERROR(INDEX(AV$11:AV$2000,_xlfn.AGGREGATE(15,6,(ROW(AV$11:AV$2000)-ROW(AV$11)+1)/($AU$11:$AU$2000=$DY$8),ROWS(DZ$11:DZ111))),"")</f>
        <v/>
      </c>
      <c r="EA111" s="26" t="str">
        <f>IFERROR(INDEX(AW$11:AW$2000,_xlfn.AGGREGATE(15,6,(ROW(AW$11:AW$2000)-ROW(AW$11)+1)/($AU$11:$AU$2000=$DY$8),ROWS(EA$11:EA111))),"")</f>
        <v/>
      </c>
      <c r="EB111" s="26" t="str">
        <f>IFERROR(INDEX(AX$11:AX$2000,_xlfn.AGGREGATE(15,6,(ROW(AX$11:AX$2000)-ROW(AX$11)+1)/($AU$11:$AU$2000=$DY$8),ROWS(EB$11:EB111))),"")</f>
        <v/>
      </c>
      <c r="EC111" s="26" t="str">
        <f>IFERROR(INDEX(AY$11:AY$2000,_xlfn.AGGREGATE(15,6,(ROW(AY$11:AY$2000)-ROW(AY$11)+1)/($AU$11:$AU$2000=$DY$8),ROWS(EC$11:EC111))),"")</f>
        <v/>
      </c>
      <c r="ED111" s="26" t="str">
        <f>IFERROR(INDEX(AZ$11:AZ$2000,_xlfn.AGGREGATE(15,6,(ROW(AZ$11:AZ$2000)-ROW(AZ$11)+1)/($AU$11:$AU$2000=$DY$8),ROWS(ED$11:ED111))),"")</f>
        <v/>
      </c>
      <c r="EE111" s="26" t="str">
        <f>IFERROR(INDEX(BA$11:BA$2000,_xlfn.AGGREGATE(15,6,(ROW(BA$11:BA$2000)-ROW(BA$11)+1)/($AU$11:$AU$2000=$DY$8),ROWS(EE$11:EE111))),"")</f>
        <v/>
      </c>
      <c r="EF111" s="26" t="str">
        <f>IFERROR(INDEX(BB$11:BB$2000,_xlfn.AGGREGATE(15,6,(ROW(BB$11:BB$2000)-ROW(BB$11)+1)/($AU$11:$AU$2000=$DY$8),ROWS(EF$11:EF111))),"")</f>
        <v/>
      </c>
      <c r="EG111" s="26" t="str">
        <f>IFERROR(INDEX(BC$11:BC$2000,_xlfn.AGGREGATE(15,6,(ROW(BC$11:BC$2000)-ROW(BC$11)+1)/($AU$11:$AU$2000=$DY$8),ROWS(EG$11:EG111))),"")</f>
        <v/>
      </c>
      <c r="EH111" s="26" t="str">
        <f>IFERROR(INDEX(BD$11:BD$2000,_xlfn.AGGREGATE(15,6,(ROW(BD$11:BD$2000)-ROW(BD$11)+1)/($AU$11:$AU$2000=$DY$8),ROWS(EH$11:EH111))),"")</f>
        <v/>
      </c>
      <c r="EI111" s="26" t="str">
        <f>IFERROR(INDEX(BE$11:BE$2000,_xlfn.AGGREGATE(15,6,(ROW(BE$11:BE$2000)-ROW(BE$11)+1)/($AU$11:$AU$2000=$DY$8),ROWS(EI$11:EI111))),"")</f>
        <v/>
      </c>
      <c r="EJ111" s="26" t="str">
        <f>IFERROR(INDEX(BF$11:BF$2000,_xlfn.AGGREGATE(15,6,(ROW(BF$11:BF$2000)-ROW(BF$11)+1)/($AU$11:$AU$2000=$DY$8),ROWS(EJ$11:EJ111))),"")</f>
        <v/>
      </c>
      <c r="EK111" s="26" t="str">
        <f>IFERROR(INDEX(BG$11:BG$2000,_xlfn.AGGREGATE(15,6,(ROW(BG$11:BG$2000)-ROW(BG$11)+1)/($AU$11:$AU$2000=$DY$8),ROWS(EK$11:EK111))),"")</f>
        <v/>
      </c>
      <c r="EL111" s="26" t="str">
        <f>IFERROR(INDEX(BH$11:BH$2000,_xlfn.AGGREGATE(15,6,(ROW(BH$11:BH$2000)-ROW(BH$11)+1)/($AU$11:$AU$2000=$DY$8),ROWS(EL$11:EL111))),"")</f>
        <v/>
      </c>
      <c r="EM111" s="26" t="str">
        <f>IFERROR(INDEX(BI$11:BI$2000,_xlfn.AGGREGATE(15,6,(ROW(BI$11:BI$2000)-ROW(BI$11)+1)/($AU$11:$AU$2000=$DY$8),ROWS(EM$11:EM111))),"")</f>
        <v/>
      </c>
      <c r="EN111" s="26" t="str">
        <f>IFERROR(INDEX(BJ$11:BJ$2000,_xlfn.AGGREGATE(15,6,(ROW(BJ$11:BJ$2000)-ROW(BJ$11)+1)/($AU$11:$AU$2000=$DY$8),ROWS(EN$11:EN111))),"")</f>
        <v/>
      </c>
      <c r="EO111" s="26" t="str">
        <f>IFERROR(INDEX(BK$11:BK$2000,_xlfn.AGGREGATE(15,6,(ROW(BK$11:BK$2000)-ROW(BK$11)+1)/($AU$11:$AU$2000=$DY$8),ROWS(EO$11:EO111))),"")</f>
        <v/>
      </c>
      <c r="EP111" s="26" t="str">
        <f>IFERROR(INDEX(BL$11:BL$2000,_xlfn.AGGREGATE(15,6,(ROW(BL$11:BL$2000)-ROW(BL$11)+1)/($AU$11:$AU$2000=$DY$8),ROWS(EP$11:EP111))),"")</f>
        <v/>
      </c>
      <c r="EQ111" s="26" t="str">
        <f>IFERROR(INDEX(BM$11:BM$2000,_xlfn.AGGREGATE(15,6,(ROW(BM$11:BM$2000)-ROW(BM$11)+1)/($AU$11:$AU$2000=$DY$8),ROWS(EQ$11:EQ111))),"")</f>
        <v/>
      </c>
      <c r="ER111" s="26" t="str">
        <f>IFERROR(INDEX(BN$11:BN$2000,_xlfn.AGGREGATE(15,6,(ROW(BN$11:BN$2000)-ROW(BN$11)+1)/($AU$11:$AU$2000=$DY$8),ROWS(ER$11:ER111))),"")</f>
        <v/>
      </c>
      <c r="ES111" s="26" t="str">
        <f>IFERROR(INDEX(BO$11:BO$2000,_xlfn.AGGREGATE(15,6,(ROW(BO$11:BO$2000)-ROW(BO$11)+1)/($AU$11:$AU$2000=$DY$8),ROWS(ES$11:ES111))),"")</f>
        <v/>
      </c>
      <c r="ET111" s="63" t="str">
        <f>IFERROR(INDEX(BP$11:BP$2000,_xlfn.AGGREGATE(15,6,(ROW(BP$11:BP$2000)-ROW(BP$11)+1)/($AU$11:$AU$2000=$DY$8),ROWS(ET$11:ET111))),"")</f>
        <v/>
      </c>
      <c r="EU111" s="25"/>
      <c r="EV111" s="49">
        <v>12</v>
      </c>
      <c r="EW111" s="34"/>
      <c r="EX111" s="176" t="e">
        <f t="shared" si="167"/>
        <v>#N/A</v>
      </c>
      <c r="EY111" s="35" t="e">
        <f t="shared" si="168"/>
        <v>#N/A</v>
      </c>
      <c r="EZ111" s="35" t="e">
        <f t="shared" si="169"/>
        <v>#N/A</v>
      </c>
      <c r="FA111" s="35" t="e">
        <f t="shared" si="170"/>
        <v>#N/A</v>
      </c>
      <c r="FB111" s="35" t="e">
        <f t="shared" si="171"/>
        <v>#N/A</v>
      </c>
      <c r="FC111" s="35" t="e">
        <f t="shared" si="172"/>
        <v>#N/A</v>
      </c>
      <c r="FD111" s="35" t="e">
        <f t="shared" si="173"/>
        <v>#N/A</v>
      </c>
      <c r="FE111" s="35" t="e">
        <f t="shared" si="174"/>
        <v>#N/A</v>
      </c>
      <c r="FF111" s="35" t="e">
        <f t="shared" si="175"/>
        <v>#N/A</v>
      </c>
      <c r="FG111" s="35" t="e">
        <f t="shared" si="176"/>
        <v>#N/A</v>
      </c>
      <c r="FH111" s="35" t="e">
        <f t="shared" si="177"/>
        <v>#N/A</v>
      </c>
      <c r="FI111" s="35" t="e">
        <f t="shared" si="178"/>
        <v>#N/A</v>
      </c>
      <c r="FJ111" s="35" t="e">
        <f t="shared" si="179"/>
        <v>#N/A</v>
      </c>
      <c r="FK111" s="35" t="e">
        <f t="shared" si="180"/>
        <v>#N/A</v>
      </c>
      <c r="FL111" s="35" t="e">
        <f t="shared" si="181"/>
        <v>#N/A</v>
      </c>
      <c r="FM111" s="35" t="e">
        <f t="shared" si="182"/>
        <v>#N/A</v>
      </c>
      <c r="FN111" s="35" t="e">
        <f t="shared" si="183"/>
        <v>#N/A</v>
      </c>
      <c r="FO111" s="35" t="e">
        <f t="shared" si="184"/>
        <v>#N/A</v>
      </c>
      <c r="FP111" s="35" t="e">
        <f t="shared" si="185"/>
        <v>#N/A</v>
      </c>
      <c r="FQ111" s="35" t="e">
        <f t="shared" si="186"/>
        <v>#N/A</v>
      </c>
      <c r="FR111" s="35" t="e">
        <f t="shared" si="187"/>
        <v>#N/A</v>
      </c>
      <c r="FS111" s="177" t="e">
        <f t="shared" si="188"/>
        <v>#N/A</v>
      </c>
      <c r="FT111" s="35"/>
      <c r="FU111" s="49">
        <v>12</v>
      </c>
      <c r="FV111" s="34"/>
      <c r="FW111" s="176" t="str">
        <f t="shared" si="189"/>
        <v>PASS</v>
      </c>
      <c r="FX111" s="36">
        <f t="shared" si="190"/>
        <v>3</v>
      </c>
      <c r="FY111" s="34">
        <f t="shared" si="191"/>
        <v>1</v>
      </c>
      <c r="FZ111" s="34">
        <f t="shared" si="192"/>
        <v>1</v>
      </c>
      <c r="GA111" s="34">
        <f t="shared" si="193"/>
        <v>3</v>
      </c>
      <c r="GB111" s="34">
        <f t="shared" si="194"/>
        <v>1</v>
      </c>
      <c r="GC111" s="34">
        <f t="shared" si="195"/>
        <v>1</v>
      </c>
      <c r="GD111" s="34">
        <f t="shared" si="196"/>
        <v>3</v>
      </c>
      <c r="GE111" s="173">
        <f t="shared" si="197"/>
        <v>1</v>
      </c>
      <c r="GF111" s="34">
        <f t="shared" si="198"/>
        <v>443</v>
      </c>
      <c r="GG111" s="34">
        <f t="shared" si="199"/>
        <v>0</v>
      </c>
      <c r="GH111" s="34">
        <f t="shared" si="200"/>
        <v>457</v>
      </c>
      <c r="GI111" s="34">
        <f t="shared" si="201"/>
        <v>7</v>
      </c>
      <c r="GJ111" s="34">
        <f t="shared" si="202"/>
        <v>0</v>
      </c>
      <c r="GK111" s="34">
        <f t="shared" si="203"/>
        <v>462.14859999999999</v>
      </c>
      <c r="GL111" s="34">
        <f t="shared" si="204"/>
        <v>905.27359999999999</v>
      </c>
      <c r="GM111" s="181">
        <f t="shared" si="205"/>
        <v>1348.3986</v>
      </c>
      <c r="GN111" s="34">
        <f t="shared" si="206"/>
        <v>1805.3986</v>
      </c>
      <c r="GO111" s="25"/>
      <c r="GP111" s="305"/>
      <c r="GQ111" s="142"/>
      <c r="GR111" s="26"/>
      <c r="GS111" s="26"/>
      <c r="GT111" s="26"/>
      <c r="GU111" s="26"/>
      <c r="GV111" s="26"/>
      <c r="GW111" s="26"/>
      <c r="GX111" s="26"/>
      <c r="GY111" s="26"/>
      <c r="GZ111" s="26"/>
      <c r="HA111" s="26"/>
      <c r="HB111" s="12"/>
      <c r="HC111" s="26"/>
      <c r="HD111" s="26"/>
      <c r="HE111" s="26"/>
      <c r="HF111" s="26"/>
      <c r="HG111" s="26"/>
      <c r="HH111" s="2"/>
      <c r="HI111" s="2"/>
      <c r="HJ111" s="25"/>
      <c r="HK111" s="2"/>
      <c r="HL111" s="2"/>
      <c r="HN111" s="12"/>
      <c r="HO111" s="12"/>
      <c r="HP111" s="12"/>
      <c r="HQ111" s="12"/>
      <c r="HR111" s="12"/>
      <c r="HS111" s="12"/>
      <c r="HT111" s="12"/>
      <c r="HU111" s="12"/>
      <c r="HV111" s="12"/>
      <c r="HW111" s="12"/>
      <c r="HX111" s="12"/>
      <c r="HY111" s="12"/>
      <c r="HZ111" s="12"/>
      <c r="IA111" s="12"/>
      <c r="IB111" s="12"/>
      <c r="IC111" s="12"/>
      <c r="ID111" s="12"/>
      <c r="IE111" s="12"/>
      <c r="IF111" s="12"/>
      <c r="IG111" s="12"/>
      <c r="IH111" s="12"/>
      <c r="II111" s="12"/>
      <c r="IJ111" s="12"/>
      <c r="IK111" s="12"/>
      <c r="IL111" s="12"/>
      <c r="IM111" s="12"/>
      <c r="IN111" s="12"/>
      <c r="IO111" s="12"/>
      <c r="IP111" s="12"/>
      <c r="IQ111" s="12"/>
      <c r="IR111" s="12"/>
      <c r="IS111" s="12"/>
      <c r="IT111" s="12"/>
      <c r="IU111" s="12"/>
      <c r="IV111" s="12"/>
      <c r="IW111" s="12"/>
      <c r="IX111" s="12"/>
      <c r="IY111" s="12"/>
      <c r="IZ111" s="12"/>
      <c r="JA111" s="12"/>
      <c r="JB111" s="12"/>
      <c r="JC111" s="12"/>
      <c r="JD111" s="12"/>
      <c r="JE111" s="12"/>
      <c r="JF111" s="12"/>
      <c r="JG111" s="12"/>
      <c r="JH111" s="12"/>
      <c r="JI111" s="12"/>
      <c r="JJ111" s="12"/>
      <c r="JK111" s="12"/>
    </row>
    <row r="112" spans="1:271" x14ac:dyDescent="0.3">
      <c r="A112" s="100"/>
      <c r="B112" s="100"/>
      <c r="C112" s="100"/>
      <c r="D112" s="100"/>
      <c r="E112" s="100"/>
      <c r="F112" s="100"/>
      <c r="G112" s="100"/>
      <c r="H112" s="100"/>
      <c r="I112" s="100"/>
      <c r="J112" s="100"/>
      <c r="K112" s="100"/>
      <c r="L112" s="100"/>
      <c r="M112" s="100"/>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426"/>
      <c r="AR112" s="141"/>
      <c r="AS112" s="18">
        <v>9</v>
      </c>
      <c r="AT112" s="26" t="s">
        <v>122</v>
      </c>
      <c r="AU112" s="4" t="str">
        <f t="shared" si="208"/>
        <v>FAIL</v>
      </c>
      <c r="AV112" s="26">
        <v>1</v>
      </c>
      <c r="AW112" s="26">
        <v>3</v>
      </c>
      <c r="AX112" s="26">
        <v>1</v>
      </c>
      <c r="AY112" s="26">
        <v>3</v>
      </c>
      <c r="AZ112" s="26">
        <v>1</v>
      </c>
      <c r="BA112" s="26">
        <v>3</v>
      </c>
      <c r="BB112" s="26">
        <v>1</v>
      </c>
      <c r="BC112" s="26">
        <v>3</v>
      </c>
      <c r="BD112" s="26">
        <f t="shared" si="209"/>
        <v>237</v>
      </c>
      <c r="BE112" s="26"/>
      <c r="BF112" s="26">
        <f t="shared" si="210"/>
        <v>255</v>
      </c>
      <c r="BG112" s="63">
        <f t="shared" si="210"/>
        <v>9</v>
      </c>
      <c r="BH112" s="26"/>
      <c r="BI112" s="138">
        <f t="shared" si="211"/>
        <v>237</v>
      </c>
      <c r="BJ112" s="138">
        <f t="shared" si="212"/>
        <v>492</v>
      </c>
      <c r="BK112" s="138">
        <f t="shared" si="213"/>
        <v>729</v>
      </c>
      <c r="BL112" s="138">
        <f t="shared" si="214"/>
        <v>984</v>
      </c>
      <c r="BM112" s="138">
        <f t="shared" si="215"/>
        <v>1221</v>
      </c>
      <c r="BN112" s="138">
        <f t="shared" si="216"/>
        <v>1476</v>
      </c>
      <c r="BO112" s="138">
        <f t="shared" si="217"/>
        <v>1713</v>
      </c>
      <c r="BP112" s="138">
        <f t="shared" si="218"/>
        <v>0</v>
      </c>
      <c r="BQ112" s="26"/>
      <c r="BR112" s="26" t="str">
        <f t="shared" si="219"/>
        <v>yes3</v>
      </c>
      <c r="BS112" s="26" t="str">
        <f t="shared" si="145"/>
        <v>Int</v>
      </c>
      <c r="BT112" s="26"/>
      <c r="BU112" s="26"/>
      <c r="BV112" s="1">
        <f t="shared" si="220"/>
        <v>0</v>
      </c>
      <c r="BW112" s="1">
        <f t="shared" si="220"/>
        <v>0</v>
      </c>
      <c r="BX112" s="1">
        <f t="shared" si="220"/>
        <v>0</v>
      </c>
      <c r="BY112" s="1">
        <f t="shared" si="220"/>
        <v>0</v>
      </c>
      <c r="BZ112" s="1">
        <f t="shared" si="220"/>
        <v>0</v>
      </c>
      <c r="CA112" s="1">
        <f t="shared" si="220"/>
        <v>0</v>
      </c>
      <c r="CB112" s="1">
        <f t="shared" si="220"/>
        <v>0</v>
      </c>
      <c r="CC112" s="1">
        <f t="shared" si="220"/>
        <v>0</v>
      </c>
      <c r="CD112" s="1">
        <f t="shared" si="220"/>
        <v>0</v>
      </c>
      <c r="CE112" s="1">
        <f t="shared" si="220"/>
        <v>0</v>
      </c>
      <c r="CF112" s="1">
        <f t="shared" si="221"/>
        <v>0</v>
      </c>
      <c r="CG112" s="1">
        <f t="shared" si="221"/>
        <v>0</v>
      </c>
      <c r="CH112" s="1">
        <f t="shared" si="221"/>
        <v>1</v>
      </c>
      <c r="CI112" s="1">
        <f t="shared" si="221"/>
        <v>0</v>
      </c>
      <c r="CJ112" s="1">
        <f t="shared" si="221"/>
        <v>0</v>
      </c>
      <c r="CK112" s="1">
        <f t="shared" si="221"/>
        <v>0</v>
      </c>
      <c r="CL112" s="1">
        <f t="shared" si="221"/>
        <v>0</v>
      </c>
      <c r="CM112" s="1">
        <f t="shared" si="221"/>
        <v>0</v>
      </c>
      <c r="CN112" s="1">
        <f t="shared" si="221"/>
        <v>1</v>
      </c>
      <c r="CO112" s="1">
        <f t="shared" si="221"/>
        <v>0</v>
      </c>
      <c r="CP112" s="1">
        <f t="shared" si="222"/>
        <v>0</v>
      </c>
      <c r="CQ112" s="1">
        <f t="shared" si="222"/>
        <v>0</v>
      </c>
      <c r="CR112" s="1">
        <f t="shared" si="222"/>
        <v>0</v>
      </c>
      <c r="CS112" s="1">
        <f t="shared" si="222"/>
        <v>0</v>
      </c>
      <c r="CT112" s="1">
        <f t="shared" si="222"/>
        <v>0</v>
      </c>
      <c r="CU112" s="1">
        <f t="shared" si="222"/>
        <v>0</v>
      </c>
      <c r="CV112" s="1">
        <f t="shared" si="222"/>
        <v>0</v>
      </c>
      <c r="CW112" s="1">
        <f t="shared" si="222"/>
        <v>0</v>
      </c>
      <c r="CX112" s="1">
        <f t="shared" si="222"/>
        <v>0</v>
      </c>
      <c r="CY112" s="1">
        <f t="shared" si="222"/>
        <v>0</v>
      </c>
      <c r="CZ112" s="1">
        <f t="shared" si="223"/>
        <v>0</v>
      </c>
      <c r="DA112" s="1">
        <f t="shared" si="223"/>
        <v>0</v>
      </c>
      <c r="DB112" s="1">
        <f t="shared" si="223"/>
        <v>0</v>
      </c>
      <c r="DC112" s="1">
        <f t="shared" si="223"/>
        <v>0</v>
      </c>
      <c r="DD112" s="1">
        <f t="shared" si="223"/>
        <v>0</v>
      </c>
      <c r="DE112" s="1">
        <f t="shared" si="223"/>
        <v>0</v>
      </c>
      <c r="DF112" s="1">
        <f t="shared" si="223"/>
        <v>0</v>
      </c>
      <c r="DG112" s="1">
        <f t="shared" si="223"/>
        <v>0</v>
      </c>
      <c r="DH112" s="1">
        <f t="shared" si="223"/>
        <v>0</v>
      </c>
      <c r="DI112" s="1">
        <f t="shared" si="223"/>
        <v>0</v>
      </c>
      <c r="DJ112" s="1">
        <f t="shared" si="224"/>
        <v>0</v>
      </c>
      <c r="DK112" s="1">
        <f t="shared" si="224"/>
        <v>0</v>
      </c>
      <c r="DL112" s="1">
        <f t="shared" si="224"/>
        <v>0</v>
      </c>
      <c r="DM112" s="1">
        <f t="shared" si="224"/>
        <v>0</v>
      </c>
      <c r="DN112" s="1">
        <f t="shared" si="224"/>
        <v>0</v>
      </c>
      <c r="DO112" s="1">
        <f t="shared" si="224"/>
        <v>0</v>
      </c>
      <c r="DP112" s="26"/>
      <c r="DQ112" s="26"/>
      <c r="DR112" s="26"/>
      <c r="DS112" s="26"/>
      <c r="DT112" s="366"/>
      <c r="DU112" s="142"/>
      <c r="DV112" s="26"/>
      <c r="DW112" s="48">
        <v>99</v>
      </c>
      <c r="DX112" s="26" t="str">
        <f>IFERROR(INDEX(AT$11:AT$2000,_xlfn.AGGREGATE(15,6,(ROW(AT$11:AT$2000)-ROW(AT$11)+1)/($AU$11:$AU$2000=$DY$8),ROWS(DX$11:DX112))),"")</f>
        <v/>
      </c>
      <c r="DY112" s="4" t="str">
        <f>IFERROR(INDEX(AU$11:AU$2000,_xlfn.AGGREGATE(15,6,(ROW(AU$11:AU$2000)-ROW(AU$11)+1)/($AU$11:$AU$2000=$DY$8),ROWS(DY$11:DY112))),"")</f>
        <v/>
      </c>
      <c r="DZ112" s="26" t="str">
        <f>IFERROR(INDEX(AV$11:AV$2000,_xlfn.AGGREGATE(15,6,(ROW(AV$11:AV$2000)-ROW(AV$11)+1)/($AU$11:$AU$2000=$DY$8),ROWS(DZ$11:DZ112))),"")</f>
        <v/>
      </c>
      <c r="EA112" s="26" t="str">
        <f>IFERROR(INDEX(AW$11:AW$2000,_xlfn.AGGREGATE(15,6,(ROW(AW$11:AW$2000)-ROW(AW$11)+1)/($AU$11:$AU$2000=$DY$8),ROWS(EA$11:EA112))),"")</f>
        <v/>
      </c>
      <c r="EB112" s="26" t="str">
        <f>IFERROR(INDEX(AX$11:AX$2000,_xlfn.AGGREGATE(15,6,(ROW(AX$11:AX$2000)-ROW(AX$11)+1)/($AU$11:$AU$2000=$DY$8),ROWS(EB$11:EB112))),"")</f>
        <v/>
      </c>
      <c r="EC112" s="26" t="str">
        <f>IFERROR(INDEX(AY$11:AY$2000,_xlfn.AGGREGATE(15,6,(ROW(AY$11:AY$2000)-ROW(AY$11)+1)/($AU$11:$AU$2000=$DY$8),ROWS(EC$11:EC112))),"")</f>
        <v/>
      </c>
      <c r="ED112" s="26" t="str">
        <f>IFERROR(INDEX(AZ$11:AZ$2000,_xlfn.AGGREGATE(15,6,(ROW(AZ$11:AZ$2000)-ROW(AZ$11)+1)/($AU$11:$AU$2000=$DY$8),ROWS(ED$11:ED112))),"")</f>
        <v/>
      </c>
      <c r="EE112" s="26" t="str">
        <f>IFERROR(INDEX(BA$11:BA$2000,_xlfn.AGGREGATE(15,6,(ROW(BA$11:BA$2000)-ROW(BA$11)+1)/($AU$11:$AU$2000=$DY$8),ROWS(EE$11:EE112))),"")</f>
        <v/>
      </c>
      <c r="EF112" s="26" t="str">
        <f>IFERROR(INDEX(BB$11:BB$2000,_xlfn.AGGREGATE(15,6,(ROW(BB$11:BB$2000)-ROW(BB$11)+1)/($AU$11:$AU$2000=$DY$8),ROWS(EF$11:EF112))),"")</f>
        <v/>
      </c>
      <c r="EG112" s="26" t="str">
        <f>IFERROR(INDEX(BC$11:BC$2000,_xlfn.AGGREGATE(15,6,(ROW(BC$11:BC$2000)-ROW(BC$11)+1)/($AU$11:$AU$2000=$DY$8),ROWS(EG$11:EG112))),"")</f>
        <v/>
      </c>
      <c r="EH112" s="26" t="str">
        <f>IFERROR(INDEX(BD$11:BD$2000,_xlfn.AGGREGATE(15,6,(ROW(BD$11:BD$2000)-ROW(BD$11)+1)/($AU$11:$AU$2000=$DY$8),ROWS(EH$11:EH112))),"")</f>
        <v/>
      </c>
      <c r="EI112" s="26" t="str">
        <f>IFERROR(INDEX(BE$11:BE$2000,_xlfn.AGGREGATE(15,6,(ROW(BE$11:BE$2000)-ROW(BE$11)+1)/($AU$11:$AU$2000=$DY$8),ROWS(EI$11:EI112))),"")</f>
        <v/>
      </c>
      <c r="EJ112" s="26" t="str">
        <f>IFERROR(INDEX(BF$11:BF$2000,_xlfn.AGGREGATE(15,6,(ROW(BF$11:BF$2000)-ROW(BF$11)+1)/($AU$11:$AU$2000=$DY$8),ROWS(EJ$11:EJ112))),"")</f>
        <v/>
      </c>
      <c r="EK112" s="26" t="str">
        <f>IFERROR(INDEX(BG$11:BG$2000,_xlfn.AGGREGATE(15,6,(ROW(BG$11:BG$2000)-ROW(BG$11)+1)/($AU$11:$AU$2000=$DY$8),ROWS(EK$11:EK112))),"")</f>
        <v/>
      </c>
      <c r="EL112" s="26" t="str">
        <f>IFERROR(INDEX(BH$11:BH$2000,_xlfn.AGGREGATE(15,6,(ROW(BH$11:BH$2000)-ROW(BH$11)+1)/($AU$11:$AU$2000=$DY$8),ROWS(EL$11:EL112))),"")</f>
        <v/>
      </c>
      <c r="EM112" s="26" t="str">
        <f>IFERROR(INDEX(BI$11:BI$2000,_xlfn.AGGREGATE(15,6,(ROW(BI$11:BI$2000)-ROW(BI$11)+1)/($AU$11:$AU$2000=$DY$8),ROWS(EM$11:EM112))),"")</f>
        <v/>
      </c>
      <c r="EN112" s="26" t="str">
        <f>IFERROR(INDEX(BJ$11:BJ$2000,_xlfn.AGGREGATE(15,6,(ROW(BJ$11:BJ$2000)-ROW(BJ$11)+1)/($AU$11:$AU$2000=$DY$8),ROWS(EN$11:EN112))),"")</f>
        <v/>
      </c>
      <c r="EO112" s="26" t="str">
        <f>IFERROR(INDEX(BK$11:BK$2000,_xlfn.AGGREGATE(15,6,(ROW(BK$11:BK$2000)-ROW(BK$11)+1)/($AU$11:$AU$2000=$DY$8),ROWS(EO$11:EO112))),"")</f>
        <v/>
      </c>
      <c r="EP112" s="26" t="str">
        <f>IFERROR(INDEX(BL$11:BL$2000,_xlfn.AGGREGATE(15,6,(ROW(BL$11:BL$2000)-ROW(BL$11)+1)/($AU$11:$AU$2000=$DY$8),ROWS(EP$11:EP112))),"")</f>
        <v/>
      </c>
      <c r="EQ112" s="26" t="str">
        <f>IFERROR(INDEX(BM$11:BM$2000,_xlfn.AGGREGATE(15,6,(ROW(BM$11:BM$2000)-ROW(BM$11)+1)/($AU$11:$AU$2000=$DY$8),ROWS(EQ$11:EQ112))),"")</f>
        <v/>
      </c>
      <c r="ER112" s="26" t="str">
        <f>IFERROR(INDEX(BN$11:BN$2000,_xlfn.AGGREGATE(15,6,(ROW(BN$11:BN$2000)-ROW(BN$11)+1)/($AU$11:$AU$2000=$DY$8),ROWS(ER$11:ER112))),"")</f>
        <v/>
      </c>
      <c r="ES112" s="26" t="str">
        <f>IFERROR(INDEX(BO$11:BO$2000,_xlfn.AGGREGATE(15,6,(ROW(BO$11:BO$2000)-ROW(BO$11)+1)/($AU$11:$AU$2000=$DY$8),ROWS(ES$11:ES112))),"")</f>
        <v/>
      </c>
      <c r="ET112" s="63" t="str">
        <f>IFERROR(INDEX(BP$11:BP$2000,_xlfn.AGGREGATE(15,6,(ROW(BP$11:BP$2000)-ROW(BP$11)+1)/($AU$11:$AU$2000=$DY$8),ROWS(ET$11:ET112))),"")</f>
        <v/>
      </c>
      <c r="EU112" s="25"/>
      <c r="EV112" s="49">
        <v>13</v>
      </c>
      <c r="EW112" s="34"/>
      <c r="EX112" s="176" t="e">
        <f t="shared" si="167"/>
        <v>#N/A</v>
      </c>
      <c r="EY112" s="35" t="e">
        <f t="shared" si="168"/>
        <v>#N/A</v>
      </c>
      <c r="EZ112" s="35" t="e">
        <f t="shared" si="169"/>
        <v>#N/A</v>
      </c>
      <c r="FA112" s="35" t="e">
        <f t="shared" si="170"/>
        <v>#N/A</v>
      </c>
      <c r="FB112" s="35" t="e">
        <f t="shared" si="171"/>
        <v>#N/A</v>
      </c>
      <c r="FC112" s="35" t="e">
        <f t="shared" si="172"/>
        <v>#N/A</v>
      </c>
      <c r="FD112" s="35" t="e">
        <f t="shared" si="173"/>
        <v>#N/A</v>
      </c>
      <c r="FE112" s="35" t="e">
        <f t="shared" si="174"/>
        <v>#N/A</v>
      </c>
      <c r="FF112" s="35" t="e">
        <f t="shared" si="175"/>
        <v>#N/A</v>
      </c>
      <c r="FG112" s="35" t="e">
        <f t="shared" si="176"/>
        <v>#N/A</v>
      </c>
      <c r="FH112" s="35" t="e">
        <f t="shared" si="177"/>
        <v>#N/A</v>
      </c>
      <c r="FI112" s="35" t="e">
        <f t="shared" si="178"/>
        <v>#N/A</v>
      </c>
      <c r="FJ112" s="35" t="e">
        <f t="shared" si="179"/>
        <v>#N/A</v>
      </c>
      <c r="FK112" s="35" t="e">
        <f t="shared" si="180"/>
        <v>#N/A</v>
      </c>
      <c r="FL112" s="35" t="e">
        <f t="shared" si="181"/>
        <v>#N/A</v>
      </c>
      <c r="FM112" s="35" t="e">
        <f t="shared" si="182"/>
        <v>#N/A</v>
      </c>
      <c r="FN112" s="35" t="e">
        <f t="shared" si="183"/>
        <v>#N/A</v>
      </c>
      <c r="FO112" s="35" t="e">
        <f t="shared" si="184"/>
        <v>#N/A</v>
      </c>
      <c r="FP112" s="35" t="e">
        <f t="shared" si="185"/>
        <v>#N/A</v>
      </c>
      <c r="FQ112" s="35" t="e">
        <f t="shared" si="186"/>
        <v>#N/A</v>
      </c>
      <c r="FR112" s="35" t="e">
        <f t="shared" si="187"/>
        <v>#N/A</v>
      </c>
      <c r="FS112" s="177" t="e">
        <f t="shared" si="188"/>
        <v>#N/A</v>
      </c>
      <c r="FT112" s="35"/>
      <c r="FU112" s="49">
        <v>13</v>
      </c>
      <c r="FV112" s="34"/>
      <c r="FW112" s="176" t="str">
        <f t="shared" si="189"/>
        <v>PASS</v>
      </c>
      <c r="FX112" s="36">
        <f t="shared" si="190"/>
        <v>3</v>
      </c>
      <c r="FY112" s="34">
        <f t="shared" si="191"/>
        <v>1</v>
      </c>
      <c r="FZ112" s="34">
        <f t="shared" si="192"/>
        <v>1</v>
      </c>
      <c r="GA112" s="34">
        <f t="shared" si="193"/>
        <v>3</v>
      </c>
      <c r="GB112" s="34">
        <f t="shared" si="194"/>
        <v>1</v>
      </c>
      <c r="GC112" s="34">
        <f t="shared" si="195"/>
        <v>1</v>
      </c>
      <c r="GD112" s="34">
        <f t="shared" si="196"/>
        <v>3</v>
      </c>
      <c r="GE112" s="173">
        <f t="shared" si="197"/>
        <v>1</v>
      </c>
      <c r="GF112" s="34">
        <f t="shared" si="198"/>
        <v>442.5</v>
      </c>
      <c r="GG112" s="34">
        <f t="shared" si="199"/>
        <v>0</v>
      </c>
      <c r="GH112" s="34">
        <f t="shared" si="200"/>
        <v>457.5</v>
      </c>
      <c r="GI112" s="34">
        <f t="shared" si="201"/>
        <v>7.5</v>
      </c>
      <c r="GJ112" s="34">
        <f t="shared" si="202"/>
        <v>0</v>
      </c>
      <c r="GK112" s="34">
        <f t="shared" si="203"/>
        <v>462.64859999999999</v>
      </c>
      <c r="GL112" s="34">
        <f t="shared" si="204"/>
        <v>905.27359999999999</v>
      </c>
      <c r="GM112" s="181">
        <f t="shared" si="205"/>
        <v>1347.8986</v>
      </c>
      <c r="GN112" s="34">
        <f t="shared" si="206"/>
        <v>1805.3986</v>
      </c>
      <c r="GO112" s="25"/>
      <c r="GP112" s="305"/>
      <c r="GQ112" s="142"/>
      <c r="GR112" s="26"/>
      <c r="GS112" s="26"/>
      <c r="GT112" s="26"/>
      <c r="GU112" s="26"/>
      <c r="GV112" s="26"/>
      <c r="GW112" s="26"/>
      <c r="GX112" s="26"/>
      <c r="GY112" s="26"/>
      <c r="GZ112" s="26"/>
      <c r="HA112" s="26"/>
      <c r="HB112" s="12"/>
      <c r="HC112" s="26"/>
      <c r="HD112" s="26"/>
      <c r="HE112" s="26"/>
      <c r="HF112" s="26"/>
      <c r="HG112" s="26"/>
      <c r="HH112" s="2"/>
      <c r="HI112" s="2"/>
      <c r="HJ112" s="25"/>
      <c r="HK112" s="2"/>
      <c r="HL112" s="2"/>
    </row>
    <row r="113" spans="1:220" x14ac:dyDescent="0.3">
      <c r="A113" s="100"/>
      <c r="B113" s="100"/>
      <c r="C113" s="100"/>
      <c r="D113" s="100"/>
      <c r="E113" s="100"/>
      <c r="F113" s="100"/>
      <c r="G113" s="100"/>
      <c r="H113" s="100"/>
      <c r="I113" s="100"/>
      <c r="J113" s="100"/>
      <c r="K113" s="100"/>
      <c r="L113" s="100"/>
      <c r="M113" s="100"/>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426"/>
      <c r="AR113" s="141"/>
      <c r="AS113" s="18">
        <v>10</v>
      </c>
      <c r="AT113" s="26" t="s">
        <v>122</v>
      </c>
      <c r="AU113" s="4" t="str">
        <f t="shared" si="208"/>
        <v>FAIL</v>
      </c>
      <c r="AV113" s="26">
        <v>1</v>
      </c>
      <c r="AW113" s="26">
        <v>3</v>
      </c>
      <c r="AX113" s="26">
        <v>1</v>
      </c>
      <c r="AY113" s="26">
        <v>3</v>
      </c>
      <c r="AZ113" s="26">
        <v>1</v>
      </c>
      <c r="BA113" s="26">
        <v>3</v>
      </c>
      <c r="BB113" s="26">
        <v>1</v>
      </c>
      <c r="BC113" s="26">
        <v>3</v>
      </c>
      <c r="BD113" s="26">
        <f t="shared" si="209"/>
        <v>236</v>
      </c>
      <c r="BE113" s="26"/>
      <c r="BF113" s="26">
        <f t="shared" si="210"/>
        <v>256</v>
      </c>
      <c r="BG113" s="63">
        <f t="shared" si="210"/>
        <v>10</v>
      </c>
      <c r="BH113" s="26"/>
      <c r="BI113" s="138">
        <f t="shared" si="211"/>
        <v>236</v>
      </c>
      <c r="BJ113" s="138">
        <f t="shared" si="212"/>
        <v>492</v>
      </c>
      <c r="BK113" s="138">
        <f t="shared" si="213"/>
        <v>728</v>
      </c>
      <c r="BL113" s="138">
        <f t="shared" si="214"/>
        <v>984</v>
      </c>
      <c r="BM113" s="138">
        <f t="shared" si="215"/>
        <v>1220</v>
      </c>
      <c r="BN113" s="138">
        <f t="shared" si="216"/>
        <v>1476</v>
      </c>
      <c r="BO113" s="138">
        <f t="shared" si="217"/>
        <v>1712</v>
      </c>
      <c r="BP113" s="138">
        <f t="shared" si="218"/>
        <v>0</v>
      </c>
      <c r="BQ113" s="26"/>
      <c r="BR113" s="26" t="str">
        <f t="shared" si="219"/>
        <v>yes3</v>
      </c>
      <c r="BS113" s="26" t="str">
        <f t="shared" si="145"/>
        <v>Int</v>
      </c>
      <c r="BT113" s="26"/>
      <c r="BU113" s="26"/>
      <c r="BV113" s="1">
        <f t="shared" si="220"/>
        <v>0</v>
      </c>
      <c r="BW113" s="1">
        <f t="shared" si="220"/>
        <v>0</v>
      </c>
      <c r="BX113" s="1">
        <f t="shared" si="220"/>
        <v>0</v>
      </c>
      <c r="BY113" s="1">
        <f t="shared" si="220"/>
        <v>0</v>
      </c>
      <c r="BZ113" s="1">
        <f t="shared" si="220"/>
        <v>0</v>
      </c>
      <c r="CA113" s="1">
        <f t="shared" si="220"/>
        <v>0</v>
      </c>
      <c r="CB113" s="1">
        <f t="shared" si="220"/>
        <v>0</v>
      </c>
      <c r="CC113" s="1">
        <f t="shared" si="220"/>
        <v>0</v>
      </c>
      <c r="CD113" s="1">
        <f t="shared" si="220"/>
        <v>0</v>
      </c>
      <c r="CE113" s="1">
        <f t="shared" si="220"/>
        <v>0</v>
      </c>
      <c r="CF113" s="1">
        <f t="shared" si="221"/>
        <v>0</v>
      </c>
      <c r="CG113" s="1">
        <f t="shared" si="221"/>
        <v>0</v>
      </c>
      <c r="CH113" s="1">
        <f t="shared" si="221"/>
        <v>1</v>
      </c>
      <c r="CI113" s="1">
        <f t="shared" si="221"/>
        <v>0</v>
      </c>
      <c r="CJ113" s="1">
        <f t="shared" si="221"/>
        <v>0</v>
      </c>
      <c r="CK113" s="1">
        <f t="shared" si="221"/>
        <v>0</v>
      </c>
      <c r="CL113" s="1">
        <f t="shared" si="221"/>
        <v>0</v>
      </c>
      <c r="CM113" s="1">
        <f t="shared" si="221"/>
        <v>0</v>
      </c>
      <c r="CN113" s="1">
        <f t="shared" si="221"/>
        <v>1</v>
      </c>
      <c r="CO113" s="1">
        <f t="shared" si="221"/>
        <v>0</v>
      </c>
      <c r="CP113" s="1">
        <f t="shared" si="222"/>
        <v>0</v>
      </c>
      <c r="CQ113" s="1">
        <f t="shared" si="222"/>
        <v>0</v>
      </c>
      <c r="CR113" s="1">
        <f t="shared" si="222"/>
        <v>0</v>
      </c>
      <c r="CS113" s="1">
        <f t="shared" si="222"/>
        <v>0</v>
      </c>
      <c r="CT113" s="1">
        <f t="shared" si="222"/>
        <v>0</v>
      </c>
      <c r="CU113" s="1">
        <f t="shared" si="222"/>
        <v>0</v>
      </c>
      <c r="CV113" s="1">
        <f t="shared" si="222"/>
        <v>0</v>
      </c>
      <c r="CW113" s="1">
        <f t="shared" si="222"/>
        <v>0</v>
      </c>
      <c r="CX113" s="1">
        <f t="shared" si="222"/>
        <v>0</v>
      </c>
      <c r="CY113" s="1">
        <f t="shared" si="222"/>
        <v>0</v>
      </c>
      <c r="CZ113" s="1">
        <f t="shared" si="223"/>
        <v>0</v>
      </c>
      <c r="DA113" s="1">
        <f t="shared" si="223"/>
        <v>0</v>
      </c>
      <c r="DB113" s="1">
        <f t="shared" si="223"/>
        <v>0</v>
      </c>
      <c r="DC113" s="1">
        <f t="shared" si="223"/>
        <v>0</v>
      </c>
      <c r="DD113" s="1">
        <f t="shared" si="223"/>
        <v>0</v>
      </c>
      <c r="DE113" s="1">
        <f t="shared" si="223"/>
        <v>0</v>
      </c>
      <c r="DF113" s="1">
        <f t="shared" si="223"/>
        <v>0</v>
      </c>
      <c r="DG113" s="1">
        <f t="shared" si="223"/>
        <v>0</v>
      </c>
      <c r="DH113" s="1">
        <f t="shared" si="223"/>
        <v>0</v>
      </c>
      <c r="DI113" s="1">
        <f t="shared" si="223"/>
        <v>0</v>
      </c>
      <c r="DJ113" s="1">
        <f t="shared" si="224"/>
        <v>0</v>
      </c>
      <c r="DK113" s="1">
        <f t="shared" si="224"/>
        <v>0</v>
      </c>
      <c r="DL113" s="1">
        <f t="shared" si="224"/>
        <v>0</v>
      </c>
      <c r="DM113" s="1">
        <f t="shared" si="224"/>
        <v>0</v>
      </c>
      <c r="DN113" s="1">
        <f t="shared" si="224"/>
        <v>0</v>
      </c>
      <c r="DO113" s="1">
        <f t="shared" si="224"/>
        <v>0</v>
      </c>
      <c r="DP113" s="26"/>
      <c r="DQ113" s="26"/>
      <c r="DR113" s="26"/>
      <c r="DS113" s="26"/>
      <c r="DT113" s="366"/>
      <c r="DU113" s="142"/>
      <c r="DV113" s="26"/>
      <c r="DW113" s="48">
        <v>100</v>
      </c>
      <c r="DX113" s="26" t="str">
        <f>IFERROR(INDEX(AT$11:AT$2000,_xlfn.AGGREGATE(15,6,(ROW(AT$11:AT$2000)-ROW(AT$11)+1)/($AU$11:$AU$2000=$DY$8),ROWS(DX$11:DX113))),"")</f>
        <v/>
      </c>
      <c r="DY113" s="4" t="str">
        <f>IFERROR(INDEX(AU$11:AU$2000,_xlfn.AGGREGATE(15,6,(ROW(AU$11:AU$2000)-ROW(AU$11)+1)/($AU$11:$AU$2000=$DY$8),ROWS(DY$11:DY113))),"")</f>
        <v/>
      </c>
      <c r="DZ113" s="26" t="str">
        <f>IFERROR(INDEX(AV$11:AV$2000,_xlfn.AGGREGATE(15,6,(ROW(AV$11:AV$2000)-ROW(AV$11)+1)/($AU$11:$AU$2000=$DY$8),ROWS(DZ$11:DZ113))),"")</f>
        <v/>
      </c>
      <c r="EA113" s="26" t="str">
        <f>IFERROR(INDEX(AW$11:AW$2000,_xlfn.AGGREGATE(15,6,(ROW(AW$11:AW$2000)-ROW(AW$11)+1)/($AU$11:$AU$2000=$DY$8),ROWS(EA$11:EA113))),"")</f>
        <v/>
      </c>
      <c r="EB113" s="26" t="str">
        <f>IFERROR(INDEX(AX$11:AX$2000,_xlfn.AGGREGATE(15,6,(ROW(AX$11:AX$2000)-ROW(AX$11)+1)/($AU$11:$AU$2000=$DY$8),ROWS(EB$11:EB113))),"")</f>
        <v/>
      </c>
      <c r="EC113" s="26" t="str">
        <f>IFERROR(INDEX(AY$11:AY$2000,_xlfn.AGGREGATE(15,6,(ROW(AY$11:AY$2000)-ROW(AY$11)+1)/($AU$11:$AU$2000=$DY$8),ROWS(EC$11:EC113))),"")</f>
        <v/>
      </c>
      <c r="ED113" s="26" t="str">
        <f>IFERROR(INDEX(AZ$11:AZ$2000,_xlfn.AGGREGATE(15,6,(ROW(AZ$11:AZ$2000)-ROW(AZ$11)+1)/($AU$11:$AU$2000=$DY$8),ROWS(ED$11:ED113))),"")</f>
        <v/>
      </c>
      <c r="EE113" s="26" t="str">
        <f>IFERROR(INDEX(BA$11:BA$2000,_xlfn.AGGREGATE(15,6,(ROW(BA$11:BA$2000)-ROW(BA$11)+1)/($AU$11:$AU$2000=$DY$8),ROWS(EE$11:EE113))),"")</f>
        <v/>
      </c>
      <c r="EF113" s="26" t="str">
        <f>IFERROR(INDEX(BB$11:BB$2000,_xlfn.AGGREGATE(15,6,(ROW(BB$11:BB$2000)-ROW(BB$11)+1)/($AU$11:$AU$2000=$DY$8),ROWS(EF$11:EF113))),"")</f>
        <v/>
      </c>
      <c r="EG113" s="26" t="str">
        <f>IFERROR(INDEX(BC$11:BC$2000,_xlfn.AGGREGATE(15,6,(ROW(BC$11:BC$2000)-ROW(BC$11)+1)/($AU$11:$AU$2000=$DY$8),ROWS(EG$11:EG113))),"")</f>
        <v/>
      </c>
      <c r="EH113" s="26" t="str">
        <f>IFERROR(INDEX(BD$11:BD$2000,_xlfn.AGGREGATE(15,6,(ROW(BD$11:BD$2000)-ROW(BD$11)+1)/($AU$11:$AU$2000=$DY$8),ROWS(EH$11:EH113))),"")</f>
        <v/>
      </c>
      <c r="EI113" s="26" t="str">
        <f>IFERROR(INDEX(BE$11:BE$2000,_xlfn.AGGREGATE(15,6,(ROW(BE$11:BE$2000)-ROW(BE$11)+1)/($AU$11:$AU$2000=$DY$8),ROWS(EI$11:EI113))),"")</f>
        <v/>
      </c>
      <c r="EJ113" s="26" t="str">
        <f>IFERROR(INDEX(BF$11:BF$2000,_xlfn.AGGREGATE(15,6,(ROW(BF$11:BF$2000)-ROW(BF$11)+1)/($AU$11:$AU$2000=$DY$8),ROWS(EJ$11:EJ113))),"")</f>
        <v/>
      </c>
      <c r="EK113" s="26" t="str">
        <f>IFERROR(INDEX(BG$11:BG$2000,_xlfn.AGGREGATE(15,6,(ROW(BG$11:BG$2000)-ROW(BG$11)+1)/($AU$11:$AU$2000=$DY$8),ROWS(EK$11:EK113))),"")</f>
        <v/>
      </c>
      <c r="EL113" s="26" t="str">
        <f>IFERROR(INDEX(BH$11:BH$2000,_xlfn.AGGREGATE(15,6,(ROW(BH$11:BH$2000)-ROW(BH$11)+1)/($AU$11:$AU$2000=$DY$8),ROWS(EL$11:EL113))),"")</f>
        <v/>
      </c>
      <c r="EM113" s="26" t="str">
        <f>IFERROR(INDEX(BI$11:BI$2000,_xlfn.AGGREGATE(15,6,(ROW(BI$11:BI$2000)-ROW(BI$11)+1)/($AU$11:$AU$2000=$DY$8),ROWS(EM$11:EM113))),"")</f>
        <v/>
      </c>
      <c r="EN113" s="26" t="str">
        <f>IFERROR(INDEX(BJ$11:BJ$2000,_xlfn.AGGREGATE(15,6,(ROW(BJ$11:BJ$2000)-ROW(BJ$11)+1)/($AU$11:$AU$2000=$DY$8),ROWS(EN$11:EN113))),"")</f>
        <v/>
      </c>
      <c r="EO113" s="26" t="str">
        <f>IFERROR(INDEX(BK$11:BK$2000,_xlfn.AGGREGATE(15,6,(ROW(BK$11:BK$2000)-ROW(BK$11)+1)/($AU$11:$AU$2000=$DY$8),ROWS(EO$11:EO113))),"")</f>
        <v/>
      </c>
      <c r="EP113" s="26" t="str">
        <f>IFERROR(INDEX(BL$11:BL$2000,_xlfn.AGGREGATE(15,6,(ROW(BL$11:BL$2000)-ROW(BL$11)+1)/($AU$11:$AU$2000=$DY$8),ROWS(EP$11:EP113))),"")</f>
        <v/>
      </c>
      <c r="EQ113" s="26" t="str">
        <f>IFERROR(INDEX(BM$11:BM$2000,_xlfn.AGGREGATE(15,6,(ROW(BM$11:BM$2000)-ROW(BM$11)+1)/($AU$11:$AU$2000=$DY$8),ROWS(EQ$11:EQ113))),"")</f>
        <v/>
      </c>
      <c r="ER113" s="26" t="str">
        <f>IFERROR(INDEX(BN$11:BN$2000,_xlfn.AGGREGATE(15,6,(ROW(BN$11:BN$2000)-ROW(BN$11)+1)/($AU$11:$AU$2000=$DY$8),ROWS(ER$11:ER113))),"")</f>
        <v/>
      </c>
      <c r="ES113" s="26" t="str">
        <f>IFERROR(INDEX(BO$11:BO$2000,_xlfn.AGGREGATE(15,6,(ROW(BO$11:BO$2000)-ROW(BO$11)+1)/($AU$11:$AU$2000=$DY$8),ROWS(ES$11:ES113))),"")</f>
        <v/>
      </c>
      <c r="ET113" s="63" t="str">
        <f>IFERROR(INDEX(BP$11:BP$2000,_xlfn.AGGREGATE(15,6,(ROW(BP$11:BP$2000)-ROW(BP$11)+1)/($AU$11:$AU$2000=$DY$8),ROWS(ET$11:ET113))),"")</f>
        <v/>
      </c>
      <c r="EU113" s="25"/>
      <c r="EV113" s="49">
        <v>14</v>
      </c>
      <c r="EW113" s="34"/>
      <c r="EX113" s="176" t="e">
        <f t="shared" si="167"/>
        <v>#N/A</v>
      </c>
      <c r="EY113" s="35" t="e">
        <f t="shared" si="168"/>
        <v>#N/A</v>
      </c>
      <c r="EZ113" s="35" t="e">
        <f t="shared" si="169"/>
        <v>#N/A</v>
      </c>
      <c r="FA113" s="35" t="e">
        <f t="shared" si="170"/>
        <v>#N/A</v>
      </c>
      <c r="FB113" s="35" t="e">
        <f t="shared" si="171"/>
        <v>#N/A</v>
      </c>
      <c r="FC113" s="35" t="e">
        <f t="shared" si="172"/>
        <v>#N/A</v>
      </c>
      <c r="FD113" s="35" t="e">
        <f t="shared" si="173"/>
        <v>#N/A</v>
      </c>
      <c r="FE113" s="35" t="e">
        <f t="shared" si="174"/>
        <v>#N/A</v>
      </c>
      <c r="FF113" s="35" t="e">
        <f t="shared" si="175"/>
        <v>#N/A</v>
      </c>
      <c r="FG113" s="35" t="e">
        <f t="shared" si="176"/>
        <v>#N/A</v>
      </c>
      <c r="FH113" s="35" t="e">
        <f t="shared" si="177"/>
        <v>#N/A</v>
      </c>
      <c r="FI113" s="35" t="e">
        <f t="shared" si="178"/>
        <v>#N/A</v>
      </c>
      <c r="FJ113" s="35" t="e">
        <f t="shared" si="179"/>
        <v>#N/A</v>
      </c>
      <c r="FK113" s="35" t="e">
        <f t="shared" si="180"/>
        <v>#N/A</v>
      </c>
      <c r="FL113" s="35" t="e">
        <f t="shared" si="181"/>
        <v>#N/A</v>
      </c>
      <c r="FM113" s="35" t="e">
        <f t="shared" si="182"/>
        <v>#N/A</v>
      </c>
      <c r="FN113" s="35" t="e">
        <f t="shared" si="183"/>
        <v>#N/A</v>
      </c>
      <c r="FO113" s="35" t="e">
        <f t="shared" si="184"/>
        <v>#N/A</v>
      </c>
      <c r="FP113" s="35" t="e">
        <f t="shared" si="185"/>
        <v>#N/A</v>
      </c>
      <c r="FQ113" s="35" t="e">
        <f t="shared" si="186"/>
        <v>#N/A</v>
      </c>
      <c r="FR113" s="35" t="e">
        <f t="shared" si="187"/>
        <v>#N/A</v>
      </c>
      <c r="FS113" s="177" t="e">
        <f t="shared" si="188"/>
        <v>#N/A</v>
      </c>
      <c r="FT113" s="35"/>
      <c r="FU113" s="49">
        <v>14</v>
      </c>
      <c r="FV113" s="34"/>
      <c r="FW113" s="176" t="str">
        <f t="shared" si="189"/>
        <v>PASS</v>
      </c>
      <c r="FX113" s="36">
        <f t="shared" si="190"/>
        <v>3</v>
      </c>
      <c r="FY113" s="34">
        <f t="shared" si="191"/>
        <v>1</v>
      </c>
      <c r="FZ113" s="34">
        <f t="shared" si="192"/>
        <v>1</v>
      </c>
      <c r="GA113" s="34">
        <f t="shared" si="193"/>
        <v>3</v>
      </c>
      <c r="GB113" s="34">
        <f t="shared" si="194"/>
        <v>1</v>
      </c>
      <c r="GC113" s="34">
        <f t="shared" si="195"/>
        <v>1</v>
      </c>
      <c r="GD113" s="34">
        <f t="shared" si="196"/>
        <v>3</v>
      </c>
      <c r="GE113" s="173">
        <f t="shared" si="197"/>
        <v>1</v>
      </c>
      <c r="GF113" s="34">
        <f t="shared" si="198"/>
        <v>442</v>
      </c>
      <c r="GG113" s="34">
        <f t="shared" si="199"/>
        <v>0</v>
      </c>
      <c r="GH113" s="34">
        <f t="shared" si="200"/>
        <v>458</v>
      </c>
      <c r="GI113" s="34">
        <f t="shared" si="201"/>
        <v>8</v>
      </c>
      <c r="GJ113" s="34">
        <f t="shared" si="202"/>
        <v>0</v>
      </c>
      <c r="GK113" s="34">
        <f t="shared" si="203"/>
        <v>463.14859999999999</v>
      </c>
      <c r="GL113" s="34">
        <f t="shared" si="204"/>
        <v>905.27359999999999</v>
      </c>
      <c r="GM113" s="181">
        <f t="shared" si="205"/>
        <v>1347.3986</v>
      </c>
      <c r="GN113" s="34">
        <f t="shared" si="206"/>
        <v>1805.3986</v>
      </c>
      <c r="GO113" s="25"/>
      <c r="GP113" s="305"/>
      <c r="GQ113" s="142"/>
      <c r="GR113" s="26"/>
      <c r="GS113" s="26"/>
      <c r="GT113" s="26"/>
      <c r="GU113" s="26"/>
      <c r="GV113" s="26"/>
      <c r="GW113" s="26"/>
      <c r="GX113" s="26"/>
      <c r="GY113" s="26"/>
      <c r="GZ113" s="26"/>
      <c r="HA113" s="26"/>
      <c r="HB113" s="12"/>
      <c r="HC113" s="26"/>
      <c r="HD113" s="26"/>
      <c r="HE113" s="26"/>
      <c r="HF113" s="26"/>
      <c r="HG113" s="26"/>
      <c r="HH113" s="2"/>
      <c r="HI113" s="2"/>
      <c r="HJ113" s="25"/>
      <c r="HK113" s="2"/>
      <c r="HL113" s="2"/>
    </row>
    <row r="114" spans="1:220" x14ac:dyDescent="0.3">
      <c r="A114" s="100"/>
      <c r="B114" s="100"/>
      <c r="C114" s="100"/>
      <c r="D114" s="100"/>
      <c r="E114" s="100"/>
      <c r="F114" s="100"/>
      <c r="G114" s="100"/>
      <c r="H114" s="100"/>
      <c r="I114" s="100"/>
      <c r="J114" s="100"/>
      <c r="K114" s="100"/>
      <c r="L114" s="100"/>
      <c r="M114" s="100"/>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426"/>
      <c r="AR114" s="141"/>
      <c r="AS114" s="18">
        <v>11</v>
      </c>
      <c r="AT114" s="26" t="s">
        <v>122</v>
      </c>
      <c r="AU114" s="4" t="str">
        <f t="shared" si="208"/>
        <v>FAIL</v>
      </c>
      <c r="AV114" s="26">
        <v>1</v>
      </c>
      <c r="AW114" s="26">
        <v>3</v>
      </c>
      <c r="AX114" s="26">
        <v>1</v>
      </c>
      <c r="AY114" s="26">
        <v>3</v>
      </c>
      <c r="AZ114" s="26">
        <v>1</v>
      </c>
      <c r="BA114" s="26">
        <v>3</v>
      </c>
      <c r="BB114" s="26">
        <v>1</v>
      </c>
      <c r="BC114" s="26">
        <v>3</v>
      </c>
      <c r="BD114" s="26">
        <f t="shared" si="209"/>
        <v>235</v>
      </c>
      <c r="BE114" s="26"/>
      <c r="BF114" s="26">
        <f t="shared" si="210"/>
        <v>257</v>
      </c>
      <c r="BG114" s="63">
        <f t="shared" si="210"/>
        <v>11</v>
      </c>
      <c r="BH114" s="26"/>
      <c r="BI114" s="138">
        <f t="shared" si="211"/>
        <v>235</v>
      </c>
      <c r="BJ114" s="138">
        <f t="shared" si="212"/>
        <v>492</v>
      </c>
      <c r="BK114" s="138">
        <f t="shared" si="213"/>
        <v>727</v>
      </c>
      <c r="BL114" s="138">
        <f t="shared" si="214"/>
        <v>984</v>
      </c>
      <c r="BM114" s="138">
        <f t="shared" si="215"/>
        <v>1219</v>
      </c>
      <c r="BN114" s="138">
        <f t="shared" si="216"/>
        <v>1476</v>
      </c>
      <c r="BO114" s="138">
        <f t="shared" si="217"/>
        <v>1711</v>
      </c>
      <c r="BP114" s="138">
        <f t="shared" si="218"/>
        <v>0</v>
      </c>
      <c r="BQ114" s="26"/>
      <c r="BR114" s="26" t="str">
        <f t="shared" si="219"/>
        <v>yes3</v>
      </c>
      <c r="BS114" s="26" t="str">
        <f t="shared" si="145"/>
        <v>Int</v>
      </c>
      <c r="BT114" s="26"/>
      <c r="BU114" s="26"/>
      <c r="BV114" s="1">
        <f t="shared" ref="BV114:CE123" si="225">IF(BV$3=0,0,IF(AND(ABS($BI114-BV$3)&gt;PostVertTotTol,ABS($BJ114-BV$3)&gt;PostVertTotTol,ABS($BK114-BV$3)&gt;PostVertTotTol,ABS($BL114-BV$3)&gt;PostVertTotTol,ABS($BM114-BV$3)&gt;PostVertTotTol,ABS($BN114-BV$3)&gt;PostVertTotTol,ABS($BO114-BV$3)&gt;PostVertTotTol,ABS($BP114-BV$3)&gt;PostVertTotTol),0,1))</f>
        <v>0</v>
      </c>
      <c r="BW114" s="1">
        <f t="shared" si="225"/>
        <v>0</v>
      </c>
      <c r="BX114" s="1">
        <f t="shared" si="225"/>
        <v>0</v>
      </c>
      <c r="BY114" s="1">
        <f t="shared" si="225"/>
        <v>0</v>
      </c>
      <c r="BZ114" s="1">
        <f t="shared" si="225"/>
        <v>0</v>
      </c>
      <c r="CA114" s="1">
        <f t="shared" si="225"/>
        <v>0</v>
      </c>
      <c r="CB114" s="1">
        <f t="shared" si="225"/>
        <v>0</v>
      </c>
      <c r="CC114" s="1">
        <f t="shared" si="225"/>
        <v>0</v>
      </c>
      <c r="CD114" s="1">
        <f t="shared" si="225"/>
        <v>0</v>
      </c>
      <c r="CE114" s="1">
        <f t="shared" si="225"/>
        <v>0</v>
      </c>
      <c r="CF114" s="1">
        <f t="shared" ref="CF114:CO123" si="226">IF(CF$3=0,0,IF(AND(ABS($BI114-CF$3)&gt;PostVertTotTol,ABS($BJ114-CF$3)&gt;PostVertTotTol,ABS($BK114-CF$3)&gt;PostVertTotTol,ABS($BL114-CF$3)&gt;PostVertTotTol,ABS($BM114-CF$3)&gt;PostVertTotTol,ABS($BN114-CF$3)&gt;PostVertTotTol,ABS($BO114-CF$3)&gt;PostVertTotTol,ABS($BP114-CF$3)&gt;PostVertTotTol),0,1))</f>
        <v>0</v>
      </c>
      <c r="CG114" s="1">
        <f t="shared" si="226"/>
        <v>0</v>
      </c>
      <c r="CH114" s="1">
        <f t="shared" si="226"/>
        <v>1</v>
      </c>
      <c r="CI114" s="1">
        <f t="shared" si="226"/>
        <v>0</v>
      </c>
      <c r="CJ114" s="1">
        <f t="shared" si="226"/>
        <v>0</v>
      </c>
      <c r="CK114" s="1">
        <f t="shared" si="226"/>
        <v>0</v>
      </c>
      <c r="CL114" s="1">
        <f t="shared" si="226"/>
        <v>0</v>
      </c>
      <c r="CM114" s="1">
        <f t="shared" si="226"/>
        <v>0</v>
      </c>
      <c r="CN114" s="1">
        <f t="shared" si="226"/>
        <v>1</v>
      </c>
      <c r="CO114" s="1">
        <f t="shared" si="226"/>
        <v>0</v>
      </c>
      <c r="CP114" s="1">
        <f t="shared" ref="CP114:CY123" si="227">IF(CP$3=0,0,IF(AND(ABS($BI114-CP$3)&gt;PostVertTotTol,ABS($BJ114-CP$3)&gt;PostVertTotTol,ABS($BK114-CP$3)&gt;PostVertTotTol,ABS($BL114-CP$3)&gt;PostVertTotTol,ABS($BM114-CP$3)&gt;PostVertTotTol,ABS($BN114-CP$3)&gt;PostVertTotTol,ABS($BO114-CP$3)&gt;PostVertTotTol,ABS($BP114-CP$3)&gt;PostVertTotTol),0,1))</f>
        <v>0</v>
      </c>
      <c r="CQ114" s="1">
        <f t="shared" si="227"/>
        <v>0</v>
      </c>
      <c r="CR114" s="1">
        <f t="shared" si="227"/>
        <v>0</v>
      </c>
      <c r="CS114" s="1">
        <f t="shared" si="227"/>
        <v>0</v>
      </c>
      <c r="CT114" s="1">
        <f t="shared" si="227"/>
        <v>0</v>
      </c>
      <c r="CU114" s="1">
        <f t="shared" si="227"/>
        <v>0</v>
      </c>
      <c r="CV114" s="1">
        <f t="shared" si="227"/>
        <v>0</v>
      </c>
      <c r="CW114" s="1">
        <f t="shared" si="227"/>
        <v>0</v>
      </c>
      <c r="CX114" s="1">
        <f t="shared" si="227"/>
        <v>0</v>
      </c>
      <c r="CY114" s="1">
        <f t="shared" si="227"/>
        <v>0</v>
      </c>
      <c r="CZ114" s="1">
        <f t="shared" ref="CZ114:DI123" si="228">IF(CZ$3=0,0,IF(AND(ABS($BI114-CZ$3)&gt;PostVertTotTol,ABS($BJ114-CZ$3)&gt;PostVertTotTol,ABS($BK114-CZ$3)&gt;PostVertTotTol,ABS($BL114-CZ$3)&gt;PostVertTotTol,ABS($BM114-CZ$3)&gt;PostVertTotTol,ABS($BN114-CZ$3)&gt;PostVertTotTol,ABS($BO114-CZ$3)&gt;PostVertTotTol,ABS($BP114-CZ$3)&gt;PostVertTotTol),0,1))</f>
        <v>0</v>
      </c>
      <c r="DA114" s="1">
        <f t="shared" si="228"/>
        <v>0</v>
      </c>
      <c r="DB114" s="1">
        <f t="shared" si="228"/>
        <v>0</v>
      </c>
      <c r="DC114" s="1">
        <f t="shared" si="228"/>
        <v>0</v>
      </c>
      <c r="DD114" s="1">
        <f t="shared" si="228"/>
        <v>0</v>
      </c>
      <c r="DE114" s="1">
        <f t="shared" si="228"/>
        <v>0</v>
      </c>
      <c r="DF114" s="1">
        <f t="shared" si="228"/>
        <v>0</v>
      </c>
      <c r="DG114" s="1">
        <f t="shared" si="228"/>
        <v>0</v>
      </c>
      <c r="DH114" s="1">
        <f t="shared" si="228"/>
        <v>0</v>
      </c>
      <c r="DI114" s="1">
        <f t="shared" si="228"/>
        <v>0</v>
      </c>
      <c r="DJ114" s="1">
        <f t="shared" ref="DJ114:DO123" si="229">IF(DJ$3=0,0,IF(AND(ABS($BI114-DJ$3)&gt;PostVertTotTol,ABS($BJ114-DJ$3)&gt;PostVertTotTol,ABS($BK114-DJ$3)&gt;PostVertTotTol,ABS($BL114-DJ$3)&gt;PostVertTotTol,ABS($BM114-DJ$3)&gt;PostVertTotTol,ABS($BN114-DJ$3)&gt;PostVertTotTol,ABS($BO114-DJ$3)&gt;PostVertTotTol,ABS($BP114-DJ$3)&gt;PostVertTotTol),0,1))</f>
        <v>0</v>
      </c>
      <c r="DK114" s="1">
        <f t="shared" si="229"/>
        <v>0</v>
      </c>
      <c r="DL114" s="1">
        <f t="shared" si="229"/>
        <v>0</v>
      </c>
      <c r="DM114" s="1">
        <f t="shared" si="229"/>
        <v>0</v>
      </c>
      <c r="DN114" s="1">
        <f t="shared" si="229"/>
        <v>0</v>
      </c>
      <c r="DO114" s="1">
        <f t="shared" si="229"/>
        <v>0</v>
      </c>
      <c r="DP114" s="26"/>
      <c r="DQ114" s="26"/>
      <c r="DR114" s="26"/>
      <c r="DS114" s="26"/>
      <c r="DT114" s="366"/>
      <c r="DU114" s="142"/>
      <c r="DV114" s="26"/>
      <c r="DW114" s="48">
        <v>101</v>
      </c>
      <c r="DX114" s="26" t="str">
        <f>IFERROR(INDEX(AT$11:AT$2000,_xlfn.AGGREGATE(15,6,(ROW(AT$11:AT$2000)-ROW(AT$11)+1)/($AU$11:$AU$2000=$DY$8),ROWS(DX$11:DX114))),"")</f>
        <v/>
      </c>
      <c r="DY114" s="4" t="str">
        <f>IFERROR(INDEX(AU$11:AU$2000,_xlfn.AGGREGATE(15,6,(ROW(AU$11:AU$2000)-ROW(AU$11)+1)/($AU$11:$AU$2000=$DY$8),ROWS(DY$11:DY114))),"")</f>
        <v/>
      </c>
      <c r="DZ114" s="26" t="str">
        <f>IFERROR(INDEX(AV$11:AV$2000,_xlfn.AGGREGATE(15,6,(ROW(AV$11:AV$2000)-ROW(AV$11)+1)/($AU$11:$AU$2000=$DY$8),ROWS(DZ$11:DZ114))),"")</f>
        <v/>
      </c>
      <c r="EA114" s="26" t="str">
        <f>IFERROR(INDEX(AW$11:AW$2000,_xlfn.AGGREGATE(15,6,(ROW(AW$11:AW$2000)-ROW(AW$11)+1)/($AU$11:$AU$2000=$DY$8),ROWS(EA$11:EA114))),"")</f>
        <v/>
      </c>
      <c r="EB114" s="26" t="str">
        <f>IFERROR(INDEX(AX$11:AX$2000,_xlfn.AGGREGATE(15,6,(ROW(AX$11:AX$2000)-ROW(AX$11)+1)/($AU$11:$AU$2000=$DY$8),ROWS(EB$11:EB114))),"")</f>
        <v/>
      </c>
      <c r="EC114" s="26" t="str">
        <f>IFERROR(INDEX(AY$11:AY$2000,_xlfn.AGGREGATE(15,6,(ROW(AY$11:AY$2000)-ROW(AY$11)+1)/($AU$11:$AU$2000=$DY$8),ROWS(EC$11:EC114))),"")</f>
        <v/>
      </c>
      <c r="ED114" s="26" t="str">
        <f>IFERROR(INDEX(AZ$11:AZ$2000,_xlfn.AGGREGATE(15,6,(ROW(AZ$11:AZ$2000)-ROW(AZ$11)+1)/($AU$11:$AU$2000=$DY$8),ROWS(ED$11:ED114))),"")</f>
        <v/>
      </c>
      <c r="EE114" s="26" t="str">
        <f>IFERROR(INDEX(BA$11:BA$2000,_xlfn.AGGREGATE(15,6,(ROW(BA$11:BA$2000)-ROW(BA$11)+1)/($AU$11:$AU$2000=$DY$8),ROWS(EE$11:EE114))),"")</f>
        <v/>
      </c>
      <c r="EF114" s="26" t="str">
        <f>IFERROR(INDEX(BB$11:BB$2000,_xlfn.AGGREGATE(15,6,(ROW(BB$11:BB$2000)-ROW(BB$11)+1)/($AU$11:$AU$2000=$DY$8),ROWS(EF$11:EF114))),"")</f>
        <v/>
      </c>
      <c r="EG114" s="26" t="str">
        <f>IFERROR(INDEX(BC$11:BC$2000,_xlfn.AGGREGATE(15,6,(ROW(BC$11:BC$2000)-ROW(BC$11)+1)/($AU$11:$AU$2000=$DY$8),ROWS(EG$11:EG114))),"")</f>
        <v/>
      </c>
      <c r="EH114" s="26" t="str">
        <f>IFERROR(INDEX(BD$11:BD$2000,_xlfn.AGGREGATE(15,6,(ROW(BD$11:BD$2000)-ROW(BD$11)+1)/($AU$11:$AU$2000=$DY$8),ROWS(EH$11:EH114))),"")</f>
        <v/>
      </c>
      <c r="EI114" s="26" t="str">
        <f>IFERROR(INDEX(BE$11:BE$2000,_xlfn.AGGREGATE(15,6,(ROW(BE$11:BE$2000)-ROW(BE$11)+1)/($AU$11:$AU$2000=$DY$8),ROWS(EI$11:EI114))),"")</f>
        <v/>
      </c>
      <c r="EJ114" s="26" t="str">
        <f>IFERROR(INDEX(BF$11:BF$2000,_xlfn.AGGREGATE(15,6,(ROW(BF$11:BF$2000)-ROW(BF$11)+1)/($AU$11:$AU$2000=$DY$8),ROWS(EJ$11:EJ114))),"")</f>
        <v/>
      </c>
      <c r="EK114" s="26" t="str">
        <f>IFERROR(INDEX(BG$11:BG$2000,_xlfn.AGGREGATE(15,6,(ROW(BG$11:BG$2000)-ROW(BG$11)+1)/($AU$11:$AU$2000=$DY$8),ROWS(EK$11:EK114))),"")</f>
        <v/>
      </c>
      <c r="EL114" s="26" t="str">
        <f>IFERROR(INDEX(BH$11:BH$2000,_xlfn.AGGREGATE(15,6,(ROW(BH$11:BH$2000)-ROW(BH$11)+1)/($AU$11:$AU$2000=$DY$8),ROWS(EL$11:EL114))),"")</f>
        <v/>
      </c>
      <c r="EM114" s="26" t="str">
        <f>IFERROR(INDEX(BI$11:BI$2000,_xlfn.AGGREGATE(15,6,(ROW(BI$11:BI$2000)-ROW(BI$11)+1)/($AU$11:$AU$2000=$DY$8),ROWS(EM$11:EM114))),"")</f>
        <v/>
      </c>
      <c r="EN114" s="26" t="str">
        <f>IFERROR(INDEX(BJ$11:BJ$2000,_xlfn.AGGREGATE(15,6,(ROW(BJ$11:BJ$2000)-ROW(BJ$11)+1)/($AU$11:$AU$2000=$DY$8),ROWS(EN$11:EN114))),"")</f>
        <v/>
      </c>
      <c r="EO114" s="26" t="str">
        <f>IFERROR(INDEX(BK$11:BK$2000,_xlfn.AGGREGATE(15,6,(ROW(BK$11:BK$2000)-ROW(BK$11)+1)/($AU$11:$AU$2000=$DY$8),ROWS(EO$11:EO114))),"")</f>
        <v/>
      </c>
      <c r="EP114" s="26" t="str">
        <f>IFERROR(INDEX(BL$11:BL$2000,_xlfn.AGGREGATE(15,6,(ROW(BL$11:BL$2000)-ROW(BL$11)+1)/($AU$11:$AU$2000=$DY$8),ROWS(EP$11:EP114))),"")</f>
        <v/>
      </c>
      <c r="EQ114" s="26" t="str">
        <f>IFERROR(INDEX(BM$11:BM$2000,_xlfn.AGGREGATE(15,6,(ROW(BM$11:BM$2000)-ROW(BM$11)+1)/($AU$11:$AU$2000=$DY$8),ROWS(EQ$11:EQ114))),"")</f>
        <v/>
      </c>
      <c r="ER114" s="26" t="str">
        <f>IFERROR(INDEX(BN$11:BN$2000,_xlfn.AGGREGATE(15,6,(ROW(BN$11:BN$2000)-ROW(BN$11)+1)/($AU$11:$AU$2000=$DY$8),ROWS(ER$11:ER114))),"")</f>
        <v/>
      </c>
      <c r="ES114" s="26" t="str">
        <f>IFERROR(INDEX(BO$11:BO$2000,_xlfn.AGGREGATE(15,6,(ROW(BO$11:BO$2000)-ROW(BO$11)+1)/($AU$11:$AU$2000=$DY$8),ROWS(ES$11:ES114))),"")</f>
        <v/>
      </c>
      <c r="ET114" s="63" t="str">
        <f>IFERROR(INDEX(BP$11:BP$2000,_xlfn.AGGREGATE(15,6,(ROW(BP$11:BP$2000)-ROW(BP$11)+1)/($AU$11:$AU$2000=$DY$8),ROWS(ET$11:ET114))),"")</f>
        <v/>
      </c>
      <c r="EU114" s="25"/>
      <c r="EV114" s="49">
        <v>15</v>
      </c>
      <c r="EW114" s="34"/>
      <c r="EX114" s="176" t="e">
        <f t="shared" si="167"/>
        <v>#N/A</v>
      </c>
      <c r="EY114" s="35" t="e">
        <f t="shared" si="168"/>
        <v>#N/A</v>
      </c>
      <c r="EZ114" s="35" t="e">
        <f t="shared" si="169"/>
        <v>#N/A</v>
      </c>
      <c r="FA114" s="35" t="e">
        <f t="shared" si="170"/>
        <v>#N/A</v>
      </c>
      <c r="FB114" s="35" t="e">
        <f t="shared" si="171"/>
        <v>#N/A</v>
      </c>
      <c r="FC114" s="35" t="e">
        <f t="shared" si="172"/>
        <v>#N/A</v>
      </c>
      <c r="FD114" s="35" t="e">
        <f t="shared" si="173"/>
        <v>#N/A</v>
      </c>
      <c r="FE114" s="35" t="e">
        <f t="shared" si="174"/>
        <v>#N/A</v>
      </c>
      <c r="FF114" s="35" t="e">
        <f t="shared" si="175"/>
        <v>#N/A</v>
      </c>
      <c r="FG114" s="35" t="e">
        <f t="shared" si="176"/>
        <v>#N/A</v>
      </c>
      <c r="FH114" s="35" t="e">
        <f t="shared" si="177"/>
        <v>#N/A</v>
      </c>
      <c r="FI114" s="35" t="e">
        <f t="shared" si="178"/>
        <v>#N/A</v>
      </c>
      <c r="FJ114" s="35" t="e">
        <f t="shared" si="179"/>
        <v>#N/A</v>
      </c>
      <c r="FK114" s="35" t="e">
        <f t="shared" si="180"/>
        <v>#N/A</v>
      </c>
      <c r="FL114" s="35" t="e">
        <f t="shared" si="181"/>
        <v>#N/A</v>
      </c>
      <c r="FM114" s="35" t="e">
        <f t="shared" si="182"/>
        <v>#N/A</v>
      </c>
      <c r="FN114" s="35" t="e">
        <f t="shared" si="183"/>
        <v>#N/A</v>
      </c>
      <c r="FO114" s="35" t="e">
        <f t="shared" si="184"/>
        <v>#N/A</v>
      </c>
      <c r="FP114" s="35" t="e">
        <f t="shared" si="185"/>
        <v>#N/A</v>
      </c>
      <c r="FQ114" s="35" t="e">
        <f t="shared" si="186"/>
        <v>#N/A</v>
      </c>
      <c r="FR114" s="35" t="e">
        <f t="shared" si="187"/>
        <v>#N/A</v>
      </c>
      <c r="FS114" s="177" t="e">
        <f t="shared" si="188"/>
        <v>#N/A</v>
      </c>
      <c r="FT114" s="35"/>
      <c r="FU114" s="49">
        <v>15</v>
      </c>
      <c r="FV114" s="34"/>
      <c r="FW114" s="176" t="str">
        <f t="shared" si="189"/>
        <v>PASS</v>
      </c>
      <c r="FX114" s="36">
        <f t="shared" si="190"/>
        <v>3</v>
      </c>
      <c r="FY114" s="34">
        <f t="shared" si="191"/>
        <v>1</v>
      </c>
      <c r="FZ114" s="34">
        <f t="shared" si="192"/>
        <v>1</v>
      </c>
      <c r="GA114" s="34">
        <f t="shared" si="193"/>
        <v>3</v>
      </c>
      <c r="GB114" s="34">
        <f t="shared" si="194"/>
        <v>1</v>
      </c>
      <c r="GC114" s="34">
        <f t="shared" si="195"/>
        <v>1</v>
      </c>
      <c r="GD114" s="34">
        <f t="shared" si="196"/>
        <v>3</v>
      </c>
      <c r="GE114" s="173">
        <f t="shared" si="197"/>
        <v>1</v>
      </c>
      <c r="GF114" s="34">
        <f t="shared" si="198"/>
        <v>441.5</v>
      </c>
      <c r="GG114" s="34">
        <f t="shared" si="199"/>
        <v>0</v>
      </c>
      <c r="GH114" s="34">
        <f t="shared" si="200"/>
        <v>458.5</v>
      </c>
      <c r="GI114" s="34">
        <f t="shared" si="201"/>
        <v>8.5</v>
      </c>
      <c r="GJ114" s="34">
        <f t="shared" si="202"/>
        <v>0</v>
      </c>
      <c r="GK114" s="34">
        <f t="shared" si="203"/>
        <v>463.64859999999999</v>
      </c>
      <c r="GL114" s="34">
        <f t="shared" si="204"/>
        <v>905.27359999999999</v>
      </c>
      <c r="GM114" s="181">
        <f t="shared" si="205"/>
        <v>1346.8986</v>
      </c>
      <c r="GN114" s="34">
        <f t="shared" si="206"/>
        <v>1805.3986</v>
      </c>
      <c r="GO114" s="25"/>
      <c r="GP114" s="305"/>
      <c r="GQ114" s="142"/>
      <c r="GR114" s="26"/>
      <c r="GS114" s="26"/>
      <c r="GT114" s="26"/>
      <c r="GU114" s="26"/>
      <c r="GV114" s="26"/>
      <c r="GW114" s="26"/>
      <c r="GX114" s="26"/>
      <c r="GY114" s="26"/>
      <c r="GZ114" s="26"/>
      <c r="HA114" s="26"/>
      <c r="HB114" s="12"/>
      <c r="HC114" s="26"/>
      <c r="HD114" s="26"/>
      <c r="HE114" s="26"/>
      <c r="HF114" s="26"/>
      <c r="HG114" s="26"/>
      <c r="HH114" s="2"/>
      <c r="HI114" s="2"/>
      <c r="HJ114" s="25"/>
      <c r="HK114" s="2"/>
      <c r="HL114" s="2"/>
    </row>
    <row r="115" spans="1:220" x14ac:dyDescent="0.3">
      <c r="A115" s="100"/>
      <c r="B115" s="100"/>
      <c r="C115" s="100"/>
      <c r="D115" s="100"/>
      <c r="E115" s="100"/>
      <c r="F115" s="100"/>
      <c r="G115" s="100"/>
      <c r="H115" s="100"/>
      <c r="I115" s="100"/>
      <c r="J115" s="100"/>
      <c r="K115" s="100"/>
      <c r="L115" s="100"/>
      <c r="M115" s="100"/>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426"/>
      <c r="AR115" s="141"/>
      <c r="AS115" s="18">
        <v>12</v>
      </c>
      <c r="AT115" s="26" t="s">
        <v>122</v>
      </c>
      <c r="AU115" s="4" t="str">
        <f t="shared" si="208"/>
        <v>FAIL</v>
      </c>
      <c r="AV115" s="26">
        <v>1</v>
      </c>
      <c r="AW115" s="26">
        <v>3</v>
      </c>
      <c r="AX115" s="26">
        <v>1</v>
      </c>
      <c r="AY115" s="26">
        <v>3</v>
      </c>
      <c r="AZ115" s="26">
        <v>1</v>
      </c>
      <c r="BA115" s="26">
        <v>3</v>
      </c>
      <c r="BB115" s="26">
        <v>1</v>
      </c>
      <c r="BC115" s="26">
        <v>3</v>
      </c>
      <c r="BD115" s="26">
        <f t="shared" si="209"/>
        <v>234</v>
      </c>
      <c r="BE115" s="26"/>
      <c r="BF115" s="26">
        <f t="shared" si="210"/>
        <v>258</v>
      </c>
      <c r="BG115" s="63">
        <f t="shared" si="210"/>
        <v>12</v>
      </c>
      <c r="BH115" s="26"/>
      <c r="BI115" s="138">
        <f t="shared" si="211"/>
        <v>234</v>
      </c>
      <c r="BJ115" s="138">
        <f t="shared" si="212"/>
        <v>492</v>
      </c>
      <c r="BK115" s="138">
        <f t="shared" si="213"/>
        <v>726</v>
      </c>
      <c r="BL115" s="138">
        <f t="shared" si="214"/>
        <v>984</v>
      </c>
      <c r="BM115" s="138">
        <f t="shared" si="215"/>
        <v>1218</v>
      </c>
      <c r="BN115" s="138">
        <f t="shared" si="216"/>
        <v>1476</v>
      </c>
      <c r="BO115" s="138">
        <f t="shared" si="217"/>
        <v>1710</v>
      </c>
      <c r="BP115" s="138">
        <f t="shared" si="218"/>
        <v>0</v>
      </c>
      <c r="BQ115" s="26"/>
      <c r="BR115" s="26" t="str">
        <f t="shared" si="219"/>
        <v>yes3</v>
      </c>
      <c r="BS115" s="26" t="str">
        <f t="shared" si="145"/>
        <v>Int</v>
      </c>
      <c r="BT115" s="26"/>
      <c r="BU115" s="26"/>
      <c r="BV115" s="1">
        <f t="shared" si="225"/>
        <v>0</v>
      </c>
      <c r="BW115" s="1">
        <f t="shared" si="225"/>
        <v>0</v>
      </c>
      <c r="BX115" s="1">
        <f t="shared" si="225"/>
        <v>0</v>
      </c>
      <c r="BY115" s="1">
        <f t="shared" si="225"/>
        <v>0</v>
      </c>
      <c r="BZ115" s="1">
        <f t="shared" si="225"/>
        <v>0</v>
      </c>
      <c r="CA115" s="1">
        <f t="shared" si="225"/>
        <v>0</v>
      </c>
      <c r="CB115" s="1">
        <f t="shared" si="225"/>
        <v>0</v>
      </c>
      <c r="CC115" s="1">
        <f t="shared" si="225"/>
        <v>0</v>
      </c>
      <c r="CD115" s="1">
        <f t="shared" si="225"/>
        <v>0</v>
      </c>
      <c r="CE115" s="1">
        <f t="shared" si="225"/>
        <v>0</v>
      </c>
      <c r="CF115" s="1">
        <f t="shared" si="226"/>
        <v>0</v>
      </c>
      <c r="CG115" s="1">
        <f t="shared" si="226"/>
        <v>0</v>
      </c>
      <c r="CH115" s="1">
        <f t="shared" si="226"/>
        <v>1</v>
      </c>
      <c r="CI115" s="1">
        <f t="shared" si="226"/>
        <v>0</v>
      </c>
      <c r="CJ115" s="1">
        <f t="shared" si="226"/>
        <v>0</v>
      </c>
      <c r="CK115" s="1">
        <f t="shared" si="226"/>
        <v>0</v>
      </c>
      <c r="CL115" s="1">
        <f t="shared" si="226"/>
        <v>0</v>
      </c>
      <c r="CM115" s="1">
        <f t="shared" si="226"/>
        <v>0</v>
      </c>
      <c r="CN115" s="1">
        <f t="shared" si="226"/>
        <v>1</v>
      </c>
      <c r="CO115" s="1">
        <f t="shared" si="226"/>
        <v>0</v>
      </c>
      <c r="CP115" s="1">
        <f t="shared" si="227"/>
        <v>0</v>
      </c>
      <c r="CQ115" s="1">
        <f t="shared" si="227"/>
        <v>0</v>
      </c>
      <c r="CR115" s="1">
        <f t="shared" si="227"/>
        <v>0</v>
      </c>
      <c r="CS115" s="1">
        <f t="shared" si="227"/>
        <v>0</v>
      </c>
      <c r="CT115" s="1">
        <f t="shared" si="227"/>
        <v>0</v>
      </c>
      <c r="CU115" s="1">
        <f t="shared" si="227"/>
        <v>0</v>
      </c>
      <c r="CV115" s="1">
        <f t="shared" si="227"/>
        <v>0</v>
      </c>
      <c r="CW115" s="1">
        <f t="shared" si="227"/>
        <v>0</v>
      </c>
      <c r="CX115" s="1">
        <f t="shared" si="227"/>
        <v>0</v>
      </c>
      <c r="CY115" s="1">
        <f t="shared" si="227"/>
        <v>0</v>
      </c>
      <c r="CZ115" s="1">
        <f t="shared" si="228"/>
        <v>0</v>
      </c>
      <c r="DA115" s="1">
        <f t="shared" si="228"/>
        <v>0</v>
      </c>
      <c r="DB115" s="1">
        <f t="shared" si="228"/>
        <v>0</v>
      </c>
      <c r="DC115" s="1">
        <f t="shared" si="228"/>
        <v>0</v>
      </c>
      <c r="DD115" s="1">
        <f t="shared" si="228"/>
        <v>0</v>
      </c>
      <c r="DE115" s="1">
        <f t="shared" si="228"/>
        <v>0</v>
      </c>
      <c r="DF115" s="1">
        <f t="shared" si="228"/>
        <v>0</v>
      </c>
      <c r="DG115" s="1">
        <f t="shared" si="228"/>
        <v>0</v>
      </c>
      <c r="DH115" s="1">
        <f t="shared" si="228"/>
        <v>0</v>
      </c>
      <c r="DI115" s="1">
        <f t="shared" si="228"/>
        <v>0</v>
      </c>
      <c r="DJ115" s="1">
        <f t="shared" si="229"/>
        <v>0</v>
      </c>
      <c r="DK115" s="1">
        <f t="shared" si="229"/>
        <v>0</v>
      </c>
      <c r="DL115" s="1">
        <f t="shared" si="229"/>
        <v>0</v>
      </c>
      <c r="DM115" s="1">
        <f t="shared" si="229"/>
        <v>0</v>
      </c>
      <c r="DN115" s="1">
        <f t="shared" si="229"/>
        <v>0</v>
      </c>
      <c r="DO115" s="1">
        <f t="shared" si="229"/>
        <v>0</v>
      </c>
      <c r="DP115" s="26"/>
      <c r="DQ115" s="26"/>
      <c r="DR115" s="26"/>
      <c r="DS115" s="26"/>
      <c r="DT115" s="366"/>
      <c r="DU115" s="142"/>
      <c r="DV115" s="26"/>
      <c r="DW115" s="48">
        <v>102</v>
      </c>
      <c r="DX115" s="26" t="str">
        <f>IFERROR(INDEX(AT$11:AT$2000,_xlfn.AGGREGATE(15,6,(ROW(AT$11:AT$2000)-ROW(AT$11)+1)/($AU$11:$AU$2000=$DY$8),ROWS(DX$11:DX115))),"")</f>
        <v/>
      </c>
      <c r="DY115" s="4" t="str">
        <f>IFERROR(INDEX(AU$11:AU$2000,_xlfn.AGGREGATE(15,6,(ROW(AU$11:AU$2000)-ROW(AU$11)+1)/($AU$11:$AU$2000=$DY$8),ROWS(DY$11:DY115))),"")</f>
        <v/>
      </c>
      <c r="DZ115" s="26" t="str">
        <f>IFERROR(INDEX(AV$11:AV$2000,_xlfn.AGGREGATE(15,6,(ROW(AV$11:AV$2000)-ROW(AV$11)+1)/($AU$11:$AU$2000=$DY$8),ROWS(DZ$11:DZ115))),"")</f>
        <v/>
      </c>
      <c r="EA115" s="26" t="str">
        <f>IFERROR(INDEX(AW$11:AW$2000,_xlfn.AGGREGATE(15,6,(ROW(AW$11:AW$2000)-ROW(AW$11)+1)/($AU$11:$AU$2000=$DY$8),ROWS(EA$11:EA115))),"")</f>
        <v/>
      </c>
      <c r="EB115" s="26" t="str">
        <f>IFERROR(INDEX(AX$11:AX$2000,_xlfn.AGGREGATE(15,6,(ROW(AX$11:AX$2000)-ROW(AX$11)+1)/($AU$11:$AU$2000=$DY$8),ROWS(EB$11:EB115))),"")</f>
        <v/>
      </c>
      <c r="EC115" s="26" t="str">
        <f>IFERROR(INDEX(AY$11:AY$2000,_xlfn.AGGREGATE(15,6,(ROW(AY$11:AY$2000)-ROW(AY$11)+1)/($AU$11:$AU$2000=$DY$8),ROWS(EC$11:EC115))),"")</f>
        <v/>
      </c>
      <c r="ED115" s="26" t="str">
        <f>IFERROR(INDEX(AZ$11:AZ$2000,_xlfn.AGGREGATE(15,6,(ROW(AZ$11:AZ$2000)-ROW(AZ$11)+1)/($AU$11:$AU$2000=$DY$8),ROWS(ED$11:ED115))),"")</f>
        <v/>
      </c>
      <c r="EE115" s="26" t="str">
        <f>IFERROR(INDEX(BA$11:BA$2000,_xlfn.AGGREGATE(15,6,(ROW(BA$11:BA$2000)-ROW(BA$11)+1)/($AU$11:$AU$2000=$DY$8),ROWS(EE$11:EE115))),"")</f>
        <v/>
      </c>
      <c r="EF115" s="26" t="str">
        <f>IFERROR(INDEX(BB$11:BB$2000,_xlfn.AGGREGATE(15,6,(ROW(BB$11:BB$2000)-ROW(BB$11)+1)/($AU$11:$AU$2000=$DY$8),ROWS(EF$11:EF115))),"")</f>
        <v/>
      </c>
      <c r="EG115" s="26" t="str">
        <f>IFERROR(INDEX(BC$11:BC$2000,_xlfn.AGGREGATE(15,6,(ROW(BC$11:BC$2000)-ROW(BC$11)+1)/($AU$11:$AU$2000=$DY$8),ROWS(EG$11:EG115))),"")</f>
        <v/>
      </c>
      <c r="EH115" s="26" t="str">
        <f>IFERROR(INDEX(BD$11:BD$2000,_xlfn.AGGREGATE(15,6,(ROW(BD$11:BD$2000)-ROW(BD$11)+1)/($AU$11:$AU$2000=$DY$8),ROWS(EH$11:EH115))),"")</f>
        <v/>
      </c>
      <c r="EI115" s="26" t="str">
        <f>IFERROR(INDEX(BE$11:BE$2000,_xlfn.AGGREGATE(15,6,(ROW(BE$11:BE$2000)-ROW(BE$11)+1)/($AU$11:$AU$2000=$DY$8),ROWS(EI$11:EI115))),"")</f>
        <v/>
      </c>
      <c r="EJ115" s="26" t="str">
        <f>IFERROR(INDEX(BF$11:BF$2000,_xlfn.AGGREGATE(15,6,(ROW(BF$11:BF$2000)-ROW(BF$11)+1)/($AU$11:$AU$2000=$DY$8),ROWS(EJ$11:EJ115))),"")</f>
        <v/>
      </c>
      <c r="EK115" s="26" t="str">
        <f>IFERROR(INDEX(BG$11:BG$2000,_xlfn.AGGREGATE(15,6,(ROW(BG$11:BG$2000)-ROW(BG$11)+1)/($AU$11:$AU$2000=$DY$8),ROWS(EK$11:EK115))),"")</f>
        <v/>
      </c>
      <c r="EL115" s="26" t="str">
        <f>IFERROR(INDEX(BH$11:BH$2000,_xlfn.AGGREGATE(15,6,(ROW(BH$11:BH$2000)-ROW(BH$11)+1)/($AU$11:$AU$2000=$DY$8),ROWS(EL$11:EL115))),"")</f>
        <v/>
      </c>
      <c r="EM115" s="26" t="str">
        <f>IFERROR(INDEX(BI$11:BI$2000,_xlfn.AGGREGATE(15,6,(ROW(BI$11:BI$2000)-ROW(BI$11)+1)/($AU$11:$AU$2000=$DY$8),ROWS(EM$11:EM115))),"")</f>
        <v/>
      </c>
      <c r="EN115" s="26" t="str">
        <f>IFERROR(INDEX(BJ$11:BJ$2000,_xlfn.AGGREGATE(15,6,(ROW(BJ$11:BJ$2000)-ROW(BJ$11)+1)/($AU$11:$AU$2000=$DY$8),ROWS(EN$11:EN115))),"")</f>
        <v/>
      </c>
      <c r="EO115" s="26" t="str">
        <f>IFERROR(INDEX(BK$11:BK$2000,_xlfn.AGGREGATE(15,6,(ROW(BK$11:BK$2000)-ROW(BK$11)+1)/($AU$11:$AU$2000=$DY$8),ROWS(EO$11:EO115))),"")</f>
        <v/>
      </c>
      <c r="EP115" s="26" t="str">
        <f>IFERROR(INDEX(BL$11:BL$2000,_xlfn.AGGREGATE(15,6,(ROW(BL$11:BL$2000)-ROW(BL$11)+1)/($AU$11:$AU$2000=$DY$8),ROWS(EP$11:EP115))),"")</f>
        <v/>
      </c>
      <c r="EQ115" s="26" t="str">
        <f>IFERROR(INDEX(BM$11:BM$2000,_xlfn.AGGREGATE(15,6,(ROW(BM$11:BM$2000)-ROW(BM$11)+1)/($AU$11:$AU$2000=$DY$8),ROWS(EQ$11:EQ115))),"")</f>
        <v/>
      </c>
      <c r="ER115" s="26" t="str">
        <f>IFERROR(INDEX(BN$11:BN$2000,_xlfn.AGGREGATE(15,6,(ROW(BN$11:BN$2000)-ROW(BN$11)+1)/($AU$11:$AU$2000=$DY$8),ROWS(ER$11:ER115))),"")</f>
        <v/>
      </c>
      <c r="ES115" s="26" t="str">
        <f>IFERROR(INDEX(BO$11:BO$2000,_xlfn.AGGREGATE(15,6,(ROW(BO$11:BO$2000)-ROW(BO$11)+1)/($AU$11:$AU$2000=$DY$8),ROWS(ES$11:ES115))),"")</f>
        <v/>
      </c>
      <c r="ET115" s="63" t="str">
        <f>IFERROR(INDEX(BP$11:BP$2000,_xlfn.AGGREGATE(15,6,(ROW(BP$11:BP$2000)-ROW(BP$11)+1)/($AU$11:$AU$2000=$DY$8),ROWS(ET$11:ET115))),"")</f>
        <v/>
      </c>
      <c r="EU115" s="25"/>
      <c r="EV115" s="49">
        <v>16</v>
      </c>
      <c r="EW115" s="34"/>
      <c r="EX115" s="176" t="e">
        <f t="shared" si="167"/>
        <v>#N/A</v>
      </c>
      <c r="EY115" s="35" t="e">
        <f t="shared" si="168"/>
        <v>#N/A</v>
      </c>
      <c r="EZ115" s="35" t="e">
        <f t="shared" si="169"/>
        <v>#N/A</v>
      </c>
      <c r="FA115" s="35" t="e">
        <f t="shared" si="170"/>
        <v>#N/A</v>
      </c>
      <c r="FB115" s="35" t="e">
        <f t="shared" si="171"/>
        <v>#N/A</v>
      </c>
      <c r="FC115" s="35" t="e">
        <f t="shared" si="172"/>
        <v>#N/A</v>
      </c>
      <c r="FD115" s="35" t="e">
        <f t="shared" si="173"/>
        <v>#N/A</v>
      </c>
      <c r="FE115" s="35" t="e">
        <f t="shared" si="174"/>
        <v>#N/A</v>
      </c>
      <c r="FF115" s="35" t="e">
        <f t="shared" si="175"/>
        <v>#N/A</v>
      </c>
      <c r="FG115" s="35" t="e">
        <f t="shared" si="176"/>
        <v>#N/A</v>
      </c>
      <c r="FH115" s="35" t="e">
        <f t="shared" si="177"/>
        <v>#N/A</v>
      </c>
      <c r="FI115" s="35" t="e">
        <f t="shared" si="178"/>
        <v>#N/A</v>
      </c>
      <c r="FJ115" s="35" t="e">
        <f t="shared" si="179"/>
        <v>#N/A</v>
      </c>
      <c r="FK115" s="35" t="e">
        <f t="shared" si="180"/>
        <v>#N/A</v>
      </c>
      <c r="FL115" s="35" t="e">
        <f t="shared" si="181"/>
        <v>#N/A</v>
      </c>
      <c r="FM115" s="35" t="e">
        <f t="shared" si="182"/>
        <v>#N/A</v>
      </c>
      <c r="FN115" s="35" t="e">
        <f t="shared" si="183"/>
        <v>#N/A</v>
      </c>
      <c r="FO115" s="35" t="e">
        <f t="shared" si="184"/>
        <v>#N/A</v>
      </c>
      <c r="FP115" s="35" t="e">
        <f t="shared" si="185"/>
        <v>#N/A</v>
      </c>
      <c r="FQ115" s="35" t="e">
        <f t="shared" si="186"/>
        <v>#N/A</v>
      </c>
      <c r="FR115" s="35" t="e">
        <f t="shared" si="187"/>
        <v>#N/A</v>
      </c>
      <c r="FS115" s="177" t="e">
        <f t="shared" si="188"/>
        <v>#N/A</v>
      </c>
      <c r="FT115" s="35"/>
      <c r="FU115" s="49">
        <v>16</v>
      </c>
      <c r="FV115" s="34"/>
      <c r="FW115" s="176" t="str">
        <f t="shared" si="189"/>
        <v>PASS</v>
      </c>
      <c r="FX115" s="36">
        <f t="shared" si="190"/>
        <v>3</v>
      </c>
      <c r="FY115" s="34">
        <f t="shared" si="191"/>
        <v>1</v>
      </c>
      <c r="FZ115" s="34">
        <f t="shared" si="192"/>
        <v>1</v>
      </c>
      <c r="GA115" s="34">
        <f t="shared" si="193"/>
        <v>3</v>
      </c>
      <c r="GB115" s="34">
        <f t="shared" si="194"/>
        <v>1</v>
      </c>
      <c r="GC115" s="34">
        <f t="shared" si="195"/>
        <v>1</v>
      </c>
      <c r="GD115" s="34">
        <f t="shared" si="196"/>
        <v>3</v>
      </c>
      <c r="GE115" s="173">
        <f t="shared" si="197"/>
        <v>1</v>
      </c>
      <c r="GF115" s="34">
        <f t="shared" si="198"/>
        <v>441</v>
      </c>
      <c r="GG115" s="34">
        <f t="shared" si="199"/>
        <v>0</v>
      </c>
      <c r="GH115" s="34">
        <f t="shared" si="200"/>
        <v>459</v>
      </c>
      <c r="GI115" s="34">
        <f t="shared" si="201"/>
        <v>9</v>
      </c>
      <c r="GJ115" s="34">
        <f t="shared" si="202"/>
        <v>0</v>
      </c>
      <c r="GK115" s="34">
        <f t="shared" si="203"/>
        <v>464.14859999999999</v>
      </c>
      <c r="GL115" s="34">
        <f t="shared" si="204"/>
        <v>905.27359999999999</v>
      </c>
      <c r="GM115" s="181">
        <f t="shared" si="205"/>
        <v>1346.3986</v>
      </c>
      <c r="GN115" s="34">
        <f t="shared" si="206"/>
        <v>1805.3986</v>
      </c>
      <c r="GO115" s="25"/>
      <c r="GP115" s="305"/>
      <c r="GQ115" s="142"/>
      <c r="GR115" s="26"/>
      <c r="GS115" s="26"/>
      <c r="GT115" s="26"/>
      <c r="GU115" s="26"/>
      <c r="GV115" s="26"/>
      <c r="GW115" s="26"/>
      <c r="GX115" s="26"/>
      <c r="GY115" s="26"/>
      <c r="GZ115" s="26"/>
      <c r="HA115" s="26"/>
      <c r="HB115" s="12"/>
      <c r="HC115" s="26"/>
      <c r="HD115" s="26"/>
      <c r="HE115" s="26"/>
      <c r="HF115" s="26"/>
      <c r="HG115" s="26"/>
      <c r="HH115" s="2"/>
      <c r="HI115" s="2"/>
      <c r="HJ115" s="25"/>
      <c r="HK115" s="2"/>
      <c r="HL115" s="2"/>
    </row>
    <row r="116" spans="1:220" x14ac:dyDescent="0.3">
      <c r="A116" s="100"/>
      <c r="B116" s="100"/>
      <c r="C116" s="100"/>
      <c r="D116" s="100"/>
      <c r="E116" s="100"/>
      <c r="F116" s="100"/>
      <c r="G116" s="100"/>
      <c r="H116" s="100"/>
      <c r="I116" s="100"/>
      <c r="J116" s="100"/>
      <c r="K116" s="100"/>
      <c r="L116" s="100"/>
      <c r="M116" s="100"/>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426"/>
      <c r="AR116" s="141"/>
      <c r="AS116" s="18">
        <v>13</v>
      </c>
      <c r="AT116" s="26" t="s">
        <v>122</v>
      </c>
      <c r="AU116" s="4" t="str">
        <f t="shared" si="208"/>
        <v>FAIL</v>
      </c>
      <c r="AV116" s="26">
        <v>1</v>
      </c>
      <c r="AW116" s="26">
        <v>3</v>
      </c>
      <c r="AX116" s="26">
        <v>1</v>
      </c>
      <c r="AY116" s="26">
        <v>3</v>
      </c>
      <c r="AZ116" s="26">
        <v>1</v>
      </c>
      <c r="BA116" s="26">
        <v>3</v>
      </c>
      <c r="BB116" s="26">
        <v>1</v>
      </c>
      <c r="BC116" s="26">
        <v>3</v>
      </c>
      <c r="BD116" s="26">
        <f t="shared" si="209"/>
        <v>233</v>
      </c>
      <c r="BE116" s="26"/>
      <c r="BF116" s="26">
        <f t="shared" si="210"/>
        <v>259</v>
      </c>
      <c r="BG116" s="63">
        <f t="shared" si="210"/>
        <v>13</v>
      </c>
      <c r="BH116" s="26"/>
      <c r="BI116" s="138">
        <f t="shared" si="211"/>
        <v>233</v>
      </c>
      <c r="BJ116" s="138">
        <f t="shared" si="212"/>
        <v>492</v>
      </c>
      <c r="BK116" s="138">
        <f t="shared" si="213"/>
        <v>725</v>
      </c>
      <c r="BL116" s="138">
        <f t="shared" si="214"/>
        <v>984</v>
      </c>
      <c r="BM116" s="138">
        <f t="shared" si="215"/>
        <v>1217</v>
      </c>
      <c r="BN116" s="138">
        <f t="shared" si="216"/>
        <v>1476</v>
      </c>
      <c r="BO116" s="138">
        <f t="shared" si="217"/>
        <v>1709</v>
      </c>
      <c r="BP116" s="138">
        <f t="shared" si="218"/>
        <v>0</v>
      </c>
      <c r="BQ116" s="26"/>
      <c r="BR116" s="26" t="str">
        <f t="shared" si="219"/>
        <v>yes3</v>
      </c>
      <c r="BS116" s="26" t="str">
        <f t="shared" si="145"/>
        <v>Int</v>
      </c>
      <c r="BT116" s="26"/>
      <c r="BU116" s="26"/>
      <c r="BV116" s="1">
        <f t="shared" si="225"/>
        <v>0</v>
      </c>
      <c r="BW116" s="1">
        <f t="shared" si="225"/>
        <v>0</v>
      </c>
      <c r="BX116" s="1">
        <f t="shared" si="225"/>
        <v>0</v>
      </c>
      <c r="BY116" s="1">
        <f t="shared" si="225"/>
        <v>0</v>
      </c>
      <c r="BZ116" s="1">
        <f t="shared" si="225"/>
        <v>0</v>
      </c>
      <c r="CA116" s="1">
        <f t="shared" si="225"/>
        <v>0</v>
      </c>
      <c r="CB116" s="1">
        <f t="shared" si="225"/>
        <v>0</v>
      </c>
      <c r="CC116" s="1">
        <f t="shared" si="225"/>
        <v>0</v>
      </c>
      <c r="CD116" s="1">
        <f t="shared" si="225"/>
        <v>0</v>
      </c>
      <c r="CE116" s="1">
        <f t="shared" si="225"/>
        <v>0</v>
      </c>
      <c r="CF116" s="1">
        <f t="shared" si="226"/>
        <v>0</v>
      </c>
      <c r="CG116" s="1">
        <f t="shared" si="226"/>
        <v>0</v>
      </c>
      <c r="CH116" s="1">
        <f t="shared" si="226"/>
        <v>1</v>
      </c>
      <c r="CI116" s="1">
        <f t="shared" si="226"/>
        <v>0</v>
      </c>
      <c r="CJ116" s="1">
        <f t="shared" si="226"/>
        <v>0</v>
      </c>
      <c r="CK116" s="1">
        <f t="shared" si="226"/>
        <v>0</v>
      </c>
      <c r="CL116" s="1">
        <f t="shared" si="226"/>
        <v>0</v>
      </c>
      <c r="CM116" s="1">
        <f t="shared" si="226"/>
        <v>0</v>
      </c>
      <c r="CN116" s="1">
        <f t="shared" si="226"/>
        <v>1</v>
      </c>
      <c r="CO116" s="1">
        <f t="shared" si="226"/>
        <v>0</v>
      </c>
      <c r="CP116" s="1">
        <f t="shared" si="227"/>
        <v>0</v>
      </c>
      <c r="CQ116" s="1">
        <f t="shared" si="227"/>
        <v>0</v>
      </c>
      <c r="CR116" s="1">
        <f t="shared" si="227"/>
        <v>0</v>
      </c>
      <c r="CS116" s="1">
        <f t="shared" si="227"/>
        <v>0</v>
      </c>
      <c r="CT116" s="1">
        <f t="shared" si="227"/>
        <v>0</v>
      </c>
      <c r="CU116" s="1">
        <f t="shared" si="227"/>
        <v>0</v>
      </c>
      <c r="CV116" s="1">
        <f t="shared" si="227"/>
        <v>0</v>
      </c>
      <c r="CW116" s="1">
        <f t="shared" si="227"/>
        <v>0</v>
      </c>
      <c r="CX116" s="1">
        <f t="shared" si="227"/>
        <v>0</v>
      </c>
      <c r="CY116" s="1">
        <f t="shared" si="227"/>
        <v>0</v>
      </c>
      <c r="CZ116" s="1">
        <f t="shared" si="228"/>
        <v>0</v>
      </c>
      <c r="DA116" s="1">
        <f t="shared" si="228"/>
        <v>0</v>
      </c>
      <c r="DB116" s="1">
        <f t="shared" si="228"/>
        <v>0</v>
      </c>
      <c r="DC116" s="1">
        <f t="shared" si="228"/>
        <v>0</v>
      </c>
      <c r="DD116" s="1">
        <f t="shared" si="228"/>
        <v>0</v>
      </c>
      <c r="DE116" s="1">
        <f t="shared" si="228"/>
        <v>0</v>
      </c>
      <c r="DF116" s="1">
        <f t="shared" si="228"/>
        <v>0</v>
      </c>
      <c r="DG116" s="1">
        <f t="shared" si="228"/>
        <v>0</v>
      </c>
      <c r="DH116" s="1">
        <f t="shared" si="228"/>
        <v>0</v>
      </c>
      <c r="DI116" s="1">
        <f t="shared" si="228"/>
        <v>0</v>
      </c>
      <c r="DJ116" s="1">
        <f t="shared" si="229"/>
        <v>0</v>
      </c>
      <c r="DK116" s="1">
        <f t="shared" si="229"/>
        <v>0</v>
      </c>
      <c r="DL116" s="1">
        <f t="shared" si="229"/>
        <v>0</v>
      </c>
      <c r="DM116" s="1">
        <f t="shared" si="229"/>
        <v>0</v>
      </c>
      <c r="DN116" s="1">
        <f t="shared" si="229"/>
        <v>0</v>
      </c>
      <c r="DO116" s="1">
        <f t="shared" si="229"/>
        <v>0</v>
      </c>
      <c r="DP116" s="26"/>
      <c r="DQ116" s="26"/>
      <c r="DR116" s="26"/>
      <c r="DS116" s="26"/>
      <c r="DT116" s="366"/>
      <c r="DU116" s="142"/>
      <c r="DV116" s="26"/>
      <c r="DW116" s="48">
        <v>103</v>
      </c>
      <c r="DX116" s="26" t="str">
        <f>IFERROR(INDEX(AT$11:AT$2000,_xlfn.AGGREGATE(15,6,(ROW(AT$11:AT$2000)-ROW(AT$11)+1)/($AU$11:$AU$2000=$DY$8),ROWS(DX$11:DX116))),"")</f>
        <v/>
      </c>
      <c r="DY116" s="4" t="str">
        <f>IFERROR(INDEX(AU$11:AU$2000,_xlfn.AGGREGATE(15,6,(ROW(AU$11:AU$2000)-ROW(AU$11)+1)/($AU$11:$AU$2000=$DY$8),ROWS(DY$11:DY116))),"")</f>
        <v/>
      </c>
      <c r="DZ116" s="26" t="str">
        <f>IFERROR(INDEX(AV$11:AV$2000,_xlfn.AGGREGATE(15,6,(ROW(AV$11:AV$2000)-ROW(AV$11)+1)/($AU$11:$AU$2000=$DY$8),ROWS(DZ$11:DZ116))),"")</f>
        <v/>
      </c>
      <c r="EA116" s="26" t="str">
        <f>IFERROR(INDEX(AW$11:AW$2000,_xlfn.AGGREGATE(15,6,(ROW(AW$11:AW$2000)-ROW(AW$11)+1)/($AU$11:$AU$2000=$DY$8),ROWS(EA$11:EA116))),"")</f>
        <v/>
      </c>
      <c r="EB116" s="26" t="str">
        <f>IFERROR(INDEX(AX$11:AX$2000,_xlfn.AGGREGATE(15,6,(ROW(AX$11:AX$2000)-ROW(AX$11)+1)/($AU$11:$AU$2000=$DY$8),ROWS(EB$11:EB116))),"")</f>
        <v/>
      </c>
      <c r="EC116" s="26" t="str">
        <f>IFERROR(INDEX(AY$11:AY$2000,_xlfn.AGGREGATE(15,6,(ROW(AY$11:AY$2000)-ROW(AY$11)+1)/($AU$11:$AU$2000=$DY$8),ROWS(EC$11:EC116))),"")</f>
        <v/>
      </c>
      <c r="ED116" s="26" t="str">
        <f>IFERROR(INDEX(AZ$11:AZ$2000,_xlfn.AGGREGATE(15,6,(ROW(AZ$11:AZ$2000)-ROW(AZ$11)+1)/($AU$11:$AU$2000=$DY$8),ROWS(ED$11:ED116))),"")</f>
        <v/>
      </c>
      <c r="EE116" s="26" t="str">
        <f>IFERROR(INDEX(BA$11:BA$2000,_xlfn.AGGREGATE(15,6,(ROW(BA$11:BA$2000)-ROW(BA$11)+1)/($AU$11:$AU$2000=$DY$8),ROWS(EE$11:EE116))),"")</f>
        <v/>
      </c>
      <c r="EF116" s="26" t="str">
        <f>IFERROR(INDEX(BB$11:BB$2000,_xlfn.AGGREGATE(15,6,(ROW(BB$11:BB$2000)-ROW(BB$11)+1)/($AU$11:$AU$2000=$DY$8),ROWS(EF$11:EF116))),"")</f>
        <v/>
      </c>
      <c r="EG116" s="26" t="str">
        <f>IFERROR(INDEX(BC$11:BC$2000,_xlfn.AGGREGATE(15,6,(ROW(BC$11:BC$2000)-ROW(BC$11)+1)/($AU$11:$AU$2000=$DY$8),ROWS(EG$11:EG116))),"")</f>
        <v/>
      </c>
      <c r="EH116" s="26" t="str">
        <f>IFERROR(INDEX(BD$11:BD$2000,_xlfn.AGGREGATE(15,6,(ROW(BD$11:BD$2000)-ROW(BD$11)+1)/($AU$11:$AU$2000=$DY$8),ROWS(EH$11:EH116))),"")</f>
        <v/>
      </c>
      <c r="EI116" s="26" t="str">
        <f>IFERROR(INDEX(BE$11:BE$2000,_xlfn.AGGREGATE(15,6,(ROW(BE$11:BE$2000)-ROW(BE$11)+1)/($AU$11:$AU$2000=$DY$8),ROWS(EI$11:EI116))),"")</f>
        <v/>
      </c>
      <c r="EJ116" s="26" t="str">
        <f>IFERROR(INDEX(BF$11:BF$2000,_xlfn.AGGREGATE(15,6,(ROW(BF$11:BF$2000)-ROW(BF$11)+1)/($AU$11:$AU$2000=$DY$8),ROWS(EJ$11:EJ116))),"")</f>
        <v/>
      </c>
      <c r="EK116" s="26" t="str">
        <f>IFERROR(INDEX(BG$11:BG$2000,_xlfn.AGGREGATE(15,6,(ROW(BG$11:BG$2000)-ROW(BG$11)+1)/($AU$11:$AU$2000=$DY$8),ROWS(EK$11:EK116))),"")</f>
        <v/>
      </c>
      <c r="EL116" s="26" t="str">
        <f>IFERROR(INDEX(BH$11:BH$2000,_xlfn.AGGREGATE(15,6,(ROW(BH$11:BH$2000)-ROW(BH$11)+1)/($AU$11:$AU$2000=$DY$8),ROWS(EL$11:EL116))),"")</f>
        <v/>
      </c>
      <c r="EM116" s="26" t="str">
        <f>IFERROR(INDEX(BI$11:BI$2000,_xlfn.AGGREGATE(15,6,(ROW(BI$11:BI$2000)-ROW(BI$11)+1)/($AU$11:$AU$2000=$DY$8),ROWS(EM$11:EM116))),"")</f>
        <v/>
      </c>
      <c r="EN116" s="26" t="str">
        <f>IFERROR(INDEX(BJ$11:BJ$2000,_xlfn.AGGREGATE(15,6,(ROW(BJ$11:BJ$2000)-ROW(BJ$11)+1)/($AU$11:$AU$2000=$DY$8),ROWS(EN$11:EN116))),"")</f>
        <v/>
      </c>
      <c r="EO116" s="26" t="str">
        <f>IFERROR(INDEX(BK$11:BK$2000,_xlfn.AGGREGATE(15,6,(ROW(BK$11:BK$2000)-ROW(BK$11)+1)/($AU$11:$AU$2000=$DY$8),ROWS(EO$11:EO116))),"")</f>
        <v/>
      </c>
      <c r="EP116" s="26" t="str">
        <f>IFERROR(INDEX(BL$11:BL$2000,_xlfn.AGGREGATE(15,6,(ROW(BL$11:BL$2000)-ROW(BL$11)+1)/($AU$11:$AU$2000=$DY$8),ROWS(EP$11:EP116))),"")</f>
        <v/>
      </c>
      <c r="EQ116" s="26" t="str">
        <f>IFERROR(INDEX(BM$11:BM$2000,_xlfn.AGGREGATE(15,6,(ROW(BM$11:BM$2000)-ROW(BM$11)+1)/($AU$11:$AU$2000=$DY$8),ROWS(EQ$11:EQ116))),"")</f>
        <v/>
      </c>
      <c r="ER116" s="26" t="str">
        <f>IFERROR(INDEX(BN$11:BN$2000,_xlfn.AGGREGATE(15,6,(ROW(BN$11:BN$2000)-ROW(BN$11)+1)/($AU$11:$AU$2000=$DY$8),ROWS(ER$11:ER116))),"")</f>
        <v/>
      </c>
      <c r="ES116" s="26" t="str">
        <f>IFERROR(INDEX(BO$11:BO$2000,_xlfn.AGGREGATE(15,6,(ROW(BO$11:BO$2000)-ROW(BO$11)+1)/($AU$11:$AU$2000=$DY$8),ROWS(ES$11:ES116))),"")</f>
        <v/>
      </c>
      <c r="ET116" s="63" t="str">
        <f>IFERROR(INDEX(BP$11:BP$2000,_xlfn.AGGREGATE(15,6,(ROW(BP$11:BP$2000)-ROW(BP$11)+1)/($AU$11:$AU$2000=$DY$8),ROWS(ET$11:ET116))),"")</f>
        <v/>
      </c>
      <c r="EU116" s="25"/>
      <c r="EV116" s="49">
        <v>17</v>
      </c>
      <c r="EW116" s="34"/>
      <c r="EX116" s="176" t="e">
        <f t="shared" si="167"/>
        <v>#N/A</v>
      </c>
      <c r="EY116" s="35" t="e">
        <f t="shared" si="168"/>
        <v>#N/A</v>
      </c>
      <c r="EZ116" s="35" t="e">
        <f t="shared" si="169"/>
        <v>#N/A</v>
      </c>
      <c r="FA116" s="35" t="e">
        <f t="shared" si="170"/>
        <v>#N/A</v>
      </c>
      <c r="FB116" s="35" t="e">
        <f t="shared" si="171"/>
        <v>#N/A</v>
      </c>
      <c r="FC116" s="35" t="e">
        <f t="shared" si="172"/>
        <v>#N/A</v>
      </c>
      <c r="FD116" s="35" t="e">
        <f t="shared" si="173"/>
        <v>#N/A</v>
      </c>
      <c r="FE116" s="35" t="e">
        <f t="shared" si="174"/>
        <v>#N/A</v>
      </c>
      <c r="FF116" s="35" t="e">
        <f t="shared" si="175"/>
        <v>#N/A</v>
      </c>
      <c r="FG116" s="35" t="e">
        <f t="shared" si="176"/>
        <v>#N/A</v>
      </c>
      <c r="FH116" s="35" t="e">
        <f t="shared" si="177"/>
        <v>#N/A</v>
      </c>
      <c r="FI116" s="35" t="e">
        <f t="shared" si="178"/>
        <v>#N/A</v>
      </c>
      <c r="FJ116" s="35" t="e">
        <f t="shared" si="179"/>
        <v>#N/A</v>
      </c>
      <c r="FK116" s="35" t="e">
        <f t="shared" si="180"/>
        <v>#N/A</v>
      </c>
      <c r="FL116" s="35" t="e">
        <f t="shared" si="181"/>
        <v>#N/A</v>
      </c>
      <c r="FM116" s="35" t="e">
        <f t="shared" si="182"/>
        <v>#N/A</v>
      </c>
      <c r="FN116" s="35" t="e">
        <f t="shared" si="183"/>
        <v>#N/A</v>
      </c>
      <c r="FO116" s="35" t="e">
        <f t="shared" si="184"/>
        <v>#N/A</v>
      </c>
      <c r="FP116" s="35" t="e">
        <f t="shared" si="185"/>
        <v>#N/A</v>
      </c>
      <c r="FQ116" s="35" t="e">
        <f t="shared" si="186"/>
        <v>#N/A</v>
      </c>
      <c r="FR116" s="35" t="e">
        <f t="shared" si="187"/>
        <v>#N/A</v>
      </c>
      <c r="FS116" s="177" t="e">
        <f t="shared" si="188"/>
        <v>#N/A</v>
      </c>
      <c r="FT116" s="35"/>
      <c r="FU116" s="49">
        <v>17</v>
      </c>
      <c r="FV116" s="34"/>
      <c r="FW116" s="176" t="str">
        <f t="shared" si="189"/>
        <v>PASS</v>
      </c>
      <c r="FX116" s="36">
        <f t="shared" si="190"/>
        <v>3</v>
      </c>
      <c r="FY116" s="34">
        <f t="shared" si="191"/>
        <v>1</v>
      </c>
      <c r="FZ116" s="34">
        <f t="shared" si="192"/>
        <v>1</v>
      </c>
      <c r="GA116" s="34">
        <f t="shared" si="193"/>
        <v>3</v>
      </c>
      <c r="GB116" s="34">
        <f t="shared" si="194"/>
        <v>1</v>
      </c>
      <c r="GC116" s="34">
        <f t="shared" si="195"/>
        <v>1</v>
      </c>
      <c r="GD116" s="34">
        <f t="shared" si="196"/>
        <v>3</v>
      </c>
      <c r="GE116" s="173">
        <f t="shared" si="197"/>
        <v>1</v>
      </c>
      <c r="GF116" s="34">
        <f t="shared" si="198"/>
        <v>440.5</v>
      </c>
      <c r="GG116" s="34">
        <f t="shared" si="199"/>
        <v>0</v>
      </c>
      <c r="GH116" s="34">
        <f t="shared" si="200"/>
        <v>459.5</v>
      </c>
      <c r="GI116" s="34">
        <f t="shared" si="201"/>
        <v>9.5</v>
      </c>
      <c r="GJ116" s="34">
        <f t="shared" si="202"/>
        <v>0</v>
      </c>
      <c r="GK116" s="34">
        <f t="shared" si="203"/>
        <v>464.64859999999999</v>
      </c>
      <c r="GL116" s="34">
        <f t="shared" si="204"/>
        <v>905.27359999999999</v>
      </c>
      <c r="GM116" s="181">
        <f t="shared" si="205"/>
        <v>1345.8986</v>
      </c>
      <c r="GN116" s="34">
        <f t="shared" si="206"/>
        <v>1805.3986</v>
      </c>
      <c r="GO116" s="25"/>
      <c r="GP116" s="305"/>
      <c r="GQ116" s="142"/>
      <c r="GR116" s="26"/>
      <c r="GS116" s="26"/>
      <c r="GT116" s="26"/>
      <c r="GU116" s="26"/>
      <c r="GV116" s="26"/>
      <c r="GW116" s="26"/>
      <c r="GX116" s="26"/>
      <c r="GY116" s="26"/>
      <c r="GZ116" s="26"/>
      <c r="HA116" s="26"/>
      <c r="HB116" s="12"/>
      <c r="HC116" s="26"/>
      <c r="HD116" s="26"/>
      <c r="HE116" s="26"/>
      <c r="HF116" s="26"/>
      <c r="HG116" s="26"/>
      <c r="HH116" s="2"/>
      <c r="HI116" s="2"/>
      <c r="HJ116" s="25"/>
      <c r="HK116" s="2"/>
      <c r="HL116" s="2"/>
    </row>
    <row r="117" spans="1:220" x14ac:dyDescent="0.3">
      <c r="A117" s="100"/>
      <c r="B117" s="100"/>
      <c r="C117" s="100"/>
      <c r="D117" s="100"/>
      <c r="E117" s="100"/>
      <c r="F117" s="100"/>
      <c r="G117" s="100"/>
      <c r="H117" s="100"/>
      <c r="I117" s="100"/>
      <c r="J117" s="100"/>
      <c r="K117" s="100"/>
      <c r="L117" s="100"/>
      <c r="M117" s="100"/>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426"/>
      <c r="AR117" s="141"/>
      <c r="AS117" s="18">
        <v>14</v>
      </c>
      <c r="AT117" s="26" t="s">
        <v>122</v>
      </c>
      <c r="AU117" s="4" t="str">
        <f t="shared" si="208"/>
        <v>FAIL</v>
      </c>
      <c r="AV117" s="26">
        <v>1</v>
      </c>
      <c r="AW117" s="26">
        <v>3</v>
      </c>
      <c r="AX117" s="26">
        <v>1</v>
      </c>
      <c r="AY117" s="26">
        <v>3</v>
      </c>
      <c r="AZ117" s="26">
        <v>1</v>
      </c>
      <c r="BA117" s="26">
        <v>3</v>
      </c>
      <c r="BB117" s="26">
        <v>1</v>
      </c>
      <c r="BC117" s="26">
        <v>3</v>
      </c>
      <c r="BD117" s="26">
        <f t="shared" si="209"/>
        <v>232</v>
      </c>
      <c r="BE117" s="26"/>
      <c r="BF117" s="26">
        <f t="shared" si="210"/>
        <v>260</v>
      </c>
      <c r="BG117" s="63">
        <f t="shared" si="210"/>
        <v>14</v>
      </c>
      <c r="BH117" s="26"/>
      <c r="BI117" s="138">
        <f t="shared" si="211"/>
        <v>232</v>
      </c>
      <c r="BJ117" s="138">
        <f t="shared" si="212"/>
        <v>492</v>
      </c>
      <c r="BK117" s="138">
        <f t="shared" si="213"/>
        <v>724</v>
      </c>
      <c r="BL117" s="138">
        <f t="shared" si="214"/>
        <v>984</v>
      </c>
      <c r="BM117" s="138">
        <f t="shared" si="215"/>
        <v>1216</v>
      </c>
      <c r="BN117" s="138">
        <f t="shared" si="216"/>
        <v>1476</v>
      </c>
      <c r="BO117" s="138">
        <f t="shared" si="217"/>
        <v>1708</v>
      </c>
      <c r="BP117" s="138">
        <f t="shared" si="218"/>
        <v>0</v>
      </c>
      <c r="BQ117" s="26"/>
      <c r="BR117" s="26" t="str">
        <f t="shared" si="219"/>
        <v>yes3</v>
      </c>
      <c r="BS117" s="26" t="str">
        <f t="shared" si="145"/>
        <v>Int</v>
      </c>
      <c r="BT117" s="26"/>
      <c r="BU117" s="26"/>
      <c r="BV117" s="1">
        <f t="shared" si="225"/>
        <v>0</v>
      </c>
      <c r="BW117" s="1">
        <f t="shared" si="225"/>
        <v>0</v>
      </c>
      <c r="BX117" s="1">
        <f t="shared" si="225"/>
        <v>0</v>
      </c>
      <c r="BY117" s="1">
        <f t="shared" si="225"/>
        <v>0</v>
      </c>
      <c r="BZ117" s="1">
        <f t="shared" si="225"/>
        <v>0</v>
      </c>
      <c r="CA117" s="1">
        <f t="shared" si="225"/>
        <v>0</v>
      </c>
      <c r="CB117" s="1">
        <f t="shared" si="225"/>
        <v>0</v>
      </c>
      <c r="CC117" s="1">
        <f t="shared" si="225"/>
        <v>0</v>
      </c>
      <c r="CD117" s="1">
        <f t="shared" si="225"/>
        <v>0</v>
      </c>
      <c r="CE117" s="1">
        <f t="shared" si="225"/>
        <v>0</v>
      </c>
      <c r="CF117" s="1">
        <f t="shared" si="226"/>
        <v>0</v>
      </c>
      <c r="CG117" s="1">
        <f t="shared" si="226"/>
        <v>0</v>
      </c>
      <c r="CH117" s="1">
        <f t="shared" si="226"/>
        <v>1</v>
      </c>
      <c r="CI117" s="1">
        <f t="shared" si="226"/>
        <v>0</v>
      </c>
      <c r="CJ117" s="1">
        <f t="shared" si="226"/>
        <v>0</v>
      </c>
      <c r="CK117" s="1">
        <f t="shared" si="226"/>
        <v>0</v>
      </c>
      <c r="CL117" s="1">
        <f t="shared" si="226"/>
        <v>0</v>
      </c>
      <c r="CM117" s="1">
        <f t="shared" si="226"/>
        <v>0</v>
      </c>
      <c r="CN117" s="1">
        <f t="shared" si="226"/>
        <v>1</v>
      </c>
      <c r="CO117" s="1">
        <f t="shared" si="226"/>
        <v>0</v>
      </c>
      <c r="CP117" s="1">
        <f t="shared" si="227"/>
        <v>0</v>
      </c>
      <c r="CQ117" s="1">
        <f t="shared" si="227"/>
        <v>0</v>
      </c>
      <c r="CR117" s="1">
        <f t="shared" si="227"/>
        <v>0</v>
      </c>
      <c r="CS117" s="1">
        <f t="shared" si="227"/>
        <v>0</v>
      </c>
      <c r="CT117" s="1">
        <f t="shared" si="227"/>
        <v>0</v>
      </c>
      <c r="CU117" s="1">
        <f t="shared" si="227"/>
        <v>0</v>
      </c>
      <c r="CV117" s="1">
        <f t="shared" si="227"/>
        <v>0</v>
      </c>
      <c r="CW117" s="1">
        <f t="shared" si="227"/>
        <v>0</v>
      </c>
      <c r="CX117" s="1">
        <f t="shared" si="227"/>
        <v>0</v>
      </c>
      <c r="CY117" s="1">
        <f t="shared" si="227"/>
        <v>0</v>
      </c>
      <c r="CZ117" s="1">
        <f t="shared" si="228"/>
        <v>0</v>
      </c>
      <c r="DA117" s="1">
        <f t="shared" si="228"/>
        <v>0</v>
      </c>
      <c r="DB117" s="1">
        <f t="shared" si="228"/>
        <v>0</v>
      </c>
      <c r="DC117" s="1">
        <f t="shared" si="228"/>
        <v>0</v>
      </c>
      <c r="DD117" s="1">
        <f t="shared" si="228"/>
        <v>0</v>
      </c>
      <c r="DE117" s="1">
        <f t="shared" si="228"/>
        <v>0</v>
      </c>
      <c r="DF117" s="1">
        <f t="shared" si="228"/>
        <v>0</v>
      </c>
      <c r="DG117" s="1">
        <f t="shared" si="228"/>
        <v>0</v>
      </c>
      <c r="DH117" s="1">
        <f t="shared" si="228"/>
        <v>0</v>
      </c>
      <c r="DI117" s="1">
        <f t="shared" si="228"/>
        <v>0</v>
      </c>
      <c r="DJ117" s="1">
        <f t="shared" si="229"/>
        <v>0</v>
      </c>
      <c r="DK117" s="1">
        <f t="shared" si="229"/>
        <v>0</v>
      </c>
      <c r="DL117" s="1">
        <f t="shared" si="229"/>
        <v>0</v>
      </c>
      <c r="DM117" s="1">
        <f t="shared" si="229"/>
        <v>0</v>
      </c>
      <c r="DN117" s="1">
        <f t="shared" si="229"/>
        <v>0</v>
      </c>
      <c r="DO117" s="1">
        <f t="shared" si="229"/>
        <v>0</v>
      </c>
      <c r="DP117" s="26"/>
      <c r="DQ117" s="26"/>
      <c r="DR117" s="26"/>
      <c r="DS117" s="26"/>
      <c r="DT117" s="366"/>
      <c r="DU117" s="142"/>
      <c r="DV117" s="26"/>
      <c r="DW117" s="48">
        <v>104</v>
      </c>
      <c r="DX117" s="26" t="str">
        <f>IFERROR(INDEX(AT$11:AT$2000,_xlfn.AGGREGATE(15,6,(ROW(AT$11:AT$2000)-ROW(AT$11)+1)/($AU$11:$AU$2000=$DY$8),ROWS(DX$11:DX117))),"")</f>
        <v/>
      </c>
      <c r="DY117" s="4" t="str">
        <f>IFERROR(INDEX(AU$11:AU$2000,_xlfn.AGGREGATE(15,6,(ROW(AU$11:AU$2000)-ROW(AU$11)+1)/($AU$11:$AU$2000=$DY$8),ROWS(DY$11:DY117))),"")</f>
        <v/>
      </c>
      <c r="DZ117" s="26" t="str">
        <f>IFERROR(INDEX(AV$11:AV$2000,_xlfn.AGGREGATE(15,6,(ROW(AV$11:AV$2000)-ROW(AV$11)+1)/($AU$11:$AU$2000=$DY$8),ROWS(DZ$11:DZ117))),"")</f>
        <v/>
      </c>
      <c r="EA117" s="26" t="str">
        <f>IFERROR(INDEX(AW$11:AW$2000,_xlfn.AGGREGATE(15,6,(ROW(AW$11:AW$2000)-ROW(AW$11)+1)/($AU$11:$AU$2000=$DY$8),ROWS(EA$11:EA117))),"")</f>
        <v/>
      </c>
      <c r="EB117" s="26" t="str">
        <f>IFERROR(INDEX(AX$11:AX$2000,_xlfn.AGGREGATE(15,6,(ROW(AX$11:AX$2000)-ROW(AX$11)+1)/($AU$11:$AU$2000=$DY$8),ROWS(EB$11:EB117))),"")</f>
        <v/>
      </c>
      <c r="EC117" s="26" t="str">
        <f>IFERROR(INDEX(AY$11:AY$2000,_xlfn.AGGREGATE(15,6,(ROW(AY$11:AY$2000)-ROW(AY$11)+1)/($AU$11:$AU$2000=$DY$8),ROWS(EC$11:EC117))),"")</f>
        <v/>
      </c>
      <c r="ED117" s="26" t="str">
        <f>IFERROR(INDEX(AZ$11:AZ$2000,_xlfn.AGGREGATE(15,6,(ROW(AZ$11:AZ$2000)-ROW(AZ$11)+1)/($AU$11:$AU$2000=$DY$8),ROWS(ED$11:ED117))),"")</f>
        <v/>
      </c>
      <c r="EE117" s="26" t="str">
        <f>IFERROR(INDEX(BA$11:BA$2000,_xlfn.AGGREGATE(15,6,(ROW(BA$11:BA$2000)-ROW(BA$11)+1)/($AU$11:$AU$2000=$DY$8),ROWS(EE$11:EE117))),"")</f>
        <v/>
      </c>
      <c r="EF117" s="26" t="str">
        <f>IFERROR(INDEX(BB$11:BB$2000,_xlfn.AGGREGATE(15,6,(ROW(BB$11:BB$2000)-ROW(BB$11)+1)/($AU$11:$AU$2000=$DY$8),ROWS(EF$11:EF117))),"")</f>
        <v/>
      </c>
      <c r="EG117" s="26" t="str">
        <f>IFERROR(INDEX(BC$11:BC$2000,_xlfn.AGGREGATE(15,6,(ROW(BC$11:BC$2000)-ROW(BC$11)+1)/($AU$11:$AU$2000=$DY$8),ROWS(EG$11:EG117))),"")</f>
        <v/>
      </c>
      <c r="EH117" s="26" t="str">
        <f>IFERROR(INDEX(BD$11:BD$2000,_xlfn.AGGREGATE(15,6,(ROW(BD$11:BD$2000)-ROW(BD$11)+1)/($AU$11:$AU$2000=$DY$8),ROWS(EH$11:EH117))),"")</f>
        <v/>
      </c>
      <c r="EI117" s="26" t="str">
        <f>IFERROR(INDEX(BE$11:BE$2000,_xlfn.AGGREGATE(15,6,(ROW(BE$11:BE$2000)-ROW(BE$11)+1)/($AU$11:$AU$2000=$DY$8),ROWS(EI$11:EI117))),"")</f>
        <v/>
      </c>
      <c r="EJ117" s="26" t="str">
        <f>IFERROR(INDEX(BF$11:BF$2000,_xlfn.AGGREGATE(15,6,(ROW(BF$11:BF$2000)-ROW(BF$11)+1)/($AU$11:$AU$2000=$DY$8),ROWS(EJ$11:EJ117))),"")</f>
        <v/>
      </c>
      <c r="EK117" s="26" t="str">
        <f>IFERROR(INDEX(BG$11:BG$2000,_xlfn.AGGREGATE(15,6,(ROW(BG$11:BG$2000)-ROW(BG$11)+1)/($AU$11:$AU$2000=$DY$8),ROWS(EK$11:EK117))),"")</f>
        <v/>
      </c>
      <c r="EL117" s="26" t="str">
        <f>IFERROR(INDEX(BH$11:BH$2000,_xlfn.AGGREGATE(15,6,(ROW(BH$11:BH$2000)-ROW(BH$11)+1)/($AU$11:$AU$2000=$DY$8),ROWS(EL$11:EL117))),"")</f>
        <v/>
      </c>
      <c r="EM117" s="26" t="str">
        <f>IFERROR(INDEX(BI$11:BI$2000,_xlfn.AGGREGATE(15,6,(ROW(BI$11:BI$2000)-ROW(BI$11)+1)/($AU$11:$AU$2000=$DY$8),ROWS(EM$11:EM117))),"")</f>
        <v/>
      </c>
      <c r="EN117" s="26" t="str">
        <f>IFERROR(INDEX(BJ$11:BJ$2000,_xlfn.AGGREGATE(15,6,(ROW(BJ$11:BJ$2000)-ROW(BJ$11)+1)/($AU$11:$AU$2000=$DY$8),ROWS(EN$11:EN117))),"")</f>
        <v/>
      </c>
      <c r="EO117" s="26" t="str">
        <f>IFERROR(INDEX(BK$11:BK$2000,_xlfn.AGGREGATE(15,6,(ROW(BK$11:BK$2000)-ROW(BK$11)+1)/($AU$11:$AU$2000=$DY$8),ROWS(EO$11:EO117))),"")</f>
        <v/>
      </c>
      <c r="EP117" s="26" t="str">
        <f>IFERROR(INDEX(BL$11:BL$2000,_xlfn.AGGREGATE(15,6,(ROW(BL$11:BL$2000)-ROW(BL$11)+1)/($AU$11:$AU$2000=$DY$8),ROWS(EP$11:EP117))),"")</f>
        <v/>
      </c>
      <c r="EQ117" s="26" t="str">
        <f>IFERROR(INDEX(BM$11:BM$2000,_xlfn.AGGREGATE(15,6,(ROW(BM$11:BM$2000)-ROW(BM$11)+1)/($AU$11:$AU$2000=$DY$8),ROWS(EQ$11:EQ117))),"")</f>
        <v/>
      </c>
      <c r="ER117" s="26" t="str">
        <f>IFERROR(INDEX(BN$11:BN$2000,_xlfn.AGGREGATE(15,6,(ROW(BN$11:BN$2000)-ROW(BN$11)+1)/($AU$11:$AU$2000=$DY$8),ROWS(ER$11:ER117))),"")</f>
        <v/>
      </c>
      <c r="ES117" s="26" t="str">
        <f>IFERROR(INDEX(BO$11:BO$2000,_xlfn.AGGREGATE(15,6,(ROW(BO$11:BO$2000)-ROW(BO$11)+1)/($AU$11:$AU$2000=$DY$8),ROWS(ES$11:ES117))),"")</f>
        <v/>
      </c>
      <c r="ET117" s="63" t="str">
        <f>IFERROR(INDEX(BP$11:BP$2000,_xlfn.AGGREGATE(15,6,(ROW(BP$11:BP$2000)-ROW(BP$11)+1)/($AU$11:$AU$2000=$DY$8),ROWS(ET$11:ET117))),"")</f>
        <v/>
      </c>
      <c r="EU117" s="25"/>
      <c r="EV117" s="49">
        <v>18</v>
      </c>
      <c r="EW117" s="34"/>
      <c r="EX117" s="176" t="e">
        <f t="shared" si="167"/>
        <v>#N/A</v>
      </c>
      <c r="EY117" s="35" t="e">
        <f t="shared" si="168"/>
        <v>#N/A</v>
      </c>
      <c r="EZ117" s="35" t="e">
        <f t="shared" si="169"/>
        <v>#N/A</v>
      </c>
      <c r="FA117" s="35" t="e">
        <f t="shared" si="170"/>
        <v>#N/A</v>
      </c>
      <c r="FB117" s="35" t="e">
        <f t="shared" si="171"/>
        <v>#N/A</v>
      </c>
      <c r="FC117" s="35" t="e">
        <f t="shared" si="172"/>
        <v>#N/A</v>
      </c>
      <c r="FD117" s="35" t="e">
        <f t="shared" si="173"/>
        <v>#N/A</v>
      </c>
      <c r="FE117" s="35" t="e">
        <f t="shared" si="174"/>
        <v>#N/A</v>
      </c>
      <c r="FF117" s="35" t="e">
        <f t="shared" si="175"/>
        <v>#N/A</v>
      </c>
      <c r="FG117" s="35" t="e">
        <f t="shared" si="176"/>
        <v>#N/A</v>
      </c>
      <c r="FH117" s="35" t="e">
        <f t="shared" si="177"/>
        <v>#N/A</v>
      </c>
      <c r="FI117" s="35" t="e">
        <f t="shared" si="178"/>
        <v>#N/A</v>
      </c>
      <c r="FJ117" s="35" t="e">
        <f t="shared" si="179"/>
        <v>#N/A</v>
      </c>
      <c r="FK117" s="35" t="e">
        <f t="shared" si="180"/>
        <v>#N/A</v>
      </c>
      <c r="FL117" s="35" t="e">
        <f t="shared" si="181"/>
        <v>#N/A</v>
      </c>
      <c r="FM117" s="35" t="e">
        <f t="shared" si="182"/>
        <v>#N/A</v>
      </c>
      <c r="FN117" s="35" t="e">
        <f t="shared" si="183"/>
        <v>#N/A</v>
      </c>
      <c r="FO117" s="35" t="e">
        <f t="shared" si="184"/>
        <v>#N/A</v>
      </c>
      <c r="FP117" s="35" t="e">
        <f t="shared" si="185"/>
        <v>#N/A</v>
      </c>
      <c r="FQ117" s="35" t="e">
        <f t="shared" si="186"/>
        <v>#N/A</v>
      </c>
      <c r="FR117" s="35" t="e">
        <f t="shared" si="187"/>
        <v>#N/A</v>
      </c>
      <c r="FS117" s="177" t="e">
        <f t="shared" si="188"/>
        <v>#N/A</v>
      </c>
      <c r="FT117" s="35"/>
      <c r="FU117" s="49">
        <v>18</v>
      </c>
      <c r="FV117" s="34"/>
      <c r="FW117" s="176" t="str">
        <f t="shared" si="189"/>
        <v>PASS</v>
      </c>
      <c r="FX117" s="36">
        <f t="shared" si="190"/>
        <v>3</v>
      </c>
      <c r="FY117" s="34">
        <f t="shared" si="191"/>
        <v>1</v>
      </c>
      <c r="FZ117" s="34">
        <f t="shared" si="192"/>
        <v>1</v>
      </c>
      <c r="GA117" s="34">
        <f t="shared" si="193"/>
        <v>3</v>
      </c>
      <c r="GB117" s="34">
        <f t="shared" si="194"/>
        <v>1</v>
      </c>
      <c r="GC117" s="34">
        <f t="shared" si="195"/>
        <v>1</v>
      </c>
      <c r="GD117" s="34">
        <f t="shared" si="196"/>
        <v>3</v>
      </c>
      <c r="GE117" s="173">
        <f t="shared" si="197"/>
        <v>1</v>
      </c>
      <c r="GF117" s="34">
        <f t="shared" si="198"/>
        <v>440</v>
      </c>
      <c r="GG117" s="34">
        <f t="shared" si="199"/>
        <v>0</v>
      </c>
      <c r="GH117" s="34">
        <f t="shared" si="200"/>
        <v>460</v>
      </c>
      <c r="GI117" s="34">
        <f t="shared" si="201"/>
        <v>10</v>
      </c>
      <c r="GJ117" s="34">
        <f t="shared" si="202"/>
        <v>0</v>
      </c>
      <c r="GK117" s="34">
        <f t="shared" si="203"/>
        <v>465.14859999999999</v>
      </c>
      <c r="GL117" s="34">
        <f t="shared" si="204"/>
        <v>905.27359999999999</v>
      </c>
      <c r="GM117" s="181">
        <f t="shared" si="205"/>
        <v>1345.3986</v>
      </c>
      <c r="GN117" s="34">
        <f t="shared" si="206"/>
        <v>1805.3986</v>
      </c>
      <c r="GO117" s="25"/>
      <c r="GP117" s="305"/>
      <c r="GQ117" s="142"/>
      <c r="GR117" s="26"/>
      <c r="GS117" s="26"/>
      <c r="GT117" s="26"/>
      <c r="GU117" s="26"/>
      <c r="GV117" s="26"/>
      <c r="GW117" s="26"/>
      <c r="GX117" s="26"/>
      <c r="GY117" s="26"/>
      <c r="GZ117" s="26"/>
      <c r="HA117" s="26"/>
      <c r="HB117" s="12"/>
      <c r="HC117" s="26"/>
      <c r="HD117" s="26"/>
      <c r="HE117" s="26"/>
      <c r="HF117" s="26"/>
      <c r="HG117" s="26"/>
      <c r="HH117" s="2"/>
      <c r="HI117" s="2"/>
      <c r="HJ117" s="25"/>
      <c r="HK117" s="2"/>
      <c r="HL117" s="2"/>
    </row>
    <row r="118" spans="1:220" x14ac:dyDescent="0.3">
      <c r="N118" s="2"/>
      <c r="O118" s="25"/>
      <c r="P118" s="25"/>
      <c r="Q118" s="25"/>
      <c r="R118" s="25"/>
      <c r="S118" s="25"/>
      <c r="T118" s="25"/>
      <c r="U118" s="25"/>
      <c r="V118" s="2"/>
      <c r="W118" s="2"/>
      <c r="X118" s="2"/>
      <c r="Y118" s="25"/>
      <c r="Z118" s="25"/>
      <c r="AA118" s="25"/>
      <c r="AB118" s="2"/>
      <c r="AC118" s="25"/>
      <c r="AD118" s="25"/>
      <c r="AE118" s="25"/>
      <c r="AF118" s="25"/>
      <c r="AG118" s="25"/>
      <c r="AH118" s="25"/>
      <c r="AI118" s="25"/>
      <c r="AJ118" s="25"/>
      <c r="AK118" s="25"/>
      <c r="AL118" s="25"/>
      <c r="AM118" s="25"/>
      <c r="AN118" s="25"/>
      <c r="AO118" s="25"/>
      <c r="AP118" s="25"/>
      <c r="AQ118" s="25"/>
      <c r="AR118" s="142"/>
      <c r="AS118" s="18">
        <v>15</v>
      </c>
      <c r="AT118" s="26" t="s">
        <v>122</v>
      </c>
      <c r="AU118" s="4" t="str">
        <f t="shared" si="208"/>
        <v>FAIL</v>
      </c>
      <c r="AV118" s="26">
        <v>1</v>
      </c>
      <c r="AW118" s="26">
        <v>3</v>
      </c>
      <c r="AX118" s="26">
        <v>1</v>
      </c>
      <c r="AY118" s="26">
        <v>3</v>
      </c>
      <c r="AZ118" s="26">
        <v>1</v>
      </c>
      <c r="BA118" s="26">
        <v>3</v>
      </c>
      <c r="BB118" s="26">
        <v>1</v>
      </c>
      <c r="BC118" s="26">
        <v>3</v>
      </c>
      <c r="BD118" s="26">
        <f t="shared" si="209"/>
        <v>231</v>
      </c>
      <c r="BE118" s="26"/>
      <c r="BF118" s="26">
        <f t="shared" si="210"/>
        <v>261</v>
      </c>
      <c r="BG118" s="63">
        <f t="shared" si="210"/>
        <v>15</v>
      </c>
      <c r="BH118" s="26"/>
      <c r="BI118" s="138">
        <f t="shared" si="211"/>
        <v>231</v>
      </c>
      <c r="BJ118" s="138">
        <f t="shared" si="212"/>
        <v>492</v>
      </c>
      <c r="BK118" s="138">
        <f t="shared" si="213"/>
        <v>723</v>
      </c>
      <c r="BL118" s="138">
        <f t="shared" si="214"/>
        <v>984</v>
      </c>
      <c r="BM118" s="138">
        <f t="shared" si="215"/>
        <v>1215</v>
      </c>
      <c r="BN118" s="138">
        <f t="shared" si="216"/>
        <v>1476</v>
      </c>
      <c r="BO118" s="138">
        <f t="shared" si="217"/>
        <v>1707</v>
      </c>
      <c r="BP118" s="138">
        <f t="shared" si="218"/>
        <v>0</v>
      </c>
      <c r="BQ118" s="26"/>
      <c r="BR118" s="26" t="str">
        <f t="shared" si="219"/>
        <v>yes3</v>
      </c>
      <c r="BS118" s="26" t="str">
        <f t="shared" si="145"/>
        <v>Int</v>
      </c>
      <c r="BT118" s="26"/>
      <c r="BU118" s="26"/>
      <c r="BV118" s="1">
        <f t="shared" si="225"/>
        <v>0</v>
      </c>
      <c r="BW118" s="1">
        <f t="shared" si="225"/>
        <v>0</v>
      </c>
      <c r="BX118" s="1">
        <f t="shared" si="225"/>
        <v>0</v>
      </c>
      <c r="BY118" s="1">
        <f t="shared" si="225"/>
        <v>0</v>
      </c>
      <c r="BZ118" s="1">
        <f t="shared" si="225"/>
        <v>0</v>
      </c>
      <c r="CA118" s="1">
        <f t="shared" si="225"/>
        <v>0</v>
      </c>
      <c r="CB118" s="1">
        <f t="shared" si="225"/>
        <v>0</v>
      </c>
      <c r="CC118" s="1">
        <f t="shared" si="225"/>
        <v>0</v>
      </c>
      <c r="CD118" s="1">
        <f t="shared" si="225"/>
        <v>0</v>
      </c>
      <c r="CE118" s="1">
        <f t="shared" si="225"/>
        <v>0</v>
      </c>
      <c r="CF118" s="1">
        <f t="shared" si="226"/>
        <v>0</v>
      </c>
      <c r="CG118" s="1">
        <f t="shared" si="226"/>
        <v>0</v>
      </c>
      <c r="CH118" s="1">
        <f t="shared" si="226"/>
        <v>1</v>
      </c>
      <c r="CI118" s="1">
        <f t="shared" si="226"/>
        <v>0</v>
      </c>
      <c r="CJ118" s="1">
        <f t="shared" si="226"/>
        <v>0</v>
      </c>
      <c r="CK118" s="1">
        <f t="shared" si="226"/>
        <v>0</v>
      </c>
      <c r="CL118" s="1">
        <f t="shared" si="226"/>
        <v>0</v>
      </c>
      <c r="CM118" s="1">
        <f t="shared" si="226"/>
        <v>0</v>
      </c>
      <c r="CN118" s="1">
        <f t="shared" si="226"/>
        <v>1</v>
      </c>
      <c r="CO118" s="1">
        <f t="shared" si="226"/>
        <v>0</v>
      </c>
      <c r="CP118" s="1">
        <f t="shared" si="227"/>
        <v>0</v>
      </c>
      <c r="CQ118" s="1">
        <f t="shared" si="227"/>
        <v>0</v>
      </c>
      <c r="CR118" s="1">
        <f t="shared" si="227"/>
        <v>0</v>
      </c>
      <c r="CS118" s="1">
        <f t="shared" si="227"/>
        <v>0</v>
      </c>
      <c r="CT118" s="1">
        <f t="shared" si="227"/>
        <v>0</v>
      </c>
      <c r="CU118" s="1">
        <f t="shared" si="227"/>
        <v>0</v>
      </c>
      <c r="CV118" s="1">
        <f t="shared" si="227"/>
        <v>0</v>
      </c>
      <c r="CW118" s="1">
        <f t="shared" si="227"/>
        <v>0</v>
      </c>
      <c r="CX118" s="1">
        <f t="shared" si="227"/>
        <v>0</v>
      </c>
      <c r="CY118" s="1">
        <f t="shared" si="227"/>
        <v>0</v>
      </c>
      <c r="CZ118" s="1">
        <f t="shared" si="228"/>
        <v>0</v>
      </c>
      <c r="DA118" s="1">
        <f t="shared" si="228"/>
        <v>0</v>
      </c>
      <c r="DB118" s="1">
        <f t="shared" si="228"/>
        <v>0</v>
      </c>
      <c r="DC118" s="1">
        <f t="shared" si="228"/>
        <v>0</v>
      </c>
      <c r="DD118" s="1">
        <f t="shared" si="228"/>
        <v>0</v>
      </c>
      <c r="DE118" s="1">
        <f t="shared" si="228"/>
        <v>0</v>
      </c>
      <c r="DF118" s="1">
        <f t="shared" si="228"/>
        <v>0</v>
      </c>
      <c r="DG118" s="1">
        <f t="shared" si="228"/>
        <v>0</v>
      </c>
      <c r="DH118" s="1">
        <f t="shared" si="228"/>
        <v>0</v>
      </c>
      <c r="DI118" s="1">
        <f t="shared" si="228"/>
        <v>0</v>
      </c>
      <c r="DJ118" s="1">
        <f t="shared" si="229"/>
        <v>0</v>
      </c>
      <c r="DK118" s="1">
        <f t="shared" si="229"/>
        <v>0</v>
      </c>
      <c r="DL118" s="1">
        <f t="shared" si="229"/>
        <v>0</v>
      </c>
      <c r="DM118" s="1">
        <f t="shared" si="229"/>
        <v>0</v>
      </c>
      <c r="DN118" s="1">
        <f t="shared" si="229"/>
        <v>0</v>
      </c>
      <c r="DO118" s="1">
        <f t="shared" si="229"/>
        <v>0</v>
      </c>
      <c r="DP118" s="26"/>
      <c r="DQ118" s="26"/>
      <c r="DR118" s="26"/>
      <c r="DS118" s="26"/>
      <c r="DT118" s="366"/>
      <c r="DU118" s="142"/>
      <c r="DV118" s="26"/>
      <c r="DW118" s="48">
        <v>105</v>
      </c>
      <c r="DX118" s="26" t="str">
        <f>IFERROR(INDEX(AT$11:AT$2000,_xlfn.AGGREGATE(15,6,(ROW(AT$11:AT$2000)-ROW(AT$11)+1)/($AU$11:$AU$2000=$DY$8),ROWS(DX$11:DX118))),"")</f>
        <v/>
      </c>
      <c r="DY118" s="4" t="str">
        <f>IFERROR(INDEX(AU$11:AU$2000,_xlfn.AGGREGATE(15,6,(ROW(AU$11:AU$2000)-ROW(AU$11)+1)/($AU$11:$AU$2000=$DY$8),ROWS(DY$11:DY118))),"")</f>
        <v/>
      </c>
      <c r="DZ118" s="26" t="str">
        <f>IFERROR(INDEX(AV$11:AV$2000,_xlfn.AGGREGATE(15,6,(ROW(AV$11:AV$2000)-ROW(AV$11)+1)/($AU$11:$AU$2000=$DY$8),ROWS(DZ$11:DZ118))),"")</f>
        <v/>
      </c>
      <c r="EA118" s="26" t="str">
        <f>IFERROR(INDEX(AW$11:AW$2000,_xlfn.AGGREGATE(15,6,(ROW(AW$11:AW$2000)-ROW(AW$11)+1)/($AU$11:$AU$2000=$DY$8),ROWS(EA$11:EA118))),"")</f>
        <v/>
      </c>
      <c r="EB118" s="26" t="str">
        <f>IFERROR(INDEX(AX$11:AX$2000,_xlfn.AGGREGATE(15,6,(ROW(AX$11:AX$2000)-ROW(AX$11)+1)/($AU$11:$AU$2000=$DY$8),ROWS(EB$11:EB118))),"")</f>
        <v/>
      </c>
      <c r="EC118" s="26" t="str">
        <f>IFERROR(INDEX(AY$11:AY$2000,_xlfn.AGGREGATE(15,6,(ROW(AY$11:AY$2000)-ROW(AY$11)+1)/($AU$11:$AU$2000=$DY$8),ROWS(EC$11:EC118))),"")</f>
        <v/>
      </c>
      <c r="ED118" s="26" t="str">
        <f>IFERROR(INDEX(AZ$11:AZ$2000,_xlfn.AGGREGATE(15,6,(ROW(AZ$11:AZ$2000)-ROW(AZ$11)+1)/($AU$11:$AU$2000=$DY$8),ROWS(ED$11:ED118))),"")</f>
        <v/>
      </c>
      <c r="EE118" s="26" t="str">
        <f>IFERROR(INDEX(BA$11:BA$2000,_xlfn.AGGREGATE(15,6,(ROW(BA$11:BA$2000)-ROW(BA$11)+1)/($AU$11:$AU$2000=$DY$8),ROWS(EE$11:EE118))),"")</f>
        <v/>
      </c>
      <c r="EF118" s="26" t="str">
        <f>IFERROR(INDEX(BB$11:BB$2000,_xlfn.AGGREGATE(15,6,(ROW(BB$11:BB$2000)-ROW(BB$11)+1)/($AU$11:$AU$2000=$DY$8),ROWS(EF$11:EF118))),"")</f>
        <v/>
      </c>
      <c r="EG118" s="26" t="str">
        <f>IFERROR(INDEX(BC$11:BC$2000,_xlfn.AGGREGATE(15,6,(ROW(BC$11:BC$2000)-ROW(BC$11)+1)/($AU$11:$AU$2000=$DY$8),ROWS(EG$11:EG118))),"")</f>
        <v/>
      </c>
      <c r="EH118" s="26" t="str">
        <f>IFERROR(INDEX(BD$11:BD$2000,_xlfn.AGGREGATE(15,6,(ROW(BD$11:BD$2000)-ROW(BD$11)+1)/($AU$11:$AU$2000=$DY$8),ROWS(EH$11:EH118))),"")</f>
        <v/>
      </c>
      <c r="EI118" s="26" t="str">
        <f>IFERROR(INDEX(BE$11:BE$2000,_xlfn.AGGREGATE(15,6,(ROW(BE$11:BE$2000)-ROW(BE$11)+1)/($AU$11:$AU$2000=$DY$8),ROWS(EI$11:EI118))),"")</f>
        <v/>
      </c>
      <c r="EJ118" s="26" t="str">
        <f>IFERROR(INDEX(BF$11:BF$2000,_xlfn.AGGREGATE(15,6,(ROW(BF$11:BF$2000)-ROW(BF$11)+1)/($AU$11:$AU$2000=$DY$8),ROWS(EJ$11:EJ118))),"")</f>
        <v/>
      </c>
      <c r="EK118" s="26" t="str">
        <f>IFERROR(INDEX(BG$11:BG$2000,_xlfn.AGGREGATE(15,6,(ROW(BG$11:BG$2000)-ROW(BG$11)+1)/($AU$11:$AU$2000=$DY$8),ROWS(EK$11:EK118))),"")</f>
        <v/>
      </c>
      <c r="EL118" s="26" t="str">
        <f>IFERROR(INDEX(BH$11:BH$2000,_xlfn.AGGREGATE(15,6,(ROW(BH$11:BH$2000)-ROW(BH$11)+1)/($AU$11:$AU$2000=$DY$8),ROWS(EL$11:EL118))),"")</f>
        <v/>
      </c>
      <c r="EM118" s="26" t="str">
        <f>IFERROR(INDEX(BI$11:BI$2000,_xlfn.AGGREGATE(15,6,(ROW(BI$11:BI$2000)-ROW(BI$11)+1)/($AU$11:$AU$2000=$DY$8),ROWS(EM$11:EM118))),"")</f>
        <v/>
      </c>
      <c r="EN118" s="26" t="str">
        <f>IFERROR(INDEX(BJ$11:BJ$2000,_xlfn.AGGREGATE(15,6,(ROW(BJ$11:BJ$2000)-ROW(BJ$11)+1)/($AU$11:$AU$2000=$DY$8),ROWS(EN$11:EN118))),"")</f>
        <v/>
      </c>
      <c r="EO118" s="26" t="str">
        <f>IFERROR(INDEX(BK$11:BK$2000,_xlfn.AGGREGATE(15,6,(ROW(BK$11:BK$2000)-ROW(BK$11)+1)/($AU$11:$AU$2000=$DY$8),ROWS(EO$11:EO118))),"")</f>
        <v/>
      </c>
      <c r="EP118" s="26" t="str">
        <f>IFERROR(INDEX(BL$11:BL$2000,_xlfn.AGGREGATE(15,6,(ROW(BL$11:BL$2000)-ROW(BL$11)+1)/($AU$11:$AU$2000=$DY$8),ROWS(EP$11:EP118))),"")</f>
        <v/>
      </c>
      <c r="EQ118" s="26" t="str">
        <f>IFERROR(INDEX(BM$11:BM$2000,_xlfn.AGGREGATE(15,6,(ROW(BM$11:BM$2000)-ROW(BM$11)+1)/($AU$11:$AU$2000=$DY$8),ROWS(EQ$11:EQ118))),"")</f>
        <v/>
      </c>
      <c r="ER118" s="26" t="str">
        <f>IFERROR(INDEX(BN$11:BN$2000,_xlfn.AGGREGATE(15,6,(ROW(BN$11:BN$2000)-ROW(BN$11)+1)/($AU$11:$AU$2000=$DY$8),ROWS(ER$11:ER118))),"")</f>
        <v/>
      </c>
      <c r="ES118" s="26" t="str">
        <f>IFERROR(INDEX(BO$11:BO$2000,_xlfn.AGGREGATE(15,6,(ROW(BO$11:BO$2000)-ROW(BO$11)+1)/($AU$11:$AU$2000=$DY$8),ROWS(ES$11:ES118))),"")</f>
        <v/>
      </c>
      <c r="ET118" s="63" t="str">
        <f>IFERROR(INDEX(BP$11:BP$2000,_xlfn.AGGREGATE(15,6,(ROW(BP$11:BP$2000)-ROW(BP$11)+1)/($AU$11:$AU$2000=$DY$8),ROWS(ET$11:ET118))),"")</f>
        <v/>
      </c>
      <c r="EU118" s="25"/>
      <c r="EV118" s="49">
        <v>19</v>
      </c>
      <c r="EW118" s="34"/>
      <c r="EX118" s="176" t="e">
        <f t="shared" si="167"/>
        <v>#N/A</v>
      </c>
      <c r="EY118" s="35" t="e">
        <f t="shared" si="168"/>
        <v>#N/A</v>
      </c>
      <c r="EZ118" s="35" t="e">
        <f t="shared" si="169"/>
        <v>#N/A</v>
      </c>
      <c r="FA118" s="35" t="e">
        <f t="shared" si="170"/>
        <v>#N/A</v>
      </c>
      <c r="FB118" s="35" t="e">
        <f t="shared" si="171"/>
        <v>#N/A</v>
      </c>
      <c r="FC118" s="35" t="e">
        <f t="shared" si="172"/>
        <v>#N/A</v>
      </c>
      <c r="FD118" s="35" t="e">
        <f t="shared" si="173"/>
        <v>#N/A</v>
      </c>
      <c r="FE118" s="35" t="e">
        <f t="shared" si="174"/>
        <v>#N/A</v>
      </c>
      <c r="FF118" s="35" t="e">
        <f t="shared" si="175"/>
        <v>#N/A</v>
      </c>
      <c r="FG118" s="35" t="e">
        <f t="shared" si="176"/>
        <v>#N/A</v>
      </c>
      <c r="FH118" s="35" t="e">
        <f t="shared" si="177"/>
        <v>#N/A</v>
      </c>
      <c r="FI118" s="35" t="e">
        <f t="shared" si="178"/>
        <v>#N/A</v>
      </c>
      <c r="FJ118" s="35" t="e">
        <f t="shared" si="179"/>
        <v>#N/A</v>
      </c>
      <c r="FK118" s="35" t="e">
        <f t="shared" si="180"/>
        <v>#N/A</v>
      </c>
      <c r="FL118" s="35" t="e">
        <f t="shared" si="181"/>
        <v>#N/A</v>
      </c>
      <c r="FM118" s="35" t="e">
        <f t="shared" si="182"/>
        <v>#N/A</v>
      </c>
      <c r="FN118" s="35" t="e">
        <f t="shared" si="183"/>
        <v>#N/A</v>
      </c>
      <c r="FO118" s="35" t="e">
        <f t="shared" si="184"/>
        <v>#N/A</v>
      </c>
      <c r="FP118" s="35" t="e">
        <f t="shared" si="185"/>
        <v>#N/A</v>
      </c>
      <c r="FQ118" s="35" t="e">
        <f t="shared" si="186"/>
        <v>#N/A</v>
      </c>
      <c r="FR118" s="35" t="e">
        <f t="shared" si="187"/>
        <v>#N/A</v>
      </c>
      <c r="FS118" s="177" t="e">
        <f t="shared" si="188"/>
        <v>#N/A</v>
      </c>
      <c r="FT118" s="35"/>
      <c r="FU118" s="49">
        <v>19</v>
      </c>
      <c r="FV118" s="34"/>
      <c r="FW118" s="176" t="str">
        <f t="shared" si="189"/>
        <v>PASS</v>
      </c>
      <c r="FX118" s="36">
        <f t="shared" si="190"/>
        <v>3</v>
      </c>
      <c r="FY118" s="34">
        <f t="shared" si="191"/>
        <v>1</v>
      </c>
      <c r="FZ118" s="34">
        <f t="shared" si="192"/>
        <v>1</v>
      </c>
      <c r="GA118" s="34">
        <f t="shared" si="193"/>
        <v>3</v>
      </c>
      <c r="GB118" s="34">
        <f t="shared" si="194"/>
        <v>1</v>
      </c>
      <c r="GC118" s="34">
        <f t="shared" si="195"/>
        <v>1</v>
      </c>
      <c r="GD118" s="34">
        <f t="shared" si="196"/>
        <v>3</v>
      </c>
      <c r="GE118" s="173">
        <f t="shared" si="197"/>
        <v>1</v>
      </c>
      <c r="GF118" s="34">
        <f t="shared" si="198"/>
        <v>439.5</v>
      </c>
      <c r="GG118" s="34">
        <f t="shared" si="199"/>
        <v>0</v>
      </c>
      <c r="GH118" s="34">
        <f t="shared" si="200"/>
        <v>460.5</v>
      </c>
      <c r="GI118" s="34">
        <f t="shared" si="201"/>
        <v>10.5</v>
      </c>
      <c r="GJ118" s="34">
        <f t="shared" si="202"/>
        <v>0</v>
      </c>
      <c r="GK118" s="34">
        <f t="shared" si="203"/>
        <v>465.64859999999999</v>
      </c>
      <c r="GL118" s="34">
        <f t="shared" si="204"/>
        <v>905.27359999999999</v>
      </c>
      <c r="GM118" s="181">
        <f t="shared" si="205"/>
        <v>1344.8986</v>
      </c>
      <c r="GN118" s="34">
        <f t="shared" si="206"/>
        <v>1805.3986</v>
      </c>
      <c r="GO118" s="25"/>
      <c r="GP118" s="305"/>
      <c r="GR118" s="12"/>
      <c r="GS118" s="12"/>
      <c r="GT118" s="12"/>
      <c r="GU118" s="12"/>
      <c r="GV118" s="12"/>
      <c r="GW118" s="12"/>
      <c r="GX118" s="12"/>
      <c r="GY118" s="12"/>
      <c r="GZ118" s="12"/>
      <c r="HA118" s="12"/>
      <c r="HB118" s="12"/>
      <c r="HC118" s="26"/>
      <c r="HD118" s="26"/>
      <c r="HE118" s="26"/>
      <c r="HF118" s="26"/>
      <c r="HG118" s="26"/>
      <c r="HH118" s="2"/>
      <c r="HI118" s="2"/>
      <c r="HJ118" s="25"/>
      <c r="HK118" s="2"/>
      <c r="HL118" s="2"/>
    </row>
    <row r="119" spans="1:220" x14ac:dyDescent="0.3">
      <c r="N119" s="2"/>
      <c r="O119" s="25"/>
      <c r="P119" s="25"/>
      <c r="Q119" s="25"/>
      <c r="R119" s="25"/>
      <c r="S119" s="25"/>
      <c r="T119" s="25"/>
      <c r="U119" s="25"/>
      <c r="V119" s="2"/>
      <c r="W119" s="2"/>
      <c r="X119" s="2"/>
      <c r="Y119" s="25"/>
      <c r="Z119" s="25"/>
      <c r="AA119" s="25"/>
      <c r="AB119" s="2"/>
      <c r="AC119" s="25"/>
      <c r="AD119" s="25"/>
      <c r="AE119" s="25"/>
      <c r="AF119" s="25"/>
      <c r="AG119" s="25"/>
      <c r="AH119" s="25"/>
      <c r="AI119" s="25"/>
      <c r="AJ119" s="25"/>
      <c r="AK119" s="25"/>
      <c r="AL119" s="25"/>
      <c r="AM119" s="25"/>
      <c r="AN119" s="25"/>
      <c r="AO119" s="25"/>
      <c r="AP119" s="25"/>
      <c r="AQ119" s="25"/>
      <c r="AR119" s="142"/>
      <c r="AS119" s="18">
        <v>16</v>
      </c>
      <c r="AT119" s="26" t="s">
        <v>122</v>
      </c>
      <c r="AU119" s="4" t="str">
        <f t="shared" si="208"/>
        <v>FAIL</v>
      </c>
      <c r="AV119" s="26">
        <v>1</v>
      </c>
      <c r="AW119" s="26">
        <v>3</v>
      </c>
      <c r="AX119" s="26">
        <v>1</v>
      </c>
      <c r="AY119" s="26">
        <v>3</v>
      </c>
      <c r="AZ119" s="26">
        <v>1</v>
      </c>
      <c r="BA119" s="26">
        <v>3</v>
      </c>
      <c r="BB119" s="26">
        <v>1</v>
      </c>
      <c r="BC119" s="26">
        <v>3</v>
      </c>
      <c r="BD119" s="26">
        <f t="shared" si="209"/>
        <v>230</v>
      </c>
      <c r="BE119" s="26"/>
      <c r="BF119" s="26">
        <f t="shared" si="210"/>
        <v>262</v>
      </c>
      <c r="BG119" s="63">
        <f t="shared" si="210"/>
        <v>16</v>
      </c>
      <c r="BH119" s="26"/>
      <c r="BI119" s="138">
        <f t="shared" si="211"/>
        <v>230</v>
      </c>
      <c r="BJ119" s="138">
        <f t="shared" si="212"/>
        <v>492</v>
      </c>
      <c r="BK119" s="138">
        <f t="shared" si="213"/>
        <v>722</v>
      </c>
      <c r="BL119" s="138">
        <f t="shared" si="214"/>
        <v>984</v>
      </c>
      <c r="BM119" s="138">
        <f t="shared" si="215"/>
        <v>1214</v>
      </c>
      <c r="BN119" s="138">
        <f t="shared" si="216"/>
        <v>1476</v>
      </c>
      <c r="BO119" s="138">
        <f t="shared" si="217"/>
        <v>1706</v>
      </c>
      <c r="BP119" s="138">
        <f t="shared" si="218"/>
        <v>0</v>
      </c>
      <c r="BQ119" s="26"/>
      <c r="BR119" s="26" t="str">
        <f t="shared" si="219"/>
        <v>yes3</v>
      </c>
      <c r="BS119" s="26" t="str">
        <f t="shared" si="145"/>
        <v>Int</v>
      </c>
      <c r="BT119" s="26"/>
      <c r="BU119" s="26"/>
      <c r="BV119" s="1">
        <f t="shared" si="225"/>
        <v>0</v>
      </c>
      <c r="BW119" s="1">
        <f t="shared" si="225"/>
        <v>0</v>
      </c>
      <c r="BX119" s="1">
        <f t="shared" si="225"/>
        <v>0</v>
      </c>
      <c r="BY119" s="1">
        <f t="shared" si="225"/>
        <v>0</v>
      </c>
      <c r="BZ119" s="1">
        <f t="shared" si="225"/>
        <v>0</v>
      </c>
      <c r="CA119" s="1">
        <f t="shared" si="225"/>
        <v>0</v>
      </c>
      <c r="CB119" s="1">
        <f t="shared" si="225"/>
        <v>0</v>
      </c>
      <c r="CC119" s="1">
        <f t="shared" si="225"/>
        <v>0</v>
      </c>
      <c r="CD119" s="1">
        <f t="shared" si="225"/>
        <v>0</v>
      </c>
      <c r="CE119" s="1">
        <f t="shared" si="225"/>
        <v>0</v>
      </c>
      <c r="CF119" s="1">
        <f t="shared" si="226"/>
        <v>0</v>
      </c>
      <c r="CG119" s="1">
        <f t="shared" si="226"/>
        <v>0</v>
      </c>
      <c r="CH119" s="1">
        <f t="shared" si="226"/>
        <v>1</v>
      </c>
      <c r="CI119" s="1">
        <f t="shared" si="226"/>
        <v>0</v>
      </c>
      <c r="CJ119" s="1">
        <f t="shared" si="226"/>
        <v>0</v>
      </c>
      <c r="CK119" s="1">
        <f t="shared" si="226"/>
        <v>0</v>
      </c>
      <c r="CL119" s="1">
        <f t="shared" si="226"/>
        <v>0</v>
      </c>
      <c r="CM119" s="1">
        <f t="shared" si="226"/>
        <v>0</v>
      </c>
      <c r="CN119" s="1">
        <f t="shared" si="226"/>
        <v>1</v>
      </c>
      <c r="CO119" s="1">
        <f t="shared" si="226"/>
        <v>0</v>
      </c>
      <c r="CP119" s="1">
        <f t="shared" si="227"/>
        <v>0</v>
      </c>
      <c r="CQ119" s="1">
        <f t="shared" si="227"/>
        <v>0</v>
      </c>
      <c r="CR119" s="1">
        <f t="shared" si="227"/>
        <v>0</v>
      </c>
      <c r="CS119" s="1">
        <f t="shared" si="227"/>
        <v>0</v>
      </c>
      <c r="CT119" s="1">
        <f t="shared" si="227"/>
        <v>0</v>
      </c>
      <c r="CU119" s="1">
        <f t="shared" si="227"/>
        <v>0</v>
      </c>
      <c r="CV119" s="1">
        <f t="shared" si="227"/>
        <v>0</v>
      </c>
      <c r="CW119" s="1">
        <f t="shared" si="227"/>
        <v>0</v>
      </c>
      <c r="CX119" s="1">
        <f t="shared" si="227"/>
        <v>0</v>
      </c>
      <c r="CY119" s="1">
        <f t="shared" si="227"/>
        <v>0</v>
      </c>
      <c r="CZ119" s="1">
        <f t="shared" si="228"/>
        <v>0</v>
      </c>
      <c r="DA119" s="1">
        <f t="shared" si="228"/>
        <v>0</v>
      </c>
      <c r="DB119" s="1">
        <f t="shared" si="228"/>
        <v>0</v>
      </c>
      <c r="DC119" s="1">
        <f t="shared" si="228"/>
        <v>0</v>
      </c>
      <c r="DD119" s="1">
        <f t="shared" si="228"/>
        <v>0</v>
      </c>
      <c r="DE119" s="1">
        <f t="shared" si="228"/>
        <v>0</v>
      </c>
      <c r="DF119" s="1">
        <f t="shared" si="228"/>
        <v>0</v>
      </c>
      <c r="DG119" s="1">
        <f t="shared" si="228"/>
        <v>0</v>
      </c>
      <c r="DH119" s="1">
        <f t="shared" si="228"/>
        <v>0</v>
      </c>
      <c r="DI119" s="1">
        <f t="shared" si="228"/>
        <v>0</v>
      </c>
      <c r="DJ119" s="1">
        <f t="shared" si="229"/>
        <v>0</v>
      </c>
      <c r="DK119" s="1">
        <f t="shared" si="229"/>
        <v>0</v>
      </c>
      <c r="DL119" s="1">
        <f t="shared" si="229"/>
        <v>0</v>
      </c>
      <c r="DM119" s="1">
        <f t="shared" si="229"/>
        <v>0</v>
      </c>
      <c r="DN119" s="1">
        <f t="shared" si="229"/>
        <v>0</v>
      </c>
      <c r="DO119" s="1">
        <f t="shared" si="229"/>
        <v>0</v>
      </c>
      <c r="DP119" s="26"/>
      <c r="DQ119" s="26"/>
      <c r="DR119" s="26"/>
      <c r="DS119" s="26"/>
      <c r="DT119" s="366"/>
      <c r="DU119" s="142"/>
      <c r="DV119" s="26"/>
      <c r="DW119" s="48">
        <v>106</v>
      </c>
      <c r="DX119" s="26" t="str">
        <f>IFERROR(INDEX(AT$11:AT$2000,_xlfn.AGGREGATE(15,6,(ROW(AT$11:AT$2000)-ROW(AT$11)+1)/($AU$11:$AU$2000=$DY$8),ROWS(DX$11:DX119))),"")</f>
        <v/>
      </c>
      <c r="DY119" s="4" t="str">
        <f>IFERROR(INDEX(AU$11:AU$2000,_xlfn.AGGREGATE(15,6,(ROW(AU$11:AU$2000)-ROW(AU$11)+1)/($AU$11:$AU$2000=$DY$8),ROWS(DY$11:DY119))),"")</f>
        <v/>
      </c>
      <c r="DZ119" s="26" t="str">
        <f>IFERROR(INDEX(AV$11:AV$2000,_xlfn.AGGREGATE(15,6,(ROW(AV$11:AV$2000)-ROW(AV$11)+1)/($AU$11:$AU$2000=$DY$8),ROWS(DZ$11:DZ119))),"")</f>
        <v/>
      </c>
      <c r="EA119" s="26" t="str">
        <f>IFERROR(INDEX(AW$11:AW$2000,_xlfn.AGGREGATE(15,6,(ROW(AW$11:AW$2000)-ROW(AW$11)+1)/($AU$11:$AU$2000=$DY$8),ROWS(EA$11:EA119))),"")</f>
        <v/>
      </c>
      <c r="EB119" s="26" t="str">
        <f>IFERROR(INDEX(AX$11:AX$2000,_xlfn.AGGREGATE(15,6,(ROW(AX$11:AX$2000)-ROW(AX$11)+1)/($AU$11:$AU$2000=$DY$8),ROWS(EB$11:EB119))),"")</f>
        <v/>
      </c>
      <c r="EC119" s="26" t="str">
        <f>IFERROR(INDEX(AY$11:AY$2000,_xlfn.AGGREGATE(15,6,(ROW(AY$11:AY$2000)-ROW(AY$11)+1)/($AU$11:$AU$2000=$DY$8),ROWS(EC$11:EC119))),"")</f>
        <v/>
      </c>
      <c r="ED119" s="26" t="str">
        <f>IFERROR(INDEX(AZ$11:AZ$2000,_xlfn.AGGREGATE(15,6,(ROW(AZ$11:AZ$2000)-ROW(AZ$11)+1)/($AU$11:$AU$2000=$DY$8),ROWS(ED$11:ED119))),"")</f>
        <v/>
      </c>
      <c r="EE119" s="26" t="str">
        <f>IFERROR(INDEX(BA$11:BA$2000,_xlfn.AGGREGATE(15,6,(ROW(BA$11:BA$2000)-ROW(BA$11)+1)/($AU$11:$AU$2000=$DY$8),ROWS(EE$11:EE119))),"")</f>
        <v/>
      </c>
      <c r="EF119" s="26" t="str">
        <f>IFERROR(INDEX(BB$11:BB$2000,_xlfn.AGGREGATE(15,6,(ROW(BB$11:BB$2000)-ROW(BB$11)+1)/($AU$11:$AU$2000=$DY$8),ROWS(EF$11:EF119))),"")</f>
        <v/>
      </c>
      <c r="EG119" s="26" t="str">
        <f>IFERROR(INDEX(BC$11:BC$2000,_xlfn.AGGREGATE(15,6,(ROW(BC$11:BC$2000)-ROW(BC$11)+1)/($AU$11:$AU$2000=$DY$8),ROWS(EG$11:EG119))),"")</f>
        <v/>
      </c>
      <c r="EH119" s="26" t="str">
        <f>IFERROR(INDEX(BD$11:BD$2000,_xlfn.AGGREGATE(15,6,(ROW(BD$11:BD$2000)-ROW(BD$11)+1)/($AU$11:$AU$2000=$DY$8),ROWS(EH$11:EH119))),"")</f>
        <v/>
      </c>
      <c r="EI119" s="26" t="str">
        <f>IFERROR(INDEX(BE$11:BE$2000,_xlfn.AGGREGATE(15,6,(ROW(BE$11:BE$2000)-ROW(BE$11)+1)/($AU$11:$AU$2000=$DY$8),ROWS(EI$11:EI119))),"")</f>
        <v/>
      </c>
      <c r="EJ119" s="26" t="str">
        <f>IFERROR(INDEX(BF$11:BF$2000,_xlfn.AGGREGATE(15,6,(ROW(BF$11:BF$2000)-ROW(BF$11)+1)/($AU$11:$AU$2000=$DY$8),ROWS(EJ$11:EJ119))),"")</f>
        <v/>
      </c>
      <c r="EK119" s="26" t="str">
        <f>IFERROR(INDEX(BG$11:BG$2000,_xlfn.AGGREGATE(15,6,(ROW(BG$11:BG$2000)-ROW(BG$11)+1)/($AU$11:$AU$2000=$DY$8),ROWS(EK$11:EK119))),"")</f>
        <v/>
      </c>
      <c r="EL119" s="26" t="str">
        <f>IFERROR(INDEX(BH$11:BH$2000,_xlfn.AGGREGATE(15,6,(ROW(BH$11:BH$2000)-ROW(BH$11)+1)/($AU$11:$AU$2000=$DY$8),ROWS(EL$11:EL119))),"")</f>
        <v/>
      </c>
      <c r="EM119" s="26" t="str">
        <f>IFERROR(INDEX(BI$11:BI$2000,_xlfn.AGGREGATE(15,6,(ROW(BI$11:BI$2000)-ROW(BI$11)+1)/($AU$11:$AU$2000=$DY$8),ROWS(EM$11:EM119))),"")</f>
        <v/>
      </c>
      <c r="EN119" s="26" t="str">
        <f>IFERROR(INDEX(BJ$11:BJ$2000,_xlfn.AGGREGATE(15,6,(ROW(BJ$11:BJ$2000)-ROW(BJ$11)+1)/($AU$11:$AU$2000=$DY$8),ROWS(EN$11:EN119))),"")</f>
        <v/>
      </c>
      <c r="EO119" s="26" t="str">
        <f>IFERROR(INDEX(BK$11:BK$2000,_xlfn.AGGREGATE(15,6,(ROW(BK$11:BK$2000)-ROW(BK$11)+1)/($AU$11:$AU$2000=$DY$8),ROWS(EO$11:EO119))),"")</f>
        <v/>
      </c>
      <c r="EP119" s="26" t="str">
        <f>IFERROR(INDEX(BL$11:BL$2000,_xlfn.AGGREGATE(15,6,(ROW(BL$11:BL$2000)-ROW(BL$11)+1)/($AU$11:$AU$2000=$DY$8),ROWS(EP$11:EP119))),"")</f>
        <v/>
      </c>
      <c r="EQ119" s="26" t="str">
        <f>IFERROR(INDEX(BM$11:BM$2000,_xlfn.AGGREGATE(15,6,(ROW(BM$11:BM$2000)-ROW(BM$11)+1)/($AU$11:$AU$2000=$DY$8),ROWS(EQ$11:EQ119))),"")</f>
        <v/>
      </c>
      <c r="ER119" s="26" t="str">
        <f>IFERROR(INDEX(BN$11:BN$2000,_xlfn.AGGREGATE(15,6,(ROW(BN$11:BN$2000)-ROW(BN$11)+1)/($AU$11:$AU$2000=$DY$8),ROWS(ER$11:ER119))),"")</f>
        <v/>
      </c>
      <c r="ES119" s="26" t="str">
        <f>IFERROR(INDEX(BO$11:BO$2000,_xlfn.AGGREGATE(15,6,(ROW(BO$11:BO$2000)-ROW(BO$11)+1)/($AU$11:$AU$2000=$DY$8),ROWS(ES$11:ES119))),"")</f>
        <v/>
      </c>
      <c r="ET119" s="63" t="str">
        <f>IFERROR(INDEX(BP$11:BP$2000,_xlfn.AGGREGATE(15,6,(ROW(BP$11:BP$2000)-ROW(BP$11)+1)/($AU$11:$AU$2000=$DY$8),ROWS(ET$11:ET119))),"")</f>
        <v/>
      </c>
      <c r="EU119" s="25"/>
      <c r="EV119" s="49">
        <v>20</v>
      </c>
      <c r="EW119" s="34"/>
      <c r="EX119" s="176" t="e">
        <f t="shared" si="167"/>
        <v>#N/A</v>
      </c>
      <c r="EY119" s="35" t="e">
        <f t="shared" si="168"/>
        <v>#N/A</v>
      </c>
      <c r="EZ119" s="35" t="e">
        <f t="shared" si="169"/>
        <v>#N/A</v>
      </c>
      <c r="FA119" s="35" t="e">
        <f t="shared" si="170"/>
        <v>#N/A</v>
      </c>
      <c r="FB119" s="35" t="e">
        <f t="shared" si="171"/>
        <v>#N/A</v>
      </c>
      <c r="FC119" s="35" t="e">
        <f t="shared" si="172"/>
        <v>#N/A</v>
      </c>
      <c r="FD119" s="35" t="e">
        <f t="shared" si="173"/>
        <v>#N/A</v>
      </c>
      <c r="FE119" s="35" t="e">
        <f t="shared" si="174"/>
        <v>#N/A</v>
      </c>
      <c r="FF119" s="35" t="e">
        <f t="shared" si="175"/>
        <v>#N/A</v>
      </c>
      <c r="FG119" s="35" t="e">
        <f t="shared" si="176"/>
        <v>#N/A</v>
      </c>
      <c r="FH119" s="35" t="e">
        <f t="shared" si="177"/>
        <v>#N/A</v>
      </c>
      <c r="FI119" s="35" t="e">
        <f t="shared" si="178"/>
        <v>#N/A</v>
      </c>
      <c r="FJ119" s="35" t="e">
        <f t="shared" si="179"/>
        <v>#N/A</v>
      </c>
      <c r="FK119" s="35" t="e">
        <f t="shared" si="180"/>
        <v>#N/A</v>
      </c>
      <c r="FL119" s="35" t="e">
        <f t="shared" si="181"/>
        <v>#N/A</v>
      </c>
      <c r="FM119" s="35" t="e">
        <f t="shared" si="182"/>
        <v>#N/A</v>
      </c>
      <c r="FN119" s="35" t="e">
        <f t="shared" si="183"/>
        <v>#N/A</v>
      </c>
      <c r="FO119" s="35" t="e">
        <f t="shared" si="184"/>
        <v>#N/A</v>
      </c>
      <c r="FP119" s="35" t="e">
        <f t="shared" si="185"/>
        <v>#N/A</v>
      </c>
      <c r="FQ119" s="35" t="e">
        <f t="shared" si="186"/>
        <v>#N/A</v>
      </c>
      <c r="FR119" s="35" t="e">
        <f t="shared" si="187"/>
        <v>#N/A</v>
      </c>
      <c r="FS119" s="177" t="e">
        <f t="shared" si="188"/>
        <v>#N/A</v>
      </c>
      <c r="FT119" s="35"/>
      <c r="FU119" s="49">
        <v>20</v>
      </c>
      <c r="FV119" s="34"/>
      <c r="FW119" s="176" t="str">
        <f t="shared" si="189"/>
        <v>PASS</v>
      </c>
      <c r="FX119" s="36">
        <f t="shared" si="190"/>
        <v>3</v>
      </c>
      <c r="FY119" s="34">
        <f t="shared" si="191"/>
        <v>1</v>
      </c>
      <c r="FZ119" s="34">
        <f t="shared" si="192"/>
        <v>1</v>
      </c>
      <c r="GA119" s="34">
        <f t="shared" si="193"/>
        <v>3</v>
      </c>
      <c r="GB119" s="34">
        <f t="shared" si="194"/>
        <v>1</v>
      </c>
      <c r="GC119" s="34">
        <f t="shared" si="195"/>
        <v>1</v>
      </c>
      <c r="GD119" s="34">
        <f t="shared" si="196"/>
        <v>3</v>
      </c>
      <c r="GE119" s="173">
        <f t="shared" si="197"/>
        <v>1</v>
      </c>
      <c r="GF119" s="34">
        <f t="shared" si="198"/>
        <v>439</v>
      </c>
      <c r="GG119" s="34">
        <f t="shared" si="199"/>
        <v>0</v>
      </c>
      <c r="GH119" s="34">
        <f t="shared" si="200"/>
        <v>461</v>
      </c>
      <c r="GI119" s="34">
        <f t="shared" si="201"/>
        <v>11</v>
      </c>
      <c r="GJ119" s="34">
        <f t="shared" si="202"/>
        <v>0</v>
      </c>
      <c r="GK119" s="34">
        <f t="shared" si="203"/>
        <v>466.14859999999999</v>
      </c>
      <c r="GL119" s="34">
        <f t="shared" si="204"/>
        <v>905.27359999999999</v>
      </c>
      <c r="GM119" s="181">
        <f t="shared" si="205"/>
        <v>1344.3986</v>
      </c>
      <c r="GN119" s="34">
        <f t="shared" si="206"/>
        <v>1805.3986</v>
      </c>
      <c r="GO119" s="25"/>
      <c r="GP119" s="305"/>
      <c r="GR119" s="12"/>
      <c r="GS119" s="12"/>
      <c r="GT119" s="12"/>
      <c r="GU119" s="12"/>
      <c r="GV119" s="12"/>
      <c r="GW119" s="12"/>
      <c r="GX119" s="12"/>
      <c r="GY119" s="12"/>
      <c r="GZ119" s="12"/>
      <c r="HA119" s="12"/>
      <c r="HB119" s="12"/>
      <c r="HC119" s="26"/>
      <c r="HD119" s="26"/>
      <c r="HE119" s="26"/>
      <c r="HF119" s="26"/>
      <c r="HG119" s="26"/>
      <c r="HH119" s="2"/>
      <c r="HI119" s="2"/>
      <c r="HJ119" s="25"/>
      <c r="HK119" s="2"/>
      <c r="HL119" s="2"/>
    </row>
    <row r="120" spans="1:220" x14ac:dyDescent="0.3">
      <c r="N120" s="2"/>
      <c r="O120" s="25"/>
      <c r="P120" s="25"/>
      <c r="Q120" s="25"/>
      <c r="R120" s="25"/>
      <c r="S120" s="25"/>
      <c r="T120" s="25"/>
      <c r="U120" s="25"/>
      <c r="V120" s="2"/>
      <c r="W120" s="2"/>
      <c r="X120" s="2"/>
      <c r="Y120" s="25"/>
      <c r="Z120" s="25"/>
      <c r="AA120" s="25"/>
      <c r="AB120" s="2"/>
      <c r="AC120" s="25"/>
      <c r="AD120" s="25"/>
      <c r="AE120" s="25"/>
      <c r="AF120" s="25"/>
      <c r="AG120" s="25"/>
      <c r="AH120" s="25"/>
      <c r="AI120" s="25"/>
      <c r="AJ120" s="25"/>
      <c r="AK120" s="25"/>
      <c r="AL120" s="25"/>
      <c r="AM120" s="25"/>
      <c r="AN120" s="25"/>
      <c r="AO120" s="25"/>
      <c r="AP120" s="25"/>
      <c r="AQ120" s="25"/>
      <c r="AR120" s="142"/>
      <c r="AS120" s="18">
        <v>17</v>
      </c>
      <c r="AT120" s="26" t="s">
        <v>122</v>
      </c>
      <c r="AU120" s="4" t="str">
        <f t="shared" si="208"/>
        <v>FAIL</v>
      </c>
      <c r="AV120" s="26">
        <v>1</v>
      </c>
      <c r="AW120" s="26">
        <v>3</v>
      </c>
      <c r="AX120" s="26">
        <v>1</v>
      </c>
      <c r="AY120" s="26">
        <v>3</v>
      </c>
      <c r="AZ120" s="26">
        <v>1</v>
      </c>
      <c r="BA120" s="26">
        <v>3</v>
      </c>
      <c r="BB120" s="26">
        <v>1</v>
      </c>
      <c r="BC120" s="26">
        <v>3</v>
      </c>
      <c r="BD120" s="26">
        <f t="shared" si="209"/>
        <v>229</v>
      </c>
      <c r="BE120" s="26"/>
      <c r="BF120" s="26">
        <f t="shared" si="210"/>
        <v>263</v>
      </c>
      <c r="BG120" s="63">
        <f t="shared" si="210"/>
        <v>17</v>
      </c>
      <c r="BH120" s="26"/>
      <c r="BI120" s="138">
        <f t="shared" si="211"/>
        <v>229</v>
      </c>
      <c r="BJ120" s="138">
        <f t="shared" si="212"/>
        <v>492</v>
      </c>
      <c r="BK120" s="138">
        <f t="shared" si="213"/>
        <v>721</v>
      </c>
      <c r="BL120" s="138">
        <f t="shared" si="214"/>
        <v>984</v>
      </c>
      <c r="BM120" s="138">
        <f t="shared" si="215"/>
        <v>1213</v>
      </c>
      <c r="BN120" s="138">
        <f t="shared" si="216"/>
        <v>1476</v>
      </c>
      <c r="BO120" s="138">
        <f t="shared" si="217"/>
        <v>1705</v>
      </c>
      <c r="BP120" s="138">
        <f t="shared" si="218"/>
        <v>0</v>
      </c>
      <c r="BQ120" s="26"/>
      <c r="BR120" s="26" t="str">
        <f t="shared" si="219"/>
        <v>yes3</v>
      </c>
      <c r="BS120" s="26" t="str">
        <f t="shared" si="145"/>
        <v>Int</v>
      </c>
      <c r="BT120" s="26"/>
      <c r="BU120" s="26"/>
      <c r="BV120" s="1">
        <f t="shared" si="225"/>
        <v>0</v>
      </c>
      <c r="BW120" s="1">
        <f t="shared" si="225"/>
        <v>0</v>
      </c>
      <c r="BX120" s="1">
        <f t="shared" si="225"/>
        <v>0</v>
      </c>
      <c r="BY120" s="1">
        <f t="shared" si="225"/>
        <v>0</v>
      </c>
      <c r="BZ120" s="1">
        <f t="shared" si="225"/>
        <v>0</v>
      </c>
      <c r="CA120" s="1">
        <f t="shared" si="225"/>
        <v>0</v>
      </c>
      <c r="CB120" s="1">
        <f t="shared" si="225"/>
        <v>0</v>
      </c>
      <c r="CC120" s="1">
        <f t="shared" si="225"/>
        <v>0</v>
      </c>
      <c r="CD120" s="1">
        <f t="shared" si="225"/>
        <v>0</v>
      </c>
      <c r="CE120" s="1">
        <f t="shared" si="225"/>
        <v>0</v>
      </c>
      <c r="CF120" s="1">
        <f t="shared" si="226"/>
        <v>0</v>
      </c>
      <c r="CG120" s="1">
        <f t="shared" si="226"/>
        <v>0</v>
      </c>
      <c r="CH120" s="1">
        <f t="shared" si="226"/>
        <v>1</v>
      </c>
      <c r="CI120" s="1">
        <f t="shared" si="226"/>
        <v>0</v>
      </c>
      <c r="CJ120" s="1">
        <f t="shared" si="226"/>
        <v>0</v>
      </c>
      <c r="CK120" s="1">
        <f t="shared" si="226"/>
        <v>0</v>
      </c>
      <c r="CL120" s="1">
        <f t="shared" si="226"/>
        <v>0</v>
      </c>
      <c r="CM120" s="1">
        <f t="shared" si="226"/>
        <v>0</v>
      </c>
      <c r="CN120" s="1">
        <f t="shared" si="226"/>
        <v>1</v>
      </c>
      <c r="CO120" s="1">
        <f t="shared" si="226"/>
        <v>0</v>
      </c>
      <c r="CP120" s="1">
        <f t="shared" si="227"/>
        <v>0</v>
      </c>
      <c r="CQ120" s="1">
        <f t="shared" si="227"/>
        <v>0</v>
      </c>
      <c r="CR120" s="1">
        <f t="shared" si="227"/>
        <v>0</v>
      </c>
      <c r="CS120" s="1">
        <f t="shared" si="227"/>
        <v>0</v>
      </c>
      <c r="CT120" s="1">
        <f t="shared" si="227"/>
        <v>0</v>
      </c>
      <c r="CU120" s="1">
        <f t="shared" si="227"/>
        <v>0</v>
      </c>
      <c r="CV120" s="1">
        <f t="shared" si="227"/>
        <v>0</v>
      </c>
      <c r="CW120" s="1">
        <f t="shared" si="227"/>
        <v>0</v>
      </c>
      <c r="CX120" s="1">
        <f t="shared" si="227"/>
        <v>0</v>
      </c>
      <c r="CY120" s="1">
        <f t="shared" si="227"/>
        <v>0</v>
      </c>
      <c r="CZ120" s="1">
        <f t="shared" si="228"/>
        <v>0</v>
      </c>
      <c r="DA120" s="1">
        <f t="shared" si="228"/>
        <v>0</v>
      </c>
      <c r="DB120" s="1">
        <f t="shared" si="228"/>
        <v>0</v>
      </c>
      <c r="DC120" s="1">
        <f t="shared" si="228"/>
        <v>0</v>
      </c>
      <c r="DD120" s="1">
        <f t="shared" si="228"/>
        <v>0</v>
      </c>
      <c r="DE120" s="1">
        <f t="shared" si="228"/>
        <v>0</v>
      </c>
      <c r="DF120" s="1">
        <f t="shared" si="228"/>
        <v>0</v>
      </c>
      <c r="DG120" s="1">
        <f t="shared" si="228"/>
        <v>0</v>
      </c>
      <c r="DH120" s="1">
        <f t="shared" si="228"/>
        <v>0</v>
      </c>
      <c r="DI120" s="1">
        <f t="shared" si="228"/>
        <v>0</v>
      </c>
      <c r="DJ120" s="1">
        <f t="shared" si="229"/>
        <v>0</v>
      </c>
      <c r="DK120" s="1">
        <f t="shared" si="229"/>
        <v>0</v>
      </c>
      <c r="DL120" s="1">
        <f t="shared" si="229"/>
        <v>0</v>
      </c>
      <c r="DM120" s="1">
        <f t="shared" si="229"/>
        <v>0</v>
      </c>
      <c r="DN120" s="1">
        <f t="shared" si="229"/>
        <v>0</v>
      </c>
      <c r="DO120" s="1">
        <f t="shared" si="229"/>
        <v>0</v>
      </c>
      <c r="DP120" s="26"/>
      <c r="DQ120" s="26"/>
      <c r="DR120" s="26"/>
      <c r="DS120" s="26"/>
      <c r="DT120" s="366"/>
      <c r="DU120" s="142"/>
      <c r="DV120" s="26"/>
      <c r="DW120" s="48">
        <v>107</v>
      </c>
      <c r="DX120" s="26" t="str">
        <f>IFERROR(INDEX(AT$11:AT$2000,_xlfn.AGGREGATE(15,6,(ROW(AT$11:AT$2000)-ROW(AT$11)+1)/($AU$11:$AU$2000=$DY$8),ROWS(DX$11:DX120))),"")</f>
        <v/>
      </c>
      <c r="DY120" s="4" t="str">
        <f>IFERROR(INDEX(AU$11:AU$2000,_xlfn.AGGREGATE(15,6,(ROW(AU$11:AU$2000)-ROW(AU$11)+1)/($AU$11:$AU$2000=$DY$8),ROWS(DY$11:DY120))),"")</f>
        <v/>
      </c>
      <c r="DZ120" s="26" t="str">
        <f>IFERROR(INDEX(AV$11:AV$2000,_xlfn.AGGREGATE(15,6,(ROW(AV$11:AV$2000)-ROW(AV$11)+1)/($AU$11:$AU$2000=$DY$8),ROWS(DZ$11:DZ120))),"")</f>
        <v/>
      </c>
      <c r="EA120" s="26" t="str">
        <f>IFERROR(INDEX(AW$11:AW$2000,_xlfn.AGGREGATE(15,6,(ROW(AW$11:AW$2000)-ROW(AW$11)+1)/($AU$11:$AU$2000=$DY$8),ROWS(EA$11:EA120))),"")</f>
        <v/>
      </c>
      <c r="EB120" s="26" t="str">
        <f>IFERROR(INDEX(AX$11:AX$2000,_xlfn.AGGREGATE(15,6,(ROW(AX$11:AX$2000)-ROW(AX$11)+1)/($AU$11:$AU$2000=$DY$8),ROWS(EB$11:EB120))),"")</f>
        <v/>
      </c>
      <c r="EC120" s="26" t="str">
        <f>IFERROR(INDEX(AY$11:AY$2000,_xlfn.AGGREGATE(15,6,(ROW(AY$11:AY$2000)-ROW(AY$11)+1)/($AU$11:$AU$2000=$DY$8),ROWS(EC$11:EC120))),"")</f>
        <v/>
      </c>
      <c r="ED120" s="26" t="str">
        <f>IFERROR(INDEX(AZ$11:AZ$2000,_xlfn.AGGREGATE(15,6,(ROW(AZ$11:AZ$2000)-ROW(AZ$11)+1)/($AU$11:$AU$2000=$DY$8),ROWS(ED$11:ED120))),"")</f>
        <v/>
      </c>
      <c r="EE120" s="26" t="str">
        <f>IFERROR(INDEX(BA$11:BA$2000,_xlfn.AGGREGATE(15,6,(ROW(BA$11:BA$2000)-ROW(BA$11)+1)/($AU$11:$AU$2000=$DY$8),ROWS(EE$11:EE120))),"")</f>
        <v/>
      </c>
      <c r="EF120" s="26" t="str">
        <f>IFERROR(INDEX(BB$11:BB$2000,_xlfn.AGGREGATE(15,6,(ROW(BB$11:BB$2000)-ROW(BB$11)+1)/($AU$11:$AU$2000=$DY$8),ROWS(EF$11:EF120))),"")</f>
        <v/>
      </c>
      <c r="EG120" s="26" t="str">
        <f>IFERROR(INDEX(BC$11:BC$2000,_xlfn.AGGREGATE(15,6,(ROW(BC$11:BC$2000)-ROW(BC$11)+1)/($AU$11:$AU$2000=$DY$8),ROWS(EG$11:EG120))),"")</f>
        <v/>
      </c>
      <c r="EH120" s="26" t="str">
        <f>IFERROR(INDEX(BD$11:BD$2000,_xlfn.AGGREGATE(15,6,(ROW(BD$11:BD$2000)-ROW(BD$11)+1)/($AU$11:$AU$2000=$DY$8),ROWS(EH$11:EH120))),"")</f>
        <v/>
      </c>
      <c r="EI120" s="26" t="str">
        <f>IFERROR(INDEX(BE$11:BE$2000,_xlfn.AGGREGATE(15,6,(ROW(BE$11:BE$2000)-ROW(BE$11)+1)/($AU$11:$AU$2000=$DY$8),ROWS(EI$11:EI120))),"")</f>
        <v/>
      </c>
      <c r="EJ120" s="26" t="str">
        <f>IFERROR(INDEX(BF$11:BF$2000,_xlfn.AGGREGATE(15,6,(ROW(BF$11:BF$2000)-ROW(BF$11)+1)/($AU$11:$AU$2000=$DY$8),ROWS(EJ$11:EJ120))),"")</f>
        <v/>
      </c>
      <c r="EK120" s="26" t="str">
        <f>IFERROR(INDEX(BG$11:BG$2000,_xlfn.AGGREGATE(15,6,(ROW(BG$11:BG$2000)-ROW(BG$11)+1)/($AU$11:$AU$2000=$DY$8),ROWS(EK$11:EK120))),"")</f>
        <v/>
      </c>
      <c r="EL120" s="26" t="str">
        <f>IFERROR(INDEX(BH$11:BH$2000,_xlfn.AGGREGATE(15,6,(ROW(BH$11:BH$2000)-ROW(BH$11)+1)/($AU$11:$AU$2000=$DY$8),ROWS(EL$11:EL120))),"")</f>
        <v/>
      </c>
      <c r="EM120" s="26" t="str">
        <f>IFERROR(INDEX(BI$11:BI$2000,_xlfn.AGGREGATE(15,6,(ROW(BI$11:BI$2000)-ROW(BI$11)+1)/($AU$11:$AU$2000=$DY$8),ROWS(EM$11:EM120))),"")</f>
        <v/>
      </c>
      <c r="EN120" s="26" t="str">
        <f>IFERROR(INDEX(BJ$11:BJ$2000,_xlfn.AGGREGATE(15,6,(ROW(BJ$11:BJ$2000)-ROW(BJ$11)+1)/($AU$11:$AU$2000=$DY$8),ROWS(EN$11:EN120))),"")</f>
        <v/>
      </c>
      <c r="EO120" s="26" t="str">
        <f>IFERROR(INDEX(BK$11:BK$2000,_xlfn.AGGREGATE(15,6,(ROW(BK$11:BK$2000)-ROW(BK$11)+1)/($AU$11:$AU$2000=$DY$8),ROWS(EO$11:EO120))),"")</f>
        <v/>
      </c>
      <c r="EP120" s="26" t="str">
        <f>IFERROR(INDEX(BL$11:BL$2000,_xlfn.AGGREGATE(15,6,(ROW(BL$11:BL$2000)-ROW(BL$11)+1)/($AU$11:$AU$2000=$DY$8),ROWS(EP$11:EP120))),"")</f>
        <v/>
      </c>
      <c r="EQ120" s="26" t="str">
        <f>IFERROR(INDEX(BM$11:BM$2000,_xlfn.AGGREGATE(15,6,(ROW(BM$11:BM$2000)-ROW(BM$11)+1)/($AU$11:$AU$2000=$DY$8),ROWS(EQ$11:EQ120))),"")</f>
        <v/>
      </c>
      <c r="ER120" s="26" t="str">
        <f>IFERROR(INDEX(BN$11:BN$2000,_xlfn.AGGREGATE(15,6,(ROW(BN$11:BN$2000)-ROW(BN$11)+1)/($AU$11:$AU$2000=$DY$8),ROWS(ER$11:ER120))),"")</f>
        <v/>
      </c>
      <c r="ES120" s="26" t="str">
        <f>IFERROR(INDEX(BO$11:BO$2000,_xlfn.AGGREGATE(15,6,(ROW(BO$11:BO$2000)-ROW(BO$11)+1)/($AU$11:$AU$2000=$DY$8),ROWS(ES$11:ES120))),"")</f>
        <v/>
      </c>
      <c r="ET120" s="63" t="str">
        <f>IFERROR(INDEX(BP$11:BP$2000,_xlfn.AGGREGATE(15,6,(ROW(BP$11:BP$2000)-ROW(BP$11)+1)/($AU$11:$AU$2000=$DY$8),ROWS(ET$11:ET120))),"")</f>
        <v/>
      </c>
      <c r="EU120" s="25"/>
      <c r="EV120" s="49">
        <v>21</v>
      </c>
      <c r="EW120" s="34"/>
      <c r="EX120" s="176" t="e">
        <f t="shared" si="167"/>
        <v>#N/A</v>
      </c>
      <c r="EY120" s="35" t="e">
        <f t="shared" si="168"/>
        <v>#N/A</v>
      </c>
      <c r="EZ120" s="35" t="e">
        <f t="shared" si="169"/>
        <v>#N/A</v>
      </c>
      <c r="FA120" s="35" t="e">
        <f t="shared" si="170"/>
        <v>#N/A</v>
      </c>
      <c r="FB120" s="35" t="e">
        <f t="shared" si="171"/>
        <v>#N/A</v>
      </c>
      <c r="FC120" s="35" t="e">
        <f t="shared" si="172"/>
        <v>#N/A</v>
      </c>
      <c r="FD120" s="35" t="e">
        <f t="shared" si="173"/>
        <v>#N/A</v>
      </c>
      <c r="FE120" s="35" t="e">
        <f t="shared" si="174"/>
        <v>#N/A</v>
      </c>
      <c r="FF120" s="35" t="e">
        <f t="shared" si="175"/>
        <v>#N/A</v>
      </c>
      <c r="FG120" s="35" t="e">
        <f t="shared" si="176"/>
        <v>#N/A</v>
      </c>
      <c r="FH120" s="35" t="e">
        <f t="shared" si="177"/>
        <v>#N/A</v>
      </c>
      <c r="FI120" s="35" t="e">
        <f t="shared" si="178"/>
        <v>#N/A</v>
      </c>
      <c r="FJ120" s="35" t="e">
        <f t="shared" si="179"/>
        <v>#N/A</v>
      </c>
      <c r="FK120" s="35" t="e">
        <f t="shared" si="180"/>
        <v>#N/A</v>
      </c>
      <c r="FL120" s="35" t="e">
        <f t="shared" si="181"/>
        <v>#N/A</v>
      </c>
      <c r="FM120" s="35" t="e">
        <f t="shared" si="182"/>
        <v>#N/A</v>
      </c>
      <c r="FN120" s="35" t="e">
        <f t="shared" si="183"/>
        <v>#N/A</v>
      </c>
      <c r="FO120" s="35" t="e">
        <f t="shared" si="184"/>
        <v>#N/A</v>
      </c>
      <c r="FP120" s="35" t="e">
        <f t="shared" si="185"/>
        <v>#N/A</v>
      </c>
      <c r="FQ120" s="35" t="e">
        <f t="shared" si="186"/>
        <v>#N/A</v>
      </c>
      <c r="FR120" s="35" t="e">
        <f t="shared" si="187"/>
        <v>#N/A</v>
      </c>
      <c r="FS120" s="177" t="e">
        <f t="shared" si="188"/>
        <v>#N/A</v>
      </c>
      <c r="FT120" s="35"/>
      <c r="FU120" s="49">
        <v>21</v>
      </c>
      <c r="FV120" s="34"/>
      <c r="FW120" s="176" t="str">
        <f t="shared" si="189"/>
        <v>PASS</v>
      </c>
      <c r="FX120" s="36">
        <f t="shared" si="190"/>
        <v>3</v>
      </c>
      <c r="FY120" s="34">
        <f t="shared" si="191"/>
        <v>1</v>
      </c>
      <c r="FZ120" s="34">
        <f t="shared" si="192"/>
        <v>1</v>
      </c>
      <c r="GA120" s="34">
        <f t="shared" si="193"/>
        <v>3</v>
      </c>
      <c r="GB120" s="34">
        <f t="shared" si="194"/>
        <v>1</v>
      </c>
      <c r="GC120" s="34">
        <f t="shared" si="195"/>
        <v>1</v>
      </c>
      <c r="GD120" s="34">
        <f t="shared" si="196"/>
        <v>3</v>
      </c>
      <c r="GE120" s="173">
        <f t="shared" si="197"/>
        <v>1</v>
      </c>
      <c r="GF120" s="34">
        <f t="shared" si="198"/>
        <v>438.5</v>
      </c>
      <c r="GG120" s="34">
        <f t="shared" si="199"/>
        <v>0</v>
      </c>
      <c r="GH120" s="34">
        <f t="shared" si="200"/>
        <v>461.5</v>
      </c>
      <c r="GI120" s="34">
        <f t="shared" si="201"/>
        <v>11.5</v>
      </c>
      <c r="GJ120" s="34">
        <f t="shared" si="202"/>
        <v>0</v>
      </c>
      <c r="GK120" s="34">
        <f t="shared" si="203"/>
        <v>466.64859999999999</v>
      </c>
      <c r="GL120" s="34">
        <f t="shared" si="204"/>
        <v>905.27359999999999</v>
      </c>
      <c r="GM120" s="181">
        <f t="shared" si="205"/>
        <v>1343.8986</v>
      </c>
      <c r="GN120" s="34">
        <f t="shared" si="206"/>
        <v>1805.3986</v>
      </c>
      <c r="GO120" s="25"/>
      <c r="GP120" s="305"/>
      <c r="GR120" s="12"/>
      <c r="GS120" s="12"/>
      <c r="GT120" s="12"/>
      <c r="GU120" s="12"/>
      <c r="GV120" s="12"/>
      <c r="GW120" s="12"/>
      <c r="GX120" s="12"/>
      <c r="GY120" s="12"/>
      <c r="GZ120" s="12"/>
      <c r="HA120" s="12"/>
      <c r="HB120" s="12"/>
      <c r="HC120" s="26"/>
      <c r="HD120" s="26"/>
      <c r="HE120" s="26"/>
      <c r="HF120" s="26"/>
      <c r="HG120" s="26"/>
      <c r="HH120" s="2"/>
      <c r="HI120" s="2"/>
      <c r="HJ120" s="25"/>
      <c r="HK120" s="2"/>
      <c r="HL120" s="2"/>
    </row>
    <row r="121" spans="1:220" x14ac:dyDescent="0.3">
      <c r="N121" s="2"/>
      <c r="O121" s="25"/>
      <c r="P121" s="25"/>
      <c r="Q121" s="25"/>
      <c r="R121" s="25"/>
      <c r="S121" s="25"/>
      <c r="T121" s="25"/>
      <c r="U121" s="25"/>
      <c r="V121" s="2"/>
      <c r="W121" s="2"/>
      <c r="X121" s="2"/>
      <c r="Y121" s="25"/>
      <c r="Z121" s="25"/>
      <c r="AA121" s="25"/>
      <c r="AB121" s="2"/>
      <c r="AC121" s="25"/>
      <c r="AD121" s="25"/>
      <c r="AE121" s="25"/>
      <c r="AF121" s="25"/>
      <c r="AG121" s="25"/>
      <c r="AH121" s="25"/>
      <c r="AI121" s="25"/>
      <c r="AJ121" s="25"/>
      <c r="AK121" s="25"/>
      <c r="AL121" s="25"/>
      <c r="AM121" s="25"/>
      <c r="AN121" s="25"/>
      <c r="AO121" s="25"/>
      <c r="AP121" s="25"/>
      <c r="AQ121" s="25"/>
      <c r="AR121" s="142"/>
      <c r="AS121" s="18">
        <v>18</v>
      </c>
      <c r="AT121" s="26" t="s">
        <v>122</v>
      </c>
      <c r="AU121" s="4" t="str">
        <f t="shared" si="208"/>
        <v>FAIL</v>
      </c>
      <c r="AV121" s="26">
        <v>1</v>
      </c>
      <c r="AW121" s="26">
        <v>3</v>
      </c>
      <c r="AX121" s="26">
        <v>1</v>
      </c>
      <c r="AY121" s="26">
        <v>3</v>
      </c>
      <c r="AZ121" s="26">
        <v>1</v>
      </c>
      <c r="BA121" s="26">
        <v>3</v>
      </c>
      <c r="BB121" s="26">
        <v>1</v>
      </c>
      <c r="BC121" s="26">
        <v>3</v>
      </c>
      <c r="BD121" s="26">
        <f t="shared" si="209"/>
        <v>228</v>
      </c>
      <c r="BE121" s="26"/>
      <c r="BF121" s="26">
        <f t="shared" si="210"/>
        <v>264</v>
      </c>
      <c r="BG121" s="63">
        <f t="shared" si="210"/>
        <v>18</v>
      </c>
      <c r="BH121" s="26"/>
      <c r="BI121" s="138">
        <f t="shared" si="211"/>
        <v>228</v>
      </c>
      <c r="BJ121" s="138">
        <f t="shared" si="212"/>
        <v>492</v>
      </c>
      <c r="BK121" s="138">
        <f t="shared" si="213"/>
        <v>720</v>
      </c>
      <c r="BL121" s="138">
        <f t="shared" si="214"/>
        <v>984</v>
      </c>
      <c r="BM121" s="138">
        <f t="shared" si="215"/>
        <v>1212</v>
      </c>
      <c r="BN121" s="138">
        <f t="shared" si="216"/>
        <v>1476</v>
      </c>
      <c r="BO121" s="138">
        <f t="shared" si="217"/>
        <v>1704</v>
      </c>
      <c r="BP121" s="138">
        <f t="shared" si="218"/>
        <v>0</v>
      </c>
      <c r="BQ121" s="26"/>
      <c r="BR121" s="26" t="str">
        <f t="shared" si="219"/>
        <v>yes3</v>
      </c>
      <c r="BS121" s="26" t="str">
        <f t="shared" si="145"/>
        <v>Int</v>
      </c>
      <c r="BT121" s="26"/>
      <c r="BU121" s="26"/>
      <c r="BV121" s="1">
        <f t="shared" si="225"/>
        <v>0</v>
      </c>
      <c r="BW121" s="1">
        <f t="shared" si="225"/>
        <v>0</v>
      </c>
      <c r="BX121" s="1">
        <f t="shared" si="225"/>
        <v>0</v>
      </c>
      <c r="BY121" s="1">
        <f t="shared" si="225"/>
        <v>0</v>
      </c>
      <c r="BZ121" s="1">
        <f t="shared" si="225"/>
        <v>0</v>
      </c>
      <c r="CA121" s="1">
        <f t="shared" si="225"/>
        <v>0</v>
      </c>
      <c r="CB121" s="1">
        <f t="shared" si="225"/>
        <v>0</v>
      </c>
      <c r="CC121" s="1">
        <f t="shared" si="225"/>
        <v>0</v>
      </c>
      <c r="CD121" s="1">
        <f t="shared" si="225"/>
        <v>0</v>
      </c>
      <c r="CE121" s="1">
        <f t="shared" si="225"/>
        <v>0</v>
      </c>
      <c r="CF121" s="1">
        <f t="shared" si="226"/>
        <v>0</v>
      </c>
      <c r="CG121" s="1">
        <f t="shared" si="226"/>
        <v>0</v>
      </c>
      <c r="CH121" s="1">
        <f t="shared" si="226"/>
        <v>1</v>
      </c>
      <c r="CI121" s="1">
        <f t="shared" si="226"/>
        <v>0</v>
      </c>
      <c r="CJ121" s="1">
        <f t="shared" si="226"/>
        <v>0</v>
      </c>
      <c r="CK121" s="1">
        <f t="shared" si="226"/>
        <v>0</v>
      </c>
      <c r="CL121" s="1">
        <f t="shared" si="226"/>
        <v>0</v>
      </c>
      <c r="CM121" s="1">
        <f t="shared" si="226"/>
        <v>0</v>
      </c>
      <c r="CN121" s="1">
        <f t="shared" si="226"/>
        <v>0</v>
      </c>
      <c r="CO121" s="1">
        <f t="shared" si="226"/>
        <v>0</v>
      </c>
      <c r="CP121" s="1">
        <f t="shared" si="227"/>
        <v>0</v>
      </c>
      <c r="CQ121" s="1">
        <f t="shared" si="227"/>
        <v>0</v>
      </c>
      <c r="CR121" s="1">
        <f t="shared" si="227"/>
        <v>0</v>
      </c>
      <c r="CS121" s="1">
        <f t="shared" si="227"/>
        <v>0</v>
      </c>
      <c r="CT121" s="1">
        <f t="shared" si="227"/>
        <v>0</v>
      </c>
      <c r="CU121" s="1">
        <f t="shared" si="227"/>
        <v>0</v>
      </c>
      <c r="CV121" s="1">
        <f t="shared" si="227"/>
        <v>0</v>
      </c>
      <c r="CW121" s="1">
        <f t="shared" si="227"/>
        <v>0</v>
      </c>
      <c r="CX121" s="1">
        <f t="shared" si="227"/>
        <v>0</v>
      </c>
      <c r="CY121" s="1">
        <f t="shared" si="227"/>
        <v>0</v>
      </c>
      <c r="CZ121" s="1">
        <f t="shared" si="228"/>
        <v>0</v>
      </c>
      <c r="DA121" s="1">
        <f t="shared" si="228"/>
        <v>0</v>
      </c>
      <c r="DB121" s="1">
        <f t="shared" si="228"/>
        <v>0</v>
      </c>
      <c r="DC121" s="1">
        <f t="shared" si="228"/>
        <v>0</v>
      </c>
      <c r="DD121" s="1">
        <f t="shared" si="228"/>
        <v>0</v>
      </c>
      <c r="DE121" s="1">
        <f t="shared" si="228"/>
        <v>0</v>
      </c>
      <c r="DF121" s="1">
        <f t="shared" si="228"/>
        <v>0</v>
      </c>
      <c r="DG121" s="1">
        <f t="shared" si="228"/>
        <v>0</v>
      </c>
      <c r="DH121" s="1">
        <f t="shared" si="228"/>
        <v>0</v>
      </c>
      <c r="DI121" s="1">
        <f t="shared" si="228"/>
        <v>0</v>
      </c>
      <c r="DJ121" s="1">
        <f t="shared" si="229"/>
        <v>0</v>
      </c>
      <c r="DK121" s="1">
        <f t="shared" si="229"/>
        <v>0</v>
      </c>
      <c r="DL121" s="1">
        <f t="shared" si="229"/>
        <v>0</v>
      </c>
      <c r="DM121" s="1">
        <f t="shared" si="229"/>
        <v>0</v>
      </c>
      <c r="DN121" s="1">
        <f t="shared" si="229"/>
        <v>0</v>
      </c>
      <c r="DO121" s="1">
        <f t="shared" si="229"/>
        <v>0</v>
      </c>
      <c r="DP121" s="26"/>
      <c r="DQ121" s="26"/>
      <c r="DR121" s="26"/>
      <c r="DS121" s="26"/>
      <c r="DT121" s="366"/>
      <c r="DU121" s="142"/>
      <c r="DV121" s="26"/>
      <c r="DW121" s="48">
        <v>108</v>
      </c>
      <c r="DX121" s="26" t="str">
        <f>IFERROR(INDEX(AT$11:AT$2000,_xlfn.AGGREGATE(15,6,(ROW(AT$11:AT$2000)-ROW(AT$11)+1)/($AU$11:$AU$2000=$DY$8),ROWS(DX$11:DX121))),"")</f>
        <v/>
      </c>
      <c r="DY121" s="4" t="str">
        <f>IFERROR(INDEX(AU$11:AU$2000,_xlfn.AGGREGATE(15,6,(ROW(AU$11:AU$2000)-ROW(AU$11)+1)/($AU$11:$AU$2000=$DY$8),ROWS(DY$11:DY121))),"")</f>
        <v/>
      </c>
      <c r="DZ121" s="26" t="str">
        <f>IFERROR(INDEX(AV$11:AV$2000,_xlfn.AGGREGATE(15,6,(ROW(AV$11:AV$2000)-ROW(AV$11)+1)/($AU$11:$AU$2000=$DY$8),ROWS(DZ$11:DZ121))),"")</f>
        <v/>
      </c>
      <c r="EA121" s="26" t="str">
        <f>IFERROR(INDEX(AW$11:AW$2000,_xlfn.AGGREGATE(15,6,(ROW(AW$11:AW$2000)-ROW(AW$11)+1)/($AU$11:$AU$2000=$DY$8),ROWS(EA$11:EA121))),"")</f>
        <v/>
      </c>
      <c r="EB121" s="26" t="str">
        <f>IFERROR(INDEX(AX$11:AX$2000,_xlfn.AGGREGATE(15,6,(ROW(AX$11:AX$2000)-ROW(AX$11)+1)/($AU$11:$AU$2000=$DY$8),ROWS(EB$11:EB121))),"")</f>
        <v/>
      </c>
      <c r="EC121" s="26" t="str">
        <f>IFERROR(INDEX(AY$11:AY$2000,_xlfn.AGGREGATE(15,6,(ROW(AY$11:AY$2000)-ROW(AY$11)+1)/($AU$11:$AU$2000=$DY$8),ROWS(EC$11:EC121))),"")</f>
        <v/>
      </c>
      <c r="ED121" s="26" t="str">
        <f>IFERROR(INDEX(AZ$11:AZ$2000,_xlfn.AGGREGATE(15,6,(ROW(AZ$11:AZ$2000)-ROW(AZ$11)+1)/($AU$11:$AU$2000=$DY$8),ROWS(ED$11:ED121))),"")</f>
        <v/>
      </c>
      <c r="EE121" s="26" t="str">
        <f>IFERROR(INDEX(BA$11:BA$2000,_xlfn.AGGREGATE(15,6,(ROW(BA$11:BA$2000)-ROW(BA$11)+1)/($AU$11:$AU$2000=$DY$8),ROWS(EE$11:EE121))),"")</f>
        <v/>
      </c>
      <c r="EF121" s="26" t="str">
        <f>IFERROR(INDEX(BB$11:BB$2000,_xlfn.AGGREGATE(15,6,(ROW(BB$11:BB$2000)-ROW(BB$11)+1)/($AU$11:$AU$2000=$DY$8),ROWS(EF$11:EF121))),"")</f>
        <v/>
      </c>
      <c r="EG121" s="26" t="str">
        <f>IFERROR(INDEX(BC$11:BC$2000,_xlfn.AGGREGATE(15,6,(ROW(BC$11:BC$2000)-ROW(BC$11)+1)/($AU$11:$AU$2000=$DY$8),ROWS(EG$11:EG121))),"")</f>
        <v/>
      </c>
      <c r="EH121" s="26" t="str">
        <f>IFERROR(INDEX(BD$11:BD$2000,_xlfn.AGGREGATE(15,6,(ROW(BD$11:BD$2000)-ROW(BD$11)+1)/($AU$11:$AU$2000=$DY$8),ROWS(EH$11:EH121))),"")</f>
        <v/>
      </c>
      <c r="EI121" s="26" t="str">
        <f>IFERROR(INDEX(BE$11:BE$2000,_xlfn.AGGREGATE(15,6,(ROW(BE$11:BE$2000)-ROW(BE$11)+1)/($AU$11:$AU$2000=$DY$8),ROWS(EI$11:EI121))),"")</f>
        <v/>
      </c>
      <c r="EJ121" s="26" t="str">
        <f>IFERROR(INDEX(BF$11:BF$2000,_xlfn.AGGREGATE(15,6,(ROW(BF$11:BF$2000)-ROW(BF$11)+1)/($AU$11:$AU$2000=$DY$8),ROWS(EJ$11:EJ121))),"")</f>
        <v/>
      </c>
      <c r="EK121" s="26" t="str">
        <f>IFERROR(INDEX(BG$11:BG$2000,_xlfn.AGGREGATE(15,6,(ROW(BG$11:BG$2000)-ROW(BG$11)+1)/($AU$11:$AU$2000=$DY$8),ROWS(EK$11:EK121))),"")</f>
        <v/>
      </c>
      <c r="EL121" s="26" t="str">
        <f>IFERROR(INDEX(BH$11:BH$2000,_xlfn.AGGREGATE(15,6,(ROW(BH$11:BH$2000)-ROW(BH$11)+1)/($AU$11:$AU$2000=$DY$8),ROWS(EL$11:EL121))),"")</f>
        <v/>
      </c>
      <c r="EM121" s="26" t="str">
        <f>IFERROR(INDEX(BI$11:BI$2000,_xlfn.AGGREGATE(15,6,(ROW(BI$11:BI$2000)-ROW(BI$11)+1)/($AU$11:$AU$2000=$DY$8),ROWS(EM$11:EM121))),"")</f>
        <v/>
      </c>
      <c r="EN121" s="26" t="str">
        <f>IFERROR(INDEX(BJ$11:BJ$2000,_xlfn.AGGREGATE(15,6,(ROW(BJ$11:BJ$2000)-ROW(BJ$11)+1)/($AU$11:$AU$2000=$DY$8),ROWS(EN$11:EN121))),"")</f>
        <v/>
      </c>
      <c r="EO121" s="26" t="str">
        <f>IFERROR(INDEX(BK$11:BK$2000,_xlfn.AGGREGATE(15,6,(ROW(BK$11:BK$2000)-ROW(BK$11)+1)/($AU$11:$AU$2000=$DY$8),ROWS(EO$11:EO121))),"")</f>
        <v/>
      </c>
      <c r="EP121" s="26" t="str">
        <f>IFERROR(INDEX(BL$11:BL$2000,_xlfn.AGGREGATE(15,6,(ROW(BL$11:BL$2000)-ROW(BL$11)+1)/($AU$11:$AU$2000=$DY$8),ROWS(EP$11:EP121))),"")</f>
        <v/>
      </c>
      <c r="EQ121" s="26" t="str">
        <f>IFERROR(INDEX(BM$11:BM$2000,_xlfn.AGGREGATE(15,6,(ROW(BM$11:BM$2000)-ROW(BM$11)+1)/($AU$11:$AU$2000=$DY$8),ROWS(EQ$11:EQ121))),"")</f>
        <v/>
      </c>
      <c r="ER121" s="26" t="str">
        <f>IFERROR(INDEX(BN$11:BN$2000,_xlfn.AGGREGATE(15,6,(ROW(BN$11:BN$2000)-ROW(BN$11)+1)/($AU$11:$AU$2000=$DY$8),ROWS(ER$11:ER121))),"")</f>
        <v/>
      </c>
      <c r="ES121" s="26" t="str">
        <f>IFERROR(INDEX(BO$11:BO$2000,_xlfn.AGGREGATE(15,6,(ROW(BO$11:BO$2000)-ROW(BO$11)+1)/($AU$11:$AU$2000=$DY$8),ROWS(ES$11:ES121))),"")</f>
        <v/>
      </c>
      <c r="ET121" s="63" t="str">
        <f>IFERROR(INDEX(BP$11:BP$2000,_xlfn.AGGREGATE(15,6,(ROW(BP$11:BP$2000)-ROW(BP$11)+1)/($AU$11:$AU$2000=$DY$8),ROWS(ET$11:ET121))),"")</f>
        <v/>
      </c>
      <c r="EU121" s="25"/>
      <c r="EV121" s="49">
        <v>22</v>
      </c>
      <c r="EW121" s="34"/>
      <c r="EX121" s="176" t="e">
        <f t="shared" si="167"/>
        <v>#N/A</v>
      </c>
      <c r="EY121" s="35" t="e">
        <f t="shared" si="168"/>
        <v>#N/A</v>
      </c>
      <c r="EZ121" s="35" t="e">
        <f t="shared" si="169"/>
        <v>#N/A</v>
      </c>
      <c r="FA121" s="35" t="e">
        <f t="shared" si="170"/>
        <v>#N/A</v>
      </c>
      <c r="FB121" s="35" t="e">
        <f t="shared" si="171"/>
        <v>#N/A</v>
      </c>
      <c r="FC121" s="35" t="e">
        <f t="shared" si="172"/>
        <v>#N/A</v>
      </c>
      <c r="FD121" s="35" t="e">
        <f t="shared" si="173"/>
        <v>#N/A</v>
      </c>
      <c r="FE121" s="35" t="e">
        <f t="shared" si="174"/>
        <v>#N/A</v>
      </c>
      <c r="FF121" s="35" t="e">
        <f t="shared" si="175"/>
        <v>#N/A</v>
      </c>
      <c r="FG121" s="35" t="e">
        <f t="shared" si="176"/>
        <v>#N/A</v>
      </c>
      <c r="FH121" s="35" t="e">
        <f t="shared" si="177"/>
        <v>#N/A</v>
      </c>
      <c r="FI121" s="35" t="e">
        <f t="shared" si="178"/>
        <v>#N/A</v>
      </c>
      <c r="FJ121" s="35" t="e">
        <f t="shared" si="179"/>
        <v>#N/A</v>
      </c>
      <c r="FK121" s="35" t="e">
        <f t="shared" si="180"/>
        <v>#N/A</v>
      </c>
      <c r="FL121" s="35" t="e">
        <f t="shared" si="181"/>
        <v>#N/A</v>
      </c>
      <c r="FM121" s="35" t="e">
        <f t="shared" si="182"/>
        <v>#N/A</v>
      </c>
      <c r="FN121" s="35" t="e">
        <f t="shared" si="183"/>
        <v>#N/A</v>
      </c>
      <c r="FO121" s="35" t="e">
        <f t="shared" si="184"/>
        <v>#N/A</v>
      </c>
      <c r="FP121" s="35" t="e">
        <f t="shared" si="185"/>
        <v>#N/A</v>
      </c>
      <c r="FQ121" s="35" t="e">
        <f t="shared" si="186"/>
        <v>#N/A</v>
      </c>
      <c r="FR121" s="35" t="e">
        <f t="shared" si="187"/>
        <v>#N/A</v>
      </c>
      <c r="FS121" s="177" t="e">
        <f t="shared" si="188"/>
        <v>#N/A</v>
      </c>
      <c r="FT121" s="35"/>
      <c r="FU121" s="49">
        <v>22</v>
      </c>
      <c r="FV121" s="34"/>
      <c r="FW121" s="176" t="str">
        <f t="shared" si="189"/>
        <v>PASS</v>
      </c>
      <c r="FX121" s="36">
        <f t="shared" si="190"/>
        <v>3</v>
      </c>
      <c r="FY121" s="34">
        <f t="shared" si="191"/>
        <v>1</v>
      </c>
      <c r="FZ121" s="34">
        <f t="shared" si="192"/>
        <v>1</v>
      </c>
      <c r="GA121" s="34">
        <f t="shared" si="193"/>
        <v>3</v>
      </c>
      <c r="GB121" s="34">
        <f t="shared" si="194"/>
        <v>1</v>
      </c>
      <c r="GC121" s="34">
        <f t="shared" si="195"/>
        <v>1</v>
      </c>
      <c r="GD121" s="34">
        <f t="shared" si="196"/>
        <v>3</v>
      </c>
      <c r="GE121" s="173">
        <f t="shared" si="197"/>
        <v>1</v>
      </c>
      <c r="GF121" s="34">
        <f t="shared" si="198"/>
        <v>438</v>
      </c>
      <c r="GG121" s="34">
        <f t="shared" si="199"/>
        <v>0</v>
      </c>
      <c r="GH121" s="34">
        <f t="shared" si="200"/>
        <v>462</v>
      </c>
      <c r="GI121" s="34">
        <f t="shared" si="201"/>
        <v>12</v>
      </c>
      <c r="GJ121" s="34">
        <f t="shared" si="202"/>
        <v>0</v>
      </c>
      <c r="GK121" s="34">
        <f t="shared" si="203"/>
        <v>467.14859999999999</v>
      </c>
      <c r="GL121" s="34">
        <f t="shared" si="204"/>
        <v>905.27359999999999</v>
      </c>
      <c r="GM121" s="181">
        <f t="shared" si="205"/>
        <v>1343.3986</v>
      </c>
      <c r="GN121" s="34">
        <f t="shared" si="206"/>
        <v>1805.3986</v>
      </c>
      <c r="GO121" s="25"/>
      <c r="GP121" s="305"/>
      <c r="GR121" s="12"/>
      <c r="GS121" s="12"/>
      <c r="GT121" s="12"/>
      <c r="GU121" s="12"/>
      <c r="GV121" s="12"/>
      <c r="GW121" s="12"/>
      <c r="GX121" s="12"/>
      <c r="GY121" s="12"/>
      <c r="GZ121" s="12"/>
      <c r="HA121" s="12"/>
      <c r="HB121" s="12"/>
      <c r="HC121" s="26"/>
      <c r="HD121" s="26"/>
      <c r="HE121" s="26"/>
      <c r="HF121" s="26"/>
      <c r="HG121" s="26"/>
      <c r="HH121" s="2"/>
      <c r="HI121" s="2"/>
      <c r="HJ121" s="25"/>
      <c r="HK121" s="2"/>
      <c r="HL121" s="2"/>
    </row>
    <row r="122" spans="1:220" x14ac:dyDescent="0.3">
      <c r="N122" s="2"/>
      <c r="O122" s="25"/>
      <c r="P122" s="25"/>
      <c r="Q122" s="25"/>
      <c r="R122" s="25"/>
      <c r="S122" s="25"/>
      <c r="T122" s="25"/>
      <c r="U122" s="25"/>
      <c r="V122" s="2"/>
      <c r="W122" s="2"/>
      <c r="X122" s="2"/>
      <c r="Y122" s="25"/>
      <c r="Z122" s="25"/>
      <c r="AA122" s="25"/>
      <c r="AB122" s="2"/>
      <c r="AC122" s="25"/>
      <c r="AD122" s="25"/>
      <c r="AE122" s="25"/>
      <c r="AF122" s="25"/>
      <c r="AG122" s="25"/>
      <c r="AH122" s="25"/>
      <c r="AI122" s="25"/>
      <c r="AJ122" s="25"/>
      <c r="AK122" s="25"/>
      <c r="AL122" s="25"/>
      <c r="AM122" s="25"/>
      <c r="AN122" s="25"/>
      <c r="AO122" s="25"/>
      <c r="AP122" s="25"/>
      <c r="AQ122" s="25"/>
      <c r="AR122" s="142"/>
      <c r="AS122" s="18">
        <v>19</v>
      </c>
      <c r="AT122" s="26" t="s">
        <v>122</v>
      </c>
      <c r="AU122" s="4" t="str">
        <f t="shared" si="208"/>
        <v>FAIL</v>
      </c>
      <c r="AV122" s="26">
        <v>1</v>
      </c>
      <c r="AW122" s="26">
        <v>3</v>
      </c>
      <c r="AX122" s="26">
        <v>1</v>
      </c>
      <c r="AY122" s="26">
        <v>3</v>
      </c>
      <c r="AZ122" s="26">
        <v>1</v>
      </c>
      <c r="BA122" s="26">
        <v>3</v>
      </c>
      <c r="BB122" s="26">
        <v>1</v>
      </c>
      <c r="BC122" s="26">
        <v>3</v>
      </c>
      <c r="BD122" s="26">
        <f t="shared" si="209"/>
        <v>227</v>
      </c>
      <c r="BE122" s="26"/>
      <c r="BF122" s="26">
        <f t="shared" si="210"/>
        <v>265</v>
      </c>
      <c r="BG122" s="63">
        <f t="shared" si="210"/>
        <v>19</v>
      </c>
      <c r="BH122" s="26"/>
      <c r="BI122" s="138">
        <f t="shared" si="211"/>
        <v>227</v>
      </c>
      <c r="BJ122" s="138">
        <f t="shared" si="212"/>
        <v>492</v>
      </c>
      <c r="BK122" s="138">
        <f t="shared" si="213"/>
        <v>719</v>
      </c>
      <c r="BL122" s="138">
        <f t="shared" si="214"/>
        <v>984</v>
      </c>
      <c r="BM122" s="138">
        <f t="shared" si="215"/>
        <v>1211</v>
      </c>
      <c r="BN122" s="138">
        <f t="shared" si="216"/>
        <v>1476</v>
      </c>
      <c r="BO122" s="138">
        <f t="shared" si="217"/>
        <v>1703</v>
      </c>
      <c r="BP122" s="138">
        <f t="shared" si="218"/>
        <v>0</v>
      </c>
      <c r="BQ122" s="26"/>
      <c r="BR122" s="26" t="str">
        <f t="shared" si="219"/>
        <v>yes3</v>
      </c>
      <c r="BS122" s="26" t="str">
        <f t="shared" si="145"/>
        <v>Int</v>
      </c>
      <c r="BT122" s="26"/>
      <c r="BU122" s="26"/>
      <c r="BV122" s="1">
        <f t="shared" si="225"/>
        <v>0</v>
      </c>
      <c r="BW122" s="1">
        <f t="shared" si="225"/>
        <v>0</v>
      </c>
      <c r="BX122" s="1">
        <f t="shared" si="225"/>
        <v>0</v>
      </c>
      <c r="BY122" s="1">
        <f t="shared" si="225"/>
        <v>0</v>
      </c>
      <c r="BZ122" s="1">
        <f t="shared" si="225"/>
        <v>0</v>
      </c>
      <c r="CA122" s="1">
        <f t="shared" si="225"/>
        <v>0</v>
      </c>
      <c r="CB122" s="1">
        <f t="shared" si="225"/>
        <v>0</v>
      </c>
      <c r="CC122" s="1">
        <f t="shared" si="225"/>
        <v>0</v>
      </c>
      <c r="CD122" s="1">
        <f t="shared" si="225"/>
        <v>0</v>
      </c>
      <c r="CE122" s="1">
        <f t="shared" si="225"/>
        <v>0</v>
      </c>
      <c r="CF122" s="1">
        <f t="shared" si="226"/>
        <v>0</v>
      </c>
      <c r="CG122" s="1">
        <f t="shared" si="226"/>
        <v>0</v>
      </c>
      <c r="CH122" s="1">
        <f t="shared" si="226"/>
        <v>1</v>
      </c>
      <c r="CI122" s="1">
        <f t="shared" si="226"/>
        <v>0</v>
      </c>
      <c r="CJ122" s="1">
        <f t="shared" si="226"/>
        <v>0</v>
      </c>
      <c r="CK122" s="1">
        <f t="shared" si="226"/>
        <v>0</v>
      </c>
      <c r="CL122" s="1">
        <f t="shared" si="226"/>
        <v>0</v>
      </c>
      <c r="CM122" s="1">
        <f t="shared" si="226"/>
        <v>0</v>
      </c>
      <c r="CN122" s="1">
        <f t="shared" si="226"/>
        <v>0</v>
      </c>
      <c r="CO122" s="1">
        <f t="shared" si="226"/>
        <v>0</v>
      </c>
      <c r="CP122" s="1">
        <f t="shared" si="227"/>
        <v>0</v>
      </c>
      <c r="CQ122" s="1">
        <f t="shared" si="227"/>
        <v>0</v>
      </c>
      <c r="CR122" s="1">
        <f t="shared" si="227"/>
        <v>0</v>
      </c>
      <c r="CS122" s="1">
        <f t="shared" si="227"/>
        <v>0</v>
      </c>
      <c r="CT122" s="1">
        <f t="shared" si="227"/>
        <v>0</v>
      </c>
      <c r="CU122" s="1">
        <f t="shared" si="227"/>
        <v>0</v>
      </c>
      <c r="CV122" s="1">
        <f t="shared" si="227"/>
        <v>0</v>
      </c>
      <c r="CW122" s="1">
        <f t="shared" si="227"/>
        <v>0</v>
      </c>
      <c r="CX122" s="1">
        <f t="shared" si="227"/>
        <v>0</v>
      </c>
      <c r="CY122" s="1">
        <f t="shared" si="227"/>
        <v>0</v>
      </c>
      <c r="CZ122" s="1">
        <f t="shared" si="228"/>
        <v>0</v>
      </c>
      <c r="DA122" s="1">
        <f t="shared" si="228"/>
        <v>0</v>
      </c>
      <c r="DB122" s="1">
        <f t="shared" si="228"/>
        <v>0</v>
      </c>
      <c r="DC122" s="1">
        <f t="shared" si="228"/>
        <v>0</v>
      </c>
      <c r="DD122" s="1">
        <f t="shared" si="228"/>
        <v>0</v>
      </c>
      <c r="DE122" s="1">
        <f t="shared" si="228"/>
        <v>0</v>
      </c>
      <c r="DF122" s="1">
        <f t="shared" si="228"/>
        <v>0</v>
      </c>
      <c r="DG122" s="1">
        <f t="shared" si="228"/>
        <v>0</v>
      </c>
      <c r="DH122" s="1">
        <f t="shared" si="228"/>
        <v>0</v>
      </c>
      <c r="DI122" s="1">
        <f t="shared" si="228"/>
        <v>0</v>
      </c>
      <c r="DJ122" s="1">
        <f t="shared" si="229"/>
        <v>0</v>
      </c>
      <c r="DK122" s="1">
        <f t="shared" si="229"/>
        <v>0</v>
      </c>
      <c r="DL122" s="1">
        <f t="shared" si="229"/>
        <v>0</v>
      </c>
      <c r="DM122" s="1">
        <f t="shared" si="229"/>
        <v>0</v>
      </c>
      <c r="DN122" s="1">
        <f t="shared" si="229"/>
        <v>0</v>
      </c>
      <c r="DO122" s="1">
        <f t="shared" si="229"/>
        <v>0</v>
      </c>
      <c r="DP122" s="26"/>
      <c r="DQ122" s="26"/>
      <c r="DR122" s="26"/>
      <c r="DS122" s="26"/>
      <c r="DT122" s="366"/>
      <c r="DU122" s="142"/>
      <c r="DV122" s="26"/>
      <c r="DW122" s="48">
        <v>109</v>
      </c>
      <c r="DX122" s="26" t="str">
        <f>IFERROR(INDEX(AT$11:AT$2000,_xlfn.AGGREGATE(15,6,(ROW(AT$11:AT$2000)-ROW(AT$11)+1)/($AU$11:$AU$2000=$DY$8),ROWS(DX$11:DX122))),"")</f>
        <v/>
      </c>
      <c r="DY122" s="4" t="str">
        <f>IFERROR(INDEX(AU$11:AU$2000,_xlfn.AGGREGATE(15,6,(ROW(AU$11:AU$2000)-ROW(AU$11)+1)/($AU$11:$AU$2000=$DY$8),ROWS(DY$11:DY122))),"")</f>
        <v/>
      </c>
      <c r="DZ122" s="26" t="str">
        <f>IFERROR(INDEX(AV$11:AV$2000,_xlfn.AGGREGATE(15,6,(ROW(AV$11:AV$2000)-ROW(AV$11)+1)/($AU$11:$AU$2000=$DY$8),ROWS(DZ$11:DZ122))),"")</f>
        <v/>
      </c>
      <c r="EA122" s="26" t="str">
        <f>IFERROR(INDEX(AW$11:AW$2000,_xlfn.AGGREGATE(15,6,(ROW(AW$11:AW$2000)-ROW(AW$11)+1)/($AU$11:$AU$2000=$DY$8),ROWS(EA$11:EA122))),"")</f>
        <v/>
      </c>
      <c r="EB122" s="26" t="str">
        <f>IFERROR(INDEX(AX$11:AX$2000,_xlfn.AGGREGATE(15,6,(ROW(AX$11:AX$2000)-ROW(AX$11)+1)/($AU$11:$AU$2000=$DY$8),ROWS(EB$11:EB122))),"")</f>
        <v/>
      </c>
      <c r="EC122" s="26" t="str">
        <f>IFERROR(INDEX(AY$11:AY$2000,_xlfn.AGGREGATE(15,6,(ROW(AY$11:AY$2000)-ROW(AY$11)+1)/($AU$11:$AU$2000=$DY$8),ROWS(EC$11:EC122))),"")</f>
        <v/>
      </c>
      <c r="ED122" s="26" t="str">
        <f>IFERROR(INDEX(AZ$11:AZ$2000,_xlfn.AGGREGATE(15,6,(ROW(AZ$11:AZ$2000)-ROW(AZ$11)+1)/($AU$11:$AU$2000=$DY$8),ROWS(ED$11:ED122))),"")</f>
        <v/>
      </c>
      <c r="EE122" s="26" t="str">
        <f>IFERROR(INDEX(BA$11:BA$2000,_xlfn.AGGREGATE(15,6,(ROW(BA$11:BA$2000)-ROW(BA$11)+1)/($AU$11:$AU$2000=$DY$8),ROWS(EE$11:EE122))),"")</f>
        <v/>
      </c>
      <c r="EF122" s="26" t="str">
        <f>IFERROR(INDEX(BB$11:BB$2000,_xlfn.AGGREGATE(15,6,(ROW(BB$11:BB$2000)-ROW(BB$11)+1)/($AU$11:$AU$2000=$DY$8),ROWS(EF$11:EF122))),"")</f>
        <v/>
      </c>
      <c r="EG122" s="26" t="str">
        <f>IFERROR(INDEX(BC$11:BC$2000,_xlfn.AGGREGATE(15,6,(ROW(BC$11:BC$2000)-ROW(BC$11)+1)/($AU$11:$AU$2000=$DY$8),ROWS(EG$11:EG122))),"")</f>
        <v/>
      </c>
      <c r="EH122" s="26" t="str">
        <f>IFERROR(INDEX(BD$11:BD$2000,_xlfn.AGGREGATE(15,6,(ROW(BD$11:BD$2000)-ROW(BD$11)+1)/($AU$11:$AU$2000=$DY$8),ROWS(EH$11:EH122))),"")</f>
        <v/>
      </c>
      <c r="EI122" s="26" t="str">
        <f>IFERROR(INDEX(BE$11:BE$2000,_xlfn.AGGREGATE(15,6,(ROW(BE$11:BE$2000)-ROW(BE$11)+1)/($AU$11:$AU$2000=$DY$8),ROWS(EI$11:EI122))),"")</f>
        <v/>
      </c>
      <c r="EJ122" s="26" t="str">
        <f>IFERROR(INDEX(BF$11:BF$2000,_xlfn.AGGREGATE(15,6,(ROW(BF$11:BF$2000)-ROW(BF$11)+1)/($AU$11:$AU$2000=$DY$8),ROWS(EJ$11:EJ122))),"")</f>
        <v/>
      </c>
      <c r="EK122" s="26" t="str">
        <f>IFERROR(INDEX(BG$11:BG$2000,_xlfn.AGGREGATE(15,6,(ROW(BG$11:BG$2000)-ROW(BG$11)+1)/($AU$11:$AU$2000=$DY$8),ROWS(EK$11:EK122))),"")</f>
        <v/>
      </c>
      <c r="EL122" s="26" t="str">
        <f>IFERROR(INDEX(BH$11:BH$2000,_xlfn.AGGREGATE(15,6,(ROW(BH$11:BH$2000)-ROW(BH$11)+1)/($AU$11:$AU$2000=$DY$8),ROWS(EL$11:EL122))),"")</f>
        <v/>
      </c>
      <c r="EM122" s="26" t="str">
        <f>IFERROR(INDEX(BI$11:BI$2000,_xlfn.AGGREGATE(15,6,(ROW(BI$11:BI$2000)-ROW(BI$11)+1)/($AU$11:$AU$2000=$DY$8),ROWS(EM$11:EM122))),"")</f>
        <v/>
      </c>
      <c r="EN122" s="26" t="str">
        <f>IFERROR(INDEX(BJ$11:BJ$2000,_xlfn.AGGREGATE(15,6,(ROW(BJ$11:BJ$2000)-ROW(BJ$11)+1)/($AU$11:$AU$2000=$DY$8),ROWS(EN$11:EN122))),"")</f>
        <v/>
      </c>
      <c r="EO122" s="26" t="str">
        <f>IFERROR(INDEX(BK$11:BK$2000,_xlfn.AGGREGATE(15,6,(ROW(BK$11:BK$2000)-ROW(BK$11)+1)/($AU$11:$AU$2000=$DY$8),ROWS(EO$11:EO122))),"")</f>
        <v/>
      </c>
      <c r="EP122" s="26" t="str">
        <f>IFERROR(INDEX(BL$11:BL$2000,_xlfn.AGGREGATE(15,6,(ROW(BL$11:BL$2000)-ROW(BL$11)+1)/($AU$11:$AU$2000=$DY$8),ROWS(EP$11:EP122))),"")</f>
        <v/>
      </c>
      <c r="EQ122" s="26" t="str">
        <f>IFERROR(INDEX(BM$11:BM$2000,_xlfn.AGGREGATE(15,6,(ROW(BM$11:BM$2000)-ROW(BM$11)+1)/($AU$11:$AU$2000=$DY$8),ROWS(EQ$11:EQ122))),"")</f>
        <v/>
      </c>
      <c r="ER122" s="26" t="str">
        <f>IFERROR(INDEX(BN$11:BN$2000,_xlfn.AGGREGATE(15,6,(ROW(BN$11:BN$2000)-ROW(BN$11)+1)/($AU$11:$AU$2000=$DY$8),ROWS(ER$11:ER122))),"")</f>
        <v/>
      </c>
      <c r="ES122" s="26" t="str">
        <f>IFERROR(INDEX(BO$11:BO$2000,_xlfn.AGGREGATE(15,6,(ROW(BO$11:BO$2000)-ROW(BO$11)+1)/($AU$11:$AU$2000=$DY$8),ROWS(ES$11:ES122))),"")</f>
        <v/>
      </c>
      <c r="ET122" s="63" t="str">
        <f>IFERROR(INDEX(BP$11:BP$2000,_xlfn.AGGREGATE(15,6,(ROW(BP$11:BP$2000)-ROW(BP$11)+1)/($AU$11:$AU$2000=$DY$8),ROWS(ET$11:ET122))),"")</f>
        <v/>
      </c>
      <c r="EU122" s="25"/>
      <c r="EV122" s="49">
        <v>23</v>
      </c>
      <c r="EW122" s="34"/>
      <c r="EX122" s="176" t="e">
        <f t="shared" si="167"/>
        <v>#N/A</v>
      </c>
      <c r="EY122" s="35" t="e">
        <f t="shared" si="168"/>
        <v>#N/A</v>
      </c>
      <c r="EZ122" s="35" t="e">
        <f t="shared" si="169"/>
        <v>#N/A</v>
      </c>
      <c r="FA122" s="35" t="e">
        <f t="shared" si="170"/>
        <v>#N/A</v>
      </c>
      <c r="FB122" s="35" t="e">
        <f t="shared" si="171"/>
        <v>#N/A</v>
      </c>
      <c r="FC122" s="35" t="e">
        <f t="shared" si="172"/>
        <v>#N/A</v>
      </c>
      <c r="FD122" s="35" t="e">
        <f t="shared" si="173"/>
        <v>#N/A</v>
      </c>
      <c r="FE122" s="35" t="e">
        <f t="shared" si="174"/>
        <v>#N/A</v>
      </c>
      <c r="FF122" s="35" t="e">
        <f t="shared" si="175"/>
        <v>#N/A</v>
      </c>
      <c r="FG122" s="35" t="e">
        <f t="shared" si="176"/>
        <v>#N/A</v>
      </c>
      <c r="FH122" s="35" t="e">
        <f t="shared" si="177"/>
        <v>#N/A</v>
      </c>
      <c r="FI122" s="35" t="e">
        <f t="shared" si="178"/>
        <v>#N/A</v>
      </c>
      <c r="FJ122" s="35" t="e">
        <f t="shared" si="179"/>
        <v>#N/A</v>
      </c>
      <c r="FK122" s="35" t="e">
        <f t="shared" si="180"/>
        <v>#N/A</v>
      </c>
      <c r="FL122" s="35" t="e">
        <f t="shared" si="181"/>
        <v>#N/A</v>
      </c>
      <c r="FM122" s="35" t="e">
        <f t="shared" si="182"/>
        <v>#N/A</v>
      </c>
      <c r="FN122" s="35" t="e">
        <f t="shared" si="183"/>
        <v>#N/A</v>
      </c>
      <c r="FO122" s="35" t="e">
        <f t="shared" si="184"/>
        <v>#N/A</v>
      </c>
      <c r="FP122" s="35" t="e">
        <f t="shared" si="185"/>
        <v>#N/A</v>
      </c>
      <c r="FQ122" s="35" t="e">
        <f t="shared" si="186"/>
        <v>#N/A</v>
      </c>
      <c r="FR122" s="35" t="e">
        <f t="shared" si="187"/>
        <v>#N/A</v>
      </c>
      <c r="FS122" s="177" t="e">
        <f t="shared" si="188"/>
        <v>#N/A</v>
      </c>
      <c r="FT122" s="35"/>
      <c r="FU122" s="49">
        <v>23</v>
      </c>
      <c r="FV122" s="34"/>
      <c r="FW122" s="176" t="str">
        <f t="shared" si="189"/>
        <v>PASS</v>
      </c>
      <c r="FX122" s="36">
        <f t="shared" si="190"/>
        <v>3</v>
      </c>
      <c r="FY122" s="34">
        <f t="shared" si="191"/>
        <v>1</v>
      </c>
      <c r="FZ122" s="34">
        <f t="shared" si="192"/>
        <v>1</v>
      </c>
      <c r="GA122" s="34">
        <f t="shared" si="193"/>
        <v>3</v>
      </c>
      <c r="GB122" s="34">
        <f t="shared" si="194"/>
        <v>1</v>
      </c>
      <c r="GC122" s="34">
        <f t="shared" si="195"/>
        <v>1</v>
      </c>
      <c r="GD122" s="34">
        <f t="shared" si="196"/>
        <v>3</v>
      </c>
      <c r="GE122" s="173">
        <f t="shared" si="197"/>
        <v>1</v>
      </c>
      <c r="GF122" s="34">
        <f t="shared" si="198"/>
        <v>437.5</v>
      </c>
      <c r="GG122" s="34">
        <f t="shared" si="199"/>
        <v>0</v>
      </c>
      <c r="GH122" s="34">
        <f t="shared" si="200"/>
        <v>462.5</v>
      </c>
      <c r="GI122" s="34">
        <f t="shared" si="201"/>
        <v>12.5</v>
      </c>
      <c r="GJ122" s="34">
        <f t="shared" si="202"/>
        <v>0</v>
      </c>
      <c r="GK122" s="34">
        <f t="shared" si="203"/>
        <v>467.64859999999999</v>
      </c>
      <c r="GL122" s="34">
        <f t="shared" si="204"/>
        <v>905.27359999999999</v>
      </c>
      <c r="GM122" s="181">
        <f t="shared" si="205"/>
        <v>1342.8986</v>
      </c>
      <c r="GN122" s="34">
        <f t="shared" si="206"/>
        <v>1805.3986</v>
      </c>
      <c r="GO122" s="25"/>
      <c r="GP122" s="305"/>
      <c r="GR122" s="12"/>
      <c r="GS122" s="12"/>
      <c r="GT122" s="12"/>
      <c r="GU122" s="12"/>
      <c r="GV122" s="12"/>
      <c r="GW122" s="12"/>
      <c r="GX122" s="12"/>
      <c r="GY122" s="12"/>
      <c r="GZ122" s="12"/>
      <c r="HA122" s="12"/>
      <c r="HB122" s="12"/>
      <c r="HC122" s="26"/>
      <c r="HD122" s="26"/>
      <c r="HE122" s="26"/>
      <c r="HF122" s="26"/>
      <c r="HG122" s="26"/>
      <c r="HH122" s="2"/>
      <c r="HI122" s="2"/>
      <c r="HJ122" s="25"/>
      <c r="HK122" s="2"/>
      <c r="HL122" s="2"/>
    </row>
    <row r="123" spans="1:220" x14ac:dyDescent="0.3">
      <c r="N123" s="2"/>
      <c r="O123" s="25"/>
      <c r="P123" s="25"/>
      <c r="Q123" s="25"/>
      <c r="R123" s="25"/>
      <c r="S123" s="25"/>
      <c r="T123" s="25"/>
      <c r="U123" s="25"/>
      <c r="V123" s="2"/>
      <c r="W123" s="2"/>
      <c r="X123" s="2"/>
      <c r="Y123" s="25"/>
      <c r="Z123" s="25"/>
      <c r="AA123" s="25"/>
      <c r="AB123" s="2"/>
      <c r="AC123" s="25"/>
      <c r="AD123" s="25"/>
      <c r="AE123" s="25"/>
      <c r="AF123" s="25"/>
      <c r="AG123" s="25"/>
      <c r="AH123" s="25"/>
      <c r="AI123" s="25"/>
      <c r="AJ123" s="25"/>
      <c r="AK123" s="25"/>
      <c r="AL123" s="25"/>
      <c r="AM123" s="25"/>
      <c r="AN123" s="25"/>
      <c r="AO123" s="25"/>
      <c r="AP123" s="25"/>
      <c r="AQ123" s="25"/>
      <c r="AR123" s="142"/>
      <c r="AS123" s="18">
        <v>20</v>
      </c>
      <c r="AT123" s="26" t="s">
        <v>122</v>
      </c>
      <c r="AU123" s="4" t="str">
        <f t="shared" si="208"/>
        <v>FAIL</v>
      </c>
      <c r="AV123" s="26">
        <v>1</v>
      </c>
      <c r="AW123" s="26">
        <v>3</v>
      </c>
      <c r="AX123" s="26">
        <v>1</v>
      </c>
      <c r="AY123" s="26">
        <v>3</v>
      </c>
      <c r="AZ123" s="26">
        <v>1</v>
      </c>
      <c r="BA123" s="26">
        <v>3</v>
      </c>
      <c r="BB123" s="26">
        <v>1</v>
      </c>
      <c r="BC123" s="26">
        <v>3</v>
      </c>
      <c r="BD123" s="26">
        <f t="shared" si="209"/>
        <v>226</v>
      </c>
      <c r="BE123" s="26"/>
      <c r="BF123" s="26">
        <f t="shared" si="210"/>
        <v>266</v>
      </c>
      <c r="BG123" s="63">
        <f t="shared" si="210"/>
        <v>20</v>
      </c>
      <c r="BH123" s="26"/>
      <c r="BI123" s="138">
        <f t="shared" si="211"/>
        <v>226</v>
      </c>
      <c r="BJ123" s="138">
        <f t="shared" si="212"/>
        <v>492</v>
      </c>
      <c r="BK123" s="138">
        <f t="shared" si="213"/>
        <v>718</v>
      </c>
      <c r="BL123" s="138">
        <f t="shared" si="214"/>
        <v>984</v>
      </c>
      <c r="BM123" s="138">
        <f t="shared" si="215"/>
        <v>1210</v>
      </c>
      <c r="BN123" s="138">
        <f t="shared" si="216"/>
        <v>1476</v>
      </c>
      <c r="BO123" s="138">
        <f t="shared" si="217"/>
        <v>1702</v>
      </c>
      <c r="BP123" s="138">
        <f t="shared" si="218"/>
        <v>0</v>
      </c>
      <c r="BQ123" s="26"/>
      <c r="BR123" s="26" t="str">
        <f t="shared" si="219"/>
        <v>yes3</v>
      </c>
      <c r="BS123" s="26" t="str">
        <f t="shared" si="145"/>
        <v>Int</v>
      </c>
      <c r="BT123" s="26"/>
      <c r="BU123" s="26"/>
      <c r="BV123" s="1">
        <f t="shared" si="225"/>
        <v>0</v>
      </c>
      <c r="BW123" s="1">
        <f t="shared" si="225"/>
        <v>0</v>
      </c>
      <c r="BX123" s="1">
        <f t="shared" si="225"/>
        <v>0</v>
      </c>
      <c r="BY123" s="1">
        <f t="shared" si="225"/>
        <v>0</v>
      </c>
      <c r="BZ123" s="1">
        <f t="shared" si="225"/>
        <v>0</v>
      </c>
      <c r="CA123" s="1">
        <f t="shared" si="225"/>
        <v>0</v>
      </c>
      <c r="CB123" s="1">
        <f t="shared" si="225"/>
        <v>0</v>
      </c>
      <c r="CC123" s="1">
        <f t="shared" si="225"/>
        <v>0</v>
      </c>
      <c r="CD123" s="1">
        <f t="shared" si="225"/>
        <v>0</v>
      </c>
      <c r="CE123" s="1">
        <f t="shared" si="225"/>
        <v>0</v>
      </c>
      <c r="CF123" s="1">
        <f t="shared" si="226"/>
        <v>0</v>
      </c>
      <c r="CG123" s="1">
        <f t="shared" si="226"/>
        <v>0</v>
      </c>
      <c r="CH123" s="1">
        <f t="shared" si="226"/>
        <v>1</v>
      </c>
      <c r="CI123" s="1">
        <f t="shared" si="226"/>
        <v>0</v>
      </c>
      <c r="CJ123" s="1">
        <f t="shared" si="226"/>
        <v>0</v>
      </c>
      <c r="CK123" s="1">
        <f t="shared" si="226"/>
        <v>0</v>
      </c>
      <c r="CL123" s="1">
        <f t="shared" si="226"/>
        <v>0</v>
      </c>
      <c r="CM123" s="1">
        <f t="shared" si="226"/>
        <v>0</v>
      </c>
      <c r="CN123" s="1">
        <f t="shared" si="226"/>
        <v>0</v>
      </c>
      <c r="CO123" s="1">
        <f t="shared" si="226"/>
        <v>0</v>
      </c>
      <c r="CP123" s="1">
        <f t="shared" si="227"/>
        <v>0</v>
      </c>
      <c r="CQ123" s="1">
        <f t="shared" si="227"/>
        <v>0</v>
      </c>
      <c r="CR123" s="1">
        <f t="shared" si="227"/>
        <v>0</v>
      </c>
      <c r="CS123" s="1">
        <f t="shared" si="227"/>
        <v>0</v>
      </c>
      <c r="CT123" s="1">
        <f t="shared" si="227"/>
        <v>0</v>
      </c>
      <c r="CU123" s="1">
        <f t="shared" si="227"/>
        <v>0</v>
      </c>
      <c r="CV123" s="1">
        <f t="shared" si="227"/>
        <v>0</v>
      </c>
      <c r="CW123" s="1">
        <f t="shared" si="227"/>
        <v>0</v>
      </c>
      <c r="CX123" s="1">
        <f t="shared" si="227"/>
        <v>0</v>
      </c>
      <c r="CY123" s="1">
        <f t="shared" si="227"/>
        <v>0</v>
      </c>
      <c r="CZ123" s="1">
        <f t="shared" si="228"/>
        <v>0</v>
      </c>
      <c r="DA123" s="1">
        <f t="shared" si="228"/>
        <v>0</v>
      </c>
      <c r="DB123" s="1">
        <f t="shared" si="228"/>
        <v>0</v>
      </c>
      <c r="DC123" s="1">
        <f t="shared" si="228"/>
        <v>0</v>
      </c>
      <c r="DD123" s="1">
        <f t="shared" si="228"/>
        <v>0</v>
      </c>
      <c r="DE123" s="1">
        <f t="shared" si="228"/>
        <v>0</v>
      </c>
      <c r="DF123" s="1">
        <f t="shared" si="228"/>
        <v>0</v>
      </c>
      <c r="DG123" s="1">
        <f t="shared" si="228"/>
        <v>0</v>
      </c>
      <c r="DH123" s="1">
        <f t="shared" si="228"/>
        <v>0</v>
      </c>
      <c r="DI123" s="1">
        <f t="shared" si="228"/>
        <v>0</v>
      </c>
      <c r="DJ123" s="1">
        <f t="shared" si="229"/>
        <v>0</v>
      </c>
      <c r="DK123" s="1">
        <f t="shared" si="229"/>
        <v>0</v>
      </c>
      <c r="DL123" s="1">
        <f t="shared" si="229"/>
        <v>0</v>
      </c>
      <c r="DM123" s="1">
        <f t="shared" si="229"/>
        <v>0</v>
      </c>
      <c r="DN123" s="1">
        <f t="shared" si="229"/>
        <v>0</v>
      </c>
      <c r="DO123" s="1">
        <f t="shared" si="229"/>
        <v>0</v>
      </c>
      <c r="DP123" s="26"/>
      <c r="DQ123" s="26"/>
      <c r="DR123" s="26"/>
      <c r="DS123" s="26"/>
      <c r="DT123" s="366"/>
      <c r="DU123" s="142"/>
      <c r="DV123" s="26"/>
      <c r="DW123" s="48">
        <v>110</v>
      </c>
      <c r="DX123" s="26" t="str">
        <f>IFERROR(INDEX(AT$11:AT$2000,_xlfn.AGGREGATE(15,6,(ROW(AT$11:AT$2000)-ROW(AT$11)+1)/($AU$11:$AU$2000=$DY$8),ROWS(DX$11:DX123))),"")</f>
        <v/>
      </c>
      <c r="DY123" s="4" t="str">
        <f>IFERROR(INDEX(AU$11:AU$2000,_xlfn.AGGREGATE(15,6,(ROW(AU$11:AU$2000)-ROW(AU$11)+1)/($AU$11:$AU$2000=$DY$8),ROWS(DY$11:DY123))),"")</f>
        <v/>
      </c>
      <c r="DZ123" s="26" t="str">
        <f>IFERROR(INDEX(AV$11:AV$2000,_xlfn.AGGREGATE(15,6,(ROW(AV$11:AV$2000)-ROW(AV$11)+1)/($AU$11:$AU$2000=$DY$8),ROWS(DZ$11:DZ123))),"")</f>
        <v/>
      </c>
      <c r="EA123" s="26" t="str">
        <f>IFERROR(INDEX(AW$11:AW$2000,_xlfn.AGGREGATE(15,6,(ROW(AW$11:AW$2000)-ROW(AW$11)+1)/($AU$11:$AU$2000=$DY$8),ROWS(EA$11:EA123))),"")</f>
        <v/>
      </c>
      <c r="EB123" s="26" t="str">
        <f>IFERROR(INDEX(AX$11:AX$2000,_xlfn.AGGREGATE(15,6,(ROW(AX$11:AX$2000)-ROW(AX$11)+1)/($AU$11:$AU$2000=$DY$8),ROWS(EB$11:EB123))),"")</f>
        <v/>
      </c>
      <c r="EC123" s="26" t="str">
        <f>IFERROR(INDEX(AY$11:AY$2000,_xlfn.AGGREGATE(15,6,(ROW(AY$11:AY$2000)-ROW(AY$11)+1)/($AU$11:$AU$2000=$DY$8),ROWS(EC$11:EC123))),"")</f>
        <v/>
      </c>
      <c r="ED123" s="26" t="str">
        <f>IFERROR(INDEX(AZ$11:AZ$2000,_xlfn.AGGREGATE(15,6,(ROW(AZ$11:AZ$2000)-ROW(AZ$11)+1)/($AU$11:$AU$2000=$DY$8),ROWS(ED$11:ED123))),"")</f>
        <v/>
      </c>
      <c r="EE123" s="26" t="str">
        <f>IFERROR(INDEX(BA$11:BA$2000,_xlfn.AGGREGATE(15,6,(ROW(BA$11:BA$2000)-ROW(BA$11)+1)/($AU$11:$AU$2000=$DY$8),ROWS(EE$11:EE123))),"")</f>
        <v/>
      </c>
      <c r="EF123" s="26" t="str">
        <f>IFERROR(INDEX(BB$11:BB$2000,_xlfn.AGGREGATE(15,6,(ROW(BB$11:BB$2000)-ROW(BB$11)+1)/($AU$11:$AU$2000=$DY$8),ROWS(EF$11:EF123))),"")</f>
        <v/>
      </c>
      <c r="EG123" s="26" t="str">
        <f>IFERROR(INDEX(BC$11:BC$2000,_xlfn.AGGREGATE(15,6,(ROW(BC$11:BC$2000)-ROW(BC$11)+1)/($AU$11:$AU$2000=$DY$8),ROWS(EG$11:EG123))),"")</f>
        <v/>
      </c>
      <c r="EH123" s="26" t="str">
        <f>IFERROR(INDEX(BD$11:BD$2000,_xlfn.AGGREGATE(15,6,(ROW(BD$11:BD$2000)-ROW(BD$11)+1)/($AU$11:$AU$2000=$DY$8),ROWS(EH$11:EH123))),"")</f>
        <v/>
      </c>
      <c r="EI123" s="26" t="str">
        <f>IFERROR(INDEX(BE$11:BE$2000,_xlfn.AGGREGATE(15,6,(ROW(BE$11:BE$2000)-ROW(BE$11)+1)/($AU$11:$AU$2000=$DY$8),ROWS(EI$11:EI123))),"")</f>
        <v/>
      </c>
      <c r="EJ123" s="26" t="str">
        <f>IFERROR(INDEX(BF$11:BF$2000,_xlfn.AGGREGATE(15,6,(ROW(BF$11:BF$2000)-ROW(BF$11)+1)/($AU$11:$AU$2000=$DY$8),ROWS(EJ$11:EJ123))),"")</f>
        <v/>
      </c>
      <c r="EK123" s="26" t="str">
        <f>IFERROR(INDEX(BG$11:BG$2000,_xlfn.AGGREGATE(15,6,(ROW(BG$11:BG$2000)-ROW(BG$11)+1)/($AU$11:$AU$2000=$DY$8),ROWS(EK$11:EK123))),"")</f>
        <v/>
      </c>
      <c r="EL123" s="26" t="str">
        <f>IFERROR(INDEX(BH$11:BH$2000,_xlfn.AGGREGATE(15,6,(ROW(BH$11:BH$2000)-ROW(BH$11)+1)/($AU$11:$AU$2000=$DY$8),ROWS(EL$11:EL123))),"")</f>
        <v/>
      </c>
      <c r="EM123" s="26" t="str">
        <f>IFERROR(INDEX(BI$11:BI$2000,_xlfn.AGGREGATE(15,6,(ROW(BI$11:BI$2000)-ROW(BI$11)+1)/($AU$11:$AU$2000=$DY$8),ROWS(EM$11:EM123))),"")</f>
        <v/>
      </c>
      <c r="EN123" s="26" t="str">
        <f>IFERROR(INDEX(BJ$11:BJ$2000,_xlfn.AGGREGATE(15,6,(ROW(BJ$11:BJ$2000)-ROW(BJ$11)+1)/($AU$11:$AU$2000=$DY$8),ROWS(EN$11:EN123))),"")</f>
        <v/>
      </c>
      <c r="EO123" s="26" t="str">
        <f>IFERROR(INDEX(BK$11:BK$2000,_xlfn.AGGREGATE(15,6,(ROW(BK$11:BK$2000)-ROW(BK$11)+1)/($AU$11:$AU$2000=$DY$8),ROWS(EO$11:EO123))),"")</f>
        <v/>
      </c>
      <c r="EP123" s="26" t="str">
        <f>IFERROR(INDEX(BL$11:BL$2000,_xlfn.AGGREGATE(15,6,(ROW(BL$11:BL$2000)-ROW(BL$11)+1)/($AU$11:$AU$2000=$DY$8),ROWS(EP$11:EP123))),"")</f>
        <v/>
      </c>
      <c r="EQ123" s="26" t="str">
        <f>IFERROR(INDEX(BM$11:BM$2000,_xlfn.AGGREGATE(15,6,(ROW(BM$11:BM$2000)-ROW(BM$11)+1)/($AU$11:$AU$2000=$DY$8),ROWS(EQ$11:EQ123))),"")</f>
        <v/>
      </c>
      <c r="ER123" s="26" t="str">
        <f>IFERROR(INDEX(BN$11:BN$2000,_xlfn.AGGREGATE(15,6,(ROW(BN$11:BN$2000)-ROW(BN$11)+1)/($AU$11:$AU$2000=$DY$8),ROWS(ER$11:ER123))),"")</f>
        <v/>
      </c>
      <c r="ES123" s="26" t="str">
        <f>IFERROR(INDEX(BO$11:BO$2000,_xlfn.AGGREGATE(15,6,(ROW(BO$11:BO$2000)-ROW(BO$11)+1)/($AU$11:$AU$2000=$DY$8),ROWS(ES$11:ES123))),"")</f>
        <v/>
      </c>
      <c r="ET123" s="63" t="str">
        <f>IFERROR(INDEX(BP$11:BP$2000,_xlfn.AGGREGATE(15,6,(ROW(BP$11:BP$2000)-ROW(BP$11)+1)/($AU$11:$AU$2000=$DY$8),ROWS(ET$11:ET123))),"")</f>
        <v/>
      </c>
      <c r="EU123" s="25"/>
      <c r="EV123" s="49">
        <v>24</v>
      </c>
      <c r="EW123" s="34"/>
      <c r="EX123" s="176" t="e">
        <f t="shared" si="167"/>
        <v>#N/A</v>
      </c>
      <c r="EY123" s="35" t="e">
        <f t="shared" si="168"/>
        <v>#N/A</v>
      </c>
      <c r="EZ123" s="35" t="e">
        <f t="shared" si="169"/>
        <v>#N/A</v>
      </c>
      <c r="FA123" s="35" t="e">
        <f t="shared" si="170"/>
        <v>#N/A</v>
      </c>
      <c r="FB123" s="35" t="e">
        <f t="shared" si="171"/>
        <v>#N/A</v>
      </c>
      <c r="FC123" s="35" t="e">
        <f t="shared" si="172"/>
        <v>#N/A</v>
      </c>
      <c r="FD123" s="35" t="e">
        <f t="shared" si="173"/>
        <v>#N/A</v>
      </c>
      <c r="FE123" s="35" t="e">
        <f t="shared" si="174"/>
        <v>#N/A</v>
      </c>
      <c r="FF123" s="35" t="e">
        <f t="shared" si="175"/>
        <v>#N/A</v>
      </c>
      <c r="FG123" s="35" t="e">
        <f t="shared" si="176"/>
        <v>#N/A</v>
      </c>
      <c r="FH123" s="35" t="e">
        <f t="shared" si="177"/>
        <v>#N/A</v>
      </c>
      <c r="FI123" s="35" t="e">
        <f t="shared" si="178"/>
        <v>#N/A</v>
      </c>
      <c r="FJ123" s="35" t="e">
        <f t="shared" si="179"/>
        <v>#N/A</v>
      </c>
      <c r="FK123" s="35" t="e">
        <f t="shared" si="180"/>
        <v>#N/A</v>
      </c>
      <c r="FL123" s="35" t="e">
        <f t="shared" si="181"/>
        <v>#N/A</v>
      </c>
      <c r="FM123" s="35" t="e">
        <f t="shared" si="182"/>
        <v>#N/A</v>
      </c>
      <c r="FN123" s="35" t="e">
        <f t="shared" si="183"/>
        <v>#N/A</v>
      </c>
      <c r="FO123" s="35" t="e">
        <f t="shared" si="184"/>
        <v>#N/A</v>
      </c>
      <c r="FP123" s="35" t="e">
        <f t="shared" si="185"/>
        <v>#N/A</v>
      </c>
      <c r="FQ123" s="35" t="e">
        <f t="shared" si="186"/>
        <v>#N/A</v>
      </c>
      <c r="FR123" s="35" t="e">
        <f t="shared" si="187"/>
        <v>#N/A</v>
      </c>
      <c r="FS123" s="177" t="e">
        <f t="shared" si="188"/>
        <v>#N/A</v>
      </c>
      <c r="FT123" s="35"/>
      <c r="FU123" s="49">
        <v>24</v>
      </c>
      <c r="FV123" s="34"/>
      <c r="FW123" s="176" t="str">
        <f t="shared" si="189"/>
        <v>PASS</v>
      </c>
      <c r="FX123" s="36">
        <f t="shared" si="190"/>
        <v>3</v>
      </c>
      <c r="FY123" s="34">
        <f t="shared" si="191"/>
        <v>1</v>
      </c>
      <c r="FZ123" s="34">
        <f t="shared" si="192"/>
        <v>1</v>
      </c>
      <c r="GA123" s="34">
        <f t="shared" si="193"/>
        <v>3</v>
      </c>
      <c r="GB123" s="34">
        <f t="shared" si="194"/>
        <v>1</v>
      </c>
      <c r="GC123" s="34">
        <f t="shared" si="195"/>
        <v>1</v>
      </c>
      <c r="GD123" s="34">
        <f t="shared" si="196"/>
        <v>3</v>
      </c>
      <c r="GE123" s="173">
        <f t="shared" si="197"/>
        <v>1</v>
      </c>
      <c r="GF123" s="34">
        <f t="shared" si="198"/>
        <v>437</v>
      </c>
      <c r="GG123" s="34">
        <f t="shared" si="199"/>
        <v>0</v>
      </c>
      <c r="GH123" s="34">
        <f t="shared" si="200"/>
        <v>463</v>
      </c>
      <c r="GI123" s="34">
        <f t="shared" si="201"/>
        <v>13</v>
      </c>
      <c r="GJ123" s="34">
        <f t="shared" si="202"/>
        <v>0</v>
      </c>
      <c r="GK123" s="34">
        <f t="shared" si="203"/>
        <v>468.14859999999999</v>
      </c>
      <c r="GL123" s="34">
        <f t="shared" si="204"/>
        <v>905.27359999999999</v>
      </c>
      <c r="GM123" s="181">
        <f t="shared" si="205"/>
        <v>1342.3986</v>
      </c>
      <c r="GN123" s="34">
        <f t="shared" si="206"/>
        <v>1805.3986</v>
      </c>
      <c r="GO123" s="25"/>
      <c r="GP123" s="305"/>
      <c r="GR123" s="12"/>
      <c r="GS123" s="12"/>
      <c r="GT123" s="12"/>
      <c r="GU123" s="12"/>
      <c r="GV123" s="12"/>
      <c r="GW123" s="12"/>
      <c r="GX123" s="12"/>
      <c r="GY123" s="12"/>
      <c r="GZ123" s="12"/>
      <c r="HA123" s="12"/>
      <c r="HB123" s="12"/>
      <c r="HC123" s="26"/>
      <c r="HD123" s="26"/>
      <c r="HE123" s="26"/>
      <c r="HF123" s="26"/>
      <c r="HG123" s="26"/>
      <c r="HH123" s="2"/>
      <c r="HI123" s="2"/>
      <c r="HJ123" s="25"/>
      <c r="HK123" s="2"/>
      <c r="HL123" s="2"/>
    </row>
    <row r="124" spans="1:220" x14ac:dyDescent="0.3">
      <c r="N124" s="2"/>
      <c r="O124" s="25"/>
      <c r="P124" s="25"/>
      <c r="Q124" s="25"/>
      <c r="R124" s="25"/>
      <c r="S124" s="25"/>
      <c r="T124" s="25"/>
      <c r="U124" s="25"/>
      <c r="V124" s="2"/>
      <c r="W124" s="2"/>
      <c r="X124" s="2"/>
      <c r="Y124" s="25"/>
      <c r="Z124" s="25"/>
      <c r="AA124" s="25"/>
      <c r="AB124" s="2"/>
      <c r="AC124" s="25"/>
      <c r="AD124" s="25"/>
      <c r="AE124" s="25"/>
      <c r="AF124" s="25"/>
      <c r="AG124" s="25"/>
      <c r="AH124" s="25"/>
      <c r="AI124" s="25"/>
      <c r="AJ124" s="25"/>
      <c r="AK124" s="25"/>
      <c r="AL124" s="25"/>
      <c r="AM124" s="25"/>
      <c r="AN124" s="25"/>
      <c r="AO124" s="25"/>
      <c r="AP124" s="25"/>
      <c r="AQ124" s="25"/>
      <c r="AR124" s="142"/>
      <c r="AS124" s="18">
        <v>21</v>
      </c>
      <c r="AT124" s="26" t="s">
        <v>122</v>
      </c>
      <c r="AU124" s="4" t="str">
        <f t="shared" si="208"/>
        <v>FAIL</v>
      </c>
      <c r="AV124" s="26">
        <v>1</v>
      </c>
      <c r="AW124" s="26">
        <v>3</v>
      </c>
      <c r="AX124" s="26">
        <v>1</v>
      </c>
      <c r="AY124" s="26">
        <v>3</v>
      </c>
      <c r="AZ124" s="26">
        <v>1</v>
      </c>
      <c r="BA124" s="26">
        <v>3</v>
      </c>
      <c r="BB124" s="26">
        <v>1</v>
      </c>
      <c r="BC124" s="26">
        <v>3</v>
      </c>
      <c r="BD124" s="26">
        <f t="shared" si="209"/>
        <v>225</v>
      </c>
      <c r="BE124" s="26"/>
      <c r="BF124" s="26">
        <f t="shared" ref="BF124:BG143" si="230">BF71</f>
        <v>267</v>
      </c>
      <c r="BG124" s="63">
        <f t="shared" si="230"/>
        <v>21</v>
      </c>
      <c r="BH124" s="26"/>
      <c r="BI124" s="138">
        <f t="shared" si="211"/>
        <v>225</v>
      </c>
      <c r="BJ124" s="138">
        <f t="shared" si="212"/>
        <v>492</v>
      </c>
      <c r="BK124" s="138">
        <f t="shared" si="213"/>
        <v>717</v>
      </c>
      <c r="BL124" s="138">
        <f t="shared" si="214"/>
        <v>984</v>
      </c>
      <c r="BM124" s="138">
        <f t="shared" si="215"/>
        <v>1209</v>
      </c>
      <c r="BN124" s="138">
        <f t="shared" si="216"/>
        <v>1476</v>
      </c>
      <c r="BO124" s="138">
        <f t="shared" si="217"/>
        <v>1701</v>
      </c>
      <c r="BP124" s="138">
        <f t="shared" si="218"/>
        <v>0</v>
      </c>
      <c r="BQ124" s="26"/>
      <c r="BR124" s="26" t="str">
        <f t="shared" si="219"/>
        <v>yes3</v>
      </c>
      <c r="BS124" s="26" t="str">
        <f t="shared" si="145"/>
        <v>Int</v>
      </c>
      <c r="BT124" s="26"/>
      <c r="BU124" s="26"/>
      <c r="BV124" s="1">
        <f t="shared" ref="BV124:CE133" si="231">IF(BV$3=0,0,IF(AND(ABS($BI124-BV$3)&gt;PostVertTotTol,ABS($BJ124-BV$3)&gt;PostVertTotTol,ABS($BK124-BV$3)&gt;PostVertTotTol,ABS($BL124-BV$3)&gt;PostVertTotTol,ABS($BM124-BV$3)&gt;PostVertTotTol,ABS($BN124-BV$3)&gt;PostVertTotTol,ABS($BO124-BV$3)&gt;PostVertTotTol,ABS($BP124-BV$3)&gt;PostVertTotTol),0,1))</f>
        <v>0</v>
      </c>
      <c r="BW124" s="1">
        <f t="shared" si="231"/>
        <v>0</v>
      </c>
      <c r="BX124" s="1">
        <f t="shared" si="231"/>
        <v>0</v>
      </c>
      <c r="BY124" s="1">
        <f t="shared" si="231"/>
        <v>0</v>
      </c>
      <c r="BZ124" s="1">
        <f t="shared" si="231"/>
        <v>0</v>
      </c>
      <c r="CA124" s="1">
        <f t="shared" si="231"/>
        <v>0</v>
      </c>
      <c r="CB124" s="1">
        <f t="shared" si="231"/>
        <v>0</v>
      </c>
      <c r="CC124" s="1">
        <f t="shared" si="231"/>
        <v>0</v>
      </c>
      <c r="CD124" s="1">
        <f t="shared" si="231"/>
        <v>0</v>
      </c>
      <c r="CE124" s="1">
        <f t="shared" si="231"/>
        <v>0</v>
      </c>
      <c r="CF124" s="1">
        <f t="shared" ref="CF124:CO133" si="232">IF(CF$3=0,0,IF(AND(ABS($BI124-CF$3)&gt;PostVertTotTol,ABS($BJ124-CF$3)&gt;PostVertTotTol,ABS($BK124-CF$3)&gt;PostVertTotTol,ABS($BL124-CF$3)&gt;PostVertTotTol,ABS($BM124-CF$3)&gt;PostVertTotTol,ABS($BN124-CF$3)&gt;PostVertTotTol,ABS($BO124-CF$3)&gt;PostVertTotTol,ABS($BP124-CF$3)&gt;PostVertTotTol),0,1))</f>
        <v>0</v>
      </c>
      <c r="CG124" s="1">
        <f t="shared" si="232"/>
        <v>0</v>
      </c>
      <c r="CH124" s="1">
        <f t="shared" si="232"/>
        <v>1</v>
      </c>
      <c r="CI124" s="1">
        <f t="shared" si="232"/>
        <v>0</v>
      </c>
      <c r="CJ124" s="1">
        <f t="shared" si="232"/>
        <v>0</v>
      </c>
      <c r="CK124" s="1">
        <f t="shared" si="232"/>
        <v>0</v>
      </c>
      <c r="CL124" s="1">
        <f t="shared" si="232"/>
        <v>0</v>
      </c>
      <c r="CM124" s="1">
        <f t="shared" si="232"/>
        <v>0</v>
      </c>
      <c r="CN124" s="1">
        <f t="shared" si="232"/>
        <v>0</v>
      </c>
      <c r="CO124" s="1">
        <f t="shared" si="232"/>
        <v>0</v>
      </c>
      <c r="CP124" s="1">
        <f t="shared" ref="CP124:CY133" si="233">IF(CP$3=0,0,IF(AND(ABS($BI124-CP$3)&gt;PostVertTotTol,ABS($BJ124-CP$3)&gt;PostVertTotTol,ABS($BK124-CP$3)&gt;PostVertTotTol,ABS($BL124-CP$3)&gt;PostVertTotTol,ABS($BM124-CP$3)&gt;PostVertTotTol,ABS($BN124-CP$3)&gt;PostVertTotTol,ABS($BO124-CP$3)&gt;PostVertTotTol,ABS($BP124-CP$3)&gt;PostVertTotTol),0,1))</f>
        <v>0</v>
      </c>
      <c r="CQ124" s="1">
        <f t="shared" si="233"/>
        <v>0</v>
      </c>
      <c r="CR124" s="1">
        <f t="shared" si="233"/>
        <v>0</v>
      </c>
      <c r="CS124" s="1">
        <f t="shared" si="233"/>
        <v>0</v>
      </c>
      <c r="CT124" s="1">
        <f t="shared" si="233"/>
        <v>0</v>
      </c>
      <c r="CU124" s="1">
        <f t="shared" si="233"/>
        <v>0</v>
      </c>
      <c r="CV124" s="1">
        <f t="shared" si="233"/>
        <v>0</v>
      </c>
      <c r="CW124" s="1">
        <f t="shared" si="233"/>
        <v>0</v>
      </c>
      <c r="CX124" s="1">
        <f t="shared" si="233"/>
        <v>0</v>
      </c>
      <c r="CY124" s="1">
        <f t="shared" si="233"/>
        <v>0</v>
      </c>
      <c r="CZ124" s="1">
        <f t="shared" ref="CZ124:DI133" si="234">IF(CZ$3=0,0,IF(AND(ABS($BI124-CZ$3)&gt;PostVertTotTol,ABS($BJ124-CZ$3)&gt;PostVertTotTol,ABS($BK124-CZ$3)&gt;PostVertTotTol,ABS($BL124-CZ$3)&gt;PostVertTotTol,ABS($BM124-CZ$3)&gt;PostVertTotTol,ABS($BN124-CZ$3)&gt;PostVertTotTol,ABS($BO124-CZ$3)&gt;PostVertTotTol,ABS($BP124-CZ$3)&gt;PostVertTotTol),0,1))</f>
        <v>1</v>
      </c>
      <c r="DA124" s="1">
        <f t="shared" si="234"/>
        <v>0</v>
      </c>
      <c r="DB124" s="1">
        <f t="shared" si="234"/>
        <v>0</v>
      </c>
      <c r="DC124" s="1">
        <f t="shared" si="234"/>
        <v>0</v>
      </c>
      <c r="DD124" s="1">
        <f t="shared" si="234"/>
        <v>0</v>
      </c>
      <c r="DE124" s="1">
        <f t="shared" si="234"/>
        <v>0</v>
      </c>
      <c r="DF124" s="1">
        <f t="shared" si="234"/>
        <v>0</v>
      </c>
      <c r="DG124" s="1">
        <f t="shared" si="234"/>
        <v>0</v>
      </c>
      <c r="DH124" s="1">
        <f t="shared" si="234"/>
        <v>0</v>
      </c>
      <c r="DI124" s="1">
        <f t="shared" si="234"/>
        <v>0</v>
      </c>
      <c r="DJ124" s="1">
        <f t="shared" ref="DJ124:DO133" si="235">IF(DJ$3=0,0,IF(AND(ABS($BI124-DJ$3)&gt;PostVertTotTol,ABS($BJ124-DJ$3)&gt;PostVertTotTol,ABS($BK124-DJ$3)&gt;PostVertTotTol,ABS($BL124-DJ$3)&gt;PostVertTotTol,ABS($BM124-DJ$3)&gt;PostVertTotTol,ABS($BN124-DJ$3)&gt;PostVertTotTol,ABS($BO124-DJ$3)&gt;PostVertTotTol,ABS($BP124-DJ$3)&gt;PostVertTotTol),0,1))</f>
        <v>0</v>
      </c>
      <c r="DK124" s="1">
        <f t="shared" si="235"/>
        <v>0</v>
      </c>
      <c r="DL124" s="1">
        <f t="shared" si="235"/>
        <v>0</v>
      </c>
      <c r="DM124" s="1">
        <f t="shared" si="235"/>
        <v>0</v>
      </c>
      <c r="DN124" s="1">
        <f t="shared" si="235"/>
        <v>0</v>
      </c>
      <c r="DO124" s="1">
        <f t="shared" si="235"/>
        <v>0</v>
      </c>
      <c r="DP124" s="26"/>
      <c r="DQ124" s="26"/>
      <c r="DR124" s="26"/>
      <c r="DS124" s="26"/>
      <c r="DT124" s="366"/>
      <c r="DU124" s="142"/>
      <c r="DV124" s="26"/>
      <c r="DW124" s="48">
        <v>111</v>
      </c>
      <c r="DX124" s="26" t="str">
        <f>IFERROR(INDEX(AT$11:AT$2000,_xlfn.AGGREGATE(15,6,(ROW(AT$11:AT$2000)-ROW(AT$11)+1)/($AU$11:$AU$2000=$DY$8),ROWS(DX$11:DX124))),"")</f>
        <v/>
      </c>
      <c r="DY124" s="4" t="str">
        <f>IFERROR(INDEX(AU$11:AU$2000,_xlfn.AGGREGATE(15,6,(ROW(AU$11:AU$2000)-ROW(AU$11)+1)/($AU$11:$AU$2000=$DY$8),ROWS(DY$11:DY124))),"")</f>
        <v/>
      </c>
      <c r="DZ124" s="26" t="str">
        <f>IFERROR(INDEX(AV$11:AV$2000,_xlfn.AGGREGATE(15,6,(ROW(AV$11:AV$2000)-ROW(AV$11)+1)/($AU$11:$AU$2000=$DY$8),ROWS(DZ$11:DZ124))),"")</f>
        <v/>
      </c>
      <c r="EA124" s="26" t="str">
        <f>IFERROR(INDEX(AW$11:AW$2000,_xlfn.AGGREGATE(15,6,(ROW(AW$11:AW$2000)-ROW(AW$11)+1)/($AU$11:$AU$2000=$DY$8),ROWS(EA$11:EA124))),"")</f>
        <v/>
      </c>
      <c r="EB124" s="26" t="str">
        <f>IFERROR(INDEX(AX$11:AX$2000,_xlfn.AGGREGATE(15,6,(ROW(AX$11:AX$2000)-ROW(AX$11)+1)/($AU$11:$AU$2000=$DY$8),ROWS(EB$11:EB124))),"")</f>
        <v/>
      </c>
      <c r="EC124" s="26" t="str">
        <f>IFERROR(INDEX(AY$11:AY$2000,_xlfn.AGGREGATE(15,6,(ROW(AY$11:AY$2000)-ROW(AY$11)+1)/($AU$11:$AU$2000=$DY$8),ROWS(EC$11:EC124))),"")</f>
        <v/>
      </c>
      <c r="ED124" s="26" t="str">
        <f>IFERROR(INDEX(AZ$11:AZ$2000,_xlfn.AGGREGATE(15,6,(ROW(AZ$11:AZ$2000)-ROW(AZ$11)+1)/($AU$11:$AU$2000=$DY$8),ROWS(ED$11:ED124))),"")</f>
        <v/>
      </c>
      <c r="EE124" s="26" t="str">
        <f>IFERROR(INDEX(BA$11:BA$2000,_xlfn.AGGREGATE(15,6,(ROW(BA$11:BA$2000)-ROW(BA$11)+1)/($AU$11:$AU$2000=$DY$8),ROWS(EE$11:EE124))),"")</f>
        <v/>
      </c>
      <c r="EF124" s="26" t="str">
        <f>IFERROR(INDEX(BB$11:BB$2000,_xlfn.AGGREGATE(15,6,(ROW(BB$11:BB$2000)-ROW(BB$11)+1)/($AU$11:$AU$2000=$DY$8),ROWS(EF$11:EF124))),"")</f>
        <v/>
      </c>
      <c r="EG124" s="26" t="str">
        <f>IFERROR(INDEX(BC$11:BC$2000,_xlfn.AGGREGATE(15,6,(ROW(BC$11:BC$2000)-ROW(BC$11)+1)/($AU$11:$AU$2000=$DY$8),ROWS(EG$11:EG124))),"")</f>
        <v/>
      </c>
      <c r="EH124" s="26" t="str">
        <f>IFERROR(INDEX(BD$11:BD$2000,_xlfn.AGGREGATE(15,6,(ROW(BD$11:BD$2000)-ROW(BD$11)+1)/($AU$11:$AU$2000=$DY$8),ROWS(EH$11:EH124))),"")</f>
        <v/>
      </c>
      <c r="EI124" s="26" t="str">
        <f>IFERROR(INDEX(BE$11:BE$2000,_xlfn.AGGREGATE(15,6,(ROW(BE$11:BE$2000)-ROW(BE$11)+1)/($AU$11:$AU$2000=$DY$8),ROWS(EI$11:EI124))),"")</f>
        <v/>
      </c>
      <c r="EJ124" s="26" t="str">
        <f>IFERROR(INDEX(BF$11:BF$2000,_xlfn.AGGREGATE(15,6,(ROW(BF$11:BF$2000)-ROW(BF$11)+1)/($AU$11:$AU$2000=$DY$8),ROWS(EJ$11:EJ124))),"")</f>
        <v/>
      </c>
      <c r="EK124" s="26" t="str">
        <f>IFERROR(INDEX(BG$11:BG$2000,_xlfn.AGGREGATE(15,6,(ROW(BG$11:BG$2000)-ROW(BG$11)+1)/($AU$11:$AU$2000=$DY$8),ROWS(EK$11:EK124))),"")</f>
        <v/>
      </c>
      <c r="EL124" s="26" t="str">
        <f>IFERROR(INDEX(BH$11:BH$2000,_xlfn.AGGREGATE(15,6,(ROW(BH$11:BH$2000)-ROW(BH$11)+1)/($AU$11:$AU$2000=$DY$8),ROWS(EL$11:EL124))),"")</f>
        <v/>
      </c>
      <c r="EM124" s="26" t="str">
        <f>IFERROR(INDEX(BI$11:BI$2000,_xlfn.AGGREGATE(15,6,(ROW(BI$11:BI$2000)-ROW(BI$11)+1)/($AU$11:$AU$2000=$DY$8),ROWS(EM$11:EM124))),"")</f>
        <v/>
      </c>
      <c r="EN124" s="26" t="str">
        <f>IFERROR(INDEX(BJ$11:BJ$2000,_xlfn.AGGREGATE(15,6,(ROW(BJ$11:BJ$2000)-ROW(BJ$11)+1)/($AU$11:$AU$2000=$DY$8),ROWS(EN$11:EN124))),"")</f>
        <v/>
      </c>
      <c r="EO124" s="26" t="str">
        <f>IFERROR(INDEX(BK$11:BK$2000,_xlfn.AGGREGATE(15,6,(ROW(BK$11:BK$2000)-ROW(BK$11)+1)/($AU$11:$AU$2000=$DY$8),ROWS(EO$11:EO124))),"")</f>
        <v/>
      </c>
      <c r="EP124" s="26" t="str">
        <f>IFERROR(INDEX(BL$11:BL$2000,_xlfn.AGGREGATE(15,6,(ROW(BL$11:BL$2000)-ROW(BL$11)+1)/($AU$11:$AU$2000=$DY$8),ROWS(EP$11:EP124))),"")</f>
        <v/>
      </c>
      <c r="EQ124" s="26" t="str">
        <f>IFERROR(INDEX(BM$11:BM$2000,_xlfn.AGGREGATE(15,6,(ROW(BM$11:BM$2000)-ROW(BM$11)+1)/($AU$11:$AU$2000=$DY$8),ROWS(EQ$11:EQ124))),"")</f>
        <v/>
      </c>
      <c r="ER124" s="26" t="str">
        <f>IFERROR(INDEX(BN$11:BN$2000,_xlfn.AGGREGATE(15,6,(ROW(BN$11:BN$2000)-ROW(BN$11)+1)/($AU$11:$AU$2000=$DY$8),ROWS(ER$11:ER124))),"")</f>
        <v/>
      </c>
      <c r="ES124" s="26" t="str">
        <f>IFERROR(INDEX(BO$11:BO$2000,_xlfn.AGGREGATE(15,6,(ROW(BO$11:BO$2000)-ROW(BO$11)+1)/($AU$11:$AU$2000=$DY$8),ROWS(ES$11:ES124))),"")</f>
        <v/>
      </c>
      <c r="ET124" s="63" t="str">
        <f>IFERROR(INDEX(BP$11:BP$2000,_xlfn.AGGREGATE(15,6,(ROW(BP$11:BP$2000)-ROW(BP$11)+1)/($AU$11:$AU$2000=$DY$8),ROWS(ET$11:ET124))),"")</f>
        <v/>
      </c>
      <c r="EU124" s="25"/>
      <c r="EV124" s="49">
        <v>25</v>
      </c>
      <c r="EW124" s="34"/>
      <c r="EX124" s="176" t="e">
        <f t="shared" si="167"/>
        <v>#N/A</v>
      </c>
      <c r="EY124" s="35" t="e">
        <f t="shared" si="168"/>
        <v>#N/A</v>
      </c>
      <c r="EZ124" s="35" t="e">
        <f t="shared" si="169"/>
        <v>#N/A</v>
      </c>
      <c r="FA124" s="35" t="e">
        <f t="shared" si="170"/>
        <v>#N/A</v>
      </c>
      <c r="FB124" s="35" t="e">
        <f t="shared" si="171"/>
        <v>#N/A</v>
      </c>
      <c r="FC124" s="35" t="e">
        <f t="shared" si="172"/>
        <v>#N/A</v>
      </c>
      <c r="FD124" s="35" t="e">
        <f t="shared" si="173"/>
        <v>#N/A</v>
      </c>
      <c r="FE124" s="35" t="e">
        <f t="shared" si="174"/>
        <v>#N/A</v>
      </c>
      <c r="FF124" s="35" t="e">
        <f t="shared" si="175"/>
        <v>#N/A</v>
      </c>
      <c r="FG124" s="35" t="e">
        <f t="shared" si="176"/>
        <v>#N/A</v>
      </c>
      <c r="FH124" s="35" t="e">
        <f t="shared" si="177"/>
        <v>#N/A</v>
      </c>
      <c r="FI124" s="35" t="e">
        <f t="shared" si="178"/>
        <v>#N/A</v>
      </c>
      <c r="FJ124" s="35" t="e">
        <f t="shared" si="179"/>
        <v>#N/A</v>
      </c>
      <c r="FK124" s="35" t="e">
        <f t="shared" si="180"/>
        <v>#N/A</v>
      </c>
      <c r="FL124" s="35" t="e">
        <f t="shared" si="181"/>
        <v>#N/A</v>
      </c>
      <c r="FM124" s="35" t="e">
        <f t="shared" si="182"/>
        <v>#N/A</v>
      </c>
      <c r="FN124" s="35" t="e">
        <f t="shared" si="183"/>
        <v>#N/A</v>
      </c>
      <c r="FO124" s="35" t="e">
        <f t="shared" si="184"/>
        <v>#N/A</v>
      </c>
      <c r="FP124" s="35" t="e">
        <f t="shared" si="185"/>
        <v>#N/A</v>
      </c>
      <c r="FQ124" s="35" t="e">
        <f t="shared" si="186"/>
        <v>#N/A</v>
      </c>
      <c r="FR124" s="35" t="e">
        <f t="shared" si="187"/>
        <v>#N/A</v>
      </c>
      <c r="FS124" s="177" t="e">
        <f t="shared" si="188"/>
        <v>#N/A</v>
      </c>
      <c r="FT124" s="35"/>
      <c r="FU124" s="49">
        <v>25</v>
      </c>
      <c r="FV124" s="34"/>
      <c r="FW124" s="176" t="str">
        <f t="shared" si="189"/>
        <v>PASS</v>
      </c>
      <c r="FX124" s="36">
        <f t="shared" si="190"/>
        <v>3</v>
      </c>
      <c r="FY124" s="34">
        <f t="shared" si="191"/>
        <v>1</v>
      </c>
      <c r="FZ124" s="34">
        <f t="shared" si="192"/>
        <v>1</v>
      </c>
      <c r="GA124" s="34">
        <f t="shared" si="193"/>
        <v>3</v>
      </c>
      <c r="GB124" s="34">
        <f t="shared" si="194"/>
        <v>1</v>
      </c>
      <c r="GC124" s="34">
        <f t="shared" si="195"/>
        <v>1</v>
      </c>
      <c r="GD124" s="34">
        <f t="shared" si="196"/>
        <v>3</v>
      </c>
      <c r="GE124" s="173">
        <f t="shared" si="197"/>
        <v>1</v>
      </c>
      <c r="GF124" s="34">
        <f t="shared" si="198"/>
        <v>436.5</v>
      </c>
      <c r="GG124" s="34">
        <f t="shared" si="199"/>
        <v>0</v>
      </c>
      <c r="GH124" s="34">
        <f t="shared" si="200"/>
        <v>463.5</v>
      </c>
      <c r="GI124" s="34">
        <f t="shared" si="201"/>
        <v>13.5</v>
      </c>
      <c r="GJ124" s="34">
        <f t="shared" si="202"/>
        <v>0</v>
      </c>
      <c r="GK124" s="34">
        <f t="shared" si="203"/>
        <v>468.64859999999999</v>
      </c>
      <c r="GL124" s="34">
        <f t="shared" si="204"/>
        <v>905.27359999999999</v>
      </c>
      <c r="GM124" s="181">
        <f t="shared" si="205"/>
        <v>1341.8986</v>
      </c>
      <c r="GN124" s="34">
        <f t="shared" si="206"/>
        <v>1805.3986</v>
      </c>
      <c r="GO124" s="25"/>
      <c r="GP124" s="305"/>
      <c r="GR124" s="12"/>
      <c r="GS124" s="12"/>
      <c r="GT124" s="12"/>
      <c r="GU124" s="12"/>
      <c r="GV124" s="12"/>
      <c r="GW124" s="12"/>
      <c r="GX124" s="12"/>
      <c r="GY124" s="12"/>
      <c r="GZ124" s="12"/>
      <c r="HA124" s="12"/>
      <c r="HB124" s="12"/>
      <c r="HC124" s="26"/>
      <c r="HD124" s="26"/>
      <c r="HE124" s="26"/>
      <c r="HF124" s="26"/>
      <c r="HG124" s="26"/>
      <c r="HH124" s="2"/>
      <c r="HI124" s="2"/>
      <c r="HJ124" s="25"/>
      <c r="HK124" s="2"/>
      <c r="HL124" s="2"/>
    </row>
    <row r="125" spans="1:220" x14ac:dyDescent="0.3">
      <c r="N125" s="2"/>
      <c r="O125" s="25"/>
      <c r="P125" s="25"/>
      <c r="Q125" s="25"/>
      <c r="R125" s="25"/>
      <c r="S125" s="25"/>
      <c r="T125" s="25"/>
      <c r="U125" s="25"/>
      <c r="V125" s="2"/>
      <c r="W125" s="2"/>
      <c r="X125" s="2"/>
      <c r="Y125" s="25"/>
      <c r="Z125" s="25"/>
      <c r="AA125" s="25"/>
      <c r="AB125" s="2"/>
      <c r="AC125" s="25"/>
      <c r="AD125" s="25"/>
      <c r="AE125" s="25"/>
      <c r="AF125" s="25"/>
      <c r="AG125" s="25"/>
      <c r="AH125" s="25"/>
      <c r="AI125" s="25"/>
      <c r="AJ125" s="25"/>
      <c r="AK125" s="25"/>
      <c r="AL125" s="25"/>
      <c r="AM125" s="25"/>
      <c r="AN125" s="25"/>
      <c r="AO125" s="25"/>
      <c r="AP125" s="25"/>
      <c r="AQ125" s="25"/>
      <c r="AR125" s="142"/>
      <c r="AS125" s="18">
        <v>22</v>
      </c>
      <c r="AT125" s="26" t="s">
        <v>122</v>
      </c>
      <c r="AU125" s="4" t="str">
        <f t="shared" si="208"/>
        <v>FAIL</v>
      </c>
      <c r="AV125" s="26">
        <v>1</v>
      </c>
      <c r="AW125" s="26">
        <v>3</v>
      </c>
      <c r="AX125" s="26">
        <v>1</v>
      </c>
      <c r="AY125" s="26">
        <v>3</v>
      </c>
      <c r="AZ125" s="26">
        <v>1</v>
      </c>
      <c r="BA125" s="26">
        <v>3</v>
      </c>
      <c r="BB125" s="26">
        <v>1</v>
      </c>
      <c r="BC125" s="26">
        <v>3</v>
      </c>
      <c r="BD125" s="26">
        <f t="shared" si="209"/>
        <v>224</v>
      </c>
      <c r="BE125" s="26"/>
      <c r="BF125" s="26">
        <f t="shared" si="230"/>
        <v>268</v>
      </c>
      <c r="BG125" s="63">
        <f t="shared" si="230"/>
        <v>22</v>
      </c>
      <c r="BH125" s="26"/>
      <c r="BI125" s="138">
        <f t="shared" si="211"/>
        <v>224</v>
      </c>
      <c r="BJ125" s="138">
        <f t="shared" si="212"/>
        <v>492</v>
      </c>
      <c r="BK125" s="138">
        <f t="shared" si="213"/>
        <v>716</v>
      </c>
      <c r="BL125" s="138">
        <f t="shared" si="214"/>
        <v>984</v>
      </c>
      <c r="BM125" s="138">
        <f t="shared" si="215"/>
        <v>1208</v>
      </c>
      <c r="BN125" s="138">
        <f t="shared" si="216"/>
        <v>1476</v>
      </c>
      <c r="BO125" s="138">
        <f t="shared" si="217"/>
        <v>1700</v>
      </c>
      <c r="BP125" s="138">
        <f t="shared" si="218"/>
        <v>0</v>
      </c>
      <c r="BQ125" s="26"/>
      <c r="BR125" s="26" t="str">
        <f>IF(AND(MAX(BI125:BP125)&gt;$J$24,MAX(BI125:BP125)&lt;$J$25),"yes3",IF(AND(MAX(BI125:BP125)&gt;$J$24,MAX(BI125:BP125)&lt;$J$26),"yes2","no"))</f>
        <v>yes3</v>
      </c>
      <c r="BS125" s="26" t="str">
        <f t="shared" si="145"/>
        <v>Int</v>
      </c>
      <c r="BT125" s="26"/>
      <c r="BU125" s="26"/>
      <c r="BV125" s="1">
        <f t="shared" si="231"/>
        <v>0</v>
      </c>
      <c r="BW125" s="1">
        <f t="shared" si="231"/>
        <v>0</v>
      </c>
      <c r="BX125" s="1">
        <f t="shared" si="231"/>
        <v>0</v>
      </c>
      <c r="BY125" s="1">
        <f t="shared" si="231"/>
        <v>0</v>
      </c>
      <c r="BZ125" s="1">
        <f t="shared" si="231"/>
        <v>0</v>
      </c>
      <c r="CA125" s="1">
        <f t="shared" si="231"/>
        <v>0</v>
      </c>
      <c r="CB125" s="1">
        <f t="shared" si="231"/>
        <v>0</v>
      </c>
      <c r="CC125" s="1">
        <f t="shared" si="231"/>
        <v>0</v>
      </c>
      <c r="CD125" s="1">
        <f t="shared" si="231"/>
        <v>0</v>
      </c>
      <c r="CE125" s="1">
        <f t="shared" si="231"/>
        <v>0</v>
      </c>
      <c r="CF125" s="1">
        <f t="shared" si="232"/>
        <v>0</v>
      </c>
      <c r="CG125" s="1">
        <f t="shared" si="232"/>
        <v>0</v>
      </c>
      <c r="CH125" s="1">
        <f t="shared" si="232"/>
        <v>1</v>
      </c>
      <c r="CI125" s="1">
        <f t="shared" si="232"/>
        <v>0</v>
      </c>
      <c r="CJ125" s="1">
        <f t="shared" si="232"/>
        <v>0</v>
      </c>
      <c r="CK125" s="1">
        <f t="shared" si="232"/>
        <v>0</v>
      </c>
      <c r="CL125" s="1">
        <f t="shared" si="232"/>
        <v>0</v>
      </c>
      <c r="CM125" s="1">
        <f t="shared" si="232"/>
        <v>0</v>
      </c>
      <c r="CN125" s="1">
        <f t="shared" si="232"/>
        <v>0</v>
      </c>
      <c r="CO125" s="1">
        <f t="shared" si="232"/>
        <v>0</v>
      </c>
      <c r="CP125" s="1">
        <f t="shared" si="233"/>
        <v>0</v>
      </c>
      <c r="CQ125" s="1">
        <f t="shared" si="233"/>
        <v>0</v>
      </c>
      <c r="CR125" s="1">
        <f t="shared" si="233"/>
        <v>0</v>
      </c>
      <c r="CS125" s="1">
        <f t="shared" si="233"/>
        <v>0</v>
      </c>
      <c r="CT125" s="1">
        <f t="shared" si="233"/>
        <v>0</v>
      </c>
      <c r="CU125" s="1">
        <f t="shared" si="233"/>
        <v>0</v>
      </c>
      <c r="CV125" s="1">
        <f t="shared" si="233"/>
        <v>0</v>
      </c>
      <c r="CW125" s="1">
        <f t="shared" si="233"/>
        <v>0</v>
      </c>
      <c r="CX125" s="1">
        <f t="shared" si="233"/>
        <v>0</v>
      </c>
      <c r="CY125" s="1">
        <f t="shared" si="233"/>
        <v>0</v>
      </c>
      <c r="CZ125" s="1">
        <f t="shared" si="234"/>
        <v>1</v>
      </c>
      <c r="DA125" s="1">
        <f t="shared" si="234"/>
        <v>0</v>
      </c>
      <c r="DB125" s="1">
        <f t="shared" si="234"/>
        <v>0</v>
      </c>
      <c r="DC125" s="1">
        <f t="shared" si="234"/>
        <v>0</v>
      </c>
      <c r="DD125" s="1">
        <f t="shared" si="234"/>
        <v>0</v>
      </c>
      <c r="DE125" s="1">
        <f t="shared" si="234"/>
        <v>0</v>
      </c>
      <c r="DF125" s="1">
        <f t="shared" si="234"/>
        <v>0</v>
      </c>
      <c r="DG125" s="1">
        <f t="shared" si="234"/>
        <v>0</v>
      </c>
      <c r="DH125" s="1">
        <f t="shared" si="234"/>
        <v>0</v>
      </c>
      <c r="DI125" s="1">
        <f t="shared" si="234"/>
        <v>0</v>
      </c>
      <c r="DJ125" s="1">
        <f t="shared" si="235"/>
        <v>0</v>
      </c>
      <c r="DK125" s="1">
        <f t="shared" si="235"/>
        <v>0</v>
      </c>
      <c r="DL125" s="1">
        <f t="shared" si="235"/>
        <v>0</v>
      </c>
      <c r="DM125" s="1">
        <f t="shared" si="235"/>
        <v>0</v>
      </c>
      <c r="DN125" s="1">
        <f t="shared" si="235"/>
        <v>0</v>
      </c>
      <c r="DO125" s="1">
        <f t="shared" si="235"/>
        <v>0</v>
      </c>
      <c r="DP125" s="26"/>
      <c r="DQ125" s="26"/>
      <c r="DR125" s="26"/>
      <c r="DS125" s="26"/>
      <c r="DT125" s="366"/>
      <c r="DU125" s="142"/>
      <c r="DV125" s="26"/>
      <c r="DW125" s="48">
        <v>112</v>
      </c>
      <c r="DX125" s="26" t="str">
        <f>IFERROR(INDEX(AT$11:AT$2000,_xlfn.AGGREGATE(15,6,(ROW(AT$11:AT$2000)-ROW(AT$11)+1)/($AU$11:$AU$2000=$DY$8),ROWS(DX$11:DX125))),"")</f>
        <v/>
      </c>
      <c r="DY125" s="4" t="str">
        <f>IFERROR(INDEX(AU$11:AU$2000,_xlfn.AGGREGATE(15,6,(ROW(AU$11:AU$2000)-ROW(AU$11)+1)/($AU$11:$AU$2000=$DY$8),ROWS(DY$11:DY125))),"")</f>
        <v/>
      </c>
      <c r="DZ125" s="26" t="str">
        <f>IFERROR(INDEX(AV$11:AV$2000,_xlfn.AGGREGATE(15,6,(ROW(AV$11:AV$2000)-ROW(AV$11)+1)/($AU$11:$AU$2000=$DY$8),ROWS(DZ$11:DZ125))),"")</f>
        <v/>
      </c>
      <c r="EA125" s="26" t="str">
        <f>IFERROR(INDEX(AW$11:AW$2000,_xlfn.AGGREGATE(15,6,(ROW(AW$11:AW$2000)-ROW(AW$11)+1)/($AU$11:$AU$2000=$DY$8),ROWS(EA$11:EA125))),"")</f>
        <v/>
      </c>
      <c r="EB125" s="26" t="str">
        <f>IFERROR(INDEX(AX$11:AX$2000,_xlfn.AGGREGATE(15,6,(ROW(AX$11:AX$2000)-ROW(AX$11)+1)/($AU$11:$AU$2000=$DY$8),ROWS(EB$11:EB125))),"")</f>
        <v/>
      </c>
      <c r="EC125" s="26" t="str">
        <f>IFERROR(INDEX(AY$11:AY$2000,_xlfn.AGGREGATE(15,6,(ROW(AY$11:AY$2000)-ROW(AY$11)+1)/($AU$11:$AU$2000=$DY$8),ROWS(EC$11:EC125))),"")</f>
        <v/>
      </c>
      <c r="ED125" s="26" t="str">
        <f>IFERROR(INDEX(AZ$11:AZ$2000,_xlfn.AGGREGATE(15,6,(ROW(AZ$11:AZ$2000)-ROW(AZ$11)+1)/($AU$11:$AU$2000=$DY$8),ROWS(ED$11:ED125))),"")</f>
        <v/>
      </c>
      <c r="EE125" s="26" t="str">
        <f>IFERROR(INDEX(BA$11:BA$2000,_xlfn.AGGREGATE(15,6,(ROW(BA$11:BA$2000)-ROW(BA$11)+1)/($AU$11:$AU$2000=$DY$8),ROWS(EE$11:EE125))),"")</f>
        <v/>
      </c>
      <c r="EF125" s="26" t="str">
        <f>IFERROR(INDEX(BB$11:BB$2000,_xlfn.AGGREGATE(15,6,(ROW(BB$11:BB$2000)-ROW(BB$11)+1)/($AU$11:$AU$2000=$DY$8),ROWS(EF$11:EF125))),"")</f>
        <v/>
      </c>
      <c r="EG125" s="26" t="str">
        <f>IFERROR(INDEX(BC$11:BC$2000,_xlfn.AGGREGATE(15,6,(ROW(BC$11:BC$2000)-ROW(BC$11)+1)/($AU$11:$AU$2000=$DY$8),ROWS(EG$11:EG125))),"")</f>
        <v/>
      </c>
      <c r="EH125" s="26" t="str">
        <f>IFERROR(INDEX(BD$11:BD$2000,_xlfn.AGGREGATE(15,6,(ROW(BD$11:BD$2000)-ROW(BD$11)+1)/($AU$11:$AU$2000=$DY$8),ROWS(EH$11:EH125))),"")</f>
        <v/>
      </c>
      <c r="EI125" s="26" t="str">
        <f>IFERROR(INDEX(BE$11:BE$2000,_xlfn.AGGREGATE(15,6,(ROW(BE$11:BE$2000)-ROW(BE$11)+1)/($AU$11:$AU$2000=$DY$8),ROWS(EI$11:EI125))),"")</f>
        <v/>
      </c>
      <c r="EJ125" s="26" t="str">
        <f>IFERROR(INDEX(BF$11:BF$2000,_xlfn.AGGREGATE(15,6,(ROW(BF$11:BF$2000)-ROW(BF$11)+1)/($AU$11:$AU$2000=$DY$8),ROWS(EJ$11:EJ125))),"")</f>
        <v/>
      </c>
      <c r="EK125" s="26" t="str">
        <f>IFERROR(INDEX(BG$11:BG$2000,_xlfn.AGGREGATE(15,6,(ROW(BG$11:BG$2000)-ROW(BG$11)+1)/($AU$11:$AU$2000=$DY$8),ROWS(EK$11:EK125))),"")</f>
        <v/>
      </c>
      <c r="EL125" s="26" t="str">
        <f>IFERROR(INDEX(BH$11:BH$2000,_xlfn.AGGREGATE(15,6,(ROW(BH$11:BH$2000)-ROW(BH$11)+1)/($AU$11:$AU$2000=$DY$8),ROWS(EL$11:EL125))),"")</f>
        <v/>
      </c>
      <c r="EM125" s="26" t="str">
        <f>IFERROR(INDEX(BI$11:BI$2000,_xlfn.AGGREGATE(15,6,(ROW(BI$11:BI$2000)-ROW(BI$11)+1)/($AU$11:$AU$2000=$DY$8),ROWS(EM$11:EM125))),"")</f>
        <v/>
      </c>
      <c r="EN125" s="26" t="str">
        <f>IFERROR(INDEX(BJ$11:BJ$2000,_xlfn.AGGREGATE(15,6,(ROW(BJ$11:BJ$2000)-ROW(BJ$11)+1)/($AU$11:$AU$2000=$DY$8),ROWS(EN$11:EN125))),"")</f>
        <v/>
      </c>
      <c r="EO125" s="26" t="str">
        <f>IFERROR(INDEX(BK$11:BK$2000,_xlfn.AGGREGATE(15,6,(ROW(BK$11:BK$2000)-ROW(BK$11)+1)/($AU$11:$AU$2000=$DY$8),ROWS(EO$11:EO125))),"")</f>
        <v/>
      </c>
      <c r="EP125" s="26" t="str">
        <f>IFERROR(INDEX(BL$11:BL$2000,_xlfn.AGGREGATE(15,6,(ROW(BL$11:BL$2000)-ROW(BL$11)+1)/($AU$11:$AU$2000=$DY$8),ROWS(EP$11:EP125))),"")</f>
        <v/>
      </c>
      <c r="EQ125" s="26" t="str">
        <f>IFERROR(INDEX(BM$11:BM$2000,_xlfn.AGGREGATE(15,6,(ROW(BM$11:BM$2000)-ROW(BM$11)+1)/($AU$11:$AU$2000=$DY$8),ROWS(EQ$11:EQ125))),"")</f>
        <v/>
      </c>
      <c r="ER125" s="26" t="str">
        <f>IFERROR(INDEX(BN$11:BN$2000,_xlfn.AGGREGATE(15,6,(ROW(BN$11:BN$2000)-ROW(BN$11)+1)/($AU$11:$AU$2000=$DY$8),ROWS(ER$11:ER125))),"")</f>
        <v/>
      </c>
      <c r="ES125" s="26" t="str">
        <f>IFERROR(INDEX(BO$11:BO$2000,_xlfn.AGGREGATE(15,6,(ROW(BO$11:BO$2000)-ROW(BO$11)+1)/($AU$11:$AU$2000=$DY$8),ROWS(ES$11:ES125))),"")</f>
        <v/>
      </c>
      <c r="ET125" s="63" t="str">
        <f>IFERROR(INDEX(BP$11:BP$2000,_xlfn.AGGREGATE(15,6,(ROW(BP$11:BP$2000)-ROW(BP$11)+1)/($AU$11:$AU$2000=$DY$8),ROWS(ET$11:ET125))),"")</f>
        <v/>
      </c>
      <c r="EU125" s="25"/>
      <c r="EV125" s="49">
        <v>26</v>
      </c>
      <c r="EW125" s="34"/>
      <c r="EX125" s="176" t="e">
        <f t="shared" si="167"/>
        <v>#N/A</v>
      </c>
      <c r="EY125" s="35" t="e">
        <f t="shared" si="168"/>
        <v>#N/A</v>
      </c>
      <c r="EZ125" s="35" t="e">
        <f t="shared" si="169"/>
        <v>#N/A</v>
      </c>
      <c r="FA125" s="35" t="e">
        <f t="shared" si="170"/>
        <v>#N/A</v>
      </c>
      <c r="FB125" s="35" t="e">
        <f t="shared" si="171"/>
        <v>#N/A</v>
      </c>
      <c r="FC125" s="35" t="e">
        <f t="shared" si="172"/>
        <v>#N/A</v>
      </c>
      <c r="FD125" s="35" t="e">
        <f t="shared" si="173"/>
        <v>#N/A</v>
      </c>
      <c r="FE125" s="35" t="e">
        <f t="shared" si="174"/>
        <v>#N/A</v>
      </c>
      <c r="FF125" s="35" t="e">
        <f t="shared" si="175"/>
        <v>#N/A</v>
      </c>
      <c r="FG125" s="35" t="e">
        <f t="shared" si="176"/>
        <v>#N/A</v>
      </c>
      <c r="FH125" s="35" t="e">
        <f t="shared" si="177"/>
        <v>#N/A</v>
      </c>
      <c r="FI125" s="35" t="e">
        <f t="shared" si="178"/>
        <v>#N/A</v>
      </c>
      <c r="FJ125" s="35" t="e">
        <f t="shared" si="179"/>
        <v>#N/A</v>
      </c>
      <c r="FK125" s="35" t="e">
        <f t="shared" si="180"/>
        <v>#N/A</v>
      </c>
      <c r="FL125" s="35" t="e">
        <f t="shared" si="181"/>
        <v>#N/A</v>
      </c>
      <c r="FM125" s="35" t="e">
        <f t="shared" si="182"/>
        <v>#N/A</v>
      </c>
      <c r="FN125" s="35" t="e">
        <f t="shared" si="183"/>
        <v>#N/A</v>
      </c>
      <c r="FO125" s="35" t="e">
        <f t="shared" si="184"/>
        <v>#N/A</v>
      </c>
      <c r="FP125" s="35" t="e">
        <f t="shared" si="185"/>
        <v>#N/A</v>
      </c>
      <c r="FQ125" s="35" t="e">
        <f t="shared" si="186"/>
        <v>#N/A</v>
      </c>
      <c r="FR125" s="35" t="e">
        <f t="shared" si="187"/>
        <v>#N/A</v>
      </c>
      <c r="FS125" s="177" t="e">
        <f t="shared" si="188"/>
        <v>#N/A</v>
      </c>
      <c r="FT125" s="35"/>
      <c r="FU125" s="49">
        <v>26</v>
      </c>
      <c r="FV125" s="34"/>
      <c r="FW125" s="176" t="str">
        <f t="shared" si="189"/>
        <v>PASS</v>
      </c>
      <c r="FX125" s="36">
        <f t="shared" si="190"/>
        <v>3</v>
      </c>
      <c r="FY125" s="34">
        <f t="shared" si="191"/>
        <v>1</v>
      </c>
      <c r="FZ125" s="34">
        <f t="shared" si="192"/>
        <v>3</v>
      </c>
      <c r="GA125" s="34">
        <f t="shared" si="193"/>
        <v>1</v>
      </c>
      <c r="GB125" s="34">
        <f t="shared" si="194"/>
        <v>3</v>
      </c>
      <c r="GC125" s="34">
        <f t="shared" si="195"/>
        <v>1</v>
      </c>
      <c r="GD125" s="34">
        <f t="shared" si="196"/>
        <v>3</v>
      </c>
      <c r="GE125" s="173">
        <f t="shared" si="197"/>
        <v>1</v>
      </c>
      <c r="GF125" s="34">
        <f t="shared" si="198"/>
        <v>433.5</v>
      </c>
      <c r="GG125" s="34">
        <f t="shared" si="199"/>
        <v>0</v>
      </c>
      <c r="GH125" s="34">
        <f t="shared" si="200"/>
        <v>466.5</v>
      </c>
      <c r="GI125" s="34">
        <f t="shared" si="201"/>
        <v>16.5</v>
      </c>
      <c r="GJ125" s="34">
        <f t="shared" si="202"/>
        <v>0</v>
      </c>
      <c r="GK125" s="34">
        <f t="shared" si="203"/>
        <v>471.64859999999999</v>
      </c>
      <c r="GL125" s="34">
        <f t="shared" si="204"/>
        <v>905.27359999999999</v>
      </c>
      <c r="GM125" s="181">
        <f t="shared" si="205"/>
        <v>1371.8986</v>
      </c>
      <c r="GN125" s="34">
        <f t="shared" si="206"/>
        <v>1805.3986</v>
      </c>
      <c r="GO125" s="25"/>
      <c r="GP125" s="305"/>
      <c r="GR125" s="12"/>
      <c r="GS125" s="12"/>
      <c r="GT125" s="12"/>
      <c r="GU125" s="12"/>
      <c r="GV125" s="12"/>
      <c r="GW125" s="12"/>
      <c r="GX125" s="12"/>
      <c r="GY125" s="12"/>
      <c r="GZ125" s="12"/>
      <c r="HA125" s="12"/>
      <c r="HB125" s="12"/>
      <c r="HC125" s="26"/>
      <c r="HD125" s="26"/>
      <c r="HE125" s="26"/>
      <c r="HF125" s="26"/>
      <c r="HG125" s="26"/>
      <c r="HH125" s="2"/>
      <c r="HI125" s="2"/>
      <c r="HJ125" s="25"/>
      <c r="HK125" s="2"/>
      <c r="HL125" s="2"/>
    </row>
    <row r="126" spans="1:220" x14ac:dyDescent="0.3">
      <c r="N126" s="2"/>
      <c r="O126" s="25"/>
      <c r="P126" s="25"/>
      <c r="Q126" s="25"/>
      <c r="R126" s="25"/>
      <c r="S126" s="25"/>
      <c r="T126" s="25"/>
      <c r="U126" s="25"/>
      <c r="V126" s="2"/>
      <c r="W126" s="2"/>
      <c r="X126" s="2"/>
      <c r="Y126" s="25"/>
      <c r="Z126" s="25"/>
      <c r="AA126" s="25"/>
      <c r="AB126" s="2"/>
      <c r="AC126" s="25"/>
      <c r="AD126" s="25"/>
      <c r="AE126" s="25"/>
      <c r="AF126" s="25"/>
      <c r="AG126" s="25"/>
      <c r="AH126" s="25"/>
      <c r="AI126" s="25"/>
      <c r="AJ126" s="25"/>
      <c r="AK126" s="25"/>
      <c r="AL126" s="25"/>
      <c r="AM126" s="25"/>
      <c r="AN126" s="25"/>
      <c r="AO126" s="25"/>
      <c r="AP126" s="25"/>
      <c r="AQ126" s="25"/>
      <c r="AR126" s="142"/>
      <c r="AS126" s="18">
        <v>23</v>
      </c>
      <c r="AT126" s="26" t="s">
        <v>122</v>
      </c>
      <c r="AU126" s="4" t="str">
        <f t="shared" si="208"/>
        <v>FAIL</v>
      </c>
      <c r="AV126" s="26">
        <v>1</v>
      </c>
      <c r="AW126" s="26">
        <v>3</v>
      </c>
      <c r="AX126" s="26">
        <v>1</v>
      </c>
      <c r="AY126" s="26">
        <v>3</v>
      </c>
      <c r="AZ126" s="26">
        <v>1</v>
      </c>
      <c r="BA126" s="26">
        <v>3</v>
      </c>
      <c r="BB126" s="26">
        <v>1</v>
      </c>
      <c r="BC126" s="26">
        <v>3</v>
      </c>
      <c r="BD126" s="26">
        <f t="shared" si="209"/>
        <v>223</v>
      </c>
      <c r="BE126" s="26"/>
      <c r="BF126" s="26">
        <f t="shared" si="230"/>
        <v>269</v>
      </c>
      <c r="BG126" s="63">
        <f t="shared" si="230"/>
        <v>23</v>
      </c>
      <c r="BH126" s="26"/>
      <c r="BI126" s="138">
        <f t="shared" si="211"/>
        <v>223</v>
      </c>
      <c r="BJ126" s="138">
        <f t="shared" si="212"/>
        <v>492</v>
      </c>
      <c r="BK126" s="138">
        <f t="shared" si="213"/>
        <v>715</v>
      </c>
      <c r="BL126" s="138">
        <f t="shared" si="214"/>
        <v>984</v>
      </c>
      <c r="BM126" s="138">
        <f t="shared" si="215"/>
        <v>1207</v>
      </c>
      <c r="BN126" s="138">
        <f t="shared" si="216"/>
        <v>1476</v>
      </c>
      <c r="BO126" s="138">
        <f t="shared" si="217"/>
        <v>1699</v>
      </c>
      <c r="BP126" s="138">
        <f t="shared" si="218"/>
        <v>0</v>
      </c>
      <c r="BQ126" s="26"/>
      <c r="BR126" s="26" t="str">
        <f t="shared" si="219"/>
        <v>yes3</v>
      </c>
      <c r="BS126" s="26" t="str">
        <f t="shared" si="145"/>
        <v>Int</v>
      </c>
      <c r="BT126" s="26"/>
      <c r="BU126" s="26"/>
      <c r="BV126" s="1">
        <f t="shared" si="231"/>
        <v>0</v>
      </c>
      <c r="BW126" s="1">
        <f t="shared" si="231"/>
        <v>0</v>
      </c>
      <c r="BX126" s="1">
        <f t="shared" si="231"/>
        <v>0</v>
      </c>
      <c r="BY126" s="1">
        <f t="shared" si="231"/>
        <v>0</v>
      </c>
      <c r="BZ126" s="1">
        <f t="shared" si="231"/>
        <v>0</v>
      </c>
      <c r="CA126" s="1">
        <f t="shared" si="231"/>
        <v>0</v>
      </c>
      <c r="CB126" s="1">
        <f t="shared" si="231"/>
        <v>0</v>
      </c>
      <c r="CC126" s="1">
        <f t="shared" si="231"/>
        <v>0</v>
      </c>
      <c r="CD126" s="1">
        <f t="shared" si="231"/>
        <v>0</v>
      </c>
      <c r="CE126" s="1">
        <f t="shared" si="231"/>
        <v>0</v>
      </c>
      <c r="CF126" s="1">
        <f t="shared" si="232"/>
        <v>0</v>
      </c>
      <c r="CG126" s="1">
        <f t="shared" si="232"/>
        <v>0</v>
      </c>
      <c r="CH126" s="1">
        <f t="shared" si="232"/>
        <v>1</v>
      </c>
      <c r="CI126" s="1">
        <f t="shared" si="232"/>
        <v>0</v>
      </c>
      <c r="CJ126" s="1">
        <f t="shared" si="232"/>
        <v>0</v>
      </c>
      <c r="CK126" s="1">
        <f t="shared" si="232"/>
        <v>0</v>
      </c>
      <c r="CL126" s="1">
        <f t="shared" si="232"/>
        <v>0</v>
      </c>
      <c r="CM126" s="1">
        <f t="shared" si="232"/>
        <v>0</v>
      </c>
      <c r="CN126" s="1">
        <f t="shared" si="232"/>
        <v>0</v>
      </c>
      <c r="CO126" s="1">
        <f t="shared" si="232"/>
        <v>0</v>
      </c>
      <c r="CP126" s="1">
        <f t="shared" si="233"/>
        <v>0</v>
      </c>
      <c r="CQ126" s="1">
        <f t="shared" si="233"/>
        <v>0</v>
      </c>
      <c r="CR126" s="1">
        <f t="shared" si="233"/>
        <v>0</v>
      </c>
      <c r="CS126" s="1">
        <f t="shared" si="233"/>
        <v>0</v>
      </c>
      <c r="CT126" s="1">
        <f t="shared" si="233"/>
        <v>0</v>
      </c>
      <c r="CU126" s="1">
        <f t="shared" si="233"/>
        <v>0</v>
      </c>
      <c r="CV126" s="1">
        <f t="shared" si="233"/>
        <v>0</v>
      </c>
      <c r="CW126" s="1">
        <f t="shared" si="233"/>
        <v>0</v>
      </c>
      <c r="CX126" s="1">
        <f t="shared" si="233"/>
        <v>0</v>
      </c>
      <c r="CY126" s="1">
        <f t="shared" si="233"/>
        <v>0</v>
      </c>
      <c r="CZ126" s="1">
        <f t="shared" si="234"/>
        <v>1</v>
      </c>
      <c r="DA126" s="1">
        <f t="shared" si="234"/>
        <v>0</v>
      </c>
      <c r="DB126" s="1">
        <f t="shared" si="234"/>
        <v>0</v>
      </c>
      <c r="DC126" s="1">
        <f t="shared" si="234"/>
        <v>0</v>
      </c>
      <c r="DD126" s="1">
        <f t="shared" si="234"/>
        <v>0</v>
      </c>
      <c r="DE126" s="1">
        <f t="shared" si="234"/>
        <v>0</v>
      </c>
      <c r="DF126" s="1">
        <f t="shared" si="234"/>
        <v>0</v>
      </c>
      <c r="DG126" s="1">
        <f t="shared" si="234"/>
        <v>0</v>
      </c>
      <c r="DH126" s="1">
        <f t="shared" si="234"/>
        <v>0</v>
      </c>
      <c r="DI126" s="1">
        <f t="shared" si="234"/>
        <v>0</v>
      </c>
      <c r="DJ126" s="1">
        <f t="shared" si="235"/>
        <v>0</v>
      </c>
      <c r="DK126" s="1">
        <f t="shared" si="235"/>
        <v>0</v>
      </c>
      <c r="DL126" s="1">
        <f t="shared" si="235"/>
        <v>0</v>
      </c>
      <c r="DM126" s="1">
        <f t="shared" si="235"/>
        <v>0</v>
      </c>
      <c r="DN126" s="1">
        <f t="shared" si="235"/>
        <v>0</v>
      </c>
      <c r="DO126" s="1">
        <f t="shared" si="235"/>
        <v>0</v>
      </c>
      <c r="DP126" s="26"/>
      <c r="DQ126" s="26"/>
      <c r="DR126" s="26"/>
      <c r="DS126" s="26"/>
      <c r="DT126" s="366"/>
      <c r="DU126" s="142"/>
      <c r="DV126" s="26"/>
      <c r="DW126" s="48">
        <v>113</v>
      </c>
      <c r="DX126" s="26" t="str">
        <f>IFERROR(INDEX(AT$11:AT$2000,_xlfn.AGGREGATE(15,6,(ROW(AT$11:AT$2000)-ROW(AT$11)+1)/($AU$11:$AU$2000=$DY$8),ROWS(DX$11:DX126))),"")</f>
        <v/>
      </c>
      <c r="DY126" s="4" t="str">
        <f>IFERROR(INDEX(AU$11:AU$2000,_xlfn.AGGREGATE(15,6,(ROW(AU$11:AU$2000)-ROW(AU$11)+1)/($AU$11:$AU$2000=$DY$8),ROWS(DY$11:DY126))),"")</f>
        <v/>
      </c>
      <c r="DZ126" s="26" t="str">
        <f>IFERROR(INDEX(AV$11:AV$2000,_xlfn.AGGREGATE(15,6,(ROW(AV$11:AV$2000)-ROW(AV$11)+1)/($AU$11:$AU$2000=$DY$8),ROWS(DZ$11:DZ126))),"")</f>
        <v/>
      </c>
      <c r="EA126" s="26" t="str">
        <f>IFERROR(INDEX(AW$11:AW$2000,_xlfn.AGGREGATE(15,6,(ROW(AW$11:AW$2000)-ROW(AW$11)+1)/($AU$11:$AU$2000=$DY$8),ROWS(EA$11:EA126))),"")</f>
        <v/>
      </c>
      <c r="EB126" s="26" t="str">
        <f>IFERROR(INDEX(AX$11:AX$2000,_xlfn.AGGREGATE(15,6,(ROW(AX$11:AX$2000)-ROW(AX$11)+1)/($AU$11:$AU$2000=$DY$8),ROWS(EB$11:EB126))),"")</f>
        <v/>
      </c>
      <c r="EC126" s="26" t="str">
        <f>IFERROR(INDEX(AY$11:AY$2000,_xlfn.AGGREGATE(15,6,(ROW(AY$11:AY$2000)-ROW(AY$11)+1)/($AU$11:$AU$2000=$DY$8),ROWS(EC$11:EC126))),"")</f>
        <v/>
      </c>
      <c r="ED126" s="26" t="str">
        <f>IFERROR(INDEX(AZ$11:AZ$2000,_xlfn.AGGREGATE(15,6,(ROW(AZ$11:AZ$2000)-ROW(AZ$11)+1)/($AU$11:$AU$2000=$DY$8),ROWS(ED$11:ED126))),"")</f>
        <v/>
      </c>
      <c r="EE126" s="26" t="str">
        <f>IFERROR(INDEX(BA$11:BA$2000,_xlfn.AGGREGATE(15,6,(ROW(BA$11:BA$2000)-ROW(BA$11)+1)/($AU$11:$AU$2000=$DY$8),ROWS(EE$11:EE126))),"")</f>
        <v/>
      </c>
      <c r="EF126" s="26" t="str">
        <f>IFERROR(INDEX(BB$11:BB$2000,_xlfn.AGGREGATE(15,6,(ROW(BB$11:BB$2000)-ROW(BB$11)+1)/($AU$11:$AU$2000=$DY$8),ROWS(EF$11:EF126))),"")</f>
        <v/>
      </c>
      <c r="EG126" s="26" t="str">
        <f>IFERROR(INDEX(BC$11:BC$2000,_xlfn.AGGREGATE(15,6,(ROW(BC$11:BC$2000)-ROW(BC$11)+1)/($AU$11:$AU$2000=$DY$8),ROWS(EG$11:EG126))),"")</f>
        <v/>
      </c>
      <c r="EH126" s="26" t="str">
        <f>IFERROR(INDEX(BD$11:BD$2000,_xlfn.AGGREGATE(15,6,(ROW(BD$11:BD$2000)-ROW(BD$11)+1)/($AU$11:$AU$2000=$DY$8),ROWS(EH$11:EH126))),"")</f>
        <v/>
      </c>
      <c r="EI126" s="26" t="str">
        <f>IFERROR(INDEX(BE$11:BE$2000,_xlfn.AGGREGATE(15,6,(ROW(BE$11:BE$2000)-ROW(BE$11)+1)/($AU$11:$AU$2000=$DY$8),ROWS(EI$11:EI126))),"")</f>
        <v/>
      </c>
      <c r="EJ126" s="26" t="str">
        <f>IFERROR(INDEX(BF$11:BF$2000,_xlfn.AGGREGATE(15,6,(ROW(BF$11:BF$2000)-ROW(BF$11)+1)/($AU$11:$AU$2000=$DY$8),ROWS(EJ$11:EJ126))),"")</f>
        <v/>
      </c>
      <c r="EK126" s="26" t="str">
        <f>IFERROR(INDEX(BG$11:BG$2000,_xlfn.AGGREGATE(15,6,(ROW(BG$11:BG$2000)-ROW(BG$11)+1)/($AU$11:$AU$2000=$DY$8),ROWS(EK$11:EK126))),"")</f>
        <v/>
      </c>
      <c r="EL126" s="26" t="str">
        <f>IFERROR(INDEX(BH$11:BH$2000,_xlfn.AGGREGATE(15,6,(ROW(BH$11:BH$2000)-ROW(BH$11)+1)/($AU$11:$AU$2000=$DY$8),ROWS(EL$11:EL126))),"")</f>
        <v/>
      </c>
      <c r="EM126" s="26" t="str">
        <f>IFERROR(INDEX(BI$11:BI$2000,_xlfn.AGGREGATE(15,6,(ROW(BI$11:BI$2000)-ROW(BI$11)+1)/($AU$11:$AU$2000=$DY$8),ROWS(EM$11:EM126))),"")</f>
        <v/>
      </c>
      <c r="EN126" s="26" t="str">
        <f>IFERROR(INDEX(BJ$11:BJ$2000,_xlfn.AGGREGATE(15,6,(ROW(BJ$11:BJ$2000)-ROW(BJ$11)+1)/($AU$11:$AU$2000=$DY$8),ROWS(EN$11:EN126))),"")</f>
        <v/>
      </c>
      <c r="EO126" s="26" t="str">
        <f>IFERROR(INDEX(BK$11:BK$2000,_xlfn.AGGREGATE(15,6,(ROW(BK$11:BK$2000)-ROW(BK$11)+1)/($AU$11:$AU$2000=$DY$8),ROWS(EO$11:EO126))),"")</f>
        <v/>
      </c>
      <c r="EP126" s="26" t="str">
        <f>IFERROR(INDEX(BL$11:BL$2000,_xlfn.AGGREGATE(15,6,(ROW(BL$11:BL$2000)-ROW(BL$11)+1)/($AU$11:$AU$2000=$DY$8),ROWS(EP$11:EP126))),"")</f>
        <v/>
      </c>
      <c r="EQ126" s="26" t="str">
        <f>IFERROR(INDEX(BM$11:BM$2000,_xlfn.AGGREGATE(15,6,(ROW(BM$11:BM$2000)-ROW(BM$11)+1)/($AU$11:$AU$2000=$DY$8),ROWS(EQ$11:EQ126))),"")</f>
        <v/>
      </c>
      <c r="ER126" s="26" t="str">
        <f>IFERROR(INDEX(BN$11:BN$2000,_xlfn.AGGREGATE(15,6,(ROW(BN$11:BN$2000)-ROW(BN$11)+1)/($AU$11:$AU$2000=$DY$8),ROWS(ER$11:ER126))),"")</f>
        <v/>
      </c>
      <c r="ES126" s="26" t="str">
        <f>IFERROR(INDEX(BO$11:BO$2000,_xlfn.AGGREGATE(15,6,(ROW(BO$11:BO$2000)-ROW(BO$11)+1)/($AU$11:$AU$2000=$DY$8),ROWS(ES$11:ES126))),"")</f>
        <v/>
      </c>
      <c r="ET126" s="63" t="str">
        <f>IFERROR(INDEX(BP$11:BP$2000,_xlfn.AGGREGATE(15,6,(ROW(BP$11:BP$2000)-ROW(BP$11)+1)/($AU$11:$AU$2000=$DY$8),ROWS(ET$11:ET126))),"")</f>
        <v/>
      </c>
      <c r="EU126" s="25"/>
      <c r="EV126" s="49">
        <v>27</v>
      </c>
      <c r="EW126" s="34"/>
      <c r="EX126" s="176" t="e">
        <f t="shared" si="167"/>
        <v>#N/A</v>
      </c>
      <c r="EY126" s="35" t="e">
        <f t="shared" si="168"/>
        <v>#N/A</v>
      </c>
      <c r="EZ126" s="35" t="e">
        <f t="shared" si="169"/>
        <v>#N/A</v>
      </c>
      <c r="FA126" s="35" t="e">
        <f t="shared" si="170"/>
        <v>#N/A</v>
      </c>
      <c r="FB126" s="35" t="e">
        <f t="shared" si="171"/>
        <v>#N/A</v>
      </c>
      <c r="FC126" s="35" t="e">
        <f t="shared" si="172"/>
        <v>#N/A</v>
      </c>
      <c r="FD126" s="35" t="e">
        <f t="shared" si="173"/>
        <v>#N/A</v>
      </c>
      <c r="FE126" s="35" t="e">
        <f t="shared" si="174"/>
        <v>#N/A</v>
      </c>
      <c r="FF126" s="35" t="e">
        <f t="shared" si="175"/>
        <v>#N/A</v>
      </c>
      <c r="FG126" s="35" t="e">
        <f t="shared" si="176"/>
        <v>#N/A</v>
      </c>
      <c r="FH126" s="35" t="e">
        <f t="shared" si="177"/>
        <v>#N/A</v>
      </c>
      <c r="FI126" s="35" t="e">
        <f t="shared" si="178"/>
        <v>#N/A</v>
      </c>
      <c r="FJ126" s="35" t="e">
        <f t="shared" si="179"/>
        <v>#N/A</v>
      </c>
      <c r="FK126" s="35" t="e">
        <f t="shared" si="180"/>
        <v>#N/A</v>
      </c>
      <c r="FL126" s="35" t="e">
        <f t="shared" si="181"/>
        <v>#N/A</v>
      </c>
      <c r="FM126" s="35" t="e">
        <f t="shared" si="182"/>
        <v>#N/A</v>
      </c>
      <c r="FN126" s="35" t="e">
        <f t="shared" si="183"/>
        <v>#N/A</v>
      </c>
      <c r="FO126" s="35" t="e">
        <f t="shared" si="184"/>
        <v>#N/A</v>
      </c>
      <c r="FP126" s="35" t="e">
        <f t="shared" si="185"/>
        <v>#N/A</v>
      </c>
      <c r="FQ126" s="35" t="e">
        <f t="shared" si="186"/>
        <v>#N/A</v>
      </c>
      <c r="FR126" s="35" t="e">
        <f t="shared" si="187"/>
        <v>#N/A</v>
      </c>
      <c r="FS126" s="177" t="e">
        <f t="shared" si="188"/>
        <v>#N/A</v>
      </c>
      <c r="FT126" s="35"/>
      <c r="FU126" s="49">
        <v>27</v>
      </c>
      <c r="FV126" s="34"/>
      <c r="FW126" s="176" t="str">
        <f t="shared" si="189"/>
        <v>PASS</v>
      </c>
      <c r="FX126" s="36">
        <f t="shared" si="190"/>
        <v>1</v>
      </c>
      <c r="FY126" s="34">
        <f t="shared" si="191"/>
        <v>3</v>
      </c>
      <c r="FZ126" s="34">
        <f t="shared" si="192"/>
        <v>1</v>
      </c>
      <c r="GA126" s="34">
        <f t="shared" si="193"/>
        <v>3</v>
      </c>
      <c r="GB126" s="34">
        <f t="shared" si="194"/>
        <v>1</v>
      </c>
      <c r="GC126" s="34">
        <f t="shared" si="195"/>
        <v>3</v>
      </c>
      <c r="GD126" s="34">
        <f t="shared" si="196"/>
        <v>1</v>
      </c>
      <c r="GE126" s="173">
        <f t="shared" si="197"/>
        <v>3</v>
      </c>
      <c r="GF126" s="34">
        <f t="shared" si="198"/>
        <v>433.5</v>
      </c>
      <c r="GG126" s="34">
        <f t="shared" si="199"/>
        <v>0</v>
      </c>
      <c r="GH126" s="34">
        <f t="shared" si="200"/>
        <v>466.5</v>
      </c>
      <c r="GI126" s="34">
        <f t="shared" si="201"/>
        <v>16.5</v>
      </c>
      <c r="GJ126" s="34">
        <f t="shared" si="202"/>
        <v>0</v>
      </c>
      <c r="GK126" s="34">
        <f t="shared" si="203"/>
        <v>438.64859999999999</v>
      </c>
      <c r="GL126" s="34">
        <f t="shared" si="204"/>
        <v>905.27359999999999</v>
      </c>
      <c r="GM126" s="181">
        <f t="shared" si="205"/>
        <v>1338.8986</v>
      </c>
      <c r="GN126" s="34">
        <f t="shared" si="206"/>
        <v>1805.3986</v>
      </c>
      <c r="GO126" s="25"/>
      <c r="GP126" s="305"/>
      <c r="GR126" s="12"/>
      <c r="GS126" s="12"/>
      <c r="GT126" s="12"/>
      <c r="GU126" s="12"/>
      <c r="GV126" s="12"/>
      <c r="GW126" s="12"/>
      <c r="GX126" s="12"/>
      <c r="GY126" s="12"/>
      <c r="GZ126" s="12"/>
      <c r="HA126" s="12"/>
      <c r="HB126" s="12"/>
      <c r="HC126" s="26"/>
      <c r="HD126" s="26"/>
      <c r="HE126" s="26"/>
      <c r="HF126" s="26"/>
      <c r="HG126" s="26"/>
      <c r="HH126" s="2"/>
      <c r="HI126" s="2"/>
      <c r="HJ126" s="25"/>
      <c r="HK126" s="2"/>
      <c r="HL126" s="2"/>
    </row>
    <row r="127" spans="1:220" x14ac:dyDescent="0.3">
      <c r="N127" s="2"/>
      <c r="O127" s="25"/>
      <c r="P127" s="25"/>
      <c r="Q127" s="25"/>
      <c r="R127" s="25"/>
      <c r="S127" s="25"/>
      <c r="T127" s="25"/>
      <c r="U127" s="25"/>
      <c r="V127" s="2"/>
      <c r="W127" s="2"/>
      <c r="X127" s="2"/>
      <c r="Y127" s="25"/>
      <c r="Z127" s="25"/>
      <c r="AA127" s="25"/>
      <c r="AB127" s="2"/>
      <c r="AC127" s="25"/>
      <c r="AD127" s="25"/>
      <c r="AE127" s="25"/>
      <c r="AF127" s="25"/>
      <c r="AG127" s="25"/>
      <c r="AH127" s="25"/>
      <c r="AI127" s="25"/>
      <c r="AJ127" s="25"/>
      <c r="AK127" s="25"/>
      <c r="AL127" s="25"/>
      <c r="AM127" s="25"/>
      <c r="AN127" s="25"/>
      <c r="AO127" s="25"/>
      <c r="AP127" s="25"/>
      <c r="AQ127" s="25"/>
      <c r="AR127" s="142"/>
      <c r="AS127" s="18">
        <v>24</v>
      </c>
      <c r="AT127" s="26" t="s">
        <v>122</v>
      </c>
      <c r="AU127" s="4" t="str">
        <f t="shared" si="208"/>
        <v>FAIL</v>
      </c>
      <c r="AV127" s="26">
        <v>1</v>
      </c>
      <c r="AW127" s="26">
        <v>3</v>
      </c>
      <c r="AX127" s="26">
        <v>1</v>
      </c>
      <c r="AY127" s="26">
        <v>3</v>
      </c>
      <c r="AZ127" s="26">
        <v>1</v>
      </c>
      <c r="BA127" s="26">
        <v>3</v>
      </c>
      <c r="BB127" s="26">
        <v>1</v>
      </c>
      <c r="BC127" s="26">
        <v>3</v>
      </c>
      <c r="BD127" s="26">
        <f t="shared" si="209"/>
        <v>222</v>
      </c>
      <c r="BE127" s="26"/>
      <c r="BF127" s="26">
        <f t="shared" si="230"/>
        <v>270</v>
      </c>
      <c r="BG127" s="63">
        <f t="shared" si="230"/>
        <v>24</v>
      </c>
      <c r="BH127" s="26"/>
      <c r="BI127" s="138">
        <f t="shared" si="211"/>
        <v>222</v>
      </c>
      <c r="BJ127" s="138">
        <f t="shared" si="212"/>
        <v>492</v>
      </c>
      <c r="BK127" s="138">
        <f t="shared" si="213"/>
        <v>714</v>
      </c>
      <c r="BL127" s="138">
        <f t="shared" si="214"/>
        <v>984</v>
      </c>
      <c r="BM127" s="138">
        <f t="shared" si="215"/>
        <v>1206</v>
      </c>
      <c r="BN127" s="138">
        <f t="shared" si="216"/>
        <v>1476</v>
      </c>
      <c r="BO127" s="138">
        <f t="shared" si="217"/>
        <v>1698</v>
      </c>
      <c r="BP127" s="138">
        <f t="shared" si="218"/>
        <v>0</v>
      </c>
      <c r="BQ127" s="26"/>
      <c r="BR127" s="26" t="str">
        <f t="shared" si="219"/>
        <v>yes3</v>
      </c>
      <c r="BS127" s="26" t="str">
        <f t="shared" si="145"/>
        <v>Int</v>
      </c>
      <c r="BT127" s="26"/>
      <c r="BU127" s="26"/>
      <c r="BV127" s="1">
        <f t="shared" si="231"/>
        <v>0</v>
      </c>
      <c r="BW127" s="1">
        <f t="shared" si="231"/>
        <v>0</v>
      </c>
      <c r="BX127" s="1">
        <f t="shared" si="231"/>
        <v>0</v>
      </c>
      <c r="BY127" s="1">
        <f t="shared" si="231"/>
        <v>0</v>
      </c>
      <c r="BZ127" s="1">
        <f t="shared" si="231"/>
        <v>0</v>
      </c>
      <c r="CA127" s="1">
        <f t="shared" si="231"/>
        <v>0</v>
      </c>
      <c r="CB127" s="1">
        <f t="shared" si="231"/>
        <v>0</v>
      </c>
      <c r="CC127" s="1">
        <f t="shared" si="231"/>
        <v>0</v>
      </c>
      <c r="CD127" s="1">
        <f t="shared" si="231"/>
        <v>0</v>
      </c>
      <c r="CE127" s="1">
        <f t="shared" si="231"/>
        <v>0</v>
      </c>
      <c r="CF127" s="1">
        <f t="shared" si="232"/>
        <v>0</v>
      </c>
      <c r="CG127" s="1">
        <f t="shared" si="232"/>
        <v>0</v>
      </c>
      <c r="CH127" s="1">
        <f t="shared" si="232"/>
        <v>1</v>
      </c>
      <c r="CI127" s="1">
        <f t="shared" si="232"/>
        <v>0</v>
      </c>
      <c r="CJ127" s="1">
        <f t="shared" si="232"/>
        <v>0</v>
      </c>
      <c r="CK127" s="1">
        <f t="shared" si="232"/>
        <v>0</v>
      </c>
      <c r="CL127" s="1">
        <f t="shared" si="232"/>
        <v>0</v>
      </c>
      <c r="CM127" s="1">
        <f t="shared" si="232"/>
        <v>0</v>
      </c>
      <c r="CN127" s="1">
        <f t="shared" si="232"/>
        <v>0</v>
      </c>
      <c r="CO127" s="1">
        <f t="shared" si="232"/>
        <v>0</v>
      </c>
      <c r="CP127" s="1">
        <f t="shared" si="233"/>
        <v>0</v>
      </c>
      <c r="CQ127" s="1">
        <f t="shared" si="233"/>
        <v>0</v>
      </c>
      <c r="CR127" s="1">
        <f t="shared" si="233"/>
        <v>0</v>
      </c>
      <c r="CS127" s="1">
        <f t="shared" si="233"/>
        <v>0</v>
      </c>
      <c r="CT127" s="1">
        <f t="shared" si="233"/>
        <v>0</v>
      </c>
      <c r="CU127" s="1">
        <f t="shared" si="233"/>
        <v>0</v>
      </c>
      <c r="CV127" s="1">
        <f t="shared" si="233"/>
        <v>0</v>
      </c>
      <c r="CW127" s="1">
        <f t="shared" si="233"/>
        <v>0</v>
      </c>
      <c r="CX127" s="1">
        <f t="shared" si="233"/>
        <v>0</v>
      </c>
      <c r="CY127" s="1">
        <f t="shared" si="233"/>
        <v>0</v>
      </c>
      <c r="CZ127" s="1">
        <f t="shared" si="234"/>
        <v>1</v>
      </c>
      <c r="DA127" s="1">
        <f t="shared" si="234"/>
        <v>0</v>
      </c>
      <c r="DB127" s="1">
        <f t="shared" si="234"/>
        <v>0</v>
      </c>
      <c r="DC127" s="1">
        <f t="shared" si="234"/>
        <v>0</v>
      </c>
      <c r="DD127" s="1">
        <f t="shared" si="234"/>
        <v>0</v>
      </c>
      <c r="DE127" s="1">
        <f t="shared" si="234"/>
        <v>0</v>
      </c>
      <c r="DF127" s="1">
        <f t="shared" si="234"/>
        <v>0</v>
      </c>
      <c r="DG127" s="1">
        <f t="shared" si="234"/>
        <v>0</v>
      </c>
      <c r="DH127" s="1">
        <f t="shared" si="234"/>
        <v>0</v>
      </c>
      <c r="DI127" s="1">
        <f t="shared" si="234"/>
        <v>0</v>
      </c>
      <c r="DJ127" s="1">
        <f t="shared" si="235"/>
        <v>0</v>
      </c>
      <c r="DK127" s="1">
        <f t="shared" si="235"/>
        <v>0</v>
      </c>
      <c r="DL127" s="1">
        <f t="shared" si="235"/>
        <v>0</v>
      </c>
      <c r="DM127" s="1">
        <f t="shared" si="235"/>
        <v>0</v>
      </c>
      <c r="DN127" s="1">
        <f t="shared" si="235"/>
        <v>0</v>
      </c>
      <c r="DO127" s="1">
        <f t="shared" si="235"/>
        <v>0</v>
      </c>
      <c r="DP127" s="26"/>
      <c r="DQ127" s="26"/>
      <c r="DR127" s="26"/>
      <c r="DS127" s="26"/>
      <c r="DT127" s="366"/>
      <c r="DU127" s="142"/>
      <c r="DV127" s="26"/>
      <c r="DW127" s="48">
        <v>114</v>
      </c>
      <c r="DX127" s="26" t="str">
        <f>IFERROR(INDEX(AT$11:AT$2000,_xlfn.AGGREGATE(15,6,(ROW(AT$11:AT$2000)-ROW(AT$11)+1)/($AU$11:$AU$2000=$DY$8),ROWS(DX$11:DX127))),"")</f>
        <v/>
      </c>
      <c r="DY127" s="4" t="str">
        <f>IFERROR(INDEX(AU$11:AU$2000,_xlfn.AGGREGATE(15,6,(ROW(AU$11:AU$2000)-ROW(AU$11)+1)/($AU$11:$AU$2000=$DY$8),ROWS(DY$11:DY127))),"")</f>
        <v/>
      </c>
      <c r="DZ127" s="26" t="str">
        <f>IFERROR(INDEX(AV$11:AV$2000,_xlfn.AGGREGATE(15,6,(ROW(AV$11:AV$2000)-ROW(AV$11)+1)/($AU$11:$AU$2000=$DY$8),ROWS(DZ$11:DZ127))),"")</f>
        <v/>
      </c>
      <c r="EA127" s="26" t="str">
        <f>IFERROR(INDEX(AW$11:AW$2000,_xlfn.AGGREGATE(15,6,(ROW(AW$11:AW$2000)-ROW(AW$11)+1)/($AU$11:$AU$2000=$DY$8),ROWS(EA$11:EA127))),"")</f>
        <v/>
      </c>
      <c r="EB127" s="26" t="str">
        <f>IFERROR(INDEX(AX$11:AX$2000,_xlfn.AGGREGATE(15,6,(ROW(AX$11:AX$2000)-ROW(AX$11)+1)/($AU$11:$AU$2000=$DY$8),ROWS(EB$11:EB127))),"")</f>
        <v/>
      </c>
      <c r="EC127" s="26" t="str">
        <f>IFERROR(INDEX(AY$11:AY$2000,_xlfn.AGGREGATE(15,6,(ROW(AY$11:AY$2000)-ROW(AY$11)+1)/($AU$11:$AU$2000=$DY$8),ROWS(EC$11:EC127))),"")</f>
        <v/>
      </c>
      <c r="ED127" s="26" t="str">
        <f>IFERROR(INDEX(AZ$11:AZ$2000,_xlfn.AGGREGATE(15,6,(ROW(AZ$11:AZ$2000)-ROW(AZ$11)+1)/($AU$11:$AU$2000=$DY$8),ROWS(ED$11:ED127))),"")</f>
        <v/>
      </c>
      <c r="EE127" s="26" t="str">
        <f>IFERROR(INDEX(BA$11:BA$2000,_xlfn.AGGREGATE(15,6,(ROW(BA$11:BA$2000)-ROW(BA$11)+1)/($AU$11:$AU$2000=$DY$8),ROWS(EE$11:EE127))),"")</f>
        <v/>
      </c>
      <c r="EF127" s="26" t="str">
        <f>IFERROR(INDEX(BB$11:BB$2000,_xlfn.AGGREGATE(15,6,(ROW(BB$11:BB$2000)-ROW(BB$11)+1)/($AU$11:$AU$2000=$DY$8),ROWS(EF$11:EF127))),"")</f>
        <v/>
      </c>
      <c r="EG127" s="26" t="str">
        <f>IFERROR(INDEX(BC$11:BC$2000,_xlfn.AGGREGATE(15,6,(ROW(BC$11:BC$2000)-ROW(BC$11)+1)/($AU$11:$AU$2000=$DY$8),ROWS(EG$11:EG127))),"")</f>
        <v/>
      </c>
      <c r="EH127" s="26" t="str">
        <f>IFERROR(INDEX(BD$11:BD$2000,_xlfn.AGGREGATE(15,6,(ROW(BD$11:BD$2000)-ROW(BD$11)+1)/($AU$11:$AU$2000=$DY$8),ROWS(EH$11:EH127))),"")</f>
        <v/>
      </c>
      <c r="EI127" s="26" t="str">
        <f>IFERROR(INDEX(BE$11:BE$2000,_xlfn.AGGREGATE(15,6,(ROW(BE$11:BE$2000)-ROW(BE$11)+1)/($AU$11:$AU$2000=$DY$8),ROWS(EI$11:EI127))),"")</f>
        <v/>
      </c>
      <c r="EJ127" s="26" t="str">
        <f>IFERROR(INDEX(BF$11:BF$2000,_xlfn.AGGREGATE(15,6,(ROW(BF$11:BF$2000)-ROW(BF$11)+1)/($AU$11:$AU$2000=$DY$8),ROWS(EJ$11:EJ127))),"")</f>
        <v/>
      </c>
      <c r="EK127" s="26" t="str">
        <f>IFERROR(INDEX(BG$11:BG$2000,_xlfn.AGGREGATE(15,6,(ROW(BG$11:BG$2000)-ROW(BG$11)+1)/($AU$11:$AU$2000=$DY$8),ROWS(EK$11:EK127))),"")</f>
        <v/>
      </c>
      <c r="EL127" s="26" t="str">
        <f>IFERROR(INDEX(BH$11:BH$2000,_xlfn.AGGREGATE(15,6,(ROW(BH$11:BH$2000)-ROW(BH$11)+1)/($AU$11:$AU$2000=$DY$8),ROWS(EL$11:EL127))),"")</f>
        <v/>
      </c>
      <c r="EM127" s="26" t="str">
        <f>IFERROR(INDEX(BI$11:BI$2000,_xlfn.AGGREGATE(15,6,(ROW(BI$11:BI$2000)-ROW(BI$11)+1)/($AU$11:$AU$2000=$DY$8),ROWS(EM$11:EM127))),"")</f>
        <v/>
      </c>
      <c r="EN127" s="26" t="str">
        <f>IFERROR(INDEX(BJ$11:BJ$2000,_xlfn.AGGREGATE(15,6,(ROW(BJ$11:BJ$2000)-ROW(BJ$11)+1)/($AU$11:$AU$2000=$DY$8),ROWS(EN$11:EN127))),"")</f>
        <v/>
      </c>
      <c r="EO127" s="26" t="str">
        <f>IFERROR(INDEX(BK$11:BK$2000,_xlfn.AGGREGATE(15,6,(ROW(BK$11:BK$2000)-ROW(BK$11)+1)/($AU$11:$AU$2000=$DY$8),ROWS(EO$11:EO127))),"")</f>
        <v/>
      </c>
      <c r="EP127" s="26" t="str">
        <f>IFERROR(INDEX(BL$11:BL$2000,_xlfn.AGGREGATE(15,6,(ROW(BL$11:BL$2000)-ROW(BL$11)+1)/($AU$11:$AU$2000=$DY$8),ROWS(EP$11:EP127))),"")</f>
        <v/>
      </c>
      <c r="EQ127" s="26" t="str">
        <f>IFERROR(INDEX(BM$11:BM$2000,_xlfn.AGGREGATE(15,6,(ROW(BM$11:BM$2000)-ROW(BM$11)+1)/($AU$11:$AU$2000=$DY$8),ROWS(EQ$11:EQ127))),"")</f>
        <v/>
      </c>
      <c r="ER127" s="26" t="str">
        <f>IFERROR(INDEX(BN$11:BN$2000,_xlfn.AGGREGATE(15,6,(ROW(BN$11:BN$2000)-ROW(BN$11)+1)/($AU$11:$AU$2000=$DY$8),ROWS(ER$11:ER127))),"")</f>
        <v/>
      </c>
      <c r="ES127" s="26" t="str">
        <f>IFERROR(INDEX(BO$11:BO$2000,_xlfn.AGGREGATE(15,6,(ROW(BO$11:BO$2000)-ROW(BO$11)+1)/($AU$11:$AU$2000=$DY$8),ROWS(ES$11:ES127))),"")</f>
        <v/>
      </c>
      <c r="ET127" s="63" t="str">
        <f>IFERROR(INDEX(BP$11:BP$2000,_xlfn.AGGREGATE(15,6,(ROW(BP$11:BP$2000)-ROW(BP$11)+1)/($AU$11:$AU$2000=$DY$8),ROWS(ET$11:ET127))),"")</f>
        <v/>
      </c>
      <c r="EU127" s="25"/>
      <c r="EV127" s="49">
        <v>28</v>
      </c>
      <c r="EW127" s="34"/>
      <c r="EX127" s="176" t="e">
        <f t="shared" si="167"/>
        <v>#N/A</v>
      </c>
      <c r="EY127" s="35" t="e">
        <f t="shared" si="168"/>
        <v>#N/A</v>
      </c>
      <c r="EZ127" s="35" t="e">
        <f t="shared" si="169"/>
        <v>#N/A</v>
      </c>
      <c r="FA127" s="35" t="e">
        <f t="shared" si="170"/>
        <v>#N/A</v>
      </c>
      <c r="FB127" s="35" t="e">
        <f t="shared" si="171"/>
        <v>#N/A</v>
      </c>
      <c r="FC127" s="35" t="e">
        <f t="shared" si="172"/>
        <v>#N/A</v>
      </c>
      <c r="FD127" s="35" t="e">
        <f t="shared" si="173"/>
        <v>#N/A</v>
      </c>
      <c r="FE127" s="35" t="e">
        <f t="shared" si="174"/>
        <v>#N/A</v>
      </c>
      <c r="FF127" s="35" t="e">
        <f t="shared" si="175"/>
        <v>#N/A</v>
      </c>
      <c r="FG127" s="35" t="e">
        <f t="shared" si="176"/>
        <v>#N/A</v>
      </c>
      <c r="FH127" s="35" t="e">
        <f t="shared" si="177"/>
        <v>#N/A</v>
      </c>
      <c r="FI127" s="35" t="e">
        <f t="shared" si="178"/>
        <v>#N/A</v>
      </c>
      <c r="FJ127" s="35" t="e">
        <f t="shared" si="179"/>
        <v>#N/A</v>
      </c>
      <c r="FK127" s="35" t="e">
        <f t="shared" si="180"/>
        <v>#N/A</v>
      </c>
      <c r="FL127" s="35" t="e">
        <f t="shared" si="181"/>
        <v>#N/A</v>
      </c>
      <c r="FM127" s="35" t="e">
        <f t="shared" si="182"/>
        <v>#N/A</v>
      </c>
      <c r="FN127" s="35" t="e">
        <f t="shared" si="183"/>
        <v>#N/A</v>
      </c>
      <c r="FO127" s="35" t="e">
        <f t="shared" si="184"/>
        <v>#N/A</v>
      </c>
      <c r="FP127" s="35" t="e">
        <f t="shared" si="185"/>
        <v>#N/A</v>
      </c>
      <c r="FQ127" s="35" t="e">
        <f t="shared" si="186"/>
        <v>#N/A</v>
      </c>
      <c r="FR127" s="35" t="e">
        <f t="shared" si="187"/>
        <v>#N/A</v>
      </c>
      <c r="FS127" s="177" t="e">
        <f t="shared" si="188"/>
        <v>#N/A</v>
      </c>
      <c r="FT127" s="35"/>
      <c r="FU127" s="49">
        <v>28</v>
      </c>
      <c r="FV127" s="34"/>
      <c r="FW127" s="176" t="str">
        <f t="shared" si="189"/>
        <v>PASS</v>
      </c>
      <c r="FX127" s="36">
        <f t="shared" si="190"/>
        <v>1</v>
      </c>
      <c r="FY127" s="34">
        <f t="shared" si="191"/>
        <v>1</v>
      </c>
      <c r="FZ127" s="34">
        <f t="shared" si="192"/>
        <v>3</v>
      </c>
      <c r="GA127" s="34">
        <f t="shared" si="193"/>
        <v>3</v>
      </c>
      <c r="GB127" s="34">
        <f t="shared" si="194"/>
        <v>1</v>
      </c>
      <c r="GC127" s="34">
        <f t="shared" si="195"/>
        <v>1</v>
      </c>
      <c r="GD127" s="34">
        <f t="shared" si="196"/>
        <v>3</v>
      </c>
      <c r="GE127" s="173">
        <f t="shared" si="197"/>
        <v>3</v>
      </c>
      <c r="GF127" s="34">
        <f t="shared" si="198"/>
        <v>433.5</v>
      </c>
      <c r="GG127" s="34">
        <f t="shared" si="199"/>
        <v>0</v>
      </c>
      <c r="GH127" s="34">
        <f t="shared" si="200"/>
        <v>466.5</v>
      </c>
      <c r="GI127" s="34">
        <f t="shared" si="201"/>
        <v>16.5</v>
      </c>
      <c r="GJ127" s="34">
        <f t="shared" si="202"/>
        <v>0</v>
      </c>
      <c r="GK127" s="34">
        <f t="shared" si="203"/>
        <v>438.64859999999999</v>
      </c>
      <c r="GL127" s="34">
        <f t="shared" si="204"/>
        <v>872.27359999999999</v>
      </c>
      <c r="GM127" s="181">
        <f t="shared" si="205"/>
        <v>1338.8986</v>
      </c>
      <c r="GN127" s="34">
        <f t="shared" si="206"/>
        <v>1805.3986</v>
      </c>
      <c r="GO127" s="25"/>
      <c r="GP127" s="305"/>
      <c r="GR127" s="12"/>
      <c r="GS127" s="12"/>
      <c r="GT127" s="12"/>
      <c r="GU127" s="12"/>
      <c r="GV127" s="12"/>
      <c r="GW127" s="12"/>
      <c r="GX127" s="12"/>
      <c r="GY127" s="12"/>
      <c r="GZ127" s="12"/>
      <c r="HA127" s="12"/>
      <c r="HB127" s="12"/>
      <c r="HC127" s="26"/>
      <c r="HD127" s="26"/>
      <c r="HE127" s="26"/>
      <c r="HF127" s="26"/>
      <c r="HG127" s="26"/>
      <c r="HH127" s="2"/>
      <c r="HI127" s="2"/>
      <c r="HJ127" s="25"/>
      <c r="HK127" s="2"/>
      <c r="HL127" s="2"/>
    </row>
    <row r="128" spans="1:220" x14ac:dyDescent="0.3">
      <c r="N128" s="2"/>
      <c r="O128" s="25"/>
      <c r="P128" s="25"/>
      <c r="Q128" s="25"/>
      <c r="R128" s="25"/>
      <c r="S128" s="25"/>
      <c r="T128" s="25"/>
      <c r="U128" s="25"/>
      <c r="V128" s="2"/>
      <c r="W128" s="2"/>
      <c r="X128" s="2"/>
      <c r="Y128" s="25"/>
      <c r="Z128" s="25"/>
      <c r="AA128" s="25"/>
      <c r="AB128" s="2"/>
      <c r="AC128" s="25"/>
      <c r="AD128" s="25"/>
      <c r="AE128" s="25"/>
      <c r="AF128" s="25"/>
      <c r="AG128" s="25"/>
      <c r="AH128" s="25"/>
      <c r="AI128" s="25"/>
      <c r="AJ128" s="25"/>
      <c r="AK128" s="25"/>
      <c r="AL128" s="25"/>
      <c r="AM128" s="25"/>
      <c r="AN128" s="25"/>
      <c r="AO128" s="25"/>
      <c r="AP128" s="25"/>
      <c r="AQ128" s="25"/>
      <c r="AR128" s="142"/>
      <c r="AS128" s="18">
        <v>25</v>
      </c>
      <c r="AT128" s="26" t="s">
        <v>122</v>
      </c>
      <c r="AU128" s="4" t="str">
        <f t="shared" si="208"/>
        <v>FAIL</v>
      </c>
      <c r="AV128" s="26">
        <v>1</v>
      </c>
      <c r="AW128" s="26">
        <v>3</v>
      </c>
      <c r="AX128" s="26">
        <v>1</v>
      </c>
      <c r="AY128" s="26">
        <v>3</v>
      </c>
      <c r="AZ128" s="26">
        <v>1</v>
      </c>
      <c r="BA128" s="26">
        <v>3</v>
      </c>
      <c r="BB128" s="26">
        <v>1</v>
      </c>
      <c r="BC128" s="26">
        <v>3</v>
      </c>
      <c r="BD128" s="26">
        <f t="shared" si="209"/>
        <v>221</v>
      </c>
      <c r="BE128" s="26"/>
      <c r="BF128" s="26">
        <f t="shared" si="230"/>
        <v>271</v>
      </c>
      <c r="BG128" s="63">
        <f t="shared" si="230"/>
        <v>25</v>
      </c>
      <c r="BH128" s="26"/>
      <c r="BI128" s="138">
        <f t="shared" si="211"/>
        <v>221</v>
      </c>
      <c r="BJ128" s="138">
        <f t="shared" si="212"/>
        <v>492</v>
      </c>
      <c r="BK128" s="138">
        <f t="shared" si="213"/>
        <v>713</v>
      </c>
      <c r="BL128" s="138">
        <f t="shared" si="214"/>
        <v>984</v>
      </c>
      <c r="BM128" s="138">
        <f t="shared" si="215"/>
        <v>1205</v>
      </c>
      <c r="BN128" s="138">
        <f t="shared" si="216"/>
        <v>1476</v>
      </c>
      <c r="BO128" s="138">
        <f t="shared" si="217"/>
        <v>1697</v>
      </c>
      <c r="BP128" s="138">
        <f t="shared" si="218"/>
        <v>0</v>
      </c>
      <c r="BQ128" s="26"/>
      <c r="BR128" s="26" t="str">
        <f t="shared" si="219"/>
        <v>yes3</v>
      </c>
      <c r="BS128" s="26" t="str">
        <f t="shared" si="145"/>
        <v>Int</v>
      </c>
      <c r="BT128" s="26"/>
      <c r="BU128" s="26"/>
      <c r="BV128" s="1">
        <f t="shared" si="231"/>
        <v>0</v>
      </c>
      <c r="BW128" s="1">
        <f t="shared" si="231"/>
        <v>0</v>
      </c>
      <c r="BX128" s="1">
        <f t="shared" si="231"/>
        <v>0</v>
      </c>
      <c r="BY128" s="1">
        <f t="shared" si="231"/>
        <v>0</v>
      </c>
      <c r="BZ128" s="1">
        <f t="shared" si="231"/>
        <v>0</v>
      </c>
      <c r="CA128" s="1">
        <f t="shared" si="231"/>
        <v>0</v>
      </c>
      <c r="CB128" s="1">
        <f t="shared" si="231"/>
        <v>0</v>
      </c>
      <c r="CC128" s="1">
        <f t="shared" si="231"/>
        <v>0</v>
      </c>
      <c r="CD128" s="1">
        <f t="shared" si="231"/>
        <v>0</v>
      </c>
      <c r="CE128" s="1">
        <f t="shared" si="231"/>
        <v>0</v>
      </c>
      <c r="CF128" s="1">
        <f t="shared" si="232"/>
        <v>0</v>
      </c>
      <c r="CG128" s="1">
        <f t="shared" si="232"/>
        <v>0</v>
      </c>
      <c r="CH128" s="1">
        <f t="shared" si="232"/>
        <v>1</v>
      </c>
      <c r="CI128" s="1">
        <f t="shared" si="232"/>
        <v>0</v>
      </c>
      <c r="CJ128" s="1">
        <f t="shared" si="232"/>
        <v>0</v>
      </c>
      <c r="CK128" s="1">
        <f t="shared" si="232"/>
        <v>0</v>
      </c>
      <c r="CL128" s="1">
        <f t="shared" si="232"/>
        <v>0</v>
      </c>
      <c r="CM128" s="1">
        <f t="shared" si="232"/>
        <v>0</v>
      </c>
      <c r="CN128" s="1">
        <f t="shared" si="232"/>
        <v>0</v>
      </c>
      <c r="CO128" s="1">
        <f t="shared" si="232"/>
        <v>0</v>
      </c>
      <c r="CP128" s="1">
        <f t="shared" si="233"/>
        <v>0</v>
      </c>
      <c r="CQ128" s="1">
        <f t="shared" si="233"/>
        <v>0</v>
      </c>
      <c r="CR128" s="1">
        <f t="shared" si="233"/>
        <v>0</v>
      </c>
      <c r="CS128" s="1">
        <f t="shared" si="233"/>
        <v>0</v>
      </c>
      <c r="CT128" s="1">
        <f t="shared" si="233"/>
        <v>0</v>
      </c>
      <c r="CU128" s="1">
        <f t="shared" si="233"/>
        <v>0</v>
      </c>
      <c r="CV128" s="1">
        <f t="shared" si="233"/>
        <v>0</v>
      </c>
      <c r="CW128" s="1">
        <f t="shared" si="233"/>
        <v>0</v>
      </c>
      <c r="CX128" s="1">
        <f t="shared" si="233"/>
        <v>0</v>
      </c>
      <c r="CY128" s="1">
        <f t="shared" si="233"/>
        <v>0</v>
      </c>
      <c r="CZ128" s="1">
        <f t="shared" si="234"/>
        <v>1</v>
      </c>
      <c r="DA128" s="1">
        <f t="shared" si="234"/>
        <v>0</v>
      </c>
      <c r="DB128" s="1">
        <f t="shared" si="234"/>
        <v>0</v>
      </c>
      <c r="DC128" s="1">
        <f t="shared" si="234"/>
        <v>0</v>
      </c>
      <c r="DD128" s="1">
        <f t="shared" si="234"/>
        <v>0</v>
      </c>
      <c r="DE128" s="1">
        <f t="shared" si="234"/>
        <v>0</v>
      </c>
      <c r="DF128" s="1">
        <f t="shared" si="234"/>
        <v>0</v>
      </c>
      <c r="DG128" s="1">
        <f t="shared" si="234"/>
        <v>0</v>
      </c>
      <c r="DH128" s="1">
        <f t="shared" si="234"/>
        <v>0</v>
      </c>
      <c r="DI128" s="1">
        <f t="shared" si="234"/>
        <v>0</v>
      </c>
      <c r="DJ128" s="1">
        <f t="shared" si="235"/>
        <v>0</v>
      </c>
      <c r="DK128" s="1">
        <f t="shared" si="235"/>
        <v>0</v>
      </c>
      <c r="DL128" s="1">
        <f t="shared" si="235"/>
        <v>0</v>
      </c>
      <c r="DM128" s="1">
        <f t="shared" si="235"/>
        <v>0</v>
      </c>
      <c r="DN128" s="1">
        <f t="shared" si="235"/>
        <v>0</v>
      </c>
      <c r="DO128" s="1">
        <f t="shared" si="235"/>
        <v>0</v>
      </c>
      <c r="DP128" s="26"/>
      <c r="DQ128" s="26"/>
      <c r="DR128" s="26"/>
      <c r="DS128" s="26"/>
      <c r="DT128" s="366"/>
      <c r="DU128" s="142"/>
      <c r="DV128" s="26"/>
      <c r="DW128" s="48">
        <v>115</v>
      </c>
      <c r="DX128" s="26" t="str">
        <f>IFERROR(INDEX(AT$11:AT$2000,_xlfn.AGGREGATE(15,6,(ROW(AT$11:AT$2000)-ROW(AT$11)+1)/($AU$11:$AU$2000=$DY$8),ROWS(DX$11:DX128))),"")</f>
        <v/>
      </c>
      <c r="DY128" s="4" t="str">
        <f>IFERROR(INDEX(AU$11:AU$2000,_xlfn.AGGREGATE(15,6,(ROW(AU$11:AU$2000)-ROW(AU$11)+1)/($AU$11:$AU$2000=$DY$8),ROWS(DY$11:DY128))),"")</f>
        <v/>
      </c>
      <c r="DZ128" s="26" t="str">
        <f>IFERROR(INDEX(AV$11:AV$2000,_xlfn.AGGREGATE(15,6,(ROW(AV$11:AV$2000)-ROW(AV$11)+1)/($AU$11:$AU$2000=$DY$8),ROWS(DZ$11:DZ128))),"")</f>
        <v/>
      </c>
      <c r="EA128" s="26" t="str">
        <f>IFERROR(INDEX(AW$11:AW$2000,_xlfn.AGGREGATE(15,6,(ROW(AW$11:AW$2000)-ROW(AW$11)+1)/($AU$11:$AU$2000=$DY$8),ROWS(EA$11:EA128))),"")</f>
        <v/>
      </c>
      <c r="EB128" s="26" t="str">
        <f>IFERROR(INDEX(AX$11:AX$2000,_xlfn.AGGREGATE(15,6,(ROW(AX$11:AX$2000)-ROW(AX$11)+1)/($AU$11:$AU$2000=$DY$8),ROWS(EB$11:EB128))),"")</f>
        <v/>
      </c>
      <c r="EC128" s="26" t="str">
        <f>IFERROR(INDEX(AY$11:AY$2000,_xlfn.AGGREGATE(15,6,(ROW(AY$11:AY$2000)-ROW(AY$11)+1)/($AU$11:$AU$2000=$DY$8),ROWS(EC$11:EC128))),"")</f>
        <v/>
      </c>
      <c r="ED128" s="26" t="str">
        <f>IFERROR(INDEX(AZ$11:AZ$2000,_xlfn.AGGREGATE(15,6,(ROW(AZ$11:AZ$2000)-ROW(AZ$11)+1)/($AU$11:$AU$2000=$DY$8),ROWS(ED$11:ED128))),"")</f>
        <v/>
      </c>
      <c r="EE128" s="26" t="str">
        <f>IFERROR(INDEX(BA$11:BA$2000,_xlfn.AGGREGATE(15,6,(ROW(BA$11:BA$2000)-ROW(BA$11)+1)/($AU$11:$AU$2000=$DY$8),ROWS(EE$11:EE128))),"")</f>
        <v/>
      </c>
      <c r="EF128" s="26" t="str">
        <f>IFERROR(INDEX(BB$11:BB$2000,_xlfn.AGGREGATE(15,6,(ROW(BB$11:BB$2000)-ROW(BB$11)+1)/($AU$11:$AU$2000=$DY$8),ROWS(EF$11:EF128))),"")</f>
        <v/>
      </c>
      <c r="EG128" s="26" t="str">
        <f>IFERROR(INDEX(BC$11:BC$2000,_xlfn.AGGREGATE(15,6,(ROW(BC$11:BC$2000)-ROW(BC$11)+1)/($AU$11:$AU$2000=$DY$8),ROWS(EG$11:EG128))),"")</f>
        <v/>
      </c>
      <c r="EH128" s="26" t="str">
        <f>IFERROR(INDEX(BD$11:BD$2000,_xlfn.AGGREGATE(15,6,(ROW(BD$11:BD$2000)-ROW(BD$11)+1)/($AU$11:$AU$2000=$DY$8),ROWS(EH$11:EH128))),"")</f>
        <v/>
      </c>
      <c r="EI128" s="26" t="str">
        <f>IFERROR(INDEX(BE$11:BE$2000,_xlfn.AGGREGATE(15,6,(ROW(BE$11:BE$2000)-ROW(BE$11)+1)/($AU$11:$AU$2000=$DY$8),ROWS(EI$11:EI128))),"")</f>
        <v/>
      </c>
      <c r="EJ128" s="26" t="str">
        <f>IFERROR(INDEX(BF$11:BF$2000,_xlfn.AGGREGATE(15,6,(ROW(BF$11:BF$2000)-ROW(BF$11)+1)/($AU$11:$AU$2000=$DY$8),ROWS(EJ$11:EJ128))),"")</f>
        <v/>
      </c>
      <c r="EK128" s="26" t="str">
        <f>IFERROR(INDEX(BG$11:BG$2000,_xlfn.AGGREGATE(15,6,(ROW(BG$11:BG$2000)-ROW(BG$11)+1)/($AU$11:$AU$2000=$DY$8),ROWS(EK$11:EK128))),"")</f>
        <v/>
      </c>
      <c r="EL128" s="26" t="str">
        <f>IFERROR(INDEX(BH$11:BH$2000,_xlfn.AGGREGATE(15,6,(ROW(BH$11:BH$2000)-ROW(BH$11)+1)/($AU$11:$AU$2000=$DY$8),ROWS(EL$11:EL128))),"")</f>
        <v/>
      </c>
      <c r="EM128" s="26" t="str">
        <f>IFERROR(INDEX(BI$11:BI$2000,_xlfn.AGGREGATE(15,6,(ROW(BI$11:BI$2000)-ROW(BI$11)+1)/($AU$11:$AU$2000=$DY$8),ROWS(EM$11:EM128))),"")</f>
        <v/>
      </c>
      <c r="EN128" s="26" t="str">
        <f>IFERROR(INDEX(BJ$11:BJ$2000,_xlfn.AGGREGATE(15,6,(ROW(BJ$11:BJ$2000)-ROW(BJ$11)+1)/($AU$11:$AU$2000=$DY$8),ROWS(EN$11:EN128))),"")</f>
        <v/>
      </c>
      <c r="EO128" s="26" t="str">
        <f>IFERROR(INDEX(BK$11:BK$2000,_xlfn.AGGREGATE(15,6,(ROW(BK$11:BK$2000)-ROW(BK$11)+1)/($AU$11:$AU$2000=$DY$8),ROWS(EO$11:EO128))),"")</f>
        <v/>
      </c>
      <c r="EP128" s="26" t="str">
        <f>IFERROR(INDEX(BL$11:BL$2000,_xlfn.AGGREGATE(15,6,(ROW(BL$11:BL$2000)-ROW(BL$11)+1)/($AU$11:$AU$2000=$DY$8),ROWS(EP$11:EP128))),"")</f>
        <v/>
      </c>
      <c r="EQ128" s="26" t="str">
        <f>IFERROR(INDEX(BM$11:BM$2000,_xlfn.AGGREGATE(15,6,(ROW(BM$11:BM$2000)-ROW(BM$11)+1)/($AU$11:$AU$2000=$DY$8),ROWS(EQ$11:EQ128))),"")</f>
        <v/>
      </c>
      <c r="ER128" s="26" t="str">
        <f>IFERROR(INDEX(BN$11:BN$2000,_xlfn.AGGREGATE(15,6,(ROW(BN$11:BN$2000)-ROW(BN$11)+1)/($AU$11:$AU$2000=$DY$8),ROWS(ER$11:ER128))),"")</f>
        <v/>
      </c>
      <c r="ES128" s="26" t="str">
        <f>IFERROR(INDEX(BO$11:BO$2000,_xlfn.AGGREGATE(15,6,(ROW(BO$11:BO$2000)-ROW(BO$11)+1)/($AU$11:$AU$2000=$DY$8),ROWS(ES$11:ES128))),"")</f>
        <v/>
      </c>
      <c r="ET128" s="63" t="str">
        <f>IFERROR(INDEX(BP$11:BP$2000,_xlfn.AGGREGATE(15,6,(ROW(BP$11:BP$2000)-ROW(BP$11)+1)/($AU$11:$AU$2000=$DY$8),ROWS(ET$11:ET128))),"")</f>
        <v/>
      </c>
      <c r="EU128" s="25"/>
      <c r="EV128" s="49">
        <v>29</v>
      </c>
      <c r="EW128" s="34"/>
      <c r="EX128" s="176" t="e">
        <f t="shared" si="167"/>
        <v>#N/A</v>
      </c>
      <c r="EY128" s="35" t="e">
        <f t="shared" si="168"/>
        <v>#N/A</v>
      </c>
      <c r="EZ128" s="35" t="e">
        <f t="shared" si="169"/>
        <v>#N/A</v>
      </c>
      <c r="FA128" s="35" t="e">
        <f t="shared" si="170"/>
        <v>#N/A</v>
      </c>
      <c r="FB128" s="35" t="e">
        <f t="shared" si="171"/>
        <v>#N/A</v>
      </c>
      <c r="FC128" s="35" t="e">
        <f t="shared" si="172"/>
        <v>#N/A</v>
      </c>
      <c r="FD128" s="35" t="e">
        <f t="shared" si="173"/>
        <v>#N/A</v>
      </c>
      <c r="FE128" s="35" t="e">
        <f t="shared" si="174"/>
        <v>#N/A</v>
      </c>
      <c r="FF128" s="35" t="e">
        <f t="shared" si="175"/>
        <v>#N/A</v>
      </c>
      <c r="FG128" s="35" t="e">
        <f t="shared" si="176"/>
        <v>#N/A</v>
      </c>
      <c r="FH128" s="35" t="e">
        <f t="shared" si="177"/>
        <v>#N/A</v>
      </c>
      <c r="FI128" s="35" t="e">
        <f t="shared" si="178"/>
        <v>#N/A</v>
      </c>
      <c r="FJ128" s="35" t="e">
        <f t="shared" si="179"/>
        <v>#N/A</v>
      </c>
      <c r="FK128" s="35" t="e">
        <f t="shared" si="180"/>
        <v>#N/A</v>
      </c>
      <c r="FL128" s="35" t="e">
        <f t="shared" si="181"/>
        <v>#N/A</v>
      </c>
      <c r="FM128" s="35" t="e">
        <f t="shared" si="182"/>
        <v>#N/A</v>
      </c>
      <c r="FN128" s="35" t="e">
        <f t="shared" si="183"/>
        <v>#N/A</v>
      </c>
      <c r="FO128" s="35" t="e">
        <f t="shared" si="184"/>
        <v>#N/A</v>
      </c>
      <c r="FP128" s="35" t="e">
        <f t="shared" si="185"/>
        <v>#N/A</v>
      </c>
      <c r="FQ128" s="35" t="e">
        <f t="shared" si="186"/>
        <v>#N/A</v>
      </c>
      <c r="FR128" s="35" t="e">
        <f t="shared" si="187"/>
        <v>#N/A</v>
      </c>
      <c r="FS128" s="177" t="e">
        <f t="shared" si="188"/>
        <v>#N/A</v>
      </c>
      <c r="FT128" s="35"/>
      <c r="FU128" s="49">
        <v>29</v>
      </c>
      <c r="FV128" s="34"/>
      <c r="FW128" s="176" t="str">
        <f t="shared" si="189"/>
        <v>PASS</v>
      </c>
      <c r="FX128" s="36">
        <f t="shared" si="190"/>
        <v>3</v>
      </c>
      <c r="FY128" s="34">
        <f t="shared" si="191"/>
        <v>3</v>
      </c>
      <c r="FZ128" s="34">
        <f t="shared" si="192"/>
        <v>1</v>
      </c>
      <c r="GA128" s="34">
        <f t="shared" si="193"/>
        <v>1</v>
      </c>
      <c r="GB128" s="34">
        <f t="shared" si="194"/>
        <v>3</v>
      </c>
      <c r="GC128" s="34">
        <f t="shared" si="195"/>
        <v>3</v>
      </c>
      <c r="GD128" s="34">
        <f t="shared" si="196"/>
        <v>1</v>
      </c>
      <c r="GE128" s="173">
        <f t="shared" si="197"/>
        <v>1</v>
      </c>
      <c r="GF128" s="34">
        <f t="shared" si="198"/>
        <v>433.5</v>
      </c>
      <c r="GG128" s="34">
        <f t="shared" si="199"/>
        <v>0</v>
      </c>
      <c r="GH128" s="34">
        <f t="shared" si="200"/>
        <v>466.5</v>
      </c>
      <c r="GI128" s="34">
        <f t="shared" si="201"/>
        <v>16.5</v>
      </c>
      <c r="GJ128" s="34">
        <f t="shared" si="202"/>
        <v>0</v>
      </c>
      <c r="GK128" s="34">
        <f t="shared" si="203"/>
        <v>471.64859999999999</v>
      </c>
      <c r="GL128" s="34">
        <f t="shared" si="204"/>
        <v>938.27359999999999</v>
      </c>
      <c r="GM128" s="181">
        <f t="shared" si="205"/>
        <v>1371.8986</v>
      </c>
      <c r="GN128" s="34">
        <f t="shared" si="206"/>
        <v>1805.3986</v>
      </c>
      <c r="GO128" s="25"/>
      <c r="GP128" s="305"/>
      <c r="GR128" s="12"/>
      <c r="GS128" s="12"/>
      <c r="GT128" s="12"/>
      <c r="GU128" s="12"/>
      <c r="GV128" s="12"/>
      <c r="GW128" s="12"/>
      <c r="GX128" s="12"/>
      <c r="GY128" s="12"/>
      <c r="GZ128" s="12"/>
      <c r="HA128" s="12"/>
      <c r="HB128" s="12"/>
      <c r="HC128" s="26"/>
      <c r="HD128" s="26"/>
      <c r="HE128" s="26"/>
      <c r="HF128" s="26"/>
      <c r="HG128" s="26"/>
      <c r="HH128" s="2"/>
      <c r="HI128" s="2"/>
      <c r="HJ128" s="25"/>
      <c r="HK128" s="2"/>
      <c r="HL128" s="2"/>
    </row>
    <row r="129" spans="14:220" x14ac:dyDescent="0.3">
      <c r="N129" s="2"/>
      <c r="O129" s="25"/>
      <c r="P129" s="25"/>
      <c r="Q129" s="25"/>
      <c r="R129" s="25"/>
      <c r="S129" s="25"/>
      <c r="T129" s="25"/>
      <c r="U129" s="25"/>
      <c r="V129" s="2"/>
      <c r="W129" s="2"/>
      <c r="X129" s="2"/>
      <c r="Y129" s="25"/>
      <c r="Z129" s="25"/>
      <c r="AA129" s="25"/>
      <c r="AB129" s="2"/>
      <c r="AC129" s="25"/>
      <c r="AD129" s="25"/>
      <c r="AE129" s="25"/>
      <c r="AF129" s="25"/>
      <c r="AG129" s="25"/>
      <c r="AH129" s="25"/>
      <c r="AI129" s="25"/>
      <c r="AJ129" s="25"/>
      <c r="AK129" s="25"/>
      <c r="AL129" s="25"/>
      <c r="AM129" s="25"/>
      <c r="AN129" s="25"/>
      <c r="AO129" s="25"/>
      <c r="AP129" s="25"/>
      <c r="AQ129" s="25"/>
      <c r="AR129" s="142"/>
      <c r="AS129" s="18">
        <v>26</v>
      </c>
      <c r="AT129" s="26" t="s">
        <v>122</v>
      </c>
      <c r="AU129" s="4" t="str">
        <f t="shared" si="208"/>
        <v>FAIL</v>
      </c>
      <c r="AV129" s="26">
        <v>1</v>
      </c>
      <c r="AW129" s="26">
        <v>3</v>
      </c>
      <c r="AX129" s="26">
        <v>1</v>
      </c>
      <c r="AY129" s="26">
        <v>3</v>
      </c>
      <c r="AZ129" s="26">
        <v>1</v>
      </c>
      <c r="BA129" s="26">
        <v>3</v>
      </c>
      <c r="BB129" s="26">
        <v>1</v>
      </c>
      <c r="BC129" s="26">
        <v>3</v>
      </c>
      <c r="BD129" s="26">
        <f t="shared" si="209"/>
        <v>220</v>
      </c>
      <c r="BE129" s="26"/>
      <c r="BF129" s="26">
        <f t="shared" si="230"/>
        <v>272</v>
      </c>
      <c r="BG129" s="63">
        <f t="shared" si="230"/>
        <v>26</v>
      </c>
      <c r="BH129" s="26"/>
      <c r="BI129" s="138">
        <f t="shared" si="211"/>
        <v>220</v>
      </c>
      <c r="BJ129" s="138">
        <f t="shared" si="212"/>
        <v>492</v>
      </c>
      <c r="BK129" s="138">
        <f t="shared" si="213"/>
        <v>712</v>
      </c>
      <c r="BL129" s="138">
        <f t="shared" si="214"/>
        <v>984</v>
      </c>
      <c r="BM129" s="138">
        <f t="shared" si="215"/>
        <v>1204</v>
      </c>
      <c r="BN129" s="138">
        <f t="shared" si="216"/>
        <v>1476</v>
      </c>
      <c r="BO129" s="138">
        <f t="shared" si="217"/>
        <v>1696</v>
      </c>
      <c r="BP129" s="138">
        <f t="shared" si="218"/>
        <v>0</v>
      </c>
      <c r="BQ129" s="26"/>
      <c r="BR129" s="26" t="str">
        <f t="shared" si="219"/>
        <v>yes3</v>
      </c>
      <c r="BS129" s="26" t="str">
        <f t="shared" si="145"/>
        <v>Int</v>
      </c>
      <c r="BT129" s="26"/>
      <c r="BU129" s="26"/>
      <c r="BV129" s="1">
        <f t="shared" si="231"/>
        <v>0</v>
      </c>
      <c r="BW129" s="1">
        <f t="shared" si="231"/>
        <v>0</v>
      </c>
      <c r="BX129" s="1">
        <f t="shared" si="231"/>
        <v>0</v>
      </c>
      <c r="BY129" s="1">
        <f t="shared" si="231"/>
        <v>0</v>
      </c>
      <c r="BZ129" s="1">
        <f t="shared" si="231"/>
        <v>0</v>
      </c>
      <c r="CA129" s="1">
        <f t="shared" si="231"/>
        <v>0</v>
      </c>
      <c r="CB129" s="1">
        <f t="shared" si="231"/>
        <v>0</v>
      </c>
      <c r="CC129" s="1">
        <f t="shared" si="231"/>
        <v>0</v>
      </c>
      <c r="CD129" s="1">
        <f t="shared" si="231"/>
        <v>0</v>
      </c>
      <c r="CE129" s="1">
        <f t="shared" si="231"/>
        <v>0</v>
      </c>
      <c r="CF129" s="1">
        <f t="shared" si="232"/>
        <v>0</v>
      </c>
      <c r="CG129" s="1">
        <f t="shared" si="232"/>
        <v>0</v>
      </c>
      <c r="CH129" s="1">
        <f t="shared" si="232"/>
        <v>1</v>
      </c>
      <c r="CI129" s="1">
        <f t="shared" si="232"/>
        <v>0</v>
      </c>
      <c r="CJ129" s="1">
        <f t="shared" si="232"/>
        <v>0</v>
      </c>
      <c r="CK129" s="1">
        <f t="shared" si="232"/>
        <v>0</v>
      </c>
      <c r="CL129" s="1">
        <f t="shared" si="232"/>
        <v>0</v>
      </c>
      <c r="CM129" s="1">
        <f t="shared" si="232"/>
        <v>0</v>
      </c>
      <c r="CN129" s="1">
        <f t="shared" si="232"/>
        <v>0</v>
      </c>
      <c r="CO129" s="1">
        <f t="shared" si="232"/>
        <v>0</v>
      </c>
      <c r="CP129" s="1">
        <f t="shared" si="233"/>
        <v>0</v>
      </c>
      <c r="CQ129" s="1">
        <f t="shared" si="233"/>
        <v>0</v>
      </c>
      <c r="CR129" s="1">
        <f t="shared" si="233"/>
        <v>0</v>
      </c>
      <c r="CS129" s="1">
        <f t="shared" si="233"/>
        <v>0</v>
      </c>
      <c r="CT129" s="1">
        <f t="shared" si="233"/>
        <v>0</v>
      </c>
      <c r="CU129" s="1">
        <f t="shared" si="233"/>
        <v>0</v>
      </c>
      <c r="CV129" s="1">
        <f t="shared" si="233"/>
        <v>0</v>
      </c>
      <c r="CW129" s="1">
        <f t="shared" si="233"/>
        <v>0</v>
      </c>
      <c r="CX129" s="1">
        <f t="shared" si="233"/>
        <v>0</v>
      </c>
      <c r="CY129" s="1">
        <f t="shared" si="233"/>
        <v>0</v>
      </c>
      <c r="CZ129" s="1">
        <f t="shared" si="234"/>
        <v>1</v>
      </c>
      <c r="DA129" s="1">
        <f t="shared" si="234"/>
        <v>0</v>
      </c>
      <c r="DB129" s="1">
        <f t="shared" si="234"/>
        <v>0</v>
      </c>
      <c r="DC129" s="1">
        <f t="shared" si="234"/>
        <v>0</v>
      </c>
      <c r="DD129" s="1">
        <f t="shared" si="234"/>
        <v>0</v>
      </c>
      <c r="DE129" s="1">
        <f t="shared" si="234"/>
        <v>0</v>
      </c>
      <c r="DF129" s="1">
        <f t="shared" si="234"/>
        <v>0</v>
      </c>
      <c r="DG129" s="1">
        <f t="shared" si="234"/>
        <v>0</v>
      </c>
      <c r="DH129" s="1">
        <f t="shared" si="234"/>
        <v>0</v>
      </c>
      <c r="DI129" s="1">
        <f t="shared" si="234"/>
        <v>0</v>
      </c>
      <c r="DJ129" s="1">
        <f t="shared" si="235"/>
        <v>0</v>
      </c>
      <c r="DK129" s="1">
        <f t="shared" si="235"/>
        <v>0</v>
      </c>
      <c r="DL129" s="1">
        <f t="shared" si="235"/>
        <v>0</v>
      </c>
      <c r="DM129" s="1">
        <f t="shared" si="235"/>
        <v>0</v>
      </c>
      <c r="DN129" s="1">
        <f t="shared" si="235"/>
        <v>0</v>
      </c>
      <c r="DO129" s="1">
        <f t="shared" si="235"/>
        <v>0</v>
      </c>
      <c r="DP129" s="26"/>
      <c r="DQ129" s="26"/>
      <c r="DR129" s="26"/>
      <c r="DS129" s="26"/>
      <c r="DT129" s="366"/>
      <c r="DU129" s="142"/>
      <c r="DV129" s="26"/>
      <c r="DW129" s="48">
        <v>116</v>
      </c>
      <c r="DX129" s="26" t="str">
        <f>IFERROR(INDEX(AT$11:AT$2000,_xlfn.AGGREGATE(15,6,(ROW(AT$11:AT$2000)-ROW(AT$11)+1)/($AU$11:$AU$2000=$DY$8),ROWS(DX$11:DX129))),"")</f>
        <v/>
      </c>
      <c r="DY129" s="4" t="str">
        <f>IFERROR(INDEX(AU$11:AU$2000,_xlfn.AGGREGATE(15,6,(ROW(AU$11:AU$2000)-ROW(AU$11)+1)/($AU$11:$AU$2000=$DY$8),ROWS(DY$11:DY129))),"")</f>
        <v/>
      </c>
      <c r="DZ129" s="26" t="str">
        <f>IFERROR(INDEX(AV$11:AV$2000,_xlfn.AGGREGATE(15,6,(ROW(AV$11:AV$2000)-ROW(AV$11)+1)/($AU$11:$AU$2000=$DY$8),ROWS(DZ$11:DZ129))),"")</f>
        <v/>
      </c>
      <c r="EA129" s="26" t="str">
        <f>IFERROR(INDEX(AW$11:AW$2000,_xlfn.AGGREGATE(15,6,(ROW(AW$11:AW$2000)-ROW(AW$11)+1)/($AU$11:$AU$2000=$DY$8),ROWS(EA$11:EA129))),"")</f>
        <v/>
      </c>
      <c r="EB129" s="26" t="str">
        <f>IFERROR(INDEX(AX$11:AX$2000,_xlfn.AGGREGATE(15,6,(ROW(AX$11:AX$2000)-ROW(AX$11)+1)/($AU$11:$AU$2000=$DY$8),ROWS(EB$11:EB129))),"")</f>
        <v/>
      </c>
      <c r="EC129" s="26" t="str">
        <f>IFERROR(INDEX(AY$11:AY$2000,_xlfn.AGGREGATE(15,6,(ROW(AY$11:AY$2000)-ROW(AY$11)+1)/($AU$11:$AU$2000=$DY$8),ROWS(EC$11:EC129))),"")</f>
        <v/>
      </c>
      <c r="ED129" s="26" t="str">
        <f>IFERROR(INDEX(AZ$11:AZ$2000,_xlfn.AGGREGATE(15,6,(ROW(AZ$11:AZ$2000)-ROW(AZ$11)+1)/($AU$11:$AU$2000=$DY$8),ROWS(ED$11:ED129))),"")</f>
        <v/>
      </c>
      <c r="EE129" s="26" t="str">
        <f>IFERROR(INDEX(BA$11:BA$2000,_xlfn.AGGREGATE(15,6,(ROW(BA$11:BA$2000)-ROW(BA$11)+1)/($AU$11:$AU$2000=$DY$8),ROWS(EE$11:EE129))),"")</f>
        <v/>
      </c>
      <c r="EF129" s="26" t="str">
        <f>IFERROR(INDEX(BB$11:BB$2000,_xlfn.AGGREGATE(15,6,(ROW(BB$11:BB$2000)-ROW(BB$11)+1)/($AU$11:$AU$2000=$DY$8),ROWS(EF$11:EF129))),"")</f>
        <v/>
      </c>
      <c r="EG129" s="26" t="str">
        <f>IFERROR(INDEX(BC$11:BC$2000,_xlfn.AGGREGATE(15,6,(ROW(BC$11:BC$2000)-ROW(BC$11)+1)/($AU$11:$AU$2000=$DY$8),ROWS(EG$11:EG129))),"")</f>
        <v/>
      </c>
      <c r="EH129" s="26" t="str">
        <f>IFERROR(INDEX(BD$11:BD$2000,_xlfn.AGGREGATE(15,6,(ROW(BD$11:BD$2000)-ROW(BD$11)+1)/($AU$11:$AU$2000=$DY$8),ROWS(EH$11:EH129))),"")</f>
        <v/>
      </c>
      <c r="EI129" s="26" t="str">
        <f>IFERROR(INDEX(BE$11:BE$2000,_xlfn.AGGREGATE(15,6,(ROW(BE$11:BE$2000)-ROW(BE$11)+1)/($AU$11:$AU$2000=$DY$8),ROWS(EI$11:EI129))),"")</f>
        <v/>
      </c>
      <c r="EJ129" s="26" t="str">
        <f>IFERROR(INDEX(BF$11:BF$2000,_xlfn.AGGREGATE(15,6,(ROW(BF$11:BF$2000)-ROW(BF$11)+1)/($AU$11:$AU$2000=$DY$8),ROWS(EJ$11:EJ129))),"")</f>
        <v/>
      </c>
      <c r="EK129" s="26" t="str">
        <f>IFERROR(INDEX(BG$11:BG$2000,_xlfn.AGGREGATE(15,6,(ROW(BG$11:BG$2000)-ROW(BG$11)+1)/($AU$11:$AU$2000=$DY$8),ROWS(EK$11:EK129))),"")</f>
        <v/>
      </c>
      <c r="EL129" s="26" t="str">
        <f>IFERROR(INDEX(BH$11:BH$2000,_xlfn.AGGREGATE(15,6,(ROW(BH$11:BH$2000)-ROW(BH$11)+1)/($AU$11:$AU$2000=$DY$8),ROWS(EL$11:EL129))),"")</f>
        <v/>
      </c>
      <c r="EM129" s="26" t="str">
        <f>IFERROR(INDEX(BI$11:BI$2000,_xlfn.AGGREGATE(15,6,(ROW(BI$11:BI$2000)-ROW(BI$11)+1)/($AU$11:$AU$2000=$DY$8),ROWS(EM$11:EM129))),"")</f>
        <v/>
      </c>
      <c r="EN129" s="26" t="str">
        <f>IFERROR(INDEX(BJ$11:BJ$2000,_xlfn.AGGREGATE(15,6,(ROW(BJ$11:BJ$2000)-ROW(BJ$11)+1)/($AU$11:$AU$2000=$DY$8),ROWS(EN$11:EN129))),"")</f>
        <v/>
      </c>
      <c r="EO129" s="26" t="str">
        <f>IFERROR(INDEX(BK$11:BK$2000,_xlfn.AGGREGATE(15,6,(ROW(BK$11:BK$2000)-ROW(BK$11)+1)/($AU$11:$AU$2000=$DY$8),ROWS(EO$11:EO129))),"")</f>
        <v/>
      </c>
      <c r="EP129" s="26" t="str">
        <f>IFERROR(INDEX(BL$11:BL$2000,_xlfn.AGGREGATE(15,6,(ROW(BL$11:BL$2000)-ROW(BL$11)+1)/($AU$11:$AU$2000=$DY$8),ROWS(EP$11:EP129))),"")</f>
        <v/>
      </c>
      <c r="EQ129" s="26" t="str">
        <f>IFERROR(INDEX(BM$11:BM$2000,_xlfn.AGGREGATE(15,6,(ROW(BM$11:BM$2000)-ROW(BM$11)+1)/($AU$11:$AU$2000=$DY$8),ROWS(EQ$11:EQ129))),"")</f>
        <v/>
      </c>
      <c r="ER129" s="26" t="str">
        <f>IFERROR(INDEX(BN$11:BN$2000,_xlfn.AGGREGATE(15,6,(ROW(BN$11:BN$2000)-ROW(BN$11)+1)/($AU$11:$AU$2000=$DY$8),ROWS(ER$11:ER129))),"")</f>
        <v/>
      </c>
      <c r="ES129" s="26" t="str">
        <f>IFERROR(INDEX(BO$11:BO$2000,_xlfn.AGGREGATE(15,6,(ROW(BO$11:BO$2000)-ROW(BO$11)+1)/($AU$11:$AU$2000=$DY$8),ROWS(ES$11:ES129))),"")</f>
        <v/>
      </c>
      <c r="ET129" s="63" t="str">
        <f>IFERROR(INDEX(BP$11:BP$2000,_xlfn.AGGREGATE(15,6,(ROW(BP$11:BP$2000)-ROW(BP$11)+1)/($AU$11:$AU$2000=$DY$8),ROWS(ET$11:ET129))),"")</f>
        <v/>
      </c>
      <c r="EU129" s="25"/>
      <c r="EV129" s="49">
        <v>30</v>
      </c>
      <c r="EW129" s="34"/>
      <c r="EX129" s="176" t="e">
        <f t="shared" si="167"/>
        <v>#N/A</v>
      </c>
      <c r="EY129" s="35" t="e">
        <f t="shared" si="168"/>
        <v>#N/A</v>
      </c>
      <c r="EZ129" s="35" t="e">
        <f t="shared" si="169"/>
        <v>#N/A</v>
      </c>
      <c r="FA129" s="35" t="e">
        <f t="shared" si="170"/>
        <v>#N/A</v>
      </c>
      <c r="FB129" s="35" t="e">
        <f t="shared" si="171"/>
        <v>#N/A</v>
      </c>
      <c r="FC129" s="35" t="e">
        <f t="shared" si="172"/>
        <v>#N/A</v>
      </c>
      <c r="FD129" s="35" t="e">
        <f t="shared" si="173"/>
        <v>#N/A</v>
      </c>
      <c r="FE129" s="35" t="e">
        <f t="shared" si="174"/>
        <v>#N/A</v>
      </c>
      <c r="FF129" s="35" t="e">
        <f t="shared" si="175"/>
        <v>#N/A</v>
      </c>
      <c r="FG129" s="35" t="e">
        <f t="shared" si="176"/>
        <v>#N/A</v>
      </c>
      <c r="FH129" s="35" t="e">
        <f t="shared" si="177"/>
        <v>#N/A</v>
      </c>
      <c r="FI129" s="35" t="e">
        <f t="shared" si="178"/>
        <v>#N/A</v>
      </c>
      <c r="FJ129" s="35" t="e">
        <f t="shared" si="179"/>
        <v>#N/A</v>
      </c>
      <c r="FK129" s="35" t="e">
        <f t="shared" si="180"/>
        <v>#N/A</v>
      </c>
      <c r="FL129" s="35" t="e">
        <f t="shared" si="181"/>
        <v>#N/A</v>
      </c>
      <c r="FM129" s="35" t="e">
        <f t="shared" si="182"/>
        <v>#N/A</v>
      </c>
      <c r="FN129" s="35" t="e">
        <f t="shared" si="183"/>
        <v>#N/A</v>
      </c>
      <c r="FO129" s="35" t="e">
        <f t="shared" si="184"/>
        <v>#N/A</v>
      </c>
      <c r="FP129" s="35" t="e">
        <f t="shared" si="185"/>
        <v>#N/A</v>
      </c>
      <c r="FQ129" s="35" t="e">
        <f t="shared" si="186"/>
        <v>#N/A</v>
      </c>
      <c r="FR129" s="35" t="e">
        <f t="shared" si="187"/>
        <v>#N/A</v>
      </c>
      <c r="FS129" s="177" t="e">
        <f t="shared" si="188"/>
        <v>#N/A</v>
      </c>
      <c r="FT129" s="35"/>
      <c r="FU129" s="49">
        <v>30</v>
      </c>
      <c r="FV129" s="34"/>
      <c r="FW129" s="176" t="str">
        <f t="shared" si="189"/>
        <v>PASS</v>
      </c>
      <c r="FX129" s="36">
        <f t="shared" si="190"/>
        <v>3</v>
      </c>
      <c r="FY129" s="34">
        <f t="shared" si="191"/>
        <v>1</v>
      </c>
      <c r="FZ129" s="34">
        <f t="shared" si="192"/>
        <v>3</v>
      </c>
      <c r="GA129" s="34">
        <f t="shared" si="193"/>
        <v>1</v>
      </c>
      <c r="GB129" s="34">
        <f t="shared" si="194"/>
        <v>3</v>
      </c>
      <c r="GC129" s="34">
        <f t="shared" si="195"/>
        <v>1</v>
      </c>
      <c r="GD129" s="34">
        <f t="shared" si="196"/>
        <v>3</v>
      </c>
      <c r="GE129" s="173">
        <f t="shared" si="197"/>
        <v>1</v>
      </c>
      <c r="GF129" s="34">
        <f t="shared" si="198"/>
        <v>433</v>
      </c>
      <c r="GG129" s="34">
        <f t="shared" si="199"/>
        <v>0</v>
      </c>
      <c r="GH129" s="34">
        <f t="shared" si="200"/>
        <v>467</v>
      </c>
      <c r="GI129" s="34">
        <f t="shared" si="201"/>
        <v>17</v>
      </c>
      <c r="GJ129" s="34">
        <f t="shared" si="202"/>
        <v>0</v>
      </c>
      <c r="GK129" s="34">
        <f t="shared" si="203"/>
        <v>472.14859999999999</v>
      </c>
      <c r="GL129" s="34">
        <f t="shared" si="204"/>
        <v>905.27359999999999</v>
      </c>
      <c r="GM129" s="181">
        <f t="shared" si="205"/>
        <v>1372.3986</v>
      </c>
      <c r="GN129" s="34">
        <f t="shared" si="206"/>
        <v>1805.3986</v>
      </c>
      <c r="GO129" s="25"/>
      <c r="GP129" s="305"/>
      <c r="GR129" s="12"/>
      <c r="GS129" s="12"/>
      <c r="GT129" s="12"/>
      <c r="GU129" s="12"/>
      <c r="GV129" s="12"/>
      <c r="GW129" s="12"/>
      <c r="GX129" s="12"/>
      <c r="GY129" s="12"/>
      <c r="GZ129" s="12"/>
      <c r="HA129" s="12"/>
      <c r="HB129" s="12"/>
      <c r="HC129" s="26"/>
      <c r="HD129" s="26"/>
      <c r="HE129" s="26"/>
      <c r="HF129" s="26"/>
      <c r="HG129" s="26"/>
      <c r="HH129" s="2"/>
      <c r="HI129" s="2"/>
      <c r="HJ129" s="25"/>
      <c r="HK129" s="2"/>
      <c r="HL129" s="2"/>
    </row>
    <row r="130" spans="14:220" x14ac:dyDescent="0.3">
      <c r="N130" s="2"/>
      <c r="O130" s="25"/>
      <c r="P130" s="25"/>
      <c r="Q130" s="25"/>
      <c r="R130" s="25"/>
      <c r="S130" s="25"/>
      <c r="T130" s="25"/>
      <c r="U130" s="25"/>
      <c r="V130" s="2"/>
      <c r="W130" s="2"/>
      <c r="X130" s="2"/>
      <c r="Y130" s="25"/>
      <c r="Z130" s="25"/>
      <c r="AA130" s="25"/>
      <c r="AB130" s="2"/>
      <c r="AC130" s="25"/>
      <c r="AD130" s="25"/>
      <c r="AE130" s="25"/>
      <c r="AF130" s="25"/>
      <c r="AG130" s="25"/>
      <c r="AH130" s="25"/>
      <c r="AI130" s="25"/>
      <c r="AJ130" s="25"/>
      <c r="AK130" s="25"/>
      <c r="AL130" s="25"/>
      <c r="AM130" s="25"/>
      <c r="AN130" s="25"/>
      <c r="AO130" s="25"/>
      <c r="AP130" s="25"/>
      <c r="AQ130" s="25"/>
      <c r="AR130" s="142"/>
      <c r="AS130" s="18">
        <v>27</v>
      </c>
      <c r="AT130" s="26" t="s">
        <v>122</v>
      </c>
      <c r="AU130" s="4" t="str">
        <f t="shared" si="208"/>
        <v>FAIL</v>
      </c>
      <c r="AV130" s="26">
        <v>1</v>
      </c>
      <c r="AW130" s="26">
        <v>3</v>
      </c>
      <c r="AX130" s="26">
        <v>1</v>
      </c>
      <c r="AY130" s="26">
        <v>3</v>
      </c>
      <c r="AZ130" s="26">
        <v>1</v>
      </c>
      <c r="BA130" s="26">
        <v>3</v>
      </c>
      <c r="BB130" s="26">
        <v>1</v>
      </c>
      <c r="BC130" s="26">
        <v>3</v>
      </c>
      <c r="BD130" s="26">
        <f t="shared" si="209"/>
        <v>219</v>
      </c>
      <c r="BE130" s="26"/>
      <c r="BF130" s="26">
        <f t="shared" si="230"/>
        <v>273</v>
      </c>
      <c r="BG130" s="63">
        <f t="shared" si="230"/>
        <v>27</v>
      </c>
      <c r="BH130" s="26"/>
      <c r="BI130" s="138">
        <f t="shared" si="211"/>
        <v>219</v>
      </c>
      <c r="BJ130" s="138">
        <f t="shared" si="212"/>
        <v>492</v>
      </c>
      <c r="BK130" s="138">
        <f t="shared" si="213"/>
        <v>711</v>
      </c>
      <c r="BL130" s="138">
        <f t="shared" si="214"/>
        <v>984</v>
      </c>
      <c r="BM130" s="138">
        <f t="shared" si="215"/>
        <v>1203</v>
      </c>
      <c r="BN130" s="138">
        <f t="shared" si="216"/>
        <v>1476</v>
      </c>
      <c r="BO130" s="138">
        <f t="shared" si="217"/>
        <v>1695</v>
      </c>
      <c r="BP130" s="138">
        <f t="shared" si="218"/>
        <v>0</v>
      </c>
      <c r="BQ130" s="26"/>
      <c r="BR130" s="26" t="str">
        <f t="shared" si="219"/>
        <v>yes3</v>
      </c>
      <c r="BS130" s="26" t="str">
        <f t="shared" si="145"/>
        <v>Int</v>
      </c>
      <c r="BT130" s="26"/>
      <c r="BU130" s="26"/>
      <c r="BV130" s="1">
        <f t="shared" si="231"/>
        <v>0</v>
      </c>
      <c r="BW130" s="1">
        <f t="shared" si="231"/>
        <v>0</v>
      </c>
      <c r="BX130" s="1">
        <f t="shared" si="231"/>
        <v>0</v>
      </c>
      <c r="BY130" s="1">
        <f t="shared" si="231"/>
        <v>0</v>
      </c>
      <c r="BZ130" s="1">
        <f t="shared" si="231"/>
        <v>0</v>
      </c>
      <c r="CA130" s="1">
        <f t="shared" si="231"/>
        <v>0</v>
      </c>
      <c r="CB130" s="1">
        <f t="shared" si="231"/>
        <v>0</v>
      </c>
      <c r="CC130" s="1">
        <f t="shared" si="231"/>
        <v>0</v>
      </c>
      <c r="CD130" s="1">
        <f t="shared" si="231"/>
        <v>0</v>
      </c>
      <c r="CE130" s="1">
        <f t="shared" si="231"/>
        <v>0</v>
      </c>
      <c r="CF130" s="1">
        <f t="shared" si="232"/>
        <v>0</v>
      </c>
      <c r="CG130" s="1">
        <f t="shared" si="232"/>
        <v>0</v>
      </c>
      <c r="CH130" s="1">
        <f t="shared" si="232"/>
        <v>1</v>
      </c>
      <c r="CI130" s="1">
        <f t="shared" si="232"/>
        <v>0</v>
      </c>
      <c r="CJ130" s="1">
        <f t="shared" si="232"/>
        <v>0</v>
      </c>
      <c r="CK130" s="1">
        <f t="shared" si="232"/>
        <v>0</v>
      </c>
      <c r="CL130" s="1">
        <f t="shared" si="232"/>
        <v>0</v>
      </c>
      <c r="CM130" s="1">
        <f t="shared" si="232"/>
        <v>0</v>
      </c>
      <c r="CN130" s="1">
        <f t="shared" si="232"/>
        <v>0</v>
      </c>
      <c r="CO130" s="1">
        <f t="shared" si="232"/>
        <v>0</v>
      </c>
      <c r="CP130" s="1">
        <f t="shared" si="233"/>
        <v>0</v>
      </c>
      <c r="CQ130" s="1">
        <f t="shared" si="233"/>
        <v>0</v>
      </c>
      <c r="CR130" s="1">
        <f t="shared" si="233"/>
        <v>0</v>
      </c>
      <c r="CS130" s="1">
        <f t="shared" si="233"/>
        <v>0</v>
      </c>
      <c r="CT130" s="1">
        <f t="shared" si="233"/>
        <v>0</v>
      </c>
      <c r="CU130" s="1">
        <f t="shared" si="233"/>
        <v>0</v>
      </c>
      <c r="CV130" s="1">
        <f t="shared" si="233"/>
        <v>0</v>
      </c>
      <c r="CW130" s="1">
        <f t="shared" si="233"/>
        <v>0</v>
      </c>
      <c r="CX130" s="1">
        <f t="shared" si="233"/>
        <v>0</v>
      </c>
      <c r="CY130" s="1">
        <f t="shared" si="233"/>
        <v>0</v>
      </c>
      <c r="CZ130" s="1">
        <f t="shared" si="234"/>
        <v>1</v>
      </c>
      <c r="DA130" s="1">
        <f t="shared" si="234"/>
        <v>0</v>
      </c>
      <c r="DB130" s="1">
        <f t="shared" si="234"/>
        <v>0</v>
      </c>
      <c r="DC130" s="1">
        <f t="shared" si="234"/>
        <v>0</v>
      </c>
      <c r="DD130" s="1">
        <f t="shared" si="234"/>
        <v>0</v>
      </c>
      <c r="DE130" s="1">
        <f t="shared" si="234"/>
        <v>0</v>
      </c>
      <c r="DF130" s="1">
        <f t="shared" si="234"/>
        <v>0</v>
      </c>
      <c r="DG130" s="1">
        <f t="shared" si="234"/>
        <v>0</v>
      </c>
      <c r="DH130" s="1">
        <f t="shared" si="234"/>
        <v>0</v>
      </c>
      <c r="DI130" s="1">
        <f t="shared" si="234"/>
        <v>0</v>
      </c>
      <c r="DJ130" s="1">
        <f t="shared" si="235"/>
        <v>0</v>
      </c>
      <c r="DK130" s="1">
        <f t="shared" si="235"/>
        <v>0</v>
      </c>
      <c r="DL130" s="1">
        <f t="shared" si="235"/>
        <v>0</v>
      </c>
      <c r="DM130" s="1">
        <f t="shared" si="235"/>
        <v>0</v>
      </c>
      <c r="DN130" s="1">
        <f t="shared" si="235"/>
        <v>0</v>
      </c>
      <c r="DO130" s="1">
        <f t="shared" si="235"/>
        <v>0</v>
      </c>
      <c r="DP130" s="26"/>
      <c r="DQ130" s="26"/>
      <c r="DR130" s="26"/>
      <c r="DS130" s="26"/>
      <c r="DT130" s="366"/>
      <c r="DU130" s="142"/>
      <c r="DV130" s="26"/>
      <c r="DW130" s="48">
        <v>117</v>
      </c>
      <c r="DX130" s="26" t="str">
        <f>IFERROR(INDEX(AT$11:AT$2000,_xlfn.AGGREGATE(15,6,(ROW(AT$11:AT$2000)-ROW(AT$11)+1)/($AU$11:$AU$2000=$DY$8),ROWS(DX$11:DX130))),"")</f>
        <v/>
      </c>
      <c r="DY130" s="4" t="str">
        <f>IFERROR(INDEX(AU$11:AU$2000,_xlfn.AGGREGATE(15,6,(ROW(AU$11:AU$2000)-ROW(AU$11)+1)/($AU$11:$AU$2000=$DY$8),ROWS(DY$11:DY130))),"")</f>
        <v/>
      </c>
      <c r="DZ130" s="26" t="str">
        <f>IFERROR(INDEX(AV$11:AV$2000,_xlfn.AGGREGATE(15,6,(ROW(AV$11:AV$2000)-ROW(AV$11)+1)/($AU$11:$AU$2000=$DY$8),ROWS(DZ$11:DZ130))),"")</f>
        <v/>
      </c>
      <c r="EA130" s="26" t="str">
        <f>IFERROR(INDEX(AW$11:AW$2000,_xlfn.AGGREGATE(15,6,(ROW(AW$11:AW$2000)-ROW(AW$11)+1)/($AU$11:$AU$2000=$DY$8),ROWS(EA$11:EA130))),"")</f>
        <v/>
      </c>
      <c r="EB130" s="26" t="str">
        <f>IFERROR(INDEX(AX$11:AX$2000,_xlfn.AGGREGATE(15,6,(ROW(AX$11:AX$2000)-ROW(AX$11)+1)/($AU$11:$AU$2000=$DY$8),ROWS(EB$11:EB130))),"")</f>
        <v/>
      </c>
      <c r="EC130" s="26" t="str">
        <f>IFERROR(INDEX(AY$11:AY$2000,_xlfn.AGGREGATE(15,6,(ROW(AY$11:AY$2000)-ROW(AY$11)+1)/($AU$11:$AU$2000=$DY$8),ROWS(EC$11:EC130))),"")</f>
        <v/>
      </c>
      <c r="ED130" s="26" t="str">
        <f>IFERROR(INDEX(AZ$11:AZ$2000,_xlfn.AGGREGATE(15,6,(ROW(AZ$11:AZ$2000)-ROW(AZ$11)+1)/($AU$11:$AU$2000=$DY$8),ROWS(ED$11:ED130))),"")</f>
        <v/>
      </c>
      <c r="EE130" s="26" t="str">
        <f>IFERROR(INDEX(BA$11:BA$2000,_xlfn.AGGREGATE(15,6,(ROW(BA$11:BA$2000)-ROW(BA$11)+1)/($AU$11:$AU$2000=$DY$8),ROWS(EE$11:EE130))),"")</f>
        <v/>
      </c>
      <c r="EF130" s="26" t="str">
        <f>IFERROR(INDEX(BB$11:BB$2000,_xlfn.AGGREGATE(15,6,(ROW(BB$11:BB$2000)-ROW(BB$11)+1)/($AU$11:$AU$2000=$DY$8),ROWS(EF$11:EF130))),"")</f>
        <v/>
      </c>
      <c r="EG130" s="26" t="str">
        <f>IFERROR(INDEX(BC$11:BC$2000,_xlfn.AGGREGATE(15,6,(ROW(BC$11:BC$2000)-ROW(BC$11)+1)/($AU$11:$AU$2000=$DY$8),ROWS(EG$11:EG130))),"")</f>
        <v/>
      </c>
      <c r="EH130" s="26" t="str">
        <f>IFERROR(INDEX(BD$11:BD$2000,_xlfn.AGGREGATE(15,6,(ROW(BD$11:BD$2000)-ROW(BD$11)+1)/($AU$11:$AU$2000=$DY$8),ROWS(EH$11:EH130))),"")</f>
        <v/>
      </c>
      <c r="EI130" s="26" t="str">
        <f>IFERROR(INDEX(BE$11:BE$2000,_xlfn.AGGREGATE(15,6,(ROW(BE$11:BE$2000)-ROW(BE$11)+1)/($AU$11:$AU$2000=$DY$8),ROWS(EI$11:EI130))),"")</f>
        <v/>
      </c>
      <c r="EJ130" s="26" t="str">
        <f>IFERROR(INDEX(BF$11:BF$2000,_xlfn.AGGREGATE(15,6,(ROW(BF$11:BF$2000)-ROW(BF$11)+1)/($AU$11:$AU$2000=$DY$8),ROWS(EJ$11:EJ130))),"")</f>
        <v/>
      </c>
      <c r="EK130" s="26" t="str">
        <f>IFERROR(INDEX(BG$11:BG$2000,_xlfn.AGGREGATE(15,6,(ROW(BG$11:BG$2000)-ROW(BG$11)+1)/($AU$11:$AU$2000=$DY$8),ROWS(EK$11:EK130))),"")</f>
        <v/>
      </c>
      <c r="EL130" s="26" t="str">
        <f>IFERROR(INDEX(BH$11:BH$2000,_xlfn.AGGREGATE(15,6,(ROW(BH$11:BH$2000)-ROW(BH$11)+1)/($AU$11:$AU$2000=$DY$8),ROWS(EL$11:EL130))),"")</f>
        <v/>
      </c>
      <c r="EM130" s="26" t="str">
        <f>IFERROR(INDEX(BI$11:BI$2000,_xlfn.AGGREGATE(15,6,(ROW(BI$11:BI$2000)-ROW(BI$11)+1)/($AU$11:$AU$2000=$DY$8),ROWS(EM$11:EM130))),"")</f>
        <v/>
      </c>
      <c r="EN130" s="26" t="str">
        <f>IFERROR(INDEX(BJ$11:BJ$2000,_xlfn.AGGREGATE(15,6,(ROW(BJ$11:BJ$2000)-ROW(BJ$11)+1)/($AU$11:$AU$2000=$DY$8),ROWS(EN$11:EN130))),"")</f>
        <v/>
      </c>
      <c r="EO130" s="26" t="str">
        <f>IFERROR(INDEX(BK$11:BK$2000,_xlfn.AGGREGATE(15,6,(ROW(BK$11:BK$2000)-ROW(BK$11)+1)/($AU$11:$AU$2000=$DY$8),ROWS(EO$11:EO130))),"")</f>
        <v/>
      </c>
      <c r="EP130" s="26" t="str">
        <f>IFERROR(INDEX(BL$11:BL$2000,_xlfn.AGGREGATE(15,6,(ROW(BL$11:BL$2000)-ROW(BL$11)+1)/($AU$11:$AU$2000=$DY$8),ROWS(EP$11:EP130))),"")</f>
        <v/>
      </c>
      <c r="EQ130" s="26" t="str">
        <f>IFERROR(INDEX(BM$11:BM$2000,_xlfn.AGGREGATE(15,6,(ROW(BM$11:BM$2000)-ROW(BM$11)+1)/($AU$11:$AU$2000=$DY$8),ROWS(EQ$11:EQ130))),"")</f>
        <v/>
      </c>
      <c r="ER130" s="26" t="str">
        <f>IFERROR(INDEX(BN$11:BN$2000,_xlfn.AGGREGATE(15,6,(ROW(BN$11:BN$2000)-ROW(BN$11)+1)/($AU$11:$AU$2000=$DY$8),ROWS(ER$11:ER130))),"")</f>
        <v/>
      </c>
      <c r="ES130" s="26" t="str">
        <f>IFERROR(INDEX(BO$11:BO$2000,_xlfn.AGGREGATE(15,6,(ROW(BO$11:BO$2000)-ROW(BO$11)+1)/($AU$11:$AU$2000=$DY$8),ROWS(ES$11:ES130))),"")</f>
        <v/>
      </c>
      <c r="ET130" s="63" t="str">
        <f>IFERROR(INDEX(BP$11:BP$2000,_xlfn.AGGREGATE(15,6,(ROW(BP$11:BP$2000)-ROW(BP$11)+1)/($AU$11:$AU$2000=$DY$8),ROWS(ET$11:ET130))),"")</f>
        <v/>
      </c>
      <c r="EU130" s="25"/>
      <c r="EV130" s="49">
        <v>31</v>
      </c>
      <c r="EW130" s="34"/>
      <c r="EX130" s="176" t="e">
        <f t="shared" si="167"/>
        <v>#N/A</v>
      </c>
      <c r="EY130" s="35" t="e">
        <f t="shared" si="168"/>
        <v>#N/A</v>
      </c>
      <c r="EZ130" s="35" t="e">
        <f t="shared" si="169"/>
        <v>#N/A</v>
      </c>
      <c r="FA130" s="35" t="e">
        <f t="shared" si="170"/>
        <v>#N/A</v>
      </c>
      <c r="FB130" s="35" t="e">
        <f t="shared" si="171"/>
        <v>#N/A</v>
      </c>
      <c r="FC130" s="35" t="e">
        <f t="shared" si="172"/>
        <v>#N/A</v>
      </c>
      <c r="FD130" s="35" t="e">
        <f t="shared" si="173"/>
        <v>#N/A</v>
      </c>
      <c r="FE130" s="35" t="e">
        <f t="shared" si="174"/>
        <v>#N/A</v>
      </c>
      <c r="FF130" s="35" t="e">
        <f t="shared" si="175"/>
        <v>#N/A</v>
      </c>
      <c r="FG130" s="35" t="e">
        <f t="shared" si="176"/>
        <v>#N/A</v>
      </c>
      <c r="FH130" s="35" t="e">
        <f t="shared" si="177"/>
        <v>#N/A</v>
      </c>
      <c r="FI130" s="35" t="e">
        <f t="shared" si="178"/>
        <v>#N/A</v>
      </c>
      <c r="FJ130" s="35" t="e">
        <f t="shared" si="179"/>
        <v>#N/A</v>
      </c>
      <c r="FK130" s="35" t="e">
        <f t="shared" si="180"/>
        <v>#N/A</v>
      </c>
      <c r="FL130" s="35" t="e">
        <f t="shared" si="181"/>
        <v>#N/A</v>
      </c>
      <c r="FM130" s="35" t="e">
        <f t="shared" si="182"/>
        <v>#N/A</v>
      </c>
      <c r="FN130" s="35" t="e">
        <f t="shared" si="183"/>
        <v>#N/A</v>
      </c>
      <c r="FO130" s="35" t="e">
        <f t="shared" si="184"/>
        <v>#N/A</v>
      </c>
      <c r="FP130" s="35" t="e">
        <f t="shared" si="185"/>
        <v>#N/A</v>
      </c>
      <c r="FQ130" s="35" t="e">
        <f t="shared" si="186"/>
        <v>#N/A</v>
      </c>
      <c r="FR130" s="35" t="e">
        <f t="shared" si="187"/>
        <v>#N/A</v>
      </c>
      <c r="FS130" s="177" t="e">
        <f t="shared" si="188"/>
        <v>#N/A</v>
      </c>
      <c r="FT130" s="35"/>
      <c r="FU130" s="49">
        <v>31</v>
      </c>
      <c r="FV130" s="34"/>
      <c r="FW130" s="176" t="str">
        <f t="shared" si="189"/>
        <v>PASS</v>
      </c>
      <c r="FX130" s="36">
        <f t="shared" si="190"/>
        <v>1</v>
      </c>
      <c r="FY130" s="34">
        <f t="shared" si="191"/>
        <v>3</v>
      </c>
      <c r="FZ130" s="34">
        <f t="shared" si="192"/>
        <v>1</v>
      </c>
      <c r="GA130" s="34">
        <f t="shared" si="193"/>
        <v>3</v>
      </c>
      <c r="GB130" s="34">
        <f t="shared" si="194"/>
        <v>1</v>
      </c>
      <c r="GC130" s="34">
        <f t="shared" si="195"/>
        <v>3</v>
      </c>
      <c r="GD130" s="34">
        <f t="shared" si="196"/>
        <v>1</v>
      </c>
      <c r="GE130" s="173">
        <f t="shared" si="197"/>
        <v>3</v>
      </c>
      <c r="GF130" s="34">
        <f t="shared" si="198"/>
        <v>433</v>
      </c>
      <c r="GG130" s="34">
        <f t="shared" si="199"/>
        <v>0</v>
      </c>
      <c r="GH130" s="34">
        <f t="shared" si="200"/>
        <v>467</v>
      </c>
      <c r="GI130" s="34">
        <f t="shared" si="201"/>
        <v>17</v>
      </c>
      <c r="GJ130" s="34">
        <f t="shared" si="202"/>
        <v>0</v>
      </c>
      <c r="GK130" s="34">
        <f t="shared" si="203"/>
        <v>438.14859999999999</v>
      </c>
      <c r="GL130" s="34">
        <f t="shared" si="204"/>
        <v>905.27359999999999</v>
      </c>
      <c r="GM130" s="181">
        <f t="shared" si="205"/>
        <v>1338.3986</v>
      </c>
      <c r="GN130" s="34">
        <f t="shared" si="206"/>
        <v>1805.3986</v>
      </c>
      <c r="GO130" s="25"/>
      <c r="GP130" s="305"/>
      <c r="GR130" s="12"/>
      <c r="GS130" s="12"/>
      <c r="GT130" s="12"/>
      <c r="GU130" s="12"/>
      <c r="GV130" s="12"/>
      <c r="GW130" s="12"/>
      <c r="GX130" s="12"/>
      <c r="GY130" s="12"/>
      <c r="GZ130" s="12"/>
      <c r="HA130" s="12"/>
      <c r="HB130" s="12"/>
      <c r="HC130" s="26"/>
      <c r="HD130" s="26"/>
      <c r="HE130" s="26"/>
      <c r="HF130" s="26"/>
      <c r="HG130" s="26"/>
      <c r="HH130" s="2"/>
      <c r="HI130" s="2"/>
      <c r="HJ130" s="25"/>
      <c r="HK130" s="2"/>
      <c r="HL130" s="2"/>
    </row>
    <row r="131" spans="14:220" x14ac:dyDescent="0.3">
      <c r="N131" s="2"/>
      <c r="O131" s="25"/>
      <c r="P131" s="25"/>
      <c r="Q131" s="25"/>
      <c r="R131" s="25"/>
      <c r="S131" s="25"/>
      <c r="T131" s="25"/>
      <c r="U131" s="25"/>
      <c r="V131" s="2"/>
      <c r="W131" s="2"/>
      <c r="X131" s="2"/>
      <c r="Y131" s="25"/>
      <c r="Z131" s="25"/>
      <c r="AA131" s="25"/>
      <c r="AB131" s="2"/>
      <c r="AC131" s="25"/>
      <c r="AD131" s="25"/>
      <c r="AE131" s="25"/>
      <c r="AF131" s="25"/>
      <c r="AG131" s="25"/>
      <c r="AH131" s="25"/>
      <c r="AI131" s="25"/>
      <c r="AJ131" s="25"/>
      <c r="AK131" s="25"/>
      <c r="AL131" s="25"/>
      <c r="AM131" s="25"/>
      <c r="AN131" s="25"/>
      <c r="AO131" s="25"/>
      <c r="AP131" s="25"/>
      <c r="AQ131" s="25"/>
      <c r="AR131" s="142"/>
      <c r="AS131" s="18">
        <v>28</v>
      </c>
      <c r="AT131" s="26" t="s">
        <v>122</v>
      </c>
      <c r="AU131" s="4" t="str">
        <f t="shared" si="208"/>
        <v>FAIL</v>
      </c>
      <c r="AV131" s="26">
        <v>1</v>
      </c>
      <c r="AW131" s="26">
        <v>3</v>
      </c>
      <c r="AX131" s="26">
        <v>1</v>
      </c>
      <c r="AY131" s="26">
        <v>3</v>
      </c>
      <c r="AZ131" s="26">
        <v>1</v>
      </c>
      <c r="BA131" s="26">
        <v>3</v>
      </c>
      <c r="BB131" s="26">
        <v>1</v>
      </c>
      <c r="BC131" s="26">
        <v>3</v>
      </c>
      <c r="BD131" s="26">
        <f t="shared" si="209"/>
        <v>218</v>
      </c>
      <c r="BE131" s="26"/>
      <c r="BF131" s="26">
        <f t="shared" si="230"/>
        <v>274</v>
      </c>
      <c r="BG131" s="63">
        <f t="shared" si="230"/>
        <v>28</v>
      </c>
      <c r="BH131" s="26"/>
      <c r="BI131" s="138">
        <f t="shared" si="211"/>
        <v>218</v>
      </c>
      <c r="BJ131" s="138">
        <f t="shared" si="212"/>
        <v>492</v>
      </c>
      <c r="BK131" s="138">
        <f t="shared" si="213"/>
        <v>710</v>
      </c>
      <c r="BL131" s="138">
        <f t="shared" si="214"/>
        <v>984</v>
      </c>
      <c r="BM131" s="138">
        <f t="shared" si="215"/>
        <v>1202</v>
      </c>
      <c r="BN131" s="138">
        <f t="shared" si="216"/>
        <v>1476</v>
      </c>
      <c r="BO131" s="138">
        <f t="shared" si="217"/>
        <v>1694</v>
      </c>
      <c r="BP131" s="138">
        <f t="shared" si="218"/>
        <v>0</v>
      </c>
      <c r="BQ131" s="26"/>
      <c r="BR131" s="26" t="str">
        <f t="shared" si="219"/>
        <v>yes3</v>
      </c>
      <c r="BS131" s="26" t="str">
        <f t="shared" si="145"/>
        <v>Int</v>
      </c>
      <c r="BT131" s="26"/>
      <c r="BU131" s="26"/>
      <c r="BV131" s="1">
        <f t="shared" si="231"/>
        <v>0</v>
      </c>
      <c r="BW131" s="1">
        <f t="shared" si="231"/>
        <v>0</v>
      </c>
      <c r="BX131" s="1">
        <f t="shared" si="231"/>
        <v>0</v>
      </c>
      <c r="BY131" s="1">
        <f t="shared" si="231"/>
        <v>0</v>
      </c>
      <c r="BZ131" s="1">
        <f t="shared" si="231"/>
        <v>0</v>
      </c>
      <c r="CA131" s="1">
        <f t="shared" si="231"/>
        <v>0</v>
      </c>
      <c r="CB131" s="1">
        <f t="shared" si="231"/>
        <v>0</v>
      </c>
      <c r="CC131" s="1">
        <f t="shared" si="231"/>
        <v>0</v>
      </c>
      <c r="CD131" s="1">
        <f t="shared" si="231"/>
        <v>0</v>
      </c>
      <c r="CE131" s="1">
        <f t="shared" si="231"/>
        <v>0</v>
      </c>
      <c r="CF131" s="1">
        <f t="shared" si="232"/>
        <v>0</v>
      </c>
      <c r="CG131" s="1">
        <f t="shared" si="232"/>
        <v>0</v>
      </c>
      <c r="CH131" s="1">
        <f t="shared" si="232"/>
        <v>1</v>
      </c>
      <c r="CI131" s="1">
        <f t="shared" si="232"/>
        <v>0</v>
      </c>
      <c r="CJ131" s="1">
        <f t="shared" si="232"/>
        <v>0</v>
      </c>
      <c r="CK131" s="1">
        <f t="shared" si="232"/>
        <v>0</v>
      </c>
      <c r="CL131" s="1">
        <f t="shared" si="232"/>
        <v>0</v>
      </c>
      <c r="CM131" s="1">
        <f t="shared" si="232"/>
        <v>0</v>
      </c>
      <c r="CN131" s="1">
        <f t="shared" si="232"/>
        <v>0</v>
      </c>
      <c r="CO131" s="1">
        <f t="shared" si="232"/>
        <v>0</v>
      </c>
      <c r="CP131" s="1">
        <f t="shared" si="233"/>
        <v>0</v>
      </c>
      <c r="CQ131" s="1">
        <f t="shared" si="233"/>
        <v>0</v>
      </c>
      <c r="CR131" s="1">
        <f t="shared" si="233"/>
        <v>0</v>
      </c>
      <c r="CS131" s="1">
        <f t="shared" si="233"/>
        <v>0</v>
      </c>
      <c r="CT131" s="1">
        <f t="shared" si="233"/>
        <v>0</v>
      </c>
      <c r="CU131" s="1">
        <f t="shared" si="233"/>
        <v>0</v>
      </c>
      <c r="CV131" s="1">
        <f t="shared" si="233"/>
        <v>0</v>
      </c>
      <c r="CW131" s="1">
        <f t="shared" si="233"/>
        <v>0</v>
      </c>
      <c r="CX131" s="1">
        <f t="shared" si="233"/>
        <v>0</v>
      </c>
      <c r="CY131" s="1">
        <f t="shared" si="233"/>
        <v>0</v>
      </c>
      <c r="CZ131" s="1">
        <f t="shared" si="234"/>
        <v>1</v>
      </c>
      <c r="DA131" s="1">
        <f t="shared" si="234"/>
        <v>0</v>
      </c>
      <c r="DB131" s="1">
        <f t="shared" si="234"/>
        <v>0</v>
      </c>
      <c r="DC131" s="1">
        <f t="shared" si="234"/>
        <v>0</v>
      </c>
      <c r="DD131" s="1">
        <f t="shared" si="234"/>
        <v>0</v>
      </c>
      <c r="DE131" s="1">
        <f t="shared" si="234"/>
        <v>0</v>
      </c>
      <c r="DF131" s="1">
        <f t="shared" si="234"/>
        <v>0</v>
      </c>
      <c r="DG131" s="1">
        <f t="shared" si="234"/>
        <v>0</v>
      </c>
      <c r="DH131" s="1">
        <f t="shared" si="234"/>
        <v>0</v>
      </c>
      <c r="DI131" s="1">
        <f t="shared" si="234"/>
        <v>0</v>
      </c>
      <c r="DJ131" s="1">
        <f t="shared" si="235"/>
        <v>0</v>
      </c>
      <c r="DK131" s="1">
        <f t="shared" si="235"/>
        <v>0</v>
      </c>
      <c r="DL131" s="1">
        <f t="shared" si="235"/>
        <v>0</v>
      </c>
      <c r="DM131" s="1">
        <f t="shared" si="235"/>
        <v>0</v>
      </c>
      <c r="DN131" s="1">
        <f t="shared" si="235"/>
        <v>0</v>
      </c>
      <c r="DO131" s="1">
        <f t="shared" si="235"/>
        <v>0</v>
      </c>
      <c r="DP131" s="26"/>
      <c r="DQ131" s="26"/>
      <c r="DR131" s="26"/>
      <c r="DS131" s="26"/>
      <c r="DT131" s="366"/>
      <c r="DU131" s="142"/>
      <c r="DV131" s="26"/>
      <c r="DW131" s="48">
        <v>118</v>
      </c>
      <c r="DX131" s="26" t="str">
        <f>IFERROR(INDEX(AT$11:AT$2000,_xlfn.AGGREGATE(15,6,(ROW(AT$11:AT$2000)-ROW(AT$11)+1)/($AU$11:$AU$2000=$DY$8),ROWS(DX$11:DX131))),"")</f>
        <v/>
      </c>
      <c r="DY131" s="4" t="str">
        <f>IFERROR(INDEX(AU$11:AU$2000,_xlfn.AGGREGATE(15,6,(ROW(AU$11:AU$2000)-ROW(AU$11)+1)/($AU$11:$AU$2000=$DY$8),ROWS(DY$11:DY131))),"")</f>
        <v/>
      </c>
      <c r="DZ131" s="26" t="str">
        <f>IFERROR(INDEX(AV$11:AV$2000,_xlfn.AGGREGATE(15,6,(ROW(AV$11:AV$2000)-ROW(AV$11)+1)/($AU$11:$AU$2000=$DY$8),ROWS(DZ$11:DZ131))),"")</f>
        <v/>
      </c>
      <c r="EA131" s="26" t="str">
        <f>IFERROR(INDEX(AW$11:AW$2000,_xlfn.AGGREGATE(15,6,(ROW(AW$11:AW$2000)-ROW(AW$11)+1)/($AU$11:$AU$2000=$DY$8),ROWS(EA$11:EA131))),"")</f>
        <v/>
      </c>
      <c r="EB131" s="26" t="str">
        <f>IFERROR(INDEX(AX$11:AX$2000,_xlfn.AGGREGATE(15,6,(ROW(AX$11:AX$2000)-ROW(AX$11)+1)/($AU$11:$AU$2000=$DY$8),ROWS(EB$11:EB131))),"")</f>
        <v/>
      </c>
      <c r="EC131" s="26" t="str">
        <f>IFERROR(INDEX(AY$11:AY$2000,_xlfn.AGGREGATE(15,6,(ROW(AY$11:AY$2000)-ROW(AY$11)+1)/($AU$11:$AU$2000=$DY$8),ROWS(EC$11:EC131))),"")</f>
        <v/>
      </c>
      <c r="ED131" s="26" t="str">
        <f>IFERROR(INDEX(AZ$11:AZ$2000,_xlfn.AGGREGATE(15,6,(ROW(AZ$11:AZ$2000)-ROW(AZ$11)+1)/($AU$11:$AU$2000=$DY$8),ROWS(ED$11:ED131))),"")</f>
        <v/>
      </c>
      <c r="EE131" s="26" t="str">
        <f>IFERROR(INDEX(BA$11:BA$2000,_xlfn.AGGREGATE(15,6,(ROW(BA$11:BA$2000)-ROW(BA$11)+1)/($AU$11:$AU$2000=$DY$8),ROWS(EE$11:EE131))),"")</f>
        <v/>
      </c>
      <c r="EF131" s="26" t="str">
        <f>IFERROR(INDEX(BB$11:BB$2000,_xlfn.AGGREGATE(15,6,(ROW(BB$11:BB$2000)-ROW(BB$11)+1)/($AU$11:$AU$2000=$DY$8),ROWS(EF$11:EF131))),"")</f>
        <v/>
      </c>
      <c r="EG131" s="26" t="str">
        <f>IFERROR(INDEX(BC$11:BC$2000,_xlfn.AGGREGATE(15,6,(ROW(BC$11:BC$2000)-ROW(BC$11)+1)/($AU$11:$AU$2000=$DY$8),ROWS(EG$11:EG131))),"")</f>
        <v/>
      </c>
      <c r="EH131" s="26" t="str">
        <f>IFERROR(INDEX(BD$11:BD$2000,_xlfn.AGGREGATE(15,6,(ROW(BD$11:BD$2000)-ROW(BD$11)+1)/($AU$11:$AU$2000=$DY$8),ROWS(EH$11:EH131))),"")</f>
        <v/>
      </c>
      <c r="EI131" s="26" t="str">
        <f>IFERROR(INDEX(BE$11:BE$2000,_xlfn.AGGREGATE(15,6,(ROW(BE$11:BE$2000)-ROW(BE$11)+1)/($AU$11:$AU$2000=$DY$8),ROWS(EI$11:EI131))),"")</f>
        <v/>
      </c>
      <c r="EJ131" s="26" t="str">
        <f>IFERROR(INDEX(BF$11:BF$2000,_xlfn.AGGREGATE(15,6,(ROW(BF$11:BF$2000)-ROW(BF$11)+1)/($AU$11:$AU$2000=$DY$8),ROWS(EJ$11:EJ131))),"")</f>
        <v/>
      </c>
      <c r="EK131" s="26" t="str">
        <f>IFERROR(INDEX(BG$11:BG$2000,_xlfn.AGGREGATE(15,6,(ROW(BG$11:BG$2000)-ROW(BG$11)+1)/($AU$11:$AU$2000=$DY$8),ROWS(EK$11:EK131))),"")</f>
        <v/>
      </c>
      <c r="EL131" s="26" t="str">
        <f>IFERROR(INDEX(BH$11:BH$2000,_xlfn.AGGREGATE(15,6,(ROW(BH$11:BH$2000)-ROW(BH$11)+1)/($AU$11:$AU$2000=$DY$8),ROWS(EL$11:EL131))),"")</f>
        <v/>
      </c>
      <c r="EM131" s="26" t="str">
        <f>IFERROR(INDEX(BI$11:BI$2000,_xlfn.AGGREGATE(15,6,(ROW(BI$11:BI$2000)-ROW(BI$11)+1)/($AU$11:$AU$2000=$DY$8),ROWS(EM$11:EM131))),"")</f>
        <v/>
      </c>
      <c r="EN131" s="26" t="str">
        <f>IFERROR(INDEX(BJ$11:BJ$2000,_xlfn.AGGREGATE(15,6,(ROW(BJ$11:BJ$2000)-ROW(BJ$11)+1)/($AU$11:$AU$2000=$DY$8),ROWS(EN$11:EN131))),"")</f>
        <v/>
      </c>
      <c r="EO131" s="26" t="str">
        <f>IFERROR(INDEX(BK$11:BK$2000,_xlfn.AGGREGATE(15,6,(ROW(BK$11:BK$2000)-ROW(BK$11)+1)/($AU$11:$AU$2000=$DY$8),ROWS(EO$11:EO131))),"")</f>
        <v/>
      </c>
      <c r="EP131" s="26" t="str">
        <f>IFERROR(INDEX(BL$11:BL$2000,_xlfn.AGGREGATE(15,6,(ROW(BL$11:BL$2000)-ROW(BL$11)+1)/($AU$11:$AU$2000=$DY$8),ROWS(EP$11:EP131))),"")</f>
        <v/>
      </c>
      <c r="EQ131" s="26" t="str">
        <f>IFERROR(INDEX(BM$11:BM$2000,_xlfn.AGGREGATE(15,6,(ROW(BM$11:BM$2000)-ROW(BM$11)+1)/($AU$11:$AU$2000=$DY$8),ROWS(EQ$11:EQ131))),"")</f>
        <v/>
      </c>
      <c r="ER131" s="26" t="str">
        <f>IFERROR(INDEX(BN$11:BN$2000,_xlfn.AGGREGATE(15,6,(ROW(BN$11:BN$2000)-ROW(BN$11)+1)/($AU$11:$AU$2000=$DY$8),ROWS(ER$11:ER131))),"")</f>
        <v/>
      </c>
      <c r="ES131" s="26" t="str">
        <f>IFERROR(INDEX(BO$11:BO$2000,_xlfn.AGGREGATE(15,6,(ROW(BO$11:BO$2000)-ROW(BO$11)+1)/($AU$11:$AU$2000=$DY$8),ROWS(ES$11:ES131))),"")</f>
        <v/>
      </c>
      <c r="ET131" s="63" t="str">
        <f>IFERROR(INDEX(BP$11:BP$2000,_xlfn.AGGREGATE(15,6,(ROW(BP$11:BP$2000)-ROW(BP$11)+1)/($AU$11:$AU$2000=$DY$8),ROWS(ET$11:ET131))),"")</f>
        <v/>
      </c>
      <c r="EU131" s="25"/>
      <c r="EV131" s="49">
        <v>32</v>
      </c>
      <c r="EW131" s="34"/>
      <c r="EX131" s="176" t="e">
        <f t="shared" si="167"/>
        <v>#N/A</v>
      </c>
      <c r="EY131" s="35" t="e">
        <f t="shared" si="168"/>
        <v>#N/A</v>
      </c>
      <c r="EZ131" s="35" t="e">
        <f t="shared" si="169"/>
        <v>#N/A</v>
      </c>
      <c r="FA131" s="35" t="e">
        <f t="shared" si="170"/>
        <v>#N/A</v>
      </c>
      <c r="FB131" s="35" t="e">
        <f t="shared" si="171"/>
        <v>#N/A</v>
      </c>
      <c r="FC131" s="35" t="e">
        <f t="shared" si="172"/>
        <v>#N/A</v>
      </c>
      <c r="FD131" s="35" t="e">
        <f t="shared" si="173"/>
        <v>#N/A</v>
      </c>
      <c r="FE131" s="35" t="e">
        <f t="shared" si="174"/>
        <v>#N/A</v>
      </c>
      <c r="FF131" s="35" t="e">
        <f t="shared" si="175"/>
        <v>#N/A</v>
      </c>
      <c r="FG131" s="35" t="e">
        <f t="shared" si="176"/>
        <v>#N/A</v>
      </c>
      <c r="FH131" s="35" t="e">
        <f t="shared" si="177"/>
        <v>#N/A</v>
      </c>
      <c r="FI131" s="35" t="e">
        <f t="shared" si="178"/>
        <v>#N/A</v>
      </c>
      <c r="FJ131" s="35" t="e">
        <f t="shared" si="179"/>
        <v>#N/A</v>
      </c>
      <c r="FK131" s="35" t="e">
        <f t="shared" si="180"/>
        <v>#N/A</v>
      </c>
      <c r="FL131" s="35" t="e">
        <f t="shared" si="181"/>
        <v>#N/A</v>
      </c>
      <c r="FM131" s="35" t="e">
        <f t="shared" si="182"/>
        <v>#N/A</v>
      </c>
      <c r="FN131" s="35" t="e">
        <f t="shared" si="183"/>
        <v>#N/A</v>
      </c>
      <c r="FO131" s="35" t="e">
        <f t="shared" si="184"/>
        <v>#N/A</v>
      </c>
      <c r="FP131" s="35" t="e">
        <f t="shared" si="185"/>
        <v>#N/A</v>
      </c>
      <c r="FQ131" s="35" t="e">
        <f t="shared" si="186"/>
        <v>#N/A</v>
      </c>
      <c r="FR131" s="35" t="e">
        <f t="shared" si="187"/>
        <v>#N/A</v>
      </c>
      <c r="FS131" s="177" t="e">
        <f t="shared" si="188"/>
        <v>#N/A</v>
      </c>
      <c r="FT131" s="35"/>
      <c r="FU131" s="49">
        <v>32</v>
      </c>
      <c r="FV131" s="34"/>
      <c r="FW131" s="176" t="str">
        <f t="shared" si="189"/>
        <v>PASS</v>
      </c>
      <c r="FX131" s="36">
        <f t="shared" si="190"/>
        <v>1</v>
      </c>
      <c r="FY131" s="34">
        <f t="shared" si="191"/>
        <v>1</v>
      </c>
      <c r="FZ131" s="34">
        <f t="shared" si="192"/>
        <v>3</v>
      </c>
      <c r="GA131" s="34">
        <f t="shared" si="193"/>
        <v>3</v>
      </c>
      <c r="GB131" s="34">
        <f t="shared" si="194"/>
        <v>1</v>
      </c>
      <c r="GC131" s="34">
        <f t="shared" si="195"/>
        <v>1</v>
      </c>
      <c r="GD131" s="34">
        <f t="shared" si="196"/>
        <v>3</v>
      </c>
      <c r="GE131" s="173">
        <f t="shared" si="197"/>
        <v>3</v>
      </c>
      <c r="GF131" s="34">
        <f t="shared" si="198"/>
        <v>433</v>
      </c>
      <c r="GG131" s="34">
        <f t="shared" si="199"/>
        <v>0</v>
      </c>
      <c r="GH131" s="34">
        <f t="shared" si="200"/>
        <v>467</v>
      </c>
      <c r="GI131" s="34">
        <f t="shared" si="201"/>
        <v>17</v>
      </c>
      <c r="GJ131" s="34">
        <f t="shared" si="202"/>
        <v>0</v>
      </c>
      <c r="GK131" s="34">
        <f t="shared" si="203"/>
        <v>438.14859999999999</v>
      </c>
      <c r="GL131" s="34">
        <f t="shared" si="204"/>
        <v>871.27359999999999</v>
      </c>
      <c r="GM131" s="181">
        <f t="shared" si="205"/>
        <v>1338.3986</v>
      </c>
      <c r="GN131" s="34">
        <f t="shared" si="206"/>
        <v>1805.3986</v>
      </c>
      <c r="GO131" s="25"/>
      <c r="GP131" s="305"/>
      <c r="GR131" s="12"/>
      <c r="GS131" s="12"/>
      <c r="GT131" s="12"/>
      <c r="GU131" s="12"/>
      <c r="GV131" s="12"/>
      <c r="GW131" s="12"/>
      <c r="GX131" s="12"/>
      <c r="GY131" s="12"/>
      <c r="GZ131" s="12"/>
      <c r="HA131" s="12"/>
      <c r="HB131" s="12"/>
      <c r="HC131" s="26"/>
      <c r="HD131" s="26"/>
      <c r="HE131" s="26"/>
      <c r="HF131" s="26"/>
      <c r="HG131" s="26"/>
      <c r="HH131" s="2"/>
      <c r="HI131" s="2"/>
      <c r="HJ131" s="25"/>
      <c r="HK131" s="2"/>
      <c r="HL131" s="2"/>
    </row>
    <row r="132" spans="14:220" x14ac:dyDescent="0.3">
      <c r="N132" s="2"/>
      <c r="O132" s="25"/>
      <c r="P132" s="25"/>
      <c r="Q132" s="25"/>
      <c r="R132" s="25"/>
      <c r="S132" s="25"/>
      <c r="T132" s="25"/>
      <c r="U132" s="25"/>
      <c r="V132" s="2"/>
      <c r="W132" s="2"/>
      <c r="X132" s="2"/>
      <c r="Y132" s="25"/>
      <c r="Z132" s="25"/>
      <c r="AA132" s="25"/>
      <c r="AB132" s="2"/>
      <c r="AC132" s="25"/>
      <c r="AD132" s="25"/>
      <c r="AE132" s="25"/>
      <c r="AF132" s="25"/>
      <c r="AG132" s="25"/>
      <c r="AH132" s="25"/>
      <c r="AI132" s="25"/>
      <c r="AJ132" s="25"/>
      <c r="AK132" s="25"/>
      <c r="AL132" s="25"/>
      <c r="AM132" s="25"/>
      <c r="AN132" s="25"/>
      <c r="AO132" s="25"/>
      <c r="AP132" s="25"/>
      <c r="AQ132" s="25"/>
      <c r="AR132" s="142"/>
      <c r="AS132" s="18">
        <v>29</v>
      </c>
      <c r="AT132" s="26" t="s">
        <v>122</v>
      </c>
      <c r="AU132" s="4" t="str">
        <f t="shared" si="208"/>
        <v>FAIL</v>
      </c>
      <c r="AV132" s="26">
        <v>1</v>
      </c>
      <c r="AW132" s="26">
        <v>3</v>
      </c>
      <c r="AX132" s="26">
        <v>1</v>
      </c>
      <c r="AY132" s="26">
        <v>3</v>
      </c>
      <c r="AZ132" s="26">
        <v>1</v>
      </c>
      <c r="BA132" s="26">
        <v>3</v>
      </c>
      <c r="BB132" s="26">
        <v>1</v>
      </c>
      <c r="BC132" s="26">
        <v>3</v>
      </c>
      <c r="BD132" s="26">
        <f t="shared" si="209"/>
        <v>217</v>
      </c>
      <c r="BE132" s="26"/>
      <c r="BF132" s="26">
        <f t="shared" si="230"/>
        <v>275</v>
      </c>
      <c r="BG132" s="63">
        <f t="shared" si="230"/>
        <v>29</v>
      </c>
      <c r="BH132" s="26"/>
      <c r="BI132" s="138">
        <f t="shared" si="211"/>
        <v>217</v>
      </c>
      <c r="BJ132" s="138">
        <f t="shared" si="212"/>
        <v>492</v>
      </c>
      <c r="BK132" s="138">
        <f t="shared" si="213"/>
        <v>709</v>
      </c>
      <c r="BL132" s="138">
        <f t="shared" si="214"/>
        <v>984</v>
      </c>
      <c r="BM132" s="138">
        <f t="shared" si="215"/>
        <v>1201</v>
      </c>
      <c r="BN132" s="138">
        <f t="shared" si="216"/>
        <v>1476</v>
      </c>
      <c r="BO132" s="138">
        <f t="shared" si="217"/>
        <v>1693</v>
      </c>
      <c r="BP132" s="138">
        <f t="shared" si="218"/>
        <v>0</v>
      </c>
      <c r="BQ132" s="26"/>
      <c r="BR132" s="26" t="str">
        <f t="shared" si="219"/>
        <v>yes3</v>
      </c>
      <c r="BS132" s="26" t="str">
        <f t="shared" si="145"/>
        <v>Int</v>
      </c>
      <c r="BT132" s="26"/>
      <c r="BU132" s="26"/>
      <c r="BV132" s="1">
        <f t="shared" si="231"/>
        <v>0</v>
      </c>
      <c r="BW132" s="1">
        <f t="shared" si="231"/>
        <v>0</v>
      </c>
      <c r="BX132" s="1">
        <f t="shared" si="231"/>
        <v>0</v>
      </c>
      <c r="BY132" s="1">
        <f t="shared" si="231"/>
        <v>0</v>
      </c>
      <c r="BZ132" s="1">
        <f t="shared" si="231"/>
        <v>0</v>
      </c>
      <c r="CA132" s="1">
        <f t="shared" si="231"/>
        <v>0</v>
      </c>
      <c r="CB132" s="1">
        <f t="shared" si="231"/>
        <v>0</v>
      </c>
      <c r="CC132" s="1">
        <f t="shared" si="231"/>
        <v>0</v>
      </c>
      <c r="CD132" s="1">
        <f t="shared" si="231"/>
        <v>0</v>
      </c>
      <c r="CE132" s="1">
        <f t="shared" si="231"/>
        <v>0</v>
      </c>
      <c r="CF132" s="1">
        <f t="shared" si="232"/>
        <v>0</v>
      </c>
      <c r="CG132" s="1">
        <f t="shared" si="232"/>
        <v>0</v>
      </c>
      <c r="CH132" s="1">
        <f t="shared" si="232"/>
        <v>1</v>
      </c>
      <c r="CI132" s="1">
        <f t="shared" si="232"/>
        <v>0</v>
      </c>
      <c r="CJ132" s="1">
        <f t="shared" si="232"/>
        <v>0</v>
      </c>
      <c r="CK132" s="1">
        <f t="shared" si="232"/>
        <v>0</v>
      </c>
      <c r="CL132" s="1">
        <f t="shared" si="232"/>
        <v>0</v>
      </c>
      <c r="CM132" s="1">
        <f t="shared" si="232"/>
        <v>0</v>
      </c>
      <c r="CN132" s="1">
        <f t="shared" si="232"/>
        <v>0</v>
      </c>
      <c r="CO132" s="1">
        <f t="shared" si="232"/>
        <v>0</v>
      </c>
      <c r="CP132" s="1">
        <f t="shared" si="233"/>
        <v>0</v>
      </c>
      <c r="CQ132" s="1">
        <f t="shared" si="233"/>
        <v>0</v>
      </c>
      <c r="CR132" s="1">
        <f t="shared" si="233"/>
        <v>0</v>
      </c>
      <c r="CS132" s="1">
        <f t="shared" si="233"/>
        <v>0</v>
      </c>
      <c r="CT132" s="1">
        <f t="shared" si="233"/>
        <v>0</v>
      </c>
      <c r="CU132" s="1">
        <f t="shared" si="233"/>
        <v>0</v>
      </c>
      <c r="CV132" s="1">
        <f t="shared" si="233"/>
        <v>0</v>
      </c>
      <c r="CW132" s="1">
        <f t="shared" si="233"/>
        <v>0</v>
      </c>
      <c r="CX132" s="1">
        <f t="shared" si="233"/>
        <v>0</v>
      </c>
      <c r="CY132" s="1">
        <f t="shared" si="233"/>
        <v>0</v>
      </c>
      <c r="CZ132" s="1">
        <f t="shared" si="234"/>
        <v>1</v>
      </c>
      <c r="DA132" s="1">
        <f t="shared" si="234"/>
        <v>0</v>
      </c>
      <c r="DB132" s="1">
        <f t="shared" si="234"/>
        <v>0</v>
      </c>
      <c r="DC132" s="1">
        <f t="shared" si="234"/>
        <v>0</v>
      </c>
      <c r="DD132" s="1">
        <f t="shared" si="234"/>
        <v>0</v>
      </c>
      <c r="DE132" s="1">
        <f t="shared" si="234"/>
        <v>0</v>
      </c>
      <c r="DF132" s="1">
        <f t="shared" si="234"/>
        <v>0</v>
      </c>
      <c r="DG132" s="1">
        <f t="shared" si="234"/>
        <v>0</v>
      </c>
      <c r="DH132" s="1">
        <f t="shared" si="234"/>
        <v>0</v>
      </c>
      <c r="DI132" s="1">
        <f t="shared" si="234"/>
        <v>0</v>
      </c>
      <c r="DJ132" s="1">
        <f t="shared" si="235"/>
        <v>0</v>
      </c>
      <c r="DK132" s="1">
        <f t="shared" si="235"/>
        <v>0</v>
      </c>
      <c r="DL132" s="1">
        <f t="shared" si="235"/>
        <v>0</v>
      </c>
      <c r="DM132" s="1">
        <f t="shared" si="235"/>
        <v>0</v>
      </c>
      <c r="DN132" s="1">
        <f t="shared" si="235"/>
        <v>0</v>
      </c>
      <c r="DO132" s="1">
        <f t="shared" si="235"/>
        <v>0</v>
      </c>
      <c r="DP132" s="26"/>
      <c r="DQ132" s="26"/>
      <c r="DR132" s="26"/>
      <c r="DS132" s="26"/>
      <c r="DT132" s="366"/>
      <c r="DU132" s="142"/>
      <c r="DV132" s="26"/>
      <c r="DW132" s="48">
        <v>119</v>
      </c>
      <c r="DX132" s="26" t="str">
        <f>IFERROR(INDEX(AT$11:AT$2000,_xlfn.AGGREGATE(15,6,(ROW(AT$11:AT$2000)-ROW(AT$11)+1)/($AU$11:$AU$2000=$DY$8),ROWS(DX$11:DX132))),"")</f>
        <v/>
      </c>
      <c r="DY132" s="4" t="str">
        <f>IFERROR(INDEX(AU$11:AU$2000,_xlfn.AGGREGATE(15,6,(ROW(AU$11:AU$2000)-ROW(AU$11)+1)/($AU$11:$AU$2000=$DY$8),ROWS(DY$11:DY132))),"")</f>
        <v/>
      </c>
      <c r="DZ132" s="26" t="str">
        <f>IFERROR(INDEX(AV$11:AV$2000,_xlfn.AGGREGATE(15,6,(ROW(AV$11:AV$2000)-ROW(AV$11)+1)/($AU$11:$AU$2000=$DY$8),ROWS(DZ$11:DZ132))),"")</f>
        <v/>
      </c>
      <c r="EA132" s="26" t="str">
        <f>IFERROR(INDEX(AW$11:AW$2000,_xlfn.AGGREGATE(15,6,(ROW(AW$11:AW$2000)-ROW(AW$11)+1)/($AU$11:$AU$2000=$DY$8),ROWS(EA$11:EA132))),"")</f>
        <v/>
      </c>
      <c r="EB132" s="26" t="str">
        <f>IFERROR(INDEX(AX$11:AX$2000,_xlfn.AGGREGATE(15,6,(ROW(AX$11:AX$2000)-ROW(AX$11)+1)/($AU$11:$AU$2000=$DY$8),ROWS(EB$11:EB132))),"")</f>
        <v/>
      </c>
      <c r="EC132" s="26" t="str">
        <f>IFERROR(INDEX(AY$11:AY$2000,_xlfn.AGGREGATE(15,6,(ROW(AY$11:AY$2000)-ROW(AY$11)+1)/($AU$11:$AU$2000=$DY$8),ROWS(EC$11:EC132))),"")</f>
        <v/>
      </c>
      <c r="ED132" s="26" t="str">
        <f>IFERROR(INDEX(AZ$11:AZ$2000,_xlfn.AGGREGATE(15,6,(ROW(AZ$11:AZ$2000)-ROW(AZ$11)+1)/($AU$11:$AU$2000=$DY$8),ROWS(ED$11:ED132))),"")</f>
        <v/>
      </c>
      <c r="EE132" s="26" t="str">
        <f>IFERROR(INDEX(BA$11:BA$2000,_xlfn.AGGREGATE(15,6,(ROW(BA$11:BA$2000)-ROW(BA$11)+1)/($AU$11:$AU$2000=$DY$8),ROWS(EE$11:EE132))),"")</f>
        <v/>
      </c>
      <c r="EF132" s="26" t="str">
        <f>IFERROR(INDEX(BB$11:BB$2000,_xlfn.AGGREGATE(15,6,(ROW(BB$11:BB$2000)-ROW(BB$11)+1)/($AU$11:$AU$2000=$DY$8),ROWS(EF$11:EF132))),"")</f>
        <v/>
      </c>
      <c r="EG132" s="26" t="str">
        <f>IFERROR(INDEX(BC$11:BC$2000,_xlfn.AGGREGATE(15,6,(ROW(BC$11:BC$2000)-ROW(BC$11)+1)/($AU$11:$AU$2000=$DY$8),ROWS(EG$11:EG132))),"")</f>
        <v/>
      </c>
      <c r="EH132" s="26" t="str">
        <f>IFERROR(INDEX(BD$11:BD$2000,_xlfn.AGGREGATE(15,6,(ROW(BD$11:BD$2000)-ROW(BD$11)+1)/($AU$11:$AU$2000=$DY$8),ROWS(EH$11:EH132))),"")</f>
        <v/>
      </c>
      <c r="EI132" s="26" t="str">
        <f>IFERROR(INDEX(BE$11:BE$2000,_xlfn.AGGREGATE(15,6,(ROW(BE$11:BE$2000)-ROW(BE$11)+1)/($AU$11:$AU$2000=$DY$8),ROWS(EI$11:EI132))),"")</f>
        <v/>
      </c>
      <c r="EJ132" s="26" t="str">
        <f>IFERROR(INDEX(BF$11:BF$2000,_xlfn.AGGREGATE(15,6,(ROW(BF$11:BF$2000)-ROW(BF$11)+1)/($AU$11:$AU$2000=$DY$8),ROWS(EJ$11:EJ132))),"")</f>
        <v/>
      </c>
      <c r="EK132" s="26" t="str">
        <f>IFERROR(INDEX(BG$11:BG$2000,_xlfn.AGGREGATE(15,6,(ROW(BG$11:BG$2000)-ROW(BG$11)+1)/($AU$11:$AU$2000=$DY$8),ROWS(EK$11:EK132))),"")</f>
        <v/>
      </c>
      <c r="EL132" s="26" t="str">
        <f>IFERROR(INDEX(BH$11:BH$2000,_xlfn.AGGREGATE(15,6,(ROW(BH$11:BH$2000)-ROW(BH$11)+1)/($AU$11:$AU$2000=$DY$8),ROWS(EL$11:EL132))),"")</f>
        <v/>
      </c>
      <c r="EM132" s="26" t="str">
        <f>IFERROR(INDEX(BI$11:BI$2000,_xlfn.AGGREGATE(15,6,(ROW(BI$11:BI$2000)-ROW(BI$11)+1)/($AU$11:$AU$2000=$DY$8),ROWS(EM$11:EM132))),"")</f>
        <v/>
      </c>
      <c r="EN132" s="26" t="str">
        <f>IFERROR(INDEX(BJ$11:BJ$2000,_xlfn.AGGREGATE(15,6,(ROW(BJ$11:BJ$2000)-ROW(BJ$11)+1)/($AU$11:$AU$2000=$DY$8),ROWS(EN$11:EN132))),"")</f>
        <v/>
      </c>
      <c r="EO132" s="26" t="str">
        <f>IFERROR(INDEX(BK$11:BK$2000,_xlfn.AGGREGATE(15,6,(ROW(BK$11:BK$2000)-ROW(BK$11)+1)/($AU$11:$AU$2000=$DY$8),ROWS(EO$11:EO132))),"")</f>
        <v/>
      </c>
      <c r="EP132" s="26" t="str">
        <f>IFERROR(INDEX(BL$11:BL$2000,_xlfn.AGGREGATE(15,6,(ROW(BL$11:BL$2000)-ROW(BL$11)+1)/($AU$11:$AU$2000=$DY$8),ROWS(EP$11:EP132))),"")</f>
        <v/>
      </c>
      <c r="EQ132" s="26" t="str">
        <f>IFERROR(INDEX(BM$11:BM$2000,_xlfn.AGGREGATE(15,6,(ROW(BM$11:BM$2000)-ROW(BM$11)+1)/($AU$11:$AU$2000=$DY$8),ROWS(EQ$11:EQ132))),"")</f>
        <v/>
      </c>
      <c r="ER132" s="26" t="str">
        <f>IFERROR(INDEX(BN$11:BN$2000,_xlfn.AGGREGATE(15,6,(ROW(BN$11:BN$2000)-ROW(BN$11)+1)/($AU$11:$AU$2000=$DY$8),ROWS(ER$11:ER132))),"")</f>
        <v/>
      </c>
      <c r="ES132" s="26" t="str">
        <f>IFERROR(INDEX(BO$11:BO$2000,_xlfn.AGGREGATE(15,6,(ROW(BO$11:BO$2000)-ROW(BO$11)+1)/($AU$11:$AU$2000=$DY$8),ROWS(ES$11:ES132))),"")</f>
        <v/>
      </c>
      <c r="ET132" s="63" t="str">
        <f>IFERROR(INDEX(BP$11:BP$2000,_xlfn.AGGREGATE(15,6,(ROW(BP$11:BP$2000)-ROW(BP$11)+1)/($AU$11:$AU$2000=$DY$8),ROWS(ET$11:ET132))),"")</f>
        <v/>
      </c>
      <c r="EU132" s="25"/>
      <c r="EV132" s="49">
        <v>33</v>
      </c>
      <c r="EW132" s="34"/>
      <c r="EX132" s="176" t="e">
        <f t="shared" si="167"/>
        <v>#N/A</v>
      </c>
      <c r="EY132" s="35" t="e">
        <f t="shared" si="168"/>
        <v>#N/A</v>
      </c>
      <c r="EZ132" s="35" t="e">
        <f t="shared" si="169"/>
        <v>#N/A</v>
      </c>
      <c r="FA132" s="35" t="e">
        <f t="shared" si="170"/>
        <v>#N/A</v>
      </c>
      <c r="FB132" s="35" t="e">
        <f t="shared" si="171"/>
        <v>#N/A</v>
      </c>
      <c r="FC132" s="35" t="e">
        <f t="shared" si="172"/>
        <v>#N/A</v>
      </c>
      <c r="FD132" s="35" t="e">
        <f t="shared" si="173"/>
        <v>#N/A</v>
      </c>
      <c r="FE132" s="35" t="e">
        <f t="shared" si="174"/>
        <v>#N/A</v>
      </c>
      <c r="FF132" s="35" t="e">
        <f t="shared" si="175"/>
        <v>#N/A</v>
      </c>
      <c r="FG132" s="35" t="e">
        <f t="shared" si="176"/>
        <v>#N/A</v>
      </c>
      <c r="FH132" s="35" t="e">
        <f t="shared" si="177"/>
        <v>#N/A</v>
      </c>
      <c r="FI132" s="35" t="e">
        <f t="shared" si="178"/>
        <v>#N/A</v>
      </c>
      <c r="FJ132" s="35" t="e">
        <f t="shared" si="179"/>
        <v>#N/A</v>
      </c>
      <c r="FK132" s="35" t="e">
        <f t="shared" si="180"/>
        <v>#N/A</v>
      </c>
      <c r="FL132" s="35" t="e">
        <f t="shared" si="181"/>
        <v>#N/A</v>
      </c>
      <c r="FM132" s="35" t="e">
        <f t="shared" si="182"/>
        <v>#N/A</v>
      </c>
      <c r="FN132" s="35" t="e">
        <f t="shared" si="183"/>
        <v>#N/A</v>
      </c>
      <c r="FO132" s="35" t="e">
        <f t="shared" si="184"/>
        <v>#N/A</v>
      </c>
      <c r="FP132" s="35" t="e">
        <f t="shared" si="185"/>
        <v>#N/A</v>
      </c>
      <c r="FQ132" s="35" t="e">
        <f t="shared" si="186"/>
        <v>#N/A</v>
      </c>
      <c r="FR132" s="35" t="e">
        <f t="shared" si="187"/>
        <v>#N/A</v>
      </c>
      <c r="FS132" s="177" t="e">
        <f t="shared" si="188"/>
        <v>#N/A</v>
      </c>
      <c r="FT132" s="35"/>
      <c r="FU132" s="49">
        <v>33</v>
      </c>
      <c r="FV132" s="34"/>
      <c r="FW132" s="176" t="str">
        <f t="shared" si="189"/>
        <v>PASS</v>
      </c>
      <c r="FX132" s="36">
        <f t="shared" si="190"/>
        <v>3</v>
      </c>
      <c r="FY132" s="34">
        <f t="shared" si="191"/>
        <v>3</v>
      </c>
      <c r="FZ132" s="34">
        <f t="shared" si="192"/>
        <v>1</v>
      </c>
      <c r="GA132" s="34">
        <f t="shared" si="193"/>
        <v>1</v>
      </c>
      <c r="GB132" s="34">
        <f t="shared" si="194"/>
        <v>3</v>
      </c>
      <c r="GC132" s="34">
        <f t="shared" si="195"/>
        <v>3</v>
      </c>
      <c r="GD132" s="34">
        <f t="shared" si="196"/>
        <v>1</v>
      </c>
      <c r="GE132" s="173">
        <f t="shared" si="197"/>
        <v>1</v>
      </c>
      <c r="GF132" s="34">
        <f t="shared" si="198"/>
        <v>433</v>
      </c>
      <c r="GG132" s="34">
        <f t="shared" si="199"/>
        <v>0</v>
      </c>
      <c r="GH132" s="34">
        <f t="shared" si="200"/>
        <v>467</v>
      </c>
      <c r="GI132" s="34">
        <f t="shared" si="201"/>
        <v>17</v>
      </c>
      <c r="GJ132" s="34">
        <f t="shared" si="202"/>
        <v>0</v>
      </c>
      <c r="GK132" s="34">
        <f t="shared" si="203"/>
        <v>472.14859999999999</v>
      </c>
      <c r="GL132" s="34">
        <f t="shared" si="204"/>
        <v>939.27359999999999</v>
      </c>
      <c r="GM132" s="181">
        <f t="shared" si="205"/>
        <v>1372.3986</v>
      </c>
      <c r="GN132" s="34">
        <f t="shared" si="206"/>
        <v>1805.3986</v>
      </c>
      <c r="GO132" s="25"/>
      <c r="GP132" s="305"/>
      <c r="GR132" s="12"/>
      <c r="GS132" s="12"/>
      <c r="GT132" s="12"/>
      <c r="GU132" s="12"/>
      <c r="GV132" s="12"/>
      <c r="GW132" s="12"/>
      <c r="GX132" s="12"/>
      <c r="GY132" s="12"/>
      <c r="GZ132" s="12"/>
      <c r="HA132" s="12"/>
      <c r="HB132" s="12"/>
      <c r="HC132" s="26"/>
      <c r="HD132" s="26"/>
      <c r="HE132" s="26"/>
      <c r="HF132" s="26"/>
      <c r="HG132" s="26"/>
      <c r="HH132" s="2"/>
      <c r="HI132" s="2"/>
      <c r="HJ132" s="25"/>
      <c r="HK132" s="2"/>
      <c r="HL132" s="2"/>
    </row>
    <row r="133" spans="14:220" x14ac:dyDescent="0.3">
      <c r="N133" s="2"/>
      <c r="O133" s="25"/>
      <c r="P133" s="25"/>
      <c r="Q133" s="25"/>
      <c r="R133" s="25"/>
      <c r="S133" s="25"/>
      <c r="T133" s="25"/>
      <c r="U133" s="25"/>
      <c r="V133" s="2"/>
      <c r="W133" s="2"/>
      <c r="X133" s="2"/>
      <c r="Y133" s="25"/>
      <c r="Z133" s="25"/>
      <c r="AA133" s="25"/>
      <c r="AB133" s="2"/>
      <c r="AC133" s="25"/>
      <c r="AD133" s="25"/>
      <c r="AE133" s="25"/>
      <c r="AF133" s="25"/>
      <c r="AG133" s="25"/>
      <c r="AH133" s="25"/>
      <c r="AI133" s="25"/>
      <c r="AJ133" s="25"/>
      <c r="AK133" s="25"/>
      <c r="AL133" s="25"/>
      <c r="AM133" s="25"/>
      <c r="AN133" s="25"/>
      <c r="AO133" s="25"/>
      <c r="AP133" s="25"/>
      <c r="AQ133" s="25"/>
      <c r="AR133" s="142"/>
      <c r="AS133" s="18">
        <v>30</v>
      </c>
      <c r="AT133" s="26" t="s">
        <v>122</v>
      </c>
      <c r="AU133" s="4" t="str">
        <f t="shared" si="208"/>
        <v>FAIL</v>
      </c>
      <c r="AV133" s="26">
        <v>1</v>
      </c>
      <c r="AW133" s="26">
        <v>3</v>
      </c>
      <c r="AX133" s="26">
        <v>1</v>
      </c>
      <c r="AY133" s="26">
        <v>3</v>
      </c>
      <c r="AZ133" s="26">
        <v>1</v>
      </c>
      <c r="BA133" s="26">
        <v>3</v>
      </c>
      <c r="BB133" s="26">
        <v>1</v>
      </c>
      <c r="BC133" s="26">
        <v>3</v>
      </c>
      <c r="BD133" s="26">
        <f t="shared" si="209"/>
        <v>216</v>
      </c>
      <c r="BE133" s="26"/>
      <c r="BF133" s="26">
        <f t="shared" si="230"/>
        <v>276</v>
      </c>
      <c r="BG133" s="63">
        <f t="shared" si="230"/>
        <v>30</v>
      </c>
      <c r="BH133" s="26"/>
      <c r="BI133" s="138">
        <f t="shared" si="211"/>
        <v>216</v>
      </c>
      <c r="BJ133" s="138">
        <f t="shared" si="212"/>
        <v>492</v>
      </c>
      <c r="BK133" s="138">
        <f t="shared" si="213"/>
        <v>708</v>
      </c>
      <c r="BL133" s="138">
        <f t="shared" si="214"/>
        <v>984</v>
      </c>
      <c r="BM133" s="138">
        <f t="shared" si="215"/>
        <v>1200</v>
      </c>
      <c r="BN133" s="138">
        <f t="shared" si="216"/>
        <v>1476</v>
      </c>
      <c r="BO133" s="138">
        <f t="shared" si="217"/>
        <v>1692</v>
      </c>
      <c r="BP133" s="138">
        <f t="shared" si="218"/>
        <v>0</v>
      </c>
      <c r="BQ133" s="26"/>
      <c r="BR133" s="26" t="str">
        <f t="shared" si="219"/>
        <v>yes3</v>
      </c>
      <c r="BS133" s="26" t="str">
        <f t="shared" si="145"/>
        <v>Int</v>
      </c>
      <c r="BT133" s="26"/>
      <c r="BU133" s="26"/>
      <c r="BV133" s="1">
        <f t="shared" si="231"/>
        <v>0</v>
      </c>
      <c r="BW133" s="1">
        <f t="shared" si="231"/>
        <v>0</v>
      </c>
      <c r="BX133" s="1">
        <f t="shared" si="231"/>
        <v>0</v>
      </c>
      <c r="BY133" s="1">
        <f t="shared" si="231"/>
        <v>0</v>
      </c>
      <c r="BZ133" s="1">
        <f t="shared" si="231"/>
        <v>0</v>
      </c>
      <c r="CA133" s="1">
        <f t="shared" si="231"/>
        <v>0</v>
      </c>
      <c r="CB133" s="1">
        <f t="shared" si="231"/>
        <v>0</v>
      </c>
      <c r="CC133" s="1">
        <f t="shared" si="231"/>
        <v>0</v>
      </c>
      <c r="CD133" s="1">
        <f t="shared" si="231"/>
        <v>0</v>
      </c>
      <c r="CE133" s="1">
        <f t="shared" si="231"/>
        <v>0</v>
      </c>
      <c r="CF133" s="1">
        <f t="shared" si="232"/>
        <v>0</v>
      </c>
      <c r="CG133" s="1">
        <f t="shared" si="232"/>
        <v>0</v>
      </c>
      <c r="CH133" s="1">
        <f t="shared" si="232"/>
        <v>1</v>
      </c>
      <c r="CI133" s="1">
        <f t="shared" si="232"/>
        <v>0</v>
      </c>
      <c r="CJ133" s="1">
        <f t="shared" si="232"/>
        <v>0</v>
      </c>
      <c r="CK133" s="1">
        <f t="shared" si="232"/>
        <v>0</v>
      </c>
      <c r="CL133" s="1">
        <f t="shared" si="232"/>
        <v>0</v>
      </c>
      <c r="CM133" s="1">
        <f t="shared" si="232"/>
        <v>0</v>
      </c>
      <c r="CN133" s="1">
        <f t="shared" si="232"/>
        <v>0</v>
      </c>
      <c r="CO133" s="1">
        <f t="shared" si="232"/>
        <v>0</v>
      </c>
      <c r="CP133" s="1">
        <f t="shared" si="233"/>
        <v>0</v>
      </c>
      <c r="CQ133" s="1">
        <f t="shared" si="233"/>
        <v>0</v>
      </c>
      <c r="CR133" s="1">
        <f t="shared" si="233"/>
        <v>0</v>
      </c>
      <c r="CS133" s="1">
        <f t="shared" si="233"/>
        <v>0</v>
      </c>
      <c r="CT133" s="1">
        <f t="shared" si="233"/>
        <v>0</v>
      </c>
      <c r="CU133" s="1">
        <f t="shared" si="233"/>
        <v>0</v>
      </c>
      <c r="CV133" s="1">
        <f t="shared" si="233"/>
        <v>0</v>
      </c>
      <c r="CW133" s="1">
        <f t="shared" si="233"/>
        <v>0</v>
      </c>
      <c r="CX133" s="1">
        <f t="shared" si="233"/>
        <v>0</v>
      </c>
      <c r="CY133" s="1">
        <f t="shared" si="233"/>
        <v>0</v>
      </c>
      <c r="CZ133" s="1">
        <f t="shared" si="234"/>
        <v>1</v>
      </c>
      <c r="DA133" s="1">
        <f t="shared" si="234"/>
        <v>0</v>
      </c>
      <c r="DB133" s="1">
        <f t="shared" si="234"/>
        <v>0</v>
      </c>
      <c r="DC133" s="1">
        <f t="shared" si="234"/>
        <v>0</v>
      </c>
      <c r="DD133" s="1">
        <f t="shared" si="234"/>
        <v>0</v>
      </c>
      <c r="DE133" s="1">
        <f t="shared" si="234"/>
        <v>0</v>
      </c>
      <c r="DF133" s="1">
        <f t="shared" si="234"/>
        <v>0</v>
      </c>
      <c r="DG133" s="1">
        <f t="shared" si="234"/>
        <v>0</v>
      </c>
      <c r="DH133" s="1">
        <f t="shared" si="234"/>
        <v>0</v>
      </c>
      <c r="DI133" s="1">
        <f t="shared" si="234"/>
        <v>0</v>
      </c>
      <c r="DJ133" s="1">
        <f t="shared" si="235"/>
        <v>0</v>
      </c>
      <c r="DK133" s="1">
        <f t="shared" si="235"/>
        <v>0</v>
      </c>
      <c r="DL133" s="1">
        <f t="shared" si="235"/>
        <v>0</v>
      </c>
      <c r="DM133" s="1">
        <f t="shared" si="235"/>
        <v>0</v>
      </c>
      <c r="DN133" s="1">
        <f t="shared" si="235"/>
        <v>0</v>
      </c>
      <c r="DO133" s="1">
        <f t="shared" si="235"/>
        <v>0</v>
      </c>
      <c r="DP133" s="26"/>
      <c r="DQ133" s="26"/>
      <c r="DR133" s="26"/>
      <c r="DS133" s="26"/>
      <c r="DT133" s="366"/>
      <c r="DU133" s="142"/>
      <c r="DV133" s="26"/>
      <c r="DW133" s="48">
        <v>120</v>
      </c>
      <c r="DX133" s="26" t="str">
        <f>IFERROR(INDEX(AT$11:AT$2000,_xlfn.AGGREGATE(15,6,(ROW(AT$11:AT$2000)-ROW(AT$11)+1)/($AU$11:$AU$2000=$DY$8),ROWS(DX$11:DX133))),"")</f>
        <v/>
      </c>
      <c r="DY133" s="4" t="str">
        <f>IFERROR(INDEX(AU$11:AU$2000,_xlfn.AGGREGATE(15,6,(ROW(AU$11:AU$2000)-ROW(AU$11)+1)/($AU$11:$AU$2000=$DY$8),ROWS(DY$11:DY133))),"")</f>
        <v/>
      </c>
      <c r="DZ133" s="26" t="str">
        <f>IFERROR(INDEX(AV$11:AV$2000,_xlfn.AGGREGATE(15,6,(ROW(AV$11:AV$2000)-ROW(AV$11)+1)/($AU$11:$AU$2000=$DY$8),ROWS(DZ$11:DZ133))),"")</f>
        <v/>
      </c>
      <c r="EA133" s="26" t="str">
        <f>IFERROR(INDEX(AW$11:AW$2000,_xlfn.AGGREGATE(15,6,(ROW(AW$11:AW$2000)-ROW(AW$11)+1)/($AU$11:$AU$2000=$DY$8),ROWS(EA$11:EA133))),"")</f>
        <v/>
      </c>
      <c r="EB133" s="26" t="str">
        <f>IFERROR(INDEX(AX$11:AX$2000,_xlfn.AGGREGATE(15,6,(ROW(AX$11:AX$2000)-ROW(AX$11)+1)/($AU$11:$AU$2000=$DY$8),ROWS(EB$11:EB133))),"")</f>
        <v/>
      </c>
      <c r="EC133" s="26" t="str">
        <f>IFERROR(INDEX(AY$11:AY$2000,_xlfn.AGGREGATE(15,6,(ROW(AY$11:AY$2000)-ROW(AY$11)+1)/($AU$11:$AU$2000=$DY$8),ROWS(EC$11:EC133))),"")</f>
        <v/>
      </c>
      <c r="ED133" s="26" t="str">
        <f>IFERROR(INDEX(AZ$11:AZ$2000,_xlfn.AGGREGATE(15,6,(ROW(AZ$11:AZ$2000)-ROW(AZ$11)+1)/($AU$11:$AU$2000=$DY$8),ROWS(ED$11:ED133))),"")</f>
        <v/>
      </c>
      <c r="EE133" s="26" t="str">
        <f>IFERROR(INDEX(BA$11:BA$2000,_xlfn.AGGREGATE(15,6,(ROW(BA$11:BA$2000)-ROW(BA$11)+1)/($AU$11:$AU$2000=$DY$8),ROWS(EE$11:EE133))),"")</f>
        <v/>
      </c>
      <c r="EF133" s="26" t="str">
        <f>IFERROR(INDEX(BB$11:BB$2000,_xlfn.AGGREGATE(15,6,(ROW(BB$11:BB$2000)-ROW(BB$11)+1)/($AU$11:$AU$2000=$DY$8),ROWS(EF$11:EF133))),"")</f>
        <v/>
      </c>
      <c r="EG133" s="26" t="str">
        <f>IFERROR(INDEX(BC$11:BC$2000,_xlfn.AGGREGATE(15,6,(ROW(BC$11:BC$2000)-ROW(BC$11)+1)/($AU$11:$AU$2000=$DY$8),ROWS(EG$11:EG133))),"")</f>
        <v/>
      </c>
      <c r="EH133" s="26" t="str">
        <f>IFERROR(INDEX(BD$11:BD$2000,_xlfn.AGGREGATE(15,6,(ROW(BD$11:BD$2000)-ROW(BD$11)+1)/($AU$11:$AU$2000=$DY$8),ROWS(EH$11:EH133))),"")</f>
        <v/>
      </c>
      <c r="EI133" s="26" t="str">
        <f>IFERROR(INDEX(BE$11:BE$2000,_xlfn.AGGREGATE(15,6,(ROW(BE$11:BE$2000)-ROW(BE$11)+1)/($AU$11:$AU$2000=$DY$8),ROWS(EI$11:EI133))),"")</f>
        <v/>
      </c>
      <c r="EJ133" s="26" t="str">
        <f>IFERROR(INDEX(BF$11:BF$2000,_xlfn.AGGREGATE(15,6,(ROW(BF$11:BF$2000)-ROW(BF$11)+1)/($AU$11:$AU$2000=$DY$8),ROWS(EJ$11:EJ133))),"")</f>
        <v/>
      </c>
      <c r="EK133" s="26" t="str">
        <f>IFERROR(INDEX(BG$11:BG$2000,_xlfn.AGGREGATE(15,6,(ROW(BG$11:BG$2000)-ROW(BG$11)+1)/($AU$11:$AU$2000=$DY$8),ROWS(EK$11:EK133))),"")</f>
        <v/>
      </c>
      <c r="EL133" s="26" t="str">
        <f>IFERROR(INDEX(BH$11:BH$2000,_xlfn.AGGREGATE(15,6,(ROW(BH$11:BH$2000)-ROW(BH$11)+1)/($AU$11:$AU$2000=$DY$8),ROWS(EL$11:EL133))),"")</f>
        <v/>
      </c>
      <c r="EM133" s="26" t="str">
        <f>IFERROR(INDEX(BI$11:BI$2000,_xlfn.AGGREGATE(15,6,(ROW(BI$11:BI$2000)-ROW(BI$11)+1)/($AU$11:$AU$2000=$DY$8),ROWS(EM$11:EM133))),"")</f>
        <v/>
      </c>
      <c r="EN133" s="26" t="str">
        <f>IFERROR(INDEX(BJ$11:BJ$2000,_xlfn.AGGREGATE(15,6,(ROW(BJ$11:BJ$2000)-ROW(BJ$11)+1)/($AU$11:$AU$2000=$DY$8),ROWS(EN$11:EN133))),"")</f>
        <v/>
      </c>
      <c r="EO133" s="26" t="str">
        <f>IFERROR(INDEX(BK$11:BK$2000,_xlfn.AGGREGATE(15,6,(ROW(BK$11:BK$2000)-ROW(BK$11)+1)/($AU$11:$AU$2000=$DY$8),ROWS(EO$11:EO133))),"")</f>
        <v/>
      </c>
      <c r="EP133" s="26" t="str">
        <f>IFERROR(INDEX(BL$11:BL$2000,_xlfn.AGGREGATE(15,6,(ROW(BL$11:BL$2000)-ROW(BL$11)+1)/($AU$11:$AU$2000=$DY$8),ROWS(EP$11:EP133))),"")</f>
        <v/>
      </c>
      <c r="EQ133" s="26" t="str">
        <f>IFERROR(INDEX(BM$11:BM$2000,_xlfn.AGGREGATE(15,6,(ROW(BM$11:BM$2000)-ROW(BM$11)+1)/($AU$11:$AU$2000=$DY$8),ROWS(EQ$11:EQ133))),"")</f>
        <v/>
      </c>
      <c r="ER133" s="26" t="str">
        <f>IFERROR(INDEX(BN$11:BN$2000,_xlfn.AGGREGATE(15,6,(ROW(BN$11:BN$2000)-ROW(BN$11)+1)/($AU$11:$AU$2000=$DY$8),ROWS(ER$11:ER133))),"")</f>
        <v/>
      </c>
      <c r="ES133" s="26" t="str">
        <f>IFERROR(INDEX(BO$11:BO$2000,_xlfn.AGGREGATE(15,6,(ROW(BO$11:BO$2000)-ROW(BO$11)+1)/($AU$11:$AU$2000=$DY$8),ROWS(ES$11:ES133))),"")</f>
        <v/>
      </c>
      <c r="ET133" s="63" t="str">
        <f>IFERROR(INDEX(BP$11:BP$2000,_xlfn.AGGREGATE(15,6,(ROW(BP$11:BP$2000)-ROW(BP$11)+1)/($AU$11:$AU$2000=$DY$8),ROWS(ET$11:ET133))),"")</f>
        <v/>
      </c>
      <c r="EU133" s="25"/>
      <c r="EV133" s="49">
        <v>34</v>
      </c>
      <c r="EW133" s="34"/>
      <c r="EX133" s="176" t="e">
        <f t="shared" si="167"/>
        <v>#N/A</v>
      </c>
      <c r="EY133" s="35" t="e">
        <f t="shared" si="168"/>
        <v>#N/A</v>
      </c>
      <c r="EZ133" s="35" t="e">
        <f t="shared" si="169"/>
        <v>#N/A</v>
      </c>
      <c r="FA133" s="35" t="e">
        <f t="shared" si="170"/>
        <v>#N/A</v>
      </c>
      <c r="FB133" s="35" t="e">
        <f t="shared" si="171"/>
        <v>#N/A</v>
      </c>
      <c r="FC133" s="35" t="e">
        <f t="shared" si="172"/>
        <v>#N/A</v>
      </c>
      <c r="FD133" s="35" t="e">
        <f t="shared" si="173"/>
        <v>#N/A</v>
      </c>
      <c r="FE133" s="35" t="e">
        <f t="shared" si="174"/>
        <v>#N/A</v>
      </c>
      <c r="FF133" s="35" t="e">
        <f t="shared" si="175"/>
        <v>#N/A</v>
      </c>
      <c r="FG133" s="35" t="e">
        <f t="shared" si="176"/>
        <v>#N/A</v>
      </c>
      <c r="FH133" s="35" t="e">
        <f t="shared" si="177"/>
        <v>#N/A</v>
      </c>
      <c r="FI133" s="35" t="e">
        <f t="shared" si="178"/>
        <v>#N/A</v>
      </c>
      <c r="FJ133" s="35" t="e">
        <f t="shared" si="179"/>
        <v>#N/A</v>
      </c>
      <c r="FK133" s="35" t="e">
        <f t="shared" si="180"/>
        <v>#N/A</v>
      </c>
      <c r="FL133" s="35" t="e">
        <f t="shared" si="181"/>
        <v>#N/A</v>
      </c>
      <c r="FM133" s="35" t="e">
        <f t="shared" si="182"/>
        <v>#N/A</v>
      </c>
      <c r="FN133" s="35" t="e">
        <f t="shared" si="183"/>
        <v>#N/A</v>
      </c>
      <c r="FO133" s="35" t="e">
        <f t="shared" si="184"/>
        <v>#N/A</v>
      </c>
      <c r="FP133" s="35" t="e">
        <f t="shared" si="185"/>
        <v>#N/A</v>
      </c>
      <c r="FQ133" s="35" t="e">
        <f t="shared" si="186"/>
        <v>#N/A</v>
      </c>
      <c r="FR133" s="35" t="e">
        <f t="shared" si="187"/>
        <v>#N/A</v>
      </c>
      <c r="FS133" s="177" t="e">
        <f t="shared" si="188"/>
        <v>#N/A</v>
      </c>
      <c r="FT133" s="35"/>
      <c r="FU133" s="49">
        <v>34</v>
      </c>
      <c r="FV133" s="34"/>
      <c r="FW133" s="176" t="str">
        <f t="shared" si="189"/>
        <v>PASS</v>
      </c>
      <c r="FX133" s="36">
        <f t="shared" si="190"/>
        <v>3</v>
      </c>
      <c r="FY133" s="34">
        <f t="shared" si="191"/>
        <v>1</v>
      </c>
      <c r="FZ133" s="34">
        <f t="shared" si="192"/>
        <v>3</v>
      </c>
      <c r="GA133" s="34">
        <f t="shared" si="193"/>
        <v>1</v>
      </c>
      <c r="GB133" s="34">
        <f t="shared" si="194"/>
        <v>3</v>
      </c>
      <c r="GC133" s="34">
        <f t="shared" si="195"/>
        <v>1</v>
      </c>
      <c r="GD133" s="34">
        <f t="shared" si="196"/>
        <v>3</v>
      </c>
      <c r="GE133" s="173">
        <f t="shared" si="197"/>
        <v>1</v>
      </c>
      <c r="GF133" s="34">
        <f t="shared" si="198"/>
        <v>432.5</v>
      </c>
      <c r="GG133" s="34">
        <f t="shared" si="199"/>
        <v>0</v>
      </c>
      <c r="GH133" s="34">
        <f t="shared" si="200"/>
        <v>467.5</v>
      </c>
      <c r="GI133" s="34">
        <f t="shared" si="201"/>
        <v>17.5</v>
      </c>
      <c r="GJ133" s="34">
        <f t="shared" si="202"/>
        <v>0</v>
      </c>
      <c r="GK133" s="34">
        <f t="shared" si="203"/>
        <v>472.64859999999999</v>
      </c>
      <c r="GL133" s="34">
        <f t="shared" si="204"/>
        <v>905.27359999999999</v>
      </c>
      <c r="GM133" s="181">
        <f t="shared" si="205"/>
        <v>1372.8986</v>
      </c>
      <c r="GN133" s="34">
        <f t="shared" si="206"/>
        <v>1805.3986</v>
      </c>
      <c r="GO133" s="25"/>
      <c r="GP133" s="305"/>
      <c r="GR133" s="12"/>
      <c r="GS133" s="12"/>
      <c r="GT133" s="12"/>
      <c r="GU133" s="12"/>
      <c r="GV133" s="12"/>
      <c r="GW133" s="12"/>
      <c r="GX133" s="12"/>
      <c r="GY133" s="12"/>
      <c r="GZ133" s="12"/>
      <c r="HA133" s="12"/>
      <c r="HB133" s="12"/>
      <c r="HC133" s="26"/>
      <c r="HD133" s="26"/>
      <c r="HE133" s="26"/>
      <c r="HF133" s="26"/>
      <c r="HG133" s="26"/>
      <c r="HH133" s="2"/>
      <c r="HI133" s="2"/>
      <c r="HJ133" s="25"/>
      <c r="HK133" s="2"/>
      <c r="HL133" s="2"/>
    </row>
    <row r="134" spans="14:220" x14ac:dyDescent="0.3">
      <c r="N134" s="2"/>
      <c r="O134" s="25"/>
      <c r="P134" s="25"/>
      <c r="Q134" s="25"/>
      <c r="R134" s="25"/>
      <c r="S134" s="25"/>
      <c r="T134" s="25"/>
      <c r="U134" s="25"/>
      <c r="V134" s="2"/>
      <c r="W134" s="2"/>
      <c r="X134" s="2"/>
      <c r="Y134" s="25"/>
      <c r="Z134" s="25"/>
      <c r="AA134" s="25"/>
      <c r="AB134" s="2"/>
      <c r="AC134" s="25"/>
      <c r="AD134" s="25"/>
      <c r="AE134" s="25"/>
      <c r="AF134" s="25"/>
      <c r="AG134" s="25"/>
      <c r="AH134" s="25"/>
      <c r="AI134" s="25"/>
      <c r="AJ134" s="25"/>
      <c r="AK134" s="25"/>
      <c r="AL134" s="25"/>
      <c r="AM134" s="25"/>
      <c r="AN134" s="25"/>
      <c r="AO134" s="25"/>
      <c r="AP134" s="25"/>
      <c r="AQ134" s="25"/>
      <c r="AR134" s="142"/>
      <c r="AS134" s="18">
        <v>31</v>
      </c>
      <c r="AT134" s="26" t="s">
        <v>122</v>
      </c>
      <c r="AU134" s="4" t="str">
        <f t="shared" si="208"/>
        <v>FAIL</v>
      </c>
      <c r="AV134" s="26">
        <v>1</v>
      </c>
      <c r="AW134" s="26">
        <v>3</v>
      </c>
      <c r="AX134" s="26">
        <v>1</v>
      </c>
      <c r="AY134" s="26">
        <v>3</v>
      </c>
      <c r="AZ134" s="26">
        <v>1</v>
      </c>
      <c r="BA134" s="26">
        <v>3</v>
      </c>
      <c r="BB134" s="26">
        <v>1</v>
      </c>
      <c r="BC134" s="26">
        <v>3</v>
      </c>
      <c r="BD134" s="26">
        <f t="shared" si="209"/>
        <v>215</v>
      </c>
      <c r="BE134" s="26"/>
      <c r="BF134" s="26">
        <f t="shared" si="230"/>
        <v>277</v>
      </c>
      <c r="BG134" s="63">
        <f t="shared" si="230"/>
        <v>31</v>
      </c>
      <c r="BH134" s="26"/>
      <c r="BI134" s="138">
        <f t="shared" si="211"/>
        <v>215</v>
      </c>
      <c r="BJ134" s="138">
        <f t="shared" si="212"/>
        <v>492</v>
      </c>
      <c r="BK134" s="138">
        <f t="shared" si="213"/>
        <v>707</v>
      </c>
      <c r="BL134" s="138">
        <f t="shared" si="214"/>
        <v>984</v>
      </c>
      <c r="BM134" s="138">
        <f t="shared" si="215"/>
        <v>1199</v>
      </c>
      <c r="BN134" s="138">
        <f t="shared" si="216"/>
        <v>1476</v>
      </c>
      <c r="BO134" s="138">
        <f t="shared" si="217"/>
        <v>1691</v>
      </c>
      <c r="BP134" s="138">
        <f t="shared" si="218"/>
        <v>0</v>
      </c>
      <c r="BQ134" s="26"/>
      <c r="BR134" s="26" t="str">
        <f t="shared" si="219"/>
        <v>yes3</v>
      </c>
      <c r="BS134" s="26" t="str">
        <f t="shared" si="145"/>
        <v>Int</v>
      </c>
      <c r="BT134" s="26"/>
      <c r="BU134" s="26"/>
      <c r="BV134" s="1">
        <f t="shared" ref="BV134:CE143" si="236">IF(BV$3=0,0,IF(AND(ABS($BI134-BV$3)&gt;PostVertTotTol,ABS($BJ134-BV$3)&gt;PostVertTotTol,ABS($BK134-BV$3)&gt;PostVertTotTol,ABS($BL134-BV$3)&gt;PostVertTotTol,ABS($BM134-BV$3)&gt;PostVertTotTol,ABS($BN134-BV$3)&gt;PostVertTotTol,ABS($BO134-BV$3)&gt;PostVertTotTol,ABS($BP134-BV$3)&gt;PostVertTotTol),0,1))</f>
        <v>0</v>
      </c>
      <c r="BW134" s="1">
        <f t="shared" si="236"/>
        <v>0</v>
      </c>
      <c r="BX134" s="1">
        <f t="shared" si="236"/>
        <v>0</v>
      </c>
      <c r="BY134" s="1">
        <f t="shared" si="236"/>
        <v>0</v>
      </c>
      <c r="BZ134" s="1">
        <f t="shared" si="236"/>
        <v>0</v>
      </c>
      <c r="CA134" s="1">
        <f t="shared" si="236"/>
        <v>0</v>
      </c>
      <c r="CB134" s="1">
        <f t="shared" si="236"/>
        <v>0</v>
      </c>
      <c r="CC134" s="1">
        <f t="shared" si="236"/>
        <v>0</v>
      </c>
      <c r="CD134" s="1">
        <f t="shared" si="236"/>
        <v>0</v>
      </c>
      <c r="CE134" s="1">
        <f t="shared" si="236"/>
        <v>0</v>
      </c>
      <c r="CF134" s="1">
        <f t="shared" ref="CF134:CO143" si="237">IF(CF$3=0,0,IF(AND(ABS($BI134-CF$3)&gt;PostVertTotTol,ABS($BJ134-CF$3)&gt;PostVertTotTol,ABS($BK134-CF$3)&gt;PostVertTotTol,ABS($BL134-CF$3)&gt;PostVertTotTol,ABS($BM134-CF$3)&gt;PostVertTotTol,ABS($BN134-CF$3)&gt;PostVertTotTol,ABS($BO134-CF$3)&gt;PostVertTotTol,ABS($BP134-CF$3)&gt;PostVertTotTol),0,1))</f>
        <v>0</v>
      </c>
      <c r="CG134" s="1">
        <f t="shared" si="237"/>
        <v>0</v>
      </c>
      <c r="CH134" s="1">
        <f t="shared" si="237"/>
        <v>1</v>
      </c>
      <c r="CI134" s="1">
        <f t="shared" si="237"/>
        <v>0</v>
      </c>
      <c r="CJ134" s="1">
        <f t="shared" si="237"/>
        <v>0</v>
      </c>
      <c r="CK134" s="1">
        <f t="shared" si="237"/>
        <v>0</v>
      </c>
      <c r="CL134" s="1">
        <f t="shared" si="237"/>
        <v>0</v>
      </c>
      <c r="CM134" s="1">
        <f t="shared" si="237"/>
        <v>0</v>
      </c>
      <c r="CN134" s="1">
        <f t="shared" si="237"/>
        <v>0</v>
      </c>
      <c r="CO134" s="1">
        <f t="shared" si="237"/>
        <v>0</v>
      </c>
      <c r="CP134" s="1">
        <f t="shared" ref="CP134:CY143" si="238">IF(CP$3=0,0,IF(AND(ABS($BI134-CP$3)&gt;PostVertTotTol,ABS($BJ134-CP$3)&gt;PostVertTotTol,ABS($BK134-CP$3)&gt;PostVertTotTol,ABS($BL134-CP$3)&gt;PostVertTotTol,ABS($BM134-CP$3)&gt;PostVertTotTol,ABS($BN134-CP$3)&gt;PostVertTotTol,ABS($BO134-CP$3)&gt;PostVertTotTol,ABS($BP134-CP$3)&gt;PostVertTotTol),0,1))</f>
        <v>0</v>
      </c>
      <c r="CQ134" s="1">
        <f t="shared" si="238"/>
        <v>0</v>
      </c>
      <c r="CR134" s="1">
        <f t="shared" si="238"/>
        <v>0</v>
      </c>
      <c r="CS134" s="1">
        <f t="shared" si="238"/>
        <v>0</v>
      </c>
      <c r="CT134" s="1">
        <f t="shared" si="238"/>
        <v>0</v>
      </c>
      <c r="CU134" s="1">
        <f t="shared" si="238"/>
        <v>0</v>
      </c>
      <c r="CV134" s="1">
        <f t="shared" si="238"/>
        <v>0</v>
      </c>
      <c r="CW134" s="1">
        <f t="shared" si="238"/>
        <v>0</v>
      </c>
      <c r="CX134" s="1">
        <f t="shared" si="238"/>
        <v>0</v>
      </c>
      <c r="CY134" s="1">
        <f t="shared" si="238"/>
        <v>0</v>
      </c>
      <c r="CZ134" s="1">
        <f t="shared" ref="CZ134:DI143" si="239">IF(CZ$3=0,0,IF(AND(ABS($BI134-CZ$3)&gt;PostVertTotTol,ABS($BJ134-CZ$3)&gt;PostVertTotTol,ABS($BK134-CZ$3)&gt;PostVertTotTol,ABS($BL134-CZ$3)&gt;PostVertTotTol,ABS($BM134-CZ$3)&gt;PostVertTotTol,ABS($BN134-CZ$3)&gt;PostVertTotTol,ABS($BO134-CZ$3)&gt;PostVertTotTol,ABS($BP134-CZ$3)&gt;PostVertTotTol),0,1))</f>
        <v>1</v>
      </c>
      <c r="DA134" s="1">
        <f t="shared" si="239"/>
        <v>0</v>
      </c>
      <c r="DB134" s="1">
        <f t="shared" si="239"/>
        <v>0</v>
      </c>
      <c r="DC134" s="1">
        <f t="shared" si="239"/>
        <v>0</v>
      </c>
      <c r="DD134" s="1">
        <f t="shared" si="239"/>
        <v>0</v>
      </c>
      <c r="DE134" s="1">
        <f t="shared" si="239"/>
        <v>0</v>
      </c>
      <c r="DF134" s="1">
        <f t="shared" si="239"/>
        <v>0</v>
      </c>
      <c r="DG134" s="1">
        <f t="shared" si="239"/>
        <v>0</v>
      </c>
      <c r="DH134" s="1">
        <f t="shared" si="239"/>
        <v>0</v>
      </c>
      <c r="DI134" s="1">
        <f t="shared" si="239"/>
        <v>0</v>
      </c>
      <c r="DJ134" s="1">
        <f t="shared" ref="DJ134:DO143" si="240">IF(DJ$3=0,0,IF(AND(ABS($BI134-DJ$3)&gt;PostVertTotTol,ABS($BJ134-DJ$3)&gt;PostVertTotTol,ABS($BK134-DJ$3)&gt;PostVertTotTol,ABS($BL134-DJ$3)&gt;PostVertTotTol,ABS($BM134-DJ$3)&gt;PostVertTotTol,ABS($BN134-DJ$3)&gt;PostVertTotTol,ABS($BO134-DJ$3)&gt;PostVertTotTol,ABS($BP134-DJ$3)&gt;PostVertTotTol),0,1))</f>
        <v>0</v>
      </c>
      <c r="DK134" s="1">
        <f t="shared" si="240"/>
        <v>0</v>
      </c>
      <c r="DL134" s="1">
        <f t="shared" si="240"/>
        <v>0</v>
      </c>
      <c r="DM134" s="1">
        <f t="shared" si="240"/>
        <v>0</v>
      </c>
      <c r="DN134" s="1">
        <f t="shared" si="240"/>
        <v>0</v>
      </c>
      <c r="DO134" s="1">
        <f t="shared" si="240"/>
        <v>0</v>
      </c>
      <c r="DP134" s="26"/>
      <c r="DQ134" s="26"/>
      <c r="DR134" s="26"/>
      <c r="DS134" s="26"/>
      <c r="DT134" s="366"/>
      <c r="DU134" s="142"/>
      <c r="DV134" s="26"/>
      <c r="DW134" s="48">
        <v>121</v>
      </c>
      <c r="DX134" s="26" t="str">
        <f>IFERROR(INDEX(AT$11:AT$2000,_xlfn.AGGREGATE(15,6,(ROW(AT$11:AT$2000)-ROW(AT$11)+1)/($AU$11:$AU$2000=$DY$8),ROWS(DX$11:DX134))),"")</f>
        <v/>
      </c>
      <c r="DY134" s="4" t="str">
        <f>IFERROR(INDEX(AU$11:AU$2000,_xlfn.AGGREGATE(15,6,(ROW(AU$11:AU$2000)-ROW(AU$11)+1)/($AU$11:$AU$2000=$DY$8),ROWS(DY$11:DY134))),"")</f>
        <v/>
      </c>
      <c r="DZ134" s="26" t="str">
        <f>IFERROR(INDEX(AV$11:AV$2000,_xlfn.AGGREGATE(15,6,(ROW(AV$11:AV$2000)-ROW(AV$11)+1)/($AU$11:$AU$2000=$DY$8),ROWS(DZ$11:DZ134))),"")</f>
        <v/>
      </c>
      <c r="EA134" s="26" t="str">
        <f>IFERROR(INDEX(AW$11:AW$2000,_xlfn.AGGREGATE(15,6,(ROW(AW$11:AW$2000)-ROW(AW$11)+1)/($AU$11:$AU$2000=$DY$8),ROWS(EA$11:EA134))),"")</f>
        <v/>
      </c>
      <c r="EB134" s="26" t="str">
        <f>IFERROR(INDEX(AX$11:AX$2000,_xlfn.AGGREGATE(15,6,(ROW(AX$11:AX$2000)-ROW(AX$11)+1)/($AU$11:$AU$2000=$DY$8),ROWS(EB$11:EB134))),"")</f>
        <v/>
      </c>
      <c r="EC134" s="26" t="str">
        <f>IFERROR(INDEX(AY$11:AY$2000,_xlfn.AGGREGATE(15,6,(ROW(AY$11:AY$2000)-ROW(AY$11)+1)/($AU$11:$AU$2000=$DY$8),ROWS(EC$11:EC134))),"")</f>
        <v/>
      </c>
      <c r="ED134" s="26" t="str">
        <f>IFERROR(INDEX(AZ$11:AZ$2000,_xlfn.AGGREGATE(15,6,(ROW(AZ$11:AZ$2000)-ROW(AZ$11)+1)/($AU$11:$AU$2000=$DY$8),ROWS(ED$11:ED134))),"")</f>
        <v/>
      </c>
      <c r="EE134" s="26" t="str">
        <f>IFERROR(INDEX(BA$11:BA$2000,_xlfn.AGGREGATE(15,6,(ROW(BA$11:BA$2000)-ROW(BA$11)+1)/($AU$11:$AU$2000=$DY$8),ROWS(EE$11:EE134))),"")</f>
        <v/>
      </c>
      <c r="EF134" s="26" t="str">
        <f>IFERROR(INDEX(BB$11:BB$2000,_xlfn.AGGREGATE(15,6,(ROW(BB$11:BB$2000)-ROW(BB$11)+1)/($AU$11:$AU$2000=$DY$8),ROWS(EF$11:EF134))),"")</f>
        <v/>
      </c>
      <c r="EG134" s="26" t="str">
        <f>IFERROR(INDEX(BC$11:BC$2000,_xlfn.AGGREGATE(15,6,(ROW(BC$11:BC$2000)-ROW(BC$11)+1)/($AU$11:$AU$2000=$DY$8),ROWS(EG$11:EG134))),"")</f>
        <v/>
      </c>
      <c r="EH134" s="26" t="str">
        <f>IFERROR(INDEX(BD$11:BD$2000,_xlfn.AGGREGATE(15,6,(ROW(BD$11:BD$2000)-ROW(BD$11)+1)/($AU$11:$AU$2000=$DY$8),ROWS(EH$11:EH134))),"")</f>
        <v/>
      </c>
      <c r="EI134" s="26" t="str">
        <f>IFERROR(INDEX(BE$11:BE$2000,_xlfn.AGGREGATE(15,6,(ROW(BE$11:BE$2000)-ROW(BE$11)+1)/($AU$11:$AU$2000=$DY$8),ROWS(EI$11:EI134))),"")</f>
        <v/>
      </c>
      <c r="EJ134" s="26" t="str">
        <f>IFERROR(INDEX(BF$11:BF$2000,_xlfn.AGGREGATE(15,6,(ROW(BF$11:BF$2000)-ROW(BF$11)+1)/($AU$11:$AU$2000=$DY$8),ROWS(EJ$11:EJ134))),"")</f>
        <v/>
      </c>
      <c r="EK134" s="26" t="str">
        <f>IFERROR(INDEX(BG$11:BG$2000,_xlfn.AGGREGATE(15,6,(ROW(BG$11:BG$2000)-ROW(BG$11)+1)/($AU$11:$AU$2000=$DY$8),ROWS(EK$11:EK134))),"")</f>
        <v/>
      </c>
      <c r="EL134" s="26" t="str">
        <f>IFERROR(INDEX(BH$11:BH$2000,_xlfn.AGGREGATE(15,6,(ROW(BH$11:BH$2000)-ROW(BH$11)+1)/($AU$11:$AU$2000=$DY$8),ROWS(EL$11:EL134))),"")</f>
        <v/>
      </c>
      <c r="EM134" s="26" t="str">
        <f>IFERROR(INDEX(BI$11:BI$2000,_xlfn.AGGREGATE(15,6,(ROW(BI$11:BI$2000)-ROW(BI$11)+1)/($AU$11:$AU$2000=$DY$8),ROWS(EM$11:EM134))),"")</f>
        <v/>
      </c>
      <c r="EN134" s="26" t="str">
        <f>IFERROR(INDEX(BJ$11:BJ$2000,_xlfn.AGGREGATE(15,6,(ROW(BJ$11:BJ$2000)-ROW(BJ$11)+1)/($AU$11:$AU$2000=$DY$8),ROWS(EN$11:EN134))),"")</f>
        <v/>
      </c>
      <c r="EO134" s="26" t="str">
        <f>IFERROR(INDEX(BK$11:BK$2000,_xlfn.AGGREGATE(15,6,(ROW(BK$11:BK$2000)-ROW(BK$11)+1)/($AU$11:$AU$2000=$DY$8),ROWS(EO$11:EO134))),"")</f>
        <v/>
      </c>
      <c r="EP134" s="26" t="str">
        <f>IFERROR(INDEX(BL$11:BL$2000,_xlfn.AGGREGATE(15,6,(ROW(BL$11:BL$2000)-ROW(BL$11)+1)/($AU$11:$AU$2000=$DY$8),ROWS(EP$11:EP134))),"")</f>
        <v/>
      </c>
      <c r="EQ134" s="26" t="str">
        <f>IFERROR(INDEX(BM$11:BM$2000,_xlfn.AGGREGATE(15,6,(ROW(BM$11:BM$2000)-ROW(BM$11)+1)/($AU$11:$AU$2000=$DY$8),ROWS(EQ$11:EQ134))),"")</f>
        <v/>
      </c>
      <c r="ER134" s="26" t="str">
        <f>IFERROR(INDEX(BN$11:BN$2000,_xlfn.AGGREGATE(15,6,(ROW(BN$11:BN$2000)-ROW(BN$11)+1)/($AU$11:$AU$2000=$DY$8),ROWS(ER$11:ER134))),"")</f>
        <v/>
      </c>
      <c r="ES134" s="26" t="str">
        <f>IFERROR(INDEX(BO$11:BO$2000,_xlfn.AGGREGATE(15,6,(ROW(BO$11:BO$2000)-ROW(BO$11)+1)/($AU$11:$AU$2000=$DY$8),ROWS(ES$11:ES134))),"")</f>
        <v/>
      </c>
      <c r="ET134" s="63" t="str">
        <f>IFERROR(INDEX(BP$11:BP$2000,_xlfn.AGGREGATE(15,6,(ROW(BP$11:BP$2000)-ROW(BP$11)+1)/($AU$11:$AU$2000=$DY$8),ROWS(ET$11:ET134))),"")</f>
        <v/>
      </c>
      <c r="EU134" s="25"/>
      <c r="EV134" s="49">
        <v>35</v>
      </c>
      <c r="EW134" s="34"/>
      <c r="EX134" s="176" t="e">
        <f t="shared" si="167"/>
        <v>#N/A</v>
      </c>
      <c r="EY134" s="35" t="e">
        <f t="shared" si="168"/>
        <v>#N/A</v>
      </c>
      <c r="EZ134" s="35" t="e">
        <f t="shared" si="169"/>
        <v>#N/A</v>
      </c>
      <c r="FA134" s="35" t="e">
        <f t="shared" si="170"/>
        <v>#N/A</v>
      </c>
      <c r="FB134" s="35" t="e">
        <f t="shared" si="171"/>
        <v>#N/A</v>
      </c>
      <c r="FC134" s="35" t="e">
        <f t="shared" si="172"/>
        <v>#N/A</v>
      </c>
      <c r="FD134" s="35" t="e">
        <f t="shared" si="173"/>
        <v>#N/A</v>
      </c>
      <c r="FE134" s="35" t="e">
        <f t="shared" si="174"/>
        <v>#N/A</v>
      </c>
      <c r="FF134" s="35" t="e">
        <f t="shared" si="175"/>
        <v>#N/A</v>
      </c>
      <c r="FG134" s="35" t="e">
        <f t="shared" si="176"/>
        <v>#N/A</v>
      </c>
      <c r="FH134" s="35" t="e">
        <f t="shared" si="177"/>
        <v>#N/A</v>
      </c>
      <c r="FI134" s="35" t="e">
        <f t="shared" si="178"/>
        <v>#N/A</v>
      </c>
      <c r="FJ134" s="35" t="e">
        <f t="shared" si="179"/>
        <v>#N/A</v>
      </c>
      <c r="FK134" s="35" t="e">
        <f t="shared" si="180"/>
        <v>#N/A</v>
      </c>
      <c r="FL134" s="35" t="e">
        <f t="shared" si="181"/>
        <v>#N/A</v>
      </c>
      <c r="FM134" s="35" t="e">
        <f t="shared" si="182"/>
        <v>#N/A</v>
      </c>
      <c r="FN134" s="35" t="e">
        <f t="shared" si="183"/>
        <v>#N/A</v>
      </c>
      <c r="FO134" s="35" t="e">
        <f t="shared" si="184"/>
        <v>#N/A</v>
      </c>
      <c r="FP134" s="35" t="e">
        <f t="shared" si="185"/>
        <v>#N/A</v>
      </c>
      <c r="FQ134" s="35" t="e">
        <f t="shared" si="186"/>
        <v>#N/A</v>
      </c>
      <c r="FR134" s="35" t="e">
        <f t="shared" si="187"/>
        <v>#N/A</v>
      </c>
      <c r="FS134" s="177" t="e">
        <f t="shared" si="188"/>
        <v>#N/A</v>
      </c>
      <c r="FT134" s="35"/>
      <c r="FU134" s="49">
        <v>35</v>
      </c>
      <c r="FV134" s="34"/>
      <c r="FW134" s="176" t="str">
        <f t="shared" si="189"/>
        <v>PASS</v>
      </c>
      <c r="FX134" s="36">
        <f t="shared" si="190"/>
        <v>1</v>
      </c>
      <c r="FY134" s="34">
        <f t="shared" si="191"/>
        <v>3</v>
      </c>
      <c r="FZ134" s="34">
        <f t="shared" si="192"/>
        <v>1</v>
      </c>
      <c r="GA134" s="34">
        <f t="shared" si="193"/>
        <v>3</v>
      </c>
      <c r="GB134" s="34">
        <f t="shared" si="194"/>
        <v>1</v>
      </c>
      <c r="GC134" s="34">
        <f t="shared" si="195"/>
        <v>3</v>
      </c>
      <c r="GD134" s="34">
        <f t="shared" si="196"/>
        <v>1</v>
      </c>
      <c r="GE134" s="173">
        <f t="shared" si="197"/>
        <v>3</v>
      </c>
      <c r="GF134" s="34">
        <f t="shared" si="198"/>
        <v>432.5</v>
      </c>
      <c r="GG134" s="34">
        <f t="shared" si="199"/>
        <v>0</v>
      </c>
      <c r="GH134" s="34">
        <f t="shared" si="200"/>
        <v>467.5</v>
      </c>
      <c r="GI134" s="34">
        <f t="shared" si="201"/>
        <v>17.5</v>
      </c>
      <c r="GJ134" s="34">
        <f t="shared" si="202"/>
        <v>0</v>
      </c>
      <c r="GK134" s="34">
        <f t="shared" si="203"/>
        <v>437.64859999999999</v>
      </c>
      <c r="GL134" s="34">
        <f t="shared" si="204"/>
        <v>905.27359999999999</v>
      </c>
      <c r="GM134" s="181">
        <f t="shared" si="205"/>
        <v>1337.8986</v>
      </c>
      <c r="GN134" s="34">
        <f t="shared" si="206"/>
        <v>1805.3986</v>
      </c>
      <c r="GO134" s="25"/>
      <c r="GP134" s="305"/>
      <c r="GR134" s="12"/>
      <c r="GS134" s="12"/>
      <c r="GT134" s="12"/>
      <c r="GU134" s="12"/>
      <c r="GV134" s="12"/>
      <c r="GW134" s="12"/>
      <c r="GX134" s="12"/>
      <c r="GY134" s="12"/>
      <c r="GZ134" s="12"/>
      <c r="HA134" s="12"/>
      <c r="HB134" s="12"/>
      <c r="HC134" s="26"/>
      <c r="HD134" s="26"/>
      <c r="HE134" s="26"/>
      <c r="HF134" s="26"/>
      <c r="HG134" s="26"/>
      <c r="HH134" s="2"/>
      <c r="HI134" s="2"/>
      <c r="HJ134" s="25"/>
      <c r="HK134" s="2"/>
      <c r="HL134" s="2"/>
    </row>
    <row r="135" spans="14:220" x14ac:dyDescent="0.3">
      <c r="N135" s="2"/>
      <c r="O135" s="25"/>
      <c r="P135" s="25"/>
      <c r="Q135" s="25"/>
      <c r="R135" s="25"/>
      <c r="S135" s="25"/>
      <c r="T135" s="25"/>
      <c r="U135" s="25"/>
      <c r="V135" s="2"/>
      <c r="W135" s="2"/>
      <c r="X135" s="2"/>
      <c r="Y135" s="25"/>
      <c r="Z135" s="25"/>
      <c r="AA135" s="25"/>
      <c r="AB135" s="2"/>
      <c r="AC135" s="25"/>
      <c r="AD135" s="25"/>
      <c r="AE135" s="25"/>
      <c r="AF135" s="25"/>
      <c r="AG135" s="25"/>
      <c r="AH135" s="25"/>
      <c r="AI135" s="25"/>
      <c r="AJ135" s="25"/>
      <c r="AK135" s="25"/>
      <c r="AL135" s="25"/>
      <c r="AM135" s="25"/>
      <c r="AN135" s="25"/>
      <c r="AO135" s="25"/>
      <c r="AP135" s="25"/>
      <c r="AQ135" s="25"/>
      <c r="AR135" s="142"/>
      <c r="AS135" s="18">
        <v>32</v>
      </c>
      <c r="AT135" s="26" t="s">
        <v>122</v>
      </c>
      <c r="AU135" s="4" t="str">
        <f t="shared" si="208"/>
        <v>FAIL</v>
      </c>
      <c r="AV135" s="26">
        <v>1</v>
      </c>
      <c r="AW135" s="26">
        <v>3</v>
      </c>
      <c r="AX135" s="26">
        <v>1</v>
      </c>
      <c r="AY135" s="26">
        <v>3</v>
      </c>
      <c r="AZ135" s="26">
        <v>1</v>
      </c>
      <c r="BA135" s="26">
        <v>3</v>
      </c>
      <c r="BB135" s="26">
        <v>1</v>
      </c>
      <c r="BC135" s="26">
        <v>3</v>
      </c>
      <c r="BD135" s="26">
        <f t="shared" si="209"/>
        <v>214</v>
      </c>
      <c r="BE135" s="26"/>
      <c r="BF135" s="26">
        <f t="shared" si="230"/>
        <v>278</v>
      </c>
      <c r="BG135" s="63">
        <f t="shared" si="230"/>
        <v>32</v>
      </c>
      <c r="BH135" s="26"/>
      <c r="BI135" s="138">
        <f t="shared" si="211"/>
        <v>214</v>
      </c>
      <c r="BJ135" s="138">
        <f t="shared" si="212"/>
        <v>492</v>
      </c>
      <c r="BK135" s="138">
        <f t="shared" si="213"/>
        <v>706</v>
      </c>
      <c r="BL135" s="138">
        <f t="shared" si="214"/>
        <v>984</v>
      </c>
      <c r="BM135" s="138">
        <f t="shared" si="215"/>
        <v>1198</v>
      </c>
      <c r="BN135" s="138">
        <f t="shared" si="216"/>
        <v>1476</v>
      </c>
      <c r="BO135" s="138">
        <f t="shared" si="217"/>
        <v>1690</v>
      </c>
      <c r="BP135" s="138">
        <f t="shared" si="218"/>
        <v>0</v>
      </c>
      <c r="BQ135" s="26"/>
      <c r="BR135" s="26" t="str">
        <f t="shared" si="219"/>
        <v>yes3</v>
      </c>
      <c r="BS135" s="26" t="str">
        <f t="shared" si="145"/>
        <v>Int</v>
      </c>
      <c r="BT135" s="26"/>
      <c r="BU135" s="26"/>
      <c r="BV135" s="1">
        <f t="shared" si="236"/>
        <v>0</v>
      </c>
      <c r="BW135" s="1">
        <f t="shared" si="236"/>
        <v>0</v>
      </c>
      <c r="BX135" s="1">
        <f t="shared" si="236"/>
        <v>0</v>
      </c>
      <c r="BY135" s="1">
        <f t="shared" si="236"/>
        <v>0</v>
      </c>
      <c r="BZ135" s="1">
        <f t="shared" si="236"/>
        <v>0</v>
      </c>
      <c r="CA135" s="1">
        <f t="shared" si="236"/>
        <v>1</v>
      </c>
      <c r="CB135" s="1">
        <f t="shared" si="236"/>
        <v>0</v>
      </c>
      <c r="CC135" s="1">
        <f t="shared" si="236"/>
        <v>0</v>
      </c>
      <c r="CD135" s="1">
        <f t="shared" si="236"/>
        <v>0</v>
      </c>
      <c r="CE135" s="1">
        <f t="shared" si="236"/>
        <v>0</v>
      </c>
      <c r="CF135" s="1">
        <f t="shared" si="237"/>
        <v>0</v>
      </c>
      <c r="CG135" s="1">
        <f t="shared" si="237"/>
        <v>0</v>
      </c>
      <c r="CH135" s="1">
        <f t="shared" si="237"/>
        <v>1</v>
      </c>
      <c r="CI135" s="1">
        <f t="shared" si="237"/>
        <v>0</v>
      </c>
      <c r="CJ135" s="1">
        <f t="shared" si="237"/>
        <v>0</v>
      </c>
      <c r="CK135" s="1">
        <f t="shared" si="237"/>
        <v>0</v>
      </c>
      <c r="CL135" s="1">
        <f t="shared" si="237"/>
        <v>0</v>
      </c>
      <c r="CM135" s="1">
        <f t="shared" si="237"/>
        <v>0</v>
      </c>
      <c r="CN135" s="1">
        <f t="shared" si="237"/>
        <v>0</v>
      </c>
      <c r="CO135" s="1">
        <f t="shared" si="237"/>
        <v>0</v>
      </c>
      <c r="CP135" s="1">
        <f t="shared" si="238"/>
        <v>0</v>
      </c>
      <c r="CQ135" s="1">
        <f t="shared" si="238"/>
        <v>0</v>
      </c>
      <c r="CR135" s="1">
        <f t="shared" si="238"/>
        <v>0</v>
      </c>
      <c r="CS135" s="1">
        <f t="shared" si="238"/>
        <v>0</v>
      </c>
      <c r="CT135" s="1">
        <f t="shared" si="238"/>
        <v>0</v>
      </c>
      <c r="CU135" s="1">
        <f t="shared" si="238"/>
        <v>0</v>
      </c>
      <c r="CV135" s="1">
        <f t="shared" si="238"/>
        <v>0</v>
      </c>
      <c r="CW135" s="1">
        <f t="shared" si="238"/>
        <v>0</v>
      </c>
      <c r="CX135" s="1">
        <f t="shared" si="238"/>
        <v>0</v>
      </c>
      <c r="CY135" s="1">
        <f t="shared" si="238"/>
        <v>0</v>
      </c>
      <c r="CZ135" s="1">
        <f t="shared" si="239"/>
        <v>1</v>
      </c>
      <c r="DA135" s="1">
        <f t="shared" si="239"/>
        <v>0</v>
      </c>
      <c r="DB135" s="1">
        <f t="shared" si="239"/>
        <v>0</v>
      </c>
      <c r="DC135" s="1">
        <f t="shared" si="239"/>
        <v>0</v>
      </c>
      <c r="DD135" s="1">
        <f t="shared" si="239"/>
        <v>0</v>
      </c>
      <c r="DE135" s="1">
        <f t="shared" si="239"/>
        <v>0</v>
      </c>
      <c r="DF135" s="1">
        <f t="shared" si="239"/>
        <v>0</v>
      </c>
      <c r="DG135" s="1">
        <f t="shared" si="239"/>
        <v>0</v>
      </c>
      <c r="DH135" s="1">
        <f t="shared" si="239"/>
        <v>0</v>
      </c>
      <c r="DI135" s="1">
        <f t="shared" si="239"/>
        <v>0</v>
      </c>
      <c r="DJ135" s="1">
        <f t="shared" si="240"/>
        <v>0</v>
      </c>
      <c r="DK135" s="1">
        <f t="shared" si="240"/>
        <v>0</v>
      </c>
      <c r="DL135" s="1">
        <f t="shared" si="240"/>
        <v>0</v>
      </c>
      <c r="DM135" s="1">
        <f t="shared" si="240"/>
        <v>0</v>
      </c>
      <c r="DN135" s="1">
        <f t="shared" si="240"/>
        <v>0</v>
      </c>
      <c r="DO135" s="1">
        <f t="shared" si="240"/>
        <v>0</v>
      </c>
      <c r="DP135" s="26"/>
      <c r="DQ135" s="26"/>
      <c r="DR135" s="26"/>
      <c r="DS135" s="26"/>
      <c r="DT135" s="366"/>
      <c r="DU135" s="142"/>
      <c r="DV135" s="26"/>
      <c r="DW135" s="48">
        <v>122</v>
      </c>
      <c r="DX135" s="26" t="str">
        <f>IFERROR(INDEX(AT$11:AT$2000,_xlfn.AGGREGATE(15,6,(ROW(AT$11:AT$2000)-ROW(AT$11)+1)/($AU$11:$AU$2000=$DY$8),ROWS(DX$11:DX135))),"")</f>
        <v/>
      </c>
      <c r="DY135" s="4" t="str">
        <f>IFERROR(INDEX(AU$11:AU$2000,_xlfn.AGGREGATE(15,6,(ROW(AU$11:AU$2000)-ROW(AU$11)+1)/($AU$11:$AU$2000=$DY$8),ROWS(DY$11:DY135))),"")</f>
        <v/>
      </c>
      <c r="DZ135" s="26" t="str">
        <f>IFERROR(INDEX(AV$11:AV$2000,_xlfn.AGGREGATE(15,6,(ROW(AV$11:AV$2000)-ROW(AV$11)+1)/($AU$11:$AU$2000=$DY$8),ROWS(DZ$11:DZ135))),"")</f>
        <v/>
      </c>
      <c r="EA135" s="26" t="str">
        <f>IFERROR(INDEX(AW$11:AW$2000,_xlfn.AGGREGATE(15,6,(ROW(AW$11:AW$2000)-ROW(AW$11)+1)/($AU$11:$AU$2000=$DY$8),ROWS(EA$11:EA135))),"")</f>
        <v/>
      </c>
      <c r="EB135" s="26" t="str">
        <f>IFERROR(INDEX(AX$11:AX$2000,_xlfn.AGGREGATE(15,6,(ROW(AX$11:AX$2000)-ROW(AX$11)+1)/($AU$11:$AU$2000=$DY$8),ROWS(EB$11:EB135))),"")</f>
        <v/>
      </c>
      <c r="EC135" s="26" t="str">
        <f>IFERROR(INDEX(AY$11:AY$2000,_xlfn.AGGREGATE(15,6,(ROW(AY$11:AY$2000)-ROW(AY$11)+1)/($AU$11:$AU$2000=$DY$8),ROWS(EC$11:EC135))),"")</f>
        <v/>
      </c>
      <c r="ED135" s="26" t="str">
        <f>IFERROR(INDEX(AZ$11:AZ$2000,_xlfn.AGGREGATE(15,6,(ROW(AZ$11:AZ$2000)-ROW(AZ$11)+1)/($AU$11:$AU$2000=$DY$8),ROWS(ED$11:ED135))),"")</f>
        <v/>
      </c>
      <c r="EE135" s="26" t="str">
        <f>IFERROR(INDEX(BA$11:BA$2000,_xlfn.AGGREGATE(15,6,(ROW(BA$11:BA$2000)-ROW(BA$11)+1)/($AU$11:$AU$2000=$DY$8),ROWS(EE$11:EE135))),"")</f>
        <v/>
      </c>
      <c r="EF135" s="26" t="str">
        <f>IFERROR(INDEX(BB$11:BB$2000,_xlfn.AGGREGATE(15,6,(ROW(BB$11:BB$2000)-ROW(BB$11)+1)/($AU$11:$AU$2000=$DY$8),ROWS(EF$11:EF135))),"")</f>
        <v/>
      </c>
      <c r="EG135" s="26" t="str">
        <f>IFERROR(INDEX(BC$11:BC$2000,_xlfn.AGGREGATE(15,6,(ROW(BC$11:BC$2000)-ROW(BC$11)+1)/($AU$11:$AU$2000=$DY$8),ROWS(EG$11:EG135))),"")</f>
        <v/>
      </c>
      <c r="EH135" s="26" t="str">
        <f>IFERROR(INDEX(BD$11:BD$2000,_xlfn.AGGREGATE(15,6,(ROW(BD$11:BD$2000)-ROW(BD$11)+1)/($AU$11:$AU$2000=$DY$8),ROWS(EH$11:EH135))),"")</f>
        <v/>
      </c>
      <c r="EI135" s="26" t="str">
        <f>IFERROR(INDEX(BE$11:BE$2000,_xlfn.AGGREGATE(15,6,(ROW(BE$11:BE$2000)-ROW(BE$11)+1)/($AU$11:$AU$2000=$DY$8),ROWS(EI$11:EI135))),"")</f>
        <v/>
      </c>
      <c r="EJ135" s="26" t="str">
        <f>IFERROR(INDEX(BF$11:BF$2000,_xlfn.AGGREGATE(15,6,(ROW(BF$11:BF$2000)-ROW(BF$11)+1)/($AU$11:$AU$2000=$DY$8),ROWS(EJ$11:EJ135))),"")</f>
        <v/>
      </c>
      <c r="EK135" s="26" t="str">
        <f>IFERROR(INDEX(BG$11:BG$2000,_xlfn.AGGREGATE(15,6,(ROW(BG$11:BG$2000)-ROW(BG$11)+1)/($AU$11:$AU$2000=$DY$8),ROWS(EK$11:EK135))),"")</f>
        <v/>
      </c>
      <c r="EL135" s="26" t="str">
        <f>IFERROR(INDEX(BH$11:BH$2000,_xlfn.AGGREGATE(15,6,(ROW(BH$11:BH$2000)-ROW(BH$11)+1)/($AU$11:$AU$2000=$DY$8),ROWS(EL$11:EL135))),"")</f>
        <v/>
      </c>
      <c r="EM135" s="26" t="str">
        <f>IFERROR(INDEX(BI$11:BI$2000,_xlfn.AGGREGATE(15,6,(ROW(BI$11:BI$2000)-ROW(BI$11)+1)/($AU$11:$AU$2000=$DY$8),ROWS(EM$11:EM135))),"")</f>
        <v/>
      </c>
      <c r="EN135" s="26" t="str">
        <f>IFERROR(INDEX(BJ$11:BJ$2000,_xlfn.AGGREGATE(15,6,(ROW(BJ$11:BJ$2000)-ROW(BJ$11)+1)/($AU$11:$AU$2000=$DY$8),ROWS(EN$11:EN135))),"")</f>
        <v/>
      </c>
      <c r="EO135" s="26" t="str">
        <f>IFERROR(INDEX(BK$11:BK$2000,_xlfn.AGGREGATE(15,6,(ROW(BK$11:BK$2000)-ROW(BK$11)+1)/($AU$11:$AU$2000=$DY$8),ROWS(EO$11:EO135))),"")</f>
        <v/>
      </c>
      <c r="EP135" s="26" t="str">
        <f>IFERROR(INDEX(BL$11:BL$2000,_xlfn.AGGREGATE(15,6,(ROW(BL$11:BL$2000)-ROW(BL$11)+1)/($AU$11:$AU$2000=$DY$8),ROWS(EP$11:EP135))),"")</f>
        <v/>
      </c>
      <c r="EQ135" s="26" t="str">
        <f>IFERROR(INDEX(BM$11:BM$2000,_xlfn.AGGREGATE(15,6,(ROW(BM$11:BM$2000)-ROW(BM$11)+1)/($AU$11:$AU$2000=$DY$8),ROWS(EQ$11:EQ135))),"")</f>
        <v/>
      </c>
      <c r="ER135" s="26" t="str">
        <f>IFERROR(INDEX(BN$11:BN$2000,_xlfn.AGGREGATE(15,6,(ROW(BN$11:BN$2000)-ROW(BN$11)+1)/($AU$11:$AU$2000=$DY$8),ROWS(ER$11:ER135))),"")</f>
        <v/>
      </c>
      <c r="ES135" s="26" t="str">
        <f>IFERROR(INDEX(BO$11:BO$2000,_xlfn.AGGREGATE(15,6,(ROW(BO$11:BO$2000)-ROW(BO$11)+1)/($AU$11:$AU$2000=$DY$8),ROWS(ES$11:ES135))),"")</f>
        <v/>
      </c>
      <c r="ET135" s="63" t="str">
        <f>IFERROR(INDEX(BP$11:BP$2000,_xlfn.AGGREGATE(15,6,(ROW(BP$11:BP$2000)-ROW(BP$11)+1)/($AU$11:$AU$2000=$DY$8),ROWS(ET$11:ET135))),"")</f>
        <v/>
      </c>
      <c r="EU135" s="25"/>
      <c r="EV135" s="49">
        <v>36</v>
      </c>
      <c r="EW135" s="34"/>
      <c r="EX135" s="176" t="e">
        <f t="shared" si="167"/>
        <v>#N/A</v>
      </c>
      <c r="EY135" s="35" t="e">
        <f t="shared" si="168"/>
        <v>#N/A</v>
      </c>
      <c r="EZ135" s="35" t="e">
        <f t="shared" si="169"/>
        <v>#N/A</v>
      </c>
      <c r="FA135" s="35" t="e">
        <f t="shared" si="170"/>
        <v>#N/A</v>
      </c>
      <c r="FB135" s="35" t="e">
        <f t="shared" si="171"/>
        <v>#N/A</v>
      </c>
      <c r="FC135" s="35" t="e">
        <f t="shared" si="172"/>
        <v>#N/A</v>
      </c>
      <c r="FD135" s="35" t="e">
        <f t="shared" si="173"/>
        <v>#N/A</v>
      </c>
      <c r="FE135" s="35" t="e">
        <f t="shared" si="174"/>
        <v>#N/A</v>
      </c>
      <c r="FF135" s="35" t="e">
        <f t="shared" si="175"/>
        <v>#N/A</v>
      </c>
      <c r="FG135" s="35" t="e">
        <f t="shared" si="176"/>
        <v>#N/A</v>
      </c>
      <c r="FH135" s="35" t="e">
        <f t="shared" si="177"/>
        <v>#N/A</v>
      </c>
      <c r="FI135" s="35" t="e">
        <f t="shared" si="178"/>
        <v>#N/A</v>
      </c>
      <c r="FJ135" s="35" t="e">
        <f t="shared" si="179"/>
        <v>#N/A</v>
      </c>
      <c r="FK135" s="35" t="e">
        <f t="shared" si="180"/>
        <v>#N/A</v>
      </c>
      <c r="FL135" s="35" t="e">
        <f t="shared" si="181"/>
        <v>#N/A</v>
      </c>
      <c r="FM135" s="35" t="e">
        <f t="shared" si="182"/>
        <v>#N/A</v>
      </c>
      <c r="FN135" s="35" t="e">
        <f t="shared" si="183"/>
        <v>#N/A</v>
      </c>
      <c r="FO135" s="35" t="e">
        <f t="shared" si="184"/>
        <v>#N/A</v>
      </c>
      <c r="FP135" s="35" t="e">
        <f t="shared" si="185"/>
        <v>#N/A</v>
      </c>
      <c r="FQ135" s="35" t="e">
        <f t="shared" si="186"/>
        <v>#N/A</v>
      </c>
      <c r="FR135" s="35" t="e">
        <f t="shared" si="187"/>
        <v>#N/A</v>
      </c>
      <c r="FS135" s="177" t="e">
        <f t="shared" si="188"/>
        <v>#N/A</v>
      </c>
      <c r="FT135" s="35"/>
      <c r="FU135" s="49">
        <v>36</v>
      </c>
      <c r="FV135" s="34"/>
      <c r="FW135" s="176" t="str">
        <f t="shared" si="189"/>
        <v>PASS</v>
      </c>
      <c r="FX135" s="36">
        <f t="shared" si="190"/>
        <v>1</v>
      </c>
      <c r="FY135" s="34">
        <f t="shared" si="191"/>
        <v>1</v>
      </c>
      <c r="FZ135" s="34">
        <f t="shared" si="192"/>
        <v>3</v>
      </c>
      <c r="GA135" s="34">
        <f t="shared" si="193"/>
        <v>3</v>
      </c>
      <c r="GB135" s="34">
        <f t="shared" si="194"/>
        <v>1</v>
      </c>
      <c r="GC135" s="34">
        <f t="shared" si="195"/>
        <v>1</v>
      </c>
      <c r="GD135" s="34">
        <f t="shared" si="196"/>
        <v>3</v>
      </c>
      <c r="GE135" s="173">
        <f t="shared" si="197"/>
        <v>3</v>
      </c>
      <c r="GF135" s="34">
        <f t="shared" si="198"/>
        <v>432.5</v>
      </c>
      <c r="GG135" s="34">
        <f t="shared" si="199"/>
        <v>0</v>
      </c>
      <c r="GH135" s="34">
        <f t="shared" si="200"/>
        <v>467.5</v>
      </c>
      <c r="GI135" s="34">
        <f t="shared" si="201"/>
        <v>17.5</v>
      </c>
      <c r="GJ135" s="34">
        <f t="shared" si="202"/>
        <v>0</v>
      </c>
      <c r="GK135" s="34">
        <f t="shared" si="203"/>
        <v>437.64859999999999</v>
      </c>
      <c r="GL135" s="34">
        <f t="shared" si="204"/>
        <v>870.27359999999999</v>
      </c>
      <c r="GM135" s="181">
        <f t="shared" si="205"/>
        <v>1337.8986</v>
      </c>
      <c r="GN135" s="34">
        <f t="shared" si="206"/>
        <v>1805.3986</v>
      </c>
      <c r="GO135" s="25"/>
      <c r="GP135" s="305"/>
      <c r="GR135" s="12"/>
      <c r="GS135" s="12"/>
      <c r="GT135" s="12"/>
      <c r="GU135" s="12"/>
      <c r="GV135" s="12"/>
      <c r="GW135" s="12"/>
      <c r="GX135" s="12"/>
      <c r="GY135" s="12"/>
      <c r="GZ135" s="12"/>
      <c r="HA135" s="12"/>
      <c r="HB135" s="12"/>
      <c r="HC135" s="26"/>
      <c r="HD135" s="26"/>
      <c r="HE135" s="26"/>
      <c r="HF135" s="26"/>
      <c r="HG135" s="26"/>
      <c r="HH135" s="2"/>
      <c r="HI135" s="2"/>
      <c r="HJ135" s="25"/>
      <c r="HK135" s="2"/>
      <c r="HL135" s="2"/>
    </row>
    <row r="136" spans="14:220" x14ac:dyDescent="0.3">
      <c r="N136" s="2"/>
      <c r="O136" s="25"/>
      <c r="P136" s="25"/>
      <c r="Q136" s="25"/>
      <c r="R136" s="25"/>
      <c r="S136" s="25"/>
      <c r="T136" s="25"/>
      <c r="U136" s="25"/>
      <c r="V136" s="2"/>
      <c r="W136" s="2"/>
      <c r="X136" s="2"/>
      <c r="Y136" s="25"/>
      <c r="Z136" s="25"/>
      <c r="AA136" s="25"/>
      <c r="AB136" s="2"/>
      <c r="AC136" s="25"/>
      <c r="AD136" s="25"/>
      <c r="AE136" s="25"/>
      <c r="AF136" s="25"/>
      <c r="AG136" s="25"/>
      <c r="AH136" s="25"/>
      <c r="AI136" s="25"/>
      <c r="AJ136" s="25"/>
      <c r="AK136" s="25"/>
      <c r="AL136" s="25"/>
      <c r="AM136" s="25"/>
      <c r="AN136" s="25"/>
      <c r="AO136" s="25"/>
      <c r="AP136" s="25"/>
      <c r="AQ136" s="25"/>
      <c r="AR136" s="142"/>
      <c r="AS136" s="18">
        <v>33</v>
      </c>
      <c r="AT136" s="26" t="s">
        <v>122</v>
      </c>
      <c r="AU136" s="4" t="str">
        <f t="shared" si="208"/>
        <v>FAIL</v>
      </c>
      <c r="AV136" s="26">
        <v>1</v>
      </c>
      <c r="AW136" s="26">
        <v>3</v>
      </c>
      <c r="AX136" s="26">
        <v>1</v>
      </c>
      <c r="AY136" s="26">
        <v>3</v>
      </c>
      <c r="AZ136" s="26">
        <v>1</v>
      </c>
      <c r="BA136" s="26">
        <v>3</v>
      </c>
      <c r="BB136" s="26">
        <v>1</v>
      </c>
      <c r="BC136" s="26">
        <v>3</v>
      </c>
      <c r="BD136" s="26">
        <f t="shared" ref="BD136:BD153" si="241">BD83</f>
        <v>213</v>
      </c>
      <c r="BE136" s="26"/>
      <c r="BF136" s="26">
        <f t="shared" si="230"/>
        <v>279</v>
      </c>
      <c r="BG136" s="63">
        <f t="shared" si="230"/>
        <v>33</v>
      </c>
      <c r="BH136" s="26"/>
      <c r="BI136" s="138">
        <f t="shared" ref="BI136:BI153" si="242">IF($J$44&lt;BI$50,0,IF(AV136=1,BH136+$BD136,IF(AV136=2,BH136+$BE136,IF(AV136=3,BH136+$BF136))))</f>
        <v>213</v>
      </c>
      <c r="BJ136" s="138">
        <f t="shared" ref="BJ136:BJ153" si="243">IF($J$44&lt;BJ$50,0,IF(AW136=1,BI136+$BD136,IF(AW136=2,BI136+$BE136,IF(AW136=3,BI136+$BF136))))</f>
        <v>492</v>
      </c>
      <c r="BK136" s="138">
        <f t="shared" ref="BK136:BK153" si="244">IF($J$44&lt;BK$50,0,IF(AX136=1,BJ136+$BD136,IF(AX136=2,BJ136+$BE136,IF(AX136=3,BJ136+$BF136))))</f>
        <v>705</v>
      </c>
      <c r="BL136" s="138">
        <f t="shared" ref="BL136:BL153" si="245">IF($J$44&lt;BL$50,0,IF(AY136=1,BK136+$BD136,IF(AY136=2,BK136+$BE136,IF(AY136=3,BK136+$BF136))))</f>
        <v>984</v>
      </c>
      <c r="BM136" s="138">
        <f t="shared" ref="BM136:BM153" si="246">IF($J$44&lt;BM$50,0,IF(AZ136=1,BL136+$BD136,IF(AZ136=2,BL136+$BE136,IF(AZ136=3,BL136+$BF136))))</f>
        <v>1197</v>
      </c>
      <c r="BN136" s="138">
        <f t="shared" ref="BN136:BN153" si="247">IF($J$44&lt;BN$50,0,IF(BA136=1,BM136+$BD136,IF(BA136=2,BM136+$BE136,IF(BA136=3,BM136+$BF136))))</f>
        <v>1476</v>
      </c>
      <c r="BO136" s="138">
        <f t="shared" ref="BO136:BO153" si="248">IF($J$44&lt;BO$50,0,IF(BB136=1,BN136+$BD136,IF(BB136=2,BN136+$BE136,IF(BB136=3,BN136+$BF136))))</f>
        <v>1689</v>
      </c>
      <c r="BP136" s="138">
        <f t="shared" ref="BP136:BP153" si="249">IF($J$44&lt;BP$50,0,IF(BC136=1,BO136+$BD136,IF(BC136=2,BO136+$BE136,IF(BC136=3,BO136+$BF136))))</f>
        <v>0</v>
      </c>
      <c r="BQ136" s="26"/>
      <c r="BR136" s="26" t="str">
        <f t="shared" si="219"/>
        <v>yes3</v>
      </c>
      <c r="BS136" s="26" t="str">
        <f t="shared" si="145"/>
        <v>Int</v>
      </c>
      <c r="BT136" s="26"/>
      <c r="BU136" s="26"/>
      <c r="BV136" s="1">
        <f t="shared" si="236"/>
        <v>0</v>
      </c>
      <c r="BW136" s="1">
        <f t="shared" si="236"/>
        <v>0</v>
      </c>
      <c r="BX136" s="1">
        <f t="shared" si="236"/>
        <v>0</v>
      </c>
      <c r="BY136" s="1">
        <f t="shared" si="236"/>
        <v>0</v>
      </c>
      <c r="BZ136" s="1">
        <f t="shared" si="236"/>
        <v>0</v>
      </c>
      <c r="CA136" s="1">
        <f t="shared" si="236"/>
        <v>1</v>
      </c>
      <c r="CB136" s="1">
        <f t="shared" si="236"/>
        <v>0</v>
      </c>
      <c r="CC136" s="1">
        <f t="shared" si="236"/>
        <v>0</v>
      </c>
      <c r="CD136" s="1">
        <f t="shared" si="236"/>
        <v>0</v>
      </c>
      <c r="CE136" s="1">
        <f t="shared" si="236"/>
        <v>0</v>
      </c>
      <c r="CF136" s="1">
        <f t="shared" si="237"/>
        <v>0</v>
      </c>
      <c r="CG136" s="1">
        <f t="shared" si="237"/>
        <v>0</v>
      </c>
      <c r="CH136" s="1">
        <f t="shared" si="237"/>
        <v>1</v>
      </c>
      <c r="CI136" s="1">
        <f t="shared" si="237"/>
        <v>0</v>
      </c>
      <c r="CJ136" s="1">
        <f t="shared" si="237"/>
        <v>0</v>
      </c>
      <c r="CK136" s="1">
        <f t="shared" si="237"/>
        <v>0</v>
      </c>
      <c r="CL136" s="1">
        <f t="shared" si="237"/>
        <v>0</v>
      </c>
      <c r="CM136" s="1">
        <f t="shared" si="237"/>
        <v>0</v>
      </c>
      <c r="CN136" s="1">
        <f t="shared" si="237"/>
        <v>0</v>
      </c>
      <c r="CO136" s="1">
        <f t="shared" si="237"/>
        <v>0</v>
      </c>
      <c r="CP136" s="1">
        <f t="shared" si="238"/>
        <v>0</v>
      </c>
      <c r="CQ136" s="1">
        <f t="shared" si="238"/>
        <v>0</v>
      </c>
      <c r="CR136" s="1">
        <f t="shared" si="238"/>
        <v>0</v>
      </c>
      <c r="CS136" s="1">
        <f t="shared" si="238"/>
        <v>0</v>
      </c>
      <c r="CT136" s="1">
        <f t="shared" si="238"/>
        <v>0</v>
      </c>
      <c r="CU136" s="1">
        <f t="shared" si="238"/>
        <v>0</v>
      </c>
      <c r="CV136" s="1">
        <f t="shared" si="238"/>
        <v>0</v>
      </c>
      <c r="CW136" s="1">
        <f t="shared" si="238"/>
        <v>0</v>
      </c>
      <c r="CX136" s="1">
        <f t="shared" si="238"/>
        <v>0</v>
      </c>
      <c r="CY136" s="1">
        <f t="shared" si="238"/>
        <v>0</v>
      </c>
      <c r="CZ136" s="1">
        <f t="shared" si="239"/>
        <v>0</v>
      </c>
      <c r="DA136" s="1">
        <f t="shared" si="239"/>
        <v>0</v>
      </c>
      <c r="DB136" s="1">
        <f t="shared" si="239"/>
        <v>0</v>
      </c>
      <c r="DC136" s="1">
        <f t="shared" si="239"/>
        <v>0</v>
      </c>
      <c r="DD136" s="1">
        <f t="shared" si="239"/>
        <v>0</v>
      </c>
      <c r="DE136" s="1">
        <f t="shared" si="239"/>
        <v>0</v>
      </c>
      <c r="DF136" s="1">
        <f t="shared" si="239"/>
        <v>0</v>
      </c>
      <c r="DG136" s="1">
        <f t="shared" si="239"/>
        <v>0</v>
      </c>
      <c r="DH136" s="1">
        <f t="shared" si="239"/>
        <v>0</v>
      </c>
      <c r="DI136" s="1">
        <f t="shared" si="239"/>
        <v>0</v>
      </c>
      <c r="DJ136" s="1">
        <f t="shared" si="240"/>
        <v>0</v>
      </c>
      <c r="DK136" s="1">
        <f t="shared" si="240"/>
        <v>0</v>
      </c>
      <c r="DL136" s="1">
        <f t="shared" si="240"/>
        <v>0</v>
      </c>
      <c r="DM136" s="1">
        <f t="shared" si="240"/>
        <v>0</v>
      </c>
      <c r="DN136" s="1">
        <f t="shared" si="240"/>
        <v>0</v>
      </c>
      <c r="DO136" s="1">
        <f t="shared" si="240"/>
        <v>0</v>
      </c>
      <c r="DP136" s="26"/>
      <c r="DQ136" s="26"/>
      <c r="DR136" s="26"/>
      <c r="DS136" s="26"/>
      <c r="DT136" s="366"/>
      <c r="DU136" s="142"/>
      <c r="DV136" s="26"/>
      <c r="DW136" s="48">
        <v>123</v>
      </c>
      <c r="DX136" s="26" t="str">
        <f>IFERROR(INDEX(AT$11:AT$2000,_xlfn.AGGREGATE(15,6,(ROW(AT$11:AT$2000)-ROW(AT$11)+1)/($AU$11:$AU$2000=$DY$8),ROWS(DX$11:DX136))),"")</f>
        <v/>
      </c>
      <c r="DY136" s="4" t="str">
        <f>IFERROR(INDEX(AU$11:AU$2000,_xlfn.AGGREGATE(15,6,(ROW(AU$11:AU$2000)-ROW(AU$11)+1)/($AU$11:$AU$2000=$DY$8),ROWS(DY$11:DY136))),"")</f>
        <v/>
      </c>
      <c r="DZ136" s="26" t="str">
        <f>IFERROR(INDEX(AV$11:AV$2000,_xlfn.AGGREGATE(15,6,(ROW(AV$11:AV$2000)-ROW(AV$11)+1)/($AU$11:$AU$2000=$DY$8),ROWS(DZ$11:DZ136))),"")</f>
        <v/>
      </c>
      <c r="EA136" s="26" t="str">
        <f>IFERROR(INDEX(AW$11:AW$2000,_xlfn.AGGREGATE(15,6,(ROW(AW$11:AW$2000)-ROW(AW$11)+1)/($AU$11:$AU$2000=$DY$8),ROWS(EA$11:EA136))),"")</f>
        <v/>
      </c>
      <c r="EB136" s="26" t="str">
        <f>IFERROR(INDEX(AX$11:AX$2000,_xlfn.AGGREGATE(15,6,(ROW(AX$11:AX$2000)-ROW(AX$11)+1)/($AU$11:$AU$2000=$DY$8),ROWS(EB$11:EB136))),"")</f>
        <v/>
      </c>
      <c r="EC136" s="26" t="str">
        <f>IFERROR(INDEX(AY$11:AY$2000,_xlfn.AGGREGATE(15,6,(ROW(AY$11:AY$2000)-ROW(AY$11)+1)/($AU$11:$AU$2000=$DY$8),ROWS(EC$11:EC136))),"")</f>
        <v/>
      </c>
      <c r="ED136" s="26" t="str">
        <f>IFERROR(INDEX(AZ$11:AZ$2000,_xlfn.AGGREGATE(15,6,(ROW(AZ$11:AZ$2000)-ROW(AZ$11)+1)/($AU$11:$AU$2000=$DY$8),ROWS(ED$11:ED136))),"")</f>
        <v/>
      </c>
      <c r="EE136" s="26" t="str">
        <f>IFERROR(INDEX(BA$11:BA$2000,_xlfn.AGGREGATE(15,6,(ROW(BA$11:BA$2000)-ROW(BA$11)+1)/($AU$11:$AU$2000=$DY$8),ROWS(EE$11:EE136))),"")</f>
        <v/>
      </c>
      <c r="EF136" s="26" t="str">
        <f>IFERROR(INDEX(BB$11:BB$2000,_xlfn.AGGREGATE(15,6,(ROW(BB$11:BB$2000)-ROW(BB$11)+1)/($AU$11:$AU$2000=$DY$8),ROWS(EF$11:EF136))),"")</f>
        <v/>
      </c>
      <c r="EG136" s="26" t="str">
        <f>IFERROR(INDEX(BC$11:BC$2000,_xlfn.AGGREGATE(15,6,(ROW(BC$11:BC$2000)-ROW(BC$11)+1)/($AU$11:$AU$2000=$DY$8),ROWS(EG$11:EG136))),"")</f>
        <v/>
      </c>
      <c r="EH136" s="26" t="str">
        <f>IFERROR(INDEX(BD$11:BD$2000,_xlfn.AGGREGATE(15,6,(ROW(BD$11:BD$2000)-ROW(BD$11)+1)/($AU$11:$AU$2000=$DY$8),ROWS(EH$11:EH136))),"")</f>
        <v/>
      </c>
      <c r="EI136" s="26" t="str">
        <f>IFERROR(INDEX(BE$11:BE$2000,_xlfn.AGGREGATE(15,6,(ROW(BE$11:BE$2000)-ROW(BE$11)+1)/($AU$11:$AU$2000=$DY$8),ROWS(EI$11:EI136))),"")</f>
        <v/>
      </c>
      <c r="EJ136" s="26" t="str">
        <f>IFERROR(INDEX(BF$11:BF$2000,_xlfn.AGGREGATE(15,6,(ROW(BF$11:BF$2000)-ROW(BF$11)+1)/($AU$11:$AU$2000=$DY$8),ROWS(EJ$11:EJ136))),"")</f>
        <v/>
      </c>
      <c r="EK136" s="26" t="str">
        <f>IFERROR(INDEX(BG$11:BG$2000,_xlfn.AGGREGATE(15,6,(ROW(BG$11:BG$2000)-ROW(BG$11)+1)/($AU$11:$AU$2000=$DY$8),ROWS(EK$11:EK136))),"")</f>
        <v/>
      </c>
      <c r="EL136" s="26" t="str">
        <f>IFERROR(INDEX(BH$11:BH$2000,_xlfn.AGGREGATE(15,6,(ROW(BH$11:BH$2000)-ROW(BH$11)+1)/($AU$11:$AU$2000=$DY$8),ROWS(EL$11:EL136))),"")</f>
        <v/>
      </c>
      <c r="EM136" s="26" t="str">
        <f>IFERROR(INDEX(BI$11:BI$2000,_xlfn.AGGREGATE(15,6,(ROW(BI$11:BI$2000)-ROW(BI$11)+1)/($AU$11:$AU$2000=$DY$8),ROWS(EM$11:EM136))),"")</f>
        <v/>
      </c>
      <c r="EN136" s="26" t="str">
        <f>IFERROR(INDEX(BJ$11:BJ$2000,_xlfn.AGGREGATE(15,6,(ROW(BJ$11:BJ$2000)-ROW(BJ$11)+1)/($AU$11:$AU$2000=$DY$8),ROWS(EN$11:EN136))),"")</f>
        <v/>
      </c>
      <c r="EO136" s="26" t="str">
        <f>IFERROR(INDEX(BK$11:BK$2000,_xlfn.AGGREGATE(15,6,(ROW(BK$11:BK$2000)-ROW(BK$11)+1)/($AU$11:$AU$2000=$DY$8),ROWS(EO$11:EO136))),"")</f>
        <v/>
      </c>
      <c r="EP136" s="26" t="str">
        <f>IFERROR(INDEX(BL$11:BL$2000,_xlfn.AGGREGATE(15,6,(ROW(BL$11:BL$2000)-ROW(BL$11)+1)/($AU$11:$AU$2000=$DY$8),ROWS(EP$11:EP136))),"")</f>
        <v/>
      </c>
      <c r="EQ136" s="26" t="str">
        <f>IFERROR(INDEX(BM$11:BM$2000,_xlfn.AGGREGATE(15,6,(ROW(BM$11:BM$2000)-ROW(BM$11)+1)/($AU$11:$AU$2000=$DY$8),ROWS(EQ$11:EQ136))),"")</f>
        <v/>
      </c>
      <c r="ER136" s="26" t="str">
        <f>IFERROR(INDEX(BN$11:BN$2000,_xlfn.AGGREGATE(15,6,(ROW(BN$11:BN$2000)-ROW(BN$11)+1)/($AU$11:$AU$2000=$DY$8),ROWS(ER$11:ER136))),"")</f>
        <v/>
      </c>
      <c r="ES136" s="26" t="str">
        <f>IFERROR(INDEX(BO$11:BO$2000,_xlfn.AGGREGATE(15,6,(ROW(BO$11:BO$2000)-ROW(BO$11)+1)/($AU$11:$AU$2000=$DY$8),ROWS(ES$11:ES136))),"")</f>
        <v/>
      </c>
      <c r="ET136" s="63" t="str">
        <f>IFERROR(INDEX(BP$11:BP$2000,_xlfn.AGGREGATE(15,6,(ROW(BP$11:BP$2000)-ROW(BP$11)+1)/($AU$11:$AU$2000=$DY$8),ROWS(ET$11:ET136))),"")</f>
        <v/>
      </c>
      <c r="EU136" s="25"/>
      <c r="EV136" s="49">
        <v>37</v>
      </c>
      <c r="EW136" s="34"/>
      <c r="EX136" s="176" t="e">
        <f t="shared" si="167"/>
        <v>#N/A</v>
      </c>
      <c r="EY136" s="35" t="e">
        <f t="shared" si="168"/>
        <v>#N/A</v>
      </c>
      <c r="EZ136" s="35" t="e">
        <f t="shared" si="169"/>
        <v>#N/A</v>
      </c>
      <c r="FA136" s="35" t="e">
        <f t="shared" si="170"/>
        <v>#N/A</v>
      </c>
      <c r="FB136" s="35" t="e">
        <f t="shared" si="171"/>
        <v>#N/A</v>
      </c>
      <c r="FC136" s="35" t="e">
        <f t="shared" si="172"/>
        <v>#N/A</v>
      </c>
      <c r="FD136" s="35" t="e">
        <f t="shared" si="173"/>
        <v>#N/A</v>
      </c>
      <c r="FE136" s="35" t="e">
        <f t="shared" si="174"/>
        <v>#N/A</v>
      </c>
      <c r="FF136" s="35" t="e">
        <f t="shared" si="175"/>
        <v>#N/A</v>
      </c>
      <c r="FG136" s="35" t="e">
        <f t="shared" si="176"/>
        <v>#N/A</v>
      </c>
      <c r="FH136" s="35" t="e">
        <f t="shared" si="177"/>
        <v>#N/A</v>
      </c>
      <c r="FI136" s="35" t="e">
        <f t="shared" si="178"/>
        <v>#N/A</v>
      </c>
      <c r="FJ136" s="35" t="e">
        <f t="shared" si="179"/>
        <v>#N/A</v>
      </c>
      <c r="FK136" s="35" t="e">
        <f t="shared" si="180"/>
        <v>#N/A</v>
      </c>
      <c r="FL136" s="35" t="e">
        <f t="shared" si="181"/>
        <v>#N/A</v>
      </c>
      <c r="FM136" s="35" t="e">
        <f t="shared" si="182"/>
        <v>#N/A</v>
      </c>
      <c r="FN136" s="35" t="e">
        <f t="shared" si="183"/>
        <v>#N/A</v>
      </c>
      <c r="FO136" s="35" t="e">
        <f t="shared" si="184"/>
        <v>#N/A</v>
      </c>
      <c r="FP136" s="35" t="e">
        <f t="shared" si="185"/>
        <v>#N/A</v>
      </c>
      <c r="FQ136" s="35" t="e">
        <f t="shared" si="186"/>
        <v>#N/A</v>
      </c>
      <c r="FR136" s="35" t="e">
        <f t="shared" si="187"/>
        <v>#N/A</v>
      </c>
      <c r="FS136" s="177" t="e">
        <f t="shared" si="188"/>
        <v>#N/A</v>
      </c>
      <c r="FT136" s="35"/>
      <c r="FU136" s="49">
        <v>37</v>
      </c>
      <c r="FV136" s="34"/>
      <c r="FW136" s="176" t="str">
        <f t="shared" si="189"/>
        <v>PASS</v>
      </c>
      <c r="FX136" s="36">
        <f t="shared" si="190"/>
        <v>3</v>
      </c>
      <c r="FY136" s="34">
        <f t="shared" si="191"/>
        <v>3</v>
      </c>
      <c r="FZ136" s="34">
        <f t="shared" si="192"/>
        <v>1</v>
      </c>
      <c r="GA136" s="34">
        <f t="shared" si="193"/>
        <v>1</v>
      </c>
      <c r="GB136" s="34">
        <f t="shared" si="194"/>
        <v>3</v>
      </c>
      <c r="GC136" s="34">
        <f t="shared" si="195"/>
        <v>3</v>
      </c>
      <c r="GD136" s="34">
        <f t="shared" si="196"/>
        <v>1</v>
      </c>
      <c r="GE136" s="173">
        <f t="shared" si="197"/>
        <v>1</v>
      </c>
      <c r="GF136" s="34">
        <f t="shared" si="198"/>
        <v>432.5</v>
      </c>
      <c r="GG136" s="34">
        <f t="shared" si="199"/>
        <v>0</v>
      </c>
      <c r="GH136" s="34">
        <f t="shared" si="200"/>
        <v>467.5</v>
      </c>
      <c r="GI136" s="34">
        <f t="shared" si="201"/>
        <v>17.5</v>
      </c>
      <c r="GJ136" s="34">
        <f t="shared" si="202"/>
        <v>0</v>
      </c>
      <c r="GK136" s="34">
        <f t="shared" si="203"/>
        <v>472.64859999999999</v>
      </c>
      <c r="GL136" s="34">
        <f t="shared" si="204"/>
        <v>940.27359999999999</v>
      </c>
      <c r="GM136" s="181">
        <f t="shared" si="205"/>
        <v>1372.8986</v>
      </c>
      <c r="GN136" s="34">
        <f t="shared" si="206"/>
        <v>1805.3986</v>
      </c>
      <c r="GO136" s="25"/>
      <c r="GP136" s="305"/>
      <c r="GR136" s="12"/>
      <c r="GS136" s="12"/>
      <c r="GT136" s="12"/>
      <c r="GU136" s="12"/>
      <c r="GV136" s="12"/>
      <c r="GW136" s="12"/>
      <c r="GX136" s="12"/>
      <c r="GY136" s="12"/>
      <c r="GZ136" s="12"/>
      <c r="HA136" s="12"/>
      <c r="HB136" s="12"/>
      <c r="HC136" s="26"/>
      <c r="HD136" s="26"/>
      <c r="HE136" s="26"/>
      <c r="HF136" s="26"/>
      <c r="HG136" s="26"/>
      <c r="HH136" s="2"/>
      <c r="HI136" s="2"/>
      <c r="HJ136" s="25"/>
      <c r="HK136" s="2"/>
      <c r="HL136" s="2"/>
    </row>
    <row r="137" spans="14:220" x14ac:dyDescent="0.3">
      <c r="N137" s="2"/>
      <c r="O137" s="25"/>
      <c r="P137" s="25"/>
      <c r="Q137" s="25"/>
      <c r="R137" s="25"/>
      <c r="S137" s="25"/>
      <c r="T137" s="25"/>
      <c r="U137" s="25"/>
      <c r="V137" s="2"/>
      <c r="W137" s="2"/>
      <c r="X137" s="2"/>
      <c r="Y137" s="25"/>
      <c r="Z137" s="25"/>
      <c r="AA137" s="25"/>
      <c r="AB137" s="2"/>
      <c r="AC137" s="25"/>
      <c r="AD137" s="25"/>
      <c r="AE137" s="25"/>
      <c r="AF137" s="25"/>
      <c r="AG137" s="25"/>
      <c r="AH137" s="25"/>
      <c r="AI137" s="25"/>
      <c r="AJ137" s="25"/>
      <c r="AK137" s="25"/>
      <c r="AL137" s="25"/>
      <c r="AM137" s="25"/>
      <c r="AN137" s="25"/>
      <c r="AO137" s="25"/>
      <c r="AP137" s="25"/>
      <c r="AQ137" s="25"/>
      <c r="AR137" s="142"/>
      <c r="AS137" s="18">
        <v>34</v>
      </c>
      <c r="AT137" s="26" t="s">
        <v>122</v>
      </c>
      <c r="AU137" s="4" t="str">
        <f t="shared" si="208"/>
        <v>FAIL</v>
      </c>
      <c r="AV137" s="26">
        <v>1</v>
      </c>
      <c r="AW137" s="26">
        <v>3</v>
      </c>
      <c r="AX137" s="26">
        <v>1</v>
      </c>
      <c r="AY137" s="26">
        <v>3</v>
      </c>
      <c r="AZ137" s="26">
        <v>1</v>
      </c>
      <c r="BA137" s="26">
        <v>3</v>
      </c>
      <c r="BB137" s="26">
        <v>1</v>
      </c>
      <c r="BC137" s="26">
        <v>3</v>
      </c>
      <c r="BD137" s="26">
        <f t="shared" si="241"/>
        <v>212</v>
      </c>
      <c r="BE137" s="26"/>
      <c r="BF137" s="26">
        <f t="shared" si="230"/>
        <v>280</v>
      </c>
      <c r="BG137" s="63">
        <f t="shared" si="230"/>
        <v>34</v>
      </c>
      <c r="BH137" s="26"/>
      <c r="BI137" s="138">
        <f t="shared" si="242"/>
        <v>212</v>
      </c>
      <c r="BJ137" s="138">
        <f t="shared" si="243"/>
        <v>492</v>
      </c>
      <c r="BK137" s="138">
        <f t="shared" si="244"/>
        <v>704</v>
      </c>
      <c r="BL137" s="138">
        <f t="shared" si="245"/>
        <v>984</v>
      </c>
      <c r="BM137" s="138">
        <f t="shared" si="246"/>
        <v>1196</v>
      </c>
      <c r="BN137" s="138">
        <f t="shared" si="247"/>
        <v>1476</v>
      </c>
      <c r="BO137" s="138">
        <f t="shared" si="248"/>
        <v>1688</v>
      </c>
      <c r="BP137" s="138">
        <f t="shared" si="249"/>
        <v>0</v>
      </c>
      <c r="BQ137" s="26"/>
      <c r="BR137" s="26" t="str">
        <f t="shared" si="219"/>
        <v>yes3</v>
      </c>
      <c r="BS137" s="26" t="str">
        <f t="shared" si="145"/>
        <v>Int</v>
      </c>
      <c r="BT137" s="26"/>
      <c r="BU137" s="26"/>
      <c r="BV137" s="1">
        <f t="shared" si="236"/>
        <v>0</v>
      </c>
      <c r="BW137" s="1">
        <f t="shared" si="236"/>
        <v>0</v>
      </c>
      <c r="BX137" s="1">
        <f t="shared" si="236"/>
        <v>0</v>
      </c>
      <c r="BY137" s="1">
        <f t="shared" si="236"/>
        <v>0</v>
      </c>
      <c r="BZ137" s="1">
        <f t="shared" si="236"/>
        <v>0</v>
      </c>
      <c r="CA137" s="1">
        <f t="shared" si="236"/>
        <v>1</v>
      </c>
      <c r="CB137" s="1">
        <f t="shared" si="236"/>
        <v>0</v>
      </c>
      <c r="CC137" s="1">
        <f t="shared" si="236"/>
        <v>0</v>
      </c>
      <c r="CD137" s="1">
        <f t="shared" si="236"/>
        <v>0</v>
      </c>
      <c r="CE137" s="1">
        <f t="shared" si="236"/>
        <v>0</v>
      </c>
      <c r="CF137" s="1">
        <f t="shared" si="237"/>
        <v>0</v>
      </c>
      <c r="CG137" s="1">
        <f t="shared" si="237"/>
        <v>0</v>
      </c>
      <c r="CH137" s="1">
        <f t="shared" si="237"/>
        <v>1</v>
      </c>
      <c r="CI137" s="1">
        <f t="shared" si="237"/>
        <v>0</v>
      </c>
      <c r="CJ137" s="1">
        <f t="shared" si="237"/>
        <v>0</v>
      </c>
      <c r="CK137" s="1">
        <f t="shared" si="237"/>
        <v>0</v>
      </c>
      <c r="CL137" s="1">
        <f t="shared" si="237"/>
        <v>0</v>
      </c>
      <c r="CM137" s="1">
        <f t="shared" si="237"/>
        <v>0</v>
      </c>
      <c r="CN137" s="1">
        <f t="shared" si="237"/>
        <v>0</v>
      </c>
      <c r="CO137" s="1">
        <f t="shared" si="237"/>
        <v>0</v>
      </c>
      <c r="CP137" s="1">
        <f t="shared" si="238"/>
        <v>0</v>
      </c>
      <c r="CQ137" s="1">
        <f t="shared" si="238"/>
        <v>0</v>
      </c>
      <c r="CR137" s="1">
        <f t="shared" si="238"/>
        <v>0</v>
      </c>
      <c r="CS137" s="1">
        <f t="shared" si="238"/>
        <v>0</v>
      </c>
      <c r="CT137" s="1">
        <f t="shared" si="238"/>
        <v>0</v>
      </c>
      <c r="CU137" s="1">
        <f t="shared" si="238"/>
        <v>0</v>
      </c>
      <c r="CV137" s="1">
        <f t="shared" si="238"/>
        <v>0</v>
      </c>
      <c r="CW137" s="1">
        <f t="shared" si="238"/>
        <v>0</v>
      </c>
      <c r="CX137" s="1">
        <f t="shared" si="238"/>
        <v>0</v>
      </c>
      <c r="CY137" s="1">
        <f t="shared" si="238"/>
        <v>0</v>
      </c>
      <c r="CZ137" s="1">
        <f t="shared" si="239"/>
        <v>0</v>
      </c>
      <c r="DA137" s="1">
        <f t="shared" si="239"/>
        <v>0</v>
      </c>
      <c r="DB137" s="1">
        <f t="shared" si="239"/>
        <v>0</v>
      </c>
      <c r="DC137" s="1">
        <f t="shared" si="239"/>
        <v>0</v>
      </c>
      <c r="DD137" s="1">
        <f t="shared" si="239"/>
        <v>0</v>
      </c>
      <c r="DE137" s="1">
        <f t="shared" si="239"/>
        <v>0</v>
      </c>
      <c r="DF137" s="1">
        <f t="shared" si="239"/>
        <v>0</v>
      </c>
      <c r="DG137" s="1">
        <f t="shared" si="239"/>
        <v>0</v>
      </c>
      <c r="DH137" s="1">
        <f t="shared" si="239"/>
        <v>0</v>
      </c>
      <c r="DI137" s="1">
        <f t="shared" si="239"/>
        <v>0</v>
      </c>
      <c r="DJ137" s="1">
        <f t="shared" si="240"/>
        <v>0</v>
      </c>
      <c r="DK137" s="1">
        <f t="shared" si="240"/>
        <v>0</v>
      </c>
      <c r="DL137" s="1">
        <f t="shared" si="240"/>
        <v>0</v>
      </c>
      <c r="DM137" s="1">
        <f t="shared" si="240"/>
        <v>0</v>
      </c>
      <c r="DN137" s="1">
        <f t="shared" si="240"/>
        <v>0</v>
      </c>
      <c r="DO137" s="1">
        <f t="shared" si="240"/>
        <v>0</v>
      </c>
      <c r="DP137" s="26"/>
      <c r="DQ137" s="26"/>
      <c r="DR137" s="26"/>
      <c r="DS137" s="26"/>
      <c r="DT137" s="366"/>
      <c r="DU137" s="142"/>
      <c r="DV137" s="26"/>
      <c r="DW137" s="48">
        <v>124</v>
      </c>
      <c r="DX137" s="26" t="str">
        <f>IFERROR(INDEX(AT$11:AT$2000,_xlfn.AGGREGATE(15,6,(ROW(AT$11:AT$2000)-ROW(AT$11)+1)/($AU$11:$AU$2000=$DY$8),ROWS(DX$11:DX137))),"")</f>
        <v/>
      </c>
      <c r="DY137" s="4" t="str">
        <f>IFERROR(INDEX(AU$11:AU$2000,_xlfn.AGGREGATE(15,6,(ROW(AU$11:AU$2000)-ROW(AU$11)+1)/($AU$11:$AU$2000=$DY$8),ROWS(DY$11:DY137))),"")</f>
        <v/>
      </c>
      <c r="DZ137" s="26" t="str">
        <f>IFERROR(INDEX(AV$11:AV$2000,_xlfn.AGGREGATE(15,6,(ROW(AV$11:AV$2000)-ROW(AV$11)+1)/($AU$11:$AU$2000=$DY$8),ROWS(DZ$11:DZ137))),"")</f>
        <v/>
      </c>
      <c r="EA137" s="26" t="str">
        <f>IFERROR(INDEX(AW$11:AW$2000,_xlfn.AGGREGATE(15,6,(ROW(AW$11:AW$2000)-ROW(AW$11)+1)/($AU$11:$AU$2000=$DY$8),ROWS(EA$11:EA137))),"")</f>
        <v/>
      </c>
      <c r="EB137" s="26" t="str">
        <f>IFERROR(INDEX(AX$11:AX$2000,_xlfn.AGGREGATE(15,6,(ROW(AX$11:AX$2000)-ROW(AX$11)+1)/($AU$11:$AU$2000=$DY$8),ROWS(EB$11:EB137))),"")</f>
        <v/>
      </c>
      <c r="EC137" s="26" t="str">
        <f>IFERROR(INDEX(AY$11:AY$2000,_xlfn.AGGREGATE(15,6,(ROW(AY$11:AY$2000)-ROW(AY$11)+1)/($AU$11:$AU$2000=$DY$8),ROWS(EC$11:EC137))),"")</f>
        <v/>
      </c>
      <c r="ED137" s="26" t="str">
        <f>IFERROR(INDEX(AZ$11:AZ$2000,_xlfn.AGGREGATE(15,6,(ROW(AZ$11:AZ$2000)-ROW(AZ$11)+1)/($AU$11:$AU$2000=$DY$8),ROWS(ED$11:ED137))),"")</f>
        <v/>
      </c>
      <c r="EE137" s="26" t="str">
        <f>IFERROR(INDEX(BA$11:BA$2000,_xlfn.AGGREGATE(15,6,(ROW(BA$11:BA$2000)-ROW(BA$11)+1)/($AU$11:$AU$2000=$DY$8),ROWS(EE$11:EE137))),"")</f>
        <v/>
      </c>
      <c r="EF137" s="26" t="str">
        <f>IFERROR(INDEX(BB$11:BB$2000,_xlfn.AGGREGATE(15,6,(ROW(BB$11:BB$2000)-ROW(BB$11)+1)/($AU$11:$AU$2000=$DY$8),ROWS(EF$11:EF137))),"")</f>
        <v/>
      </c>
      <c r="EG137" s="26" t="str">
        <f>IFERROR(INDEX(BC$11:BC$2000,_xlfn.AGGREGATE(15,6,(ROW(BC$11:BC$2000)-ROW(BC$11)+1)/($AU$11:$AU$2000=$DY$8),ROWS(EG$11:EG137))),"")</f>
        <v/>
      </c>
      <c r="EH137" s="26" t="str">
        <f>IFERROR(INDEX(BD$11:BD$2000,_xlfn.AGGREGATE(15,6,(ROW(BD$11:BD$2000)-ROW(BD$11)+1)/($AU$11:$AU$2000=$DY$8),ROWS(EH$11:EH137))),"")</f>
        <v/>
      </c>
      <c r="EI137" s="26" t="str">
        <f>IFERROR(INDEX(BE$11:BE$2000,_xlfn.AGGREGATE(15,6,(ROW(BE$11:BE$2000)-ROW(BE$11)+1)/($AU$11:$AU$2000=$DY$8),ROWS(EI$11:EI137))),"")</f>
        <v/>
      </c>
      <c r="EJ137" s="26" t="str">
        <f>IFERROR(INDEX(BF$11:BF$2000,_xlfn.AGGREGATE(15,6,(ROW(BF$11:BF$2000)-ROW(BF$11)+1)/($AU$11:$AU$2000=$DY$8),ROWS(EJ$11:EJ137))),"")</f>
        <v/>
      </c>
      <c r="EK137" s="26" t="str">
        <f>IFERROR(INDEX(BG$11:BG$2000,_xlfn.AGGREGATE(15,6,(ROW(BG$11:BG$2000)-ROW(BG$11)+1)/($AU$11:$AU$2000=$DY$8),ROWS(EK$11:EK137))),"")</f>
        <v/>
      </c>
      <c r="EL137" s="26" t="str">
        <f>IFERROR(INDEX(BH$11:BH$2000,_xlfn.AGGREGATE(15,6,(ROW(BH$11:BH$2000)-ROW(BH$11)+1)/($AU$11:$AU$2000=$DY$8),ROWS(EL$11:EL137))),"")</f>
        <v/>
      </c>
      <c r="EM137" s="26" t="str">
        <f>IFERROR(INDEX(BI$11:BI$2000,_xlfn.AGGREGATE(15,6,(ROW(BI$11:BI$2000)-ROW(BI$11)+1)/($AU$11:$AU$2000=$DY$8),ROWS(EM$11:EM137))),"")</f>
        <v/>
      </c>
      <c r="EN137" s="26" t="str">
        <f>IFERROR(INDEX(BJ$11:BJ$2000,_xlfn.AGGREGATE(15,6,(ROW(BJ$11:BJ$2000)-ROW(BJ$11)+1)/($AU$11:$AU$2000=$DY$8),ROWS(EN$11:EN137))),"")</f>
        <v/>
      </c>
      <c r="EO137" s="26" t="str">
        <f>IFERROR(INDEX(BK$11:BK$2000,_xlfn.AGGREGATE(15,6,(ROW(BK$11:BK$2000)-ROW(BK$11)+1)/($AU$11:$AU$2000=$DY$8),ROWS(EO$11:EO137))),"")</f>
        <v/>
      </c>
      <c r="EP137" s="26" t="str">
        <f>IFERROR(INDEX(BL$11:BL$2000,_xlfn.AGGREGATE(15,6,(ROW(BL$11:BL$2000)-ROW(BL$11)+1)/($AU$11:$AU$2000=$DY$8),ROWS(EP$11:EP137))),"")</f>
        <v/>
      </c>
      <c r="EQ137" s="26" t="str">
        <f>IFERROR(INDEX(BM$11:BM$2000,_xlfn.AGGREGATE(15,6,(ROW(BM$11:BM$2000)-ROW(BM$11)+1)/($AU$11:$AU$2000=$DY$8),ROWS(EQ$11:EQ137))),"")</f>
        <v/>
      </c>
      <c r="ER137" s="26" t="str">
        <f>IFERROR(INDEX(BN$11:BN$2000,_xlfn.AGGREGATE(15,6,(ROW(BN$11:BN$2000)-ROW(BN$11)+1)/($AU$11:$AU$2000=$DY$8),ROWS(ER$11:ER137))),"")</f>
        <v/>
      </c>
      <c r="ES137" s="26" t="str">
        <f>IFERROR(INDEX(BO$11:BO$2000,_xlfn.AGGREGATE(15,6,(ROW(BO$11:BO$2000)-ROW(BO$11)+1)/($AU$11:$AU$2000=$DY$8),ROWS(ES$11:ES137))),"")</f>
        <v/>
      </c>
      <c r="ET137" s="63" t="str">
        <f>IFERROR(INDEX(BP$11:BP$2000,_xlfn.AGGREGATE(15,6,(ROW(BP$11:BP$2000)-ROW(BP$11)+1)/($AU$11:$AU$2000=$DY$8),ROWS(ET$11:ET137))),"")</f>
        <v/>
      </c>
      <c r="EU137" s="25"/>
      <c r="EV137" s="49">
        <v>38</v>
      </c>
      <c r="EW137" s="34"/>
      <c r="EX137" s="176" t="e">
        <f t="shared" si="167"/>
        <v>#N/A</v>
      </c>
      <c r="EY137" s="35" t="e">
        <f t="shared" si="168"/>
        <v>#N/A</v>
      </c>
      <c r="EZ137" s="35" t="e">
        <f t="shared" si="169"/>
        <v>#N/A</v>
      </c>
      <c r="FA137" s="35" t="e">
        <f t="shared" si="170"/>
        <v>#N/A</v>
      </c>
      <c r="FB137" s="35" t="e">
        <f t="shared" si="171"/>
        <v>#N/A</v>
      </c>
      <c r="FC137" s="35" t="e">
        <f t="shared" si="172"/>
        <v>#N/A</v>
      </c>
      <c r="FD137" s="35" t="e">
        <f t="shared" si="173"/>
        <v>#N/A</v>
      </c>
      <c r="FE137" s="35" t="e">
        <f t="shared" si="174"/>
        <v>#N/A</v>
      </c>
      <c r="FF137" s="35" t="e">
        <f t="shared" si="175"/>
        <v>#N/A</v>
      </c>
      <c r="FG137" s="35" t="e">
        <f t="shared" si="176"/>
        <v>#N/A</v>
      </c>
      <c r="FH137" s="35" t="e">
        <f t="shared" si="177"/>
        <v>#N/A</v>
      </c>
      <c r="FI137" s="35" t="e">
        <f t="shared" si="178"/>
        <v>#N/A</v>
      </c>
      <c r="FJ137" s="35" t="e">
        <f t="shared" si="179"/>
        <v>#N/A</v>
      </c>
      <c r="FK137" s="35" t="e">
        <f t="shared" si="180"/>
        <v>#N/A</v>
      </c>
      <c r="FL137" s="35" t="e">
        <f t="shared" si="181"/>
        <v>#N/A</v>
      </c>
      <c r="FM137" s="35" t="e">
        <f t="shared" si="182"/>
        <v>#N/A</v>
      </c>
      <c r="FN137" s="35" t="e">
        <f t="shared" si="183"/>
        <v>#N/A</v>
      </c>
      <c r="FO137" s="35" t="e">
        <f t="shared" si="184"/>
        <v>#N/A</v>
      </c>
      <c r="FP137" s="35" t="e">
        <f t="shared" si="185"/>
        <v>#N/A</v>
      </c>
      <c r="FQ137" s="35" t="e">
        <f t="shared" si="186"/>
        <v>#N/A</v>
      </c>
      <c r="FR137" s="35" t="e">
        <f t="shared" si="187"/>
        <v>#N/A</v>
      </c>
      <c r="FS137" s="177" t="e">
        <f t="shared" si="188"/>
        <v>#N/A</v>
      </c>
      <c r="FT137" s="35"/>
      <c r="FU137" s="49">
        <v>38</v>
      </c>
      <c r="FV137" s="34"/>
      <c r="FW137" s="176" t="str">
        <f t="shared" si="189"/>
        <v>PASS</v>
      </c>
      <c r="FX137" s="36">
        <f t="shared" si="190"/>
        <v>3</v>
      </c>
      <c r="FY137" s="34">
        <f t="shared" si="191"/>
        <v>1</v>
      </c>
      <c r="FZ137" s="34">
        <f t="shared" si="192"/>
        <v>3</v>
      </c>
      <c r="GA137" s="34">
        <f t="shared" si="193"/>
        <v>1</v>
      </c>
      <c r="GB137" s="34">
        <f t="shared" si="194"/>
        <v>3</v>
      </c>
      <c r="GC137" s="34">
        <f t="shared" si="195"/>
        <v>1</v>
      </c>
      <c r="GD137" s="34">
        <f t="shared" si="196"/>
        <v>3</v>
      </c>
      <c r="GE137" s="173">
        <f t="shared" si="197"/>
        <v>1</v>
      </c>
      <c r="GF137" s="34">
        <f t="shared" si="198"/>
        <v>432</v>
      </c>
      <c r="GG137" s="34">
        <f t="shared" si="199"/>
        <v>0</v>
      </c>
      <c r="GH137" s="34">
        <f t="shared" si="200"/>
        <v>468</v>
      </c>
      <c r="GI137" s="34">
        <f t="shared" si="201"/>
        <v>18</v>
      </c>
      <c r="GJ137" s="34">
        <f t="shared" si="202"/>
        <v>0</v>
      </c>
      <c r="GK137" s="34">
        <f t="shared" si="203"/>
        <v>473.14859999999999</v>
      </c>
      <c r="GL137" s="34">
        <f t="shared" si="204"/>
        <v>905.27359999999999</v>
      </c>
      <c r="GM137" s="181">
        <f t="shared" si="205"/>
        <v>1373.3986</v>
      </c>
      <c r="GN137" s="34">
        <f t="shared" si="206"/>
        <v>1805.3986</v>
      </c>
      <c r="GO137" s="25"/>
      <c r="GP137" s="305"/>
      <c r="GR137" s="12"/>
      <c r="GS137" s="12"/>
      <c r="GT137" s="12"/>
      <c r="GU137" s="12"/>
      <c r="GV137" s="12"/>
      <c r="GW137" s="12"/>
      <c r="GX137" s="12"/>
      <c r="GY137" s="12"/>
      <c r="GZ137" s="12"/>
      <c r="HA137" s="12"/>
      <c r="HB137" s="12"/>
      <c r="HC137" s="26"/>
      <c r="HD137" s="26"/>
      <c r="HE137" s="26"/>
      <c r="HF137" s="26"/>
      <c r="HG137" s="26"/>
      <c r="HH137" s="2"/>
      <c r="HI137" s="2"/>
      <c r="HJ137" s="25"/>
      <c r="HK137" s="2"/>
      <c r="HL137" s="2"/>
    </row>
    <row r="138" spans="14:220" x14ac:dyDescent="0.3">
      <c r="N138" s="2"/>
      <c r="O138" s="25"/>
      <c r="P138" s="25"/>
      <c r="Q138" s="25"/>
      <c r="R138" s="25"/>
      <c r="S138" s="25"/>
      <c r="T138" s="25"/>
      <c r="U138" s="25"/>
      <c r="V138" s="2"/>
      <c r="W138" s="2"/>
      <c r="X138" s="2"/>
      <c r="Y138" s="25"/>
      <c r="Z138" s="25"/>
      <c r="AA138" s="25"/>
      <c r="AB138" s="2"/>
      <c r="AC138" s="25"/>
      <c r="AD138" s="25"/>
      <c r="AE138" s="25"/>
      <c r="AF138" s="25"/>
      <c r="AG138" s="25"/>
      <c r="AH138" s="25"/>
      <c r="AI138" s="25"/>
      <c r="AJ138" s="25"/>
      <c r="AK138" s="25"/>
      <c r="AL138" s="25"/>
      <c r="AM138" s="25"/>
      <c r="AN138" s="25"/>
      <c r="AO138" s="25"/>
      <c r="AP138" s="25"/>
      <c r="AQ138" s="25"/>
      <c r="AR138" s="142"/>
      <c r="AS138" s="18">
        <v>35</v>
      </c>
      <c r="AT138" s="26" t="s">
        <v>122</v>
      </c>
      <c r="AU138" s="4" t="str">
        <f t="shared" si="208"/>
        <v>FAIL</v>
      </c>
      <c r="AV138" s="26">
        <v>1</v>
      </c>
      <c r="AW138" s="26">
        <v>3</v>
      </c>
      <c r="AX138" s="26">
        <v>1</v>
      </c>
      <c r="AY138" s="26">
        <v>3</v>
      </c>
      <c r="AZ138" s="26">
        <v>1</v>
      </c>
      <c r="BA138" s="26">
        <v>3</v>
      </c>
      <c r="BB138" s="26">
        <v>1</v>
      </c>
      <c r="BC138" s="26">
        <v>3</v>
      </c>
      <c r="BD138" s="26">
        <f t="shared" si="241"/>
        <v>211</v>
      </c>
      <c r="BE138" s="26"/>
      <c r="BF138" s="26">
        <f t="shared" si="230"/>
        <v>281</v>
      </c>
      <c r="BG138" s="63">
        <f t="shared" si="230"/>
        <v>35</v>
      </c>
      <c r="BH138" s="26"/>
      <c r="BI138" s="138">
        <f t="shared" si="242"/>
        <v>211</v>
      </c>
      <c r="BJ138" s="138">
        <f t="shared" si="243"/>
        <v>492</v>
      </c>
      <c r="BK138" s="138">
        <f t="shared" si="244"/>
        <v>703</v>
      </c>
      <c r="BL138" s="138">
        <f t="shared" si="245"/>
        <v>984</v>
      </c>
      <c r="BM138" s="138">
        <f t="shared" si="246"/>
        <v>1195</v>
      </c>
      <c r="BN138" s="138">
        <f t="shared" si="247"/>
        <v>1476</v>
      </c>
      <c r="BO138" s="138">
        <f t="shared" si="248"/>
        <v>1687</v>
      </c>
      <c r="BP138" s="138">
        <f t="shared" si="249"/>
        <v>0</v>
      </c>
      <c r="BQ138" s="26"/>
      <c r="BR138" s="26" t="str">
        <f t="shared" si="219"/>
        <v>yes3</v>
      </c>
      <c r="BS138" s="26" t="str">
        <f t="shared" si="145"/>
        <v>Int</v>
      </c>
      <c r="BT138" s="26"/>
      <c r="BU138" s="26"/>
      <c r="BV138" s="1">
        <f t="shared" si="236"/>
        <v>0</v>
      </c>
      <c r="BW138" s="1">
        <f t="shared" si="236"/>
        <v>0</v>
      </c>
      <c r="BX138" s="1">
        <f t="shared" si="236"/>
        <v>0</v>
      </c>
      <c r="BY138" s="1">
        <f t="shared" si="236"/>
        <v>0</v>
      </c>
      <c r="BZ138" s="1">
        <f t="shared" si="236"/>
        <v>0</v>
      </c>
      <c r="CA138" s="1">
        <f t="shared" si="236"/>
        <v>1</v>
      </c>
      <c r="CB138" s="1">
        <f t="shared" si="236"/>
        <v>0</v>
      </c>
      <c r="CC138" s="1">
        <f t="shared" si="236"/>
        <v>0</v>
      </c>
      <c r="CD138" s="1">
        <f t="shared" si="236"/>
        <v>0</v>
      </c>
      <c r="CE138" s="1">
        <f t="shared" si="236"/>
        <v>0</v>
      </c>
      <c r="CF138" s="1">
        <f t="shared" si="237"/>
        <v>0</v>
      </c>
      <c r="CG138" s="1">
        <f t="shared" si="237"/>
        <v>0</v>
      </c>
      <c r="CH138" s="1">
        <f t="shared" si="237"/>
        <v>1</v>
      </c>
      <c r="CI138" s="1">
        <f t="shared" si="237"/>
        <v>0</v>
      </c>
      <c r="CJ138" s="1">
        <f t="shared" si="237"/>
        <v>0</v>
      </c>
      <c r="CK138" s="1">
        <f t="shared" si="237"/>
        <v>0</v>
      </c>
      <c r="CL138" s="1">
        <f t="shared" si="237"/>
        <v>0</v>
      </c>
      <c r="CM138" s="1">
        <f t="shared" si="237"/>
        <v>0</v>
      </c>
      <c r="CN138" s="1">
        <f t="shared" si="237"/>
        <v>0</v>
      </c>
      <c r="CO138" s="1">
        <f t="shared" si="237"/>
        <v>0</v>
      </c>
      <c r="CP138" s="1">
        <f t="shared" si="238"/>
        <v>0</v>
      </c>
      <c r="CQ138" s="1">
        <f t="shared" si="238"/>
        <v>0</v>
      </c>
      <c r="CR138" s="1">
        <f t="shared" si="238"/>
        <v>0</v>
      </c>
      <c r="CS138" s="1">
        <f t="shared" si="238"/>
        <v>0</v>
      </c>
      <c r="CT138" s="1">
        <f t="shared" si="238"/>
        <v>0</v>
      </c>
      <c r="CU138" s="1">
        <f t="shared" si="238"/>
        <v>0</v>
      </c>
      <c r="CV138" s="1">
        <f t="shared" si="238"/>
        <v>0</v>
      </c>
      <c r="CW138" s="1">
        <f t="shared" si="238"/>
        <v>0</v>
      </c>
      <c r="CX138" s="1">
        <f t="shared" si="238"/>
        <v>0</v>
      </c>
      <c r="CY138" s="1">
        <f t="shared" si="238"/>
        <v>0</v>
      </c>
      <c r="CZ138" s="1">
        <f t="shared" si="239"/>
        <v>0</v>
      </c>
      <c r="DA138" s="1">
        <f t="shared" si="239"/>
        <v>0</v>
      </c>
      <c r="DB138" s="1">
        <f t="shared" si="239"/>
        <v>0</v>
      </c>
      <c r="DC138" s="1">
        <f t="shared" si="239"/>
        <v>0</v>
      </c>
      <c r="DD138" s="1">
        <f t="shared" si="239"/>
        <v>0</v>
      </c>
      <c r="DE138" s="1">
        <f t="shared" si="239"/>
        <v>0</v>
      </c>
      <c r="DF138" s="1">
        <f t="shared" si="239"/>
        <v>0</v>
      </c>
      <c r="DG138" s="1">
        <f t="shared" si="239"/>
        <v>0</v>
      </c>
      <c r="DH138" s="1">
        <f t="shared" si="239"/>
        <v>0</v>
      </c>
      <c r="DI138" s="1">
        <f t="shared" si="239"/>
        <v>0</v>
      </c>
      <c r="DJ138" s="1">
        <f t="shared" si="240"/>
        <v>0</v>
      </c>
      <c r="DK138" s="1">
        <f t="shared" si="240"/>
        <v>0</v>
      </c>
      <c r="DL138" s="1">
        <f t="shared" si="240"/>
        <v>0</v>
      </c>
      <c r="DM138" s="1">
        <f t="shared" si="240"/>
        <v>0</v>
      </c>
      <c r="DN138" s="1">
        <f t="shared" si="240"/>
        <v>0</v>
      </c>
      <c r="DO138" s="1">
        <f t="shared" si="240"/>
        <v>0</v>
      </c>
      <c r="DP138" s="26"/>
      <c r="DQ138" s="26"/>
      <c r="DR138" s="26"/>
      <c r="DS138" s="26"/>
      <c r="DT138" s="366"/>
      <c r="DU138" s="142"/>
      <c r="DV138" s="26"/>
      <c r="DW138" s="48">
        <v>125</v>
      </c>
      <c r="DX138" s="26" t="str">
        <f>IFERROR(INDEX(AT$11:AT$2000,_xlfn.AGGREGATE(15,6,(ROW(AT$11:AT$2000)-ROW(AT$11)+1)/($AU$11:$AU$2000=$DY$8),ROWS(DX$11:DX138))),"")</f>
        <v/>
      </c>
      <c r="DY138" s="4" t="str">
        <f>IFERROR(INDEX(AU$11:AU$2000,_xlfn.AGGREGATE(15,6,(ROW(AU$11:AU$2000)-ROW(AU$11)+1)/($AU$11:$AU$2000=$DY$8),ROWS(DY$11:DY138))),"")</f>
        <v/>
      </c>
      <c r="DZ138" s="26" t="str">
        <f>IFERROR(INDEX(AV$11:AV$2000,_xlfn.AGGREGATE(15,6,(ROW(AV$11:AV$2000)-ROW(AV$11)+1)/($AU$11:$AU$2000=$DY$8),ROWS(DZ$11:DZ138))),"")</f>
        <v/>
      </c>
      <c r="EA138" s="26" t="str">
        <f>IFERROR(INDEX(AW$11:AW$2000,_xlfn.AGGREGATE(15,6,(ROW(AW$11:AW$2000)-ROW(AW$11)+1)/($AU$11:$AU$2000=$DY$8),ROWS(EA$11:EA138))),"")</f>
        <v/>
      </c>
      <c r="EB138" s="26" t="str">
        <f>IFERROR(INDEX(AX$11:AX$2000,_xlfn.AGGREGATE(15,6,(ROW(AX$11:AX$2000)-ROW(AX$11)+1)/($AU$11:$AU$2000=$DY$8),ROWS(EB$11:EB138))),"")</f>
        <v/>
      </c>
      <c r="EC138" s="26" t="str">
        <f>IFERROR(INDEX(AY$11:AY$2000,_xlfn.AGGREGATE(15,6,(ROW(AY$11:AY$2000)-ROW(AY$11)+1)/($AU$11:$AU$2000=$DY$8),ROWS(EC$11:EC138))),"")</f>
        <v/>
      </c>
      <c r="ED138" s="26" t="str">
        <f>IFERROR(INDEX(AZ$11:AZ$2000,_xlfn.AGGREGATE(15,6,(ROW(AZ$11:AZ$2000)-ROW(AZ$11)+1)/($AU$11:$AU$2000=$DY$8),ROWS(ED$11:ED138))),"")</f>
        <v/>
      </c>
      <c r="EE138" s="26" t="str">
        <f>IFERROR(INDEX(BA$11:BA$2000,_xlfn.AGGREGATE(15,6,(ROW(BA$11:BA$2000)-ROW(BA$11)+1)/($AU$11:$AU$2000=$DY$8),ROWS(EE$11:EE138))),"")</f>
        <v/>
      </c>
      <c r="EF138" s="26" t="str">
        <f>IFERROR(INDEX(BB$11:BB$2000,_xlfn.AGGREGATE(15,6,(ROW(BB$11:BB$2000)-ROW(BB$11)+1)/($AU$11:$AU$2000=$DY$8),ROWS(EF$11:EF138))),"")</f>
        <v/>
      </c>
      <c r="EG138" s="26" t="str">
        <f>IFERROR(INDEX(BC$11:BC$2000,_xlfn.AGGREGATE(15,6,(ROW(BC$11:BC$2000)-ROW(BC$11)+1)/($AU$11:$AU$2000=$DY$8),ROWS(EG$11:EG138))),"")</f>
        <v/>
      </c>
      <c r="EH138" s="26" t="str">
        <f>IFERROR(INDEX(BD$11:BD$2000,_xlfn.AGGREGATE(15,6,(ROW(BD$11:BD$2000)-ROW(BD$11)+1)/($AU$11:$AU$2000=$DY$8),ROWS(EH$11:EH138))),"")</f>
        <v/>
      </c>
      <c r="EI138" s="26" t="str">
        <f>IFERROR(INDEX(BE$11:BE$2000,_xlfn.AGGREGATE(15,6,(ROW(BE$11:BE$2000)-ROW(BE$11)+1)/($AU$11:$AU$2000=$DY$8),ROWS(EI$11:EI138))),"")</f>
        <v/>
      </c>
      <c r="EJ138" s="26" t="str">
        <f>IFERROR(INDEX(BF$11:BF$2000,_xlfn.AGGREGATE(15,6,(ROW(BF$11:BF$2000)-ROW(BF$11)+1)/($AU$11:$AU$2000=$DY$8),ROWS(EJ$11:EJ138))),"")</f>
        <v/>
      </c>
      <c r="EK138" s="26" t="str">
        <f>IFERROR(INDEX(BG$11:BG$2000,_xlfn.AGGREGATE(15,6,(ROW(BG$11:BG$2000)-ROW(BG$11)+1)/($AU$11:$AU$2000=$DY$8),ROWS(EK$11:EK138))),"")</f>
        <v/>
      </c>
      <c r="EL138" s="26" t="str">
        <f>IFERROR(INDEX(BH$11:BH$2000,_xlfn.AGGREGATE(15,6,(ROW(BH$11:BH$2000)-ROW(BH$11)+1)/($AU$11:$AU$2000=$DY$8),ROWS(EL$11:EL138))),"")</f>
        <v/>
      </c>
      <c r="EM138" s="26" t="str">
        <f>IFERROR(INDEX(BI$11:BI$2000,_xlfn.AGGREGATE(15,6,(ROW(BI$11:BI$2000)-ROW(BI$11)+1)/($AU$11:$AU$2000=$DY$8),ROWS(EM$11:EM138))),"")</f>
        <v/>
      </c>
      <c r="EN138" s="26" t="str">
        <f>IFERROR(INDEX(BJ$11:BJ$2000,_xlfn.AGGREGATE(15,6,(ROW(BJ$11:BJ$2000)-ROW(BJ$11)+1)/($AU$11:$AU$2000=$DY$8),ROWS(EN$11:EN138))),"")</f>
        <v/>
      </c>
      <c r="EO138" s="26" t="str">
        <f>IFERROR(INDEX(BK$11:BK$2000,_xlfn.AGGREGATE(15,6,(ROW(BK$11:BK$2000)-ROW(BK$11)+1)/($AU$11:$AU$2000=$DY$8),ROWS(EO$11:EO138))),"")</f>
        <v/>
      </c>
      <c r="EP138" s="26" t="str">
        <f>IFERROR(INDEX(BL$11:BL$2000,_xlfn.AGGREGATE(15,6,(ROW(BL$11:BL$2000)-ROW(BL$11)+1)/($AU$11:$AU$2000=$DY$8),ROWS(EP$11:EP138))),"")</f>
        <v/>
      </c>
      <c r="EQ138" s="26" t="str">
        <f>IFERROR(INDEX(BM$11:BM$2000,_xlfn.AGGREGATE(15,6,(ROW(BM$11:BM$2000)-ROW(BM$11)+1)/($AU$11:$AU$2000=$DY$8),ROWS(EQ$11:EQ138))),"")</f>
        <v/>
      </c>
      <c r="ER138" s="26" t="str">
        <f>IFERROR(INDEX(BN$11:BN$2000,_xlfn.AGGREGATE(15,6,(ROW(BN$11:BN$2000)-ROW(BN$11)+1)/($AU$11:$AU$2000=$DY$8),ROWS(ER$11:ER138))),"")</f>
        <v/>
      </c>
      <c r="ES138" s="26" t="str">
        <f>IFERROR(INDEX(BO$11:BO$2000,_xlfn.AGGREGATE(15,6,(ROW(BO$11:BO$2000)-ROW(BO$11)+1)/($AU$11:$AU$2000=$DY$8),ROWS(ES$11:ES138))),"")</f>
        <v/>
      </c>
      <c r="ET138" s="63" t="str">
        <f>IFERROR(INDEX(BP$11:BP$2000,_xlfn.AGGREGATE(15,6,(ROW(BP$11:BP$2000)-ROW(BP$11)+1)/($AU$11:$AU$2000=$DY$8),ROWS(ET$11:ET138))),"")</f>
        <v/>
      </c>
      <c r="EU138" s="25"/>
      <c r="EV138" s="49">
        <v>39</v>
      </c>
      <c r="EW138" s="34"/>
      <c r="EX138" s="176" t="e">
        <f t="shared" si="167"/>
        <v>#N/A</v>
      </c>
      <c r="EY138" s="35" t="e">
        <f t="shared" si="168"/>
        <v>#N/A</v>
      </c>
      <c r="EZ138" s="35" t="e">
        <f t="shared" si="169"/>
        <v>#N/A</v>
      </c>
      <c r="FA138" s="35" t="e">
        <f t="shared" si="170"/>
        <v>#N/A</v>
      </c>
      <c r="FB138" s="35" t="e">
        <f t="shared" si="171"/>
        <v>#N/A</v>
      </c>
      <c r="FC138" s="35" t="e">
        <f t="shared" si="172"/>
        <v>#N/A</v>
      </c>
      <c r="FD138" s="35" t="e">
        <f t="shared" si="173"/>
        <v>#N/A</v>
      </c>
      <c r="FE138" s="35" t="e">
        <f t="shared" si="174"/>
        <v>#N/A</v>
      </c>
      <c r="FF138" s="35" t="e">
        <f t="shared" si="175"/>
        <v>#N/A</v>
      </c>
      <c r="FG138" s="35" t="e">
        <f t="shared" si="176"/>
        <v>#N/A</v>
      </c>
      <c r="FH138" s="35" t="e">
        <f t="shared" si="177"/>
        <v>#N/A</v>
      </c>
      <c r="FI138" s="35" t="e">
        <f t="shared" si="178"/>
        <v>#N/A</v>
      </c>
      <c r="FJ138" s="35" t="e">
        <f t="shared" si="179"/>
        <v>#N/A</v>
      </c>
      <c r="FK138" s="35" t="e">
        <f t="shared" si="180"/>
        <v>#N/A</v>
      </c>
      <c r="FL138" s="35" t="e">
        <f t="shared" si="181"/>
        <v>#N/A</v>
      </c>
      <c r="FM138" s="35" t="e">
        <f t="shared" si="182"/>
        <v>#N/A</v>
      </c>
      <c r="FN138" s="35" t="e">
        <f t="shared" si="183"/>
        <v>#N/A</v>
      </c>
      <c r="FO138" s="35" t="e">
        <f t="shared" si="184"/>
        <v>#N/A</v>
      </c>
      <c r="FP138" s="35" t="e">
        <f t="shared" si="185"/>
        <v>#N/A</v>
      </c>
      <c r="FQ138" s="35" t="e">
        <f t="shared" si="186"/>
        <v>#N/A</v>
      </c>
      <c r="FR138" s="35" t="e">
        <f t="shared" si="187"/>
        <v>#N/A</v>
      </c>
      <c r="FS138" s="177" t="e">
        <f t="shared" si="188"/>
        <v>#N/A</v>
      </c>
      <c r="FT138" s="35"/>
      <c r="FU138" s="49">
        <v>39</v>
      </c>
      <c r="FV138" s="34"/>
      <c r="FW138" s="176" t="str">
        <f t="shared" si="189"/>
        <v>PASS</v>
      </c>
      <c r="FX138" s="36">
        <f t="shared" si="190"/>
        <v>1</v>
      </c>
      <c r="FY138" s="34">
        <f t="shared" si="191"/>
        <v>3</v>
      </c>
      <c r="FZ138" s="34">
        <f t="shared" si="192"/>
        <v>1</v>
      </c>
      <c r="GA138" s="34">
        <f t="shared" si="193"/>
        <v>3</v>
      </c>
      <c r="GB138" s="34">
        <f t="shared" si="194"/>
        <v>1</v>
      </c>
      <c r="GC138" s="34">
        <f t="shared" si="195"/>
        <v>3</v>
      </c>
      <c r="GD138" s="34">
        <f t="shared" si="196"/>
        <v>1</v>
      </c>
      <c r="GE138" s="173">
        <f t="shared" si="197"/>
        <v>3</v>
      </c>
      <c r="GF138" s="34">
        <f t="shared" si="198"/>
        <v>432</v>
      </c>
      <c r="GG138" s="34">
        <f t="shared" si="199"/>
        <v>0</v>
      </c>
      <c r="GH138" s="34">
        <f t="shared" si="200"/>
        <v>468</v>
      </c>
      <c r="GI138" s="34">
        <f t="shared" si="201"/>
        <v>18</v>
      </c>
      <c r="GJ138" s="34">
        <f t="shared" si="202"/>
        <v>0</v>
      </c>
      <c r="GK138" s="34">
        <f t="shared" si="203"/>
        <v>437.14859999999999</v>
      </c>
      <c r="GL138" s="34">
        <f t="shared" si="204"/>
        <v>905.27359999999999</v>
      </c>
      <c r="GM138" s="181">
        <f t="shared" si="205"/>
        <v>1337.3986</v>
      </c>
      <c r="GN138" s="34">
        <f t="shared" si="206"/>
        <v>1805.3986</v>
      </c>
      <c r="GO138" s="25"/>
      <c r="GP138" s="305"/>
      <c r="GR138" s="12"/>
      <c r="GS138" s="12"/>
      <c r="GT138" s="12"/>
      <c r="GU138" s="12"/>
      <c r="GV138" s="12"/>
      <c r="GW138" s="12"/>
      <c r="GX138" s="12"/>
      <c r="GY138" s="12"/>
      <c r="GZ138" s="12"/>
      <c r="HA138" s="12"/>
      <c r="HB138" s="12"/>
      <c r="HC138" s="26"/>
      <c r="HD138" s="26"/>
      <c r="HE138" s="26"/>
      <c r="HF138" s="26"/>
      <c r="HG138" s="26"/>
      <c r="HH138" s="2"/>
      <c r="HI138" s="2"/>
      <c r="HJ138" s="25"/>
      <c r="HK138" s="2"/>
      <c r="HL138" s="2"/>
    </row>
    <row r="139" spans="14:220" x14ac:dyDescent="0.3">
      <c r="N139" s="2"/>
      <c r="O139" s="25"/>
      <c r="P139" s="25"/>
      <c r="Q139" s="25"/>
      <c r="R139" s="25"/>
      <c r="S139" s="25"/>
      <c r="T139" s="25"/>
      <c r="U139" s="25"/>
      <c r="V139" s="2"/>
      <c r="W139" s="2"/>
      <c r="X139" s="2"/>
      <c r="Y139" s="25"/>
      <c r="Z139" s="25"/>
      <c r="AA139" s="25"/>
      <c r="AB139" s="2"/>
      <c r="AC139" s="25"/>
      <c r="AD139" s="25"/>
      <c r="AE139" s="25"/>
      <c r="AF139" s="25"/>
      <c r="AG139" s="25"/>
      <c r="AH139" s="25"/>
      <c r="AI139" s="25"/>
      <c r="AJ139" s="25"/>
      <c r="AK139" s="25"/>
      <c r="AL139" s="25"/>
      <c r="AM139" s="25"/>
      <c r="AN139" s="25"/>
      <c r="AO139" s="25"/>
      <c r="AP139" s="25"/>
      <c r="AQ139" s="25"/>
      <c r="AR139" s="142"/>
      <c r="AS139" s="18">
        <v>36</v>
      </c>
      <c r="AT139" s="26" t="s">
        <v>122</v>
      </c>
      <c r="AU139" s="4" t="str">
        <f t="shared" si="208"/>
        <v>FAIL</v>
      </c>
      <c r="AV139" s="26">
        <v>1</v>
      </c>
      <c r="AW139" s="26">
        <v>3</v>
      </c>
      <c r="AX139" s="26">
        <v>1</v>
      </c>
      <c r="AY139" s="26">
        <v>3</v>
      </c>
      <c r="AZ139" s="26">
        <v>1</v>
      </c>
      <c r="BA139" s="26">
        <v>3</v>
      </c>
      <c r="BB139" s="26">
        <v>1</v>
      </c>
      <c r="BC139" s="26">
        <v>3</v>
      </c>
      <c r="BD139" s="26">
        <f t="shared" si="241"/>
        <v>210</v>
      </c>
      <c r="BE139" s="26"/>
      <c r="BF139" s="26">
        <f t="shared" si="230"/>
        <v>282</v>
      </c>
      <c r="BG139" s="63">
        <f t="shared" si="230"/>
        <v>36</v>
      </c>
      <c r="BH139" s="26"/>
      <c r="BI139" s="138">
        <f t="shared" si="242"/>
        <v>210</v>
      </c>
      <c r="BJ139" s="138">
        <f t="shared" si="243"/>
        <v>492</v>
      </c>
      <c r="BK139" s="138">
        <f t="shared" si="244"/>
        <v>702</v>
      </c>
      <c r="BL139" s="138">
        <f t="shared" si="245"/>
        <v>984</v>
      </c>
      <c r="BM139" s="138">
        <f t="shared" si="246"/>
        <v>1194</v>
      </c>
      <c r="BN139" s="138">
        <f t="shared" si="247"/>
        <v>1476</v>
      </c>
      <c r="BO139" s="138">
        <f t="shared" si="248"/>
        <v>1686</v>
      </c>
      <c r="BP139" s="138">
        <f t="shared" si="249"/>
        <v>0</v>
      </c>
      <c r="BQ139" s="26"/>
      <c r="BR139" s="26" t="str">
        <f t="shared" si="219"/>
        <v>yes3</v>
      </c>
      <c r="BS139" s="26" t="str">
        <f t="shared" si="145"/>
        <v>Int</v>
      </c>
      <c r="BT139" s="26"/>
      <c r="BU139" s="26"/>
      <c r="BV139" s="1">
        <f t="shared" si="236"/>
        <v>0</v>
      </c>
      <c r="BW139" s="1">
        <f t="shared" si="236"/>
        <v>0</v>
      </c>
      <c r="BX139" s="1">
        <f t="shared" si="236"/>
        <v>0</v>
      </c>
      <c r="BY139" s="1">
        <f t="shared" si="236"/>
        <v>0</v>
      </c>
      <c r="BZ139" s="1">
        <f t="shared" si="236"/>
        <v>0</v>
      </c>
      <c r="CA139" s="1">
        <f t="shared" si="236"/>
        <v>1</v>
      </c>
      <c r="CB139" s="1">
        <f t="shared" si="236"/>
        <v>0</v>
      </c>
      <c r="CC139" s="1">
        <f t="shared" si="236"/>
        <v>0</v>
      </c>
      <c r="CD139" s="1">
        <f t="shared" si="236"/>
        <v>0</v>
      </c>
      <c r="CE139" s="1">
        <f t="shared" si="236"/>
        <v>0</v>
      </c>
      <c r="CF139" s="1">
        <f t="shared" si="237"/>
        <v>0</v>
      </c>
      <c r="CG139" s="1">
        <f t="shared" si="237"/>
        <v>0</v>
      </c>
      <c r="CH139" s="1">
        <f t="shared" si="237"/>
        <v>1</v>
      </c>
      <c r="CI139" s="1">
        <f t="shared" si="237"/>
        <v>0</v>
      </c>
      <c r="CJ139" s="1">
        <f t="shared" si="237"/>
        <v>0</v>
      </c>
      <c r="CK139" s="1">
        <f t="shared" si="237"/>
        <v>0</v>
      </c>
      <c r="CL139" s="1">
        <f t="shared" si="237"/>
        <v>0</v>
      </c>
      <c r="CM139" s="1">
        <f t="shared" si="237"/>
        <v>0</v>
      </c>
      <c r="CN139" s="1">
        <f t="shared" si="237"/>
        <v>0</v>
      </c>
      <c r="CO139" s="1">
        <f t="shared" si="237"/>
        <v>0</v>
      </c>
      <c r="CP139" s="1">
        <f t="shared" si="238"/>
        <v>0</v>
      </c>
      <c r="CQ139" s="1">
        <f t="shared" si="238"/>
        <v>0</v>
      </c>
      <c r="CR139" s="1">
        <f t="shared" si="238"/>
        <v>0</v>
      </c>
      <c r="CS139" s="1">
        <f t="shared" si="238"/>
        <v>0</v>
      </c>
      <c r="CT139" s="1">
        <f t="shared" si="238"/>
        <v>0</v>
      </c>
      <c r="CU139" s="1">
        <f t="shared" si="238"/>
        <v>0</v>
      </c>
      <c r="CV139" s="1">
        <f t="shared" si="238"/>
        <v>0</v>
      </c>
      <c r="CW139" s="1">
        <f t="shared" si="238"/>
        <v>0</v>
      </c>
      <c r="CX139" s="1">
        <f t="shared" si="238"/>
        <v>0</v>
      </c>
      <c r="CY139" s="1">
        <f t="shared" si="238"/>
        <v>0</v>
      </c>
      <c r="CZ139" s="1">
        <f t="shared" si="239"/>
        <v>0</v>
      </c>
      <c r="DA139" s="1">
        <f t="shared" si="239"/>
        <v>0</v>
      </c>
      <c r="DB139" s="1">
        <f t="shared" si="239"/>
        <v>0</v>
      </c>
      <c r="DC139" s="1">
        <f t="shared" si="239"/>
        <v>0</v>
      </c>
      <c r="DD139" s="1">
        <f t="shared" si="239"/>
        <v>0</v>
      </c>
      <c r="DE139" s="1">
        <f t="shared" si="239"/>
        <v>0</v>
      </c>
      <c r="DF139" s="1">
        <f t="shared" si="239"/>
        <v>0</v>
      </c>
      <c r="DG139" s="1">
        <f t="shared" si="239"/>
        <v>0</v>
      </c>
      <c r="DH139" s="1">
        <f t="shared" si="239"/>
        <v>0</v>
      </c>
      <c r="DI139" s="1">
        <f t="shared" si="239"/>
        <v>0</v>
      </c>
      <c r="DJ139" s="1">
        <f t="shared" si="240"/>
        <v>0</v>
      </c>
      <c r="DK139" s="1">
        <f t="shared" si="240"/>
        <v>0</v>
      </c>
      <c r="DL139" s="1">
        <f t="shared" si="240"/>
        <v>1</v>
      </c>
      <c r="DM139" s="1">
        <f t="shared" si="240"/>
        <v>0</v>
      </c>
      <c r="DN139" s="1">
        <f t="shared" si="240"/>
        <v>0</v>
      </c>
      <c r="DO139" s="1">
        <f t="shared" si="240"/>
        <v>0</v>
      </c>
      <c r="DP139" s="26"/>
      <c r="DQ139" s="26"/>
      <c r="DR139" s="26"/>
      <c r="DS139" s="26"/>
      <c r="DT139" s="366"/>
      <c r="DU139" s="142"/>
      <c r="DV139" s="26"/>
      <c r="DW139" s="48">
        <v>126</v>
      </c>
      <c r="DX139" s="26" t="str">
        <f>IFERROR(INDEX(AT$11:AT$2000,_xlfn.AGGREGATE(15,6,(ROW(AT$11:AT$2000)-ROW(AT$11)+1)/($AU$11:$AU$2000=$DY$8),ROWS(DX$11:DX139))),"")</f>
        <v/>
      </c>
      <c r="DY139" s="4" t="str">
        <f>IFERROR(INDEX(AU$11:AU$2000,_xlfn.AGGREGATE(15,6,(ROW(AU$11:AU$2000)-ROW(AU$11)+1)/($AU$11:$AU$2000=$DY$8),ROWS(DY$11:DY139))),"")</f>
        <v/>
      </c>
      <c r="DZ139" s="26" t="str">
        <f>IFERROR(INDEX(AV$11:AV$2000,_xlfn.AGGREGATE(15,6,(ROW(AV$11:AV$2000)-ROW(AV$11)+1)/($AU$11:$AU$2000=$DY$8),ROWS(DZ$11:DZ139))),"")</f>
        <v/>
      </c>
      <c r="EA139" s="26" t="str">
        <f>IFERROR(INDEX(AW$11:AW$2000,_xlfn.AGGREGATE(15,6,(ROW(AW$11:AW$2000)-ROW(AW$11)+1)/($AU$11:$AU$2000=$DY$8),ROWS(EA$11:EA139))),"")</f>
        <v/>
      </c>
      <c r="EB139" s="26" t="str">
        <f>IFERROR(INDEX(AX$11:AX$2000,_xlfn.AGGREGATE(15,6,(ROW(AX$11:AX$2000)-ROW(AX$11)+1)/($AU$11:$AU$2000=$DY$8),ROWS(EB$11:EB139))),"")</f>
        <v/>
      </c>
      <c r="EC139" s="26" t="str">
        <f>IFERROR(INDEX(AY$11:AY$2000,_xlfn.AGGREGATE(15,6,(ROW(AY$11:AY$2000)-ROW(AY$11)+1)/($AU$11:$AU$2000=$DY$8),ROWS(EC$11:EC139))),"")</f>
        <v/>
      </c>
      <c r="ED139" s="26" t="str">
        <f>IFERROR(INDEX(AZ$11:AZ$2000,_xlfn.AGGREGATE(15,6,(ROW(AZ$11:AZ$2000)-ROW(AZ$11)+1)/($AU$11:$AU$2000=$DY$8),ROWS(ED$11:ED139))),"")</f>
        <v/>
      </c>
      <c r="EE139" s="26" t="str">
        <f>IFERROR(INDEX(BA$11:BA$2000,_xlfn.AGGREGATE(15,6,(ROW(BA$11:BA$2000)-ROW(BA$11)+1)/($AU$11:$AU$2000=$DY$8),ROWS(EE$11:EE139))),"")</f>
        <v/>
      </c>
      <c r="EF139" s="26" t="str">
        <f>IFERROR(INDEX(BB$11:BB$2000,_xlfn.AGGREGATE(15,6,(ROW(BB$11:BB$2000)-ROW(BB$11)+1)/($AU$11:$AU$2000=$DY$8),ROWS(EF$11:EF139))),"")</f>
        <v/>
      </c>
      <c r="EG139" s="26" t="str">
        <f>IFERROR(INDEX(BC$11:BC$2000,_xlfn.AGGREGATE(15,6,(ROW(BC$11:BC$2000)-ROW(BC$11)+1)/($AU$11:$AU$2000=$DY$8),ROWS(EG$11:EG139))),"")</f>
        <v/>
      </c>
      <c r="EH139" s="26" t="str">
        <f>IFERROR(INDEX(BD$11:BD$2000,_xlfn.AGGREGATE(15,6,(ROW(BD$11:BD$2000)-ROW(BD$11)+1)/($AU$11:$AU$2000=$DY$8),ROWS(EH$11:EH139))),"")</f>
        <v/>
      </c>
      <c r="EI139" s="26" t="str">
        <f>IFERROR(INDEX(BE$11:BE$2000,_xlfn.AGGREGATE(15,6,(ROW(BE$11:BE$2000)-ROW(BE$11)+1)/($AU$11:$AU$2000=$DY$8),ROWS(EI$11:EI139))),"")</f>
        <v/>
      </c>
      <c r="EJ139" s="26" t="str">
        <f>IFERROR(INDEX(BF$11:BF$2000,_xlfn.AGGREGATE(15,6,(ROW(BF$11:BF$2000)-ROW(BF$11)+1)/($AU$11:$AU$2000=$DY$8),ROWS(EJ$11:EJ139))),"")</f>
        <v/>
      </c>
      <c r="EK139" s="26" t="str">
        <f>IFERROR(INDEX(BG$11:BG$2000,_xlfn.AGGREGATE(15,6,(ROW(BG$11:BG$2000)-ROW(BG$11)+1)/($AU$11:$AU$2000=$DY$8),ROWS(EK$11:EK139))),"")</f>
        <v/>
      </c>
      <c r="EL139" s="26" t="str">
        <f>IFERROR(INDEX(BH$11:BH$2000,_xlfn.AGGREGATE(15,6,(ROW(BH$11:BH$2000)-ROW(BH$11)+1)/($AU$11:$AU$2000=$DY$8),ROWS(EL$11:EL139))),"")</f>
        <v/>
      </c>
      <c r="EM139" s="26" t="str">
        <f>IFERROR(INDEX(BI$11:BI$2000,_xlfn.AGGREGATE(15,6,(ROW(BI$11:BI$2000)-ROW(BI$11)+1)/($AU$11:$AU$2000=$DY$8),ROWS(EM$11:EM139))),"")</f>
        <v/>
      </c>
      <c r="EN139" s="26" t="str">
        <f>IFERROR(INDEX(BJ$11:BJ$2000,_xlfn.AGGREGATE(15,6,(ROW(BJ$11:BJ$2000)-ROW(BJ$11)+1)/($AU$11:$AU$2000=$DY$8),ROWS(EN$11:EN139))),"")</f>
        <v/>
      </c>
      <c r="EO139" s="26" t="str">
        <f>IFERROR(INDEX(BK$11:BK$2000,_xlfn.AGGREGATE(15,6,(ROW(BK$11:BK$2000)-ROW(BK$11)+1)/($AU$11:$AU$2000=$DY$8),ROWS(EO$11:EO139))),"")</f>
        <v/>
      </c>
      <c r="EP139" s="26" t="str">
        <f>IFERROR(INDEX(BL$11:BL$2000,_xlfn.AGGREGATE(15,6,(ROW(BL$11:BL$2000)-ROW(BL$11)+1)/($AU$11:$AU$2000=$DY$8),ROWS(EP$11:EP139))),"")</f>
        <v/>
      </c>
      <c r="EQ139" s="26" t="str">
        <f>IFERROR(INDEX(BM$11:BM$2000,_xlfn.AGGREGATE(15,6,(ROW(BM$11:BM$2000)-ROW(BM$11)+1)/($AU$11:$AU$2000=$DY$8),ROWS(EQ$11:EQ139))),"")</f>
        <v/>
      </c>
      <c r="ER139" s="26" t="str">
        <f>IFERROR(INDEX(BN$11:BN$2000,_xlfn.AGGREGATE(15,6,(ROW(BN$11:BN$2000)-ROW(BN$11)+1)/($AU$11:$AU$2000=$DY$8),ROWS(ER$11:ER139))),"")</f>
        <v/>
      </c>
      <c r="ES139" s="26" t="str">
        <f>IFERROR(INDEX(BO$11:BO$2000,_xlfn.AGGREGATE(15,6,(ROW(BO$11:BO$2000)-ROW(BO$11)+1)/($AU$11:$AU$2000=$DY$8),ROWS(ES$11:ES139))),"")</f>
        <v/>
      </c>
      <c r="ET139" s="63" t="str">
        <f>IFERROR(INDEX(BP$11:BP$2000,_xlfn.AGGREGATE(15,6,(ROW(BP$11:BP$2000)-ROW(BP$11)+1)/($AU$11:$AU$2000=$DY$8),ROWS(ET$11:ET139))),"")</f>
        <v/>
      </c>
      <c r="EU139" s="25"/>
      <c r="EV139" s="49">
        <v>40</v>
      </c>
      <c r="EW139" s="34"/>
      <c r="EX139" s="176" t="e">
        <f t="shared" si="167"/>
        <v>#N/A</v>
      </c>
      <c r="EY139" s="35" t="e">
        <f t="shared" si="168"/>
        <v>#N/A</v>
      </c>
      <c r="EZ139" s="35" t="e">
        <f t="shared" si="169"/>
        <v>#N/A</v>
      </c>
      <c r="FA139" s="35" t="e">
        <f t="shared" si="170"/>
        <v>#N/A</v>
      </c>
      <c r="FB139" s="35" t="e">
        <f t="shared" si="171"/>
        <v>#N/A</v>
      </c>
      <c r="FC139" s="35" t="e">
        <f t="shared" si="172"/>
        <v>#N/A</v>
      </c>
      <c r="FD139" s="35" t="e">
        <f t="shared" si="173"/>
        <v>#N/A</v>
      </c>
      <c r="FE139" s="35" t="e">
        <f t="shared" si="174"/>
        <v>#N/A</v>
      </c>
      <c r="FF139" s="35" t="e">
        <f t="shared" si="175"/>
        <v>#N/A</v>
      </c>
      <c r="FG139" s="35" t="e">
        <f t="shared" si="176"/>
        <v>#N/A</v>
      </c>
      <c r="FH139" s="35" t="e">
        <f t="shared" si="177"/>
        <v>#N/A</v>
      </c>
      <c r="FI139" s="35" t="e">
        <f t="shared" si="178"/>
        <v>#N/A</v>
      </c>
      <c r="FJ139" s="35" t="e">
        <f t="shared" si="179"/>
        <v>#N/A</v>
      </c>
      <c r="FK139" s="35" t="e">
        <f t="shared" si="180"/>
        <v>#N/A</v>
      </c>
      <c r="FL139" s="35" t="e">
        <f t="shared" si="181"/>
        <v>#N/A</v>
      </c>
      <c r="FM139" s="35" t="e">
        <f t="shared" si="182"/>
        <v>#N/A</v>
      </c>
      <c r="FN139" s="35" t="e">
        <f t="shared" si="183"/>
        <v>#N/A</v>
      </c>
      <c r="FO139" s="35" t="e">
        <f t="shared" si="184"/>
        <v>#N/A</v>
      </c>
      <c r="FP139" s="35" t="e">
        <f t="shared" si="185"/>
        <v>#N/A</v>
      </c>
      <c r="FQ139" s="35" t="e">
        <f t="shared" si="186"/>
        <v>#N/A</v>
      </c>
      <c r="FR139" s="35" t="e">
        <f t="shared" si="187"/>
        <v>#N/A</v>
      </c>
      <c r="FS139" s="177" t="e">
        <f t="shared" si="188"/>
        <v>#N/A</v>
      </c>
      <c r="FT139" s="35"/>
      <c r="FU139" s="49">
        <v>40</v>
      </c>
      <c r="FV139" s="34"/>
      <c r="FW139" s="176" t="str">
        <f t="shared" si="189"/>
        <v>PASS</v>
      </c>
      <c r="FX139" s="36">
        <f t="shared" si="190"/>
        <v>1</v>
      </c>
      <c r="FY139" s="34">
        <f t="shared" si="191"/>
        <v>1</v>
      </c>
      <c r="FZ139" s="34">
        <f t="shared" si="192"/>
        <v>3</v>
      </c>
      <c r="GA139" s="34">
        <f t="shared" si="193"/>
        <v>3</v>
      </c>
      <c r="GB139" s="34">
        <f t="shared" si="194"/>
        <v>1</v>
      </c>
      <c r="GC139" s="34">
        <f t="shared" si="195"/>
        <v>1</v>
      </c>
      <c r="GD139" s="34">
        <f t="shared" si="196"/>
        <v>3</v>
      </c>
      <c r="GE139" s="173">
        <f t="shared" si="197"/>
        <v>3</v>
      </c>
      <c r="GF139" s="34">
        <f t="shared" si="198"/>
        <v>432</v>
      </c>
      <c r="GG139" s="34">
        <f t="shared" si="199"/>
        <v>0</v>
      </c>
      <c r="GH139" s="34">
        <f t="shared" si="200"/>
        <v>468</v>
      </c>
      <c r="GI139" s="34">
        <f t="shared" si="201"/>
        <v>18</v>
      </c>
      <c r="GJ139" s="34">
        <f t="shared" si="202"/>
        <v>0</v>
      </c>
      <c r="GK139" s="34">
        <f t="shared" si="203"/>
        <v>437.14859999999999</v>
      </c>
      <c r="GL139" s="34">
        <f t="shared" si="204"/>
        <v>869.27359999999999</v>
      </c>
      <c r="GM139" s="181">
        <f t="shared" si="205"/>
        <v>1337.3986</v>
      </c>
      <c r="GN139" s="34">
        <f t="shared" si="206"/>
        <v>1805.3986</v>
      </c>
      <c r="GO139" s="25"/>
      <c r="GP139" s="305"/>
      <c r="GR139" s="12"/>
      <c r="GS139" s="12"/>
      <c r="GT139" s="12"/>
      <c r="GU139" s="12"/>
      <c r="GV139" s="12"/>
      <c r="GW139" s="12"/>
      <c r="GX139" s="12"/>
      <c r="GY139" s="12"/>
      <c r="GZ139" s="12"/>
      <c r="HA139" s="12"/>
      <c r="HB139" s="12"/>
      <c r="HC139" s="26"/>
      <c r="HD139" s="26"/>
      <c r="HE139" s="26"/>
      <c r="HF139" s="26"/>
      <c r="HG139" s="26"/>
      <c r="HH139" s="2"/>
      <c r="HI139" s="2"/>
      <c r="HJ139" s="25"/>
      <c r="HK139" s="2"/>
      <c r="HL139" s="2"/>
    </row>
    <row r="140" spans="14:220" x14ac:dyDescent="0.3">
      <c r="N140" s="2"/>
      <c r="O140" s="25"/>
      <c r="P140" s="25"/>
      <c r="Q140" s="25"/>
      <c r="R140" s="25"/>
      <c r="S140" s="25"/>
      <c r="T140" s="25"/>
      <c r="U140" s="25"/>
      <c r="V140" s="2"/>
      <c r="W140" s="2"/>
      <c r="X140" s="2"/>
      <c r="Y140" s="25"/>
      <c r="Z140" s="25"/>
      <c r="AA140" s="25"/>
      <c r="AB140" s="2"/>
      <c r="AC140" s="25"/>
      <c r="AD140" s="25"/>
      <c r="AE140" s="25"/>
      <c r="AF140" s="25"/>
      <c r="AG140" s="25"/>
      <c r="AH140" s="25"/>
      <c r="AI140" s="25"/>
      <c r="AJ140" s="25"/>
      <c r="AK140" s="25"/>
      <c r="AL140" s="25"/>
      <c r="AM140" s="25"/>
      <c r="AN140" s="25"/>
      <c r="AO140" s="25"/>
      <c r="AP140" s="25"/>
      <c r="AQ140" s="25"/>
      <c r="AR140" s="142"/>
      <c r="AS140" s="18">
        <v>37</v>
      </c>
      <c r="AT140" s="26" t="s">
        <v>122</v>
      </c>
      <c r="AU140" s="4" t="str">
        <f t="shared" si="208"/>
        <v>FAIL</v>
      </c>
      <c r="AV140" s="26">
        <v>1</v>
      </c>
      <c r="AW140" s="26">
        <v>3</v>
      </c>
      <c r="AX140" s="26">
        <v>1</v>
      </c>
      <c r="AY140" s="26">
        <v>3</v>
      </c>
      <c r="AZ140" s="26">
        <v>1</v>
      </c>
      <c r="BA140" s="26">
        <v>3</v>
      </c>
      <c r="BB140" s="26">
        <v>1</v>
      </c>
      <c r="BC140" s="26">
        <v>3</v>
      </c>
      <c r="BD140" s="26">
        <f t="shared" si="241"/>
        <v>209</v>
      </c>
      <c r="BE140" s="26"/>
      <c r="BF140" s="26">
        <f t="shared" si="230"/>
        <v>283</v>
      </c>
      <c r="BG140" s="63">
        <f t="shared" si="230"/>
        <v>37</v>
      </c>
      <c r="BH140" s="26"/>
      <c r="BI140" s="138">
        <f t="shared" si="242"/>
        <v>209</v>
      </c>
      <c r="BJ140" s="138">
        <f t="shared" si="243"/>
        <v>492</v>
      </c>
      <c r="BK140" s="138">
        <f t="shared" si="244"/>
        <v>701</v>
      </c>
      <c r="BL140" s="138">
        <f t="shared" si="245"/>
        <v>984</v>
      </c>
      <c r="BM140" s="138">
        <f t="shared" si="246"/>
        <v>1193</v>
      </c>
      <c r="BN140" s="138">
        <f t="shared" si="247"/>
        <v>1476</v>
      </c>
      <c r="BO140" s="138">
        <f t="shared" si="248"/>
        <v>1685</v>
      </c>
      <c r="BP140" s="138">
        <f t="shared" si="249"/>
        <v>0</v>
      </c>
      <c r="BQ140" s="26"/>
      <c r="BR140" s="26" t="str">
        <f t="shared" si="219"/>
        <v>yes3</v>
      </c>
      <c r="BS140" s="26" t="str">
        <f t="shared" ref="BS140:BS203" si="250">IF(COUNTIF(BV140:DO140,1)&gt;0,"Int","good")</f>
        <v>Int</v>
      </c>
      <c r="BT140" s="26"/>
      <c r="BU140" s="26"/>
      <c r="BV140" s="1">
        <f t="shared" si="236"/>
        <v>0</v>
      </c>
      <c r="BW140" s="1">
        <f t="shared" si="236"/>
        <v>0</v>
      </c>
      <c r="BX140" s="1">
        <f t="shared" si="236"/>
        <v>0</v>
      </c>
      <c r="BY140" s="1">
        <f t="shared" si="236"/>
        <v>0</v>
      </c>
      <c r="BZ140" s="1">
        <f t="shared" si="236"/>
        <v>0</v>
      </c>
      <c r="CA140" s="1">
        <f t="shared" si="236"/>
        <v>1</v>
      </c>
      <c r="CB140" s="1">
        <f t="shared" si="236"/>
        <v>0</v>
      </c>
      <c r="CC140" s="1">
        <f t="shared" si="236"/>
        <v>0</v>
      </c>
      <c r="CD140" s="1">
        <f t="shared" si="236"/>
        <v>0</v>
      </c>
      <c r="CE140" s="1">
        <f t="shared" si="236"/>
        <v>0</v>
      </c>
      <c r="CF140" s="1">
        <f t="shared" si="237"/>
        <v>0</v>
      </c>
      <c r="CG140" s="1">
        <f t="shared" si="237"/>
        <v>0</v>
      </c>
      <c r="CH140" s="1">
        <f t="shared" si="237"/>
        <v>1</v>
      </c>
      <c r="CI140" s="1">
        <f t="shared" si="237"/>
        <v>0</v>
      </c>
      <c r="CJ140" s="1">
        <f t="shared" si="237"/>
        <v>0</v>
      </c>
      <c r="CK140" s="1">
        <f t="shared" si="237"/>
        <v>0</v>
      </c>
      <c r="CL140" s="1">
        <f t="shared" si="237"/>
        <v>0</v>
      </c>
      <c r="CM140" s="1">
        <f t="shared" si="237"/>
        <v>0</v>
      </c>
      <c r="CN140" s="1">
        <f t="shared" si="237"/>
        <v>0</v>
      </c>
      <c r="CO140" s="1">
        <f t="shared" si="237"/>
        <v>0</v>
      </c>
      <c r="CP140" s="1">
        <f t="shared" si="238"/>
        <v>0</v>
      </c>
      <c r="CQ140" s="1">
        <f t="shared" si="238"/>
        <v>0</v>
      </c>
      <c r="CR140" s="1">
        <f t="shared" si="238"/>
        <v>0</v>
      </c>
      <c r="CS140" s="1">
        <f t="shared" si="238"/>
        <v>0</v>
      </c>
      <c r="CT140" s="1">
        <f t="shared" si="238"/>
        <v>0</v>
      </c>
      <c r="CU140" s="1">
        <f t="shared" si="238"/>
        <v>0</v>
      </c>
      <c r="CV140" s="1">
        <f t="shared" si="238"/>
        <v>0</v>
      </c>
      <c r="CW140" s="1">
        <f t="shared" si="238"/>
        <v>0</v>
      </c>
      <c r="CX140" s="1">
        <f t="shared" si="238"/>
        <v>0</v>
      </c>
      <c r="CY140" s="1">
        <f t="shared" si="238"/>
        <v>0</v>
      </c>
      <c r="CZ140" s="1">
        <f t="shared" si="239"/>
        <v>0</v>
      </c>
      <c r="DA140" s="1">
        <f t="shared" si="239"/>
        <v>0</v>
      </c>
      <c r="DB140" s="1">
        <f t="shared" si="239"/>
        <v>0</v>
      </c>
      <c r="DC140" s="1">
        <f t="shared" si="239"/>
        <v>0</v>
      </c>
      <c r="DD140" s="1">
        <f t="shared" si="239"/>
        <v>0</v>
      </c>
      <c r="DE140" s="1">
        <f t="shared" si="239"/>
        <v>0</v>
      </c>
      <c r="DF140" s="1">
        <f t="shared" si="239"/>
        <v>0</v>
      </c>
      <c r="DG140" s="1">
        <f t="shared" si="239"/>
        <v>0</v>
      </c>
      <c r="DH140" s="1">
        <f t="shared" si="239"/>
        <v>0</v>
      </c>
      <c r="DI140" s="1">
        <f t="shared" si="239"/>
        <v>0</v>
      </c>
      <c r="DJ140" s="1">
        <f t="shared" si="240"/>
        <v>0</v>
      </c>
      <c r="DK140" s="1">
        <f t="shared" si="240"/>
        <v>0</v>
      </c>
      <c r="DL140" s="1">
        <f t="shared" si="240"/>
        <v>1</v>
      </c>
      <c r="DM140" s="1">
        <f t="shared" si="240"/>
        <v>0</v>
      </c>
      <c r="DN140" s="1">
        <f t="shared" si="240"/>
        <v>0</v>
      </c>
      <c r="DO140" s="1">
        <f t="shared" si="240"/>
        <v>0</v>
      </c>
      <c r="DP140" s="26"/>
      <c r="DQ140" s="26"/>
      <c r="DR140" s="26"/>
      <c r="DS140" s="26"/>
      <c r="DT140" s="366"/>
      <c r="DU140" s="142"/>
      <c r="DV140" s="26"/>
      <c r="DW140" s="48">
        <v>127</v>
      </c>
      <c r="DX140" s="26" t="str">
        <f>IFERROR(INDEX(AT$11:AT$2000,_xlfn.AGGREGATE(15,6,(ROW(AT$11:AT$2000)-ROW(AT$11)+1)/($AU$11:$AU$2000=$DY$8),ROWS(DX$11:DX140))),"")</f>
        <v/>
      </c>
      <c r="DY140" s="4" t="str">
        <f>IFERROR(INDEX(AU$11:AU$2000,_xlfn.AGGREGATE(15,6,(ROW(AU$11:AU$2000)-ROW(AU$11)+1)/($AU$11:$AU$2000=$DY$8),ROWS(DY$11:DY140))),"")</f>
        <v/>
      </c>
      <c r="DZ140" s="26" t="str">
        <f>IFERROR(INDEX(AV$11:AV$2000,_xlfn.AGGREGATE(15,6,(ROW(AV$11:AV$2000)-ROW(AV$11)+1)/($AU$11:$AU$2000=$DY$8),ROWS(DZ$11:DZ140))),"")</f>
        <v/>
      </c>
      <c r="EA140" s="26" t="str">
        <f>IFERROR(INDEX(AW$11:AW$2000,_xlfn.AGGREGATE(15,6,(ROW(AW$11:AW$2000)-ROW(AW$11)+1)/($AU$11:$AU$2000=$DY$8),ROWS(EA$11:EA140))),"")</f>
        <v/>
      </c>
      <c r="EB140" s="26" t="str">
        <f>IFERROR(INDEX(AX$11:AX$2000,_xlfn.AGGREGATE(15,6,(ROW(AX$11:AX$2000)-ROW(AX$11)+1)/($AU$11:$AU$2000=$DY$8),ROWS(EB$11:EB140))),"")</f>
        <v/>
      </c>
      <c r="EC140" s="26" t="str">
        <f>IFERROR(INDEX(AY$11:AY$2000,_xlfn.AGGREGATE(15,6,(ROW(AY$11:AY$2000)-ROW(AY$11)+1)/($AU$11:$AU$2000=$DY$8),ROWS(EC$11:EC140))),"")</f>
        <v/>
      </c>
      <c r="ED140" s="26" t="str">
        <f>IFERROR(INDEX(AZ$11:AZ$2000,_xlfn.AGGREGATE(15,6,(ROW(AZ$11:AZ$2000)-ROW(AZ$11)+1)/($AU$11:$AU$2000=$DY$8),ROWS(ED$11:ED140))),"")</f>
        <v/>
      </c>
      <c r="EE140" s="26" t="str">
        <f>IFERROR(INDEX(BA$11:BA$2000,_xlfn.AGGREGATE(15,6,(ROW(BA$11:BA$2000)-ROW(BA$11)+1)/($AU$11:$AU$2000=$DY$8),ROWS(EE$11:EE140))),"")</f>
        <v/>
      </c>
      <c r="EF140" s="26" t="str">
        <f>IFERROR(INDEX(BB$11:BB$2000,_xlfn.AGGREGATE(15,6,(ROW(BB$11:BB$2000)-ROW(BB$11)+1)/($AU$11:$AU$2000=$DY$8),ROWS(EF$11:EF140))),"")</f>
        <v/>
      </c>
      <c r="EG140" s="26" t="str">
        <f>IFERROR(INDEX(BC$11:BC$2000,_xlfn.AGGREGATE(15,6,(ROW(BC$11:BC$2000)-ROW(BC$11)+1)/($AU$11:$AU$2000=$DY$8),ROWS(EG$11:EG140))),"")</f>
        <v/>
      </c>
      <c r="EH140" s="26" t="str">
        <f>IFERROR(INDEX(BD$11:BD$2000,_xlfn.AGGREGATE(15,6,(ROW(BD$11:BD$2000)-ROW(BD$11)+1)/($AU$11:$AU$2000=$DY$8),ROWS(EH$11:EH140))),"")</f>
        <v/>
      </c>
      <c r="EI140" s="26" t="str">
        <f>IFERROR(INDEX(BE$11:BE$2000,_xlfn.AGGREGATE(15,6,(ROW(BE$11:BE$2000)-ROW(BE$11)+1)/($AU$11:$AU$2000=$DY$8),ROWS(EI$11:EI140))),"")</f>
        <v/>
      </c>
      <c r="EJ140" s="26" t="str">
        <f>IFERROR(INDEX(BF$11:BF$2000,_xlfn.AGGREGATE(15,6,(ROW(BF$11:BF$2000)-ROW(BF$11)+1)/($AU$11:$AU$2000=$DY$8),ROWS(EJ$11:EJ140))),"")</f>
        <v/>
      </c>
      <c r="EK140" s="26" t="str">
        <f>IFERROR(INDEX(BG$11:BG$2000,_xlfn.AGGREGATE(15,6,(ROW(BG$11:BG$2000)-ROW(BG$11)+1)/($AU$11:$AU$2000=$DY$8),ROWS(EK$11:EK140))),"")</f>
        <v/>
      </c>
      <c r="EL140" s="26" t="str">
        <f>IFERROR(INDEX(BH$11:BH$2000,_xlfn.AGGREGATE(15,6,(ROW(BH$11:BH$2000)-ROW(BH$11)+1)/($AU$11:$AU$2000=$DY$8),ROWS(EL$11:EL140))),"")</f>
        <v/>
      </c>
      <c r="EM140" s="26" t="str">
        <f>IFERROR(INDEX(BI$11:BI$2000,_xlfn.AGGREGATE(15,6,(ROW(BI$11:BI$2000)-ROW(BI$11)+1)/($AU$11:$AU$2000=$DY$8),ROWS(EM$11:EM140))),"")</f>
        <v/>
      </c>
      <c r="EN140" s="26" t="str">
        <f>IFERROR(INDEX(BJ$11:BJ$2000,_xlfn.AGGREGATE(15,6,(ROW(BJ$11:BJ$2000)-ROW(BJ$11)+1)/($AU$11:$AU$2000=$DY$8),ROWS(EN$11:EN140))),"")</f>
        <v/>
      </c>
      <c r="EO140" s="26" t="str">
        <f>IFERROR(INDEX(BK$11:BK$2000,_xlfn.AGGREGATE(15,6,(ROW(BK$11:BK$2000)-ROW(BK$11)+1)/($AU$11:$AU$2000=$DY$8),ROWS(EO$11:EO140))),"")</f>
        <v/>
      </c>
      <c r="EP140" s="26" t="str">
        <f>IFERROR(INDEX(BL$11:BL$2000,_xlfn.AGGREGATE(15,6,(ROW(BL$11:BL$2000)-ROW(BL$11)+1)/($AU$11:$AU$2000=$DY$8),ROWS(EP$11:EP140))),"")</f>
        <v/>
      </c>
      <c r="EQ140" s="26" t="str">
        <f>IFERROR(INDEX(BM$11:BM$2000,_xlfn.AGGREGATE(15,6,(ROW(BM$11:BM$2000)-ROW(BM$11)+1)/($AU$11:$AU$2000=$DY$8),ROWS(EQ$11:EQ140))),"")</f>
        <v/>
      </c>
      <c r="ER140" s="26" t="str">
        <f>IFERROR(INDEX(BN$11:BN$2000,_xlfn.AGGREGATE(15,6,(ROW(BN$11:BN$2000)-ROW(BN$11)+1)/($AU$11:$AU$2000=$DY$8),ROWS(ER$11:ER140))),"")</f>
        <v/>
      </c>
      <c r="ES140" s="26" t="str">
        <f>IFERROR(INDEX(BO$11:BO$2000,_xlfn.AGGREGATE(15,6,(ROW(BO$11:BO$2000)-ROW(BO$11)+1)/($AU$11:$AU$2000=$DY$8),ROWS(ES$11:ES140))),"")</f>
        <v/>
      </c>
      <c r="ET140" s="63" t="str">
        <f>IFERROR(INDEX(BP$11:BP$2000,_xlfn.AGGREGATE(15,6,(ROW(BP$11:BP$2000)-ROW(BP$11)+1)/($AU$11:$AU$2000=$DY$8),ROWS(ET$11:ET140))),"")</f>
        <v/>
      </c>
      <c r="EU140" s="25"/>
      <c r="EV140" s="49">
        <v>41</v>
      </c>
      <c r="EW140" s="34"/>
      <c r="EX140" s="176" t="e">
        <f t="shared" si="167"/>
        <v>#N/A</v>
      </c>
      <c r="EY140" s="35" t="e">
        <f t="shared" si="168"/>
        <v>#N/A</v>
      </c>
      <c r="EZ140" s="35" t="e">
        <f t="shared" si="169"/>
        <v>#N/A</v>
      </c>
      <c r="FA140" s="35" t="e">
        <f t="shared" si="170"/>
        <v>#N/A</v>
      </c>
      <c r="FB140" s="35" t="e">
        <f t="shared" si="171"/>
        <v>#N/A</v>
      </c>
      <c r="FC140" s="35" t="e">
        <f t="shared" si="172"/>
        <v>#N/A</v>
      </c>
      <c r="FD140" s="35" t="e">
        <f t="shared" si="173"/>
        <v>#N/A</v>
      </c>
      <c r="FE140" s="35" t="e">
        <f t="shared" si="174"/>
        <v>#N/A</v>
      </c>
      <c r="FF140" s="35" t="e">
        <f t="shared" si="175"/>
        <v>#N/A</v>
      </c>
      <c r="FG140" s="35" t="e">
        <f t="shared" si="176"/>
        <v>#N/A</v>
      </c>
      <c r="FH140" s="35" t="e">
        <f t="shared" si="177"/>
        <v>#N/A</v>
      </c>
      <c r="FI140" s="35" t="e">
        <f t="shared" si="178"/>
        <v>#N/A</v>
      </c>
      <c r="FJ140" s="35" t="e">
        <f t="shared" si="179"/>
        <v>#N/A</v>
      </c>
      <c r="FK140" s="35" t="e">
        <f t="shared" si="180"/>
        <v>#N/A</v>
      </c>
      <c r="FL140" s="35" t="e">
        <f t="shared" si="181"/>
        <v>#N/A</v>
      </c>
      <c r="FM140" s="35" t="e">
        <f t="shared" si="182"/>
        <v>#N/A</v>
      </c>
      <c r="FN140" s="35" t="e">
        <f t="shared" si="183"/>
        <v>#N/A</v>
      </c>
      <c r="FO140" s="35" t="e">
        <f t="shared" si="184"/>
        <v>#N/A</v>
      </c>
      <c r="FP140" s="35" t="e">
        <f t="shared" si="185"/>
        <v>#N/A</v>
      </c>
      <c r="FQ140" s="35" t="e">
        <f t="shared" si="186"/>
        <v>#N/A</v>
      </c>
      <c r="FR140" s="35" t="e">
        <f t="shared" si="187"/>
        <v>#N/A</v>
      </c>
      <c r="FS140" s="177" t="e">
        <f t="shared" si="188"/>
        <v>#N/A</v>
      </c>
      <c r="FT140" s="35"/>
      <c r="FU140" s="49">
        <v>41</v>
      </c>
      <c r="FV140" s="34"/>
      <c r="FW140" s="176" t="str">
        <f t="shared" si="189"/>
        <v>PASS</v>
      </c>
      <c r="FX140" s="36">
        <f t="shared" si="190"/>
        <v>3</v>
      </c>
      <c r="FY140" s="34">
        <f t="shared" si="191"/>
        <v>3</v>
      </c>
      <c r="FZ140" s="34">
        <f t="shared" si="192"/>
        <v>1</v>
      </c>
      <c r="GA140" s="34">
        <f t="shared" si="193"/>
        <v>1</v>
      </c>
      <c r="GB140" s="34">
        <f t="shared" si="194"/>
        <v>3</v>
      </c>
      <c r="GC140" s="34">
        <f t="shared" si="195"/>
        <v>3</v>
      </c>
      <c r="GD140" s="34">
        <f t="shared" si="196"/>
        <v>1</v>
      </c>
      <c r="GE140" s="173">
        <f t="shared" si="197"/>
        <v>1</v>
      </c>
      <c r="GF140" s="34">
        <f t="shared" si="198"/>
        <v>432</v>
      </c>
      <c r="GG140" s="34">
        <f t="shared" si="199"/>
        <v>0</v>
      </c>
      <c r="GH140" s="34">
        <f t="shared" si="200"/>
        <v>468</v>
      </c>
      <c r="GI140" s="34">
        <f t="shared" si="201"/>
        <v>18</v>
      </c>
      <c r="GJ140" s="34">
        <f t="shared" si="202"/>
        <v>0</v>
      </c>
      <c r="GK140" s="34">
        <f t="shared" si="203"/>
        <v>473.14859999999999</v>
      </c>
      <c r="GL140" s="34">
        <f t="shared" si="204"/>
        <v>941.27359999999999</v>
      </c>
      <c r="GM140" s="181">
        <f t="shared" si="205"/>
        <v>1373.3986</v>
      </c>
      <c r="GN140" s="34">
        <f t="shared" si="206"/>
        <v>1805.3986</v>
      </c>
      <c r="GO140" s="25"/>
      <c r="GP140" s="305"/>
      <c r="GR140" s="12"/>
      <c r="GS140" s="12"/>
      <c r="GT140" s="12"/>
      <c r="GU140" s="12"/>
      <c r="GV140" s="12"/>
      <c r="GW140" s="12"/>
      <c r="GX140" s="12"/>
      <c r="GY140" s="12"/>
      <c r="GZ140" s="12"/>
      <c r="HA140" s="12"/>
      <c r="HB140" s="12"/>
      <c r="HC140" s="26"/>
      <c r="HD140" s="26"/>
      <c r="HE140" s="26"/>
      <c r="HF140" s="26"/>
      <c r="HG140" s="26"/>
      <c r="HH140" s="2"/>
      <c r="HI140" s="2"/>
      <c r="HJ140" s="25"/>
      <c r="HK140" s="2"/>
      <c r="HL140" s="2"/>
    </row>
    <row r="141" spans="14:220" x14ac:dyDescent="0.3">
      <c r="N141" s="2"/>
      <c r="O141" s="25"/>
      <c r="P141" s="25"/>
      <c r="Q141" s="25"/>
      <c r="R141" s="25"/>
      <c r="S141" s="25"/>
      <c r="T141" s="25"/>
      <c r="U141" s="25"/>
      <c r="V141" s="2"/>
      <c r="W141" s="2"/>
      <c r="X141" s="2"/>
      <c r="Y141" s="25"/>
      <c r="Z141" s="25"/>
      <c r="AA141" s="25"/>
      <c r="AB141" s="2"/>
      <c r="AC141" s="25"/>
      <c r="AD141" s="25"/>
      <c r="AE141" s="25"/>
      <c r="AF141" s="25"/>
      <c r="AG141" s="25"/>
      <c r="AH141" s="25"/>
      <c r="AI141" s="25"/>
      <c r="AJ141" s="25"/>
      <c r="AK141" s="25"/>
      <c r="AL141" s="25"/>
      <c r="AM141" s="25"/>
      <c r="AN141" s="25"/>
      <c r="AO141" s="25"/>
      <c r="AP141" s="25"/>
      <c r="AQ141" s="25"/>
      <c r="AR141" s="142"/>
      <c r="AS141" s="18">
        <v>38</v>
      </c>
      <c r="AT141" s="26" t="s">
        <v>122</v>
      </c>
      <c r="AU141" s="4" t="str">
        <f t="shared" si="208"/>
        <v>FAIL</v>
      </c>
      <c r="AV141" s="26">
        <v>1</v>
      </c>
      <c r="AW141" s="26">
        <v>3</v>
      </c>
      <c r="AX141" s="26">
        <v>1</v>
      </c>
      <c r="AY141" s="26">
        <v>3</v>
      </c>
      <c r="AZ141" s="26">
        <v>1</v>
      </c>
      <c r="BA141" s="26">
        <v>3</v>
      </c>
      <c r="BB141" s="26">
        <v>1</v>
      </c>
      <c r="BC141" s="26">
        <v>3</v>
      </c>
      <c r="BD141" s="26">
        <f t="shared" si="241"/>
        <v>208</v>
      </c>
      <c r="BE141" s="26"/>
      <c r="BF141" s="26">
        <f t="shared" si="230"/>
        <v>284</v>
      </c>
      <c r="BG141" s="63">
        <f t="shared" si="230"/>
        <v>38</v>
      </c>
      <c r="BH141" s="26"/>
      <c r="BI141" s="138">
        <f t="shared" si="242"/>
        <v>208</v>
      </c>
      <c r="BJ141" s="138">
        <f t="shared" si="243"/>
        <v>492</v>
      </c>
      <c r="BK141" s="138">
        <f t="shared" si="244"/>
        <v>700</v>
      </c>
      <c r="BL141" s="138">
        <f t="shared" si="245"/>
        <v>984</v>
      </c>
      <c r="BM141" s="138">
        <f t="shared" si="246"/>
        <v>1192</v>
      </c>
      <c r="BN141" s="138">
        <f t="shared" si="247"/>
        <v>1476</v>
      </c>
      <c r="BO141" s="138">
        <f t="shared" si="248"/>
        <v>1684</v>
      </c>
      <c r="BP141" s="138">
        <f t="shared" si="249"/>
        <v>0</v>
      </c>
      <c r="BQ141" s="26"/>
      <c r="BR141" s="26" t="str">
        <f t="shared" si="219"/>
        <v>yes3</v>
      </c>
      <c r="BS141" s="26" t="str">
        <f t="shared" si="250"/>
        <v>Int</v>
      </c>
      <c r="BT141" s="26"/>
      <c r="BU141" s="26"/>
      <c r="BV141" s="1">
        <f t="shared" si="236"/>
        <v>0</v>
      </c>
      <c r="BW141" s="1">
        <f t="shared" si="236"/>
        <v>0</v>
      </c>
      <c r="BX141" s="1">
        <f t="shared" si="236"/>
        <v>0</v>
      </c>
      <c r="BY141" s="1">
        <f t="shared" si="236"/>
        <v>0</v>
      </c>
      <c r="BZ141" s="1">
        <f t="shared" si="236"/>
        <v>0</v>
      </c>
      <c r="CA141" s="1">
        <f t="shared" si="236"/>
        <v>1</v>
      </c>
      <c r="CB141" s="1">
        <f t="shared" si="236"/>
        <v>0</v>
      </c>
      <c r="CC141" s="1">
        <f t="shared" si="236"/>
        <v>0</v>
      </c>
      <c r="CD141" s="1">
        <f t="shared" si="236"/>
        <v>0</v>
      </c>
      <c r="CE141" s="1">
        <f t="shared" si="236"/>
        <v>0</v>
      </c>
      <c r="CF141" s="1">
        <f t="shared" si="237"/>
        <v>0</v>
      </c>
      <c r="CG141" s="1">
        <f t="shared" si="237"/>
        <v>0</v>
      </c>
      <c r="CH141" s="1">
        <f t="shared" si="237"/>
        <v>1</v>
      </c>
      <c r="CI141" s="1">
        <f t="shared" si="237"/>
        <v>0</v>
      </c>
      <c r="CJ141" s="1">
        <f t="shared" si="237"/>
        <v>0</v>
      </c>
      <c r="CK141" s="1">
        <f t="shared" si="237"/>
        <v>0</v>
      </c>
      <c r="CL141" s="1">
        <f t="shared" si="237"/>
        <v>0</v>
      </c>
      <c r="CM141" s="1">
        <f t="shared" si="237"/>
        <v>0</v>
      </c>
      <c r="CN141" s="1">
        <f t="shared" si="237"/>
        <v>0</v>
      </c>
      <c r="CO141" s="1">
        <f t="shared" si="237"/>
        <v>0</v>
      </c>
      <c r="CP141" s="1">
        <f t="shared" si="238"/>
        <v>0</v>
      </c>
      <c r="CQ141" s="1">
        <f t="shared" si="238"/>
        <v>0</v>
      </c>
      <c r="CR141" s="1">
        <f t="shared" si="238"/>
        <v>0</v>
      </c>
      <c r="CS141" s="1">
        <f t="shared" si="238"/>
        <v>0</v>
      </c>
      <c r="CT141" s="1">
        <f t="shared" si="238"/>
        <v>0</v>
      </c>
      <c r="CU141" s="1">
        <f t="shared" si="238"/>
        <v>0</v>
      </c>
      <c r="CV141" s="1">
        <f t="shared" si="238"/>
        <v>0</v>
      </c>
      <c r="CW141" s="1">
        <f t="shared" si="238"/>
        <v>0</v>
      </c>
      <c r="CX141" s="1">
        <f t="shared" si="238"/>
        <v>0</v>
      </c>
      <c r="CY141" s="1">
        <f t="shared" si="238"/>
        <v>0</v>
      </c>
      <c r="CZ141" s="1">
        <f t="shared" si="239"/>
        <v>0</v>
      </c>
      <c r="DA141" s="1">
        <f t="shared" si="239"/>
        <v>0</v>
      </c>
      <c r="DB141" s="1">
        <f t="shared" si="239"/>
        <v>0</v>
      </c>
      <c r="DC141" s="1">
        <f t="shared" si="239"/>
        <v>0</v>
      </c>
      <c r="DD141" s="1">
        <f t="shared" si="239"/>
        <v>0</v>
      </c>
      <c r="DE141" s="1">
        <f t="shared" si="239"/>
        <v>0</v>
      </c>
      <c r="DF141" s="1">
        <f t="shared" si="239"/>
        <v>0</v>
      </c>
      <c r="DG141" s="1">
        <f t="shared" si="239"/>
        <v>0</v>
      </c>
      <c r="DH141" s="1">
        <f t="shared" si="239"/>
        <v>0</v>
      </c>
      <c r="DI141" s="1">
        <f t="shared" si="239"/>
        <v>0</v>
      </c>
      <c r="DJ141" s="1">
        <f t="shared" si="240"/>
        <v>0</v>
      </c>
      <c r="DK141" s="1">
        <f t="shared" si="240"/>
        <v>0</v>
      </c>
      <c r="DL141" s="1">
        <f t="shared" si="240"/>
        <v>1</v>
      </c>
      <c r="DM141" s="1">
        <f t="shared" si="240"/>
        <v>0</v>
      </c>
      <c r="DN141" s="1">
        <f t="shared" si="240"/>
        <v>0</v>
      </c>
      <c r="DO141" s="1">
        <f t="shared" si="240"/>
        <v>0</v>
      </c>
      <c r="DP141" s="26"/>
      <c r="DQ141" s="26"/>
      <c r="DR141" s="26"/>
      <c r="DS141" s="26"/>
      <c r="DT141" s="366"/>
      <c r="DU141" s="142"/>
      <c r="DV141" s="26"/>
      <c r="DW141" s="48">
        <v>128</v>
      </c>
      <c r="DX141" s="26" t="str">
        <f>IFERROR(INDEX(AT$11:AT$2000,_xlfn.AGGREGATE(15,6,(ROW(AT$11:AT$2000)-ROW(AT$11)+1)/($AU$11:$AU$2000=$DY$8),ROWS(DX$11:DX141))),"")</f>
        <v/>
      </c>
      <c r="DY141" s="4" t="str">
        <f>IFERROR(INDEX(AU$11:AU$2000,_xlfn.AGGREGATE(15,6,(ROW(AU$11:AU$2000)-ROW(AU$11)+1)/($AU$11:$AU$2000=$DY$8),ROWS(DY$11:DY141))),"")</f>
        <v/>
      </c>
      <c r="DZ141" s="26" t="str">
        <f>IFERROR(INDEX(AV$11:AV$2000,_xlfn.AGGREGATE(15,6,(ROW(AV$11:AV$2000)-ROW(AV$11)+1)/($AU$11:$AU$2000=$DY$8),ROWS(DZ$11:DZ141))),"")</f>
        <v/>
      </c>
      <c r="EA141" s="26" t="str">
        <f>IFERROR(INDEX(AW$11:AW$2000,_xlfn.AGGREGATE(15,6,(ROW(AW$11:AW$2000)-ROW(AW$11)+1)/($AU$11:$AU$2000=$DY$8),ROWS(EA$11:EA141))),"")</f>
        <v/>
      </c>
      <c r="EB141" s="26" t="str">
        <f>IFERROR(INDEX(AX$11:AX$2000,_xlfn.AGGREGATE(15,6,(ROW(AX$11:AX$2000)-ROW(AX$11)+1)/($AU$11:$AU$2000=$DY$8),ROWS(EB$11:EB141))),"")</f>
        <v/>
      </c>
      <c r="EC141" s="26" t="str">
        <f>IFERROR(INDEX(AY$11:AY$2000,_xlfn.AGGREGATE(15,6,(ROW(AY$11:AY$2000)-ROW(AY$11)+1)/($AU$11:$AU$2000=$DY$8),ROWS(EC$11:EC141))),"")</f>
        <v/>
      </c>
      <c r="ED141" s="26" t="str">
        <f>IFERROR(INDEX(AZ$11:AZ$2000,_xlfn.AGGREGATE(15,6,(ROW(AZ$11:AZ$2000)-ROW(AZ$11)+1)/($AU$11:$AU$2000=$DY$8),ROWS(ED$11:ED141))),"")</f>
        <v/>
      </c>
      <c r="EE141" s="26" t="str">
        <f>IFERROR(INDEX(BA$11:BA$2000,_xlfn.AGGREGATE(15,6,(ROW(BA$11:BA$2000)-ROW(BA$11)+1)/($AU$11:$AU$2000=$DY$8),ROWS(EE$11:EE141))),"")</f>
        <v/>
      </c>
      <c r="EF141" s="26" t="str">
        <f>IFERROR(INDEX(BB$11:BB$2000,_xlfn.AGGREGATE(15,6,(ROW(BB$11:BB$2000)-ROW(BB$11)+1)/($AU$11:$AU$2000=$DY$8),ROWS(EF$11:EF141))),"")</f>
        <v/>
      </c>
      <c r="EG141" s="26" t="str">
        <f>IFERROR(INDEX(BC$11:BC$2000,_xlfn.AGGREGATE(15,6,(ROW(BC$11:BC$2000)-ROW(BC$11)+1)/($AU$11:$AU$2000=$DY$8),ROWS(EG$11:EG141))),"")</f>
        <v/>
      </c>
      <c r="EH141" s="26" t="str">
        <f>IFERROR(INDEX(BD$11:BD$2000,_xlfn.AGGREGATE(15,6,(ROW(BD$11:BD$2000)-ROW(BD$11)+1)/($AU$11:$AU$2000=$DY$8),ROWS(EH$11:EH141))),"")</f>
        <v/>
      </c>
      <c r="EI141" s="26" t="str">
        <f>IFERROR(INDEX(BE$11:BE$2000,_xlfn.AGGREGATE(15,6,(ROW(BE$11:BE$2000)-ROW(BE$11)+1)/($AU$11:$AU$2000=$DY$8),ROWS(EI$11:EI141))),"")</f>
        <v/>
      </c>
      <c r="EJ141" s="26" t="str">
        <f>IFERROR(INDEX(BF$11:BF$2000,_xlfn.AGGREGATE(15,6,(ROW(BF$11:BF$2000)-ROW(BF$11)+1)/($AU$11:$AU$2000=$DY$8),ROWS(EJ$11:EJ141))),"")</f>
        <v/>
      </c>
      <c r="EK141" s="26" t="str">
        <f>IFERROR(INDEX(BG$11:BG$2000,_xlfn.AGGREGATE(15,6,(ROW(BG$11:BG$2000)-ROW(BG$11)+1)/($AU$11:$AU$2000=$DY$8),ROWS(EK$11:EK141))),"")</f>
        <v/>
      </c>
      <c r="EL141" s="26" t="str">
        <f>IFERROR(INDEX(BH$11:BH$2000,_xlfn.AGGREGATE(15,6,(ROW(BH$11:BH$2000)-ROW(BH$11)+1)/($AU$11:$AU$2000=$DY$8),ROWS(EL$11:EL141))),"")</f>
        <v/>
      </c>
      <c r="EM141" s="26" t="str">
        <f>IFERROR(INDEX(BI$11:BI$2000,_xlfn.AGGREGATE(15,6,(ROW(BI$11:BI$2000)-ROW(BI$11)+1)/($AU$11:$AU$2000=$DY$8),ROWS(EM$11:EM141))),"")</f>
        <v/>
      </c>
      <c r="EN141" s="26" t="str">
        <f>IFERROR(INDEX(BJ$11:BJ$2000,_xlfn.AGGREGATE(15,6,(ROW(BJ$11:BJ$2000)-ROW(BJ$11)+1)/($AU$11:$AU$2000=$DY$8),ROWS(EN$11:EN141))),"")</f>
        <v/>
      </c>
      <c r="EO141" s="26" t="str">
        <f>IFERROR(INDEX(BK$11:BK$2000,_xlfn.AGGREGATE(15,6,(ROW(BK$11:BK$2000)-ROW(BK$11)+1)/($AU$11:$AU$2000=$DY$8),ROWS(EO$11:EO141))),"")</f>
        <v/>
      </c>
      <c r="EP141" s="26" t="str">
        <f>IFERROR(INDEX(BL$11:BL$2000,_xlfn.AGGREGATE(15,6,(ROW(BL$11:BL$2000)-ROW(BL$11)+1)/($AU$11:$AU$2000=$DY$8),ROWS(EP$11:EP141))),"")</f>
        <v/>
      </c>
      <c r="EQ141" s="26" t="str">
        <f>IFERROR(INDEX(BM$11:BM$2000,_xlfn.AGGREGATE(15,6,(ROW(BM$11:BM$2000)-ROW(BM$11)+1)/($AU$11:$AU$2000=$DY$8),ROWS(EQ$11:EQ141))),"")</f>
        <v/>
      </c>
      <c r="ER141" s="26" t="str">
        <f>IFERROR(INDEX(BN$11:BN$2000,_xlfn.AGGREGATE(15,6,(ROW(BN$11:BN$2000)-ROW(BN$11)+1)/($AU$11:$AU$2000=$DY$8),ROWS(ER$11:ER141))),"")</f>
        <v/>
      </c>
      <c r="ES141" s="26" t="str">
        <f>IFERROR(INDEX(BO$11:BO$2000,_xlfn.AGGREGATE(15,6,(ROW(BO$11:BO$2000)-ROW(BO$11)+1)/($AU$11:$AU$2000=$DY$8),ROWS(ES$11:ES141))),"")</f>
        <v/>
      </c>
      <c r="ET141" s="63" t="str">
        <f>IFERROR(INDEX(BP$11:BP$2000,_xlfn.AGGREGATE(15,6,(ROW(BP$11:BP$2000)-ROW(BP$11)+1)/($AU$11:$AU$2000=$DY$8),ROWS(ET$11:ET141))),"")</f>
        <v/>
      </c>
      <c r="EU141" s="25"/>
      <c r="EV141" s="49">
        <v>42</v>
      </c>
      <c r="EW141" s="34"/>
      <c r="EX141" s="176" t="e">
        <f t="shared" si="167"/>
        <v>#N/A</v>
      </c>
      <c r="EY141" s="35" t="e">
        <f t="shared" si="168"/>
        <v>#N/A</v>
      </c>
      <c r="EZ141" s="35" t="e">
        <f t="shared" si="169"/>
        <v>#N/A</v>
      </c>
      <c r="FA141" s="35" t="e">
        <f t="shared" si="170"/>
        <v>#N/A</v>
      </c>
      <c r="FB141" s="35" t="e">
        <f t="shared" si="171"/>
        <v>#N/A</v>
      </c>
      <c r="FC141" s="35" t="e">
        <f t="shared" si="172"/>
        <v>#N/A</v>
      </c>
      <c r="FD141" s="35" t="e">
        <f t="shared" si="173"/>
        <v>#N/A</v>
      </c>
      <c r="FE141" s="35" t="e">
        <f t="shared" si="174"/>
        <v>#N/A</v>
      </c>
      <c r="FF141" s="35" t="e">
        <f t="shared" si="175"/>
        <v>#N/A</v>
      </c>
      <c r="FG141" s="35" t="e">
        <f t="shared" si="176"/>
        <v>#N/A</v>
      </c>
      <c r="FH141" s="35" t="e">
        <f t="shared" si="177"/>
        <v>#N/A</v>
      </c>
      <c r="FI141" s="35" t="e">
        <f t="shared" si="178"/>
        <v>#N/A</v>
      </c>
      <c r="FJ141" s="35" t="e">
        <f t="shared" si="179"/>
        <v>#N/A</v>
      </c>
      <c r="FK141" s="35" t="e">
        <f t="shared" si="180"/>
        <v>#N/A</v>
      </c>
      <c r="FL141" s="35" t="e">
        <f t="shared" si="181"/>
        <v>#N/A</v>
      </c>
      <c r="FM141" s="35" t="e">
        <f t="shared" si="182"/>
        <v>#N/A</v>
      </c>
      <c r="FN141" s="35" t="e">
        <f t="shared" si="183"/>
        <v>#N/A</v>
      </c>
      <c r="FO141" s="35" t="e">
        <f t="shared" si="184"/>
        <v>#N/A</v>
      </c>
      <c r="FP141" s="35" t="e">
        <f t="shared" si="185"/>
        <v>#N/A</v>
      </c>
      <c r="FQ141" s="35" t="e">
        <f t="shared" si="186"/>
        <v>#N/A</v>
      </c>
      <c r="FR141" s="35" t="e">
        <f t="shared" si="187"/>
        <v>#N/A</v>
      </c>
      <c r="FS141" s="177" t="e">
        <f t="shared" si="188"/>
        <v>#N/A</v>
      </c>
      <c r="FT141" s="35"/>
      <c r="FU141" s="49">
        <v>42</v>
      </c>
      <c r="FV141" s="34"/>
      <c r="FW141" s="176" t="str">
        <f t="shared" si="189"/>
        <v>PASS</v>
      </c>
      <c r="FX141" s="36">
        <f t="shared" si="190"/>
        <v>3</v>
      </c>
      <c r="FY141" s="34">
        <f t="shared" si="191"/>
        <v>1</v>
      </c>
      <c r="FZ141" s="34">
        <f t="shared" si="192"/>
        <v>3</v>
      </c>
      <c r="GA141" s="34">
        <f t="shared" si="193"/>
        <v>1</v>
      </c>
      <c r="GB141" s="34">
        <f t="shared" si="194"/>
        <v>3</v>
      </c>
      <c r="GC141" s="34">
        <f t="shared" si="195"/>
        <v>1</v>
      </c>
      <c r="GD141" s="34">
        <f t="shared" si="196"/>
        <v>3</v>
      </c>
      <c r="GE141" s="173">
        <f t="shared" si="197"/>
        <v>1</v>
      </c>
      <c r="GF141" s="34">
        <f t="shared" si="198"/>
        <v>431.5</v>
      </c>
      <c r="GG141" s="34">
        <f t="shared" si="199"/>
        <v>0</v>
      </c>
      <c r="GH141" s="34">
        <f t="shared" si="200"/>
        <v>468.5</v>
      </c>
      <c r="GI141" s="34">
        <f t="shared" si="201"/>
        <v>18.5</v>
      </c>
      <c r="GJ141" s="34">
        <f t="shared" si="202"/>
        <v>0</v>
      </c>
      <c r="GK141" s="34">
        <f t="shared" si="203"/>
        <v>473.64859999999999</v>
      </c>
      <c r="GL141" s="34">
        <f t="shared" si="204"/>
        <v>905.27359999999999</v>
      </c>
      <c r="GM141" s="181">
        <f t="shared" si="205"/>
        <v>1373.8986</v>
      </c>
      <c r="GN141" s="34">
        <f t="shared" si="206"/>
        <v>1805.3986</v>
      </c>
      <c r="GO141" s="25"/>
      <c r="GP141" s="305"/>
      <c r="GR141" s="12"/>
      <c r="GS141" s="12"/>
      <c r="GT141" s="12"/>
      <c r="GU141" s="12"/>
      <c r="GV141" s="12"/>
      <c r="GW141" s="12"/>
      <c r="GX141" s="12"/>
      <c r="GY141" s="12"/>
      <c r="GZ141" s="12"/>
      <c r="HA141" s="12"/>
      <c r="HB141" s="12"/>
      <c r="HC141" s="26"/>
      <c r="HD141" s="26"/>
      <c r="HE141" s="26"/>
      <c r="HF141" s="26"/>
      <c r="HG141" s="26"/>
      <c r="HH141" s="2"/>
      <c r="HI141" s="2"/>
      <c r="HJ141" s="25"/>
      <c r="HK141" s="2"/>
      <c r="HL141" s="2"/>
    </row>
    <row r="142" spans="14:220" x14ac:dyDescent="0.3">
      <c r="N142" s="2"/>
      <c r="O142" s="25"/>
      <c r="P142" s="25"/>
      <c r="Q142" s="25"/>
      <c r="R142" s="25"/>
      <c r="S142" s="25"/>
      <c r="T142" s="25"/>
      <c r="U142" s="25"/>
      <c r="V142" s="2"/>
      <c r="W142" s="2"/>
      <c r="X142" s="2"/>
      <c r="Y142" s="25"/>
      <c r="Z142" s="25"/>
      <c r="AA142" s="25"/>
      <c r="AB142" s="2"/>
      <c r="AC142" s="25"/>
      <c r="AD142" s="25"/>
      <c r="AE142" s="25"/>
      <c r="AF142" s="25"/>
      <c r="AG142" s="25"/>
      <c r="AH142" s="25"/>
      <c r="AI142" s="25"/>
      <c r="AJ142" s="25"/>
      <c r="AK142" s="25"/>
      <c r="AL142" s="25"/>
      <c r="AM142" s="25"/>
      <c r="AN142" s="25"/>
      <c r="AO142" s="25"/>
      <c r="AP142" s="25"/>
      <c r="AQ142" s="25"/>
      <c r="AR142" s="142"/>
      <c r="AS142" s="18">
        <v>39</v>
      </c>
      <c r="AT142" s="26" t="s">
        <v>122</v>
      </c>
      <c r="AU142" s="4" t="str">
        <f t="shared" si="208"/>
        <v>FAIL</v>
      </c>
      <c r="AV142" s="26">
        <v>1</v>
      </c>
      <c r="AW142" s="26">
        <v>3</v>
      </c>
      <c r="AX142" s="26">
        <v>1</v>
      </c>
      <c r="AY142" s="26">
        <v>3</v>
      </c>
      <c r="AZ142" s="26">
        <v>1</v>
      </c>
      <c r="BA142" s="26">
        <v>3</v>
      </c>
      <c r="BB142" s="26">
        <v>1</v>
      </c>
      <c r="BC142" s="26">
        <v>3</v>
      </c>
      <c r="BD142" s="26">
        <f t="shared" si="241"/>
        <v>207</v>
      </c>
      <c r="BE142" s="26"/>
      <c r="BF142" s="26">
        <f t="shared" si="230"/>
        <v>285</v>
      </c>
      <c r="BG142" s="63">
        <f t="shared" si="230"/>
        <v>39</v>
      </c>
      <c r="BH142" s="26"/>
      <c r="BI142" s="138">
        <f t="shared" si="242"/>
        <v>207</v>
      </c>
      <c r="BJ142" s="138">
        <f t="shared" si="243"/>
        <v>492</v>
      </c>
      <c r="BK142" s="138">
        <f t="shared" si="244"/>
        <v>699</v>
      </c>
      <c r="BL142" s="138">
        <f t="shared" si="245"/>
        <v>984</v>
      </c>
      <c r="BM142" s="138">
        <f t="shared" si="246"/>
        <v>1191</v>
      </c>
      <c r="BN142" s="138">
        <f t="shared" si="247"/>
        <v>1476</v>
      </c>
      <c r="BO142" s="138">
        <f t="shared" si="248"/>
        <v>1683</v>
      </c>
      <c r="BP142" s="138">
        <f t="shared" si="249"/>
        <v>0</v>
      </c>
      <c r="BQ142" s="26"/>
      <c r="BR142" s="26" t="str">
        <f t="shared" si="219"/>
        <v>yes3</v>
      </c>
      <c r="BS142" s="26" t="str">
        <f t="shared" si="250"/>
        <v>Int</v>
      </c>
      <c r="BT142" s="26"/>
      <c r="BU142" s="26"/>
      <c r="BV142" s="1">
        <f t="shared" si="236"/>
        <v>0</v>
      </c>
      <c r="BW142" s="1">
        <f t="shared" si="236"/>
        <v>0</v>
      </c>
      <c r="BX142" s="1">
        <f t="shared" si="236"/>
        <v>0</v>
      </c>
      <c r="BY142" s="1">
        <f t="shared" si="236"/>
        <v>0</v>
      </c>
      <c r="BZ142" s="1">
        <f t="shared" si="236"/>
        <v>0</v>
      </c>
      <c r="CA142" s="1">
        <f t="shared" si="236"/>
        <v>1</v>
      </c>
      <c r="CB142" s="1">
        <f t="shared" si="236"/>
        <v>0</v>
      </c>
      <c r="CC142" s="1">
        <f t="shared" si="236"/>
        <v>0</v>
      </c>
      <c r="CD142" s="1">
        <f t="shared" si="236"/>
        <v>0</v>
      </c>
      <c r="CE142" s="1">
        <f t="shared" si="236"/>
        <v>0</v>
      </c>
      <c r="CF142" s="1">
        <f t="shared" si="237"/>
        <v>0</v>
      </c>
      <c r="CG142" s="1">
        <f t="shared" si="237"/>
        <v>0</v>
      </c>
      <c r="CH142" s="1">
        <f t="shared" si="237"/>
        <v>1</v>
      </c>
      <c r="CI142" s="1">
        <f t="shared" si="237"/>
        <v>0</v>
      </c>
      <c r="CJ142" s="1">
        <f t="shared" si="237"/>
        <v>0</v>
      </c>
      <c r="CK142" s="1">
        <f t="shared" si="237"/>
        <v>0</v>
      </c>
      <c r="CL142" s="1">
        <f t="shared" si="237"/>
        <v>0</v>
      </c>
      <c r="CM142" s="1">
        <f t="shared" si="237"/>
        <v>0</v>
      </c>
      <c r="CN142" s="1">
        <f t="shared" si="237"/>
        <v>0</v>
      </c>
      <c r="CO142" s="1">
        <f t="shared" si="237"/>
        <v>0</v>
      </c>
      <c r="CP142" s="1">
        <f t="shared" si="238"/>
        <v>0</v>
      </c>
      <c r="CQ142" s="1">
        <f t="shared" si="238"/>
        <v>0</v>
      </c>
      <c r="CR142" s="1">
        <f t="shared" si="238"/>
        <v>0</v>
      </c>
      <c r="CS142" s="1">
        <f t="shared" si="238"/>
        <v>0</v>
      </c>
      <c r="CT142" s="1">
        <f t="shared" si="238"/>
        <v>0</v>
      </c>
      <c r="CU142" s="1">
        <f t="shared" si="238"/>
        <v>0</v>
      </c>
      <c r="CV142" s="1">
        <f t="shared" si="238"/>
        <v>0</v>
      </c>
      <c r="CW142" s="1">
        <f t="shared" si="238"/>
        <v>0</v>
      </c>
      <c r="CX142" s="1">
        <f t="shared" si="238"/>
        <v>0</v>
      </c>
      <c r="CY142" s="1">
        <f t="shared" si="238"/>
        <v>0</v>
      </c>
      <c r="CZ142" s="1">
        <f t="shared" si="239"/>
        <v>0</v>
      </c>
      <c r="DA142" s="1">
        <f t="shared" si="239"/>
        <v>0</v>
      </c>
      <c r="DB142" s="1">
        <f t="shared" si="239"/>
        <v>0</v>
      </c>
      <c r="DC142" s="1">
        <f t="shared" si="239"/>
        <v>0</v>
      </c>
      <c r="DD142" s="1">
        <f t="shared" si="239"/>
        <v>0</v>
      </c>
      <c r="DE142" s="1">
        <f t="shared" si="239"/>
        <v>0</v>
      </c>
      <c r="DF142" s="1">
        <f t="shared" si="239"/>
        <v>0</v>
      </c>
      <c r="DG142" s="1">
        <f t="shared" si="239"/>
        <v>0</v>
      </c>
      <c r="DH142" s="1">
        <f t="shared" si="239"/>
        <v>0</v>
      </c>
      <c r="DI142" s="1">
        <f t="shared" si="239"/>
        <v>0</v>
      </c>
      <c r="DJ142" s="1">
        <f t="shared" si="240"/>
        <v>0</v>
      </c>
      <c r="DK142" s="1">
        <f t="shared" si="240"/>
        <v>0</v>
      </c>
      <c r="DL142" s="1">
        <f t="shared" si="240"/>
        <v>1</v>
      </c>
      <c r="DM142" s="1">
        <f t="shared" si="240"/>
        <v>0</v>
      </c>
      <c r="DN142" s="1">
        <f t="shared" si="240"/>
        <v>0</v>
      </c>
      <c r="DO142" s="1">
        <f t="shared" si="240"/>
        <v>0</v>
      </c>
      <c r="DP142" s="26"/>
      <c r="DQ142" s="26"/>
      <c r="DR142" s="26"/>
      <c r="DS142" s="26"/>
      <c r="DT142" s="366"/>
      <c r="DU142" s="142"/>
      <c r="DV142" s="26"/>
      <c r="DW142" s="48">
        <v>129</v>
      </c>
      <c r="DX142" s="26" t="str">
        <f>IFERROR(INDEX(AT$11:AT$2000,_xlfn.AGGREGATE(15,6,(ROW(AT$11:AT$2000)-ROW(AT$11)+1)/($AU$11:$AU$2000=$DY$8),ROWS(DX$11:DX142))),"")</f>
        <v/>
      </c>
      <c r="DY142" s="4" t="str">
        <f>IFERROR(INDEX(AU$11:AU$2000,_xlfn.AGGREGATE(15,6,(ROW(AU$11:AU$2000)-ROW(AU$11)+1)/($AU$11:$AU$2000=$DY$8),ROWS(DY$11:DY142))),"")</f>
        <v/>
      </c>
      <c r="DZ142" s="26" t="str">
        <f>IFERROR(INDEX(AV$11:AV$2000,_xlfn.AGGREGATE(15,6,(ROW(AV$11:AV$2000)-ROW(AV$11)+1)/($AU$11:$AU$2000=$DY$8),ROWS(DZ$11:DZ142))),"")</f>
        <v/>
      </c>
      <c r="EA142" s="26" t="str">
        <f>IFERROR(INDEX(AW$11:AW$2000,_xlfn.AGGREGATE(15,6,(ROW(AW$11:AW$2000)-ROW(AW$11)+1)/($AU$11:$AU$2000=$DY$8),ROWS(EA$11:EA142))),"")</f>
        <v/>
      </c>
      <c r="EB142" s="26" t="str">
        <f>IFERROR(INDEX(AX$11:AX$2000,_xlfn.AGGREGATE(15,6,(ROW(AX$11:AX$2000)-ROW(AX$11)+1)/($AU$11:$AU$2000=$DY$8),ROWS(EB$11:EB142))),"")</f>
        <v/>
      </c>
      <c r="EC142" s="26" t="str">
        <f>IFERROR(INDEX(AY$11:AY$2000,_xlfn.AGGREGATE(15,6,(ROW(AY$11:AY$2000)-ROW(AY$11)+1)/($AU$11:$AU$2000=$DY$8),ROWS(EC$11:EC142))),"")</f>
        <v/>
      </c>
      <c r="ED142" s="26" t="str">
        <f>IFERROR(INDEX(AZ$11:AZ$2000,_xlfn.AGGREGATE(15,6,(ROW(AZ$11:AZ$2000)-ROW(AZ$11)+1)/($AU$11:$AU$2000=$DY$8),ROWS(ED$11:ED142))),"")</f>
        <v/>
      </c>
      <c r="EE142" s="26" t="str">
        <f>IFERROR(INDEX(BA$11:BA$2000,_xlfn.AGGREGATE(15,6,(ROW(BA$11:BA$2000)-ROW(BA$11)+1)/($AU$11:$AU$2000=$DY$8),ROWS(EE$11:EE142))),"")</f>
        <v/>
      </c>
      <c r="EF142" s="26" t="str">
        <f>IFERROR(INDEX(BB$11:BB$2000,_xlfn.AGGREGATE(15,6,(ROW(BB$11:BB$2000)-ROW(BB$11)+1)/($AU$11:$AU$2000=$DY$8),ROWS(EF$11:EF142))),"")</f>
        <v/>
      </c>
      <c r="EG142" s="26" t="str">
        <f>IFERROR(INDEX(BC$11:BC$2000,_xlfn.AGGREGATE(15,6,(ROW(BC$11:BC$2000)-ROW(BC$11)+1)/($AU$11:$AU$2000=$DY$8),ROWS(EG$11:EG142))),"")</f>
        <v/>
      </c>
      <c r="EH142" s="26" t="str">
        <f>IFERROR(INDEX(BD$11:BD$2000,_xlfn.AGGREGATE(15,6,(ROW(BD$11:BD$2000)-ROW(BD$11)+1)/($AU$11:$AU$2000=$DY$8),ROWS(EH$11:EH142))),"")</f>
        <v/>
      </c>
      <c r="EI142" s="26" t="str">
        <f>IFERROR(INDEX(BE$11:BE$2000,_xlfn.AGGREGATE(15,6,(ROW(BE$11:BE$2000)-ROW(BE$11)+1)/($AU$11:$AU$2000=$DY$8),ROWS(EI$11:EI142))),"")</f>
        <v/>
      </c>
      <c r="EJ142" s="26" t="str">
        <f>IFERROR(INDEX(BF$11:BF$2000,_xlfn.AGGREGATE(15,6,(ROW(BF$11:BF$2000)-ROW(BF$11)+1)/($AU$11:$AU$2000=$DY$8),ROWS(EJ$11:EJ142))),"")</f>
        <v/>
      </c>
      <c r="EK142" s="26" t="str">
        <f>IFERROR(INDEX(BG$11:BG$2000,_xlfn.AGGREGATE(15,6,(ROW(BG$11:BG$2000)-ROW(BG$11)+1)/($AU$11:$AU$2000=$DY$8),ROWS(EK$11:EK142))),"")</f>
        <v/>
      </c>
      <c r="EL142" s="26" t="str">
        <f>IFERROR(INDEX(BH$11:BH$2000,_xlfn.AGGREGATE(15,6,(ROW(BH$11:BH$2000)-ROW(BH$11)+1)/($AU$11:$AU$2000=$DY$8),ROWS(EL$11:EL142))),"")</f>
        <v/>
      </c>
      <c r="EM142" s="26" t="str">
        <f>IFERROR(INDEX(BI$11:BI$2000,_xlfn.AGGREGATE(15,6,(ROW(BI$11:BI$2000)-ROW(BI$11)+1)/($AU$11:$AU$2000=$DY$8),ROWS(EM$11:EM142))),"")</f>
        <v/>
      </c>
      <c r="EN142" s="26" t="str">
        <f>IFERROR(INDEX(BJ$11:BJ$2000,_xlfn.AGGREGATE(15,6,(ROW(BJ$11:BJ$2000)-ROW(BJ$11)+1)/($AU$11:$AU$2000=$DY$8),ROWS(EN$11:EN142))),"")</f>
        <v/>
      </c>
      <c r="EO142" s="26" t="str">
        <f>IFERROR(INDEX(BK$11:BK$2000,_xlfn.AGGREGATE(15,6,(ROW(BK$11:BK$2000)-ROW(BK$11)+1)/($AU$11:$AU$2000=$DY$8),ROWS(EO$11:EO142))),"")</f>
        <v/>
      </c>
      <c r="EP142" s="26" t="str">
        <f>IFERROR(INDEX(BL$11:BL$2000,_xlfn.AGGREGATE(15,6,(ROW(BL$11:BL$2000)-ROW(BL$11)+1)/($AU$11:$AU$2000=$DY$8),ROWS(EP$11:EP142))),"")</f>
        <v/>
      </c>
      <c r="EQ142" s="26" t="str">
        <f>IFERROR(INDEX(BM$11:BM$2000,_xlfn.AGGREGATE(15,6,(ROW(BM$11:BM$2000)-ROW(BM$11)+1)/($AU$11:$AU$2000=$DY$8),ROWS(EQ$11:EQ142))),"")</f>
        <v/>
      </c>
      <c r="ER142" s="26" t="str">
        <f>IFERROR(INDEX(BN$11:BN$2000,_xlfn.AGGREGATE(15,6,(ROW(BN$11:BN$2000)-ROW(BN$11)+1)/($AU$11:$AU$2000=$DY$8),ROWS(ER$11:ER142))),"")</f>
        <v/>
      </c>
      <c r="ES142" s="26" t="str">
        <f>IFERROR(INDEX(BO$11:BO$2000,_xlfn.AGGREGATE(15,6,(ROW(BO$11:BO$2000)-ROW(BO$11)+1)/($AU$11:$AU$2000=$DY$8),ROWS(ES$11:ES142))),"")</f>
        <v/>
      </c>
      <c r="ET142" s="63" t="str">
        <f>IFERROR(INDEX(BP$11:BP$2000,_xlfn.AGGREGATE(15,6,(ROW(BP$11:BP$2000)-ROW(BP$11)+1)/($AU$11:$AU$2000=$DY$8),ROWS(ET$11:ET142))),"")</f>
        <v/>
      </c>
      <c r="EU142" s="25"/>
      <c r="EV142" s="49">
        <v>43</v>
      </c>
      <c r="EW142" s="34"/>
      <c r="EX142" s="176" t="e">
        <f t="shared" si="167"/>
        <v>#N/A</v>
      </c>
      <c r="EY142" s="35" t="e">
        <f t="shared" si="168"/>
        <v>#N/A</v>
      </c>
      <c r="EZ142" s="35" t="e">
        <f t="shared" si="169"/>
        <v>#N/A</v>
      </c>
      <c r="FA142" s="35" t="e">
        <f t="shared" si="170"/>
        <v>#N/A</v>
      </c>
      <c r="FB142" s="35" t="e">
        <f t="shared" si="171"/>
        <v>#N/A</v>
      </c>
      <c r="FC142" s="35" t="e">
        <f t="shared" si="172"/>
        <v>#N/A</v>
      </c>
      <c r="FD142" s="35" t="e">
        <f t="shared" si="173"/>
        <v>#N/A</v>
      </c>
      <c r="FE142" s="35" t="e">
        <f t="shared" si="174"/>
        <v>#N/A</v>
      </c>
      <c r="FF142" s="35" t="e">
        <f t="shared" si="175"/>
        <v>#N/A</v>
      </c>
      <c r="FG142" s="35" t="e">
        <f t="shared" si="176"/>
        <v>#N/A</v>
      </c>
      <c r="FH142" s="35" t="e">
        <f t="shared" si="177"/>
        <v>#N/A</v>
      </c>
      <c r="FI142" s="35" t="e">
        <f t="shared" si="178"/>
        <v>#N/A</v>
      </c>
      <c r="FJ142" s="35" t="e">
        <f t="shared" si="179"/>
        <v>#N/A</v>
      </c>
      <c r="FK142" s="35" t="e">
        <f t="shared" si="180"/>
        <v>#N/A</v>
      </c>
      <c r="FL142" s="35" t="e">
        <f t="shared" si="181"/>
        <v>#N/A</v>
      </c>
      <c r="FM142" s="35" t="e">
        <f t="shared" si="182"/>
        <v>#N/A</v>
      </c>
      <c r="FN142" s="35" t="e">
        <f t="shared" si="183"/>
        <v>#N/A</v>
      </c>
      <c r="FO142" s="35" t="e">
        <f t="shared" si="184"/>
        <v>#N/A</v>
      </c>
      <c r="FP142" s="35" t="e">
        <f t="shared" si="185"/>
        <v>#N/A</v>
      </c>
      <c r="FQ142" s="35" t="e">
        <f t="shared" si="186"/>
        <v>#N/A</v>
      </c>
      <c r="FR142" s="35" t="e">
        <f t="shared" si="187"/>
        <v>#N/A</v>
      </c>
      <c r="FS142" s="177" t="e">
        <f t="shared" si="188"/>
        <v>#N/A</v>
      </c>
      <c r="FT142" s="35"/>
      <c r="FU142" s="49">
        <v>43</v>
      </c>
      <c r="FV142" s="34"/>
      <c r="FW142" s="176" t="str">
        <f t="shared" si="189"/>
        <v>PASS</v>
      </c>
      <c r="FX142" s="36">
        <f t="shared" si="190"/>
        <v>1</v>
      </c>
      <c r="FY142" s="34">
        <f t="shared" si="191"/>
        <v>3</v>
      </c>
      <c r="FZ142" s="34">
        <f t="shared" si="192"/>
        <v>1</v>
      </c>
      <c r="GA142" s="34">
        <f t="shared" si="193"/>
        <v>3</v>
      </c>
      <c r="GB142" s="34">
        <f t="shared" si="194"/>
        <v>1</v>
      </c>
      <c r="GC142" s="34">
        <f t="shared" si="195"/>
        <v>3</v>
      </c>
      <c r="GD142" s="34">
        <f t="shared" si="196"/>
        <v>1</v>
      </c>
      <c r="GE142" s="173">
        <f t="shared" si="197"/>
        <v>3</v>
      </c>
      <c r="GF142" s="34">
        <f t="shared" si="198"/>
        <v>431.5</v>
      </c>
      <c r="GG142" s="34">
        <f t="shared" si="199"/>
        <v>0</v>
      </c>
      <c r="GH142" s="34">
        <f t="shared" si="200"/>
        <v>468.5</v>
      </c>
      <c r="GI142" s="34">
        <f t="shared" si="201"/>
        <v>18.5</v>
      </c>
      <c r="GJ142" s="34">
        <f t="shared" si="202"/>
        <v>0</v>
      </c>
      <c r="GK142" s="34">
        <f t="shared" si="203"/>
        <v>436.64859999999999</v>
      </c>
      <c r="GL142" s="34">
        <f t="shared" si="204"/>
        <v>905.27359999999999</v>
      </c>
      <c r="GM142" s="181">
        <f t="shared" si="205"/>
        <v>1336.8986</v>
      </c>
      <c r="GN142" s="34">
        <f t="shared" si="206"/>
        <v>1805.3986</v>
      </c>
      <c r="GO142" s="25"/>
      <c r="GP142" s="305"/>
      <c r="GR142" s="12"/>
      <c r="GS142" s="12"/>
      <c r="GT142" s="12"/>
      <c r="GU142" s="12"/>
      <c r="GV142" s="12"/>
      <c r="GW142" s="12"/>
      <c r="GX142" s="12"/>
      <c r="GY142" s="12"/>
      <c r="GZ142" s="12"/>
      <c r="HA142" s="12"/>
      <c r="HB142" s="12"/>
      <c r="HC142" s="26"/>
      <c r="HD142" s="26"/>
      <c r="HE142" s="26"/>
      <c r="HF142" s="26"/>
      <c r="HG142" s="26"/>
      <c r="HH142" s="2"/>
      <c r="HI142" s="2"/>
      <c r="HJ142" s="25"/>
      <c r="HK142" s="2"/>
      <c r="HL142" s="2"/>
    </row>
    <row r="143" spans="14:220" x14ac:dyDescent="0.3">
      <c r="N143" s="2"/>
      <c r="O143" s="25"/>
      <c r="P143" s="25"/>
      <c r="Q143" s="25"/>
      <c r="R143" s="25"/>
      <c r="S143" s="25"/>
      <c r="T143" s="25"/>
      <c r="U143" s="25"/>
      <c r="V143" s="2"/>
      <c r="W143" s="2"/>
      <c r="X143" s="2"/>
      <c r="Y143" s="25"/>
      <c r="Z143" s="25"/>
      <c r="AA143" s="25"/>
      <c r="AB143" s="2"/>
      <c r="AC143" s="25"/>
      <c r="AD143" s="25"/>
      <c r="AE143" s="25"/>
      <c r="AF143" s="25"/>
      <c r="AG143" s="25"/>
      <c r="AH143" s="25"/>
      <c r="AI143" s="25"/>
      <c r="AJ143" s="25"/>
      <c r="AK143" s="25"/>
      <c r="AL143" s="25"/>
      <c r="AM143" s="25"/>
      <c r="AN143" s="25"/>
      <c r="AO143" s="25"/>
      <c r="AP143" s="25"/>
      <c r="AQ143" s="25"/>
      <c r="AR143" s="142"/>
      <c r="AS143" s="18">
        <v>40</v>
      </c>
      <c r="AT143" s="26" t="s">
        <v>122</v>
      </c>
      <c r="AU143" s="4" t="str">
        <f t="shared" si="208"/>
        <v>FAIL</v>
      </c>
      <c r="AV143" s="26">
        <v>1</v>
      </c>
      <c r="AW143" s="26">
        <v>3</v>
      </c>
      <c r="AX143" s="26">
        <v>1</v>
      </c>
      <c r="AY143" s="26">
        <v>3</v>
      </c>
      <c r="AZ143" s="26">
        <v>1</v>
      </c>
      <c r="BA143" s="26">
        <v>3</v>
      </c>
      <c r="BB143" s="26">
        <v>1</v>
      </c>
      <c r="BC143" s="26">
        <v>3</v>
      </c>
      <c r="BD143" s="26">
        <f t="shared" si="241"/>
        <v>206</v>
      </c>
      <c r="BE143" s="26"/>
      <c r="BF143" s="26">
        <f t="shared" si="230"/>
        <v>286</v>
      </c>
      <c r="BG143" s="63">
        <f t="shared" si="230"/>
        <v>40</v>
      </c>
      <c r="BH143" s="26"/>
      <c r="BI143" s="138">
        <f t="shared" si="242"/>
        <v>206</v>
      </c>
      <c r="BJ143" s="138">
        <f t="shared" si="243"/>
        <v>492</v>
      </c>
      <c r="BK143" s="138">
        <f t="shared" si="244"/>
        <v>698</v>
      </c>
      <c r="BL143" s="138">
        <f t="shared" si="245"/>
        <v>984</v>
      </c>
      <c r="BM143" s="138">
        <f t="shared" si="246"/>
        <v>1190</v>
      </c>
      <c r="BN143" s="138">
        <f t="shared" si="247"/>
        <v>1476</v>
      </c>
      <c r="BO143" s="138">
        <f t="shared" si="248"/>
        <v>1682</v>
      </c>
      <c r="BP143" s="138">
        <f t="shared" si="249"/>
        <v>0</v>
      </c>
      <c r="BQ143" s="26"/>
      <c r="BR143" s="26" t="str">
        <f>IF(AND(MAX(BI143:BP143)&gt;$J$24,MAX(BI143:BP143)&lt;$J$25),"yes3",IF(AND(MAX(BI143:BP143)&gt;$J$24,MAX(BI143:BP143)&lt;$J$26),"yes2","no"))</f>
        <v>yes3</v>
      </c>
      <c r="BS143" s="26" t="str">
        <f t="shared" si="250"/>
        <v>Int</v>
      </c>
      <c r="BT143" s="26"/>
      <c r="BU143" s="26"/>
      <c r="BV143" s="1">
        <f t="shared" si="236"/>
        <v>0</v>
      </c>
      <c r="BW143" s="1">
        <f t="shared" si="236"/>
        <v>0</v>
      </c>
      <c r="BX143" s="1">
        <f t="shared" si="236"/>
        <v>0</v>
      </c>
      <c r="BY143" s="1">
        <f t="shared" si="236"/>
        <v>0</v>
      </c>
      <c r="BZ143" s="1">
        <f t="shared" si="236"/>
        <v>0</v>
      </c>
      <c r="CA143" s="1">
        <f t="shared" si="236"/>
        <v>1</v>
      </c>
      <c r="CB143" s="1">
        <f t="shared" si="236"/>
        <v>0</v>
      </c>
      <c r="CC143" s="1">
        <f t="shared" si="236"/>
        <v>0</v>
      </c>
      <c r="CD143" s="1">
        <f t="shared" si="236"/>
        <v>0</v>
      </c>
      <c r="CE143" s="1">
        <f t="shared" si="236"/>
        <v>0</v>
      </c>
      <c r="CF143" s="1">
        <f t="shared" si="237"/>
        <v>0</v>
      </c>
      <c r="CG143" s="1">
        <f t="shared" si="237"/>
        <v>0</v>
      </c>
      <c r="CH143" s="1">
        <f t="shared" si="237"/>
        <v>1</v>
      </c>
      <c r="CI143" s="1">
        <f t="shared" si="237"/>
        <v>0</v>
      </c>
      <c r="CJ143" s="1">
        <f t="shared" si="237"/>
        <v>0</v>
      </c>
      <c r="CK143" s="1">
        <f t="shared" si="237"/>
        <v>0</v>
      </c>
      <c r="CL143" s="1">
        <f t="shared" si="237"/>
        <v>0</v>
      </c>
      <c r="CM143" s="1">
        <f t="shared" si="237"/>
        <v>0</v>
      </c>
      <c r="CN143" s="1">
        <f t="shared" si="237"/>
        <v>0</v>
      </c>
      <c r="CO143" s="1">
        <f t="shared" si="237"/>
        <v>0</v>
      </c>
      <c r="CP143" s="1">
        <f t="shared" si="238"/>
        <v>0</v>
      </c>
      <c r="CQ143" s="1">
        <f t="shared" si="238"/>
        <v>0</v>
      </c>
      <c r="CR143" s="1">
        <f t="shared" si="238"/>
        <v>0</v>
      </c>
      <c r="CS143" s="1">
        <f t="shared" si="238"/>
        <v>0</v>
      </c>
      <c r="CT143" s="1">
        <f t="shared" si="238"/>
        <v>0</v>
      </c>
      <c r="CU143" s="1">
        <f t="shared" si="238"/>
        <v>0</v>
      </c>
      <c r="CV143" s="1">
        <f t="shared" si="238"/>
        <v>0</v>
      </c>
      <c r="CW143" s="1">
        <f t="shared" si="238"/>
        <v>0</v>
      </c>
      <c r="CX143" s="1">
        <f t="shared" si="238"/>
        <v>0</v>
      </c>
      <c r="CY143" s="1">
        <f t="shared" si="238"/>
        <v>0</v>
      </c>
      <c r="CZ143" s="1">
        <f t="shared" si="239"/>
        <v>0</v>
      </c>
      <c r="DA143" s="1">
        <f t="shared" si="239"/>
        <v>0</v>
      </c>
      <c r="DB143" s="1">
        <f t="shared" si="239"/>
        <v>0</v>
      </c>
      <c r="DC143" s="1">
        <f t="shared" si="239"/>
        <v>0</v>
      </c>
      <c r="DD143" s="1">
        <f t="shared" si="239"/>
        <v>0</v>
      </c>
      <c r="DE143" s="1">
        <f t="shared" si="239"/>
        <v>0</v>
      </c>
      <c r="DF143" s="1">
        <f t="shared" si="239"/>
        <v>0</v>
      </c>
      <c r="DG143" s="1">
        <f t="shared" si="239"/>
        <v>0</v>
      </c>
      <c r="DH143" s="1">
        <f t="shared" si="239"/>
        <v>0</v>
      </c>
      <c r="DI143" s="1">
        <f t="shared" si="239"/>
        <v>0</v>
      </c>
      <c r="DJ143" s="1">
        <f t="shared" si="240"/>
        <v>0</v>
      </c>
      <c r="DK143" s="1">
        <f t="shared" si="240"/>
        <v>0</v>
      </c>
      <c r="DL143" s="1">
        <f t="shared" si="240"/>
        <v>1</v>
      </c>
      <c r="DM143" s="1">
        <f t="shared" si="240"/>
        <v>0</v>
      </c>
      <c r="DN143" s="1">
        <f t="shared" si="240"/>
        <v>0</v>
      </c>
      <c r="DO143" s="1">
        <f t="shared" si="240"/>
        <v>0</v>
      </c>
      <c r="DP143" s="26"/>
      <c r="DQ143" s="26"/>
      <c r="DR143" s="26"/>
      <c r="DS143" s="26"/>
      <c r="DT143" s="366"/>
      <c r="DU143" s="142"/>
      <c r="DV143" s="26"/>
      <c r="DW143" s="48">
        <v>130</v>
      </c>
      <c r="DX143" s="26" t="str">
        <f>IFERROR(INDEX(AT$11:AT$2000,_xlfn.AGGREGATE(15,6,(ROW(AT$11:AT$2000)-ROW(AT$11)+1)/($AU$11:$AU$2000=$DY$8),ROWS(DX$11:DX143))),"")</f>
        <v/>
      </c>
      <c r="DY143" s="4" t="str">
        <f>IFERROR(INDEX(AU$11:AU$2000,_xlfn.AGGREGATE(15,6,(ROW(AU$11:AU$2000)-ROW(AU$11)+1)/($AU$11:$AU$2000=$DY$8),ROWS(DY$11:DY143))),"")</f>
        <v/>
      </c>
      <c r="DZ143" s="26" t="str">
        <f>IFERROR(INDEX(AV$11:AV$2000,_xlfn.AGGREGATE(15,6,(ROW(AV$11:AV$2000)-ROW(AV$11)+1)/($AU$11:$AU$2000=$DY$8),ROWS(DZ$11:DZ143))),"")</f>
        <v/>
      </c>
      <c r="EA143" s="26" t="str">
        <f>IFERROR(INDEX(AW$11:AW$2000,_xlfn.AGGREGATE(15,6,(ROW(AW$11:AW$2000)-ROW(AW$11)+1)/($AU$11:$AU$2000=$DY$8),ROWS(EA$11:EA143))),"")</f>
        <v/>
      </c>
      <c r="EB143" s="26" t="str">
        <f>IFERROR(INDEX(AX$11:AX$2000,_xlfn.AGGREGATE(15,6,(ROW(AX$11:AX$2000)-ROW(AX$11)+1)/($AU$11:$AU$2000=$DY$8),ROWS(EB$11:EB143))),"")</f>
        <v/>
      </c>
      <c r="EC143" s="26" t="str">
        <f>IFERROR(INDEX(AY$11:AY$2000,_xlfn.AGGREGATE(15,6,(ROW(AY$11:AY$2000)-ROW(AY$11)+1)/($AU$11:$AU$2000=$DY$8),ROWS(EC$11:EC143))),"")</f>
        <v/>
      </c>
      <c r="ED143" s="26" t="str">
        <f>IFERROR(INDEX(AZ$11:AZ$2000,_xlfn.AGGREGATE(15,6,(ROW(AZ$11:AZ$2000)-ROW(AZ$11)+1)/($AU$11:$AU$2000=$DY$8),ROWS(ED$11:ED143))),"")</f>
        <v/>
      </c>
      <c r="EE143" s="26" t="str">
        <f>IFERROR(INDEX(BA$11:BA$2000,_xlfn.AGGREGATE(15,6,(ROW(BA$11:BA$2000)-ROW(BA$11)+1)/($AU$11:$AU$2000=$DY$8),ROWS(EE$11:EE143))),"")</f>
        <v/>
      </c>
      <c r="EF143" s="26" t="str">
        <f>IFERROR(INDEX(BB$11:BB$2000,_xlfn.AGGREGATE(15,6,(ROW(BB$11:BB$2000)-ROW(BB$11)+1)/($AU$11:$AU$2000=$DY$8),ROWS(EF$11:EF143))),"")</f>
        <v/>
      </c>
      <c r="EG143" s="26" t="str">
        <f>IFERROR(INDEX(BC$11:BC$2000,_xlfn.AGGREGATE(15,6,(ROW(BC$11:BC$2000)-ROW(BC$11)+1)/($AU$11:$AU$2000=$DY$8),ROWS(EG$11:EG143))),"")</f>
        <v/>
      </c>
      <c r="EH143" s="26" t="str">
        <f>IFERROR(INDEX(BD$11:BD$2000,_xlfn.AGGREGATE(15,6,(ROW(BD$11:BD$2000)-ROW(BD$11)+1)/($AU$11:$AU$2000=$DY$8),ROWS(EH$11:EH143))),"")</f>
        <v/>
      </c>
      <c r="EI143" s="26" t="str">
        <f>IFERROR(INDEX(BE$11:BE$2000,_xlfn.AGGREGATE(15,6,(ROW(BE$11:BE$2000)-ROW(BE$11)+1)/($AU$11:$AU$2000=$DY$8),ROWS(EI$11:EI143))),"")</f>
        <v/>
      </c>
      <c r="EJ143" s="26" t="str">
        <f>IFERROR(INDEX(BF$11:BF$2000,_xlfn.AGGREGATE(15,6,(ROW(BF$11:BF$2000)-ROW(BF$11)+1)/($AU$11:$AU$2000=$DY$8),ROWS(EJ$11:EJ143))),"")</f>
        <v/>
      </c>
      <c r="EK143" s="26" t="str">
        <f>IFERROR(INDEX(BG$11:BG$2000,_xlfn.AGGREGATE(15,6,(ROW(BG$11:BG$2000)-ROW(BG$11)+1)/($AU$11:$AU$2000=$DY$8),ROWS(EK$11:EK143))),"")</f>
        <v/>
      </c>
      <c r="EL143" s="26" t="str">
        <f>IFERROR(INDEX(BH$11:BH$2000,_xlfn.AGGREGATE(15,6,(ROW(BH$11:BH$2000)-ROW(BH$11)+1)/($AU$11:$AU$2000=$DY$8),ROWS(EL$11:EL143))),"")</f>
        <v/>
      </c>
      <c r="EM143" s="26" t="str">
        <f>IFERROR(INDEX(BI$11:BI$2000,_xlfn.AGGREGATE(15,6,(ROW(BI$11:BI$2000)-ROW(BI$11)+1)/($AU$11:$AU$2000=$DY$8),ROWS(EM$11:EM143))),"")</f>
        <v/>
      </c>
      <c r="EN143" s="26" t="str">
        <f>IFERROR(INDEX(BJ$11:BJ$2000,_xlfn.AGGREGATE(15,6,(ROW(BJ$11:BJ$2000)-ROW(BJ$11)+1)/($AU$11:$AU$2000=$DY$8),ROWS(EN$11:EN143))),"")</f>
        <v/>
      </c>
      <c r="EO143" s="26" t="str">
        <f>IFERROR(INDEX(BK$11:BK$2000,_xlfn.AGGREGATE(15,6,(ROW(BK$11:BK$2000)-ROW(BK$11)+1)/($AU$11:$AU$2000=$DY$8),ROWS(EO$11:EO143))),"")</f>
        <v/>
      </c>
      <c r="EP143" s="26" t="str">
        <f>IFERROR(INDEX(BL$11:BL$2000,_xlfn.AGGREGATE(15,6,(ROW(BL$11:BL$2000)-ROW(BL$11)+1)/($AU$11:$AU$2000=$DY$8),ROWS(EP$11:EP143))),"")</f>
        <v/>
      </c>
      <c r="EQ143" s="26" t="str">
        <f>IFERROR(INDEX(BM$11:BM$2000,_xlfn.AGGREGATE(15,6,(ROW(BM$11:BM$2000)-ROW(BM$11)+1)/($AU$11:$AU$2000=$DY$8),ROWS(EQ$11:EQ143))),"")</f>
        <v/>
      </c>
      <c r="ER143" s="26" t="str">
        <f>IFERROR(INDEX(BN$11:BN$2000,_xlfn.AGGREGATE(15,6,(ROW(BN$11:BN$2000)-ROW(BN$11)+1)/($AU$11:$AU$2000=$DY$8),ROWS(ER$11:ER143))),"")</f>
        <v/>
      </c>
      <c r="ES143" s="26" t="str">
        <f>IFERROR(INDEX(BO$11:BO$2000,_xlfn.AGGREGATE(15,6,(ROW(BO$11:BO$2000)-ROW(BO$11)+1)/($AU$11:$AU$2000=$DY$8),ROWS(ES$11:ES143))),"")</f>
        <v/>
      </c>
      <c r="ET143" s="63" t="str">
        <f>IFERROR(INDEX(BP$11:BP$2000,_xlfn.AGGREGATE(15,6,(ROW(BP$11:BP$2000)-ROW(BP$11)+1)/($AU$11:$AU$2000=$DY$8),ROWS(ET$11:ET143))),"")</f>
        <v/>
      </c>
      <c r="EU143" s="25"/>
      <c r="EV143" s="49">
        <v>44</v>
      </c>
      <c r="EW143" s="34"/>
      <c r="EX143" s="176" t="e">
        <f t="shared" si="167"/>
        <v>#N/A</v>
      </c>
      <c r="EY143" s="35" t="e">
        <f t="shared" si="168"/>
        <v>#N/A</v>
      </c>
      <c r="EZ143" s="35" t="e">
        <f t="shared" si="169"/>
        <v>#N/A</v>
      </c>
      <c r="FA143" s="35" t="e">
        <f t="shared" si="170"/>
        <v>#N/A</v>
      </c>
      <c r="FB143" s="35" t="e">
        <f t="shared" si="171"/>
        <v>#N/A</v>
      </c>
      <c r="FC143" s="35" t="e">
        <f t="shared" si="172"/>
        <v>#N/A</v>
      </c>
      <c r="FD143" s="35" t="e">
        <f t="shared" si="173"/>
        <v>#N/A</v>
      </c>
      <c r="FE143" s="35" t="e">
        <f t="shared" si="174"/>
        <v>#N/A</v>
      </c>
      <c r="FF143" s="35" t="e">
        <f t="shared" si="175"/>
        <v>#N/A</v>
      </c>
      <c r="FG143" s="35" t="e">
        <f t="shared" si="176"/>
        <v>#N/A</v>
      </c>
      <c r="FH143" s="35" t="e">
        <f t="shared" si="177"/>
        <v>#N/A</v>
      </c>
      <c r="FI143" s="35" t="e">
        <f t="shared" si="178"/>
        <v>#N/A</v>
      </c>
      <c r="FJ143" s="35" t="e">
        <f t="shared" si="179"/>
        <v>#N/A</v>
      </c>
      <c r="FK143" s="35" t="e">
        <f t="shared" si="180"/>
        <v>#N/A</v>
      </c>
      <c r="FL143" s="35" t="e">
        <f t="shared" si="181"/>
        <v>#N/A</v>
      </c>
      <c r="FM143" s="35" t="e">
        <f t="shared" si="182"/>
        <v>#N/A</v>
      </c>
      <c r="FN143" s="35" t="e">
        <f t="shared" si="183"/>
        <v>#N/A</v>
      </c>
      <c r="FO143" s="35" t="e">
        <f t="shared" si="184"/>
        <v>#N/A</v>
      </c>
      <c r="FP143" s="35" t="e">
        <f t="shared" si="185"/>
        <v>#N/A</v>
      </c>
      <c r="FQ143" s="35" t="e">
        <f t="shared" si="186"/>
        <v>#N/A</v>
      </c>
      <c r="FR143" s="35" t="e">
        <f t="shared" si="187"/>
        <v>#N/A</v>
      </c>
      <c r="FS143" s="177" t="e">
        <f t="shared" si="188"/>
        <v>#N/A</v>
      </c>
      <c r="FT143" s="35"/>
      <c r="FU143" s="49">
        <v>44</v>
      </c>
      <c r="FV143" s="34"/>
      <c r="FW143" s="176" t="str">
        <f t="shared" si="189"/>
        <v>PASS</v>
      </c>
      <c r="FX143" s="36">
        <f t="shared" si="190"/>
        <v>1</v>
      </c>
      <c r="FY143" s="34">
        <f t="shared" si="191"/>
        <v>1</v>
      </c>
      <c r="FZ143" s="34">
        <f t="shared" si="192"/>
        <v>3</v>
      </c>
      <c r="GA143" s="34">
        <f t="shared" si="193"/>
        <v>3</v>
      </c>
      <c r="GB143" s="34">
        <f t="shared" si="194"/>
        <v>1</v>
      </c>
      <c r="GC143" s="34">
        <f t="shared" si="195"/>
        <v>1</v>
      </c>
      <c r="GD143" s="34">
        <f t="shared" si="196"/>
        <v>3</v>
      </c>
      <c r="GE143" s="173">
        <f t="shared" si="197"/>
        <v>3</v>
      </c>
      <c r="GF143" s="34">
        <f t="shared" si="198"/>
        <v>431.5</v>
      </c>
      <c r="GG143" s="34">
        <f t="shared" si="199"/>
        <v>0</v>
      </c>
      <c r="GH143" s="34">
        <f t="shared" si="200"/>
        <v>468.5</v>
      </c>
      <c r="GI143" s="34">
        <f t="shared" si="201"/>
        <v>18.5</v>
      </c>
      <c r="GJ143" s="34">
        <f t="shared" si="202"/>
        <v>0</v>
      </c>
      <c r="GK143" s="34">
        <f t="shared" si="203"/>
        <v>436.64859999999999</v>
      </c>
      <c r="GL143" s="34">
        <f t="shared" si="204"/>
        <v>868.27359999999999</v>
      </c>
      <c r="GM143" s="181">
        <f t="shared" si="205"/>
        <v>1336.8986</v>
      </c>
      <c r="GN143" s="34">
        <f t="shared" si="206"/>
        <v>1805.3986</v>
      </c>
      <c r="GO143" s="25"/>
      <c r="GP143" s="305"/>
      <c r="GR143" s="12"/>
      <c r="GS143" s="12"/>
      <c r="GT143" s="12"/>
      <c r="GU143" s="12"/>
      <c r="GV143" s="12"/>
      <c r="GW143" s="12"/>
      <c r="GX143" s="12"/>
      <c r="GY143" s="12"/>
      <c r="GZ143" s="12"/>
      <c r="HA143" s="12"/>
      <c r="HB143" s="12"/>
      <c r="HC143" s="26"/>
      <c r="HD143" s="26"/>
      <c r="HE143" s="26"/>
      <c r="HF143" s="26"/>
      <c r="HG143" s="26"/>
      <c r="HH143" s="2"/>
      <c r="HI143" s="2"/>
      <c r="HJ143" s="25"/>
      <c r="HK143" s="2"/>
      <c r="HL143" s="2"/>
    </row>
    <row r="144" spans="14:220" x14ac:dyDescent="0.3">
      <c r="N144" s="2"/>
      <c r="O144" s="25"/>
      <c r="P144" s="25"/>
      <c r="Q144" s="25"/>
      <c r="R144" s="25"/>
      <c r="S144" s="25"/>
      <c r="T144" s="25"/>
      <c r="U144" s="25"/>
      <c r="V144" s="2"/>
      <c r="W144" s="2"/>
      <c r="X144" s="2"/>
      <c r="Y144" s="25"/>
      <c r="Z144" s="25"/>
      <c r="AA144" s="25"/>
      <c r="AB144" s="2"/>
      <c r="AC144" s="25"/>
      <c r="AD144" s="25"/>
      <c r="AE144" s="25"/>
      <c r="AF144" s="25"/>
      <c r="AG144" s="25"/>
      <c r="AH144" s="25"/>
      <c r="AI144" s="25"/>
      <c r="AJ144" s="25"/>
      <c r="AK144" s="25"/>
      <c r="AL144" s="25"/>
      <c r="AM144" s="25"/>
      <c r="AN144" s="25"/>
      <c r="AO144" s="25"/>
      <c r="AP144" s="25"/>
      <c r="AQ144" s="25"/>
      <c r="AR144" s="142"/>
      <c r="AS144" s="18">
        <v>41</v>
      </c>
      <c r="AT144" s="26" t="s">
        <v>122</v>
      </c>
      <c r="AU144" s="4" t="str">
        <f t="shared" si="208"/>
        <v>FAIL</v>
      </c>
      <c r="AV144" s="26">
        <v>1</v>
      </c>
      <c r="AW144" s="26">
        <v>3</v>
      </c>
      <c r="AX144" s="26">
        <v>1</v>
      </c>
      <c r="AY144" s="26">
        <v>3</v>
      </c>
      <c r="AZ144" s="26">
        <v>1</v>
      </c>
      <c r="BA144" s="26">
        <v>3</v>
      </c>
      <c r="BB144" s="26">
        <v>1</v>
      </c>
      <c r="BC144" s="26">
        <v>3</v>
      </c>
      <c r="BD144" s="26">
        <f t="shared" si="241"/>
        <v>205</v>
      </c>
      <c r="BE144" s="26"/>
      <c r="BF144" s="26">
        <f t="shared" ref="BF144:BG153" si="251">BF91</f>
        <v>287</v>
      </c>
      <c r="BG144" s="63">
        <f t="shared" si="251"/>
        <v>41</v>
      </c>
      <c r="BH144" s="26"/>
      <c r="BI144" s="138">
        <f t="shared" si="242"/>
        <v>205</v>
      </c>
      <c r="BJ144" s="138">
        <f t="shared" si="243"/>
        <v>492</v>
      </c>
      <c r="BK144" s="138">
        <f t="shared" si="244"/>
        <v>697</v>
      </c>
      <c r="BL144" s="138">
        <f t="shared" si="245"/>
        <v>984</v>
      </c>
      <c r="BM144" s="138">
        <f t="shared" si="246"/>
        <v>1189</v>
      </c>
      <c r="BN144" s="138">
        <f t="shared" si="247"/>
        <v>1476</v>
      </c>
      <c r="BO144" s="138">
        <f t="shared" si="248"/>
        <v>1681</v>
      </c>
      <c r="BP144" s="138">
        <f t="shared" si="249"/>
        <v>0</v>
      </c>
      <c r="BQ144" s="26"/>
      <c r="BR144" s="26" t="str">
        <f t="shared" si="219"/>
        <v>no</v>
      </c>
      <c r="BS144" s="26" t="str">
        <f t="shared" si="250"/>
        <v>Int</v>
      </c>
      <c r="BT144" s="26"/>
      <c r="BU144" s="26"/>
      <c r="BV144" s="1">
        <f t="shared" ref="BV144:CE153" si="252">IF(BV$3=0,0,IF(AND(ABS($BI144-BV$3)&gt;PostVertTotTol,ABS($BJ144-BV$3)&gt;PostVertTotTol,ABS($BK144-BV$3)&gt;PostVertTotTol,ABS($BL144-BV$3)&gt;PostVertTotTol,ABS($BM144-BV$3)&gt;PostVertTotTol,ABS($BN144-BV$3)&gt;PostVertTotTol,ABS($BO144-BV$3)&gt;PostVertTotTol,ABS($BP144-BV$3)&gt;PostVertTotTol),0,1))</f>
        <v>0</v>
      </c>
      <c r="BW144" s="1">
        <f t="shared" si="252"/>
        <v>0</v>
      </c>
      <c r="BX144" s="1">
        <f t="shared" si="252"/>
        <v>0</v>
      </c>
      <c r="BY144" s="1">
        <f t="shared" si="252"/>
        <v>0</v>
      </c>
      <c r="BZ144" s="1">
        <f t="shared" si="252"/>
        <v>0</v>
      </c>
      <c r="CA144" s="1">
        <f t="shared" si="252"/>
        <v>1</v>
      </c>
      <c r="CB144" s="1">
        <f t="shared" si="252"/>
        <v>0</v>
      </c>
      <c r="CC144" s="1">
        <f t="shared" si="252"/>
        <v>0</v>
      </c>
      <c r="CD144" s="1">
        <f t="shared" si="252"/>
        <v>0</v>
      </c>
      <c r="CE144" s="1">
        <f t="shared" si="252"/>
        <v>0</v>
      </c>
      <c r="CF144" s="1">
        <f t="shared" ref="CF144:CO153" si="253">IF(CF$3=0,0,IF(AND(ABS($BI144-CF$3)&gt;PostVertTotTol,ABS($BJ144-CF$3)&gt;PostVertTotTol,ABS($BK144-CF$3)&gt;PostVertTotTol,ABS($BL144-CF$3)&gt;PostVertTotTol,ABS($BM144-CF$3)&gt;PostVertTotTol,ABS($BN144-CF$3)&gt;PostVertTotTol,ABS($BO144-CF$3)&gt;PostVertTotTol,ABS($BP144-CF$3)&gt;PostVertTotTol),0,1))</f>
        <v>0</v>
      </c>
      <c r="CG144" s="1">
        <f t="shared" si="253"/>
        <v>0</v>
      </c>
      <c r="CH144" s="1">
        <f t="shared" si="253"/>
        <v>1</v>
      </c>
      <c r="CI144" s="1">
        <f t="shared" si="253"/>
        <v>0</v>
      </c>
      <c r="CJ144" s="1">
        <f t="shared" si="253"/>
        <v>0</v>
      </c>
      <c r="CK144" s="1">
        <f t="shared" si="253"/>
        <v>0</v>
      </c>
      <c r="CL144" s="1">
        <f t="shared" si="253"/>
        <v>0</v>
      </c>
      <c r="CM144" s="1">
        <f t="shared" si="253"/>
        <v>0</v>
      </c>
      <c r="CN144" s="1">
        <f t="shared" si="253"/>
        <v>0</v>
      </c>
      <c r="CO144" s="1">
        <f t="shared" si="253"/>
        <v>0</v>
      </c>
      <c r="CP144" s="1">
        <f t="shared" ref="CP144:CY153" si="254">IF(CP$3=0,0,IF(AND(ABS($BI144-CP$3)&gt;PostVertTotTol,ABS($BJ144-CP$3)&gt;PostVertTotTol,ABS($BK144-CP$3)&gt;PostVertTotTol,ABS($BL144-CP$3)&gt;PostVertTotTol,ABS($BM144-CP$3)&gt;PostVertTotTol,ABS($BN144-CP$3)&gt;PostVertTotTol,ABS($BO144-CP$3)&gt;PostVertTotTol,ABS($BP144-CP$3)&gt;PostVertTotTol),0,1))</f>
        <v>0</v>
      </c>
      <c r="CQ144" s="1">
        <f t="shared" si="254"/>
        <v>0</v>
      </c>
      <c r="CR144" s="1">
        <f t="shared" si="254"/>
        <v>0</v>
      </c>
      <c r="CS144" s="1">
        <f t="shared" si="254"/>
        <v>0</v>
      </c>
      <c r="CT144" s="1">
        <f t="shared" si="254"/>
        <v>0</v>
      </c>
      <c r="CU144" s="1">
        <f t="shared" si="254"/>
        <v>0</v>
      </c>
      <c r="CV144" s="1">
        <f t="shared" si="254"/>
        <v>0</v>
      </c>
      <c r="CW144" s="1">
        <f t="shared" si="254"/>
        <v>0</v>
      </c>
      <c r="CX144" s="1">
        <f t="shared" si="254"/>
        <v>0</v>
      </c>
      <c r="CY144" s="1">
        <f t="shared" si="254"/>
        <v>0</v>
      </c>
      <c r="CZ144" s="1">
        <f t="shared" ref="CZ144:DI153" si="255">IF(CZ$3=0,0,IF(AND(ABS($BI144-CZ$3)&gt;PostVertTotTol,ABS($BJ144-CZ$3)&gt;PostVertTotTol,ABS($BK144-CZ$3)&gt;PostVertTotTol,ABS($BL144-CZ$3)&gt;PostVertTotTol,ABS($BM144-CZ$3)&gt;PostVertTotTol,ABS($BN144-CZ$3)&gt;PostVertTotTol,ABS($BO144-CZ$3)&gt;PostVertTotTol,ABS($BP144-CZ$3)&gt;PostVertTotTol),0,1))</f>
        <v>0</v>
      </c>
      <c r="DA144" s="1">
        <f t="shared" si="255"/>
        <v>0</v>
      </c>
      <c r="DB144" s="1">
        <f t="shared" si="255"/>
        <v>0</v>
      </c>
      <c r="DC144" s="1">
        <f t="shared" si="255"/>
        <v>0</v>
      </c>
      <c r="DD144" s="1">
        <f t="shared" si="255"/>
        <v>0</v>
      </c>
      <c r="DE144" s="1">
        <f t="shared" si="255"/>
        <v>0</v>
      </c>
      <c r="DF144" s="1">
        <f t="shared" si="255"/>
        <v>0</v>
      </c>
      <c r="DG144" s="1">
        <f t="shared" si="255"/>
        <v>0</v>
      </c>
      <c r="DH144" s="1">
        <f t="shared" si="255"/>
        <v>0</v>
      </c>
      <c r="DI144" s="1">
        <f t="shared" si="255"/>
        <v>0</v>
      </c>
      <c r="DJ144" s="1">
        <f t="shared" ref="DJ144:DO153" si="256">IF(DJ$3=0,0,IF(AND(ABS($BI144-DJ$3)&gt;PostVertTotTol,ABS($BJ144-DJ$3)&gt;PostVertTotTol,ABS($BK144-DJ$3)&gt;PostVertTotTol,ABS($BL144-DJ$3)&gt;PostVertTotTol,ABS($BM144-DJ$3)&gt;PostVertTotTol,ABS($BN144-DJ$3)&gt;PostVertTotTol,ABS($BO144-DJ$3)&gt;PostVertTotTol,ABS($BP144-DJ$3)&gt;PostVertTotTol),0,1))</f>
        <v>0</v>
      </c>
      <c r="DK144" s="1">
        <f t="shared" si="256"/>
        <v>0</v>
      </c>
      <c r="DL144" s="1">
        <f t="shared" si="256"/>
        <v>1</v>
      </c>
      <c r="DM144" s="1">
        <f t="shared" si="256"/>
        <v>0</v>
      </c>
      <c r="DN144" s="1">
        <f t="shared" si="256"/>
        <v>0</v>
      </c>
      <c r="DO144" s="1">
        <f t="shared" si="256"/>
        <v>0</v>
      </c>
      <c r="DP144" s="26"/>
      <c r="DQ144" s="26"/>
      <c r="DR144" s="26"/>
      <c r="DS144" s="26"/>
      <c r="DT144" s="366"/>
      <c r="DU144" s="142"/>
      <c r="DV144" s="26"/>
      <c r="DW144" s="48">
        <v>131</v>
      </c>
      <c r="DX144" s="26" t="str">
        <f>IFERROR(INDEX(AT$11:AT$2000,_xlfn.AGGREGATE(15,6,(ROW(AT$11:AT$2000)-ROW(AT$11)+1)/($AU$11:$AU$2000=$DY$8),ROWS(DX$11:DX144))),"")</f>
        <v/>
      </c>
      <c r="DY144" s="4" t="str">
        <f>IFERROR(INDEX(AU$11:AU$2000,_xlfn.AGGREGATE(15,6,(ROW(AU$11:AU$2000)-ROW(AU$11)+1)/($AU$11:$AU$2000=$DY$8),ROWS(DY$11:DY144))),"")</f>
        <v/>
      </c>
      <c r="DZ144" s="26" t="str">
        <f>IFERROR(INDEX(AV$11:AV$2000,_xlfn.AGGREGATE(15,6,(ROW(AV$11:AV$2000)-ROW(AV$11)+1)/($AU$11:$AU$2000=$DY$8),ROWS(DZ$11:DZ144))),"")</f>
        <v/>
      </c>
      <c r="EA144" s="26" t="str">
        <f>IFERROR(INDEX(AW$11:AW$2000,_xlfn.AGGREGATE(15,6,(ROW(AW$11:AW$2000)-ROW(AW$11)+1)/($AU$11:$AU$2000=$DY$8),ROWS(EA$11:EA144))),"")</f>
        <v/>
      </c>
      <c r="EB144" s="26" t="str">
        <f>IFERROR(INDEX(AX$11:AX$2000,_xlfn.AGGREGATE(15,6,(ROW(AX$11:AX$2000)-ROW(AX$11)+1)/($AU$11:$AU$2000=$DY$8),ROWS(EB$11:EB144))),"")</f>
        <v/>
      </c>
      <c r="EC144" s="26" t="str">
        <f>IFERROR(INDEX(AY$11:AY$2000,_xlfn.AGGREGATE(15,6,(ROW(AY$11:AY$2000)-ROW(AY$11)+1)/($AU$11:$AU$2000=$DY$8),ROWS(EC$11:EC144))),"")</f>
        <v/>
      </c>
      <c r="ED144" s="26" t="str">
        <f>IFERROR(INDEX(AZ$11:AZ$2000,_xlfn.AGGREGATE(15,6,(ROW(AZ$11:AZ$2000)-ROW(AZ$11)+1)/($AU$11:$AU$2000=$DY$8),ROWS(ED$11:ED144))),"")</f>
        <v/>
      </c>
      <c r="EE144" s="26" t="str">
        <f>IFERROR(INDEX(BA$11:BA$2000,_xlfn.AGGREGATE(15,6,(ROW(BA$11:BA$2000)-ROW(BA$11)+1)/($AU$11:$AU$2000=$DY$8),ROWS(EE$11:EE144))),"")</f>
        <v/>
      </c>
      <c r="EF144" s="26" t="str">
        <f>IFERROR(INDEX(BB$11:BB$2000,_xlfn.AGGREGATE(15,6,(ROW(BB$11:BB$2000)-ROW(BB$11)+1)/($AU$11:$AU$2000=$DY$8),ROWS(EF$11:EF144))),"")</f>
        <v/>
      </c>
      <c r="EG144" s="26" t="str">
        <f>IFERROR(INDEX(BC$11:BC$2000,_xlfn.AGGREGATE(15,6,(ROW(BC$11:BC$2000)-ROW(BC$11)+1)/($AU$11:$AU$2000=$DY$8),ROWS(EG$11:EG144))),"")</f>
        <v/>
      </c>
      <c r="EH144" s="26" t="str">
        <f>IFERROR(INDEX(BD$11:BD$2000,_xlfn.AGGREGATE(15,6,(ROW(BD$11:BD$2000)-ROW(BD$11)+1)/($AU$11:$AU$2000=$DY$8),ROWS(EH$11:EH144))),"")</f>
        <v/>
      </c>
      <c r="EI144" s="26" t="str">
        <f>IFERROR(INDEX(BE$11:BE$2000,_xlfn.AGGREGATE(15,6,(ROW(BE$11:BE$2000)-ROW(BE$11)+1)/($AU$11:$AU$2000=$DY$8),ROWS(EI$11:EI144))),"")</f>
        <v/>
      </c>
      <c r="EJ144" s="26" t="str">
        <f>IFERROR(INDEX(BF$11:BF$2000,_xlfn.AGGREGATE(15,6,(ROW(BF$11:BF$2000)-ROW(BF$11)+1)/($AU$11:$AU$2000=$DY$8),ROWS(EJ$11:EJ144))),"")</f>
        <v/>
      </c>
      <c r="EK144" s="26" t="str">
        <f>IFERROR(INDEX(BG$11:BG$2000,_xlfn.AGGREGATE(15,6,(ROW(BG$11:BG$2000)-ROW(BG$11)+1)/($AU$11:$AU$2000=$DY$8),ROWS(EK$11:EK144))),"")</f>
        <v/>
      </c>
      <c r="EL144" s="26" t="str">
        <f>IFERROR(INDEX(BH$11:BH$2000,_xlfn.AGGREGATE(15,6,(ROW(BH$11:BH$2000)-ROW(BH$11)+1)/($AU$11:$AU$2000=$DY$8),ROWS(EL$11:EL144))),"")</f>
        <v/>
      </c>
      <c r="EM144" s="26" t="str">
        <f>IFERROR(INDEX(BI$11:BI$2000,_xlfn.AGGREGATE(15,6,(ROW(BI$11:BI$2000)-ROW(BI$11)+1)/($AU$11:$AU$2000=$DY$8),ROWS(EM$11:EM144))),"")</f>
        <v/>
      </c>
      <c r="EN144" s="26" t="str">
        <f>IFERROR(INDEX(BJ$11:BJ$2000,_xlfn.AGGREGATE(15,6,(ROW(BJ$11:BJ$2000)-ROW(BJ$11)+1)/($AU$11:$AU$2000=$DY$8),ROWS(EN$11:EN144))),"")</f>
        <v/>
      </c>
      <c r="EO144" s="26" t="str">
        <f>IFERROR(INDEX(BK$11:BK$2000,_xlfn.AGGREGATE(15,6,(ROW(BK$11:BK$2000)-ROW(BK$11)+1)/($AU$11:$AU$2000=$DY$8),ROWS(EO$11:EO144))),"")</f>
        <v/>
      </c>
      <c r="EP144" s="26" t="str">
        <f>IFERROR(INDEX(BL$11:BL$2000,_xlfn.AGGREGATE(15,6,(ROW(BL$11:BL$2000)-ROW(BL$11)+1)/($AU$11:$AU$2000=$DY$8),ROWS(EP$11:EP144))),"")</f>
        <v/>
      </c>
      <c r="EQ144" s="26" t="str">
        <f>IFERROR(INDEX(BM$11:BM$2000,_xlfn.AGGREGATE(15,6,(ROW(BM$11:BM$2000)-ROW(BM$11)+1)/($AU$11:$AU$2000=$DY$8),ROWS(EQ$11:EQ144))),"")</f>
        <v/>
      </c>
      <c r="ER144" s="26" t="str">
        <f>IFERROR(INDEX(BN$11:BN$2000,_xlfn.AGGREGATE(15,6,(ROW(BN$11:BN$2000)-ROW(BN$11)+1)/($AU$11:$AU$2000=$DY$8),ROWS(ER$11:ER144))),"")</f>
        <v/>
      </c>
      <c r="ES144" s="26" t="str">
        <f>IFERROR(INDEX(BO$11:BO$2000,_xlfn.AGGREGATE(15,6,(ROW(BO$11:BO$2000)-ROW(BO$11)+1)/($AU$11:$AU$2000=$DY$8),ROWS(ES$11:ES144))),"")</f>
        <v/>
      </c>
      <c r="ET144" s="63" t="str">
        <f>IFERROR(INDEX(BP$11:BP$2000,_xlfn.AGGREGATE(15,6,(ROW(BP$11:BP$2000)-ROW(BP$11)+1)/($AU$11:$AU$2000=$DY$8),ROWS(ET$11:ET144))),"")</f>
        <v/>
      </c>
      <c r="EU144" s="25"/>
      <c r="EV144" s="49">
        <v>45</v>
      </c>
      <c r="EW144" s="34"/>
      <c r="EX144" s="176" t="e">
        <f t="shared" si="167"/>
        <v>#N/A</v>
      </c>
      <c r="EY144" s="35" t="e">
        <f t="shared" si="168"/>
        <v>#N/A</v>
      </c>
      <c r="EZ144" s="35" t="e">
        <f t="shared" si="169"/>
        <v>#N/A</v>
      </c>
      <c r="FA144" s="35" t="e">
        <f t="shared" si="170"/>
        <v>#N/A</v>
      </c>
      <c r="FB144" s="35" t="e">
        <f t="shared" si="171"/>
        <v>#N/A</v>
      </c>
      <c r="FC144" s="35" t="e">
        <f t="shared" si="172"/>
        <v>#N/A</v>
      </c>
      <c r="FD144" s="35" t="e">
        <f t="shared" si="173"/>
        <v>#N/A</v>
      </c>
      <c r="FE144" s="35" t="e">
        <f t="shared" si="174"/>
        <v>#N/A</v>
      </c>
      <c r="FF144" s="35" t="e">
        <f t="shared" si="175"/>
        <v>#N/A</v>
      </c>
      <c r="FG144" s="35" t="e">
        <f t="shared" si="176"/>
        <v>#N/A</v>
      </c>
      <c r="FH144" s="35" t="e">
        <f t="shared" si="177"/>
        <v>#N/A</v>
      </c>
      <c r="FI144" s="35" t="e">
        <f t="shared" si="178"/>
        <v>#N/A</v>
      </c>
      <c r="FJ144" s="35" t="e">
        <f t="shared" si="179"/>
        <v>#N/A</v>
      </c>
      <c r="FK144" s="35" t="e">
        <f t="shared" si="180"/>
        <v>#N/A</v>
      </c>
      <c r="FL144" s="35" t="e">
        <f t="shared" si="181"/>
        <v>#N/A</v>
      </c>
      <c r="FM144" s="35" t="e">
        <f t="shared" si="182"/>
        <v>#N/A</v>
      </c>
      <c r="FN144" s="35" t="e">
        <f t="shared" si="183"/>
        <v>#N/A</v>
      </c>
      <c r="FO144" s="35" t="e">
        <f t="shared" si="184"/>
        <v>#N/A</v>
      </c>
      <c r="FP144" s="35" t="e">
        <f t="shared" si="185"/>
        <v>#N/A</v>
      </c>
      <c r="FQ144" s="35" t="e">
        <f t="shared" si="186"/>
        <v>#N/A</v>
      </c>
      <c r="FR144" s="35" t="e">
        <f t="shared" si="187"/>
        <v>#N/A</v>
      </c>
      <c r="FS144" s="177" t="e">
        <f t="shared" si="188"/>
        <v>#N/A</v>
      </c>
      <c r="FT144" s="35"/>
      <c r="FU144" s="49">
        <v>45</v>
      </c>
      <c r="FV144" s="34"/>
      <c r="FW144" s="176" t="str">
        <f t="shared" si="189"/>
        <v>PASS</v>
      </c>
      <c r="FX144" s="36">
        <f t="shared" si="190"/>
        <v>3</v>
      </c>
      <c r="FY144" s="34">
        <f t="shared" si="191"/>
        <v>3</v>
      </c>
      <c r="FZ144" s="34">
        <f t="shared" si="192"/>
        <v>1</v>
      </c>
      <c r="GA144" s="34">
        <f t="shared" si="193"/>
        <v>1</v>
      </c>
      <c r="GB144" s="34">
        <f t="shared" si="194"/>
        <v>3</v>
      </c>
      <c r="GC144" s="34">
        <f t="shared" si="195"/>
        <v>3</v>
      </c>
      <c r="GD144" s="34">
        <f t="shared" si="196"/>
        <v>1</v>
      </c>
      <c r="GE144" s="173">
        <f t="shared" si="197"/>
        <v>1</v>
      </c>
      <c r="GF144" s="34">
        <f t="shared" si="198"/>
        <v>431.5</v>
      </c>
      <c r="GG144" s="34">
        <f t="shared" si="199"/>
        <v>0</v>
      </c>
      <c r="GH144" s="34">
        <f t="shared" si="200"/>
        <v>468.5</v>
      </c>
      <c r="GI144" s="34">
        <f t="shared" si="201"/>
        <v>18.5</v>
      </c>
      <c r="GJ144" s="34">
        <f t="shared" si="202"/>
        <v>0</v>
      </c>
      <c r="GK144" s="34">
        <f t="shared" si="203"/>
        <v>473.64859999999999</v>
      </c>
      <c r="GL144" s="34">
        <f t="shared" si="204"/>
        <v>942.27359999999999</v>
      </c>
      <c r="GM144" s="181">
        <f t="shared" si="205"/>
        <v>1373.8986</v>
      </c>
      <c r="GN144" s="34">
        <f t="shared" si="206"/>
        <v>1805.3986</v>
      </c>
      <c r="GO144" s="25"/>
      <c r="GP144" s="305"/>
      <c r="GR144" s="12"/>
      <c r="GS144" s="12"/>
      <c r="GT144" s="12"/>
      <c r="GU144" s="12"/>
      <c r="GV144" s="12"/>
      <c r="GW144" s="12"/>
      <c r="GX144" s="12"/>
      <c r="GY144" s="12"/>
      <c r="GZ144" s="12"/>
      <c r="HA144" s="12"/>
      <c r="HB144" s="12"/>
      <c r="HC144" s="26"/>
      <c r="HD144" s="26"/>
      <c r="HE144" s="26"/>
      <c r="HF144" s="26"/>
      <c r="HG144" s="26"/>
      <c r="HH144" s="2"/>
      <c r="HI144" s="2"/>
      <c r="HJ144" s="25"/>
      <c r="HK144" s="2"/>
      <c r="HL144" s="2"/>
    </row>
    <row r="145" spans="14:220" x14ac:dyDescent="0.3">
      <c r="N145" s="2"/>
      <c r="O145" s="25"/>
      <c r="P145" s="25"/>
      <c r="Q145" s="25"/>
      <c r="R145" s="25"/>
      <c r="S145" s="25"/>
      <c r="T145" s="25"/>
      <c r="U145" s="25"/>
      <c r="V145" s="2"/>
      <c r="W145" s="2"/>
      <c r="X145" s="2"/>
      <c r="Y145" s="25"/>
      <c r="Z145" s="25"/>
      <c r="AA145" s="25"/>
      <c r="AB145" s="2"/>
      <c r="AC145" s="25"/>
      <c r="AD145" s="25"/>
      <c r="AE145" s="25"/>
      <c r="AF145" s="25"/>
      <c r="AG145" s="25"/>
      <c r="AH145" s="25"/>
      <c r="AI145" s="25"/>
      <c r="AJ145" s="25"/>
      <c r="AK145" s="25"/>
      <c r="AL145" s="25"/>
      <c r="AM145" s="25"/>
      <c r="AN145" s="25"/>
      <c r="AO145" s="25"/>
      <c r="AP145" s="25"/>
      <c r="AQ145" s="25"/>
      <c r="AR145" s="142"/>
      <c r="AS145" s="18">
        <v>42</v>
      </c>
      <c r="AT145" s="26" t="s">
        <v>122</v>
      </c>
      <c r="AU145" s="4" t="str">
        <f t="shared" si="208"/>
        <v>FAIL</v>
      </c>
      <c r="AV145" s="26">
        <v>1</v>
      </c>
      <c r="AW145" s="26">
        <v>3</v>
      </c>
      <c r="AX145" s="26">
        <v>1</v>
      </c>
      <c r="AY145" s="26">
        <v>3</v>
      </c>
      <c r="AZ145" s="26">
        <v>1</v>
      </c>
      <c r="BA145" s="26">
        <v>3</v>
      </c>
      <c r="BB145" s="26">
        <v>1</v>
      </c>
      <c r="BC145" s="26">
        <v>3</v>
      </c>
      <c r="BD145" s="26">
        <f t="shared" si="241"/>
        <v>204</v>
      </c>
      <c r="BE145" s="26"/>
      <c r="BF145" s="26">
        <f t="shared" si="251"/>
        <v>288</v>
      </c>
      <c r="BG145" s="63">
        <f t="shared" si="251"/>
        <v>42</v>
      </c>
      <c r="BH145" s="26"/>
      <c r="BI145" s="138">
        <f t="shared" si="242"/>
        <v>204</v>
      </c>
      <c r="BJ145" s="138">
        <f t="shared" si="243"/>
        <v>492</v>
      </c>
      <c r="BK145" s="138">
        <f t="shared" si="244"/>
        <v>696</v>
      </c>
      <c r="BL145" s="138">
        <f t="shared" si="245"/>
        <v>984</v>
      </c>
      <c r="BM145" s="138">
        <f t="shared" si="246"/>
        <v>1188</v>
      </c>
      <c r="BN145" s="138">
        <f t="shared" si="247"/>
        <v>1476</v>
      </c>
      <c r="BO145" s="138">
        <f t="shared" si="248"/>
        <v>1680</v>
      </c>
      <c r="BP145" s="138">
        <f t="shared" si="249"/>
        <v>0</v>
      </c>
      <c r="BQ145" s="26"/>
      <c r="BR145" s="26" t="str">
        <f t="shared" si="219"/>
        <v>no</v>
      </c>
      <c r="BS145" s="26" t="str">
        <f t="shared" si="250"/>
        <v>Int</v>
      </c>
      <c r="BT145" s="26"/>
      <c r="BU145" s="26"/>
      <c r="BV145" s="1">
        <f t="shared" si="252"/>
        <v>0</v>
      </c>
      <c r="BW145" s="1">
        <f t="shared" si="252"/>
        <v>0</v>
      </c>
      <c r="BX145" s="1">
        <f t="shared" si="252"/>
        <v>0</v>
      </c>
      <c r="BY145" s="1">
        <f t="shared" si="252"/>
        <v>0</v>
      </c>
      <c r="BZ145" s="1">
        <f t="shared" si="252"/>
        <v>0</v>
      </c>
      <c r="CA145" s="1">
        <f t="shared" si="252"/>
        <v>1</v>
      </c>
      <c r="CB145" s="1">
        <f t="shared" si="252"/>
        <v>0</v>
      </c>
      <c r="CC145" s="1">
        <f t="shared" si="252"/>
        <v>0</v>
      </c>
      <c r="CD145" s="1">
        <f t="shared" si="252"/>
        <v>0</v>
      </c>
      <c r="CE145" s="1">
        <f t="shared" si="252"/>
        <v>0</v>
      </c>
      <c r="CF145" s="1">
        <f t="shared" si="253"/>
        <v>0</v>
      </c>
      <c r="CG145" s="1">
        <f t="shared" si="253"/>
        <v>0</v>
      </c>
      <c r="CH145" s="1">
        <f t="shared" si="253"/>
        <v>1</v>
      </c>
      <c r="CI145" s="1">
        <f t="shared" si="253"/>
        <v>0</v>
      </c>
      <c r="CJ145" s="1">
        <f t="shared" si="253"/>
        <v>0</v>
      </c>
      <c r="CK145" s="1">
        <f t="shared" si="253"/>
        <v>0</v>
      </c>
      <c r="CL145" s="1">
        <f t="shared" si="253"/>
        <v>0</v>
      </c>
      <c r="CM145" s="1">
        <f t="shared" si="253"/>
        <v>0</v>
      </c>
      <c r="CN145" s="1">
        <f t="shared" si="253"/>
        <v>0</v>
      </c>
      <c r="CO145" s="1">
        <f t="shared" si="253"/>
        <v>0</v>
      </c>
      <c r="CP145" s="1">
        <f t="shared" si="254"/>
        <v>0</v>
      </c>
      <c r="CQ145" s="1">
        <f t="shared" si="254"/>
        <v>0</v>
      </c>
      <c r="CR145" s="1">
        <f t="shared" si="254"/>
        <v>0</v>
      </c>
      <c r="CS145" s="1">
        <f t="shared" si="254"/>
        <v>0</v>
      </c>
      <c r="CT145" s="1">
        <f t="shared" si="254"/>
        <v>0</v>
      </c>
      <c r="CU145" s="1">
        <f t="shared" si="254"/>
        <v>0</v>
      </c>
      <c r="CV145" s="1">
        <f t="shared" si="254"/>
        <v>0</v>
      </c>
      <c r="CW145" s="1">
        <f t="shared" si="254"/>
        <v>0</v>
      </c>
      <c r="CX145" s="1">
        <f t="shared" si="254"/>
        <v>0</v>
      </c>
      <c r="CY145" s="1">
        <f t="shared" si="254"/>
        <v>0</v>
      </c>
      <c r="CZ145" s="1">
        <f t="shared" si="255"/>
        <v>0</v>
      </c>
      <c r="DA145" s="1">
        <f t="shared" si="255"/>
        <v>0</v>
      </c>
      <c r="DB145" s="1">
        <f t="shared" si="255"/>
        <v>0</v>
      </c>
      <c r="DC145" s="1">
        <f t="shared" si="255"/>
        <v>0</v>
      </c>
      <c r="DD145" s="1">
        <f t="shared" si="255"/>
        <v>0</v>
      </c>
      <c r="DE145" s="1">
        <f t="shared" si="255"/>
        <v>0</v>
      </c>
      <c r="DF145" s="1">
        <f t="shared" si="255"/>
        <v>0</v>
      </c>
      <c r="DG145" s="1">
        <f t="shared" si="255"/>
        <v>0</v>
      </c>
      <c r="DH145" s="1">
        <f t="shared" si="255"/>
        <v>0</v>
      </c>
      <c r="DI145" s="1">
        <f t="shared" si="255"/>
        <v>0</v>
      </c>
      <c r="DJ145" s="1">
        <f t="shared" si="256"/>
        <v>0</v>
      </c>
      <c r="DK145" s="1">
        <f t="shared" si="256"/>
        <v>0</v>
      </c>
      <c r="DL145" s="1">
        <f t="shared" si="256"/>
        <v>1</v>
      </c>
      <c r="DM145" s="1">
        <f t="shared" si="256"/>
        <v>0</v>
      </c>
      <c r="DN145" s="1">
        <f t="shared" si="256"/>
        <v>0</v>
      </c>
      <c r="DO145" s="1">
        <f t="shared" si="256"/>
        <v>0</v>
      </c>
      <c r="DP145" s="26"/>
      <c r="DQ145" s="26"/>
      <c r="DR145" s="26"/>
      <c r="DS145" s="26"/>
      <c r="DT145" s="366"/>
      <c r="DU145" s="142"/>
      <c r="DV145" s="26"/>
      <c r="DW145" s="48">
        <v>132</v>
      </c>
      <c r="DX145" s="26" t="str">
        <f>IFERROR(INDEX(AT$11:AT$2000,_xlfn.AGGREGATE(15,6,(ROW(AT$11:AT$2000)-ROW(AT$11)+1)/($AU$11:$AU$2000=$DY$8),ROWS(DX$11:DX145))),"")</f>
        <v/>
      </c>
      <c r="DY145" s="4" t="str">
        <f>IFERROR(INDEX(AU$11:AU$2000,_xlfn.AGGREGATE(15,6,(ROW(AU$11:AU$2000)-ROW(AU$11)+1)/($AU$11:$AU$2000=$DY$8),ROWS(DY$11:DY145))),"")</f>
        <v/>
      </c>
      <c r="DZ145" s="26" t="str">
        <f>IFERROR(INDEX(AV$11:AV$2000,_xlfn.AGGREGATE(15,6,(ROW(AV$11:AV$2000)-ROW(AV$11)+1)/($AU$11:$AU$2000=$DY$8),ROWS(DZ$11:DZ145))),"")</f>
        <v/>
      </c>
      <c r="EA145" s="26" t="str">
        <f>IFERROR(INDEX(AW$11:AW$2000,_xlfn.AGGREGATE(15,6,(ROW(AW$11:AW$2000)-ROW(AW$11)+1)/($AU$11:$AU$2000=$DY$8),ROWS(EA$11:EA145))),"")</f>
        <v/>
      </c>
      <c r="EB145" s="26" t="str">
        <f>IFERROR(INDEX(AX$11:AX$2000,_xlfn.AGGREGATE(15,6,(ROW(AX$11:AX$2000)-ROW(AX$11)+1)/($AU$11:$AU$2000=$DY$8),ROWS(EB$11:EB145))),"")</f>
        <v/>
      </c>
      <c r="EC145" s="26" t="str">
        <f>IFERROR(INDEX(AY$11:AY$2000,_xlfn.AGGREGATE(15,6,(ROW(AY$11:AY$2000)-ROW(AY$11)+1)/($AU$11:$AU$2000=$DY$8),ROWS(EC$11:EC145))),"")</f>
        <v/>
      </c>
      <c r="ED145" s="26" t="str">
        <f>IFERROR(INDEX(AZ$11:AZ$2000,_xlfn.AGGREGATE(15,6,(ROW(AZ$11:AZ$2000)-ROW(AZ$11)+1)/($AU$11:$AU$2000=$DY$8),ROWS(ED$11:ED145))),"")</f>
        <v/>
      </c>
      <c r="EE145" s="26" t="str">
        <f>IFERROR(INDEX(BA$11:BA$2000,_xlfn.AGGREGATE(15,6,(ROW(BA$11:BA$2000)-ROW(BA$11)+1)/($AU$11:$AU$2000=$DY$8),ROWS(EE$11:EE145))),"")</f>
        <v/>
      </c>
      <c r="EF145" s="26" t="str">
        <f>IFERROR(INDEX(BB$11:BB$2000,_xlfn.AGGREGATE(15,6,(ROW(BB$11:BB$2000)-ROW(BB$11)+1)/($AU$11:$AU$2000=$DY$8),ROWS(EF$11:EF145))),"")</f>
        <v/>
      </c>
      <c r="EG145" s="26" t="str">
        <f>IFERROR(INDEX(BC$11:BC$2000,_xlfn.AGGREGATE(15,6,(ROW(BC$11:BC$2000)-ROW(BC$11)+1)/($AU$11:$AU$2000=$DY$8),ROWS(EG$11:EG145))),"")</f>
        <v/>
      </c>
      <c r="EH145" s="26" t="str">
        <f>IFERROR(INDEX(BD$11:BD$2000,_xlfn.AGGREGATE(15,6,(ROW(BD$11:BD$2000)-ROW(BD$11)+1)/($AU$11:$AU$2000=$DY$8),ROWS(EH$11:EH145))),"")</f>
        <v/>
      </c>
      <c r="EI145" s="26" t="str">
        <f>IFERROR(INDEX(BE$11:BE$2000,_xlfn.AGGREGATE(15,6,(ROW(BE$11:BE$2000)-ROW(BE$11)+1)/($AU$11:$AU$2000=$DY$8),ROWS(EI$11:EI145))),"")</f>
        <v/>
      </c>
      <c r="EJ145" s="26" t="str">
        <f>IFERROR(INDEX(BF$11:BF$2000,_xlfn.AGGREGATE(15,6,(ROW(BF$11:BF$2000)-ROW(BF$11)+1)/($AU$11:$AU$2000=$DY$8),ROWS(EJ$11:EJ145))),"")</f>
        <v/>
      </c>
      <c r="EK145" s="26" t="str">
        <f>IFERROR(INDEX(BG$11:BG$2000,_xlfn.AGGREGATE(15,6,(ROW(BG$11:BG$2000)-ROW(BG$11)+1)/($AU$11:$AU$2000=$DY$8),ROWS(EK$11:EK145))),"")</f>
        <v/>
      </c>
      <c r="EL145" s="26" t="str">
        <f>IFERROR(INDEX(BH$11:BH$2000,_xlfn.AGGREGATE(15,6,(ROW(BH$11:BH$2000)-ROW(BH$11)+1)/($AU$11:$AU$2000=$DY$8),ROWS(EL$11:EL145))),"")</f>
        <v/>
      </c>
      <c r="EM145" s="26" t="str">
        <f>IFERROR(INDEX(BI$11:BI$2000,_xlfn.AGGREGATE(15,6,(ROW(BI$11:BI$2000)-ROW(BI$11)+1)/($AU$11:$AU$2000=$DY$8),ROWS(EM$11:EM145))),"")</f>
        <v/>
      </c>
      <c r="EN145" s="26" t="str">
        <f>IFERROR(INDEX(BJ$11:BJ$2000,_xlfn.AGGREGATE(15,6,(ROW(BJ$11:BJ$2000)-ROW(BJ$11)+1)/($AU$11:$AU$2000=$DY$8),ROWS(EN$11:EN145))),"")</f>
        <v/>
      </c>
      <c r="EO145" s="26" t="str">
        <f>IFERROR(INDEX(BK$11:BK$2000,_xlfn.AGGREGATE(15,6,(ROW(BK$11:BK$2000)-ROW(BK$11)+1)/($AU$11:$AU$2000=$DY$8),ROWS(EO$11:EO145))),"")</f>
        <v/>
      </c>
      <c r="EP145" s="26" t="str">
        <f>IFERROR(INDEX(BL$11:BL$2000,_xlfn.AGGREGATE(15,6,(ROW(BL$11:BL$2000)-ROW(BL$11)+1)/($AU$11:$AU$2000=$DY$8),ROWS(EP$11:EP145))),"")</f>
        <v/>
      </c>
      <c r="EQ145" s="26" t="str">
        <f>IFERROR(INDEX(BM$11:BM$2000,_xlfn.AGGREGATE(15,6,(ROW(BM$11:BM$2000)-ROW(BM$11)+1)/($AU$11:$AU$2000=$DY$8),ROWS(EQ$11:EQ145))),"")</f>
        <v/>
      </c>
      <c r="ER145" s="26" t="str">
        <f>IFERROR(INDEX(BN$11:BN$2000,_xlfn.AGGREGATE(15,6,(ROW(BN$11:BN$2000)-ROW(BN$11)+1)/($AU$11:$AU$2000=$DY$8),ROWS(ER$11:ER145))),"")</f>
        <v/>
      </c>
      <c r="ES145" s="26" t="str">
        <f>IFERROR(INDEX(BO$11:BO$2000,_xlfn.AGGREGATE(15,6,(ROW(BO$11:BO$2000)-ROW(BO$11)+1)/($AU$11:$AU$2000=$DY$8),ROWS(ES$11:ES145))),"")</f>
        <v/>
      </c>
      <c r="ET145" s="63" t="str">
        <f>IFERROR(INDEX(BP$11:BP$2000,_xlfn.AGGREGATE(15,6,(ROW(BP$11:BP$2000)-ROW(BP$11)+1)/($AU$11:$AU$2000=$DY$8),ROWS(ET$11:ET145))),"")</f>
        <v/>
      </c>
      <c r="EU145" s="25"/>
      <c r="EV145" s="49">
        <v>46</v>
      </c>
      <c r="EW145" s="34"/>
      <c r="EX145" s="176" t="e">
        <f t="shared" si="167"/>
        <v>#N/A</v>
      </c>
      <c r="EY145" s="35" t="e">
        <f t="shared" si="168"/>
        <v>#N/A</v>
      </c>
      <c r="EZ145" s="35" t="e">
        <f t="shared" si="169"/>
        <v>#N/A</v>
      </c>
      <c r="FA145" s="35" t="e">
        <f t="shared" si="170"/>
        <v>#N/A</v>
      </c>
      <c r="FB145" s="35" t="e">
        <f t="shared" si="171"/>
        <v>#N/A</v>
      </c>
      <c r="FC145" s="35" t="e">
        <f t="shared" si="172"/>
        <v>#N/A</v>
      </c>
      <c r="FD145" s="35" t="e">
        <f t="shared" si="173"/>
        <v>#N/A</v>
      </c>
      <c r="FE145" s="35" t="e">
        <f t="shared" si="174"/>
        <v>#N/A</v>
      </c>
      <c r="FF145" s="35" t="e">
        <f t="shared" si="175"/>
        <v>#N/A</v>
      </c>
      <c r="FG145" s="35" t="e">
        <f t="shared" si="176"/>
        <v>#N/A</v>
      </c>
      <c r="FH145" s="35" t="e">
        <f t="shared" si="177"/>
        <v>#N/A</v>
      </c>
      <c r="FI145" s="35" t="e">
        <f t="shared" si="178"/>
        <v>#N/A</v>
      </c>
      <c r="FJ145" s="35" t="e">
        <f t="shared" si="179"/>
        <v>#N/A</v>
      </c>
      <c r="FK145" s="35" t="e">
        <f t="shared" si="180"/>
        <v>#N/A</v>
      </c>
      <c r="FL145" s="35" t="e">
        <f t="shared" si="181"/>
        <v>#N/A</v>
      </c>
      <c r="FM145" s="35" t="e">
        <f t="shared" si="182"/>
        <v>#N/A</v>
      </c>
      <c r="FN145" s="35" t="e">
        <f t="shared" si="183"/>
        <v>#N/A</v>
      </c>
      <c r="FO145" s="35" t="e">
        <f t="shared" si="184"/>
        <v>#N/A</v>
      </c>
      <c r="FP145" s="35" t="e">
        <f t="shared" si="185"/>
        <v>#N/A</v>
      </c>
      <c r="FQ145" s="35" t="e">
        <f t="shared" si="186"/>
        <v>#N/A</v>
      </c>
      <c r="FR145" s="35" t="e">
        <f t="shared" si="187"/>
        <v>#N/A</v>
      </c>
      <c r="FS145" s="177" t="e">
        <f t="shared" si="188"/>
        <v>#N/A</v>
      </c>
      <c r="FT145" s="35"/>
      <c r="FU145" s="49">
        <v>46</v>
      </c>
      <c r="FV145" s="34"/>
      <c r="FW145" s="176" t="str">
        <f t="shared" si="189"/>
        <v>PASS</v>
      </c>
      <c r="FX145" s="36">
        <f t="shared" si="190"/>
        <v>3</v>
      </c>
      <c r="FY145" s="34">
        <f t="shared" si="191"/>
        <v>1</v>
      </c>
      <c r="FZ145" s="34">
        <f t="shared" si="192"/>
        <v>3</v>
      </c>
      <c r="GA145" s="34">
        <f t="shared" si="193"/>
        <v>1</v>
      </c>
      <c r="GB145" s="34">
        <f t="shared" si="194"/>
        <v>3</v>
      </c>
      <c r="GC145" s="34">
        <f t="shared" si="195"/>
        <v>1</v>
      </c>
      <c r="GD145" s="34">
        <f t="shared" si="196"/>
        <v>3</v>
      </c>
      <c r="GE145" s="173">
        <f t="shared" si="197"/>
        <v>1</v>
      </c>
      <c r="GF145" s="34">
        <f t="shared" si="198"/>
        <v>431</v>
      </c>
      <c r="GG145" s="34">
        <f t="shared" si="199"/>
        <v>0</v>
      </c>
      <c r="GH145" s="34">
        <f t="shared" si="200"/>
        <v>469</v>
      </c>
      <c r="GI145" s="34">
        <f t="shared" si="201"/>
        <v>19</v>
      </c>
      <c r="GJ145" s="34">
        <f t="shared" si="202"/>
        <v>0</v>
      </c>
      <c r="GK145" s="34">
        <f t="shared" si="203"/>
        <v>474.14859999999999</v>
      </c>
      <c r="GL145" s="34">
        <f t="shared" si="204"/>
        <v>905.27359999999999</v>
      </c>
      <c r="GM145" s="181">
        <f t="shared" si="205"/>
        <v>1374.3986</v>
      </c>
      <c r="GN145" s="34">
        <f t="shared" si="206"/>
        <v>1805.3986</v>
      </c>
      <c r="GO145" s="25"/>
      <c r="GP145" s="305"/>
      <c r="GR145" s="12"/>
      <c r="GS145" s="12"/>
      <c r="GT145" s="12"/>
      <c r="GU145" s="12"/>
      <c r="GV145" s="12"/>
      <c r="GW145" s="12"/>
      <c r="GX145" s="12"/>
      <c r="GY145" s="12"/>
      <c r="GZ145" s="12"/>
      <c r="HA145" s="12"/>
      <c r="HB145" s="12"/>
      <c r="HC145" s="26"/>
      <c r="HD145" s="26"/>
      <c r="HE145" s="26"/>
      <c r="HF145" s="26"/>
      <c r="HG145" s="26"/>
      <c r="HH145" s="2"/>
      <c r="HI145" s="2"/>
      <c r="HJ145" s="25"/>
      <c r="HK145" s="2"/>
      <c r="HL145" s="2"/>
    </row>
    <row r="146" spans="14:220" x14ac:dyDescent="0.3">
      <c r="N146" s="2"/>
      <c r="O146" s="25"/>
      <c r="P146" s="25"/>
      <c r="Q146" s="25"/>
      <c r="R146" s="25"/>
      <c r="S146" s="25"/>
      <c r="T146" s="25"/>
      <c r="U146" s="25"/>
      <c r="V146" s="2"/>
      <c r="W146" s="2"/>
      <c r="X146" s="2"/>
      <c r="Y146" s="25"/>
      <c r="Z146" s="25"/>
      <c r="AA146" s="25"/>
      <c r="AB146" s="2"/>
      <c r="AC146" s="25"/>
      <c r="AD146" s="25"/>
      <c r="AE146" s="25"/>
      <c r="AF146" s="25"/>
      <c r="AG146" s="25"/>
      <c r="AH146" s="25"/>
      <c r="AI146" s="25"/>
      <c r="AJ146" s="25"/>
      <c r="AK146" s="25"/>
      <c r="AL146" s="25"/>
      <c r="AM146" s="25"/>
      <c r="AN146" s="25"/>
      <c r="AO146" s="25"/>
      <c r="AP146" s="25"/>
      <c r="AQ146" s="25"/>
      <c r="AR146" s="142"/>
      <c r="AS146" s="18">
        <v>43</v>
      </c>
      <c r="AT146" s="26" t="s">
        <v>122</v>
      </c>
      <c r="AU146" s="4" t="str">
        <f t="shared" si="208"/>
        <v>FAIL</v>
      </c>
      <c r="AV146" s="26">
        <v>1</v>
      </c>
      <c r="AW146" s="26">
        <v>3</v>
      </c>
      <c r="AX146" s="26">
        <v>1</v>
      </c>
      <c r="AY146" s="26">
        <v>3</v>
      </c>
      <c r="AZ146" s="26">
        <v>1</v>
      </c>
      <c r="BA146" s="26">
        <v>3</v>
      </c>
      <c r="BB146" s="26">
        <v>1</v>
      </c>
      <c r="BC146" s="26">
        <v>3</v>
      </c>
      <c r="BD146" s="26">
        <f t="shared" si="241"/>
        <v>203</v>
      </c>
      <c r="BE146" s="26"/>
      <c r="BF146" s="26">
        <f t="shared" si="251"/>
        <v>289</v>
      </c>
      <c r="BG146" s="63">
        <f t="shared" si="251"/>
        <v>43</v>
      </c>
      <c r="BH146" s="26"/>
      <c r="BI146" s="138">
        <f t="shared" si="242"/>
        <v>203</v>
      </c>
      <c r="BJ146" s="138">
        <f t="shared" si="243"/>
        <v>492</v>
      </c>
      <c r="BK146" s="138">
        <f t="shared" si="244"/>
        <v>695</v>
      </c>
      <c r="BL146" s="138">
        <f t="shared" si="245"/>
        <v>984</v>
      </c>
      <c r="BM146" s="138">
        <f t="shared" si="246"/>
        <v>1187</v>
      </c>
      <c r="BN146" s="138">
        <f t="shared" si="247"/>
        <v>1476</v>
      </c>
      <c r="BO146" s="138">
        <f t="shared" si="248"/>
        <v>1679</v>
      </c>
      <c r="BP146" s="138">
        <f t="shared" si="249"/>
        <v>0</v>
      </c>
      <c r="BQ146" s="26"/>
      <c r="BR146" s="26" t="str">
        <f t="shared" si="219"/>
        <v>no</v>
      </c>
      <c r="BS146" s="26" t="str">
        <f t="shared" si="250"/>
        <v>Int</v>
      </c>
      <c r="BT146" s="26"/>
      <c r="BU146" s="26"/>
      <c r="BV146" s="1">
        <f t="shared" si="252"/>
        <v>0</v>
      </c>
      <c r="BW146" s="1">
        <f t="shared" si="252"/>
        <v>0</v>
      </c>
      <c r="BX146" s="1">
        <f t="shared" si="252"/>
        <v>0</v>
      </c>
      <c r="BY146" s="1">
        <f t="shared" si="252"/>
        <v>0</v>
      </c>
      <c r="BZ146" s="1">
        <f t="shared" si="252"/>
        <v>0</v>
      </c>
      <c r="CA146" s="1">
        <f t="shared" si="252"/>
        <v>1</v>
      </c>
      <c r="CB146" s="1">
        <f t="shared" si="252"/>
        <v>0</v>
      </c>
      <c r="CC146" s="1">
        <f t="shared" si="252"/>
        <v>0</v>
      </c>
      <c r="CD146" s="1">
        <f t="shared" si="252"/>
        <v>0</v>
      </c>
      <c r="CE146" s="1">
        <f t="shared" si="252"/>
        <v>0</v>
      </c>
      <c r="CF146" s="1">
        <f t="shared" si="253"/>
        <v>0</v>
      </c>
      <c r="CG146" s="1">
        <f t="shared" si="253"/>
        <v>0</v>
      </c>
      <c r="CH146" s="1">
        <f t="shared" si="253"/>
        <v>1</v>
      </c>
      <c r="CI146" s="1">
        <f t="shared" si="253"/>
        <v>0</v>
      </c>
      <c r="CJ146" s="1">
        <f t="shared" si="253"/>
        <v>0</v>
      </c>
      <c r="CK146" s="1">
        <f t="shared" si="253"/>
        <v>0</v>
      </c>
      <c r="CL146" s="1">
        <f t="shared" si="253"/>
        <v>0</v>
      </c>
      <c r="CM146" s="1">
        <f t="shared" si="253"/>
        <v>0</v>
      </c>
      <c r="CN146" s="1">
        <f t="shared" si="253"/>
        <v>0</v>
      </c>
      <c r="CO146" s="1">
        <f t="shared" si="253"/>
        <v>0</v>
      </c>
      <c r="CP146" s="1">
        <f t="shared" si="254"/>
        <v>0</v>
      </c>
      <c r="CQ146" s="1">
        <f t="shared" si="254"/>
        <v>0</v>
      </c>
      <c r="CR146" s="1">
        <f t="shared" si="254"/>
        <v>0</v>
      </c>
      <c r="CS146" s="1">
        <f t="shared" si="254"/>
        <v>0</v>
      </c>
      <c r="CT146" s="1">
        <f t="shared" si="254"/>
        <v>0</v>
      </c>
      <c r="CU146" s="1">
        <f t="shared" si="254"/>
        <v>0</v>
      </c>
      <c r="CV146" s="1">
        <f t="shared" si="254"/>
        <v>0</v>
      </c>
      <c r="CW146" s="1">
        <f t="shared" si="254"/>
        <v>0</v>
      </c>
      <c r="CX146" s="1">
        <f t="shared" si="254"/>
        <v>0</v>
      </c>
      <c r="CY146" s="1">
        <f t="shared" si="254"/>
        <v>0</v>
      </c>
      <c r="CZ146" s="1">
        <f t="shared" si="255"/>
        <v>0</v>
      </c>
      <c r="DA146" s="1">
        <f t="shared" si="255"/>
        <v>0</v>
      </c>
      <c r="DB146" s="1">
        <f t="shared" si="255"/>
        <v>0</v>
      </c>
      <c r="DC146" s="1">
        <f t="shared" si="255"/>
        <v>0</v>
      </c>
      <c r="DD146" s="1">
        <f t="shared" si="255"/>
        <v>0</v>
      </c>
      <c r="DE146" s="1">
        <f t="shared" si="255"/>
        <v>0</v>
      </c>
      <c r="DF146" s="1">
        <f t="shared" si="255"/>
        <v>0</v>
      </c>
      <c r="DG146" s="1">
        <f t="shared" si="255"/>
        <v>0</v>
      </c>
      <c r="DH146" s="1">
        <f t="shared" si="255"/>
        <v>0</v>
      </c>
      <c r="DI146" s="1">
        <f t="shared" si="255"/>
        <v>0</v>
      </c>
      <c r="DJ146" s="1">
        <f t="shared" si="256"/>
        <v>0</v>
      </c>
      <c r="DK146" s="1">
        <f t="shared" si="256"/>
        <v>0</v>
      </c>
      <c r="DL146" s="1">
        <f t="shared" si="256"/>
        <v>1</v>
      </c>
      <c r="DM146" s="1">
        <f t="shared" si="256"/>
        <v>0</v>
      </c>
      <c r="DN146" s="1">
        <f t="shared" si="256"/>
        <v>0</v>
      </c>
      <c r="DO146" s="1">
        <f t="shared" si="256"/>
        <v>0</v>
      </c>
      <c r="DP146" s="26"/>
      <c r="DQ146" s="26"/>
      <c r="DR146" s="26"/>
      <c r="DS146" s="26"/>
      <c r="DT146" s="366"/>
      <c r="DU146" s="142"/>
      <c r="DV146" s="26"/>
      <c r="DW146" s="48">
        <v>133</v>
      </c>
      <c r="DX146" s="26" t="str">
        <f>IFERROR(INDEX(AT$11:AT$2000,_xlfn.AGGREGATE(15,6,(ROW(AT$11:AT$2000)-ROW(AT$11)+1)/($AU$11:$AU$2000=$DY$8),ROWS(DX$11:DX146))),"")</f>
        <v/>
      </c>
      <c r="DY146" s="4" t="str">
        <f>IFERROR(INDEX(AU$11:AU$2000,_xlfn.AGGREGATE(15,6,(ROW(AU$11:AU$2000)-ROW(AU$11)+1)/($AU$11:$AU$2000=$DY$8),ROWS(DY$11:DY146))),"")</f>
        <v/>
      </c>
      <c r="DZ146" s="26" t="str">
        <f>IFERROR(INDEX(AV$11:AV$2000,_xlfn.AGGREGATE(15,6,(ROW(AV$11:AV$2000)-ROW(AV$11)+1)/($AU$11:$AU$2000=$DY$8),ROWS(DZ$11:DZ146))),"")</f>
        <v/>
      </c>
      <c r="EA146" s="26" t="str">
        <f>IFERROR(INDEX(AW$11:AW$2000,_xlfn.AGGREGATE(15,6,(ROW(AW$11:AW$2000)-ROW(AW$11)+1)/($AU$11:$AU$2000=$DY$8),ROWS(EA$11:EA146))),"")</f>
        <v/>
      </c>
      <c r="EB146" s="26" t="str">
        <f>IFERROR(INDEX(AX$11:AX$2000,_xlfn.AGGREGATE(15,6,(ROW(AX$11:AX$2000)-ROW(AX$11)+1)/($AU$11:$AU$2000=$DY$8),ROWS(EB$11:EB146))),"")</f>
        <v/>
      </c>
      <c r="EC146" s="26" t="str">
        <f>IFERROR(INDEX(AY$11:AY$2000,_xlfn.AGGREGATE(15,6,(ROW(AY$11:AY$2000)-ROW(AY$11)+1)/($AU$11:$AU$2000=$DY$8),ROWS(EC$11:EC146))),"")</f>
        <v/>
      </c>
      <c r="ED146" s="26" t="str">
        <f>IFERROR(INDEX(AZ$11:AZ$2000,_xlfn.AGGREGATE(15,6,(ROW(AZ$11:AZ$2000)-ROW(AZ$11)+1)/($AU$11:$AU$2000=$DY$8),ROWS(ED$11:ED146))),"")</f>
        <v/>
      </c>
      <c r="EE146" s="26" t="str">
        <f>IFERROR(INDEX(BA$11:BA$2000,_xlfn.AGGREGATE(15,6,(ROW(BA$11:BA$2000)-ROW(BA$11)+1)/($AU$11:$AU$2000=$DY$8),ROWS(EE$11:EE146))),"")</f>
        <v/>
      </c>
      <c r="EF146" s="26" t="str">
        <f>IFERROR(INDEX(BB$11:BB$2000,_xlfn.AGGREGATE(15,6,(ROW(BB$11:BB$2000)-ROW(BB$11)+1)/($AU$11:$AU$2000=$DY$8),ROWS(EF$11:EF146))),"")</f>
        <v/>
      </c>
      <c r="EG146" s="26" t="str">
        <f>IFERROR(INDEX(BC$11:BC$2000,_xlfn.AGGREGATE(15,6,(ROW(BC$11:BC$2000)-ROW(BC$11)+1)/($AU$11:$AU$2000=$DY$8),ROWS(EG$11:EG146))),"")</f>
        <v/>
      </c>
      <c r="EH146" s="26" t="str">
        <f>IFERROR(INDEX(BD$11:BD$2000,_xlfn.AGGREGATE(15,6,(ROW(BD$11:BD$2000)-ROW(BD$11)+1)/($AU$11:$AU$2000=$DY$8),ROWS(EH$11:EH146))),"")</f>
        <v/>
      </c>
      <c r="EI146" s="26" t="str">
        <f>IFERROR(INDEX(BE$11:BE$2000,_xlfn.AGGREGATE(15,6,(ROW(BE$11:BE$2000)-ROW(BE$11)+1)/($AU$11:$AU$2000=$DY$8),ROWS(EI$11:EI146))),"")</f>
        <v/>
      </c>
      <c r="EJ146" s="26" t="str">
        <f>IFERROR(INDEX(BF$11:BF$2000,_xlfn.AGGREGATE(15,6,(ROW(BF$11:BF$2000)-ROW(BF$11)+1)/($AU$11:$AU$2000=$DY$8),ROWS(EJ$11:EJ146))),"")</f>
        <v/>
      </c>
      <c r="EK146" s="26" t="str">
        <f>IFERROR(INDEX(BG$11:BG$2000,_xlfn.AGGREGATE(15,6,(ROW(BG$11:BG$2000)-ROW(BG$11)+1)/($AU$11:$AU$2000=$DY$8),ROWS(EK$11:EK146))),"")</f>
        <v/>
      </c>
      <c r="EL146" s="26" t="str">
        <f>IFERROR(INDEX(BH$11:BH$2000,_xlfn.AGGREGATE(15,6,(ROW(BH$11:BH$2000)-ROW(BH$11)+1)/($AU$11:$AU$2000=$DY$8),ROWS(EL$11:EL146))),"")</f>
        <v/>
      </c>
      <c r="EM146" s="26" t="str">
        <f>IFERROR(INDEX(BI$11:BI$2000,_xlfn.AGGREGATE(15,6,(ROW(BI$11:BI$2000)-ROW(BI$11)+1)/($AU$11:$AU$2000=$DY$8),ROWS(EM$11:EM146))),"")</f>
        <v/>
      </c>
      <c r="EN146" s="26" t="str">
        <f>IFERROR(INDEX(BJ$11:BJ$2000,_xlfn.AGGREGATE(15,6,(ROW(BJ$11:BJ$2000)-ROW(BJ$11)+1)/($AU$11:$AU$2000=$DY$8),ROWS(EN$11:EN146))),"")</f>
        <v/>
      </c>
      <c r="EO146" s="26" t="str">
        <f>IFERROR(INDEX(BK$11:BK$2000,_xlfn.AGGREGATE(15,6,(ROW(BK$11:BK$2000)-ROW(BK$11)+1)/($AU$11:$AU$2000=$DY$8),ROWS(EO$11:EO146))),"")</f>
        <v/>
      </c>
      <c r="EP146" s="26" t="str">
        <f>IFERROR(INDEX(BL$11:BL$2000,_xlfn.AGGREGATE(15,6,(ROW(BL$11:BL$2000)-ROW(BL$11)+1)/($AU$11:$AU$2000=$DY$8),ROWS(EP$11:EP146))),"")</f>
        <v/>
      </c>
      <c r="EQ146" s="26" t="str">
        <f>IFERROR(INDEX(BM$11:BM$2000,_xlfn.AGGREGATE(15,6,(ROW(BM$11:BM$2000)-ROW(BM$11)+1)/($AU$11:$AU$2000=$DY$8),ROWS(EQ$11:EQ146))),"")</f>
        <v/>
      </c>
      <c r="ER146" s="26" t="str">
        <f>IFERROR(INDEX(BN$11:BN$2000,_xlfn.AGGREGATE(15,6,(ROW(BN$11:BN$2000)-ROW(BN$11)+1)/($AU$11:$AU$2000=$DY$8),ROWS(ER$11:ER146))),"")</f>
        <v/>
      </c>
      <c r="ES146" s="26" t="str">
        <f>IFERROR(INDEX(BO$11:BO$2000,_xlfn.AGGREGATE(15,6,(ROW(BO$11:BO$2000)-ROW(BO$11)+1)/($AU$11:$AU$2000=$DY$8),ROWS(ES$11:ES146))),"")</f>
        <v/>
      </c>
      <c r="ET146" s="63" t="str">
        <f>IFERROR(INDEX(BP$11:BP$2000,_xlfn.AGGREGATE(15,6,(ROW(BP$11:BP$2000)-ROW(BP$11)+1)/($AU$11:$AU$2000=$DY$8),ROWS(ET$11:ET146))),"")</f>
        <v/>
      </c>
      <c r="EU146" s="25"/>
      <c r="EV146" s="49">
        <v>47</v>
      </c>
      <c r="EW146" s="34"/>
      <c r="EX146" s="176" t="e">
        <f t="shared" si="167"/>
        <v>#N/A</v>
      </c>
      <c r="EY146" s="35" t="e">
        <f t="shared" si="168"/>
        <v>#N/A</v>
      </c>
      <c r="EZ146" s="35" t="e">
        <f t="shared" si="169"/>
        <v>#N/A</v>
      </c>
      <c r="FA146" s="35" t="e">
        <f t="shared" si="170"/>
        <v>#N/A</v>
      </c>
      <c r="FB146" s="35" t="e">
        <f t="shared" si="171"/>
        <v>#N/A</v>
      </c>
      <c r="FC146" s="35" t="e">
        <f t="shared" si="172"/>
        <v>#N/A</v>
      </c>
      <c r="FD146" s="35" t="e">
        <f t="shared" si="173"/>
        <v>#N/A</v>
      </c>
      <c r="FE146" s="35" t="e">
        <f t="shared" si="174"/>
        <v>#N/A</v>
      </c>
      <c r="FF146" s="35" t="e">
        <f t="shared" si="175"/>
        <v>#N/A</v>
      </c>
      <c r="FG146" s="35" t="e">
        <f t="shared" si="176"/>
        <v>#N/A</v>
      </c>
      <c r="FH146" s="35" t="e">
        <f t="shared" si="177"/>
        <v>#N/A</v>
      </c>
      <c r="FI146" s="35" t="e">
        <f t="shared" si="178"/>
        <v>#N/A</v>
      </c>
      <c r="FJ146" s="35" t="e">
        <f t="shared" si="179"/>
        <v>#N/A</v>
      </c>
      <c r="FK146" s="35" t="e">
        <f t="shared" si="180"/>
        <v>#N/A</v>
      </c>
      <c r="FL146" s="35" t="e">
        <f t="shared" si="181"/>
        <v>#N/A</v>
      </c>
      <c r="FM146" s="35" t="e">
        <f t="shared" si="182"/>
        <v>#N/A</v>
      </c>
      <c r="FN146" s="35" t="e">
        <f t="shared" si="183"/>
        <v>#N/A</v>
      </c>
      <c r="FO146" s="35" t="e">
        <f t="shared" si="184"/>
        <v>#N/A</v>
      </c>
      <c r="FP146" s="35" t="e">
        <f t="shared" si="185"/>
        <v>#N/A</v>
      </c>
      <c r="FQ146" s="35" t="e">
        <f t="shared" si="186"/>
        <v>#N/A</v>
      </c>
      <c r="FR146" s="35" t="e">
        <f t="shared" si="187"/>
        <v>#N/A</v>
      </c>
      <c r="FS146" s="177" t="e">
        <f t="shared" si="188"/>
        <v>#N/A</v>
      </c>
      <c r="FT146" s="35"/>
      <c r="FU146" s="49">
        <v>47</v>
      </c>
      <c r="FV146" s="34"/>
      <c r="FW146" s="176" t="str">
        <f t="shared" si="189"/>
        <v>PASS</v>
      </c>
      <c r="FX146" s="36">
        <f t="shared" si="190"/>
        <v>1</v>
      </c>
      <c r="FY146" s="34">
        <f t="shared" si="191"/>
        <v>3</v>
      </c>
      <c r="FZ146" s="34">
        <f t="shared" si="192"/>
        <v>1</v>
      </c>
      <c r="GA146" s="34">
        <f t="shared" si="193"/>
        <v>3</v>
      </c>
      <c r="GB146" s="34">
        <f t="shared" si="194"/>
        <v>1</v>
      </c>
      <c r="GC146" s="34">
        <f t="shared" si="195"/>
        <v>3</v>
      </c>
      <c r="GD146" s="34">
        <f t="shared" si="196"/>
        <v>1</v>
      </c>
      <c r="GE146" s="173">
        <f t="shared" si="197"/>
        <v>3</v>
      </c>
      <c r="GF146" s="34">
        <f t="shared" si="198"/>
        <v>431</v>
      </c>
      <c r="GG146" s="34">
        <f t="shared" si="199"/>
        <v>0</v>
      </c>
      <c r="GH146" s="34">
        <f t="shared" si="200"/>
        <v>469</v>
      </c>
      <c r="GI146" s="34">
        <f t="shared" si="201"/>
        <v>19</v>
      </c>
      <c r="GJ146" s="34">
        <f t="shared" si="202"/>
        <v>0</v>
      </c>
      <c r="GK146" s="34">
        <f t="shared" si="203"/>
        <v>436.14859999999999</v>
      </c>
      <c r="GL146" s="34">
        <f t="shared" si="204"/>
        <v>905.27359999999999</v>
      </c>
      <c r="GM146" s="181">
        <f t="shared" si="205"/>
        <v>1336.3986</v>
      </c>
      <c r="GN146" s="34">
        <f t="shared" si="206"/>
        <v>1805.3986</v>
      </c>
      <c r="GO146" s="25"/>
      <c r="GP146" s="305"/>
      <c r="GR146" s="12"/>
      <c r="GS146" s="12"/>
      <c r="GT146" s="12"/>
      <c r="GU146" s="12"/>
      <c r="GV146" s="12"/>
      <c r="GW146" s="12"/>
      <c r="GX146" s="12"/>
      <c r="GY146" s="12"/>
      <c r="GZ146" s="12"/>
      <c r="HA146" s="12"/>
      <c r="HB146" s="12"/>
      <c r="HC146" s="26"/>
      <c r="HD146" s="26"/>
      <c r="HE146" s="26"/>
      <c r="HF146" s="26"/>
      <c r="HG146" s="26"/>
      <c r="HH146" s="2"/>
      <c r="HI146" s="2"/>
      <c r="HJ146" s="25"/>
      <c r="HK146" s="2"/>
      <c r="HL146" s="2"/>
    </row>
    <row r="147" spans="14:220" x14ac:dyDescent="0.3">
      <c r="N147" s="2"/>
      <c r="O147" s="25"/>
      <c r="P147" s="25"/>
      <c r="Q147" s="25"/>
      <c r="R147" s="25"/>
      <c r="S147" s="25"/>
      <c r="T147" s="25"/>
      <c r="U147" s="25"/>
      <c r="V147" s="2"/>
      <c r="W147" s="2"/>
      <c r="X147" s="2"/>
      <c r="Y147" s="25"/>
      <c r="Z147" s="25"/>
      <c r="AA147" s="25"/>
      <c r="AB147" s="2"/>
      <c r="AC147" s="25"/>
      <c r="AD147" s="25"/>
      <c r="AE147" s="25"/>
      <c r="AF147" s="25"/>
      <c r="AG147" s="25"/>
      <c r="AH147" s="25"/>
      <c r="AI147" s="25"/>
      <c r="AJ147" s="25"/>
      <c r="AK147" s="25"/>
      <c r="AL147" s="25"/>
      <c r="AM147" s="25"/>
      <c r="AN147" s="25"/>
      <c r="AO147" s="25"/>
      <c r="AP147" s="25"/>
      <c r="AQ147" s="25"/>
      <c r="AR147" s="142"/>
      <c r="AS147" s="18">
        <v>44</v>
      </c>
      <c r="AT147" s="26" t="s">
        <v>122</v>
      </c>
      <c r="AU147" s="4" t="str">
        <f t="shared" si="208"/>
        <v>FAIL</v>
      </c>
      <c r="AV147" s="26">
        <v>1</v>
      </c>
      <c r="AW147" s="26">
        <v>3</v>
      </c>
      <c r="AX147" s="26">
        <v>1</v>
      </c>
      <c r="AY147" s="26">
        <v>3</v>
      </c>
      <c r="AZ147" s="26">
        <v>1</v>
      </c>
      <c r="BA147" s="26">
        <v>3</v>
      </c>
      <c r="BB147" s="26">
        <v>1</v>
      </c>
      <c r="BC147" s="26">
        <v>3</v>
      </c>
      <c r="BD147" s="26">
        <f t="shared" si="241"/>
        <v>202</v>
      </c>
      <c r="BE147" s="26"/>
      <c r="BF147" s="26">
        <f t="shared" si="251"/>
        <v>290</v>
      </c>
      <c r="BG147" s="63">
        <f t="shared" si="251"/>
        <v>44</v>
      </c>
      <c r="BH147" s="26"/>
      <c r="BI147" s="138">
        <f t="shared" si="242"/>
        <v>202</v>
      </c>
      <c r="BJ147" s="138">
        <f t="shared" si="243"/>
        <v>492</v>
      </c>
      <c r="BK147" s="138">
        <f t="shared" si="244"/>
        <v>694</v>
      </c>
      <c r="BL147" s="138">
        <f t="shared" si="245"/>
        <v>984</v>
      </c>
      <c r="BM147" s="138">
        <f t="shared" si="246"/>
        <v>1186</v>
      </c>
      <c r="BN147" s="138">
        <f t="shared" si="247"/>
        <v>1476</v>
      </c>
      <c r="BO147" s="138">
        <f t="shared" si="248"/>
        <v>1678</v>
      </c>
      <c r="BP147" s="138">
        <f t="shared" si="249"/>
        <v>0</v>
      </c>
      <c r="BQ147" s="26"/>
      <c r="BR147" s="26" t="str">
        <f t="shared" si="219"/>
        <v>no</v>
      </c>
      <c r="BS147" s="26" t="str">
        <f t="shared" si="250"/>
        <v>Int</v>
      </c>
      <c r="BT147" s="26"/>
      <c r="BU147" s="26"/>
      <c r="BV147" s="1">
        <f t="shared" si="252"/>
        <v>0</v>
      </c>
      <c r="BW147" s="1">
        <f t="shared" si="252"/>
        <v>0</v>
      </c>
      <c r="BX147" s="1">
        <f t="shared" si="252"/>
        <v>0</v>
      </c>
      <c r="BY147" s="1">
        <f t="shared" si="252"/>
        <v>0</v>
      </c>
      <c r="BZ147" s="1">
        <f t="shared" si="252"/>
        <v>0</v>
      </c>
      <c r="CA147" s="1">
        <f t="shared" si="252"/>
        <v>0</v>
      </c>
      <c r="CB147" s="1">
        <f t="shared" si="252"/>
        <v>0</v>
      </c>
      <c r="CC147" s="1">
        <f t="shared" si="252"/>
        <v>0</v>
      </c>
      <c r="CD147" s="1">
        <f t="shared" si="252"/>
        <v>0</v>
      </c>
      <c r="CE147" s="1">
        <f t="shared" si="252"/>
        <v>0</v>
      </c>
      <c r="CF147" s="1">
        <f t="shared" si="253"/>
        <v>0</v>
      </c>
      <c r="CG147" s="1">
        <f t="shared" si="253"/>
        <v>0</v>
      </c>
      <c r="CH147" s="1">
        <f t="shared" si="253"/>
        <v>1</v>
      </c>
      <c r="CI147" s="1">
        <f t="shared" si="253"/>
        <v>0</v>
      </c>
      <c r="CJ147" s="1">
        <f t="shared" si="253"/>
        <v>0</v>
      </c>
      <c r="CK147" s="1">
        <f t="shared" si="253"/>
        <v>0</v>
      </c>
      <c r="CL147" s="1">
        <f t="shared" si="253"/>
        <v>0</v>
      </c>
      <c r="CM147" s="1">
        <f t="shared" si="253"/>
        <v>0</v>
      </c>
      <c r="CN147" s="1">
        <f t="shared" si="253"/>
        <v>0</v>
      </c>
      <c r="CO147" s="1">
        <f t="shared" si="253"/>
        <v>0</v>
      </c>
      <c r="CP147" s="1">
        <f t="shared" si="254"/>
        <v>0</v>
      </c>
      <c r="CQ147" s="1">
        <f t="shared" si="254"/>
        <v>0</v>
      </c>
      <c r="CR147" s="1">
        <f t="shared" si="254"/>
        <v>0</v>
      </c>
      <c r="CS147" s="1">
        <f t="shared" si="254"/>
        <v>0</v>
      </c>
      <c r="CT147" s="1">
        <f t="shared" si="254"/>
        <v>0</v>
      </c>
      <c r="CU147" s="1">
        <f t="shared" si="254"/>
        <v>0</v>
      </c>
      <c r="CV147" s="1">
        <f t="shared" si="254"/>
        <v>0</v>
      </c>
      <c r="CW147" s="1">
        <f t="shared" si="254"/>
        <v>0</v>
      </c>
      <c r="CX147" s="1">
        <f t="shared" si="254"/>
        <v>0</v>
      </c>
      <c r="CY147" s="1">
        <f t="shared" si="254"/>
        <v>0</v>
      </c>
      <c r="CZ147" s="1">
        <f t="shared" si="255"/>
        <v>0</v>
      </c>
      <c r="DA147" s="1">
        <f t="shared" si="255"/>
        <v>0</v>
      </c>
      <c r="DB147" s="1">
        <f t="shared" si="255"/>
        <v>0</v>
      </c>
      <c r="DC147" s="1">
        <f t="shared" si="255"/>
        <v>0</v>
      </c>
      <c r="DD147" s="1">
        <f t="shared" si="255"/>
        <v>0</v>
      </c>
      <c r="DE147" s="1">
        <f t="shared" si="255"/>
        <v>0</v>
      </c>
      <c r="DF147" s="1">
        <f t="shared" si="255"/>
        <v>0</v>
      </c>
      <c r="DG147" s="1">
        <f t="shared" si="255"/>
        <v>0</v>
      </c>
      <c r="DH147" s="1">
        <f t="shared" si="255"/>
        <v>0</v>
      </c>
      <c r="DI147" s="1">
        <f t="shared" si="255"/>
        <v>0</v>
      </c>
      <c r="DJ147" s="1">
        <f t="shared" si="256"/>
        <v>0</v>
      </c>
      <c r="DK147" s="1">
        <f t="shared" si="256"/>
        <v>0</v>
      </c>
      <c r="DL147" s="1">
        <f t="shared" si="256"/>
        <v>1</v>
      </c>
      <c r="DM147" s="1">
        <f t="shared" si="256"/>
        <v>0</v>
      </c>
      <c r="DN147" s="1">
        <f t="shared" si="256"/>
        <v>0</v>
      </c>
      <c r="DO147" s="1">
        <f t="shared" si="256"/>
        <v>0</v>
      </c>
      <c r="DP147" s="26"/>
      <c r="DQ147" s="26"/>
      <c r="DR147" s="26"/>
      <c r="DS147" s="26"/>
      <c r="DT147" s="366"/>
      <c r="DU147" s="142"/>
      <c r="DV147" s="26"/>
      <c r="DW147" s="48">
        <v>134</v>
      </c>
      <c r="DX147" s="26" t="str">
        <f>IFERROR(INDEX(AT$11:AT$2000,_xlfn.AGGREGATE(15,6,(ROW(AT$11:AT$2000)-ROW(AT$11)+1)/($AU$11:$AU$2000=$DY$8),ROWS(DX$11:DX147))),"")</f>
        <v/>
      </c>
      <c r="DY147" s="4" t="str">
        <f>IFERROR(INDEX(AU$11:AU$2000,_xlfn.AGGREGATE(15,6,(ROW(AU$11:AU$2000)-ROW(AU$11)+1)/($AU$11:$AU$2000=$DY$8),ROWS(DY$11:DY147))),"")</f>
        <v/>
      </c>
      <c r="DZ147" s="26" t="str">
        <f>IFERROR(INDEX(AV$11:AV$2000,_xlfn.AGGREGATE(15,6,(ROW(AV$11:AV$2000)-ROW(AV$11)+1)/($AU$11:$AU$2000=$DY$8),ROWS(DZ$11:DZ147))),"")</f>
        <v/>
      </c>
      <c r="EA147" s="26" t="str">
        <f>IFERROR(INDEX(AW$11:AW$2000,_xlfn.AGGREGATE(15,6,(ROW(AW$11:AW$2000)-ROW(AW$11)+1)/($AU$11:$AU$2000=$DY$8),ROWS(EA$11:EA147))),"")</f>
        <v/>
      </c>
      <c r="EB147" s="26" t="str">
        <f>IFERROR(INDEX(AX$11:AX$2000,_xlfn.AGGREGATE(15,6,(ROW(AX$11:AX$2000)-ROW(AX$11)+1)/($AU$11:$AU$2000=$DY$8),ROWS(EB$11:EB147))),"")</f>
        <v/>
      </c>
      <c r="EC147" s="26" t="str">
        <f>IFERROR(INDEX(AY$11:AY$2000,_xlfn.AGGREGATE(15,6,(ROW(AY$11:AY$2000)-ROW(AY$11)+1)/($AU$11:$AU$2000=$DY$8),ROWS(EC$11:EC147))),"")</f>
        <v/>
      </c>
      <c r="ED147" s="26" t="str">
        <f>IFERROR(INDEX(AZ$11:AZ$2000,_xlfn.AGGREGATE(15,6,(ROW(AZ$11:AZ$2000)-ROW(AZ$11)+1)/($AU$11:$AU$2000=$DY$8),ROWS(ED$11:ED147))),"")</f>
        <v/>
      </c>
      <c r="EE147" s="26" t="str">
        <f>IFERROR(INDEX(BA$11:BA$2000,_xlfn.AGGREGATE(15,6,(ROW(BA$11:BA$2000)-ROW(BA$11)+1)/($AU$11:$AU$2000=$DY$8),ROWS(EE$11:EE147))),"")</f>
        <v/>
      </c>
      <c r="EF147" s="26" t="str">
        <f>IFERROR(INDEX(BB$11:BB$2000,_xlfn.AGGREGATE(15,6,(ROW(BB$11:BB$2000)-ROW(BB$11)+1)/($AU$11:$AU$2000=$DY$8),ROWS(EF$11:EF147))),"")</f>
        <v/>
      </c>
      <c r="EG147" s="26" t="str">
        <f>IFERROR(INDEX(BC$11:BC$2000,_xlfn.AGGREGATE(15,6,(ROW(BC$11:BC$2000)-ROW(BC$11)+1)/($AU$11:$AU$2000=$DY$8),ROWS(EG$11:EG147))),"")</f>
        <v/>
      </c>
      <c r="EH147" s="26" t="str">
        <f>IFERROR(INDEX(BD$11:BD$2000,_xlfn.AGGREGATE(15,6,(ROW(BD$11:BD$2000)-ROW(BD$11)+1)/($AU$11:$AU$2000=$DY$8),ROWS(EH$11:EH147))),"")</f>
        <v/>
      </c>
      <c r="EI147" s="26" t="str">
        <f>IFERROR(INDEX(BE$11:BE$2000,_xlfn.AGGREGATE(15,6,(ROW(BE$11:BE$2000)-ROW(BE$11)+1)/($AU$11:$AU$2000=$DY$8),ROWS(EI$11:EI147))),"")</f>
        <v/>
      </c>
      <c r="EJ147" s="26" t="str">
        <f>IFERROR(INDEX(BF$11:BF$2000,_xlfn.AGGREGATE(15,6,(ROW(BF$11:BF$2000)-ROW(BF$11)+1)/($AU$11:$AU$2000=$DY$8),ROWS(EJ$11:EJ147))),"")</f>
        <v/>
      </c>
      <c r="EK147" s="26" t="str">
        <f>IFERROR(INDEX(BG$11:BG$2000,_xlfn.AGGREGATE(15,6,(ROW(BG$11:BG$2000)-ROW(BG$11)+1)/($AU$11:$AU$2000=$DY$8),ROWS(EK$11:EK147))),"")</f>
        <v/>
      </c>
      <c r="EL147" s="26" t="str">
        <f>IFERROR(INDEX(BH$11:BH$2000,_xlfn.AGGREGATE(15,6,(ROW(BH$11:BH$2000)-ROW(BH$11)+1)/($AU$11:$AU$2000=$DY$8),ROWS(EL$11:EL147))),"")</f>
        <v/>
      </c>
      <c r="EM147" s="26" t="str">
        <f>IFERROR(INDEX(BI$11:BI$2000,_xlfn.AGGREGATE(15,6,(ROW(BI$11:BI$2000)-ROW(BI$11)+1)/($AU$11:$AU$2000=$DY$8),ROWS(EM$11:EM147))),"")</f>
        <v/>
      </c>
      <c r="EN147" s="26" t="str">
        <f>IFERROR(INDEX(BJ$11:BJ$2000,_xlfn.AGGREGATE(15,6,(ROW(BJ$11:BJ$2000)-ROW(BJ$11)+1)/($AU$11:$AU$2000=$DY$8),ROWS(EN$11:EN147))),"")</f>
        <v/>
      </c>
      <c r="EO147" s="26" t="str">
        <f>IFERROR(INDEX(BK$11:BK$2000,_xlfn.AGGREGATE(15,6,(ROW(BK$11:BK$2000)-ROW(BK$11)+1)/($AU$11:$AU$2000=$DY$8),ROWS(EO$11:EO147))),"")</f>
        <v/>
      </c>
      <c r="EP147" s="26" t="str">
        <f>IFERROR(INDEX(BL$11:BL$2000,_xlfn.AGGREGATE(15,6,(ROW(BL$11:BL$2000)-ROW(BL$11)+1)/($AU$11:$AU$2000=$DY$8),ROWS(EP$11:EP147))),"")</f>
        <v/>
      </c>
      <c r="EQ147" s="26" t="str">
        <f>IFERROR(INDEX(BM$11:BM$2000,_xlfn.AGGREGATE(15,6,(ROW(BM$11:BM$2000)-ROW(BM$11)+1)/($AU$11:$AU$2000=$DY$8),ROWS(EQ$11:EQ147))),"")</f>
        <v/>
      </c>
      <c r="ER147" s="26" t="str">
        <f>IFERROR(INDEX(BN$11:BN$2000,_xlfn.AGGREGATE(15,6,(ROW(BN$11:BN$2000)-ROW(BN$11)+1)/($AU$11:$AU$2000=$DY$8),ROWS(ER$11:ER147))),"")</f>
        <v/>
      </c>
      <c r="ES147" s="26" t="str">
        <f>IFERROR(INDEX(BO$11:BO$2000,_xlfn.AGGREGATE(15,6,(ROW(BO$11:BO$2000)-ROW(BO$11)+1)/($AU$11:$AU$2000=$DY$8),ROWS(ES$11:ES147))),"")</f>
        <v/>
      </c>
      <c r="ET147" s="63" t="str">
        <f>IFERROR(INDEX(BP$11:BP$2000,_xlfn.AGGREGATE(15,6,(ROW(BP$11:BP$2000)-ROW(BP$11)+1)/($AU$11:$AU$2000=$DY$8),ROWS(ET$11:ET147))),"")</f>
        <v/>
      </c>
      <c r="EU147" s="25"/>
      <c r="EV147" s="49">
        <v>48</v>
      </c>
      <c r="EW147" s="34"/>
      <c r="EX147" s="176" t="e">
        <f t="shared" si="167"/>
        <v>#N/A</v>
      </c>
      <c r="EY147" s="35" t="e">
        <f t="shared" si="168"/>
        <v>#N/A</v>
      </c>
      <c r="EZ147" s="35" t="e">
        <f t="shared" si="169"/>
        <v>#N/A</v>
      </c>
      <c r="FA147" s="35" t="e">
        <f t="shared" si="170"/>
        <v>#N/A</v>
      </c>
      <c r="FB147" s="35" t="e">
        <f t="shared" si="171"/>
        <v>#N/A</v>
      </c>
      <c r="FC147" s="35" t="e">
        <f t="shared" si="172"/>
        <v>#N/A</v>
      </c>
      <c r="FD147" s="35" t="e">
        <f t="shared" si="173"/>
        <v>#N/A</v>
      </c>
      <c r="FE147" s="35" t="e">
        <f t="shared" si="174"/>
        <v>#N/A</v>
      </c>
      <c r="FF147" s="35" t="e">
        <f t="shared" si="175"/>
        <v>#N/A</v>
      </c>
      <c r="FG147" s="35" t="e">
        <f t="shared" si="176"/>
        <v>#N/A</v>
      </c>
      <c r="FH147" s="35" t="e">
        <f t="shared" si="177"/>
        <v>#N/A</v>
      </c>
      <c r="FI147" s="35" t="e">
        <f t="shared" si="178"/>
        <v>#N/A</v>
      </c>
      <c r="FJ147" s="35" t="e">
        <f t="shared" si="179"/>
        <v>#N/A</v>
      </c>
      <c r="FK147" s="35" t="e">
        <f t="shared" si="180"/>
        <v>#N/A</v>
      </c>
      <c r="FL147" s="35" t="e">
        <f t="shared" si="181"/>
        <v>#N/A</v>
      </c>
      <c r="FM147" s="35" t="e">
        <f t="shared" si="182"/>
        <v>#N/A</v>
      </c>
      <c r="FN147" s="35" t="e">
        <f t="shared" si="183"/>
        <v>#N/A</v>
      </c>
      <c r="FO147" s="35" t="e">
        <f t="shared" si="184"/>
        <v>#N/A</v>
      </c>
      <c r="FP147" s="35" t="e">
        <f t="shared" si="185"/>
        <v>#N/A</v>
      </c>
      <c r="FQ147" s="35" t="e">
        <f t="shared" si="186"/>
        <v>#N/A</v>
      </c>
      <c r="FR147" s="35" t="e">
        <f t="shared" si="187"/>
        <v>#N/A</v>
      </c>
      <c r="FS147" s="177" t="e">
        <f t="shared" si="188"/>
        <v>#N/A</v>
      </c>
      <c r="FT147" s="35"/>
      <c r="FU147" s="49">
        <v>48</v>
      </c>
      <c r="FV147" s="34"/>
      <c r="FW147" s="176" t="str">
        <f t="shared" si="189"/>
        <v>PASS</v>
      </c>
      <c r="FX147" s="36">
        <f t="shared" si="190"/>
        <v>1</v>
      </c>
      <c r="FY147" s="34">
        <f t="shared" si="191"/>
        <v>1</v>
      </c>
      <c r="FZ147" s="34">
        <f t="shared" si="192"/>
        <v>3</v>
      </c>
      <c r="GA147" s="34">
        <f t="shared" si="193"/>
        <v>3</v>
      </c>
      <c r="GB147" s="34">
        <f t="shared" si="194"/>
        <v>1</v>
      </c>
      <c r="GC147" s="34">
        <f t="shared" si="195"/>
        <v>1</v>
      </c>
      <c r="GD147" s="34">
        <f t="shared" si="196"/>
        <v>3</v>
      </c>
      <c r="GE147" s="173">
        <f t="shared" si="197"/>
        <v>3</v>
      </c>
      <c r="GF147" s="34">
        <f t="shared" si="198"/>
        <v>431</v>
      </c>
      <c r="GG147" s="34">
        <f t="shared" si="199"/>
        <v>0</v>
      </c>
      <c r="GH147" s="34">
        <f t="shared" si="200"/>
        <v>469</v>
      </c>
      <c r="GI147" s="34">
        <f t="shared" si="201"/>
        <v>19</v>
      </c>
      <c r="GJ147" s="34">
        <f t="shared" si="202"/>
        <v>0</v>
      </c>
      <c r="GK147" s="34">
        <f t="shared" si="203"/>
        <v>436.14859999999999</v>
      </c>
      <c r="GL147" s="34">
        <f t="shared" si="204"/>
        <v>867.27359999999999</v>
      </c>
      <c r="GM147" s="181">
        <f t="shared" si="205"/>
        <v>1336.3986</v>
      </c>
      <c r="GN147" s="34">
        <f t="shared" si="206"/>
        <v>1805.3986</v>
      </c>
      <c r="GO147" s="25"/>
      <c r="GP147" s="305"/>
      <c r="GR147" s="12"/>
      <c r="GS147" s="12"/>
      <c r="GT147" s="12"/>
      <c r="GU147" s="12"/>
      <c r="GV147" s="12"/>
      <c r="GW147" s="12"/>
      <c r="GX147" s="12"/>
      <c r="GY147" s="12"/>
      <c r="GZ147" s="12"/>
      <c r="HA147" s="12"/>
      <c r="HB147" s="12"/>
      <c r="HC147" s="26"/>
      <c r="HD147" s="26"/>
      <c r="HE147" s="26"/>
      <c r="HF147" s="26"/>
      <c r="HG147" s="26"/>
      <c r="HH147" s="2"/>
      <c r="HI147" s="2"/>
      <c r="HJ147" s="25"/>
      <c r="HK147" s="2"/>
      <c r="HL147" s="2"/>
    </row>
    <row r="148" spans="14:220" x14ac:dyDescent="0.3">
      <c r="N148" s="2"/>
      <c r="O148" s="25"/>
      <c r="P148" s="25"/>
      <c r="Q148" s="25"/>
      <c r="R148" s="25"/>
      <c r="S148" s="25"/>
      <c r="T148" s="25"/>
      <c r="U148" s="25"/>
      <c r="V148" s="2"/>
      <c r="W148" s="2"/>
      <c r="X148" s="2"/>
      <c r="Y148" s="25"/>
      <c r="Z148" s="25"/>
      <c r="AA148" s="25"/>
      <c r="AB148" s="2"/>
      <c r="AC148" s="25"/>
      <c r="AD148" s="25"/>
      <c r="AE148" s="25"/>
      <c r="AF148" s="25"/>
      <c r="AG148" s="25"/>
      <c r="AH148" s="25"/>
      <c r="AI148" s="25"/>
      <c r="AJ148" s="25"/>
      <c r="AK148" s="25"/>
      <c r="AL148" s="25"/>
      <c r="AM148" s="25"/>
      <c r="AN148" s="25"/>
      <c r="AO148" s="25"/>
      <c r="AP148" s="25"/>
      <c r="AQ148" s="25"/>
      <c r="AR148" s="142"/>
      <c r="AS148" s="18">
        <v>45</v>
      </c>
      <c r="AT148" s="26" t="s">
        <v>122</v>
      </c>
      <c r="AU148" s="4" t="str">
        <f t="shared" si="208"/>
        <v>FAIL</v>
      </c>
      <c r="AV148" s="26">
        <v>1</v>
      </c>
      <c r="AW148" s="26">
        <v>3</v>
      </c>
      <c r="AX148" s="26">
        <v>1</v>
      </c>
      <c r="AY148" s="26">
        <v>3</v>
      </c>
      <c r="AZ148" s="26">
        <v>1</v>
      </c>
      <c r="BA148" s="26">
        <v>3</v>
      </c>
      <c r="BB148" s="26">
        <v>1</v>
      </c>
      <c r="BC148" s="26">
        <v>3</v>
      </c>
      <c r="BD148" s="26">
        <f t="shared" si="241"/>
        <v>201</v>
      </c>
      <c r="BE148" s="26"/>
      <c r="BF148" s="26">
        <f t="shared" si="251"/>
        <v>291</v>
      </c>
      <c r="BG148" s="63">
        <f t="shared" si="251"/>
        <v>45</v>
      </c>
      <c r="BH148" s="26"/>
      <c r="BI148" s="138">
        <f t="shared" si="242"/>
        <v>201</v>
      </c>
      <c r="BJ148" s="138">
        <f t="shared" si="243"/>
        <v>492</v>
      </c>
      <c r="BK148" s="138">
        <f t="shared" si="244"/>
        <v>693</v>
      </c>
      <c r="BL148" s="138">
        <f t="shared" si="245"/>
        <v>984</v>
      </c>
      <c r="BM148" s="138">
        <f t="shared" si="246"/>
        <v>1185</v>
      </c>
      <c r="BN148" s="138">
        <f t="shared" si="247"/>
        <v>1476</v>
      </c>
      <c r="BO148" s="138">
        <f t="shared" si="248"/>
        <v>1677</v>
      </c>
      <c r="BP148" s="138">
        <f t="shared" si="249"/>
        <v>0</v>
      </c>
      <c r="BQ148" s="26"/>
      <c r="BR148" s="26" t="str">
        <f t="shared" si="219"/>
        <v>no</v>
      </c>
      <c r="BS148" s="26" t="str">
        <f t="shared" si="250"/>
        <v>Int</v>
      </c>
      <c r="BT148" s="26"/>
      <c r="BU148" s="26"/>
      <c r="BV148" s="1">
        <f t="shared" si="252"/>
        <v>0</v>
      </c>
      <c r="BW148" s="1">
        <f t="shared" si="252"/>
        <v>0</v>
      </c>
      <c r="BX148" s="1">
        <f t="shared" si="252"/>
        <v>0</v>
      </c>
      <c r="BY148" s="1">
        <f t="shared" si="252"/>
        <v>0</v>
      </c>
      <c r="BZ148" s="1">
        <f t="shared" si="252"/>
        <v>0</v>
      </c>
      <c r="CA148" s="1">
        <f t="shared" si="252"/>
        <v>0</v>
      </c>
      <c r="CB148" s="1">
        <f t="shared" si="252"/>
        <v>0</v>
      </c>
      <c r="CC148" s="1">
        <f t="shared" si="252"/>
        <v>0</v>
      </c>
      <c r="CD148" s="1">
        <f t="shared" si="252"/>
        <v>0</v>
      </c>
      <c r="CE148" s="1">
        <f t="shared" si="252"/>
        <v>0</v>
      </c>
      <c r="CF148" s="1">
        <f t="shared" si="253"/>
        <v>0</v>
      </c>
      <c r="CG148" s="1">
        <f t="shared" si="253"/>
        <v>0</v>
      </c>
      <c r="CH148" s="1">
        <f t="shared" si="253"/>
        <v>1</v>
      </c>
      <c r="CI148" s="1">
        <f t="shared" si="253"/>
        <v>0</v>
      </c>
      <c r="CJ148" s="1">
        <f t="shared" si="253"/>
        <v>0</v>
      </c>
      <c r="CK148" s="1">
        <f t="shared" si="253"/>
        <v>0</v>
      </c>
      <c r="CL148" s="1">
        <f t="shared" si="253"/>
        <v>0</v>
      </c>
      <c r="CM148" s="1">
        <f t="shared" si="253"/>
        <v>0</v>
      </c>
      <c r="CN148" s="1">
        <f t="shared" si="253"/>
        <v>0</v>
      </c>
      <c r="CO148" s="1">
        <f t="shared" si="253"/>
        <v>0</v>
      </c>
      <c r="CP148" s="1">
        <f t="shared" si="254"/>
        <v>0</v>
      </c>
      <c r="CQ148" s="1">
        <f t="shared" si="254"/>
        <v>0</v>
      </c>
      <c r="CR148" s="1">
        <f t="shared" si="254"/>
        <v>0</v>
      </c>
      <c r="CS148" s="1">
        <f t="shared" si="254"/>
        <v>0</v>
      </c>
      <c r="CT148" s="1">
        <f t="shared" si="254"/>
        <v>0</v>
      </c>
      <c r="CU148" s="1">
        <f t="shared" si="254"/>
        <v>0</v>
      </c>
      <c r="CV148" s="1">
        <f t="shared" si="254"/>
        <v>0</v>
      </c>
      <c r="CW148" s="1">
        <f t="shared" si="254"/>
        <v>0</v>
      </c>
      <c r="CX148" s="1">
        <f t="shared" si="254"/>
        <v>0</v>
      </c>
      <c r="CY148" s="1">
        <f t="shared" si="254"/>
        <v>0</v>
      </c>
      <c r="CZ148" s="1">
        <f t="shared" si="255"/>
        <v>0</v>
      </c>
      <c r="DA148" s="1">
        <f t="shared" si="255"/>
        <v>0</v>
      </c>
      <c r="DB148" s="1">
        <f t="shared" si="255"/>
        <v>0</v>
      </c>
      <c r="DC148" s="1">
        <f t="shared" si="255"/>
        <v>0</v>
      </c>
      <c r="DD148" s="1">
        <f t="shared" si="255"/>
        <v>0</v>
      </c>
      <c r="DE148" s="1">
        <f t="shared" si="255"/>
        <v>0</v>
      </c>
      <c r="DF148" s="1">
        <f t="shared" si="255"/>
        <v>0</v>
      </c>
      <c r="DG148" s="1">
        <f t="shared" si="255"/>
        <v>0</v>
      </c>
      <c r="DH148" s="1">
        <f t="shared" si="255"/>
        <v>0</v>
      </c>
      <c r="DI148" s="1">
        <f t="shared" si="255"/>
        <v>0</v>
      </c>
      <c r="DJ148" s="1">
        <f t="shared" si="256"/>
        <v>0</v>
      </c>
      <c r="DK148" s="1">
        <f t="shared" si="256"/>
        <v>0</v>
      </c>
      <c r="DL148" s="1">
        <f t="shared" si="256"/>
        <v>1</v>
      </c>
      <c r="DM148" s="1">
        <f t="shared" si="256"/>
        <v>0</v>
      </c>
      <c r="DN148" s="1">
        <f t="shared" si="256"/>
        <v>0</v>
      </c>
      <c r="DO148" s="1">
        <f t="shared" si="256"/>
        <v>0</v>
      </c>
      <c r="DP148" s="26"/>
      <c r="DQ148" s="26"/>
      <c r="DR148" s="26"/>
      <c r="DS148" s="26"/>
      <c r="DT148" s="366"/>
      <c r="DU148" s="142"/>
      <c r="DV148" s="26"/>
      <c r="DW148" s="48">
        <v>135</v>
      </c>
      <c r="DX148" s="26" t="str">
        <f>IFERROR(INDEX(AT$11:AT$2000,_xlfn.AGGREGATE(15,6,(ROW(AT$11:AT$2000)-ROW(AT$11)+1)/($AU$11:$AU$2000=$DY$8),ROWS(DX$11:DX148))),"")</f>
        <v/>
      </c>
      <c r="DY148" s="4" t="str">
        <f>IFERROR(INDEX(AU$11:AU$2000,_xlfn.AGGREGATE(15,6,(ROW(AU$11:AU$2000)-ROW(AU$11)+1)/($AU$11:$AU$2000=$DY$8),ROWS(DY$11:DY148))),"")</f>
        <v/>
      </c>
      <c r="DZ148" s="26" t="str">
        <f>IFERROR(INDEX(AV$11:AV$2000,_xlfn.AGGREGATE(15,6,(ROW(AV$11:AV$2000)-ROW(AV$11)+1)/($AU$11:$AU$2000=$DY$8),ROWS(DZ$11:DZ148))),"")</f>
        <v/>
      </c>
      <c r="EA148" s="26" t="str">
        <f>IFERROR(INDEX(AW$11:AW$2000,_xlfn.AGGREGATE(15,6,(ROW(AW$11:AW$2000)-ROW(AW$11)+1)/($AU$11:$AU$2000=$DY$8),ROWS(EA$11:EA148))),"")</f>
        <v/>
      </c>
      <c r="EB148" s="26" t="str">
        <f>IFERROR(INDEX(AX$11:AX$2000,_xlfn.AGGREGATE(15,6,(ROW(AX$11:AX$2000)-ROW(AX$11)+1)/($AU$11:$AU$2000=$DY$8),ROWS(EB$11:EB148))),"")</f>
        <v/>
      </c>
      <c r="EC148" s="26" t="str">
        <f>IFERROR(INDEX(AY$11:AY$2000,_xlfn.AGGREGATE(15,6,(ROW(AY$11:AY$2000)-ROW(AY$11)+1)/($AU$11:$AU$2000=$DY$8),ROWS(EC$11:EC148))),"")</f>
        <v/>
      </c>
      <c r="ED148" s="26" t="str">
        <f>IFERROR(INDEX(AZ$11:AZ$2000,_xlfn.AGGREGATE(15,6,(ROW(AZ$11:AZ$2000)-ROW(AZ$11)+1)/($AU$11:$AU$2000=$DY$8),ROWS(ED$11:ED148))),"")</f>
        <v/>
      </c>
      <c r="EE148" s="26" t="str">
        <f>IFERROR(INDEX(BA$11:BA$2000,_xlfn.AGGREGATE(15,6,(ROW(BA$11:BA$2000)-ROW(BA$11)+1)/($AU$11:$AU$2000=$DY$8),ROWS(EE$11:EE148))),"")</f>
        <v/>
      </c>
      <c r="EF148" s="26" t="str">
        <f>IFERROR(INDEX(BB$11:BB$2000,_xlfn.AGGREGATE(15,6,(ROW(BB$11:BB$2000)-ROW(BB$11)+1)/($AU$11:$AU$2000=$DY$8),ROWS(EF$11:EF148))),"")</f>
        <v/>
      </c>
      <c r="EG148" s="26" t="str">
        <f>IFERROR(INDEX(BC$11:BC$2000,_xlfn.AGGREGATE(15,6,(ROW(BC$11:BC$2000)-ROW(BC$11)+1)/($AU$11:$AU$2000=$DY$8),ROWS(EG$11:EG148))),"")</f>
        <v/>
      </c>
      <c r="EH148" s="26" t="str">
        <f>IFERROR(INDEX(BD$11:BD$2000,_xlfn.AGGREGATE(15,6,(ROW(BD$11:BD$2000)-ROW(BD$11)+1)/($AU$11:$AU$2000=$DY$8),ROWS(EH$11:EH148))),"")</f>
        <v/>
      </c>
      <c r="EI148" s="26" t="str">
        <f>IFERROR(INDEX(BE$11:BE$2000,_xlfn.AGGREGATE(15,6,(ROW(BE$11:BE$2000)-ROW(BE$11)+1)/($AU$11:$AU$2000=$DY$8),ROWS(EI$11:EI148))),"")</f>
        <v/>
      </c>
      <c r="EJ148" s="26" t="str">
        <f>IFERROR(INDEX(BF$11:BF$2000,_xlfn.AGGREGATE(15,6,(ROW(BF$11:BF$2000)-ROW(BF$11)+1)/($AU$11:$AU$2000=$DY$8),ROWS(EJ$11:EJ148))),"")</f>
        <v/>
      </c>
      <c r="EK148" s="26" t="str">
        <f>IFERROR(INDEX(BG$11:BG$2000,_xlfn.AGGREGATE(15,6,(ROW(BG$11:BG$2000)-ROW(BG$11)+1)/($AU$11:$AU$2000=$DY$8),ROWS(EK$11:EK148))),"")</f>
        <v/>
      </c>
      <c r="EL148" s="26" t="str">
        <f>IFERROR(INDEX(BH$11:BH$2000,_xlfn.AGGREGATE(15,6,(ROW(BH$11:BH$2000)-ROW(BH$11)+1)/($AU$11:$AU$2000=$DY$8),ROWS(EL$11:EL148))),"")</f>
        <v/>
      </c>
      <c r="EM148" s="26" t="str">
        <f>IFERROR(INDEX(BI$11:BI$2000,_xlfn.AGGREGATE(15,6,(ROW(BI$11:BI$2000)-ROW(BI$11)+1)/($AU$11:$AU$2000=$DY$8),ROWS(EM$11:EM148))),"")</f>
        <v/>
      </c>
      <c r="EN148" s="26" t="str">
        <f>IFERROR(INDEX(BJ$11:BJ$2000,_xlfn.AGGREGATE(15,6,(ROW(BJ$11:BJ$2000)-ROW(BJ$11)+1)/($AU$11:$AU$2000=$DY$8),ROWS(EN$11:EN148))),"")</f>
        <v/>
      </c>
      <c r="EO148" s="26" t="str">
        <f>IFERROR(INDEX(BK$11:BK$2000,_xlfn.AGGREGATE(15,6,(ROW(BK$11:BK$2000)-ROW(BK$11)+1)/($AU$11:$AU$2000=$DY$8),ROWS(EO$11:EO148))),"")</f>
        <v/>
      </c>
      <c r="EP148" s="26" t="str">
        <f>IFERROR(INDEX(BL$11:BL$2000,_xlfn.AGGREGATE(15,6,(ROW(BL$11:BL$2000)-ROW(BL$11)+1)/($AU$11:$AU$2000=$DY$8),ROWS(EP$11:EP148))),"")</f>
        <v/>
      </c>
      <c r="EQ148" s="26" t="str">
        <f>IFERROR(INDEX(BM$11:BM$2000,_xlfn.AGGREGATE(15,6,(ROW(BM$11:BM$2000)-ROW(BM$11)+1)/($AU$11:$AU$2000=$DY$8),ROWS(EQ$11:EQ148))),"")</f>
        <v/>
      </c>
      <c r="ER148" s="26" t="str">
        <f>IFERROR(INDEX(BN$11:BN$2000,_xlfn.AGGREGATE(15,6,(ROW(BN$11:BN$2000)-ROW(BN$11)+1)/($AU$11:$AU$2000=$DY$8),ROWS(ER$11:ER148))),"")</f>
        <v/>
      </c>
      <c r="ES148" s="26" t="str">
        <f>IFERROR(INDEX(BO$11:BO$2000,_xlfn.AGGREGATE(15,6,(ROW(BO$11:BO$2000)-ROW(BO$11)+1)/($AU$11:$AU$2000=$DY$8),ROWS(ES$11:ES148))),"")</f>
        <v/>
      </c>
      <c r="ET148" s="63" t="str">
        <f>IFERROR(INDEX(BP$11:BP$2000,_xlfn.AGGREGATE(15,6,(ROW(BP$11:BP$2000)-ROW(BP$11)+1)/($AU$11:$AU$2000=$DY$8),ROWS(ET$11:ET148))),"")</f>
        <v/>
      </c>
      <c r="EU148" s="25"/>
      <c r="EV148" s="49">
        <v>49</v>
      </c>
      <c r="EW148" s="34"/>
      <c r="EX148" s="176" t="e">
        <f t="shared" si="167"/>
        <v>#N/A</v>
      </c>
      <c r="EY148" s="35" t="e">
        <f t="shared" si="168"/>
        <v>#N/A</v>
      </c>
      <c r="EZ148" s="35" t="e">
        <f t="shared" si="169"/>
        <v>#N/A</v>
      </c>
      <c r="FA148" s="35" t="e">
        <f t="shared" si="170"/>
        <v>#N/A</v>
      </c>
      <c r="FB148" s="35" t="e">
        <f t="shared" si="171"/>
        <v>#N/A</v>
      </c>
      <c r="FC148" s="35" t="e">
        <f t="shared" si="172"/>
        <v>#N/A</v>
      </c>
      <c r="FD148" s="35" t="e">
        <f t="shared" si="173"/>
        <v>#N/A</v>
      </c>
      <c r="FE148" s="35" t="e">
        <f t="shared" si="174"/>
        <v>#N/A</v>
      </c>
      <c r="FF148" s="35" t="e">
        <f t="shared" si="175"/>
        <v>#N/A</v>
      </c>
      <c r="FG148" s="35" t="e">
        <f t="shared" si="176"/>
        <v>#N/A</v>
      </c>
      <c r="FH148" s="35" t="e">
        <f t="shared" si="177"/>
        <v>#N/A</v>
      </c>
      <c r="FI148" s="35" t="e">
        <f t="shared" si="178"/>
        <v>#N/A</v>
      </c>
      <c r="FJ148" s="35" t="e">
        <f t="shared" si="179"/>
        <v>#N/A</v>
      </c>
      <c r="FK148" s="35" t="e">
        <f t="shared" si="180"/>
        <v>#N/A</v>
      </c>
      <c r="FL148" s="35" t="e">
        <f t="shared" si="181"/>
        <v>#N/A</v>
      </c>
      <c r="FM148" s="35" t="e">
        <f t="shared" si="182"/>
        <v>#N/A</v>
      </c>
      <c r="FN148" s="35" t="e">
        <f t="shared" si="183"/>
        <v>#N/A</v>
      </c>
      <c r="FO148" s="35" t="e">
        <f t="shared" si="184"/>
        <v>#N/A</v>
      </c>
      <c r="FP148" s="35" t="e">
        <f t="shared" si="185"/>
        <v>#N/A</v>
      </c>
      <c r="FQ148" s="35" t="e">
        <f t="shared" si="186"/>
        <v>#N/A</v>
      </c>
      <c r="FR148" s="35" t="e">
        <f t="shared" si="187"/>
        <v>#N/A</v>
      </c>
      <c r="FS148" s="177" t="e">
        <f t="shared" si="188"/>
        <v>#N/A</v>
      </c>
      <c r="FT148" s="35"/>
      <c r="FU148" s="49">
        <v>49</v>
      </c>
      <c r="FV148" s="34"/>
      <c r="FW148" s="176" t="str">
        <f t="shared" si="189"/>
        <v>PASS</v>
      </c>
      <c r="FX148" s="36">
        <f t="shared" si="190"/>
        <v>3</v>
      </c>
      <c r="FY148" s="34">
        <f t="shared" si="191"/>
        <v>3</v>
      </c>
      <c r="FZ148" s="34">
        <f t="shared" si="192"/>
        <v>1</v>
      </c>
      <c r="GA148" s="34">
        <f t="shared" si="193"/>
        <v>1</v>
      </c>
      <c r="GB148" s="34">
        <f t="shared" si="194"/>
        <v>3</v>
      </c>
      <c r="GC148" s="34">
        <f t="shared" si="195"/>
        <v>3</v>
      </c>
      <c r="GD148" s="34">
        <f t="shared" si="196"/>
        <v>1</v>
      </c>
      <c r="GE148" s="173">
        <f t="shared" si="197"/>
        <v>1</v>
      </c>
      <c r="GF148" s="34">
        <f t="shared" si="198"/>
        <v>431</v>
      </c>
      <c r="GG148" s="34">
        <f t="shared" si="199"/>
        <v>0</v>
      </c>
      <c r="GH148" s="34">
        <f t="shared" si="200"/>
        <v>469</v>
      </c>
      <c r="GI148" s="34">
        <f t="shared" si="201"/>
        <v>19</v>
      </c>
      <c r="GJ148" s="34">
        <f t="shared" si="202"/>
        <v>0</v>
      </c>
      <c r="GK148" s="34">
        <f t="shared" si="203"/>
        <v>474.14859999999999</v>
      </c>
      <c r="GL148" s="34">
        <f t="shared" si="204"/>
        <v>943.27359999999999</v>
      </c>
      <c r="GM148" s="181">
        <f t="shared" si="205"/>
        <v>1374.3986</v>
      </c>
      <c r="GN148" s="34">
        <f t="shared" si="206"/>
        <v>1805.3986</v>
      </c>
      <c r="GO148" s="25"/>
      <c r="GP148" s="305"/>
      <c r="GR148" s="12"/>
      <c r="GS148" s="12"/>
      <c r="GT148" s="12"/>
      <c r="GU148" s="12"/>
      <c r="GV148" s="12"/>
      <c r="GW148" s="12"/>
      <c r="GX148" s="12"/>
      <c r="GY148" s="12"/>
      <c r="GZ148" s="12"/>
      <c r="HA148" s="12"/>
      <c r="HB148" s="12"/>
      <c r="HC148" s="26"/>
      <c r="HD148" s="26"/>
      <c r="HE148" s="26"/>
      <c r="HF148" s="26"/>
      <c r="HG148" s="26"/>
      <c r="HH148" s="2"/>
      <c r="HI148" s="2"/>
      <c r="HJ148" s="25"/>
      <c r="HK148" s="2"/>
      <c r="HL148" s="2"/>
    </row>
    <row r="149" spans="14:220" ht="15" thickBot="1" x14ac:dyDescent="0.35">
      <c r="N149" s="2"/>
      <c r="O149" s="25"/>
      <c r="P149" s="25"/>
      <c r="Q149" s="25"/>
      <c r="R149" s="25"/>
      <c r="S149" s="25"/>
      <c r="T149" s="25"/>
      <c r="U149" s="25"/>
      <c r="V149" s="2"/>
      <c r="W149" s="2"/>
      <c r="X149" s="2"/>
      <c r="Y149" s="25"/>
      <c r="Z149" s="25"/>
      <c r="AA149" s="25"/>
      <c r="AB149" s="2"/>
      <c r="AC149" s="25"/>
      <c r="AD149" s="25"/>
      <c r="AE149" s="25"/>
      <c r="AF149" s="25"/>
      <c r="AG149" s="25"/>
      <c r="AH149" s="25"/>
      <c r="AI149" s="25"/>
      <c r="AJ149" s="25"/>
      <c r="AK149" s="25"/>
      <c r="AL149" s="25"/>
      <c r="AM149" s="25"/>
      <c r="AN149" s="25"/>
      <c r="AO149" s="25"/>
      <c r="AP149" s="25"/>
      <c r="AQ149" s="25"/>
      <c r="AR149" s="142"/>
      <c r="AS149" s="18">
        <v>46</v>
      </c>
      <c r="AT149" s="26" t="s">
        <v>122</v>
      </c>
      <c r="AU149" s="4" t="str">
        <f t="shared" si="208"/>
        <v>FAIL</v>
      </c>
      <c r="AV149" s="26">
        <v>1</v>
      </c>
      <c r="AW149" s="26">
        <v>3</v>
      </c>
      <c r="AX149" s="26">
        <v>1</v>
      </c>
      <c r="AY149" s="26">
        <v>3</v>
      </c>
      <c r="AZ149" s="26">
        <v>1</v>
      </c>
      <c r="BA149" s="26">
        <v>3</v>
      </c>
      <c r="BB149" s="26">
        <v>1</v>
      </c>
      <c r="BC149" s="26">
        <v>3</v>
      </c>
      <c r="BD149" s="26">
        <f t="shared" si="241"/>
        <v>200</v>
      </c>
      <c r="BE149" s="26"/>
      <c r="BF149" s="26">
        <f t="shared" si="251"/>
        <v>292</v>
      </c>
      <c r="BG149" s="63">
        <f t="shared" si="251"/>
        <v>46</v>
      </c>
      <c r="BH149" s="26"/>
      <c r="BI149" s="138">
        <f t="shared" si="242"/>
        <v>200</v>
      </c>
      <c r="BJ149" s="138">
        <f t="shared" si="243"/>
        <v>492</v>
      </c>
      <c r="BK149" s="138">
        <f t="shared" si="244"/>
        <v>692</v>
      </c>
      <c r="BL149" s="138">
        <f t="shared" si="245"/>
        <v>984</v>
      </c>
      <c r="BM149" s="138">
        <f t="shared" si="246"/>
        <v>1184</v>
      </c>
      <c r="BN149" s="138">
        <f t="shared" si="247"/>
        <v>1476</v>
      </c>
      <c r="BO149" s="138">
        <f t="shared" si="248"/>
        <v>1676</v>
      </c>
      <c r="BP149" s="138">
        <f t="shared" si="249"/>
        <v>0</v>
      </c>
      <c r="BQ149" s="26"/>
      <c r="BR149" s="26" t="str">
        <f t="shared" si="219"/>
        <v>no</v>
      </c>
      <c r="BS149" s="26" t="str">
        <f t="shared" si="250"/>
        <v>Int</v>
      </c>
      <c r="BT149" s="26"/>
      <c r="BU149" s="26"/>
      <c r="BV149" s="1">
        <f t="shared" si="252"/>
        <v>0</v>
      </c>
      <c r="BW149" s="1">
        <f t="shared" si="252"/>
        <v>0</v>
      </c>
      <c r="BX149" s="1">
        <f t="shared" si="252"/>
        <v>0</v>
      </c>
      <c r="BY149" s="1">
        <f t="shared" si="252"/>
        <v>0</v>
      </c>
      <c r="BZ149" s="1">
        <f t="shared" si="252"/>
        <v>0</v>
      </c>
      <c r="CA149" s="1">
        <f t="shared" si="252"/>
        <v>0</v>
      </c>
      <c r="CB149" s="1">
        <f t="shared" si="252"/>
        <v>0</v>
      </c>
      <c r="CC149" s="1">
        <f t="shared" si="252"/>
        <v>0</v>
      </c>
      <c r="CD149" s="1">
        <f t="shared" si="252"/>
        <v>0</v>
      </c>
      <c r="CE149" s="1">
        <f t="shared" si="252"/>
        <v>0</v>
      </c>
      <c r="CF149" s="1">
        <f t="shared" si="253"/>
        <v>0</v>
      </c>
      <c r="CG149" s="1">
        <f t="shared" si="253"/>
        <v>0</v>
      </c>
      <c r="CH149" s="1">
        <f t="shared" si="253"/>
        <v>1</v>
      </c>
      <c r="CI149" s="1">
        <f t="shared" si="253"/>
        <v>0</v>
      </c>
      <c r="CJ149" s="1">
        <f t="shared" si="253"/>
        <v>0</v>
      </c>
      <c r="CK149" s="1">
        <f t="shared" si="253"/>
        <v>0</v>
      </c>
      <c r="CL149" s="1">
        <f t="shared" si="253"/>
        <v>0</v>
      </c>
      <c r="CM149" s="1">
        <f t="shared" si="253"/>
        <v>1</v>
      </c>
      <c r="CN149" s="1">
        <f t="shared" si="253"/>
        <v>0</v>
      </c>
      <c r="CO149" s="1">
        <f t="shared" si="253"/>
        <v>0</v>
      </c>
      <c r="CP149" s="1">
        <f t="shared" si="254"/>
        <v>0</v>
      </c>
      <c r="CQ149" s="1">
        <f t="shared" si="254"/>
        <v>0</v>
      </c>
      <c r="CR149" s="1">
        <f t="shared" si="254"/>
        <v>0</v>
      </c>
      <c r="CS149" s="1">
        <f t="shared" si="254"/>
        <v>0</v>
      </c>
      <c r="CT149" s="1">
        <f t="shared" si="254"/>
        <v>0</v>
      </c>
      <c r="CU149" s="1">
        <f t="shared" si="254"/>
        <v>0</v>
      </c>
      <c r="CV149" s="1">
        <f t="shared" si="254"/>
        <v>0</v>
      </c>
      <c r="CW149" s="1">
        <f t="shared" si="254"/>
        <v>0</v>
      </c>
      <c r="CX149" s="1">
        <f t="shared" si="254"/>
        <v>0</v>
      </c>
      <c r="CY149" s="1">
        <f t="shared" si="254"/>
        <v>0</v>
      </c>
      <c r="CZ149" s="1">
        <f t="shared" si="255"/>
        <v>0</v>
      </c>
      <c r="DA149" s="1">
        <f t="shared" si="255"/>
        <v>0</v>
      </c>
      <c r="DB149" s="1">
        <f t="shared" si="255"/>
        <v>0</v>
      </c>
      <c r="DC149" s="1">
        <f t="shared" si="255"/>
        <v>0</v>
      </c>
      <c r="DD149" s="1">
        <f t="shared" si="255"/>
        <v>0</v>
      </c>
      <c r="DE149" s="1">
        <f t="shared" si="255"/>
        <v>0</v>
      </c>
      <c r="DF149" s="1">
        <f t="shared" si="255"/>
        <v>0</v>
      </c>
      <c r="DG149" s="1">
        <f t="shared" si="255"/>
        <v>0</v>
      </c>
      <c r="DH149" s="1">
        <f t="shared" si="255"/>
        <v>0</v>
      </c>
      <c r="DI149" s="1">
        <f t="shared" si="255"/>
        <v>0</v>
      </c>
      <c r="DJ149" s="1">
        <f t="shared" si="256"/>
        <v>0</v>
      </c>
      <c r="DK149" s="1">
        <f t="shared" si="256"/>
        <v>0</v>
      </c>
      <c r="DL149" s="1">
        <f t="shared" si="256"/>
        <v>1</v>
      </c>
      <c r="DM149" s="1">
        <f t="shared" si="256"/>
        <v>0</v>
      </c>
      <c r="DN149" s="1">
        <f t="shared" si="256"/>
        <v>0</v>
      </c>
      <c r="DO149" s="1">
        <f t="shared" si="256"/>
        <v>0</v>
      </c>
      <c r="DP149" s="26"/>
      <c r="DQ149" s="26"/>
      <c r="DR149" s="26"/>
      <c r="DS149" s="26"/>
      <c r="DT149" s="366"/>
      <c r="DU149" s="142"/>
      <c r="DV149" s="26"/>
      <c r="DW149" s="48">
        <v>136</v>
      </c>
      <c r="DX149" s="26" t="str">
        <f>IFERROR(INDEX(AT$11:AT$2000,_xlfn.AGGREGATE(15,6,(ROW(AT$11:AT$2000)-ROW(AT$11)+1)/($AU$11:$AU$2000=$DY$8),ROWS(DX$11:DX149))),"")</f>
        <v/>
      </c>
      <c r="DY149" s="4" t="str">
        <f>IFERROR(INDEX(AU$11:AU$2000,_xlfn.AGGREGATE(15,6,(ROW(AU$11:AU$2000)-ROW(AU$11)+1)/($AU$11:$AU$2000=$DY$8),ROWS(DY$11:DY149))),"")</f>
        <v/>
      </c>
      <c r="DZ149" s="26" t="str">
        <f>IFERROR(INDEX(AV$11:AV$2000,_xlfn.AGGREGATE(15,6,(ROW(AV$11:AV$2000)-ROW(AV$11)+1)/($AU$11:$AU$2000=$DY$8),ROWS(DZ$11:DZ149))),"")</f>
        <v/>
      </c>
      <c r="EA149" s="26" t="str">
        <f>IFERROR(INDEX(AW$11:AW$2000,_xlfn.AGGREGATE(15,6,(ROW(AW$11:AW$2000)-ROW(AW$11)+1)/($AU$11:$AU$2000=$DY$8),ROWS(EA$11:EA149))),"")</f>
        <v/>
      </c>
      <c r="EB149" s="26" t="str">
        <f>IFERROR(INDEX(AX$11:AX$2000,_xlfn.AGGREGATE(15,6,(ROW(AX$11:AX$2000)-ROW(AX$11)+1)/($AU$11:$AU$2000=$DY$8),ROWS(EB$11:EB149))),"")</f>
        <v/>
      </c>
      <c r="EC149" s="26" t="str">
        <f>IFERROR(INDEX(AY$11:AY$2000,_xlfn.AGGREGATE(15,6,(ROW(AY$11:AY$2000)-ROW(AY$11)+1)/($AU$11:$AU$2000=$DY$8),ROWS(EC$11:EC149))),"")</f>
        <v/>
      </c>
      <c r="ED149" s="26" t="str">
        <f>IFERROR(INDEX(AZ$11:AZ$2000,_xlfn.AGGREGATE(15,6,(ROW(AZ$11:AZ$2000)-ROW(AZ$11)+1)/($AU$11:$AU$2000=$DY$8),ROWS(ED$11:ED149))),"")</f>
        <v/>
      </c>
      <c r="EE149" s="26" t="str">
        <f>IFERROR(INDEX(BA$11:BA$2000,_xlfn.AGGREGATE(15,6,(ROW(BA$11:BA$2000)-ROW(BA$11)+1)/($AU$11:$AU$2000=$DY$8),ROWS(EE$11:EE149))),"")</f>
        <v/>
      </c>
      <c r="EF149" s="26" t="str">
        <f>IFERROR(INDEX(BB$11:BB$2000,_xlfn.AGGREGATE(15,6,(ROW(BB$11:BB$2000)-ROW(BB$11)+1)/($AU$11:$AU$2000=$DY$8),ROWS(EF$11:EF149))),"")</f>
        <v/>
      </c>
      <c r="EG149" s="26" t="str">
        <f>IFERROR(INDEX(BC$11:BC$2000,_xlfn.AGGREGATE(15,6,(ROW(BC$11:BC$2000)-ROW(BC$11)+1)/($AU$11:$AU$2000=$DY$8),ROWS(EG$11:EG149))),"")</f>
        <v/>
      </c>
      <c r="EH149" s="26" t="str">
        <f>IFERROR(INDEX(BD$11:BD$2000,_xlfn.AGGREGATE(15,6,(ROW(BD$11:BD$2000)-ROW(BD$11)+1)/($AU$11:$AU$2000=$DY$8),ROWS(EH$11:EH149))),"")</f>
        <v/>
      </c>
      <c r="EI149" s="26" t="str">
        <f>IFERROR(INDEX(BE$11:BE$2000,_xlfn.AGGREGATE(15,6,(ROW(BE$11:BE$2000)-ROW(BE$11)+1)/($AU$11:$AU$2000=$DY$8),ROWS(EI$11:EI149))),"")</f>
        <v/>
      </c>
      <c r="EJ149" s="26" t="str">
        <f>IFERROR(INDEX(BF$11:BF$2000,_xlfn.AGGREGATE(15,6,(ROW(BF$11:BF$2000)-ROW(BF$11)+1)/($AU$11:$AU$2000=$DY$8),ROWS(EJ$11:EJ149))),"")</f>
        <v/>
      </c>
      <c r="EK149" s="26" t="str">
        <f>IFERROR(INDEX(BG$11:BG$2000,_xlfn.AGGREGATE(15,6,(ROW(BG$11:BG$2000)-ROW(BG$11)+1)/($AU$11:$AU$2000=$DY$8),ROWS(EK$11:EK149))),"")</f>
        <v/>
      </c>
      <c r="EL149" s="26" t="str">
        <f>IFERROR(INDEX(BH$11:BH$2000,_xlfn.AGGREGATE(15,6,(ROW(BH$11:BH$2000)-ROW(BH$11)+1)/($AU$11:$AU$2000=$DY$8),ROWS(EL$11:EL149))),"")</f>
        <v/>
      </c>
      <c r="EM149" s="26" t="str">
        <f>IFERROR(INDEX(BI$11:BI$2000,_xlfn.AGGREGATE(15,6,(ROW(BI$11:BI$2000)-ROW(BI$11)+1)/($AU$11:$AU$2000=$DY$8),ROWS(EM$11:EM149))),"")</f>
        <v/>
      </c>
      <c r="EN149" s="26" t="str">
        <f>IFERROR(INDEX(BJ$11:BJ$2000,_xlfn.AGGREGATE(15,6,(ROW(BJ$11:BJ$2000)-ROW(BJ$11)+1)/($AU$11:$AU$2000=$DY$8),ROWS(EN$11:EN149))),"")</f>
        <v/>
      </c>
      <c r="EO149" s="26" t="str">
        <f>IFERROR(INDEX(BK$11:BK$2000,_xlfn.AGGREGATE(15,6,(ROW(BK$11:BK$2000)-ROW(BK$11)+1)/($AU$11:$AU$2000=$DY$8),ROWS(EO$11:EO149))),"")</f>
        <v/>
      </c>
      <c r="EP149" s="26" t="str">
        <f>IFERROR(INDEX(BL$11:BL$2000,_xlfn.AGGREGATE(15,6,(ROW(BL$11:BL$2000)-ROW(BL$11)+1)/($AU$11:$AU$2000=$DY$8),ROWS(EP$11:EP149))),"")</f>
        <v/>
      </c>
      <c r="EQ149" s="26" t="str">
        <f>IFERROR(INDEX(BM$11:BM$2000,_xlfn.AGGREGATE(15,6,(ROW(BM$11:BM$2000)-ROW(BM$11)+1)/($AU$11:$AU$2000=$DY$8),ROWS(EQ$11:EQ149))),"")</f>
        <v/>
      </c>
      <c r="ER149" s="26" t="str">
        <f>IFERROR(INDEX(BN$11:BN$2000,_xlfn.AGGREGATE(15,6,(ROW(BN$11:BN$2000)-ROW(BN$11)+1)/($AU$11:$AU$2000=$DY$8),ROWS(ER$11:ER149))),"")</f>
        <v/>
      </c>
      <c r="ES149" s="26" t="str">
        <f>IFERROR(INDEX(BO$11:BO$2000,_xlfn.AGGREGATE(15,6,(ROW(BO$11:BO$2000)-ROW(BO$11)+1)/($AU$11:$AU$2000=$DY$8),ROWS(ES$11:ES149))),"")</f>
        <v/>
      </c>
      <c r="ET149" s="63" t="str">
        <f>IFERROR(INDEX(BP$11:BP$2000,_xlfn.AGGREGATE(15,6,(ROW(BP$11:BP$2000)-ROW(BP$11)+1)/($AU$11:$AU$2000=$DY$8),ROWS(ET$11:ET149))),"")</f>
        <v/>
      </c>
      <c r="EU149" s="25"/>
      <c r="EV149" s="49">
        <v>50</v>
      </c>
      <c r="EW149" s="34"/>
      <c r="EX149" s="178" t="e">
        <f t="shared" si="167"/>
        <v>#N/A</v>
      </c>
      <c r="EY149" s="179" t="e">
        <f t="shared" si="168"/>
        <v>#N/A</v>
      </c>
      <c r="EZ149" s="179" t="e">
        <f t="shared" si="169"/>
        <v>#N/A</v>
      </c>
      <c r="FA149" s="179" t="e">
        <f t="shared" si="170"/>
        <v>#N/A</v>
      </c>
      <c r="FB149" s="179" t="e">
        <f t="shared" si="171"/>
        <v>#N/A</v>
      </c>
      <c r="FC149" s="179" t="e">
        <f t="shared" si="172"/>
        <v>#N/A</v>
      </c>
      <c r="FD149" s="179" t="e">
        <f t="shared" si="173"/>
        <v>#N/A</v>
      </c>
      <c r="FE149" s="179" t="e">
        <f t="shared" si="174"/>
        <v>#N/A</v>
      </c>
      <c r="FF149" s="179" t="e">
        <f t="shared" si="175"/>
        <v>#N/A</v>
      </c>
      <c r="FG149" s="179" t="e">
        <f t="shared" si="176"/>
        <v>#N/A</v>
      </c>
      <c r="FH149" s="179" t="e">
        <f t="shared" si="177"/>
        <v>#N/A</v>
      </c>
      <c r="FI149" s="179" t="e">
        <f t="shared" si="178"/>
        <v>#N/A</v>
      </c>
      <c r="FJ149" s="179" t="e">
        <f t="shared" si="179"/>
        <v>#N/A</v>
      </c>
      <c r="FK149" s="179" t="e">
        <f t="shared" si="180"/>
        <v>#N/A</v>
      </c>
      <c r="FL149" s="179" t="e">
        <f t="shared" si="181"/>
        <v>#N/A</v>
      </c>
      <c r="FM149" s="179" t="e">
        <f t="shared" si="182"/>
        <v>#N/A</v>
      </c>
      <c r="FN149" s="179" t="e">
        <f t="shared" si="183"/>
        <v>#N/A</v>
      </c>
      <c r="FO149" s="179" t="e">
        <f t="shared" si="184"/>
        <v>#N/A</v>
      </c>
      <c r="FP149" s="179" t="e">
        <f t="shared" si="185"/>
        <v>#N/A</v>
      </c>
      <c r="FQ149" s="179" t="e">
        <f t="shared" si="186"/>
        <v>#N/A</v>
      </c>
      <c r="FR149" s="179" t="e">
        <f t="shared" si="187"/>
        <v>#N/A</v>
      </c>
      <c r="FS149" s="180" t="e">
        <f t="shared" si="188"/>
        <v>#N/A</v>
      </c>
      <c r="FT149" s="35"/>
      <c r="FU149" s="49">
        <v>50</v>
      </c>
      <c r="FV149" s="34"/>
      <c r="FW149" s="178" t="str">
        <f t="shared" si="189"/>
        <v>PASS</v>
      </c>
      <c r="FX149" s="182">
        <f t="shared" si="190"/>
        <v>3</v>
      </c>
      <c r="FY149" s="183">
        <f t="shared" si="191"/>
        <v>1</v>
      </c>
      <c r="FZ149" s="183">
        <f t="shared" si="192"/>
        <v>3</v>
      </c>
      <c r="GA149" s="183">
        <f t="shared" si="193"/>
        <v>1</v>
      </c>
      <c r="GB149" s="183">
        <f t="shared" si="194"/>
        <v>3</v>
      </c>
      <c r="GC149" s="183">
        <f t="shared" si="195"/>
        <v>1</v>
      </c>
      <c r="GD149" s="183">
        <f t="shared" si="196"/>
        <v>3</v>
      </c>
      <c r="GE149" s="184">
        <f t="shared" si="197"/>
        <v>1</v>
      </c>
      <c r="GF149" s="183">
        <f t="shared" si="198"/>
        <v>430.5</v>
      </c>
      <c r="GG149" s="183">
        <f t="shared" si="199"/>
        <v>0</v>
      </c>
      <c r="GH149" s="183">
        <f t="shared" si="200"/>
        <v>469.5</v>
      </c>
      <c r="GI149" s="183">
        <f t="shared" si="201"/>
        <v>19.5</v>
      </c>
      <c r="GJ149" s="183">
        <f t="shared" si="202"/>
        <v>0</v>
      </c>
      <c r="GK149" s="183">
        <f t="shared" si="203"/>
        <v>474.64859999999999</v>
      </c>
      <c r="GL149" s="183">
        <f t="shared" si="204"/>
        <v>905.27359999999999</v>
      </c>
      <c r="GM149" s="185">
        <f t="shared" si="205"/>
        <v>1374.8986</v>
      </c>
      <c r="GN149" s="34">
        <f t="shared" si="206"/>
        <v>1805.3986</v>
      </c>
      <c r="GO149" s="25"/>
      <c r="GP149" s="305"/>
      <c r="GR149" s="12"/>
      <c r="GS149" s="12"/>
      <c r="GT149" s="12"/>
      <c r="GU149" s="12"/>
      <c r="GV149" s="12"/>
      <c r="GW149" s="12"/>
      <c r="GX149" s="12"/>
      <c r="GY149" s="12"/>
      <c r="GZ149" s="12"/>
      <c r="HA149" s="12"/>
      <c r="HB149" s="12"/>
      <c r="HC149" s="26"/>
      <c r="HD149" s="26"/>
      <c r="HE149" s="26"/>
      <c r="HF149" s="26"/>
      <c r="HG149" s="26"/>
      <c r="HH149" s="2"/>
      <c r="HI149" s="2"/>
      <c r="HJ149" s="25"/>
      <c r="HK149" s="2"/>
      <c r="HL149" s="2"/>
    </row>
    <row r="150" spans="14:220" ht="15" thickBot="1" x14ac:dyDescent="0.35">
      <c r="N150" s="2"/>
      <c r="O150" s="25"/>
      <c r="P150" s="25"/>
      <c r="Q150" s="25"/>
      <c r="R150" s="25"/>
      <c r="S150" s="25"/>
      <c r="T150" s="25"/>
      <c r="U150" s="25"/>
      <c r="V150" s="2"/>
      <c r="W150" s="2"/>
      <c r="X150" s="2"/>
      <c r="Y150" s="25"/>
      <c r="Z150" s="25"/>
      <c r="AA150" s="25"/>
      <c r="AB150" s="2"/>
      <c r="AC150" s="25"/>
      <c r="AD150" s="25"/>
      <c r="AE150" s="25"/>
      <c r="AF150" s="25"/>
      <c r="AG150" s="25"/>
      <c r="AH150" s="25"/>
      <c r="AI150" s="25"/>
      <c r="AJ150" s="25"/>
      <c r="AK150" s="25"/>
      <c r="AL150" s="25"/>
      <c r="AM150" s="25"/>
      <c r="AN150" s="25"/>
      <c r="AO150" s="25"/>
      <c r="AP150" s="25"/>
      <c r="AQ150" s="25"/>
      <c r="AR150" s="142"/>
      <c r="AS150" s="18">
        <v>47</v>
      </c>
      <c r="AT150" s="26" t="s">
        <v>122</v>
      </c>
      <c r="AU150" s="4" t="str">
        <f t="shared" si="208"/>
        <v>FAIL</v>
      </c>
      <c r="AV150" s="26">
        <v>1</v>
      </c>
      <c r="AW150" s="26">
        <v>3</v>
      </c>
      <c r="AX150" s="26">
        <v>1</v>
      </c>
      <c r="AY150" s="26">
        <v>3</v>
      </c>
      <c r="AZ150" s="26">
        <v>1</v>
      </c>
      <c r="BA150" s="26">
        <v>3</v>
      </c>
      <c r="BB150" s="26">
        <v>1</v>
      </c>
      <c r="BC150" s="26">
        <v>3</v>
      </c>
      <c r="BD150" s="26">
        <f t="shared" si="241"/>
        <v>199</v>
      </c>
      <c r="BE150" s="26"/>
      <c r="BF150" s="26">
        <f t="shared" si="251"/>
        <v>293</v>
      </c>
      <c r="BG150" s="63">
        <f t="shared" si="251"/>
        <v>47</v>
      </c>
      <c r="BH150" s="26"/>
      <c r="BI150" s="138">
        <f t="shared" si="242"/>
        <v>199</v>
      </c>
      <c r="BJ150" s="138">
        <f t="shared" si="243"/>
        <v>492</v>
      </c>
      <c r="BK150" s="138">
        <f t="shared" si="244"/>
        <v>691</v>
      </c>
      <c r="BL150" s="138">
        <f t="shared" si="245"/>
        <v>984</v>
      </c>
      <c r="BM150" s="138">
        <f t="shared" si="246"/>
        <v>1183</v>
      </c>
      <c r="BN150" s="138">
        <f t="shared" si="247"/>
        <v>1476</v>
      </c>
      <c r="BO150" s="138">
        <f t="shared" si="248"/>
        <v>1675</v>
      </c>
      <c r="BP150" s="138">
        <f t="shared" si="249"/>
        <v>0</v>
      </c>
      <c r="BQ150" s="26"/>
      <c r="BR150" s="26" t="str">
        <f t="shared" si="219"/>
        <v>no</v>
      </c>
      <c r="BS150" s="26" t="str">
        <f t="shared" si="250"/>
        <v>Int</v>
      </c>
      <c r="BT150" s="26"/>
      <c r="BU150" s="26"/>
      <c r="BV150" s="1">
        <f t="shared" si="252"/>
        <v>0</v>
      </c>
      <c r="BW150" s="1">
        <f t="shared" si="252"/>
        <v>0</v>
      </c>
      <c r="BX150" s="1">
        <f t="shared" si="252"/>
        <v>0</v>
      </c>
      <c r="BY150" s="1">
        <f t="shared" si="252"/>
        <v>0</v>
      </c>
      <c r="BZ150" s="1">
        <f t="shared" si="252"/>
        <v>0</v>
      </c>
      <c r="CA150" s="1">
        <f t="shared" si="252"/>
        <v>0</v>
      </c>
      <c r="CB150" s="1">
        <f t="shared" si="252"/>
        <v>0</v>
      </c>
      <c r="CC150" s="1">
        <f t="shared" si="252"/>
        <v>0</v>
      </c>
      <c r="CD150" s="1">
        <f t="shared" si="252"/>
        <v>0</v>
      </c>
      <c r="CE150" s="1">
        <f t="shared" si="252"/>
        <v>0</v>
      </c>
      <c r="CF150" s="1">
        <f t="shared" si="253"/>
        <v>0</v>
      </c>
      <c r="CG150" s="1">
        <f t="shared" si="253"/>
        <v>0</v>
      </c>
      <c r="CH150" s="1">
        <f t="shared" si="253"/>
        <v>1</v>
      </c>
      <c r="CI150" s="1">
        <f t="shared" si="253"/>
        <v>0</v>
      </c>
      <c r="CJ150" s="1">
        <f t="shared" si="253"/>
        <v>0</v>
      </c>
      <c r="CK150" s="1">
        <f t="shared" si="253"/>
        <v>0</v>
      </c>
      <c r="CL150" s="1">
        <f t="shared" si="253"/>
        <v>0</v>
      </c>
      <c r="CM150" s="1">
        <f t="shared" si="253"/>
        <v>1</v>
      </c>
      <c r="CN150" s="1">
        <f t="shared" si="253"/>
        <v>0</v>
      </c>
      <c r="CO150" s="1">
        <f t="shared" si="253"/>
        <v>0</v>
      </c>
      <c r="CP150" s="1">
        <f t="shared" si="254"/>
        <v>0</v>
      </c>
      <c r="CQ150" s="1">
        <f t="shared" si="254"/>
        <v>0</v>
      </c>
      <c r="CR150" s="1">
        <f t="shared" si="254"/>
        <v>0</v>
      </c>
      <c r="CS150" s="1">
        <f t="shared" si="254"/>
        <v>0</v>
      </c>
      <c r="CT150" s="1">
        <f t="shared" si="254"/>
        <v>0</v>
      </c>
      <c r="CU150" s="1">
        <f t="shared" si="254"/>
        <v>0</v>
      </c>
      <c r="CV150" s="1">
        <f t="shared" si="254"/>
        <v>0</v>
      </c>
      <c r="CW150" s="1">
        <f t="shared" si="254"/>
        <v>0</v>
      </c>
      <c r="CX150" s="1">
        <f t="shared" si="254"/>
        <v>0</v>
      </c>
      <c r="CY150" s="1">
        <f t="shared" si="254"/>
        <v>0</v>
      </c>
      <c r="CZ150" s="1">
        <f t="shared" si="255"/>
        <v>0</v>
      </c>
      <c r="DA150" s="1">
        <f t="shared" si="255"/>
        <v>0</v>
      </c>
      <c r="DB150" s="1">
        <f t="shared" si="255"/>
        <v>0</v>
      </c>
      <c r="DC150" s="1">
        <f t="shared" si="255"/>
        <v>0</v>
      </c>
      <c r="DD150" s="1">
        <f t="shared" si="255"/>
        <v>0</v>
      </c>
      <c r="DE150" s="1">
        <f t="shared" si="255"/>
        <v>0</v>
      </c>
      <c r="DF150" s="1">
        <f t="shared" si="255"/>
        <v>0</v>
      </c>
      <c r="DG150" s="1">
        <f t="shared" si="255"/>
        <v>0</v>
      </c>
      <c r="DH150" s="1">
        <f t="shared" si="255"/>
        <v>0</v>
      </c>
      <c r="DI150" s="1">
        <f t="shared" si="255"/>
        <v>0</v>
      </c>
      <c r="DJ150" s="1">
        <f t="shared" si="256"/>
        <v>0</v>
      </c>
      <c r="DK150" s="1">
        <f t="shared" si="256"/>
        <v>0</v>
      </c>
      <c r="DL150" s="1">
        <f t="shared" si="256"/>
        <v>0</v>
      </c>
      <c r="DM150" s="1">
        <f t="shared" si="256"/>
        <v>0</v>
      </c>
      <c r="DN150" s="1">
        <f t="shared" si="256"/>
        <v>0</v>
      </c>
      <c r="DO150" s="1">
        <f t="shared" si="256"/>
        <v>0</v>
      </c>
      <c r="DP150" s="26"/>
      <c r="DQ150" s="26"/>
      <c r="DR150" s="26"/>
      <c r="DS150" s="26"/>
      <c r="DT150" s="366"/>
      <c r="DU150" s="142"/>
      <c r="DV150" s="26"/>
      <c r="DW150" s="48">
        <v>137</v>
      </c>
      <c r="DX150" s="26" t="str">
        <f>IFERROR(INDEX(AT$11:AT$2000,_xlfn.AGGREGATE(15,6,(ROW(AT$11:AT$2000)-ROW(AT$11)+1)/($AU$11:$AU$2000=$DY$8),ROWS(DX$11:DX150))),"")</f>
        <v/>
      </c>
      <c r="DY150" s="4" t="str">
        <f>IFERROR(INDEX(AU$11:AU$2000,_xlfn.AGGREGATE(15,6,(ROW(AU$11:AU$2000)-ROW(AU$11)+1)/($AU$11:$AU$2000=$DY$8),ROWS(DY$11:DY150))),"")</f>
        <v/>
      </c>
      <c r="DZ150" s="26" t="str">
        <f>IFERROR(INDEX(AV$11:AV$2000,_xlfn.AGGREGATE(15,6,(ROW(AV$11:AV$2000)-ROW(AV$11)+1)/($AU$11:$AU$2000=$DY$8),ROWS(DZ$11:DZ150))),"")</f>
        <v/>
      </c>
      <c r="EA150" s="26" t="str">
        <f>IFERROR(INDEX(AW$11:AW$2000,_xlfn.AGGREGATE(15,6,(ROW(AW$11:AW$2000)-ROW(AW$11)+1)/($AU$11:$AU$2000=$DY$8),ROWS(EA$11:EA150))),"")</f>
        <v/>
      </c>
      <c r="EB150" s="26" t="str">
        <f>IFERROR(INDEX(AX$11:AX$2000,_xlfn.AGGREGATE(15,6,(ROW(AX$11:AX$2000)-ROW(AX$11)+1)/($AU$11:$AU$2000=$DY$8),ROWS(EB$11:EB150))),"")</f>
        <v/>
      </c>
      <c r="EC150" s="26" t="str">
        <f>IFERROR(INDEX(AY$11:AY$2000,_xlfn.AGGREGATE(15,6,(ROW(AY$11:AY$2000)-ROW(AY$11)+1)/($AU$11:$AU$2000=$DY$8),ROWS(EC$11:EC150))),"")</f>
        <v/>
      </c>
      <c r="ED150" s="26" t="str">
        <f>IFERROR(INDEX(AZ$11:AZ$2000,_xlfn.AGGREGATE(15,6,(ROW(AZ$11:AZ$2000)-ROW(AZ$11)+1)/($AU$11:$AU$2000=$DY$8),ROWS(ED$11:ED150))),"")</f>
        <v/>
      </c>
      <c r="EE150" s="26" t="str">
        <f>IFERROR(INDEX(BA$11:BA$2000,_xlfn.AGGREGATE(15,6,(ROW(BA$11:BA$2000)-ROW(BA$11)+1)/($AU$11:$AU$2000=$DY$8),ROWS(EE$11:EE150))),"")</f>
        <v/>
      </c>
      <c r="EF150" s="26" t="str">
        <f>IFERROR(INDEX(BB$11:BB$2000,_xlfn.AGGREGATE(15,6,(ROW(BB$11:BB$2000)-ROW(BB$11)+1)/($AU$11:$AU$2000=$DY$8),ROWS(EF$11:EF150))),"")</f>
        <v/>
      </c>
      <c r="EG150" s="26" t="str">
        <f>IFERROR(INDEX(BC$11:BC$2000,_xlfn.AGGREGATE(15,6,(ROW(BC$11:BC$2000)-ROW(BC$11)+1)/($AU$11:$AU$2000=$DY$8),ROWS(EG$11:EG150))),"")</f>
        <v/>
      </c>
      <c r="EH150" s="26" t="str">
        <f>IFERROR(INDEX(BD$11:BD$2000,_xlfn.AGGREGATE(15,6,(ROW(BD$11:BD$2000)-ROW(BD$11)+1)/($AU$11:$AU$2000=$DY$8),ROWS(EH$11:EH150))),"")</f>
        <v/>
      </c>
      <c r="EI150" s="26" t="str">
        <f>IFERROR(INDEX(BE$11:BE$2000,_xlfn.AGGREGATE(15,6,(ROW(BE$11:BE$2000)-ROW(BE$11)+1)/($AU$11:$AU$2000=$DY$8),ROWS(EI$11:EI150))),"")</f>
        <v/>
      </c>
      <c r="EJ150" s="26" t="str">
        <f>IFERROR(INDEX(BF$11:BF$2000,_xlfn.AGGREGATE(15,6,(ROW(BF$11:BF$2000)-ROW(BF$11)+1)/($AU$11:$AU$2000=$DY$8),ROWS(EJ$11:EJ150))),"")</f>
        <v/>
      </c>
      <c r="EK150" s="26" t="str">
        <f>IFERROR(INDEX(BG$11:BG$2000,_xlfn.AGGREGATE(15,6,(ROW(BG$11:BG$2000)-ROW(BG$11)+1)/($AU$11:$AU$2000=$DY$8),ROWS(EK$11:EK150))),"")</f>
        <v/>
      </c>
      <c r="EL150" s="26" t="str">
        <f>IFERROR(INDEX(BH$11:BH$2000,_xlfn.AGGREGATE(15,6,(ROW(BH$11:BH$2000)-ROW(BH$11)+1)/($AU$11:$AU$2000=$DY$8),ROWS(EL$11:EL150))),"")</f>
        <v/>
      </c>
      <c r="EM150" s="26" t="str">
        <f>IFERROR(INDEX(BI$11:BI$2000,_xlfn.AGGREGATE(15,6,(ROW(BI$11:BI$2000)-ROW(BI$11)+1)/($AU$11:$AU$2000=$DY$8),ROWS(EM$11:EM150))),"")</f>
        <v/>
      </c>
      <c r="EN150" s="26" t="str">
        <f>IFERROR(INDEX(BJ$11:BJ$2000,_xlfn.AGGREGATE(15,6,(ROW(BJ$11:BJ$2000)-ROW(BJ$11)+1)/($AU$11:$AU$2000=$DY$8),ROWS(EN$11:EN150))),"")</f>
        <v/>
      </c>
      <c r="EO150" s="26" t="str">
        <f>IFERROR(INDEX(BK$11:BK$2000,_xlfn.AGGREGATE(15,6,(ROW(BK$11:BK$2000)-ROW(BK$11)+1)/($AU$11:$AU$2000=$DY$8),ROWS(EO$11:EO150))),"")</f>
        <v/>
      </c>
      <c r="EP150" s="26" t="str">
        <f>IFERROR(INDEX(BL$11:BL$2000,_xlfn.AGGREGATE(15,6,(ROW(BL$11:BL$2000)-ROW(BL$11)+1)/($AU$11:$AU$2000=$DY$8),ROWS(EP$11:EP150))),"")</f>
        <v/>
      </c>
      <c r="EQ150" s="26" t="str">
        <f>IFERROR(INDEX(BM$11:BM$2000,_xlfn.AGGREGATE(15,6,(ROW(BM$11:BM$2000)-ROW(BM$11)+1)/($AU$11:$AU$2000=$DY$8),ROWS(EQ$11:EQ150))),"")</f>
        <v/>
      </c>
      <c r="ER150" s="26" t="str">
        <f>IFERROR(INDEX(BN$11:BN$2000,_xlfn.AGGREGATE(15,6,(ROW(BN$11:BN$2000)-ROW(BN$11)+1)/($AU$11:$AU$2000=$DY$8),ROWS(ER$11:ER150))),"")</f>
        <v/>
      </c>
      <c r="ES150" s="26" t="str">
        <f>IFERROR(INDEX(BO$11:BO$2000,_xlfn.AGGREGATE(15,6,(ROW(BO$11:BO$2000)-ROW(BO$11)+1)/($AU$11:$AU$2000=$DY$8),ROWS(ES$11:ES150))),"")</f>
        <v/>
      </c>
      <c r="ET150" s="63" t="str">
        <f>IFERROR(INDEX(BP$11:BP$2000,_xlfn.AGGREGATE(15,6,(ROW(BP$11:BP$2000)-ROW(BP$11)+1)/($AU$11:$AU$2000=$DY$8),ROWS(ET$11:ET150))),"")</f>
        <v/>
      </c>
      <c r="EU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49"/>
      <c r="FV150" s="21"/>
      <c r="FW150" s="25"/>
      <c r="FX150" s="25"/>
      <c r="FY150" s="25"/>
      <c r="FZ150" s="25"/>
      <c r="GA150" s="25"/>
      <c r="GB150" s="25"/>
      <c r="GC150" s="25"/>
      <c r="GD150" s="25"/>
      <c r="GE150" s="25"/>
      <c r="GF150" s="25"/>
      <c r="GG150" s="25"/>
      <c r="GH150" s="25"/>
      <c r="GI150" s="25"/>
      <c r="GJ150" s="25"/>
      <c r="GK150" s="25"/>
      <c r="GL150" s="25"/>
      <c r="GM150" s="25"/>
      <c r="GN150" s="25"/>
      <c r="GP150" s="305"/>
      <c r="GR150" s="12"/>
      <c r="GS150" s="12"/>
      <c r="GT150" s="12"/>
      <c r="GU150" s="12"/>
      <c r="GV150" s="12"/>
      <c r="GW150" s="12"/>
      <c r="GX150" s="12"/>
      <c r="GY150" s="12"/>
      <c r="GZ150" s="12"/>
      <c r="HA150" s="12"/>
      <c r="HB150" s="12"/>
      <c r="HC150" s="26"/>
      <c r="HD150" s="26"/>
      <c r="HE150" s="26"/>
      <c r="HF150" s="26"/>
      <c r="HG150" s="26"/>
      <c r="HH150" s="2"/>
      <c r="HI150" s="2"/>
      <c r="HJ150" s="25"/>
      <c r="HK150" s="2"/>
      <c r="HL150" s="2"/>
    </row>
    <row r="151" spans="14:220" ht="15" thickBot="1" x14ac:dyDescent="0.35">
      <c r="N151" s="2"/>
      <c r="O151" s="25"/>
      <c r="P151" s="25"/>
      <c r="Q151" s="25"/>
      <c r="R151" s="25"/>
      <c r="S151" s="25"/>
      <c r="T151" s="25"/>
      <c r="U151" s="25"/>
      <c r="V151" s="2"/>
      <c r="W151" s="2"/>
      <c r="X151" s="2"/>
      <c r="Y151" s="25"/>
      <c r="Z151" s="25"/>
      <c r="AA151" s="25"/>
      <c r="AB151" s="2"/>
      <c r="AC151" s="25"/>
      <c r="AD151" s="25"/>
      <c r="AE151" s="25"/>
      <c r="AF151" s="25"/>
      <c r="AG151" s="25"/>
      <c r="AH151" s="25"/>
      <c r="AI151" s="25"/>
      <c r="AJ151" s="25"/>
      <c r="AK151" s="25"/>
      <c r="AL151" s="25"/>
      <c r="AM151" s="25"/>
      <c r="AN151" s="25"/>
      <c r="AO151" s="25"/>
      <c r="AP151" s="25"/>
      <c r="AQ151" s="25"/>
      <c r="AR151" s="142"/>
      <c r="AS151" s="18">
        <v>48</v>
      </c>
      <c r="AT151" s="26" t="s">
        <v>122</v>
      </c>
      <c r="AU151" s="4" t="str">
        <f t="shared" si="208"/>
        <v>FAIL</v>
      </c>
      <c r="AV151" s="26">
        <v>1</v>
      </c>
      <c r="AW151" s="26">
        <v>3</v>
      </c>
      <c r="AX151" s="26">
        <v>1</v>
      </c>
      <c r="AY151" s="26">
        <v>3</v>
      </c>
      <c r="AZ151" s="26">
        <v>1</v>
      </c>
      <c r="BA151" s="26">
        <v>3</v>
      </c>
      <c r="BB151" s="26">
        <v>1</v>
      </c>
      <c r="BC151" s="26">
        <v>3</v>
      </c>
      <c r="BD151" s="26">
        <f t="shared" si="241"/>
        <v>198</v>
      </c>
      <c r="BE151" s="26"/>
      <c r="BF151" s="26">
        <f t="shared" si="251"/>
        <v>294</v>
      </c>
      <c r="BG151" s="63">
        <f t="shared" si="251"/>
        <v>48</v>
      </c>
      <c r="BH151" s="26"/>
      <c r="BI151" s="138">
        <f t="shared" si="242"/>
        <v>198</v>
      </c>
      <c r="BJ151" s="138">
        <f t="shared" si="243"/>
        <v>492</v>
      </c>
      <c r="BK151" s="138">
        <f t="shared" si="244"/>
        <v>690</v>
      </c>
      <c r="BL151" s="138">
        <f t="shared" si="245"/>
        <v>984</v>
      </c>
      <c r="BM151" s="138">
        <f t="shared" si="246"/>
        <v>1182</v>
      </c>
      <c r="BN151" s="138">
        <f t="shared" si="247"/>
        <v>1476</v>
      </c>
      <c r="BO151" s="138">
        <f t="shared" si="248"/>
        <v>1674</v>
      </c>
      <c r="BP151" s="138">
        <f t="shared" si="249"/>
        <v>0</v>
      </c>
      <c r="BQ151" s="26"/>
      <c r="BR151" s="26" t="str">
        <f t="shared" si="219"/>
        <v>no</v>
      </c>
      <c r="BS151" s="26" t="str">
        <f t="shared" si="250"/>
        <v>Int</v>
      </c>
      <c r="BT151" s="26"/>
      <c r="BU151" s="26"/>
      <c r="BV151" s="1">
        <f t="shared" si="252"/>
        <v>0</v>
      </c>
      <c r="BW151" s="1">
        <f t="shared" si="252"/>
        <v>0</v>
      </c>
      <c r="BX151" s="1">
        <f t="shared" si="252"/>
        <v>0</v>
      </c>
      <c r="BY151" s="1">
        <f t="shared" si="252"/>
        <v>0</v>
      </c>
      <c r="BZ151" s="1">
        <f t="shared" si="252"/>
        <v>0</v>
      </c>
      <c r="CA151" s="1">
        <f t="shared" si="252"/>
        <v>0</v>
      </c>
      <c r="CB151" s="1">
        <f t="shared" si="252"/>
        <v>0</v>
      </c>
      <c r="CC151" s="1">
        <f t="shared" si="252"/>
        <v>0</v>
      </c>
      <c r="CD151" s="1">
        <f t="shared" si="252"/>
        <v>0</v>
      </c>
      <c r="CE151" s="1">
        <f t="shared" si="252"/>
        <v>0</v>
      </c>
      <c r="CF151" s="1">
        <f t="shared" si="253"/>
        <v>0</v>
      </c>
      <c r="CG151" s="1">
        <f t="shared" si="253"/>
        <v>0</v>
      </c>
      <c r="CH151" s="1">
        <f t="shared" si="253"/>
        <v>1</v>
      </c>
      <c r="CI151" s="1">
        <f t="shared" si="253"/>
        <v>0</v>
      </c>
      <c r="CJ151" s="1">
        <f t="shared" si="253"/>
        <v>0</v>
      </c>
      <c r="CK151" s="1">
        <f t="shared" si="253"/>
        <v>0</v>
      </c>
      <c r="CL151" s="1">
        <f t="shared" si="253"/>
        <v>0</v>
      </c>
      <c r="CM151" s="1">
        <f t="shared" si="253"/>
        <v>1</v>
      </c>
      <c r="CN151" s="1">
        <f t="shared" si="253"/>
        <v>0</v>
      </c>
      <c r="CO151" s="1">
        <f t="shared" si="253"/>
        <v>0</v>
      </c>
      <c r="CP151" s="1">
        <f t="shared" si="254"/>
        <v>0</v>
      </c>
      <c r="CQ151" s="1">
        <f t="shared" si="254"/>
        <v>0</v>
      </c>
      <c r="CR151" s="1">
        <f t="shared" si="254"/>
        <v>0</v>
      </c>
      <c r="CS151" s="1">
        <f t="shared" si="254"/>
        <v>0</v>
      </c>
      <c r="CT151" s="1">
        <f t="shared" si="254"/>
        <v>0</v>
      </c>
      <c r="CU151" s="1">
        <f t="shared" si="254"/>
        <v>0</v>
      </c>
      <c r="CV151" s="1">
        <f t="shared" si="254"/>
        <v>0</v>
      </c>
      <c r="CW151" s="1">
        <f t="shared" si="254"/>
        <v>0</v>
      </c>
      <c r="CX151" s="1">
        <f t="shared" si="254"/>
        <v>0</v>
      </c>
      <c r="CY151" s="1">
        <f t="shared" si="254"/>
        <v>0</v>
      </c>
      <c r="CZ151" s="1">
        <f t="shared" si="255"/>
        <v>0</v>
      </c>
      <c r="DA151" s="1">
        <f t="shared" si="255"/>
        <v>0</v>
      </c>
      <c r="DB151" s="1">
        <f t="shared" si="255"/>
        <v>0</v>
      </c>
      <c r="DC151" s="1">
        <f t="shared" si="255"/>
        <v>0</v>
      </c>
      <c r="DD151" s="1">
        <f t="shared" si="255"/>
        <v>0</v>
      </c>
      <c r="DE151" s="1">
        <f t="shared" si="255"/>
        <v>0</v>
      </c>
      <c r="DF151" s="1">
        <f t="shared" si="255"/>
        <v>0</v>
      </c>
      <c r="DG151" s="1">
        <f t="shared" si="255"/>
        <v>0</v>
      </c>
      <c r="DH151" s="1">
        <f t="shared" si="255"/>
        <v>0</v>
      </c>
      <c r="DI151" s="1">
        <f t="shared" si="255"/>
        <v>0</v>
      </c>
      <c r="DJ151" s="1">
        <f t="shared" si="256"/>
        <v>0</v>
      </c>
      <c r="DK151" s="1">
        <f t="shared" si="256"/>
        <v>0</v>
      </c>
      <c r="DL151" s="1">
        <f t="shared" si="256"/>
        <v>0</v>
      </c>
      <c r="DM151" s="1">
        <f t="shared" si="256"/>
        <v>0</v>
      </c>
      <c r="DN151" s="1">
        <f t="shared" si="256"/>
        <v>0</v>
      </c>
      <c r="DO151" s="1">
        <f t="shared" si="256"/>
        <v>0</v>
      </c>
      <c r="DP151" s="26"/>
      <c r="DQ151" s="26"/>
      <c r="DR151" s="26"/>
      <c r="DS151" s="26"/>
      <c r="DT151" s="366"/>
      <c r="DU151" s="142"/>
      <c r="DV151" s="26"/>
      <c r="DW151" s="48">
        <v>138</v>
      </c>
      <c r="DX151" s="26" t="str">
        <f>IFERROR(INDEX(AT$11:AT$2000,_xlfn.AGGREGATE(15,6,(ROW(AT$11:AT$2000)-ROW(AT$11)+1)/($AU$11:$AU$2000=$DY$8),ROWS(DX$11:DX151))),"")</f>
        <v/>
      </c>
      <c r="DY151" s="4" t="str">
        <f>IFERROR(INDEX(AU$11:AU$2000,_xlfn.AGGREGATE(15,6,(ROW(AU$11:AU$2000)-ROW(AU$11)+1)/($AU$11:$AU$2000=$DY$8),ROWS(DY$11:DY151))),"")</f>
        <v/>
      </c>
      <c r="DZ151" s="26" t="str">
        <f>IFERROR(INDEX(AV$11:AV$2000,_xlfn.AGGREGATE(15,6,(ROW(AV$11:AV$2000)-ROW(AV$11)+1)/($AU$11:$AU$2000=$DY$8),ROWS(DZ$11:DZ151))),"")</f>
        <v/>
      </c>
      <c r="EA151" s="26" t="str">
        <f>IFERROR(INDEX(AW$11:AW$2000,_xlfn.AGGREGATE(15,6,(ROW(AW$11:AW$2000)-ROW(AW$11)+1)/($AU$11:$AU$2000=$DY$8),ROWS(EA$11:EA151))),"")</f>
        <v/>
      </c>
      <c r="EB151" s="26" t="str">
        <f>IFERROR(INDEX(AX$11:AX$2000,_xlfn.AGGREGATE(15,6,(ROW(AX$11:AX$2000)-ROW(AX$11)+1)/($AU$11:$AU$2000=$DY$8),ROWS(EB$11:EB151))),"")</f>
        <v/>
      </c>
      <c r="EC151" s="26" t="str">
        <f>IFERROR(INDEX(AY$11:AY$2000,_xlfn.AGGREGATE(15,6,(ROW(AY$11:AY$2000)-ROW(AY$11)+1)/($AU$11:$AU$2000=$DY$8),ROWS(EC$11:EC151))),"")</f>
        <v/>
      </c>
      <c r="ED151" s="26" t="str">
        <f>IFERROR(INDEX(AZ$11:AZ$2000,_xlfn.AGGREGATE(15,6,(ROW(AZ$11:AZ$2000)-ROW(AZ$11)+1)/($AU$11:$AU$2000=$DY$8),ROWS(ED$11:ED151))),"")</f>
        <v/>
      </c>
      <c r="EE151" s="26" t="str">
        <f>IFERROR(INDEX(BA$11:BA$2000,_xlfn.AGGREGATE(15,6,(ROW(BA$11:BA$2000)-ROW(BA$11)+1)/($AU$11:$AU$2000=$DY$8),ROWS(EE$11:EE151))),"")</f>
        <v/>
      </c>
      <c r="EF151" s="26" t="str">
        <f>IFERROR(INDEX(BB$11:BB$2000,_xlfn.AGGREGATE(15,6,(ROW(BB$11:BB$2000)-ROW(BB$11)+1)/($AU$11:$AU$2000=$DY$8),ROWS(EF$11:EF151))),"")</f>
        <v/>
      </c>
      <c r="EG151" s="26" t="str">
        <f>IFERROR(INDEX(BC$11:BC$2000,_xlfn.AGGREGATE(15,6,(ROW(BC$11:BC$2000)-ROW(BC$11)+1)/($AU$11:$AU$2000=$DY$8),ROWS(EG$11:EG151))),"")</f>
        <v/>
      </c>
      <c r="EH151" s="26" t="str">
        <f>IFERROR(INDEX(BD$11:BD$2000,_xlfn.AGGREGATE(15,6,(ROW(BD$11:BD$2000)-ROW(BD$11)+1)/($AU$11:$AU$2000=$DY$8),ROWS(EH$11:EH151))),"")</f>
        <v/>
      </c>
      <c r="EI151" s="26" t="str">
        <f>IFERROR(INDEX(BE$11:BE$2000,_xlfn.AGGREGATE(15,6,(ROW(BE$11:BE$2000)-ROW(BE$11)+1)/($AU$11:$AU$2000=$DY$8),ROWS(EI$11:EI151))),"")</f>
        <v/>
      </c>
      <c r="EJ151" s="26" t="str">
        <f>IFERROR(INDEX(BF$11:BF$2000,_xlfn.AGGREGATE(15,6,(ROW(BF$11:BF$2000)-ROW(BF$11)+1)/($AU$11:$AU$2000=$DY$8),ROWS(EJ$11:EJ151))),"")</f>
        <v/>
      </c>
      <c r="EK151" s="26" t="str">
        <f>IFERROR(INDEX(BG$11:BG$2000,_xlfn.AGGREGATE(15,6,(ROW(BG$11:BG$2000)-ROW(BG$11)+1)/($AU$11:$AU$2000=$DY$8),ROWS(EK$11:EK151))),"")</f>
        <v/>
      </c>
      <c r="EL151" s="26" t="str">
        <f>IFERROR(INDEX(BH$11:BH$2000,_xlfn.AGGREGATE(15,6,(ROW(BH$11:BH$2000)-ROW(BH$11)+1)/($AU$11:$AU$2000=$DY$8),ROWS(EL$11:EL151))),"")</f>
        <v/>
      </c>
      <c r="EM151" s="26" t="str">
        <f>IFERROR(INDEX(BI$11:BI$2000,_xlfn.AGGREGATE(15,6,(ROW(BI$11:BI$2000)-ROW(BI$11)+1)/($AU$11:$AU$2000=$DY$8),ROWS(EM$11:EM151))),"")</f>
        <v/>
      </c>
      <c r="EN151" s="26" t="str">
        <f>IFERROR(INDEX(BJ$11:BJ$2000,_xlfn.AGGREGATE(15,6,(ROW(BJ$11:BJ$2000)-ROW(BJ$11)+1)/($AU$11:$AU$2000=$DY$8),ROWS(EN$11:EN151))),"")</f>
        <v/>
      </c>
      <c r="EO151" s="26" t="str">
        <f>IFERROR(INDEX(BK$11:BK$2000,_xlfn.AGGREGATE(15,6,(ROW(BK$11:BK$2000)-ROW(BK$11)+1)/($AU$11:$AU$2000=$DY$8),ROWS(EO$11:EO151))),"")</f>
        <v/>
      </c>
      <c r="EP151" s="26" t="str">
        <f>IFERROR(INDEX(BL$11:BL$2000,_xlfn.AGGREGATE(15,6,(ROW(BL$11:BL$2000)-ROW(BL$11)+1)/($AU$11:$AU$2000=$DY$8),ROWS(EP$11:EP151))),"")</f>
        <v/>
      </c>
      <c r="EQ151" s="26" t="str">
        <f>IFERROR(INDEX(BM$11:BM$2000,_xlfn.AGGREGATE(15,6,(ROW(BM$11:BM$2000)-ROW(BM$11)+1)/($AU$11:$AU$2000=$DY$8),ROWS(EQ$11:EQ151))),"")</f>
        <v/>
      </c>
      <c r="ER151" s="26" t="str">
        <f>IFERROR(INDEX(BN$11:BN$2000,_xlfn.AGGREGATE(15,6,(ROW(BN$11:BN$2000)-ROW(BN$11)+1)/($AU$11:$AU$2000=$DY$8),ROWS(ER$11:ER151))),"")</f>
        <v/>
      </c>
      <c r="ES151" s="26" t="str">
        <f>IFERROR(INDEX(BO$11:BO$2000,_xlfn.AGGREGATE(15,6,(ROW(BO$11:BO$2000)-ROW(BO$11)+1)/($AU$11:$AU$2000=$DY$8),ROWS(ES$11:ES151))),"")</f>
        <v/>
      </c>
      <c r="ET151" s="63" t="str">
        <f>IFERROR(INDEX(BP$11:BP$2000,_xlfn.AGGREGATE(15,6,(ROW(BP$11:BP$2000)-ROW(BP$11)+1)/($AU$11:$AU$2000=$DY$8),ROWS(ET$11:ET151))),"")</f>
        <v/>
      </c>
      <c r="EU151" s="25"/>
      <c r="EX151" s="363" t="s">
        <v>192</v>
      </c>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5"/>
      <c r="FT151" s="5"/>
      <c r="FU151" s="49"/>
      <c r="FV151" s="21"/>
      <c r="FW151" s="363" t="s">
        <v>193</v>
      </c>
      <c r="FX151" s="364"/>
      <c r="FY151" s="364"/>
      <c r="FZ151" s="364"/>
      <c r="GA151" s="364"/>
      <c r="GB151" s="364"/>
      <c r="GC151" s="364"/>
      <c r="GD151" s="364"/>
      <c r="GE151" s="364"/>
      <c r="GF151" s="364"/>
      <c r="GG151" s="364"/>
      <c r="GH151" s="364"/>
      <c r="GI151" s="364"/>
      <c r="GJ151" s="364"/>
      <c r="GK151" s="364"/>
      <c r="GL151" s="364"/>
      <c r="GM151" s="365"/>
      <c r="GN151" s="25"/>
      <c r="GP151" s="305"/>
      <c r="GR151" s="12"/>
      <c r="GS151" s="12"/>
      <c r="GT151" s="12"/>
      <c r="GU151" s="12"/>
      <c r="GV151" s="12"/>
      <c r="GW151" s="12"/>
      <c r="GX151" s="12"/>
      <c r="GY151" s="12"/>
      <c r="GZ151" s="12"/>
      <c r="HA151" s="12"/>
      <c r="HB151" s="12"/>
      <c r="HC151" s="26"/>
      <c r="HD151" s="26"/>
      <c r="HE151" s="26"/>
      <c r="HF151" s="26"/>
      <c r="HG151" s="26"/>
      <c r="HH151" s="2"/>
      <c r="HI151" s="2"/>
      <c r="HJ151" s="25"/>
      <c r="HK151" s="2"/>
      <c r="HL151" s="2"/>
    </row>
    <row r="152" spans="14:220" x14ac:dyDescent="0.3">
      <c r="N152" s="2"/>
      <c r="O152" s="25"/>
      <c r="P152" s="25"/>
      <c r="Q152" s="25"/>
      <c r="R152" s="25"/>
      <c r="S152" s="25"/>
      <c r="T152" s="25"/>
      <c r="U152" s="25"/>
      <c r="V152" s="2"/>
      <c r="W152" s="2"/>
      <c r="X152" s="2"/>
      <c r="Y152" s="25"/>
      <c r="Z152" s="25"/>
      <c r="AA152" s="25"/>
      <c r="AB152" s="2"/>
      <c r="AC152" s="25"/>
      <c r="AD152" s="25"/>
      <c r="AE152" s="25"/>
      <c r="AF152" s="25"/>
      <c r="AG152" s="25"/>
      <c r="AH152" s="25"/>
      <c r="AI152" s="25"/>
      <c r="AJ152" s="25"/>
      <c r="AK152" s="25"/>
      <c r="AL152" s="25"/>
      <c r="AM152" s="25"/>
      <c r="AN152" s="25"/>
      <c r="AO152" s="25"/>
      <c r="AP152" s="25"/>
      <c r="AQ152" s="25"/>
      <c r="AR152" s="142"/>
      <c r="AS152" s="18">
        <v>49</v>
      </c>
      <c r="AT152" s="26" t="s">
        <v>122</v>
      </c>
      <c r="AU152" s="4" t="str">
        <f t="shared" si="208"/>
        <v>FAIL</v>
      </c>
      <c r="AV152" s="26">
        <v>1</v>
      </c>
      <c r="AW152" s="26">
        <v>3</v>
      </c>
      <c r="AX152" s="26">
        <v>1</v>
      </c>
      <c r="AY152" s="26">
        <v>3</v>
      </c>
      <c r="AZ152" s="26">
        <v>1</v>
      </c>
      <c r="BA152" s="26">
        <v>3</v>
      </c>
      <c r="BB152" s="26">
        <v>1</v>
      </c>
      <c r="BC152" s="26">
        <v>3</v>
      </c>
      <c r="BD152" s="26">
        <f t="shared" si="241"/>
        <v>197</v>
      </c>
      <c r="BE152" s="26"/>
      <c r="BF152" s="26">
        <f t="shared" si="251"/>
        <v>295</v>
      </c>
      <c r="BG152" s="63">
        <f t="shared" si="251"/>
        <v>49</v>
      </c>
      <c r="BH152" s="26"/>
      <c r="BI152" s="138">
        <f t="shared" si="242"/>
        <v>197</v>
      </c>
      <c r="BJ152" s="138">
        <f t="shared" si="243"/>
        <v>492</v>
      </c>
      <c r="BK152" s="138">
        <f t="shared" si="244"/>
        <v>689</v>
      </c>
      <c r="BL152" s="138">
        <f t="shared" si="245"/>
        <v>984</v>
      </c>
      <c r="BM152" s="138">
        <f t="shared" si="246"/>
        <v>1181</v>
      </c>
      <c r="BN152" s="138">
        <f t="shared" si="247"/>
        <v>1476</v>
      </c>
      <c r="BO152" s="138">
        <f t="shared" si="248"/>
        <v>1673</v>
      </c>
      <c r="BP152" s="138">
        <f t="shared" si="249"/>
        <v>0</v>
      </c>
      <c r="BQ152" s="26"/>
      <c r="BR152" s="26" t="str">
        <f t="shared" si="219"/>
        <v>no</v>
      </c>
      <c r="BS152" s="26" t="str">
        <f t="shared" si="250"/>
        <v>Int</v>
      </c>
      <c r="BT152" s="26"/>
      <c r="BU152" s="26"/>
      <c r="BV152" s="1">
        <f t="shared" si="252"/>
        <v>0</v>
      </c>
      <c r="BW152" s="1">
        <f t="shared" si="252"/>
        <v>0</v>
      </c>
      <c r="BX152" s="1">
        <f t="shared" si="252"/>
        <v>0</v>
      </c>
      <c r="BY152" s="1">
        <f t="shared" si="252"/>
        <v>0</v>
      </c>
      <c r="BZ152" s="1">
        <f t="shared" si="252"/>
        <v>0</v>
      </c>
      <c r="CA152" s="1">
        <f t="shared" si="252"/>
        <v>0</v>
      </c>
      <c r="CB152" s="1">
        <f t="shared" si="252"/>
        <v>0</v>
      </c>
      <c r="CC152" s="1">
        <f t="shared" si="252"/>
        <v>0</v>
      </c>
      <c r="CD152" s="1">
        <f t="shared" si="252"/>
        <v>0</v>
      </c>
      <c r="CE152" s="1">
        <f t="shared" si="252"/>
        <v>0</v>
      </c>
      <c r="CF152" s="1">
        <f t="shared" si="253"/>
        <v>0</v>
      </c>
      <c r="CG152" s="1">
        <f t="shared" si="253"/>
        <v>0</v>
      </c>
      <c r="CH152" s="1">
        <f t="shared" si="253"/>
        <v>1</v>
      </c>
      <c r="CI152" s="1">
        <f t="shared" si="253"/>
        <v>0</v>
      </c>
      <c r="CJ152" s="1">
        <f t="shared" si="253"/>
        <v>0</v>
      </c>
      <c r="CK152" s="1">
        <f t="shared" si="253"/>
        <v>0</v>
      </c>
      <c r="CL152" s="1">
        <f t="shared" si="253"/>
        <v>0</v>
      </c>
      <c r="CM152" s="1">
        <f t="shared" si="253"/>
        <v>1</v>
      </c>
      <c r="CN152" s="1">
        <f t="shared" si="253"/>
        <v>0</v>
      </c>
      <c r="CO152" s="1">
        <f t="shared" si="253"/>
        <v>0</v>
      </c>
      <c r="CP152" s="1">
        <f t="shared" si="254"/>
        <v>0</v>
      </c>
      <c r="CQ152" s="1">
        <f t="shared" si="254"/>
        <v>0</v>
      </c>
      <c r="CR152" s="1">
        <f t="shared" si="254"/>
        <v>0</v>
      </c>
      <c r="CS152" s="1">
        <f t="shared" si="254"/>
        <v>0</v>
      </c>
      <c r="CT152" s="1">
        <f t="shared" si="254"/>
        <v>0</v>
      </c>
      <c r="CU152" s="1">
        <f t="shared" si="254"/>
        <v>0</v>
      </c>
      <c r="CV152" s="1">
        <f t="shared" si="254"/>
        <v>0</v>
      </c>
      <c r="CW152" s="1">
        <f t="shared" si="254"/>
        <v>0</v>
      </c>
      <c r="CX152" s="1">
        <f t="shared" si="254"/>
        <v>0</v>
      </c>
      <c r="CY152" s="1">
        <f t="shared" si="254"/>
        <v>0</v>
      </c>
      <c r="CZ152" s="1">
        <f t="shared" si="255"/>
        <v>0</v>
      </c>
      <c r="DA152" s="1">
        <f t="shared" si="255"/>
        <v>0</v>
      </c>
      <c r="DB152" s="1">
        <f t="shared" si="255"/>
        <v>0</v>
      </c>
      <c r="DC152" s="1">
        <f t="shared" si="255"/>
        <v>0</v>
      </c>
      <c r="DD152" s="1">
        <f t="shared" si="255"/>
        <v>0</v>
      </c>
      <c r="DE152" s="1">
        <f t="shared" si="255"/>
        <v>0</v>
      </c>
      <c r="DF152" s="1">
        <f t="shared" si="255"/>
        <v>0</v>
      </c>
      <c r="DG152" s="1">
        <f t="shared" si="255"/>
        <v>0</v>
      </c>
      <c r="DH152" s="1">
        <f t="shared" si="255"/>
        <v>0</v>
      </c>
      <c r="DI152" s="1">
        <f t="shared" si="255"/>
        <v>0</v>
      </c>
      <c r="DJ152" s="1">
        <f t="shared" si="256"/>
        <v>0</v>
      </c>
      <c r="DK152" s="1">
        <f t="shared" si="256"/>
        <v>0</v>
      </c>
      <c r="DL152" s="1">
        <f t="shared" si="256"/>
        <v>0</v>
      </c>
      <c r="DM152" s="1">
        <f t="shared" si="256"/>
        <v>0</v>
      </c>
      <c r="DN152" s="1">
        <f t="shared" si="256"/>
        <v>0</v>
      </c>
      <c r="DO152" s="1">
        <f t="shared" si="256"/>
        <v>0</v>
      </c>
      <c r="DP152" s="26"/>
      <c r="DQ152" s="26"/>
      <c r="DR152" s="26"/>
      <c r="DS152" s="26"/>
      <c r="DT152" s="366"/>
      <c r="DU152" s="142"/>
      <c r="DV152" s="26"/>
      <c r="DW152" s="48">
        <v>139</v>
      </c>
      <c r="DX152" s="26" t="str">
        <f>IFERROR(INDEX(AT$11:AT$2000,_xlfn.AGGREGATE(15,6,(ROW(AT$11:AT$2000)-ROW(AT$11)+1)/($AU$11:$AU$2000=$DY$8),ROWS(DX$11:DX152))),"")</f>
        <v/>
      </c>
      <c r="DY152" s="4" t="str">
        <f>IFERROR(INDEX(AU$11:AU$2000,_xlfn.AGGREGATE(15,6,(ROW(AU$11:AU$2000)-ROW(AU$11)+1)/($AU$11:$AU$2000=$DY$8),ROWS(DY$11:DY152))),"")</f>
        <v/>
      </c>
      <c r="DZ152" s="26" t="str">
        <f>IFERROR(INDEX(AV$11:AV$2000,_xlfn.AGGREGATE(15,6,(ROW(AV$11:AV$2000)-ROW(AV$11)+1)/($AU$11:$AU$2000=$DY$8),ROWS(DZ$11:DZ152))),"")</f>
        <v/>
      </c>
      <c r="EA152" s="26" t="str">
        <f>IFERROR(INDEX(AW$11:AW$2000,_xlfn.AGGREGATE(15,6,(ROW(AW$11:AW$2000)-ROW(AW$11)+1)/($AU$11:$AU$2000=$DY$8),ROWS(EA$11:EA152))),"")</f>
        <v/>
      </c>
      <c r="EB152" s="26" t="str">
        <f>IFERROR(INDEX(AX$11:AX$2000,_xlfn.AGGREGATE(15,6,(ROW(AX$11:AX$2000)-ROW(AX$11)+1)/($AU$11:$AU$2000=$DY$8),ROWS(EB$11:EB152))),"")</f>
        <v/>
      </c>
      <c r="EC152" s="26" t="str">
        <f>IFERROR(INDEX(AY$11:AY$2000,_xlfn.AGGREGATE(15,6,(ROW(AY$11:AY$2000)-ROW(AY$11)+1)/($AU$11:$AU$2000=$DY$8),ROWS(EC$11:EC152))),"")</f>
        <v/>
      </c>
      <c r="ED152" s="26" t="str">
        <f>IFERROR(INDEX(AZ$11:AZ$2000,_xlfn.AGGREGATE(15,6,(ROW(AZ$11:AZ$2000)-ROW(AZ$11)+1)/($AU$11:$AU$2000=$DY$8),ROWS(ED$11:ED152))),"")</f>
        <v/>
      </c>
      <c r="EE152" s="26" t="str">
        <f>IFERROR(INDEX(BA$11:BA$2000,_xlfn.AGGREGATE(15,6,(ROW(BA$11:BA$2000)-ROW(BA$11)+1)/($AU$11:$AU$2000=$DY$8),ROWS(EE$11:EE152))),"")</f>
        <v/>
      </c>
      <c r="EF152" s="26" t="str">
        <f>IFERROR(INDEX(BB$11:BB$2000,_xlfn.AGGREGATE(15,6,(ROW(BB$11:BB$2000)-ROW(BB$11)+1)/($AU$11:$AU$2000=$DY$8),ROWS(EF$11:EF152))),"")</f>
        <v/>
      </c>
      <c r="EG152" s="26" t="str">
        <f>IFERROR(INDEX(BC$11:BC$2000,_xlfn.AGGREGATE(15,6,(ROW(BC$11:BC$2000)-ROW(BC$11)+1)/($AU$11:$AU$2000=$DY$8),ROWS(EG$11:EG152))),"")</f>
        <v/>
      </c>
      <c r="EH152" s="26" t="str">
        <f>IFERROR(INDEX(BD$11:BD$2000,_xlfn.AGGREGATE(15,6,(ROW(BD$11:BD$2000)-ROW(BD$11)+1)/($AU$11:$AU$2000=$DY$8),ROWS(EH$11:EH152))),"")</f>
        <v/>
      </c>
      <c r="EI152" s="26" t="str">
        <f>IFERROR(INDEX(BE$11:BE$2000,_xlfn.AGGREGATE(15,6,(ROW(BE$11:BE$2000)-ROW(BE$11)+1)/($AU$11:$AU$2000=$DY$8),ROWS(EI$11:EI152))),"")</f>
        <v/>
      </c>
      <c r="EJ152" s="26" t="str">
        <f>IFERROR(INDEX(BF$11:BF$2000,_xlfn.AGGREGATE(15,6,(ROW(BF$11:BF$2000)-ROW(BF$11)+1)/($AU$11:$AU$2000=$DY$8),ROWS(EJ$11:EJ152))),"")</f>
        <v/>
      </c>
      <c r="EK152" s="26" t="str">
        <f>IFERROR(INDEX(BG$11:BG$2000,_xlfn.AGGREGATE(15,6,(ROW(BG$11:BG$2000)-ROW(BG$11)+1)/($AU$11:$AU$2000=$DY$8),ROWS(EK$11:EK152))),"")</f>
        <v/>
      </c>
      <c r="EL152" s="26" t="str">
        <f>IFERROR(INDEX(BH$11:BH$2000,_xlfn.AGGREGATE(15,6,(ROW(BH$11:BH$2000)-ROW(BH$11)+1)/($AU$11:$AU$2000=$DY$8),ROWS(EL$11:EL152))),"")</f>
        <v/>
      </c>
      <c r="EM152" s="26" t="str">
        <f>IFERROR(INDEX(BI$11:BI$2000,_xlfn.AGGREGATE(15,6,(ROW(BI$11:BI$2000)-ROW(BI$11)+1)/($AU$11:$AU$2000=$DY$8),ROWS(EM$11:EM152))),"")</f>
        <v/>
      </c>
      <c r="EN152" s="26" t="str">
        <f>IFERROR(INDEX(BJ$11:BJ$2000,_xlfn.AGGREGATE(15,6,(ROW(BJ$11:BJ$2000)-ROW(BJ$11)+1)/($AU$11:$AU$2000=$DY$8),ROWS(EN$11:EN152))),"")</f>
        <v/>
      </c>
      <c r="EO152" s="26" t="str">
        <f>IFERROR(INDEX(BK$11:BK$2000,_xlfn.AGGREGATE(15,6,(ROW(BK$11:BK$2000)-ROW(BK$11)+1)/($AU$11:$AU$2000=$DY$8),ROWS(EO$11:EO152))),"")</f>
        <v/>
      </c>
      <c r="EP152" s="26" t="str">
        <f>IFERROR(INDEX(BL$11:BL$2000,_xlfn.AGGREGATE(15,6,(ROW(BL$11:BL$2000)-ROW(BL$11)+1)/($AU$11:$AU$2000=$DY$8),ROWS(EP$11:EP152))),"")</f>
        <v/>
      </c>
      <c r="EQ152" s="26" t="str">
        <f>IFERROR(INDEX(BM$11:BM$2000,_xlfn.AGGREGATE(15,6,(ROW(BM$11:BM$2000)-ROW(BM$11)+1)/($AU$11:$AU$2000=$DY$8),ROWS(EQ$11:EQ152))),"")</f>
        <v/>
      </c>
      <c r="ER152" s="26" t="str">
        <f>IFERROR(INDEX(BN$11:BN$2000,_xlfn.AGGREGATE(15,6,(ROW(BN$11:BN$2000)-ROW(BN$11)+1)/($AU$11:$AU$2000=$DY$8),ROWS(ER$11:ER152))),"")</f>
        <v/>
      </c>
      <c r="ES152" s="26" t="str">
        <f>IFERROR(INDEX(BO$11:BO$2000,_xlfn.AGGREGATE(15,6,(ROW(BO$11:BO$2000)-ROW(BO$11)+1)/($AU$11:$AU$2000=$DY$8),ROWS(ES$11:ES152))),"")</f>
        <v/>
      </c>
      <c r="ET152" s="63" t="str">
        <f>IFERROR(INDEX(BP$11:BP$2000,_xlfn.AGGREGATE(15,6,(ROW(BP$11:BP$2000)-ROW(BP$11)+1)/($AU$11:$AU$2000=$DY$8),ROWS(ET$11:ET152))),"")</f>
        <v/>
      </c>
      <c r="EU152" s="25"/>
      <c r="EX152" s="172" t="str">
        <f t="shared" ref="EX152:FI152" si="257">EX99</f>
        <v>Status</v>
      </c>
      <c r="EY152" s="213" t="str">
        <f>EY99</f>
        <v>Order</v>
      </c>
      <c r="EZ152" s="213"/>
      <c r="FA152" s="213"/>
      <c r="FB152" s="213"/>
      <c r="FC152" s="213"/>
      <c r="FD152" s="213"/>
      <c r="FE152" s="213"/>
      <c r="FF152" s="213"/>
      <c r="FG152" s="29">
        <f t="shared" si="257"/>
        <v>1</v>
      </c>
      <c r="FH152" s="29">
        <f t="shared" si="257"/>
        <v>2</v>
      </c>
      <c r="FI152" s="29">
        <f t="shared" si="257"/>
        <v>3</v>
      </c>
      <c r="FJ152" s="29" t="s">
        <v>162</v>
      </c>
      <c r="FK152" s="29"/>
      <c r="FL152" s="213" t="s">
        <v>163</v>
      </c>
      <c r="FM152" s="213"/>
      <c r="FN152" s="213"/>
      <c r="FO152" s="213"/>
      <c r="FP152" s="213"/>
      <c r="FQ152" s="213"/>
      <c r="FR152" s="213"/>
      <c r="FS152" s="214"/>
      <c r="FT152" s="25"/>
      <c r="FU152" s="49"/>
      <c r="FV152" s="21"/>
      <c r="FW152" s="186" t="str">
        <f>EX99</f>
        <v>Status</v>
      </c>
      <c r="FX152" s="222" t="str">
        <f>EY99</f>
        <v>Order</v>
      </c>
      <c r="FY152" s="222"/>
      <c r="FZ152" s="222"/>
      <c r="GA152" s="222"/>
      <c r="GB152" s="222"/>
      <c r="GC152" s="222"/>
      <c r="GD152" s="222"/>
      <c r="GE152" s="222"/>
      <c r="GF152" s="223">
        <f t="shared" ref="GF152:GH152" si="258">FG99</f>
        <v>1</v>
      </c>
      <c r="GG152" s="223">
        <f t="shared" si="258"/>
        <v>2</v>
      </c>
      <c r="GH152" s="223">
        <f t="shared" si="258"/>
        <v>3</v>
      </c>
      <c r="GI152" s="223" t="s">
        <v>162</v>
      </c>
      <c r="GJ152" s="223"/>
      <c r="GK152" s="222" t="s">
        <v>163</v>
      </c>
      <c r="GL152" s="222"/>
      <c r="GM152" s="224"/>
      <c r="GN152" s="25"/>
      <c r="GP152" s="305"/>
      <c r="GR152" s="12"/>
      <c r="GS152" s="12"/>
      <c r="GT152" s="12"/>
      <c r="GU152" s="12"/>
      <c r="GV152" s="12"/>
      <c r="GW152" s="12"/>
      <c r="GX152" s="12"/>
      <c r="GY152" s="12"/>
      <c r="GZ152" s="12"/>
      <c r="HA152" s="12"/>
      <c r="HB152" s="12"/>
      <c r="HC152" s="26"/>
      <c r="HD152" s="26"/>
      <c r="HE152" s="26"/>
      <c r="HF152" s="26"/>
      <c r="HG152" s="26"/>
      <c r="HH152" s="2"/>
      <c r="HI152" s="2"/>
      <c r="HJ152" s="25"/>
      <c r="HK152" s="2"/>
      <c r="HL152" s="2"/>
    </row>
    <row r="153" spans="14:220" x14ac:dyDescent="0.3">
      <c r="N153" s="2"/>
      <c r="O153" s="25"/>
      <c r="P153" s="25"/>
      <c r="Q153" s="25"/>
      <c r="R153" s="25"/>
      <c r="S153" s="25"/>
      <c r="T153" s="25"/>
      <c r="U153" s="25"/>
      <c r="V153" s="2"/>
      <c r="W153" s="2"/>
      <c r="X153" s="2"/>
      <c r="Y153" s="25"/>
      <c r="Z153" s="25"/>
      <c r="AA153" s="25"/>
      <c r="AB153" s="2"/>
      <c r="AC153" s="25"/>
      <c r="AD153" s="25"/>
      <c r="AE153" s="25"/>
      <c r="AF153" s="25"/>
      <c r="AG153" s="25"/>
      <c r="AH153" s="25"/>
      <c r="AI153" s="25"/>
      <c r="AJ153" s="25"/>
      <c r="AK153" s="25"/>
      <c r="AL153" s="25"/>
      <c r="AM153" s="25"/>
      <c r="AN153" s="25"/>
      <c r="AO153" s="25"/>
      <c r="AP153" s="25"/>
      <c r="AQ153" s="25"/>
      <c r="AR153" s="142"/>
      <c r="AS153" s="18">
        <v>50</v>
      </c>
      <c r="AT153" s="26" t="s">
        <v>122</v>
      </c>
      <c r="AU153" s="64" t="str">
        <f t="shared" si="208"/>
        <v>FAIL</v>
      </c>
      <c r="AV153" s="33">
        <v>1</v>
      </c>
      <c r="AW153" s="33">
        <v>3</v>
      </c>
      <c r="AX153" s="33">
        <v>1</v>
      </c>
      <c r="AY153" s="33">
        <v>3</v>
      </c>
      <c r="AZ153" s="33">
        <v>1</v>
      </c>
      <c r="BA153" s="33">
        <v>3</v>
      </c>
      <c r="BB153" s="33">
        <v>1</v>
      </c>
      <c r="BC153" s="33">
        <v>3</v>
      </c>
      <c r="BD153" s="33">
        <f t="shared" si="241"/>
        <v>196</v>
      </c>
      <c r="BE153" s="33"/>
      <c r="BF153" s="33">
        <f t="shared" si="251"/>
        <v>296</v>
      </c>
      <c r="BG153" s="65">
        <f t="shared" si="251"/>
        <v>50</v>
      </c>
      <c r="BH153" s="26"/>
      <c r="BI153" s="138">
        <f t="shared" si="242"/>
        <v>196</v>
      </c>
      <c r="BJ153" s="138">
        <f t="shared" si="243"/>
        <v>492</v>
      </c>
      <c r="BK153" s="138">
        <f t="shared" si="244"/>
        <v>688</v>
      </c>
      <c r="BL153" s="138">
        <f t="shared" si="245"/>
        <v>984</v>
      </c>
      <c r="BM153" s="138">
        <f t="shared" si="246"/>
        <v>1180</v>
      </c>
      <c r="BN153" s="138">
        <f t="shared" si="247"/>
        <v>1476</v>
      </c>
      <c r="BO153" s="138">
        <f t="shared" si="248"/>
        <v>1672</v>
      </c>
      <c r="BP153" s="138">
        <f t="shared" si="249"/>
        <v>0</v>
      </c>
      <c r="BQ153" s="26"/>
      <c r="BR153" s="26" t="str">
        <f t="shared" si="219"/>
        <v>no</v>
      </c>
      <c r="BS153" s="26" t="str">
        <f t="shared" si="250"/>
        <v>Int</v>
      </c>
      <c r="BT153" s="26"/>
      <c r="BU153" s="26"/>
      <c r="BV153" s="1">
        <f t="shared" si="252"/>
        <v>0</v>
      </c>
      <c r="BW153" s="1">
        <f t="shared" si="252"/>
        <v>0</v>
      </c>
      <c r="BX153" s="1">
        <f t="shared" si="252"/>
        <v>0</v>
      </c>
      <c r="BY153" s="1">
        <f t="shared" si="252"/>
        <v>0</v>
      </c>
      <c r="BZ153" s="1">
        <f t="shared" si="252"/>
        <v>0</v>
      </c>
      <c r="CA153" s="1">
        <f t="shared" si="252"/>
        <v>0</v>
      </c>
      <c r="CB153" s="1">
        <f t="shared" si="252"/>
        <v>0</v>
      </c>
      <c r="CC153" s="1">
        <f t="shared" si="252"/>
        <v>0</v>
      </c>
      <c r="CD153" s="1">
        <f t="shared" si="252"/>
        <v>0</v>
      </c>
      <c r="CE153" s="1">
        <f t="shared" si="252"/>
        <v>0</v>
      </c>
      <c r="CF153" s="1">
        <f t="shared" si="253"/>
        <v>0</v>
      </c>
      <c r="CG153" s="1">
        <f t="shared" si="253"/>
        <v>0</v>
      </c>
      <c r="CH153" s="1">
        <f t="shared" si="253"/>
        <v>1</v>
      </c>
      <c r="CI153" s="1">
        <f t="shared" si="253"/>
        <v>0</v>
      </c>
      <c r="CJ153" s="1">
        <f t="shared" si="253"/>
        <v>0</v>
      </c>
      <c r="CK153" s="1">
        <f t="shared" si="253"/>
        <v>0</v>
      </c>
      <c r="CL153" s="1">
        <f t="shared" si="253"/>
        <v>0</v>
      </c>
      <c r="CM153" s="1">
        <f t="shared" si="253"/>
        <v>1</v>
      </c>
      <c r="CN153" s="1">
        <f t="shared" si="253"/>
        <v>0</v>
      </c>
      <c r="CO153" s="1">
        <f t="shared" si="253"/>
        <v>0</v>
      </c>
      <c r="CP153" s="1">
        <f t="shared" si="254"/>
        <v>0</v>
      </c>
      <c r="CQ153" s="1">
        <f t="shared" si="254"/>
        <v>0</v>
      </c>
      <c r="CR153" s="1">
        <f t="shared" si="254"/>
        <v>0</v>
      </c>
      <c r="CS153" s="1">
        <f t="shared" si="254"/>
        <v>0</v>
      </c>
      <c r="CT153" s="1">
        <f t="shared" si="254"/>
        <v>0</v>
      </c>
      <c r="CU153" s="1">
        <f t="shared" si="254"/>
        <v>0</v>
      </c>
      <c r="CV153" s="1">
        <f t="shared" si="254"/>
        <v>0</v>
      </c>
      <c r="CW153" s="1">
        <f t="shared" si="254"/>
        <v>0</v>
      </c>
      <c r="CX153" s="1">
        <f t="shared" si="254"/>
        <v>0</v>
      </c>
      <c r="CY153" s="1">
        <f t="shared" si="254"/>
        <v>0</v>
      </c>
      <c r="CZ153" s="1">
        <f t="shared" si="255"/>
        <v>0</v>
      </c>
      <c r="DA153" s="1">
        <f t="shared" si="255"/>
        <v>0</v>
      </c>
      <c r="DB153" s="1">
        <f t="shared" si="255"/>
        <v>0</v>
      </c>
      <c r="DC153" s="1">
        <f t="shared" si="255"/>
        <v>0</v>
      </c>
      <c r="DD153" s="1">
        <f t="shared" si="255"/>
        <v>0</v>
      </c>
      <c r="DE153" s="1">
        <f t="shared" si="255"/>
        <v>0</v>
      </c>
      <c r="DF153" s="1">
        <f t="shared" si="255"/>
        <v>0</v>
      </c>
      <c r="DG153" s="1">
        <f t="shared" si="255"/>
        <v>0</v>
      </c>
      <c r="DH153" s="1">
        <f t="shared" si="255"/>
        <v>0</v>
      </c>
      <c r="DI153" s="1">
        <f t="shared" si="255"/>
        <v>0</v>
      </c>
      <c r="DJ153" s="1">
        <f t="shared" si="256"/>
        <v>0</v>
      </c>
      <c r="DK153" s="1">
        <f t="shared" si="256"/>
        <v>0</v>
      </c>
      <c r="DL153" s="1">
        <f t="shared" si="256"/>
        <v>0</v>
      </c>
      <c r="DM153" s="1">
        <f t="shared" si="256"/>
        <v>0</v>
      </c>
      <c r="DN153" s="1">
        <f t="shared" si="256"/>
        <v>0</v>
      </c>
      <c r="DO153" s="1">
        <f t="shared" si="256"/>
        <v>0</v>
      </c>
      <c r="DP153" s="26"/>
      <c r="DQ153" s="26"/>
      <c r="DR153" s="26"/>
      <c r="DS153" s="26"/>
      <c r="DT153" s="366"/>
      <c r="DU153" s="142"/>
      <c r="DV153" s="26"/>
      <c r="DW153" s="48">
        <v>140</v>
      </c>
      <c r="DX153" s="26" t="str">
        <f>IFERROR(INDEX(AT$11:AT$2000,_xlfn.AGGREGATE(15,6,(ROW(AT$11:AT$2000)-ROW(AT$11)+1)/($AU$11:$AU$2000=$DY$8),ROWS(DX$11:DX153))),"")</f>
        <v/>
      </c>
      <c r="DY153" s="4" t="str">
        <f>IFERROR(INDEX(AU$11:AU$2000,_xlfn.AGGREGATE(15,6,(ROW(AU$11:AU$2000)-ROW(AU$11)+1)/($AU$11:$AU$2000=$DY$8),ROWS(DY$11:DY153))),"")</f>
        <v/>
      </c>
      <c r="DZ153" s="26" t="str">
        <f>IFERROR(INDEX(AV$11:AV$2000,_xlfn.AGGREGATE(15,6,(ROW(AV$11:AV$2000)-ROW(AV$11)+1)/($AU$11:$AU$2000=$DY$8),ROWS(DZ$11:DZ153))),"")</f>
        <v/>
      </c>
      <c r="EA153" s="26" t="str">
        <f>IFERROR(INDEX(AW$11:AW$2000,_xlfn.AGGREGATE(15,6,(ROW(AW$11:AW$2000)-ROW(AW$11)+1)/($AU$11:$AU$2000=$DY$8),ROWS(EA$11:EA153))),"")</f>
        <v/>
      </c>
      <c r="EB153" s="26" t="str">
        <f>IFERROR(INDEX(AX$11:AX$2000,_xlfn.AGGREGATE(15,6,(ROW(AX$11:AX$2000)-ROW(AX$11)+1)/($AU$11:$AU$2000=$DY$8),ROWS(EB$11:EB153))),"")</f>
        <v/>
      </c>
      <c r="EC153" s="26" t="str">
        <f>IFERROR(INDEX(AY$11:AY$2000,_xlfn.AGGREGATE(15,6,(ROW(AY$11:AY$2000)-ROW(AY$11)+1)/($AU$11:$AU$2000=$DY$8),ROWS(EC$11:EC153))),"")</f>
        <v/>
      </c>
      <c r="ED153" s="26" t="str">
        <f>IFERROR(INDEX(AZ$11:AZ$2000,_xlfn.AGGREGATE(15,6,(ROW(AZ$11:AZ$2000)-ROW(AZ$11)+1)/($AU$11:$AU$2000=$DY$8),ROWS(ED$11:ED153))),"")</f>
        <v/>
      </c>
      <c r="EE153" s="26" t="str">
        <f>IFERROR(INDEX(BA$11:BA$2000,_xlfn.AGGREGATE(15,6,(ROW(BA$11:BA$2000)-ROW(BA$11)+1)/($AU$11:$AU$2000=$DY$8),ROWS(EE$11:EE153))),"")</f>
        <v/>
      </c>
      <c r="EF153" s="26" t="str">
        <f>IFERROR(INDEX(BB$11:BB$2000,_xlfn.AGGREGATE(15,6,(ROW(BB$11:BB$2000)-ROW(BB$11)+1)/($AU$11:$AU$2000=$DY$8),ROWS(EF$11:EF153))),"")</f>
        <v/>
      </c>
      <c r="EG153" s="26" t="str">
        <f>IFERROR(INDEX(BC$11:BC$2000,_xlfn.AGGREGATE(15,6,(ROW(BC$11:BC$2000)-ROW(BC$11)+1)/($AU$11:$AU$2000=$DY$8),ROWS(EG$11:EG153))),"")</f>
        <v/>
      </c>
      <c r="EH153" s="26" t="str">
        <f>IFERROR(INDEX(BD$11:BD$2000,_xlfn.AGGREGATE(15,6,(ROW(BD$11:BD$2000)-ROW(BD$11)+1)/($AU$11:$AU$2000=$DY$8),ROWS(EH$11:EH153))),"")</f>
        <v/>
      </c>
      <c r="EI153" s="26" t="str">
        <f>IFERROR(INDEX(BE$11:BE$2000,_xlfn.AGGREGATE(15,6,(ROW(BE$11:BE$2000)-ROW(BE$11)+1)/($AU$11:$AU$2000=$DY$8),ROWS(EI$11:EI153))),"")</f>
        <v/>
      </c>
      <c r="EJ153" s="26" t="str">
        <f>IFERROR(INDEX(BF$11:BF$2000,_xlfn.AGGREGATE(15,6,(ROW(BF$11:BF$2000)-ROW(BF$11)+1)/($AU$11:$AU$2000=$DY$8),ROWS(EJ$11:EJ153))),"")</f>
        <v/>
      </c>
      <c r="EK153" s="26" t="str">
        <f>IFERROR(INDEX(BG$11:BG$2000,_xlfn.AGGREGATE(15,6,(ROW(BG$11:BG$2000)-ROW(BG$11)+1)/($AU$11:$AU$2000=$DY$8),ROWS(EK$11:EK153))),"")</f>
        <v/>
      </c>
      <c r="EL153" s="26" t="str">
        <f>IFERROR(INDEX(BH$11:BH$2000,_xlfn.AGGREGATE(15,6,(ROW(BH$11:BH$2000)-ROW(BH$11)+1)/($AU$11:$AU$2000=$DY$8),ROWS(EL$11:EL153))),"")</f>
        <v/>
      </c>
      <c r="EM153" s="26" t="str">
        <f>IFERROR(INDEX(BI$11:BI$2000,_xlfn.AGGREGATE(15,6,(ROW(BI$11:BI$2000)-ROW(BI$11)+1)/($AU$11:$AU$2000=$DY$8),ROWS(EM$11:EM153))),"")</f>
        <v/>
      </c>
      <c r="EN153" s="26" t="str">
        <f>IFERROR(INDEX(BJ$11:BJ$2000,_xlfn.AGGREGATE(15,6,(ROW(BJ$11:BJ$2000)-ROW(BJ$11)+1)/($AU$11:$AU$2000=$DY$8),ROWS(EN$11:EN153))),"")</f>
        <v/>
      </c>
      <c r="EO153" s="26" t="str">
        <f>IFERROR(INDEX(BK$11:BK$2000,_xlfn.AGGREGATE(15,6,(ROW(BK$11:BK$2000)-ROW(BK$11)+1)/($AU$11:$AU$2000=$DY$8),ROWS(EO$11:EO153))),"")</f>
        <v/>
      </c>
      <c r="EP153" s="26" t="str">
        <f>IFERROR(INDEX(BL$11:BL$2000,_xlfn.AGGREGATE(15,6,(ROW(BL$11:BL$2000)-ROW(BL$11)+1)/($AU$11:$AU$2000=$DY$8),ROWS(EP$11:EP153))),"")</f>
        <v/>
      </c>
      <c r="EQ153" s="26" t="str">
        <f>IFERROR(INDEX(BM$11:BM$2000,_xlfn.AGGREGATE(15,6,(ROW(BM$11:BM$2000)-ROW(BM$11)+1)/($AU$11:$AU$2000=$DY$8),ROWS(EQ$11:EQ153))),"")</f>
        <v/>
      </c>
      <c r="ER153" s="26" t="str">
        <f>IFERROR(INDEX(BN$11:BN$2000,_xlfn.AGGREGATE(15,6,(ROW(BN$11:BN$2000)-ROW(BN$11)+1)/($AU$11:$AU$2000=$DY$8),ROWS(ER$11:ER153))),"")</f>
        <v/>
      </c>
      <c r="ES153" s="26" t="str">
        <f>IFERROR(INDEX(BO$11:BO$2000,_xlfn.AGGREGATE(15,6,(ROW(BO$11:BO$2000)-ROW(BO$11)+1)/($AU$11:$AU$2000=$DY$8),ROWS(ES$11:ES153))),"")</f>
        <v/>
      </c>
      <c r="ET153" s="63" t="str">
        <f>IFERROR(INDEX(BP$11:BP$2000,_xlfn.AGGREGATE(15,6,(ROW(BP$11:BP$2000)-ROW(BP$11)+1)/($AU$11:$AU$2000=$DY$8),ROWS(ET$11:ET153))),"")</f>
        <v/>
      </c>
      <c r="EU153" s="25"/>
      <c r="EV153" s="47">
        <v>1</v>
      </c>
      <c r="EX153" s="164" t="str">
        <f>IFERROR(INDEX(EX$100:EX$149,_xlfn.AGGREGATE(15,6,(ROW(EX$100:EX$149)-ROW(EX$100)+1)/($EX$100:$EX$149="PASS"),ROWS(EX$153:EX153))),"")</f>
        <v>PASS</v>
      </c>
      <c r="EY153" s="28">
        <f>IFERROR(INDEX(EY$100:EY$149,_xlfn.AGGREGATE(15,6,(ROW(EY$100:EY$149)-ROW(EY$100)+1)/($EX$100:$EX$149="PASS"),ROWS(EY$153:EY153))),"")</f>
        <v>3</v>
      </c>
      <c r="EZ153" s="25">
        <f>IFERROR(INDEX(EZ$100:EZ$149,_xlfn.AGGREGATE(15,6,(ROW(EZ$100:EZ$149)-ROW(EZ$100)+1)/($EX$100:$EX$149="PASS"),ROWS(EZ$153:EZ153))),"")</f>
        <v>2</v>
      </c>
      <c r="FA153" s="25">
        <f>IFERROR(INDEX(FA$100:FA$149,_xlfn.AGGREGATE(15,6,(ROW(FA$100:FA$149)-ROW(FA$100)+1)/($EX$100:$EX$149="PASS"),ROWS(FA$153:FA153))),"")</f>
        <v>2</v>
      </c>
      <c r="FB153" s="25">
        <f>IFERROR(INDEX(FB$100:FB$149,_xlfn.AGGREGATE(15,6,(ROW(FB$100:FB$149)-ROW(FB$100)+1)/($EX$100:$EX$149="PASS"),ROWS(FB$153:FB153))),"")</f>
        <v>2</v>
      </c>
      <c r="FC153" s="25">
        <f>IFERROR(INDEX(FC$100:FC$149,_xlfn.AGGREGATE(15,6,(ROW(FC$100:FC$149)-ROW(EY$100)+1)/($EX$100:$EX$149="PASS"),ROWS(FC$153:FC153))),"")</f>
        <v>2</v>
      </c>
      <c r="FD153" s="25">
        <f>IFERROR(INDEX(FD$100:FD$149,_xlfn.AGGREGATE(15,6,(ROW(FD$100:FD$149)-ROW(EZ$100)+1)/($EX$100:$EX$149="PASS"),ROWS(FD$153:FD153))),"")</f>
        <v>2</v>
      </c>
      <c r="FE153" s="25">
        <f>IFERROR(INDEX(FE$100:FE$149,_xlfn.AGGREGATE(15,6,(ROW(FE$100:FE$149)-ROW(FA$100)+1)/($EX$100:$EX$149="PASS"),ROWS(FE$153:FE153))),"")</f>
        <v>2</v>
      </c>
      <c r="FF153" s="30">
        <f>IFERROR(INDEX(FF$100:FF$149,_xlfn.AGGREGATE(15,6,(ROW(FF$100:FF$149)-ROW(FB$100)+1)/($EX$100:$EX$149="PASS"),ROWS(FF$153:FF153))),"")</f>
        <v>2</v>
      </c>
      <c r="FG153" s="25">
        <f>IFERROR(INDEX(FG$100:FG$149,_xlfn.AGGREGATE(15,6,(ROW(FG$100:FG$149)-ROW(FC$100)+1)/($EX$100:$EX$149="PASS"),ROWS(FG$153:FG153))),"")</f>
        <v>237</v>
      </c>
      <c r="FH153" s="25">
        <f>IFERROR(INDEX(FH$100:FH$149,_xlfn.AGGREGATE(15,6,(ROW(FH$100:FH$149)-ROW(FD$100)+1)/($EX$100:$EX$149="PASS"),ROWS(FH$153:FH153))),"")</f>
        <v>243</v>
      </c>
      <c r="FI153" s="25">
        <f>IFERROR(INDEX(FI$100:FI$149,_xlfn.AGGREGATE(15,6,(ROW(FI$100:FI$149)-ROW(FE$100)+1)/($EX$100:$EX$149="PASS"),ROWS(FI$153:FI153))),"")</f>
        <v>255</v>
      </c>
      <c r="FJ153" s="25">
        <f>IFERROR(INDEX(FJ$100:FJ$149,_xlfn.AGGREGATE(15,6,(ROW(FJ$100:FJ$149)-ROW(FF$100)+1)/($EX$100:$EX$149="PASS"),ROWS(FJ$153:FJ153))),"")</f>
        <v>6</v>
      </c>
      <c r="FK153" s="25"/>
      <c r="FL153" s="27">
        <f>IFERROR(INDEX(FL$100:FL$149,_xlfn.AGGREGATE(15,6,(ROW(FL$100:FL$149)-ROW(FH$100)+1)/($EX$100:$EX$149="PASS"),ROWS(FL$153:FL153))),"")</f>
        <v>255</v>
      </c>
      <c r="FM153" s="32">
        <f>IFERROR(INDEX(FM$100:FM$149,_xlfn.AGGREGATE(15,6,(ROW(FM$100:FM$149)-ROW(FI$100)+1)/($EX$100:$EX$149="PASS"),ROWS(FM$153:FM153))),"")</f>
        <v>498</v>
      </c>
      <c r="FN153" s="32">
        <f>IFERROR(INDEX(FN$100:FN$149,_xlfn.AGGREGATE(15,6,(ROW(FN$100:FN$149)-ROW(FJ$100)+1)/($EX$100:$EX$149="PASS"),ROWS(FN$153:FN153))),"")</f>
        <v>741</v>
      </c>
      <c r="FO153" s="32">
        <f>IFERROR(INDEX(FO$100:FO$149,_xlfn.AGGREGATE(15,6,(ROW(FO$100:FO$149)-ROW(FK$100)+1)/($EX$100:$EX$149="PASS"),ROWS(FO$153:FO153))),"")</f>
        <v>984</v>
      </c>
      <c r="FP153" s="32">
        <f>IFERROR(INDEX(FP$100:FP$149,_xlfn.AGGREGATE(15,6,(ROW(FP$100:FP$149)-ROW(FL$100)+1)/($EX$100:$EX$149="PASS"),ROWS(FP$153:FP153))),"")</f>
        <v>1227</v>
      </c>
      <c r="FQ153" s="32">
        <f>IFERROR(INDEX(FQ$100:FQ$149,_xlfn.AGGREGATE(15,6,(ROW(FQ$100:FQ$149)-ROW(FM$100)+1)/($EX$100:$EX$149="PASS"),ROWS(FQ$153:FQ153))),"")</f>
        <v>1470</v>
      </c>
      <c r="FR153" s="32">
        <f>IFERROR(INDEX(FR$100:FR$149,_xlfn.AGGREGATE(15,6,(ROW(FR$100:FR$149)-ROW(FN$100)+1)/($EX$100:$EX$149="PASS"),ROWS(FR$153:FR153))),"")</f>
        <v>1713</v>
      </c>
      <c r="FS153" s="169">
        <f>IFERROR(INDEX(FS$100:FS$149,_xlfn.AGGREGATE(15,6,(ROW(FS$100:FS$149)-ROW(FO$100)+1)/($EX$100:$EX$149="PASS"),ROWS(FS$153:FS153))),"")</f>
        <v>0</v>
      </c>
      <c r="FT153" s="25"/>
      <c r="FU153" s="49"/>
      <c r="FV153" s="21"/>
      <c r="FW153" s="164" t="str">
        <f>IFERROR(INDEX(FW$100:FW$149,_xlfn.AGGREGATE(15,6,(ROW(FW$100:FW$149)-ROW(FW$100)+1)/($FW$100:$FW$149="PASS"),ROWS(FW$153:FW153))),"")</f>
        <v>PASS</v>
      </c>
      <c r="FX153" s="27">
        <f>IFERROR(INDEX(FX$100:FX$149,_xlfn.AGGREGATE(15,6,(ROW(FX$100:FX$149)-ROW(FX$100)+1)/($FW$100:$FW$149="PASS"),ROWS(FX$153:FX153))),"")</f>
        <v>3</v>
      </c>
      <c r="FY153" s="32">
        <f>IFERROR(INDEX(FY$100:FY$149,_xlfn.AGGREGATE(15,6,(ROW(FY$100:FY$149)-ROW(FY$100)+1)/($FW$100:$FW$149="PASS"),ROWS(FY$153:FY153))),"")</f>
        <v>1</v>
      </c>
      <c r="FZ153" s="32">
        <f>IFERROR(INDEX(FZ$100:FZ$149,_xlfn.AGGREGATE(15,6,(ROW(FZ$100:FZ$149)-ROW(FZ$100)+1)/($FW$100:$FW$149="PASS"),ROWS(FZ$153:FZ153))),"")</f>
        <v>1</v>
      </c>
      <c r="GA153" s="32">
        <f>IFERROR(INDEX(GA$100:GA$149,_xlfn.AGGREGATE(15,6,(ROW(GA$100:GA$149)-ROW(GA$100)+1)/($FW$100:$FW$149="PASS"),ROWS(GA$153:GA153))),"")</f>
        <v>3</v>
      </c>
      <c r="GB153" s="32">
        <f>IFERROR(INDEX(GB$100:GB$149,_xlfn.AGGREGATE(15,6,(ROW(GB$100:GB$149)-ROW(FX$100)+1)/($FW$100:$FW$149="PASS"),ROWS(GB$153:GB153))),"")</f>
        <v>1</v>
      </c>
      <c r="GC153" s="32">
        <f>IFERROR(INDEX(GC$100:GC$149,_xlfn.AGGREGATE(15,6,(ROW(GC$100:GC$149)-ROW(FY$100)+1)/($FW$100:$FW$149="PASS"),ROWS(GC$153:GC153))),"")</f>
        <v>1</v>
      </c>
      <c r="GD153" s="32">
        <f>IFERROR(INDEX(GD$100:GD$149,_xlfn.AGGREGATE(15,6,(ROW(GD$100:GD$149)-ROW(FZ$100)+1)/($FW$100:$FW$149="PASS"),ROWS(GD$153:GD153))),"")</f>
        <v>3</v>
      </c>
      <c r="GE153" s="31">
        <f>IFERROR(INDEX(GE$100:GE$149,_xlfn.AGGREGATE(15,6,(ROW(GE$100:GE$149)-ROW(GA$100)+1)/($FW$100:$FW$149="PASS"),ROWS(GE$153:GE153))),"")</f>
        <v>1</v>
      </c>
      <c r="GF153" s="25">
        <f>IFERROR(INDEX(GF$100:GF$149,_xlfn.AGGREGATE(15,6,(ROW(GF$100:GF$149)-ROW(GB$100)+1)/($FW$100:$FW$149="PASS"),ROWS(GF$153:GF153))),"")</f>
        <v>448.5</v>
      </c>
      <c r="GG153" s="25">
        <f>IFERROR(INDEX(GG$100:GG$149,_xlfn.AGGREGATE(15,6,(ROW(GG$100:GG$149)-ROW(GC$100)+1)/($FW$100:$FW$149="PASS"),ROWS(GG$153:GG153))),"")</f>
        <v>0</v>
      </c>
      <c r="GH153" s="25">
        <f>IFERROR(INDEX(GH$100:GH$149,_xlfn.AGGREGATE(15,6,(ROW(GH$100:GH$149)-ROW(GD$100)+1)/($FW$100:$FW$149="PASS"),ROWS(GH$153:GH153))),"")</f>
        <v>451.5</v>
      </c>
      <c r="GI153" s="25">
        <f>IFERROR(INDEX(GI$100:GI$149,_xlfn.AGGREGATE(15,6,(ROW(GI$100:GI$149)-ROW(GE$100)+1)/($FW$100:$FW$149="PASS"),ROWS(GI$153:GI153))),"")</f>
        <v>1.5</v>
      </c>
      <c r="GJ153" s="25">
        <f>IFERROR(INDEX(GJ$100:GJ$149,_xlfn.AGGREGATE(15,6,(ROW(GJ$100:GJ$149)-ROW(GF$100)+1)/($FW$100:$FW$149="PASS"),ROWS(GJ$153:GJ153))),"")</f>
        <v>0</v>
      </c>
      <c r="GK153" s="27">
        <f>IFERROR(INDEX(GK$100:GK$149,_xlfn.AGGREGATE(15,6,(ROW(GK$100:GK$149)-ROW(GG$100)+1)/($FW$100:$FW$149="PASS"),ROWS(GK$153:GK153))),"")</f>
        <v>456.64859999999999</v>
      </c>
      <c r="GL153" s="32">
        <f>IFERROR(INDEX(GL$100:GL$149,_xlfn.AGGREGATE(15,6,(ROW(GL$100:GL$149)-ROW(GH$100)+1)/($FW$100:$FW$149="PASS"),ROWS(GL$153:GL153))),"")</f>
        <v>905.27359999999999</v>
      </c>
      <c r="GM153" s="169">
        <f>IFERROR(INDEX(GM$100:GM$149,_xlfn.AGGREGATE(15,6,(ROW(GM$100:GM$149)-ROW(GI$100)+1)/($FW$100:$FW$149="PASS"),ROWS(GM$153:GM153))),"")</f>
        <v>1353.8986</v>
      </c>
      <c r="GN153" s="25">
        <f>IFERROR(INDEX(GN$100:GN$149,_xlfn.AGGREGATE(15,6,(ROW(GN$100:GN$149)-ROW(GJ$100)+1)/($FW$100:$FW$149="PASS"),ROWS(GN$153:GN153))),"")</f>
        <v>1805.3986</v>
      </c>
      <c r="GO153" s="25"/>
      <c r="GP153" s="305"/>
      <c r="GR153" s="12"/>
      <c r="GS153" s="12"/>
      <c r="GT153" s="12"/>
      <c r="GU153" s="12"/>
      <c r="GV153" s="12"/>
      <c r="GW153" s="12"/>
      <c r="GX153" s="12"/>
      <c r="GY153" s="12"/>
      <c r="GZ153" s="12"/>
      <c r="HA153" s="12"/>
      <c r="HB153" s="12"/>
      <c r="HC153" s="26"/>
      <c r="HD153" s="26"/>
      <c r="HE153" s="26"/>
      <c r="HF153" s="26"/>
      <c r="HG153" s="26"/>
      <c r="HH153" s="2"/>
      <c r="HI153" s="2"/>
      <c r="HJ153" s="25"/>
      <c r="HK153" s="2"/>
      <c r="HL153" s="2"/>
    </row>
    <row r="154" spans="14:220" x14ac:dyDescent="0.3">
      <c r="N154" s="2"/>
      <c r="O154" s="25"/>
      <c r="P154" s="25"/>
      <c r="Q154" s="25"/>
      <c r="R154" s="25"/>
      <c r="S154" s="25"/>
      <c r="T154" s="25"/>
      <c r="U154" s="25"/>
      <c r="V154" s="2"/>
      <c r="W154" s="2"/>
      <c r="X154" s="2"/>
      <c r="Y154" s="25"/>
      <c r="Z154" s="25"/>
      <c r="AA154" s="25"/>
      <c r="AB154" s="2"/>
      <c r="AC154" s="25"/>
      <c r="AD154" s="25"/>
      <c r="AE154" s="25"/>
      <c r="AF154" s="25"/>
      <c r="AG154" s="25"/>
      <c r="AH154" s="25"/>
      <c r="AI154" s="25"/>
      <c r="AJ154" s="25"/>
      <c r="AK154" s="25"/>
      <c r="AL154" s="25"/>
      <c r="AM154" s="25"/>
      <c r="AN154" s="25"/>
      <c r="AO154" s="25"/>
      <c r="AP154" s="25"/>
      <c r="AQ154" s="25"/>
      <c r="AR154" s="142"/>
      <c r="BR154" s="26"/>
      <c r="BS154" s="26"/>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T154" s="366"/>
      <c r="DU154" s="142"/>
      <c r="DV154" s="26"/>
      <c r="DW154" s="48">
        <v>141</v>
      </c>
      <c r="DX154" s="26" t="str">
        <f>IFERROR(INDEX(AT$11:AT$2000,_xlfn.AGGREGATE(15,6,(ROW(AT$11:AT$2000)-ROW(AT$11)+1)/($AU$11:$AU$2000=$DY$8),ROWS(DX$11:DX154))),"")</f>
        <v/>
      </c>
      <c r="DY154" s="4" t="str">
        <f>IFERROR(INDEX(AU$11:AU$2000,_xlfn.AGGREGATE(15,6,(ROW(AU$11:AU$2000)-ROW(AU$11)+1)/($AU$11:$AU$2000=$DY$8),ROWS(DY$11:DY154))),"")</f>
        <v/>
      </c>
      <c r="DZ154" s="26" t="str">
        <f>IFERROR(INDEX(AV$11:AV$2000,_xlfn.AGGREGATE(15,6,(ROW(AV$11:AV$2000)-ROW(AV$11)+1)/($AU$11:$AU$2000=$DY$8),ROWS(DZ$11:DZ154))),"")</f>
        <v/>
      </c>
      <c r="EA154" s="26" t="str">
        <f>IFERROR(INDEX(AW$11:AW$2000,_xlfn.AGGREGATE(15,6,(ROW(AW$11:AW$2000)-ROW(AW$11)+1)/($AU$11:$AU$2000=$DY$8),ROWS(EA$11:EA154))),"")</f>
        <v/>
      </c>
      <c r="EB154" s="26" t="str">
        <f>IFERROR(INDEX(AX$11:AX$2000,_xlfn.AGGREGATE(15,6,(ROW(AX$11:AX$2000)-ROW(AX$11)+1)/($AU$11:$AU$2000=$DY$8),ROWS(EB$11:EB154))),"")</f>
        <v/>
      </c>
      <c r="EC154" s="26" t="str">
        <f>IFERROR(INDEX(AY$11:AY$2000,_xlfn.AGGREGATE(15,6,(ROW(AY$11:AY$2000)-ROW(AY$11)+1)/($AU$11:$AU$2000=$DY$8),ROWS(EC$11:EC154))),"")</f>
        <v/>
      </c>
      <c r="ED154" s="26" t="str">
        <f>IFERROR(INDEX(AZ$11:AZ$2000,_xlfn.AGGREGATE(15,6,(ROW(AZ$11:AZ$2000)-ROW(AZ$11)+1)/($AU$11:$AU$2000=$DY$8),ROWS(ED$11:ED154))),"")</f>
        <v/>
      </c>
      <c r="EE154" s="26" t="str">
        <f>IFERROR(INDEX(BA$11:BA$2000,_xlfn.AGGREGATE(15,6,(ROW(BA$11:BA$2000)-ROW(BA$11)+1)/($AU$11:$AU$2000=$DY$8),ROWS(EE$11:EE154))),"")</f>
        <v/>
      </c>
      <c r="EF154" s="26" t="str">
        <f>IFERROR(INDEX(BB$11:BB$2000,_xlfn.AGGREGATE(15,6,(ROW(BB$11:BB$2000)-ROW(BB$11)+1)/($AU$11:$AU$2000=$DY$8),ROWS(EF$11:EF154))),"")</f>
        <v/>
      </c>
      <c r="EG154" s="26" t="str">
        <f>IFERROR(INDEX(BC$11:BC$2000,_xlfn.AGGREGATE(15,6,(ROW(BC$11:BC$2000)-ROW(BC$11)+1)/($AU$11:$AU$2000=$DY$8),ROWS(EG$11:EG154))),"")</f>
        <v/>
      </c>
      <c r="EH154" s="26" t="str">
        <f>IFERROR(INDEX(BD$11:BD$2000,_xlfn.AGGREGATE(15,6,(ROW(BD$11:BD$2000)-ROW(BD$11)+1)/($AU$11:$AU$2000=$DY$8),ROWS(EH$11:EH154))),"")</f>
        <v/>
      </c>
      <c r="EI154" s="26" t="str">
        <f>IFERROR(INDEX(BE$11:BE$2000,_xlfn.AGGREGATE(15,6,(ROW(BE$11:BE$2000)-ROW(BE$11)+1)/($AU$11:$AU$2000=$DY$8),ROWS(EI$11:EI154))),"")</f>
        <v/>
      </c>
      <c r="EJ154" s="26" t="str">
        <f>IFERROR(INDEX(BF$11:BF$2000,_xlfn.AGGREGATE(15,6,(ROW(BF$11:BF$2000)-ROW(BF$11)+1)/($AU$11:$AU$2000=$DY$8),ROWS(EJ$11:EJ154))),"")</f>
        <v/>
      </c>
      <c r="EK154" s="26" t="str">
        <f>IFERROR(INDEX(BG$11:BG$2000,_xlfn.AGGREGATE(15,6,(ROW(BG$11:BG$2000)-ROW(BG$11)+1)/($AU$11:$AU$2000=$DY$8),ROWS(EK$11:EK154))),"")</f>
        <v/>
      </c>
      <c r="EL154" s="26" t="str">
        <f>IFERROR(INDEX(BH$11:BH$2000,_xlfn.AGGREGATE(15,6,(ROW(BH$11:BH$2000)-ROW(BH$11)+1)/($AU$11:$AU$2000=$DY$8),ROWS(EL$11:EL154))),"")</f>
        <v/>
      </c>
      <c r="EM154" s="26" t="str">
        <f>IFERROR(INDEX(BI$11:BI$2000,_xlfn.AGGREGATE(15,6,(ROW(BI$11:BI$2000)-ROW(BI$11)+1)/($AU$11:$AU$2000=$DY$8),ROWS(EM$11:EM154))),"")</f>
        <v/>
      </c>
      <c r="EN154" s="26" t="str">
        <f>IFERROR(INDEX(BJ$11:BJ$2000,_xlfn.AGGREGATE(15,6,(ROW(BJ$11:BJ$2000)-ROW(BJ$11)+1)/($AU$11:$AU$2000=$DY$8),ROWS(EN$11:EN154))),"")</f>
        <v/>
      </c>
      <c r="EO154" s="26" t="str">
        <f>IFERROR(INDEX(BK$11:BK$2000,_xlfn.AGGREGATE(15,6,(ROW(BK$11:BK$2000)-ROW(BK$11)+1)/($AU$11:$AU$2000=$DY$8),ROWS(EO$11:EO154))),"")</f>
        <v/>
      </c>
      <c r="EP154" s="26" t="str">
        <f>IFERROR(INDEX(BL$11:BL$2000,_xlfn.AGGREGATE(15,6,(ROW(BL$11:BL$2000)-ROW(BL$11)+1)/($AU$11:$AU$2000=$DY$8),ROWS(EP$11:EP154))),"")</f>
        <v/>
      </c>
      <c r="EQ154" s="26" t="str">
        <f>IFERROR(INDEX(BM$11:BM$2000,_xlfn.AGGREGATE(15,6,(ROW(BM$11:BM$2000)-ROW(BM$11)+1)/($AU$11:$AU$2000=$DY$8),ROWS(EQ$11:EQ154))),"")</f>
        <v/>
      </c>
      <c r="ER154" s="26" t="str">
        <f>IFERROR(INDEX(BN$11:BN$2000,_xlfn.AGGREGATE(15,6,(ROW(BN$11:BN$2000)-ROW(BN$11)+1)/($AU$11:$AU$2000=$DY$8),ROWS(ER$11:ER154))),"")</f>
        <v/>
      </c>
      <c r="ES154" s="26" t="str">
        <f>IFERROR(INDEX(BO$11:BO$2000,_xlfn.AGGREGATE(15,6,(ROW(BO$11:BO$2000)-ROW(BO$11)+1)/($AU$11:$AU$2000=$DY$8),ROWS(ES$11:ES154))),"")</f>
        <v/>
      </c>
      <c r="ET154" s="63" t="str">
        <f>IFERROR(INDEX(BP$11:BP$2000,_xlfn.AGGREGATE(15,6,(ROW(BP$11:BP$2000)-ROW(BP$11)+1)/($AU$11:$AU$2000=$DY$8),ROWS(ET$11:ET154))),"")</f>
        <v/>
      </c>
      <c r="EU154" s="25"/>
      <c r="EV154" s="47">
        <v>2</v>
      </c>
      <c r="EX154" s="164" t="str">
        <f>IFERROR(INDEX(EX$100:EX$149,_xlfn.AGGREGATE(15,6,(ROW(EX$100:EX$149)-ROW(EX$100)+1)/($EX$100:$EX$149="PASS"),ROWS(EX$153:EX154))),"")</f>
        <v>PASS</v>
      </c>
      <c r="EY154" s="28">
        <f>IFERROR(INDEX(EY$100:EY$149,_xlfn.AGGREGATE(15,6,(ROW(EY$100:EY$149)-ROW(EY$100)+1)/($EX$100:$EX$149="PASS"),ROWS(EY$153:EY154))),"")</f>
        <v>3</v>
      </c>
      <c r="EZ154" s="25">
        <f>IFERROR(INDEX(EZ$100:EZ$149,_xlfn.AGGREGATE(15,6,(ROW(EZ$100:EZ$149)-ROW(EZ$100)+1)/($EX$100:$EX$149="PASS"),ROWS(EZ$153:EZ154))),"")</f>
        <v>2</v>
      </c>
      <c r="FA154" s="25">
        <f>IFERROR(INDEX(FA$100:FA$149,_xlfn.AGGREGATE(15,6,(ROW(FA$100:FA$149)-ROW(FA$100)+1)/($EX$100:$EX$149="PASS"),ROWS(FA$153:FA154))),"")</f>
        <v>2</v>
      </c>
      <c r="FB154" s="25">
        <f>IFERROR(INDEX(FB$100:FB$149,_xlfn.AGGREGATE(15,6,(ROW(FB$100:FB$149)-ROW(FB$100)+1)/($EX$100:$EX$149="PASS"),ROWS(FB$153:FB154))),"")</f>
        <v>2</v>
      </c>
      <c r="FC154" s="25">
        <f>IFERROR(INDEX(FC$100:FC$149,_xlfn.AGGREGATE(15,6,(ROW(FC$100:FC$149)-ROW(EY$100)+1)/($EX$100:$EX$149="PASS"),ROWS(FC$153:FC154))),"")</f>
        <v>2</v>
      </c>
      <c r="FD154" s="25">
        <f>IFERROR(INDEX(FD$100:FD$149,_xlfn.AGGREGATE(15,6,(ROW(FD$100:FD$149)-ROW(EZ$100)+1)/($EX$100:$EX$149="PASS"),ROWS(FD$153:FD154))),"")</f>
        <v>2</v>
      </c>
      <c r="FE154" s="25">
        <f>IFERROR(INDEX(FE$100:FE$149,_xlfn.AGGREGATE(15,6,(ROW(FE$100:FE$149)-ROW(FA$100)+1)/($EX$100:$EX$149="PASS"),ROWS(FE$153:FE154))),"")</f>
        <v>2</v>
      </c>
      <c r="FF154" s="30">
        <f>IFERROR(INDEX(FF$100:FF$149,_xlfn.AGGREGATE(15,6,(ROW(FF$100:FF$149)-ROW(FB$100)+1)/($EX$100:$EX$149="PASS"),ROWS(FF$153:FF154))),"")</f>
        <v>2</v>
      </c>
      <c r="FG154" s="25">
        <f>IFERROR(INDEX(FG$100:FG$149,_xlfn.AGGREGATE(15,6,(ROW(FG$100:FG$149)-ROW(FC$100)+1)/($EX$100:$EX$149="PASS"),ROWS(FG$153:FG154))),"")</f>
        <v>236</v>
      </c>
      <c r="FH154" s="25">
        <f>IFERROR(INDEX(FH$100:FH$149,_xlfn.AGGREGATE(15,6,(ROW(FH$100:FH$149)-ROW(FD$100)+1)/($EX$100:$EX$149="PASS"),ROWS(FH$153:FH154))),"")</f>
        <v>243</v>
      </c>
      <c r="FI154" s="25">
        <f>IFERROR(INDEX(FI$100:FI$149,_xlfn.AGGREGATE(15,6,(ROW(FI$100:FI$149)-ROW(FE$100)+1)/($EX$100:$EX$149="PASS"),ROWS(FI$153:FI154))),"")</f>
        <v>256</v>
      </c>
      <c r="FJ154" s="25">
        <f>IFERROR(INDEX(FJ$100:FJ$149,_xlfn.AGGREGATE(15,6,(ROW(FJ$100:FJ$149)-ROW(FF$100)+1)/($EX$100:$EX$149="PASS"),ROWS(FJ$153:FJ154))),"")</f>
        <v>6.5</v>
      </c>
      <c r="FK154" s="25"/>
      <c r="FL154" s="28">
        <f>IFERROR(INDEX(FL$100:FL$149,_xlfn.AGGREGATE(15,6,(ROW(FL$100:FL$149)-ROW(FH$100)+1)/($EX$100:$EX$149="PASS"),ROWS(FL$153:FL154))),"")</f>
        <v>256</v>
      </c>
      <c r="FM154" s="25">
        <f>IFERROR(INDEX(FM$100:FM$149,_xlfn.AGGREGATE(15,6,(ROW(FM$100:FM$149)-ROW(FI$100)+1)/($EX$100:$EX$149="PASS"),ROWS(FM$153:FM154))),"")</f>
        <v>499</v>
      </c>
      <c r="FN154" s="25">
        <f>IFERROR(INDEX(FN$100:FN$149,_xlfn.AGGREGATE(15,6,(ROW(FN$100:FN$149)-ROW(FJ$100)+1)/($EX$100:$EX$149="PASS"),ROWS(FN$153:FN154))),"")</f>
        <v>742</v>
      </c>
      <c r="FO154" s="25">
        <f>IFERROR(INDEX(FO$100:FO$149,_xlfn.AGGREGATE(15,6,(ROW(FO$100:FO$149)-ROW(FK$100)+1)/($EX$100:$EX$149="PASS"),ROWS(FO$153:FO154))),"")</f>
        <v>985</v>
      </c>
      <c r="FP154" s="25">
        <f>IFERROR(INDEX(FP$100:FP$149,_xlfn.AGGREGATE(15,6,(ROW(FP$100:FP$149)-ROW(FL$100)+1)/($EX$100:$EX$149="PASS"),ROWS(FP$153:FP154))),"")</f>
        <v>1228</v>
      </c>
      <c r="FQ154" s="25">
        <f>IFERROR(INDEX(FQ$100:FQ$149,_xlfn.AGGREGATE(15,6,(ROW(FQ$100:FQ$149)-ROW(FM$100)+1)/($EX$100:$EX$149="PASS"),ROWS(FQ$153:FQ154))),"")</f>
        <v>1471</v>
      </c>
      <c r="FR154" s="25">
        <f>IFERROR(INDEX(FR$100:FR$149,_xlfn.AGGREGATE(15,6,(ROW(FR$100:FR$149)-ROW(FN$100)+1)/($EX$100:$EX$149="PASS"),ROWS(FR$153:FR154))),"")</f>
        <v>1714</v>
      </c>
      <c r="FS154" s="165">
        <f>IFERROR(INDEX(FS$100:FS$149,_xlfn.AGGREGATE(15,6,(ROW(FS$100:FS$149)-ROW(FO$100)+1)/($EX$100:$EX$149="PASS"),ROWS(FS$153:FS154))),"")</f>
        <v>0</v>
      </c>
      <c r="FT154" s="25"/>
      <c r="FU154" s="49"/>
      <c r="FV154" s="21"/>
      <c r="FW154" s="164" t="str">
        <f>IFERROR(INDEX(FW$100:FW$149,_xlfn.AGGREGATE(15,6,(ROW(FW$100:FW$149)-ROW(FW$100)+1)/($FW$100:$FW$149="PASS"),ROWS(FW$153:FW154))),"")</f>
        <v>PASS</v>
      </c>
      <c r="FX154" s="28">
        <f>IFERROR(INDEX(FX$100:FX$149,_xlfn.AGGREGATE(15,6,(ROW(FX$100:FX$149)-ROW(FX$100)+1)/($FW$100:$FW$149="PASS"),ROWS(FX$153:FX154))),"")</f>
        <v>3</v>
      </c>
      <c r="FY154" s="25">
        <f>IFERROR(INDEX(FY$100:FY$149,_xlfn.AGGREGATE(15,6,(ROW(FY$100:FY$149)-ROW(FY$100)+1)/($FW$100:$FW$149="PASS"),ROWS(FY$153:FY154))),"")</f>
        <v>1</v>
      </c>
      <c r="FZ154" s="25">
        <f>IFERROR(INDEX(FZ$100:FZ$149,_xlfn.AGGREGATE(15,6,(ROW(FZ$100:FZ$149)-ROW(FZ$100)+1)/($FW$100:$FW$149="PASS"),ROWS(FZ$153:FZ154))),"")</f>
        <v>1</v>
      </c>
      <c r="GA154" s="25">
        <f>IFERROR(INDEX(GA$100:GA$149,_xlfn.AGGREGATE(15,6,(ROW(GA$100:GA$149)-ROW(GA$100)+1)/($FW$100:$FW$149="PASS"),ROWS(GA$153:GA154))),"")</f>
        <v>3</v>
      </c>
      <c r="GB154" s="25">
        <f>IFERROR(INDEX(GB$100:GB$149,_xlfn.AGGREGATE(15,6,(ROW(GB$100:GB$149)-ROW(FX$100)+1)/($FW$100:$FW$149="PASS"),ROWS(GB$153:GB154))),"")</f>
        <v>1</v>
      </c>
      <c r="GC154" s="25">
        <f>IFERROR(INDEX(GC$100:GC$149,_xlfn.AGGREGATE(15,6,(ROW(GC$100:GC$149)-ROW(FY$100)+1)/($FW$100:$FW$149="PASS"),ROWS(GC$153:GC154))),"")</f>
        <v>1</v>
      </c>
      <c r="GD154" s="25">
        <f>IFERROR(INDEX(GD$100:GD$149,_xlfn.AGGREGATE(15,6,(ROW(GD$100:GD$149)-ROW(FZ$100)+1)/($FW$100:$FW$149="PASS"),ROWS(GD$153:GD154))),"")</f>
        <v>3</v>
      </c>
      <c r="GE154" s="30">
        <f>IFERROR(INDEX(GE$100:GE$149,_xlfn.AGGREGATE(15,6,(ROW(GE$100:GE$149)-ROW(GA$100)+1)/($FW$100:$FW$149="PASS"),ROWS(GE$153:GE154))),"")</f>
        <v>1</v>
      </c>
      <c r="GF154" s="25">
        <f>IFERROR(INDEX(GF$100:GF$149,_xlfn.AGGREGATE(15,6,(ROW(GF$100:GF$149)-ROW(GB$100)+1)/($FW$100:$FW$149="PASS"),ROWS(GF$153:GF154))),"")</f>
        <v>448</v>
      </c>
      <c r="GG154" s="25">
        <f>IFERROR(INDEX(GG$100:GG$149,_xlfn.AGGREGATE(15,6,(ROW(GG$100:GG$149)-ROW(GC$100)+1)/($FW$100:$FW$149="PASS"),ROWS(GG$153:GG154))),"")</f>
        <v>0</v>
      </c>
      <c r="GH154" s="25">
        <f>IFERROR(INDEX(GH$100:GH$149,_xlfn.AGGREGATE(15,6,(ROW(GH$100:GH$149)-ROW(GD$100)+1)/($FW$100:$FW$149="PASS"),ROWS(GH$153:GH154))),"")</f>
        <v>452</v>
      </c>
      <c r="GI154" s="25">
        <f>IFERROR(INDEX(GI$100:GI$149,_xlfn.AGGREGATE(15,6,(ROW(GI$100:GI$149)-ROW(GE$100)+1)/($FW$100:$FW$149="PASS"),ROWS(GI$153:GI154))),"")</f>
        <v>2</v>
      </c>
      <c r="GJ154" s="25">
        <f>IFERROR(INDEX(GJ$100:GJ$149,_xlfn.AGGREGATE(15,6,(ROW(GJ$100:GJ$149)-ROW(GF$100)+1)/($FW$100:$FW$149="PASS"),ROWS(GJ$153:GJ154))),"")</f>
        <v>0</v>
      </c>
      <c r="GK154" s="28">
        <f>IFERROR(INDEX(GK$100:GK$149,_xlfn.AGGREGATE(15,6,(ROW(GK$100:GK$149)-ROW(GG$100)+1)/($FW$100:$FW$149="PASS"),ROWS(GK$153:GK154))),"")</f>
        <v>457.14859999999999</v>
      </c>
      <c r="GL154" s="25">
        <f>IFERROR(INDEX(GL$100:GL$149,_xlfn.AGGREGATE(15,6,(ROW(GL$100:GL$149)-ROW(GH$100)+1)/($FW$100:$FW$149="PASS"),ROWS(GL$153:GL154))),"")</f>
        <v>905.27359999999999</v>
      </c>
      <c r="GM154" s="165">
        <f>IFERROR(INDEX(GM$100:GM$149,_xlfn.AGGREGATE(15,6,(ROW(GM$100:GM$149)-ROW(GI$100)+1)/($FW$100:$FW$149="PASS"),ROWS(GM$153:GM154))),"")</f>
        <v>1353.3986</v>
      </c>
      <c r="GN154" s="25">
        <f>IFERROR(INDEX(GN$100:GN$149,_xlfn.AGGREGATE(15,6,(ROW(GN$100:GN$149)-ROW(GJ$100)+1)/($FW$100:$FW$149="PASS"),ROWS(GN$153:GN154))),"")</f>
        <v>1805.3986</v>
      </c>
      <c r="GO154" s="25"/>
      <c r="GP154" s="305"/>
      <c r="GR154" s="12"/>
      <c r="GS154" s="12"/>
      <c r="GT154" s="12"/>
      <c r="GU154" s="12"/>
      <c r="GV154" s="12"/>
      <c r="GW154" s="12"/>
      <c r="GX154" s="12"/>
      <c r="GY154" s="12"/>
      <c r="GZ154" s="12"/>
      <c r="HA154" s="12"/>
      <c r="HB154" s="12"/>
      <c r="HC154" s="26"/>
      <c r="HD154" s="26"/>
      <c r="HE154" s="26"/>
      <c r="HF154" s="26"/>
      <c r="HG154" s="26"/>
      <c r="HH154" s="2"/>
      <c r="HI154" s="2"/>
      <c r="HJ154" s="25"/>
      <c r="HK154" s="2"/>
      <c r="HL154" s="2"/>
    </row>
    <row r="155" spans="14:220" x14ac:dyDescent="0.3">
      <c r="N155" s="2"/>
      <c r="O155" s="25"/>
      <c r="P155" s="25"/>
      <c r="Q155" s="25"/>
      <c r="R155" s="25"/>
      <c r="S155" s="25"/>
      <c r="T155" s="25"/>
      <c r="U155" s="25"/>
      <c r="V155" s="2"/>
      <c r="W155" s="2"/>
      <c r="X155" s="2"/>
      <c r="Y155" s="25"/>
      <c r="Z155" s="25"/>
      <c r="AA155" s="25"/>
      <c r="AB155" s="2"/>
      <c r="AC155" s="25"/>
      <c r="AD155" s="25"/>
      <c r="AE155" s="25"/>
      <c r="AF155" s="25"/>
      <c r="AG155" s="25"/>
      <c r="AH155" s="25"/>
      <c r="AI155" s="25"/>
      <c r="AJ155" s="25"/>
      <c r="AK155" s="25"/>
      <c r="AL155" s="25"/>
      <c r="AM155" s="25"/>
      <c r="AN155" s="25"/>
      <c r="AO155" s="25"/>
      <c r="AP155" s="25"/>
      <c r="AQ155" s="25"/>
      <c r="AR155" s="142"/>
      <c r="AS155" s="18"/>
      <c r="AU155" s="436" t="s">
        <v>115</v>
      </c>
      <c r="AV155" s="437"/>
      <c r="AW155" s="437"/>
      <c r="AX155" s="437"/>
      <c r="AY155" s="437"/>
      <c r="AZ155" s="437"/>
      <c r="BA155" s="437"/>
      <c r="BB155" s="437"/>
      <c r="BC155" s="437"/>
      <c r="BD155" s="437"/>
      <c r="BE155" s="437"/>
      <c r="BF155" s="437"/>
      <c r="BG155" s="438"/>
      <c r="BH155" s="203"/>
      <c r="BI155" s="26">
        <f t="shared" ref="BI155:BP155" si="259">BI10</f>
        <v>1</v>
      </c>
      <c r="BJ155" s="26">
        <f t="shared" si="259"/>
        <v>2</v>
      </c>
      <c r="BK155" s="26">
        <f t="shared" si="259"/>
        <v>3</v>
      </c>
      <c r="BL155" s="26">
        <f t="shared" si="259"/>
        <v>4</v>
      </c>
      <c r="BM155" s="26">
        <f t="shared" si="259"/>
        <v>5</v>
      </c>
      <c r="BN155" s="26">
        <f t="shared" si="259"/>
        <v>6</v>
      </c>
      <c r="BO155" s="26">
        <f t="shared" si="259"/>
        <v>7</v>
      </c>
      <c r="BP155" s="26">
        <f t="shared" si="259"/>
        <v>8</v>
      </c>
      <c r="BQ155" s="203"/>
      <c r="BR155" s="26"/>
      <c r="BS155" s="26"/>
      <c r="BT155" s="26"/>
      <c r="BU155" s="26"/>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T155" s="366"/>
      <c r="DU155" s="142"/>
      <c r="DV155" s="26"/>
      <c r="DW155" s="48">
        <v>142</v>
      </c>
      <c r="DX155" s="26" t="str">
        <f>IFERROR(INDEX(AT$11:AT$2000,_xlfn.AGGREGATE(15,6,(ROW(AT$11:AT$2000)-ROW(AT$11)+1)/($AU$11:$AU$2000=$DY$8),ROWS(DX$11:DX155))),"")</f>
        <v/>
      </c>
      <c r="DY155" s="4" t="str">
        <f>IFERROR(INDEX(AU$11:AU$2000,_xlfn.AGGREGATE(15,6,(ROW(AU$11:AU$2000)-ROW(AU$11)+1)/($AU$11:$AU$2000=$DY$8),ROWS(DY$11:DY155))),"")</f>
        <v/>
      </c>
      <c r="DZ155" s="26" t="str">
        <f>IFERROR(INDEX(AV$11:AV$2000,_xlfn.AGGREGATE(15,6,(ROW(AV$11:AV$2000)-ROW(AV$11)+1)/($AU$11:$AU$2000=$DY$8),ROWS(DZ$11:DZ155))),"")</f>
        <v/>
      </c>
      <c r="EA155" s="26" t="str">
        <f>IFERROR(INDEX(AW$11:AW$2000,_xlfn.AGGREGATE(15,6,(ROW(AW$11:AW$2000)-ROW(AW$11)+1)/($AU$11:$AU$2000=$DY$8),ROWS(EA$11:EA155))),"")</f>
        <v/>
      </c>
      <c r="EB155" s="26" t="str">
        <f>IFERROR(INDEX(AX$11:AX$2000,_xlfn.AGGREGATE(15,6,(ROW(AX$11:AX$2000)-ROW(AX$11)+1)/($AU$11:$AU$2000=$DY$8),ROWS(EB$11:EB155))),"")</f>
        <v/>
      </c>
      <c r="EC155" s="26" t="str">
        <f>IFERROR(INDEX(AY$11:AY$2000,_xlfn.AGGREGATE(15,6,(ROW(AY$11:AY$2000)-ROW(AY$11)+1)/($AU$11:$AU$2000=$DY$8),ROWS(EC$11:EC155))),"")</f>
        <v/>
      </c>
      <c r="ED155" s="26" t="str">
        <f>IFERROR(INDEX(AZ$11:AZ$2000,_xlfn.AGGREGATE(15,6,(ROW(AZ$11:AZ$2000)-ROW(AZ$11)+1)/($AU$11:$AU$2000=$DY$8),ROWS(ED$11:ED155))),"")</f>
        <v/>
      </c>
      <c r="EE155" s="26" t="str">
        <f>IFERROR(INDEX(BA$11:BA$2000,_xlfn.AGGREGATE(15,6,(ROW(BA$11:BA$2000)-ROW(BA$11)+1)/($AU$11:$AU$2000=$DY$8),ROWS(EE$11:EE155))),"")</f>
        <v/>
      </c>
      <c r="EF155" s="26" t="str">
        <f>IFERROR(INDEX(BB$11:BB$2000,_xlfn.AGGREGATE(15,6,(ROW(BB$11:BB$2000)-ROW(BB$11)+1)/($AU$11:$AU$2000=$DY$8),ROWS(EF$11:EF155))),"")</f>
        <v/>
      </c>
      <c r="EG155" s="26" t="str">
        <f>IFERROR(INDEX(BC$11:BC$2000,_xlfn.AGGREGATE(15,6,(ROW(BC$11:BC$2000)-ROW(BC$11)+1)/($AU$11:$AU$2000=$DY$8),ROWS(EG$11:EG155))),"")</f>
        <v/>
      </c>
      <c r="EH155" s="26" t="str">
        <f>IFERROR(INDEX(BD$11:BD$2000,_xlfn.AGGREGATE(15,6,(ROW(BD$11:BD$2000)-ROW(BD$11)+1)/($AU$11:$AU$2000=$DY$8),ROWS(EH$11:EH155))),"")</f>
        <v/>
      </c>
      <c r="EI155" s="26" t="str">
        <f>IFERROR(INDEX(BE$11:BE$2000,_xlfn.AGGREGATE(15,6,(ROW(BE$11:BE$2000)-ROW(BE$11)+1)/($AU$11:$AU$2000=$DY$8),ROWS(EI$11:EI155))),"")</f>
        <v/>
      </c>
      <c r="EJ155" s="26" t="str">
        <f>IFERROR(INDEX(BF$11:BF$2000,_xlfn.AGGREGATE(15,6,(ROW(BF$11:BF$2000)-ROW(BF$11)+1)/($AU$11:$AU$2000=$DY$8),ROWS(EJ$11:EJ155))),"")</f>
        <v/>
      </c>
      <c r="EK155" s="26" t="str">
        <f>IFERROR(INDEX(BG$11:BG$2000,_xlfn.AGGREGATE(15,6,(ROW(BG$11:BG$2000)-ROW(BG$11)+1)/($AU$11:$AU$2000=$DY$8),ROWS(EK$11:EK155))),"")</f>
        <v/>
      </c>
      <c r="EL155" s="26" t="str">
        <f>IFERROR(INDEX(BH$11:BH$2000,_xlfn.AGGREGATE(15,6,(ROW(BH$11:BH$2000)-ROW(BH$11)+1)/($AU$11:$AU$2000=$DY$8),ROWS(EL$11:EL155))),"")</f>
        <v/>
      </c>
      <c r="EM155" s="26" t="str">
        <f>IFERROR(INDEX(BI$11:BI$2000,_xlfn.AGGREGATE(15,6,(ROW(BI$11:BI$2000)-ROW(BI$11)+1)/($AU$11:$AU$2000=$DY$8),ROWS(EM$11:EM155))),"")</f>
        <v/>
      </c>
      <c r="EN155" s="26" t="str">
        <f>IFERROR(INDEX(BJ$11:BJ$2000,_xlfn.AGGREGATE(15,6,(ROW(BJ$11:BJ$2000)-ROW(BJ$11)+1)/($AU$11:$AU$2000=$DY$8),ROWS(EN$11:EN155))),"")</f>
        <v/>
      </c>
      <c r="EO155" s="26" t="str">
        <f>IFERROR(INDEX(BK$11:BK$2000,_xlfn.AGGREGATE(15,6,(ROW(BK$11:BK$2000)-ROW(BK$11)+1)/($AU$11:$AU$2000=$DY$8),ROWS(EO$11:EO155))),"")</f>
        <v/>
      </c>
      <c r="EP155" s="26" t="str">
        <f>IFERROR(INDEX(BL$11:BL$2000,_xlfn.AGGREGATE(15,6,(ROW(BL$11:BL$2000)-ROW(BL$11)+1)/($AU$11:$AU$2000=$DY$8),ROWS(EP$11:EP155))),"")</f>
        <v/>
      </c>
      <c r="EQ155" s="26" t="str">
        <f>IFERROR(INDEX(BM$11:BM$2000,_xlfn.AGGREGATE(15,6,(ROW(BM$11:BM$2000)-ROW(BM$11)+1)/($AU$11:$AU$2000=$DY$8),ROWS(EQ$11:EQ155))),"")</f>
        <v/>
      </c>
      <c r="ER155" s="26" t="str">
        <f>IFERROR(INDEX(BN$11:BN$2000,_xlfn.AGGREGATE(15,6,(ROW(BN$11:BN$2000)-ROW(BN$11)+1)/($AU$11:$AU$2000=$DY$8),ROWS(ER$11:ER155))),"")</f>
        <v/>
      </c>
      <c r="ES155" s="26" t="str">
        <f>IFERROR(INDEX(BO$11:BO$2000,_xlfn.AGGREGATE(15,6,(ROW(BO$11:BO$2000)-ROW(BO$11)+1)/($AU$11:$AU$2000=$DY$8),ROWS(ES$11:ES155))),"")</f>
        <v/>
      </c>
      <c r="ET155" s="63" t="str">
        <f>IFERROR(INDEX(BP$11:BP$2000,_xlfn.AGGREGATE(15,6,(ROW(BP$11:BP$2000)-ROW(BP$11)+1)/($AU$11:$AU$2000=$DY$8),ROWS(ET$11:ET155))),"")</f>
        <v/>
      </c>
      <c r="EU155" s="25"/>
      <c r="EV155" s="47">
        <v>3</v>
      </c>
      <c r="EX155" s="164" t="str">
        <f>IFERROR(INDEX(EX$100:EX$149,_xlfn.AGGREGATE(15,6,(ROW(EX$100:EX$149)-ROW(EX$100)+1)/($EX$100:$EX$149="PASS"),ROWS(EX$153:EX155))),"")</f>
        <v>PASS</v>
      </c>
      <c r="EY155" s="28">
        <f>IFERROR(INDEX(EY$100:EY$149,_xlfn.AGGREGATE(15,6,(ROW(EY$100:EY$149)-ROW(EY$100)+1)/($EX$100:$EX$149="PASS"),ROWS(EY$153:EY155))),"")</f>
        <v>1</v>
      </c>
      <c r="EZ155" s="25">
        <f>IFERROR(INDEX(EZ$100:EZ$149,_xlfn.AGGREGATE(15,6,(ROW(EZ$100:EZ$149)-ROW(EZ$100)+1)/($EX$100:$EX$149="PASS"),ROWS(EZ$153:EZ155))),"")</f>
        <v>1</v>
      </c>
      <c r="FA155" s="25">
        <f>IFERROR(INDEX(FA$100:FA$149,_xlfn.AGGREGATE(15,6,(ROW(FA$100:FA$149)-ROW(FA$100)+1)/($EX$100:$EX$149="PASS"),ROWS(FA$153:FA155))),"")</f>
        <v>3</v>
      </c>
      <c r="FB155" s="25">
        <f>IFERROR(INDEX(FB$100:FB$149,_xlfn.AGGREGATE(15,6,(ROW(FB$100:FB$149)-ROW(FB$100)+1)/($EX$100:$EX$149="PASS"),ROWS(FB$153:FB155))),"")</f>
        <v>3</v>
      </c>
      <c r="FC155" s="25">
        <f>IFERROR(INDEX(FC$100:FC$149,_xlfn.AGGREGATE(15,6,(ROW(FC$100:FC$149)-ROW(EY$100)+1)/($EX$100:$EX$149="PASS"),ROWS(FC$153:FC155))),"")</f>
        <v>3</v>
      </c>
      <c r="FD155" s="25">
        <f>IFERROR(INDEX(FD$100:FD$149,_xlfn.AGGREGATE(15,6,(ROW(FD$100:FD$149)-ROW(EZ$100)+1)/($EX$100:$EX$149="PASS"),ROWS(FD$153:FD155))),"")</f>
        <v>1</v>
      </c>
      <c r="FE155" s="25">
        <f>IFERROR(INDEX(FE$100:FE$149,_xlfn.AGGREGATE(15,6,(ROW(FE$100:FE$149)-ROW(FA$100)+1)/($EX$100:$EX$149="PASS"),ROWS(FE$153:FE155))),"")</f>
        <v>1</v>
      </c>
      <c r="FF155" s="30">
        <f>IFERROR(INDEX(FF$100:FF$149,_xlfn.AGGREGATE(15,6,(ROW(FF$100:FF$149)-ROW(FB$100)+1)/($EX$100:$EX$149="PASS"),ROWS(FF$153:FF155))),"")</f>
        <v>1</v>
      </c>
      <c r="FG155" s="25">
        <f>IFERROR(INDEX(FG$100:FG$149,_xlfn.AGGREGATE(15,6,(ROW(FG$100:FG$149)-ROW(FC$100)+1)/($EX$100:$EX$149="PASS"),ROWS(FG$153:FG155))),"")</f>
        <v>220</v>
      </c>
      <c r="FH155" s="25">
        <f>IFERROR(INDEX(FH$100:FH$149,_xlfn.AGGREGATE(15,6,(ROW(FH$100:FH$149)-ROW(FD$100)+1)/($EX$100:$EX$149="PASS"),ROWS(FH$153:FH155))),"")</f>
        <v>246</v>
      </c>
      <c r="FI155" s="25">
        <f>IFERROR(INDEX(FI$100:FI$149,_xlfn.AGGREGATE(15,6,(ROW(FI$100:FI$149)-ROW(FE$100)+1)/($EX$100:$EX$149="PASS"),ROWS(FI$153:FI155))),"")</f>
        <v>272</v>
      </c>
      <c r="FJ155" s="25">
        <f>IFERROR(INDEX(FJ$100:FJ$149,_xlfn.AGGREGATE(15,6,(ROW(FJ$100:FJ$149)-ROW(FF$100)+1)/($EX$100:$EX$149="PASS"),ROWS(FJ$153:FJ155))),"")</f>
        <v>26</v>
      </c>
      <c r="FK155" s="25"/>
      <c r="FL155" s="28">
        <f>IFERROR(INDEX(FL$100:FL$149,_xlfn.AGGREGATE(15,6,(ROW(FL$100:FL$149)-ROW(FH$100)+1)/($EX$100:$EX$149="PASS"),ROWS(FL$153:FL155))),"")</f>
        <v>220</v>
      </c>
      <c r="FM155" s="25">
        <f>IFERROR(INDEX(FM$100:FM$149,_xlfn.AGGREGATE(15,6,(ROW(FM$100:FM$149)-ROW(FI$100)+1)/($EX$100:$EX$149="PASS"),ROWS(FM$153:FM155))),"")</f>
        <v>440</v>
      </c>
      <c r="FN155" s="25">
        <f>IFERROR(INDEX(FN$100:FN$149,_xlfn.AGGREGATE(15,6,(ROW(FN$100:FN$149)-ROW(FJ$100)+1)/($EX$100:$EX$149="PASS"),ROWS(FN$153:FN155))),"")</f>
        <v>712</v>
      </c>
      <c r="FO155" s="25">
        <f>IFERROR(INDEX(FO$100:FO$149,_xlfn.AGGREGATE(15,6,(ROW(FO$100:FO$149)-ROW(FK$100)+1)/($EX$100:$EX$149="PASS"),ROWS(FO$153:FO155))),"")</f>
        <v>984</v>
      </c>
      <c r="FP155" s="25">
        <f>IFERROR(INDEX(FP$100:FP$149,_xlfn.AGGREGATE(15,6,(ROW(FP$100:FP$149)-ROW(FL$100)+1)/($EX$100:$EX$149="PASS"),ROWS(FP$153:FP155))),"")</f>
        <v>1256</v>
      </c>
      <c r="FQ155" s="25">
        <f>IFERROR(INDEX(FQ$100:FQ$149,_xlfn.AGGREGATE(15,6,(ROW(FQ$100:FQ$149)-ROW(FM$100)+1)/($EX$100:$EX$149="PASS"),ROWS(FQ$153:FQ155))),"")</f>
        <v>1476</v>
      </c>
      <c r="FR155" s="25">
        <f>IFERROR(INDEX(FR$100:FR$149,_xlfn.AGGREGATE(15,6,(ROW(FR$100:FR$149)-ROW(FN$100)+1)/($EX$100:$EX$149="PASS"),ROWS(FR$153:FR155))),"")</f>
        <v>1696</v>
      </c>
      <c r="FS155" s="165">
        <f>IFERROR(INDEX(FS$100:FS$149,_xlfn.AGGREGATE(15,6,(ROW(FS$100:FS$149)-ROW(FO$100)+1)/($EX$100:$EX$149="PASS"),ROWS(FS$153:FS155))),"")</f>
        <v>0</v>
      </c>
      <c r="FT155" s="25"/>
      <c r="FU155" s="49"/>
      <c r="FV155" s="21"/>
      <c r="FW155" s="164" t="str">
        <f>IFERROR(INDEX(FW$100:FW$149,_xlfn.AGGREGATE(15,6,(ROW(FW$100:FW$149)-ROW(FW$100)+1)/($FW$100:$FW$149="PASS"),ROWS(FW$153:FW155))),"")</f>
        <v>PASS</v>
      </c>
      <c r="FX155" s="28">
        <f>IFERROR(INDEX(FX$100:FX$149,_xlfn.AGGREGATE(15,6,(ROW(FX$100:FX$149)-ROW(FX$100)+1)/($FW$100:$FW$149="PASS"),ROWS(FX$153:FX155))),"")</f>
        <v>3</v>
      </c>
      <c r="FY155" s="25">
        <f>IFERROR(INDEX(FY$100:FY$149,_xlfn.AGGREGATE(15,6,(ROW(FY$100:FY$149)-ROW(FY$100)+1)/($FW$100:$FW$149="PASS"),ROWS(FY$153:FY155))),"")</f>
        <v>1</v>
      </c>
      <c r="FZ155" s="25">
        <f>IFERROR(INDEX(FZ$100:FZ$149,_xlfn.AGGREGATE(15,6,(ROW(FZ$100:FZ$149)-ROW(FZ$100)+1)/($FW$100:$FW$149="PASS"),ROWS(FZ$153:FZ155))),"")</f>
        <v>1</v>
      </c>
      <c r="GA155" s="25">
        <f>IFERROR(INDEX(GA$100:GA$149,_xlfn.AGGREGATE(15,6,(ROW(GA$100:GA$149)-ROW(GA$100)+1)/($FW$100:$FW$149="PASS"),ROWS(GA$153:GA155))),"")</f>
        <v>3</v>
      </c>
      <c r="GB155" s="25">
        <f>IFERROR(INDEX(GB$100:GB$149,_xlfn.AGGREGATE(15,6,(ROW(GB$100:GB$149)-ROW(FX$100)+1)/($FW$100:$FW$149="PASS"),ROWS(GB$153:GB155))),"")</f>
        <v>1</v>
      </c>
      <c r="GC155" s="25">
        <f>IFERROR(INDEX(GC$100:GC$149,_xlfn.AGGREGATE(15,6,(ROW(GC$100:GC$149)-ROW(FY$100)+1)/($FW$100:$FW$149="PASS"),ROWS(GC$153:GC155))),"")</f>
        <v>1</v>
      </c>
      <c r="GD155" s="25">
        <f>IFERROR(INDEX(GD$100:GD$149,_xlfn.AGGREGATE(15,6,(ROW(GD$100:GD$149)-ROW(FZ$100)+1)/($FW$100:$FW$149="PASS"),ROWS(GD$153:GD155))),"")</f>
        <v>3</v>
      </c>
      <c r="GE155" s="30">
        <f>IFERROR(INDEX(GE$100:GE$149,_xlfn.AGGREGATE(15,6,(ROW(GE$100:GE$149)-ROW(GA$100)+1)/($FW$100:$FW$149="PASS"),ROWS(GE$153:GE155))),"")</f>
        <v>1</v>
      </c>
      <c r="GF155" s="25">
        <f>IFERROR(INDEX(GF$100:GF$149,_xlfn.AGGREGATE(15,6,(ROW(GF$100:GF$149)-ROW(GB$100)+1)/($FW$100:$FW$149="PASS"),ROWS(GF$153:GF155))),"")</f>
        <v>447.5</v>
      </c>
      <c r="GG155" s="25">
        <f>IFERROR(INDEX(GG$100:GG$149,_xlfn.AGGREGATE(15,6,(ROW(GG$100:GG$149)-ROW(GC$100)+1)/($FW$100:$FW$149="PASS"),ROWS(GG$153:GG155))),"")</f>
        <v>0</v>
      </c>
      <c r="GH155" s="25">
        <f>IFERROR(INDEX(GH$100:GH$149,_xlfn.AGGREGATE(15,6,(ROW(GH$100:GH$149)-ROW(GD$100)+1)/($FW$100:$FW$149="PASS"),ROWS(GH$153:GH155))),"")</f>
        <v>452.5</v>
      </c>
      <c r="GI155" s="25">
        <f>IFERROR(INDEX(GI$100:GI$149,_xlfn.AGGREGATE(15,6,(ROW(GI$100:GI$149)-ROW(GE$100)+1)/($FW$100:$FW$149="PASS"),ROWS(GI$153:GI155))),"")</f>
        <v>2.5</v>
      </c>
      <c r="GJ155" s="25">
        <f>IFERROR(INDEX(GJ$100:GJ$149,_xlfn.AGGREGATE(15,6,(ROW(GJ$100:GJ$149)-ROW(GF$100)+1)/($FW$100:$FW$149="PASS"),ROWS(GJ$153:GJ155))),"")</f>
        <v>0</v>
      </c>
      <c r="GK155" s="28">
        <f>IFERROR(INDEX(GK$100:GK$149,_xlfn.AGGREGATE(15,6,(ROW(GK$100:GK$149)-ROW(GG$100)+1)/($FW$100:$FW$149="PASS"),ROWS(GK$153:GK155))),"")</f>
        <v>457.64859999999999</v>
      </c>
      <c r="GL155" s="25">
        <f>IFERROR(INDEX(GL$100:GL$149,_xlfn.AGGREGATE(15,6,(ROW(GL$100:GL$149)-ROW(GH$100)+1)/($FW$100:$FW$149="PASS"),ROWS(GL$153:GL155))),"")</f>
        <v>905.27359999999999</v>
      </c>
      <c r="GM155" s="165">
        <f>IFERROR(INDEX(GM$100:GM$149,_xlfn.AGGREGATE(15,6,(ROW(GM$100:GM$149)-ROW(GI$100)+1)/($FW$100:$FW$149="PASS"),ROWS(GM$153:GM155))),"")</f>
        <v>1352.8986</v>
      </c>
      <c r="GN155" s="25">
        <f>IFERROR(INDEX(GN$100:GN$149,_xlfn.AGGREGATE(15,6,(ROW(GN$100:GN$149)-ROW(GJ$100)+1)/($FW$100:$FW$149="PASS"),ROWS(GN$153:GN155))),"")</f>
        <v>1805.3986</v>
      </c>
      <c r="GO155" s="25"/>
      <c r="GP155" s="305"/>
      <c r="GR155" s="12"/>
      <c r="GS155" s="12"/>
      <c r="GT155" s="12"/>
      <c r="GU155" s="12"/>
      <c r="GV155" s="12"/>
      <c r="GW155" s="12"/>
      <c r="GX155" s="12"/>
      <c r="GY155" s="12"/>
      <c r="GZ155" s="12"/>
      <c r="HA155" s="12"/>
      <c r="HB155" s="12"/>
      <c r="HC155" s="26"/>
      <c r="HD155" s="26"/>
      <c r="HE155" s="26"/>
      <c r="HF155" s="26"/>
      <c r="HG155" s="26"/>
      <c r="HH155" s="2"/>
      <c r="HI155" s="2"/>
      <c r="HJ155" s="25"/>
      <c r="HK155" s="2"/>
      <c r="HL155" s="2"/>
    </row>
    <row r="156" spans="14:220" x14ac:dyDescent="0.3">
      <c r="N156" s="2"/>
      <c r="O156" s="25"/>
      <c r="P156" s="25"/>
      <c r="Q156" s="25"/>
      <c r="R156" s="25"/>
      <c r="S156" s="25"/>
      <c r="T156" s="25"/>
      <c r="U156" s="25"/>
      <c r="V156" s="2"/>
      <c r="W156" s="2"/>
      <c r="X156" s="2"/>
      <c r="Y156" s="25"/>
      <c r="Z156" s="25"/>
      <c r="AA156" s="25"/>
      <c r="AB156" s="2"/>
      <c r="AC156" s="25"/>
      <c r="AD156" s="25"/>
      <c r="AE156" s="25"/>
      <c r="AF156" s="25"/>
      <c r="AG156" s="25"/>
      <c r="AH156" s="25"/>
      <c r="AI156" s="25"/>
      <c r="AJ156" s="25"/>
      <c r="AK156" s="25"/>
      <c r="AL156" s="25"/>
      <c r="AM156" s="25"/>
      <c r="AN156" s="25"/>
      <c r="AO156" s="25"/>
      <c r="AP156" s="25"/>
      <c r="AQ156" s="25"/>
      <c r="AR156" s="142"/>
      <c r="AS156" s="18"/>
      <c r="AT156" s="26"/>
      <c r="AU156" s="62" t="str">
        <f>AU103</f>
        <v>Status</v>
      </c>
      <c r="AV156" s="23"/>
      <c r="AW156" s="23"/>
      <c r="AX156" s="23"/>
      <c r="AY156" s="23"/>
      <c r="AZ156" s="221">
        <f>AV103</f>
        <v>0</v>
      </c>
      <c r="BA156" s="221"/>
      <c r="BB156" s="221"/>
      <c r="BC156" s="221"/>
      <c r="BD156" s="23">
        <f>BD103</f>
        <v>1</v>
      </c>
      <c r="BE156" s="23">
        <f>BE103</f>
        <v>2</v>
      </c>
      <c r="BF156" s="23">
        <f>BF103</f>
        <v>3</v>
      </c>
      <c r="BG156" s="22" t="str">
        <f t="shared" ref="BG156:BG187" si="260">BG50</f>
        <v>Rank</v>
      </c>
      <c r="BH156" s="26"/>
      <c r="BI156" s="26"/>
      <c r="BJ156" s="26"/>
      <c r="BK156" s="26"/>
      <c r="BL156" s="26"/>
      <c r="BM156" s="26"/>
      <c r="BN156" s="26"/>
      <c r="BO156" s="26"/>
      <c r="BP156" s="26"/>
      <c r="BQ156" s="26"/>
      <c r="BR156" s="26"/>
      <c r="BS156" s="26"/>
      <c r="BT156" s="26"/>
      <c r="BU156" s="26"/>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T156" s="366"/>
      <c r="DU156" s="142"/>
      <c r="DV156" s="26"/>
      <c r="DW156" s="48">
        <v>143</v>
      </c>
      <c r="DX156" s="26" t="str">
        <f>IFERROR(INDEX(AT$11:AT$2000,_xlfn.AGGREGATE(15,6,(ROW(AT$11:AT$2000)-ROW(AT$11)+1)/($AU$11:$AU$2000=$DY$8),ROWS(DX$11:DX156))),"")</f>
        <v/>
      </c>
      <c r="DY156" s="4" t="str">
        <f>IFERROR(INDEX(AU$11:AU$2000,_xlfn.AGGREGATE(15,6,(ROW(AU$11:AU$2000)-ROW(AU$11)+1)/($AU$11:$AU$2000=$DY$8),ROWS(DY$11:DY156))),"")</f>
        <v/>
      </c>
      <c r="DZ156" s="26" t="str">
        <f>IFERROR(INDEX(AV$11:AV$2000,_xlfn.AGGREGATE(15,6,(ROW(AV$11:AV$2000)-ROW(AV$11)+1)/($AU$11:$AU$2000=$DY$8),ROWS(DZ$11:DZ156))),"")</f>
        <v/>
      </c>
      <c r="EA156" s="26" t="str">
        <f>IFERROR(INDEX(AW$11:AW$2000,_xlfn.AGGREGATE(15,6,(ROW(AW$11:AW$2000)-ROW(AW$11)+1)/($AU$11:$AU$2000=$DY$8),ROWS(EA$11:EA156))),"")</f>
        <v/>
      </c>
      <c r="EB156" s="26" t="str">
        <f>IFERROR(INDEX(AX$11:AX$2000,_xlfn.AGGREGATE(15,6,(ROW(AX$11:AX$2000)-ROW(AX$11)+1)/($AU$11:$AU$2000=$DY$8),ROWS(EB$11:EB156))),"")</f>
        <v/>
      </c>
      <c r="EC156" s="26" t="str">
        <f>IFERROR(INDEX(AY$11:AY$2000,_xlfn.AGGREGATE(15,6,(ROW(AY$11:AY$2000)-ROW(AY$11)+1)/($AU$11:$AU$2000=$DY$8),ROWS(EC$11:EC156))),"")</f>
        <v/>
      </c>
      <c r="ED156" s="26" t="str">
        <f>IFERROR(INDEX(AZ$11:AZ$2000,_xlfn.AGGREGATE(15,6,(ROW(AZ$11:AZ$2000)-ROW(AZ$11)+1)/($AU$11:$AU$2000=$DY$8),ROWS(ED$11:ED156))),"")</f>
        <v/>
      </c>
      <c r="EE156" s="26" t="str">
        <f>IFERROR(INDEX(BA$11:BA$2000,_xlfn.AGGREGATE(15,6,(ROW(BA$11:BA$2000)-ROW(BA$11)+1)/($AU$11:$AU$2000=$DY$8),ROWS(EE$11:EE156))),"")</f>
        <v/>
      </c>
      <c r="EF156" s="26" t="str">
        <f>IFERROR(INDEX(BB$11:BB$2000,_xlfn.AGGREGATE(15,6,(ROW(BB$11:BB$2000)-ROW(BB$11)+1)/($AU$11:$AU$2000=$DY$8),ROWS(EF$11:EF156))),"")</f>
        <v/>
      </c>
      <c r="EG156" s="26" t="str">
        <f>IFERROR(INDEX(BC$11:BC$2000,_xlfn.AGGREGATE(15,6,(ROW(BC$11:BC$2000)-ROW(BC$11)+1)/($AU$11:$AU$2000=$DY$8),ROWS(EG$11:EG156))),"")</f>
        <v/>
      </c>
      <c r="EH156" s="26" t="str">
        <f>IFERROR(INDEX(BD$11:BD$2000,_xlfn.AGGREGATE(15,6,(ROW(BD$11:BD$2000)-ROW(BD$11)+1)/($AU$11:$AU$2000=$DY$8),ROWS(EH$11:EH156))),"")</f>
        <v/>
      </c>
      <c r="EI156" s="26" t="str">
        <f>IFERROR(INDEX(BE$11:BE$2000,_xlfn.AGGREGATE(15,6,(ROW(BE$11:BE$2000)-ROW(BE$11)+1)/($AU$11:$AU$2000=$DY$8),ROWS(EI$11:EI156))),"")</f>
        <v/>
      </c>
      <c r="EJ156" s="26" t="str">
        <f>IFERROR(INDEX(BF$11:BF$2000,_xlfn.AGGREGATE(15,6,(ROW(BF$11:BF$2000)-ROW(BF$11)+1)/($AU$11:$AU$2000=$DY$8),ROWS(EJ$11:EJ156))),"")</f>
        <v/>
      </c>
      <c r="EK156" s="26" t="str">
        <f>IFERROR(INDEX(BG$11:BG$2000,_xlfn.AGGREGATE(15,6,(ROW(BG$11:BG$2000)-ROW(BG$11)+1)/($AU$11:$AU$2000=$DY$8),ROWS(EK$11:EK156))),"")</f>
        <v/>
      </c>
      <c r="EL156" s="26" t="str">
        <f>IFERROR(INDEX(BH$11:BH$2000,_xlfn.AGGREGATE(15,6,(ROW(BH$11:BH$2000)-ROW(BH$11)+1)/($AU$11:$AU$2000=$DY$8),ROWS(EL$11:EL156))),"")</f>
        <v/>
      </c>
      <c r="EM156" s="26" t="str">
        <f>IFERROR(INDEX(BI$11:BI$2000,_xlfn.AGGREGATE(15,6,(ROW(BI$11:BI$2000)-ROW(BI$11)+1)/($AU$11:$AU$2000=$DY$8),ROWS(EM$11:EM156))),"")</f>
        <v/>
      </c>
      <c r="EN156" s="26" t="str">
        <f>IFERROR(INDEX(BJ$11:BJ$2000,_xlfn.AGGREGATE(15,6,(ROW(BJ$11:BJ$2000)-ROW(BJ$11)+1)/($AU$11:$AU$2000=$DY$8),ROWS(EN$11:EN156))),"")</f>
        <v/>
      </c>
      <c r="EO156" s="26" t="str">
        <f>IFERROR(INDEX(BK$11:BK$2000,_xlfn.AGGREGATE(15,6,(ROW(BK$11:BK$2000)-ROW(BK$11)+1)/($AU$11:$AU$2000=$DY$8),ROWS(EO$11:EO156))),"")</f>
        <v/>
      </c>
      <c r="EP156" s="26" t="str">
        <f>IFERROR(INDEX(BL$11:BL$2000,_xlfn.AGGREGATE(15,6,(ROW(BL$11:BL$2000)-ROW(BL$11)+1)/($AU$11:$AU$2000=$DY$8),ROWS(EP$11:EP156))),"")</f>
        <v/>
      </c>
      <c r="EQ156" s="26" t="str">
        <f>IFERROR(INDEX(BM$11:BM$2000,_xlfn.AGGREGATE(15,6,(ROW(BM$11:BM$2000)-ROW(BM$11)+1)/($AU$11:$AU$2000=$DY$8),ROWS(EQ$11:EQ156))),"")</f>
        <v/>
      </c>
      <c r="ER156" s="26" t="str">
        <f>IFERROR(INDEX(BN$11:BN$2000,_xlfn.AGGREGATE(15,6,(ROW(BN$11:BN$2000)-ROW(BN$11)+1)/($AU$11:$AU$2000=$DY$8),ROWS(ER$11:ER156))),"")</f>
        <v/>
      </c>
      <c r="ES156" s="26" t="str">
        <f>IFERROR(INDEX(BO$11:BO$2000,_xlfn.AGGREGATE(15,6,(ROW(BO$11:BO$2000)-ROW(BO$11)+1)/($AU$11:$AU$2000=$DY$8),ROWS(ES$11:ES156))),"")</f>
        <v/>
      </c>
      <c r="ET156" s="63" t="str">
        <f>IFERROR(INDEX(BP$11:BP$2000,_xlfn.AGGREGATE(15,6,(ROW(BP$11:BP$2000)-ROW(BP$11)+1)/($AU$11:$AU$2000=$DY$8),ROWS(ET$11:ET156))),"")</f>
        <v/>
      </c>
      <c r="EU156" s="25"/>
      <c r="EV156" s="47">
        <v>4</v>
      </c>
      <c r="EX156" s="164" t="str">
        <f>IFERROR(INDEX(EX$100:EX$149,_xlfn.AGGREGATE(15,6,(ROW(EX$100:EX$149)-ROW(EX$100)+1)/($EX$100:$EX$149="PASS"),ROWS(EX$153:EX156))),"")</f>
        <v>PASS</v>
      </c>
      <c r="EY156" s="28">
        <f>IFERROR(INDEX(EY$100:EY$149,_xlfn.AGGREGATE(15,6,(ROW(EY$100:EY$149)-ROW(EY$100)+1)/($EX$100:$EX$149="PASS"),ROWS(EY$153:EY156))),"")</f>
        <v>1</v>
      </c>
      <c r="EZ156" s="25">
        <f>IFERROR(INDEX(EZ$100:EZ$149,_xlfn.AGGREGATE(15,6,(ROW(EZ$100:EZ$149)-ROW(EZ$100)+1)/($EX$100:$EX$149="PASS"),ROWS(EZ$153:EZ156))),"")</f>
        <v>1</v>
      </c>
      <c r="FA156" s="25">
        <f>IFERROR(INDEX(FA$100:FA$149,_xlfn.AGGREGATE(15,6,(ROW(FA$100:FA$149)-ROW(FA$100)+1)/($EX$100:$EX$149="PASS"),ROWS(FA$153:FA156))),"")</f>
        <v>3</v>
      </c>
      <c r="FB156" s="25">
        <f>IFERROR(INDEX(FB$100:FB$149,_xlfn.AGGREGATE(15,6,(ROW(FB$100:FB$149)-ROW(FB$100)+1)/($EX$100:$EX$149="PASS"),ROWS(FB$153:FB156))),"")</f>
        <v>3</v>
      </c>
      <c r="FC156" s="25">
        <f>IFERROR(INDEX(FC$100:FC$149,_xlfn.AGGREGATE(15,6,(ROW(FC$100:FC$149)-ROW(EY$100)+1)/($EX$100:$EX$149="PASS"),ROWS(FC$153:FC156))),"")</f>
        <v>3</v>
      </c>
      <c r="FD156" s="25">
        <f>IFERROR(INDEX(FD$100:FD$149,_xlfn.AGGREGATE(15,6,(ROW(FD$100:FD$149)-ROW(EZ$100)+1)/($EX$100:$EX$149="PASS"),ROWS(FD$153:FD156))),"")</f>
        <v>1</v>
      </c>
      <c r="FE156" s="25">
        <f>IFERROR(INDEX(FE$100:FE$149,_xlfn.AGGREGATE(15,6,(ROW(FE$100:FE$149)-ROW(FA$100)+1)/($EX$100:$EX$149="PASS"),ROWS(FE$153:FE156))),"")</f>
        <v>1</v>
      </c>
      <c r="FF156" s="30">
        <f>IFERROR(INDEX(FF$100:FF$149,_xlfn.AGGREGATE(15,6,(ROW(FF$100:FF$149)-ROW(FB$100)+1)/($EX$100:$EX$149="PASS"),ROWS(FF$153:FF156))),"")</f>
        <v>1</v>
      </c>
      <c r="FG156" s="25">
        <f>IFERROR(INDEX(FG$100:FG$149,_xlfn.AGGREGATE(15,6,(ROW(FG$100:FG$149)-ROW(FC$100)+1)/($EX$100:$EX$149="PASS"),ROWS(FG$153:FG156))),"")</f>
        <v>219</v>
      </c>
      <c r="FH156" s="25">
        <f>IFERROR(INDEX(FH$100:FH$149,_xlfn.AGGREGATE(15,6,(ROW(FH$100:FH$149)-ROW(FD$100)+1)/($EX$100:$EX$149="PASS"),ROWS(FH$153:FH156))),"")</f>
        <v>246</v>
      </c>
      <c r="FI156" s="25">
        <f>IFERROR(INDEX(FI$100:FI$149,_xlfn.AGGREGATE(15,6,(ROW(FI$100:FI$149)-ROW(FE$100)+1)/($EX$100:$EX$149="PASS"),ROWS(FI$153:FI156))),"")</f>
        <v>273</v>
      </c>
      <c r="FJ156" s="25">
        <f>IFERROR(INDEX(FJ$100:FJ$149,_xlfn.AGGREGATE(15,6,(ROW(FJ$100:FJ$149)-ROW(FF$100)+1)/($EX$100:$EX$149="PASS"),ROWS(FJ$153:FJ156))),"")</f>
        <v>27</v>
      </c>
      <c r="FK156" s="25"/>
      <c r="FL156" s="28">
        <f>IFERROR(INDEX(FL$100:FL$149,_xlfn.AGGREGATE(15,6,(ROW(FL$100:FL$149)-ROW(FH$100)+1)/($EX$100:$EX$149="PASS"),ROWS(FL$153:FL156))),"")</f>
        <v>219</v>
      </c>
      <c r="FM156" s="25">
        <f>IFERROR(INDEX(FM$100:FM$149,_xlfn.AGGREGATE(15,6,(ROW(FM$100:FM$149)-ROW(FI$100)+1)/($EX$100:$EX$149="PASS"),ROWS(FM$153:FM156))),"")</f>
        <v>438</v>
      </c>
      <c r="FN156" s="25">
        <f>IFERROR(INDEX(FN$100:FN$149,_xlfn.AGGREGATE(15,6,(ROW(FN$100:FN$149)-ROW(FJ$100)+1)/($EX$100:$EX$149="PASS"),ROWS(FN$153:FN156))),"")</f>
        <v>711</v>
      </c>
      <c r="FO156" s="25">
        <f>IFERROR(INDEX(FO$100:FO$149,_xlfn.AGGREGATE(15,6,(ROW(FO$100:FO$149)-ROW(FK$100)+1)/($EX$100:$EX$149="PASS"),ROWS(FO$153:FO156))),"")</f>
        <v>984</v>
      </c>
      <c r="FP156" s="25">
        <f>IFERROR(INDEX(FP$100:FP$149,_xlfn.AGGREGATE(15,6,(ROW(FP$100:FP$149)-ROW(FL$100)+1)/($EX$100:$EX$149="PASS"),ROWS(FP$153:FP156))),"")</f>
        <v>1257</v>
      </c>
      <c r="FQ156" s="25">
        <f>IFERROR(INDEX(FQ$100:FQ$149,_xlfn.AGGREGATE(15,6,(ROW(FQ$100:FQ$149)-ROW(FM$100)+1)/($EX$100:$EX$149="PASS"),ROWS(FQ$153:FQ156))),"")</f>
        <v>1476</v>
      </c>
      <c r="FR156" s="25">
        <f>IFERROR(INDEX(FR$100:FR$149,_xlfn.AGGREGATE(15,6,(ROW(FR$100:FR$149)-ROW(FN$100)+1)/($EX$100:$EX$149="PASS"),ROWS(FR$153:FR156))),"")</f>
        <v>1695</v>
      </c>
      <c r="FS156" s="165">
        <f>IFERROR(INDEX(FS$100:FS$149,_xlfn.AGGREGATE(15,6,(ROW(FS$100:FS$149)-ROW(FO$100)+1)/($EX$100:$EX$149="PASS"),ROWS(FS$153:FS156))),"")</f>
        <v>0</v>
      </c>
      <c r="FT156" s="25"/>
      <c r="FU156" s="49"/>
      <c r="FV156" s="21"/>
      <c r="FW156" s="164" t="str">
        <f>IFERROR(INDEX(FW$100:FW$149,_xlfn.AGGREGATE(15,6,(ROW(FW$100:FW$149)-ROW(FW$100)+1)/($FW$100:$FW$149="PASS"),ROWS(FW$153:FW156))),"")</f>
        <v>PASS</v>
      </c>
      <c r="FX156" s="28">
        <f>IFERROR(INDEX(FX$100:FX$149,_xlfn.AGGREGATE(15,6,(ROW(FX$100:FX$149)-ROW(FX$100)+1)/($FW$100:$FW$149="PASS"),ROWS(FX$153:FX156))),"")</f>
        <v>3</v>
      </c>
      <c r="FY156" s="25">
        <f>IFERROR(INDEX(FY$100:FY$149,_xlfn.AGGREGATE(15,6,(ROW(FY$100:FY$149)-ROW(FY$100)+1)/($FW$100:$FW$149="PASS"),ROWS(FY$153:FY156))),"")</f>
        <v>1</v>
      </c>
      <c r="FZ156" s="25">
        <f>IFERROR(INDEX(FZ$100:FZ$149,_xlfn.AGGREGATE(15,6,(ROW(FZ$100:FZ$149)-ROW(FZ$100)+1)/($FW$100:$FW$149="PASS"),ROWS(FZ$153:FZ156))),"")</f>
        <v>1</v>
      </c>
      <c r="GA156" s="25">
        <f>IFERROR(INDEX(GA$100:GA$149,_xlfn.AGGREGATE(15,6,(ROW(GA$100:GA$149)-ROW(GA$100)+1)/($FW$100:$FW$149="PASS"),ROWS(GA$153:GA156))),"")</f>
        <v>3</v>
      </c>
      <c r="GB156" s="25">
        <f>IFERROR(INDEX(GB$100:GB$149,_xlfn.AGGREGATE(15,6,(ROW(GB$100:GB$149)-ROW(FX$100)+1)/($FW$100:$FW$149="PASS"),ROWS(GB$153:GB156))),"")</f>
        <v>1</v>
      </c>
      <c r="GC156" s="25">
        <f>IFERROR(INDEX(GC$100:GC$149,_xlfn.AGGREGATE(15,6,(ROW(GC$100:GC$149)-ROW(FY$100)+1)/($FW$100:$FW$149="PASS"),ROWS(GC$153:GC156))),"")</f>
        <v>1</v>
      </c>
      <c r="GD156" s="25">
        <f>IFERROR(INDEX(GD$100:GD$149,_xlfn.AGGREGATE(15,6,(ROW(GD$100:GD$149)-ROW(FZ$100)+1)/($FW$100:$FW$149="PASS"),ROWS(GD$153:GD156))),"")</f>
        <v>3</v>
      </c>
      <c r="GE156" s="30">
        <f>IFERROR(INDEX(GE$100:GE$149,_xlfn.AGGREGATE(15,6,(ROW(GE$100:GE$149)-ROW(GA$100)+1)/($FW$100:$FW$149="PASS"),ROWS(GE$153:GE156))),"")</f>
        <v>1</v>
      </c>
      <c r="GF156" s="25">
        <f>IFERROR(INDEX(GF$100:GF$149,_xlfn.AGGREGATE(15,6,(ROW(GF$100:GF$149)-ROW(GB$100)+1)/($FW$100:$FW$149="PASS"),ROWS(GF$153:GF156))),"")</f>
        <v>447</v>
      </c>
      <c r="GG156" s="25">
        <f>IFERROR(INDEX(GG$100:GG$149,_xlfn.AGGREGATE(15,6,(ROW(GG$100:GG$149)-ROW(GC$100)+1)/($FW$100:$FW$149="PASS"),ROWS(GG$153:GG156))),"")</f>
        <v>0</v>
      </c>
      <c r="GH156" s="25">
        <f>IFERROR(INDEX(GH$100:GH$149,_xlfn.AGGREGATE(15,6,(ROW(GH$100:GH$149)-ROW(GD$100)+1)/($FW$100:$FW$149="PASS"),ROWS(GH$153:GH156))),"")</f>
        <v>453</v>
      </c>
      <c r="GI156" s="25">
        <f>IFERROR(INDEX(GI$100:GI$149,_xlfn.AGGREGATE(15,6,(ROW(GI$100:GI$149)-ROW(GE$100)+1)/($FW$100:$FW$149="PASS"),ROWS(GI$153:GI156))),"")</f>
        <v>3</v>
      </c>
      <c r="GJ156" s="25">
        <f>IFERROR(INDEX(GJ$100:GJ$149,_xlfn.AGGREGATE(15,6,(ROW(GJ$100:GJ$149)-ROW(GF$100)+1)/($FW$100:$FW$149="PASS"),ROWS(GJ$153:GJ156))),"")</f>
        <v>0</v>
      </c>
      <c r="GK156" s="28">
        <f>IFERROR(INDEX(GK$100:GK$149,_xlfn.AGGREGATE(15,6,(ROW(GK$100:GK$149)-ROW(GG$100)+1)/($FW$100:$FW$149="PASS"),ROWS(GK$153:GK156))),"")</f>
        <v>458.14859999999999</v>
      </c>
      <c r="GL156" s="25">
        <f>IFERROR(INDEX(GL$100:GL$149,_xlfn.AGGREGATE(15,6,(ROW(GL$100:GL$149)-ROW(GH$100)+1)/($FW$100:$FW$149="PASS"),ROWS(GL$153:GL156))),"")</f>
        <v>905.27359999999999</v>
      </c>
      <c r="GM156" s="165">
        <f>IFERROR(INDEX(GM$100:GM$149,_xlfn.AGGREGATE(15,6,(ROW(GM$100:GM$149)-ROW(GI$100)+1)/($FW$100:$FW$149="PASS"),ROWS(GM$153:GM156))),"")</f>
        <v>1352.3986</v>
      </c>
      <c r="GN156" s="25">
        <f>IFERROR(INDEX(GN$100:GN$149,_xlfn.AGGREGATE(15,6,(ROW(GN$100:GN$149)-ROW(GJ$100)+1)/($FW$100:$FW$149="PASS"),ROWS(GN$153:GN156))),"")</f>
        <v>1805.3986</v>
      </c>
      <c r="GO156" s="25"/>
      <c r="GP156" s="305"/>
      <c r="GR156" s="12"/>
      <c r="GS156" s="12"/>
      <c r="GT156" s="12"/>
      <c r="GU156" s="12"/>
      <c r="GV156" s="12"/>
      <c r="GW156" s="12"/>
      <c r="GX156" s="12"/>
      <c r="GY156" s="12"/>
      <c r="GZ156" s="12"/>
      <c r="HA156" s="12"/>
      <c r="HB156" s="12"/>
      <c r="HC156" s="26"/>
      <c r="HD156" s="26"/>
      <c r="HE156" s="26"/>
      <c r="HF156" s="26"/>
      <c r="HG156" s="26"/>
      <c r="HH156" s="2"/>
      <c r="HI156" s="2"/>
      <c r="HJ156" s="25"/>
      <c r="HK156" s="2"/>
      <c r="HL156" s="2"/>
    </row>
    <row r="157" spans="14:220" x14ac:dyDescent="0.3">
      <c r="N157" s="2"/>
      <c r="O157" s="25"/>
      <c r="P157" s="25"/>
      <c r="Q157" s="25"/>
      <c r="R157" s="25"/>
      <c r="S157" s="25"/>
      <c r="T157" s="25"/>
      <c r="U157" s="25"/>
      <c r="V157" s="2"/>
      <c r="W157" s="2"/>
      <c r="X157" s="2"/>
      <c r="Y157" s="25"/>
      <c r="Z157" s="25"/>
      <c r="AA157" s="25"/>
      <c r="AB157" s="2"/>
      <c r="AC157" s="25"/>
      <c r="AD157" s="25"/>
      <c r="AE157" s="25"/>
      <c r="AF157" s="25"/>
      <c r="AG157" s="25"/>
      <c r="AH157" s="25"/>
      <c r="AI157" s="25"/>
      <c r="AJ157" s="25"/>
      <c r="AK157" s="25"/>
      <c r="AL157" s="25"/>
      <c r="AM157" s="25"/>
      <c r="AN157" s="25"/>
      <c r="AO157" s="25"/>
      <c r="AP157" s="25"/>
      <c r="AQ157" s="25"/>
      <c r="AR157" s="142"/>
      <c r="AS157" s="18">
        <v>1</v>
      </c>
      <c r="AT157" s="26" t="s">
        <v>122</v>
      </c>
      <c r="AU157" s="4" t="str">
        <f t="shared" ref="AU157:AU206" si="261">IF(OR(BR157="no",BS157="int",BI157=0),"FAIL",IF(BR157="yes2","PASS2",IF(BR157="yes3","PASS","fail?")))</f>
        <v>FAIL</v>
      </c>
      <c r="AV157" s="26">
        <v>1</v>
      </c>
      <c r="AW157" s="26">
        <v>1</v>
      </c>
      <c r="AX157" s="26">
        <v>3</v>
      </c>
      <c r="AY157" s="26">
        <v>3</v>
      </c>
      <c r="AZ157" s="26">
        <v>1</v>
      </c>
      <c r="BA157" s="26">
        <v>1</v>
      </c>
      <c r="BB157" s="26">
        <v>3</v>
      </c>
      <c r="BC157" s="26">
        <v>3</v>
      </c>
      <c r="BD157" s="26">
        <f t="shared" ref="BD157:BD188" si="262">BD51</f>
        <v>245</v>
      </c>
      <c r="BE157" s="26"/>
      <c r="BF157" s="26">
        <f t="shared" ref="BF157:BF188" si="263">BF51</f>
        <v>247</v>
      </c>
      <c r="BG157" s="63">
        <f t="shared" si="260"/>
        <v>1</v>
      </c>
      <c r="BH157" s="26"/>
      <c r="BI157" s="138">
        <f t="shared" ref="BI157:BI188" si="264">IF($J$44&lt;BI$50,0,IF(AV157=1,BH157+$BD157,IF(AV157=2,BH157+$BE157,IF(AV157=3,BH157+$BF157))))</f>
        <v>245</v>
      </c>
      <c r="BJ157" s="138">
        <f t="shared" ref="BJ157:BJ188" si="265">IF($J$44&lt;BJ$50,0,IF(AW157=1,BI157+$BD157,IF(AW157=2,BI157+$BE157,IF(AW157=3,BI157+$BF157))))</f>
        <v>490</v>
      </c>
      <c r="BK157" s="138">
        <f t="shared" ref="BK157:BK188" si="266">IF($J$44&lt;BK$50,0,IF(AX157=1,BJ157+$BD157,IF(AX157=2,BJ157+$BE157,IF(AX157=3,BJ157+$BF157))))</f>
        <v>737</v>
      </c>
      <c r="BL157" s="138">
        <f t="shared" ref="BL157:BL188" si="267">IF($J$44&lt;BL$50,0,IF(AY157=1,BK157+$BD157,IF(AY157=2,BK157+$BE157,IF(AY157=3,BK157+$BF157))))</f>
        <v>984</v>
      </c>
      <c r="BM157" s="138">
        <f t="shared" ref="BM157:BM188" si="268">IF($J$44&lt;BM$50,0,IF(AZ157=1,BL157+$BD157,IF(AZ157=2,BL157+$BE157,IF(AZ157=3,BL157+$BF157))))</f>
        <v>1229</v>
      </c>
      <c r="BN157" s="138">
        <f t="shared" ref="BN157:BN188" si="269">IF($J$44&lt;BN$50,0,IF(BA157=1,BM157+$BD157,IF(BA157=2,BM157+$BE157,IF(BA157=3,BM157+$BF157))))</f>
        <v>1474</v>
      </c>
      <c r="BO157" s="138">
        <f t="shared" ref="BO157:BO188" si="270">IF($J$44&lt;BO$50,0,IF(BB157=1,BN157+$BD157,IF(BB157=2,BN157+$BE157,IF(BB157=3,BN157+$BF157))))</f>
        <v>1721</v>
      </c>
      <c r="BP157" s="138">
        <f t="shared" ref="BP157:BP188" si="271">IF($J$44&lt;BP$50,0,IF(BC157=1,BO157+$BD157,IF(BC157=2,BO157+$BE157,IF(BC157=3,BO157+$BF157))))</f>
        <v>0</v>
      </c>
      <c r="BQ157" s="26"/>
      <c r="BR157" s="26" t="str">
        <f t="shared" ref="BR157:BR206" si="272">IF(AND(MAX(BI157:BP157)&gt;$J$24,MAX(BI157:BP157)&lt;$J$25),"yes3",IF(AND(MAX(BI157:BP157)&gt;$J$24,MAX(BI157:BP157)&lt;$J$26),"yes2","no"))</f>
        <v>yes2</v>
      </c>
      <c r="BS157" s="26" t="str">
        <f t="shared" si="250"/>
        <v>Int</v>
      </c>
      <c r="BT157" s="26"/>
      <c r="BU157" s="26"/>
      <c r="BV157" s="1">
        <f t="shared" ref="BV157:CE166" si="273">IF(BV$3=0,0,IF(AND(ABS($BI157-BV$3)&gt;PostVertTotTol,ABS($BJ157-BV$3)&gt;PostVertTotTol,ABS($BK157-BV$3)&gt;PostVertTotTol,ABS($BL157-BV$3)&gt;PostVertTotTol,ABS($BM157-BV$3)&gt;PostVertTotTol,ABS($BN157-BV$3)&gt;PostVertTotTol,ABS($BO157-BV$3)&gt;PostVertTotTol,ABS($BP157-BV$3)&gt;PostVertTotTol),0,1))</f>
        <v>0</v>
      </c>
      <c r="BW157" s="1">
        <f t="shared" si="273"/>
        <v>0</v>
      </c>
      <c r="BX157" s="1">
        <f t="shared" si="273"/>
        <v>0</v>
      </c>
      <c r="BY157" s="1">
        <f t="shared" si="273"/>
        <v>0</v>
      </c>
      <c r="BZ157" s="1">
        <f t="shared" si="273"/>
        <v>0</v>
      </c>
      <c r="CA157" s="1">
        <f t="shared" si="273"/>
        <v>0</v>
      </c>
      <c r="CB157" s="1">
        <f t="shared" si="273"/>
        <v>1</v>
      </c>
      <c r="CC157" s="1">
        <f t="shared" si="273"/>
        <v>0</v>
      </c>
      <c r="CD157" s="1">
        <f t="shared" si="273"/>
        <v>0</v>
      </c>
      <c r="CE157" s="1">
        <f t="shared" si="273"/>
        <v>0</v>
      </c>
      <c r="CF157" s="1">
        <f t="shared" ref="CF157:CO166" si="274">IF(CF$3=0,0,IF(AND(ABS($BI157-CF$3)&gt;PostVertTotTol,ABS($BJ157-CF$3)&gt;PostVertTotTol,ABS($BK157-CF$3)&gt;PostVertTotTol,ABS($BL157-CF$3)&gt;PostVertTotTol,ABS($BM157-CF$3)&gt;PostVertTotTol,ABS($BN157-CF$3)&gt;PostVertTotTol,ABS($BO157-CF$3)&gt;PostVertTotTol,ABS($BP157-CF$3)&gt;PostVertTotTol),0,1))</f>
        <v>0</v>
      </c>
      <c r="CG157" s="1">
        <f t="shared" si="274"/>
        <v>0</v>
      </c>
      <c r="CH157" s="1">
        <f t="shared" si="274"/>
        <v>1</v>
      </c>
      <c r="CI157" s="1">
        <f t="shared" si="274"/>
        <v>0</v>
      </c>
      <c r="CJ157" s="1">
        <f t="shared" si="274"/>
        <v>0</v>
      </c>
      <c r="CK157" s="1">
        <f t="shared" si="274"/>
        <v>0</v>
      </c>
      <c r="CL157" s="1">
        <f t="shared" si="274"/>
        <v>0</v>
      </c>
      <c r="CM157" s="1">
        <f t="shared" si="274"/>
        <v>0</v>
      </c>
      <c r="CN157" s="1">
        <f t="shared" si="274"/>
        <v>0</v>
      </c>
      <c r="CO157" s="1">
        <f t="shared" si="274"/>
        <v>0</v>
      </c>
      <c r="CP157" s="1">
        <f t="shared" ref="CP157:CY166" si="275">IF(CP$3=0,0,IF(AND(ABS($BI157-CP$3)&gt;PostVertTotTol,ABS($BJ157-CP$3)&gt;PostVertTotTol,ABS($BK157-CP$3)&gt;PostVertTotTol,ABS($BL157-CP$3)&gt;PostVertTotTol,ABS($BM157-CP$3)&gt;PostVertTotTol,ABS($BN157-CP$3)&gt;PostVertTotTol,ABS($BO157-CP$3)&gt;PostVertTotTol,ABS($BP157-CP$3)&gt;PostVertTotTol),0,1))</f>
        <v>0</v>
      </c>
      <c r="CQ157" s="1">
        <f t="shared" si="275"/>
        <v>0</v>
      </c>
      <c r="CR157" s="1">
        <f t="shared" si="275"/>
        <v>0</v>
      </c>
      <c r="CS157" s="1">
        <f t="shared" si="275"/>
        <v>0</v>
      </c>
      <c r="CT157" s="1">
        <f t="shared" si="275"/>
        <v>0</v>
      </c>
      <c r="CU157" s="1">
        <f t="shared" si="275"/>
        <v>0</v>
      </c>
      <c r="CV157" s="1">
        <f t="shared" si="275"/>
        <v>0</v>
      </c>
      <c r="CW157" s="1">
        <f t="shared" si="275"/>
        <v>0</v>
      </c>
      <c r="CX157" s="1">
        <f t="shared" si="275"/>
        <v>0</v>
      </c>
      <c r="CY157" s="1">
        <f t="shared" si="275"/>
        <v>0</v>
      </c>
      <c r="CZ157" s="1">
        <f t="shared" ref="CZ157:DI166" si="276">IF(CZ$3=0,0,IF(AND(ABS($BI157-CZ$3)&gt;PostVertTotTol,ABS($BJ157-CZ$3)&gt;PostVertTotTol,ABS($BK157-CZ$3)&gt;PostVertTotTol,ABS($BL157-CZ$3)&gt;PostVertTotTol,ABS($BM157-CZ$3)&gt;PostVertTotTol,ABS($BN157-CZ$3)&gt;PostVertTotTol,ABS($BO157-CZ$3)&gt;PostVertTotTol,ABS($BP157-CZ$3)&gt;PostVertTotTol),0,1))</f>
        <v>0</v>
      </c>
      <c r="DA157" s="1">
        <f t="shared" si="276"/>
        <v>0</v>
      </c>
      <c r="DB157" s="1">
        <f t="shared" si="276"/>
        <v>0</v>
      </c>
      <c r="DC157" s="1">
        <f t="shared" si="276"/>
        <v>0</v>
      </c>
      <c r="DD157" s="1">
        <f t="shared" si="276"/>
        <v>0</v>
      </c>
      <c r="DE157" s="1">
        <f t="shared" si="276"/>
        <v>0</v>
      </c>
      <c r="DF157" s="1">
        <f t="shared" si="276"/>
        <v>0</v>
      </c>
      <c r="DG157" s="1">
        <f t="shared" si="276"/>
        <v>0</v>
      </c>
      <c r="DH157" s="1">
        <f t="shared" si="276"/>
        <v>0</v>
      </c>
      <c r="DI157" s="1">
        <f t="shared" si="276"/>
        <v>0</v>
      </c>
      <c r="DJ157" s="1">
        <f t="shared" ref="DJ157:DO166" si="277">IF(DJ$3=0,0,IF(AND(ABS($BI157-DJ$3)&gt;PostVertTotTol,ABS($BJ157-DJ$3)&gt;PostVertTotTol,ABS($BK157-DJ$3)&gt;PostVertTotTol,ABS($BL157-DJ$3)&gt;PostVertTotTol,ABS($BM157-DJ$3)&gt;PostVertTotTol,ABS($BN157-DJ$3)&gt;PostVertTotTol,ABS($BO157-DJ$3)&gt;PostVertTotTol,ABS($BP157-DJ$3)&gt;PostVertTotTol),0,1))</f>
        <v>0</v>
      </c>
      <c r="DK157" s="1">
        <f t="shared" si="277"/>
        <v>0</v>
      </c>
      <c r="DL157" s="1">
        <f t="shared" si="277"/>
        <v>0</v>
      </c>
      <c r="DM157" s="1">
        <f t="shared" si="277"/>
        <v>1</v>
      </c>
      <c r="DN157" s="1">
        <f t="shared" si="277"/>
        <v>0</v>
      </c>
      <c r="DO157" s="1">
        <f t="shared" si="277"/>
        <v>0</v>
      </c>
      <c r="DT157" s="366"/>
      <c r="DU157" s="142"/>
      <c r="DV157" s="26"/>
      <c r="DW157" s="48">
        <v>144</v>
      </c>
      <c r="DX157" s="26" t="str">
        <f>IFERROR(INDEX(AT$11:AT$2000,_xlfn.AGGREGATE(15,6,(ROW(AT$11:AT$2000)-ROW(AT$11)+1)/($AU$11:$AU$2000=$DY$8),ROWS(DX$11:DX157))),"")</f>
        <v/>
      </c>
      <c r="DY157" s="4" t="str">
        <f>IFERROR(INDEX(AU$11:AU$2000,_xlfn.AGGREGATE(15,6,(ROW(AU$11:AU$2000)-ROW(AU$11)+1)/($AU$11:$AU$2000=$DY$8),ROWS(DY$11:DY157))),"")</f>
        <v/>
      </c>
      <c r="DZ157" s="26" t="str">
        <f>IFERROR(INDEX(AV$11:AV$2000,_xlfn.AGGREGATE(15,6,(ROW(AV$11:AV$2000)-ROW(AV$11)+1)/($AU$11:$AU$2000=$DY$8),ROWS(DZ$11:DZ157))),"")</f>
        <v/>
      </c>
      <c r="EA157" s="26" t="str">
        <f>IFERROR(INDEX(AW$11:AW$2000,_xlfn.AGGREGATE(15,6,(ROW(AW$11:AW$2000)-ROW(AW$11)+1)/($AU$11:$AU$2000=$DY$8),ROWS(EA$11:EA157))),"")</f>
        <v/>
      </c>
      <c r="EB157" s="26" t="str">
        <f>IFERROR(INDEX(AX$11:AX$2000,_xlfn.AGGREGATE(15,6,(ROW(AX$11:AX$2000)-ROW(AX$11)+1)/($AU$11:$AU$2000=$DY$8),ROWS(EB$11:EB157))),"")</f>
        <v/>
      </c>
      <c r="EC157" s="26" t="str">
        <f>IFERROR(INDEX(AY$11:AY$2000,_xlfn.AGGREGATE(15,6,(ROW(AY$11:AY$2000)-ROW(AY$11)+1)/($AU$11:$AU$2000=$DY$8),ROWS(EC$11:EC157))),"")</f>
        <v/>
      </c>
      <c r="ED157" s="26" t="str">
        <f>IFERROR(INDEX(AZ$11:AZ$2000,_xlfn.AGGREGATE(15,6,(ROW(AZ$11:AZ$2000)-ROW(AZ$11)+1)/($AU$11:$AU$2000=$DY$8),ROWS(ED$11:ED157))),"")</f>
        <v/>
      </c>
      <c r="EE157" s="26" t="str">
        <f>IFERROR(INDEX(BA$11:BA$2000,_xlfn.AGGREGATE(15,6,(ROW(BA$11:BA$2000)-ROW(BA$11)+1)/($AU$11:$AU$2000=$DY$8),ROWS(EE$11:EE157))),"")</f>
        <v/>
      </c>
      <c r="EF157" s="26" t="str">
        <f>IFERROR(INDEX(BB$11:BB$2000,_xlfn.AGGREGATE(15,6,(ROW(BB$11:BB$2000)-ROW(BB$11)+1)/($AU$11:$AU$2000=$DY$8),ROWS(EF$11:EF157))),"")</f>
        <v/>
      </c>
      <c r="EG157" s="26" t="str">
        <f>IFERROR(INDEX(BC$11:BC$2000,_xlfn.AGGREGATE(15,6,(ROW(BC$11:BC$2000)-ROW(BC$11)+1)/($AU$11:$AU$2000=$DY$8),ROWS(EG$11:EG157))),"")</f>
        <v/>
      </c>
      <c r="EH157" s="26" t="str">
        <f>IFERROR(INDEX(BD$11:BD$2000,_xlfn.AGGREGATE(15,6,(ROW(BD$11:BD$2000)-ROW(BD$11)+1)/($AU$11:$AU$2000=$DY$8),ROWS(EH$11:EH157))),"")</f>
        <v/>
      </c>
      <c r="EI157" s="26" t="str">
        <f>IFERROR(INDEX(BE$11:BE$2000,_xlfn.AGGREGATE(15,6,(ROW(BE$11:BE$2000)-ROW(BE$11)+1)/($AU$11:$AU$2000=$DY$8),ROWS(EI$11:EI157))),"")</f>
        <v/>
      </c>
      <c r="EJ157" s="26" t="str">
        <f>IFERROR(INDEX(BF$11:BF$2000,_xlfn.AGGREGATE(15,6,(ROW(BF$11:BF$2000)-ROW(BF$11)+1)/($AU$11:$AU$2000=$DY$8),ROWS(EJ$11:EJ157))),"")</f>
        <v/>
      </c>
      <c r="EK157" s="26" t="str">
        <f>IFERROR(INDEX(BG$11:BG$2000,_xlfn.AGGREGATE(15,6,(ROW(BG$11:BG$2000)-ROW(BG$11)+1)/($AU$11:$AU$2000=$DY$8),ROWS(EK$11:EK157))),"")</f>
        <v/>
      </c>
      <c r="EL157" s="26" t="str">
        <f>IFERROR(INDEX(BH$11:BH$2000,_xlfn.AGGREGATE(15,6,(ROW(BH$11:BH$2000)-ROW(BH$11)+1)/($AU$11:$AU$2000=$DY$8),ROWS(EL$11:EL157))),"")</f>
        <v/>
      </c>
      <c r="EM157" s="26" t="str">
        <f>IFERROR(INDEX(BI$11:BI$2000,_xlfn.AGGREGATE(15,6,(ROW(BI$11:BI$2000)-ROW(BI$11)+1)/($AU$11:$AU$2000=$DY$8),ROWS(EM$11:EM157))),"")</f>
        <v/>
      </c>
      <c r="EN157" s="26" t="str">
        <f>IFERROR(INDEX(BJ$11:BJ$2000,_xlfn.AGGREGATE(15,6,(ROW(BJ$11:BJ$2000)-ROW(BJ$11)+1)/($AU$11:$AU$2000=$DY$8),ROWS(EN$11:EN157))),"")</f>
        <v/>
      </c>
      <c r="EO157" s="26" t="str">
        <f>IFERROR(INDEX(BK$11:BK$2000,_xlfn.AGGREGATE(15,6,(ROW(BK$11:BK$2000)-ROW(BK$11)+1)/($AU$11:$AU$2000=$DY$8),ROWS(EO$11:EO157))),"")</f>
        <v/>
      </c>
      <c r="EP157" s="26" t="str">
        <f>IFERROR(INDEX(BL$11:BL$2000,_xlfn.AGGREGATE(15,6,(ROW(BL$11:BL$2000)-ROW(BL$11)+1)/($AU$11:$AU$2000=$DY$8),ROWS(EP$11:EP157))),"")</f>
        <v/>
      </c>
      <c r="EQ157" s="26" t="str">
        <f>IFERROR(INDEX(BM$11:BM$2000,_xlfn.AGGREGATE(15,6,(ROW(BM$11:BM$2000)-ROW(BM$11)+1)/($AU$11:$AU$2000=$DY$8),ROWS(EQ$11:EQ157))),"")</f>
        <v/>
      </c>
      <c r="ER157" s="26" t="str">
        <f>IFERROR(INDEX(BN$11:BN$2000,_xlfn.AGGREGATE(15,6,(ROW(BN$11:BN$2000)-ROW(BN$11)+1)/($AU$11:$AU$2000=$DY$8),ROWS(ER$11:ER157))),"")</f>
        <v/>
      </c>
      <c r="ES157" s="26" t="str">
        <f>IFERROR(INDEX(BO$11:BO$2000,_xlfn.AGGREGATE(15,6,(ROW(BO$11:BO$2000)-ROW(BO$11)+1)/($AU$11:$AU$2000=$DY$8),ROWS(ES$11:ES157))),"")</f>
        <v/>
      </c>
      <c r="ET157" s="63" t="str">
        <f>IFERROR(INDEX(BP$11:BP$2000,_xlfn.AGGREGATE(15,6,(ROW(BP$11:BP$2000)-ROW(BP$11)+1)/($AU$11:$AU$2000=$DY$8),ROWS(ET$11:ET157))),"")</f>
        <v/>
      </c>
      <c r="EU157" s="25"/>
      <c r="EV157" s="47">
        <v>5</v>
      </c>
      <c r="EX157" s="164" t="str">
        <f>IFERROR(INDEX(EX$100:EX$149,_xlfn.AGGREGATE(15,6,(ROW(EX$100:EX$149)-ROW(EX$100)+1)/($EX$100:$EX$149="PASS"),ROWS(EX$153:EX157))),"")</f>
        <v>PASS</v>
      </c>
      <c r="EY157" s="28">
        <f>IFERROR(INDEX(EY$100:EY$149,_xlfn.AGGREGATE(15,6,(ROW(EY$100:EY$149)-ROW(EY$100)+1)/($EX$100:$EX$149="PASS"),ROWS(EY$153:EY157))),"")</f>
        <v>1</v>
      </c>
      <c r="EZ157" s="25">
        <f>IFERROR(INDEX(EZ$100:EZ$149,_xlfn.AGGREGATE(15,6,(ROW(EZ$100:EZ$149)-ROW(EZ$100)+1)/($EX$100:$EX$149="PASS"),ROWS(EZ$153:EZ157))),"")</f>
        <v>1</v>
      </c>
      <c r="FA157" s="25">
        <f>IFERROR(INDEX(FA$100:FA$149,_xlfn.AGGREGATE(15,6,(ROW(FA$100:FA$149)-ROW(FA$100)+1)/($EX$100:$EX$149="PASS"),ROWS(FA$153:FA157))),"")</f>
        <v>3</v>
      </c>
      <c r="FB157" s="25">
        <f>IFERROR(INDEX(FB$100:FB$149,_xlfn.AGGREGATE(15,6,(ROW(FB$100:FB$149)-ROW(FB$100)+1)/($EX$100:$EX$149="PASS"),ROWS(FB$153:FB157))),"")</f>
        <v>3</v>
      </c>
      <c r="FC157" s="25">
        <f>IFERROR(INDEX(FC$100:FC$149,_xlfn.AGGREGATE(15,6,(ROW(FC$100:FC$149)-ROW(EY$100)+1)/($EX$100:$EX$149="PASS"),ROWS(FC$153:FC157))),"")</f>
        <v>3</v>
      </c>
      <c r="FD157" s="25">
        <f>IFERROR(INDEX(FD$100:FD$149,_xlfn.AGGREGATE(15,6,(ROW(FD$100:FD$149)-ROW(EZ$100)+1)/($EX$100:$EX$149="PASS"),ROWS(FD$153:FD157))),"")</f>
        <v>1</v>
      </c>
      <c r="FE157" s="25">
        <f>IFERROR(INDEX(FE$100:FE$149,_xlfn.AGGREGATE(15,6,(ROW(FE$100:FE$149)-ROW(FA$100)+1)/($EX$100:$EX$149="PASS"),ROWS(FE$153:FE157))),"")</f>
        <v>1</v>
      </c>
      <c r="FF157" s="30">
        <f>IFERROR(INDEX(FF$100:FF$149,_xlfn.AGGREGATE(15,6,(ROW(FF$100:FF$149)-ROW(FB$100)+1)/($EX$100:$EX$149="PASS"),ROWS(FF$153:FF157))),"")</f>
        <v>1</v>
      </c>
      <c r="FG157" s="25">
        <f>IFERROR(INDEX(FG$100:FG$149,_xlfn.AGGREGATE(15,6,(ROW(FG$100:FG$149)-ROW(FC$100)+1)/($EX$100:$EX$149="PASS"),ROWS(FG$153:FG157))),"")</f>
        <v>218</v>
      </c>
      <c r="FH157" s="25">
        <f>IFERROR(INDEX(FH$100:FH$149,_xlfn.AGGREGATE(15,6,(ROW(FH$100:FH$149)-ROW(FD$100)+1)/($EX$100:$EX$149="PASS"),ROWS(FH$153:FH157))),"")</f>
        <v>246</v>
      </c>
      <c r="FI157" s="25">
        <f>IFERROR(INDEX(FI$100:FI$149,_xlfn.AGGREGATE(15,6,(ROW(FI$100:FI$149)-ROW(FE$100)+1)/($EX$100:$EX$149="PASS"),ROWS(FI$153:FI157))),"")</f>
        <v>274</v>
      </c>
      <c r="FJ157" s="25">
        <f>IFERROR(INDEX(FJ$100:FJ$149,_xlfn.AGGREGATE(15,6,(ROW(FJ$100:FJ$149)-ROW(FF$100)+1)/($EX$100:$EX$149="PASS"),ROWS(FJ$153:FJ157))),"")</f>
        <v>28</v>
      </c>
      <c r="FK157" s="25"/>
      <c r="FL157" s="28">
        <f>IFERROR(INDEX(FL$100:FL$149,_xlfn.AGGREGATE(15,6,(ROW(FL$100:FL$149)-ROW(FH$100)+1)/($EX$100:$EX$149="PASS"),ROWS(FL$153:FL157))),"")</f>
        <v>218</v>
      </c>
      <c r="FM157" s="25">
        <f>IFERROR(INDEX(FM$100:FM$149,_xlfn.AGGREGATE(15,6,(ROW(FM$100:FM$149)-ROW(FI$100)+1)/($EX$100:$EX$149="PASS"),ROWS(FM$153:FM157))),"")</f>
        <v>436</v>
      </c>
      <c r="FN157" s="25">
        <f>IFERROR(INDEX(FN$100:FN$149,_xlfn.AGGREGATE(15,6,(ROW(FN$100:FN$149)-ROW(FJ$100)+1)/($EX$100:$EX$149="PASS"),ROWS(FN$153:FN157))),"")</f>
        <v>710</v>
      </c>
      <c r="FO157" s="25">
        <f>IFERROR(INDEX(FO$100:FO$149,_xlfn.AGGREGATE(15,6,(ROW(FO$100:FO$149)-ROW(FK$100)+1)/($EX$100:$EX$149="PASS"),ROWS(FO$153:FO157))),"")</f>
        <v>984</v>
      </c>
      <c r="FP157" s="25">
        <f>IFERROR(INDEX(FP$100:FP$149,_xlfn.AGGREGATE(15,6,(ROW(FP$100:FP$149)-ROW(FL$100)+1)/($EX$100:$EX$149="PASS"),ROWS(FP$153:FP157))),"")</f>
        <v>1258</v>
      </c>
      <c r="FQ157" s="25">
        <f>IFERROR(INDEX(FQ$100:FQ$149,_xlfn.AGGREGATE(15,6,(ROW(FQ$100:FQ$149)-ROW(FM$100)+1)/($EX$100:$EX$149="PASS"),ROWS(FQ$153:FQ157))),"")</f>
        <v>1476</v>
      </c>
      <c r="FR157" s="25">
        <f>IFERROR(INDEX(FR$100:FR$149,_xlfn.AGGREGATE(15,6,(ROW(FR$100:FR$149)-ROW(FN$100)+1)/($EX$100:$EX$149="PASS"),ROWS(FR$153:FR157))),"")</f>
        <v>1694</v>
      </c>
      <c r="FS157" s="165">
        <f>IFERROR(INDEX(FS$100:FS$149,_xlfn.AGGREGATE(15,6,(ROW(FS$100:FS$149)-ROW(FO$100)+1)/($EX$100:$EX$149="PASS"),ROWS(FS$153:FS157))),"")</f>
        <v>0</v>
      </c>
      <c r="FT157" s="25"/>
      <c r="FU157" s="49"/>
      <c r="FV157" s="21"/>
      <c r="FW157" s="164" t="str">
        <f>IFERROR(INDEX(FW$100:FW$149,_xlfn.AGGREGATE(15,6,(ROW(FW$100:FW$149)-ROW(FW$100)+1)/($FW$100:$FW$149="PASS"),ROWS(FW$153:FW157))),"")</f>
        <v>PASS</v>
      </c>
      <c r="FX157" s="28">
        <f>IFERROR(INDEX(FX$100:FX$149,_xlfn.AGGREGATE(15,6,(ROW(FX$100:FX$149)-ROW(FX$100)+1)/($FW$100:$FW$149="PASS"),ROWS(FX$153:FX157))),"")</f>
        <v>3</v>
      </c>
      <c r="FY157" s="25">
        <f>IFERROR(INDEX(FY$100:FY$149,_xlfn.AGGREGATE(15,6,(ROW(FY$100:FY$149)-ROW(FY$100)+1)/($FW$100:$FW$149="PASS"),ROWS(FY$153:FY157))),"")</f>
        <v>1</v>
      </c>
      <c r="FZ157" s="25">
        <f>IFERROR(INDEX(FZ$100:FZ$149,_xlfn.AGGREGATE(15,6,(ROW(FZ$100:FZ$149)-ROW(FZ$100)+1)/($FW$100:$FW$149="PASS"),ROWS(FZ$153:FZ157))),"")</f>
        <v>1</v>
      </c>
      <c r="GA157" s="25">
        <f>IFERROR(INDEX(GA$100:GA$149,_xlfn.AGGREGATE(15,6,(ROW(GA$100:GA$149)-ROW(GA$100)+1)/($FW$100:$FW$149="PASS"),ROWS(GA$153:GA157))),"")</f>
        <v>3</v>
      </c>
      <c r="GB157" s="25">
        <f>IFERROR(INDEX(GB$100:GB$149,_xlfn.AGGREGATE(15,6,(ROW(GB$100:GB$149)-ROW(FX$100)+1)/($FW$100:$FW$149="PASS"),ROWS(GB$153:GB157))),"")</f>
        <v>1</v>
      </c>
      <c r="GC157" s="25">
        <f>IFERROR(INDEX(GC$100:GC$149,_xlfn.AGGREGATE(15,6,(ROW(GC$100:GC$149)-ROW(FY$100)+1)/($FW$100:$FW$149="PASS"),ROWS(GC$153:GC157))),"")</f>
        <v>1</v>
      </c>
      <c r="GD157" s="25">
        <f>IFERROR(INDEX(GD$100:GD$149,_xlfn.AGGREGATE(15,6,(ROW(GD$100:GD$149)-ROW(FZ$100)+1)/($FW$100:$FW$149="PASS"),ROWS(GD$153:GD157))),"")</f>
        <v>3</v>
      </c>
      <c r="GE157" s="30">
        <f>IFERROR(INDEX(GE$100:GE$149,_xlfn.AGGREGATE(15,6,(ROW(GE$100:GE$149)-ROW(GA$100)+1)/($FW$100:$FW$149="PASS"),ROWS(GE$153:GE157))),"")</f>
        <v>1</v>
      </c>
      <c r="GF157" s="25">
        <f>IFERROR(INDEX(GF$100:GF$149,_xlfn.AGGREGATE(15,6,(ROW(GF$100:GF$149)-ROW(GB$100)+1)/($FW$100:$FW$149="PASS"),ROWS(GF$153:GF157))),"")</f>
        <v>446.5</v>
      </c>
      <c r="GG157" s="25">
        <f>IFERROR(INDEX(GG$100:GG$149,_xlfn.AGGREGATE(15,6,(ROW(GG$100:GG$149)-ROW(GC$100)+1)/($FW$100:$FW$149="PASS"),ROWS(GG$153:GG157))),"")</f>
        <v>0</v>
      </c>
      <c r="GH157" s="25">
        <f>IFERROR(INDEX(GH$100:GH$149,_xlfn.AGGREGATE(15,6,(ROW(GH$100:GH$149)-ROW(GD$100)+1)/($FW$100:$FW$149="PASS"),ROWS(GH$153:GH157))),"")</f>
        <v>453.5</v>
      </c>
      <c r="GI157" s="25">
        <f>IFERROR(INDEX(GI$100:GI$149,_xlfn.AGGREGATE(15,6,(ROW(GI$100:GI$149)-ROW(GE$100)+1)/($FW$100:$FW$149="PASS"),ROWS(GI$153:GI157))),"")</f>
        <v>3.5</v>
      </c>
      <c r="GJ157" s="25">
        <f>IFERROR(INDEX(GJ$100:GJ$149,_xlfn.AGGREGATE(15,6,(ROW(GJ$100:GJ$149)-ROW(GF$100)+1)/($FW$100:$FW$149="PASS"),ROWS(GJ$153:GJ157))),"")</f>
        <v>0</v>
      </c>
      <c r="GK157" s="28">
        <f>IFERROR(INDEX(GK$100:GK$149,_xlfn.AGGREGATE(15,6,(ROW(GK$100:GK$149)-ROW(GG$100)+1)/($FW$100:$FW$149="PASS"),ROWS(GK$153:GK157))),"")</f>
        <v>458.64859999999999</v>
      </c>
      <c r="GL157" s="25">
        <f>IFERROR(INDEX(GL$100:GL$149,_xlfn.AGGREGATE(15,6,(ROW(GL$100:GL$149)-ROW(GH$100)+1)/($FW$100:$FW$149="PASS"),ROWS(GL$153:GL157))),"")</f>
        <v>905.27359999999999</v>
      </c>
      <c r="GM157" s="165">
        <f>IFERROR(INDEX(GM$100:GM$149,_xlfn.AGGREGATE(15,6,(ROW(GM$100:GM$149)-ROW(GI$100)+1)/($FW$100:$FW$149="PASS"),ROWS(GM$153:GM157))),"")</f>
        <v>1351.8986</v>
      </c>
      <c r="GN157" s="25">
        <f>IFERROR(INDEX(GN$100:GN$149,_xlfn.AGGREGATE(15,6,(ROW(GN$100:GN$149)-ROW(GJ$100)+1)/($FW$100:$FW$149="PASS"),ROWS(GN$153:GN157))),"")</f>
        <v>1805.3986</v>
      </c>
      <c r="GO157" s="25"/>
      <c r="GP157" s="305"/>
      <c r="GR157" s="12"/>
      <c r="GS157" s="12"/>
      <c r="GT157" s="12"/>
      <c r="GU157" s="12"/>
      <c r="GV157" s="12"/>
      <c r="GW157" s="12"/>
      <c r="GX157" s="12"/>
      <c r="GY157" s="12"/>
      <c r="GZ157" s="12"/>
      <c r="HA157" s="12"/>
      <c r="HB157" s="12"/>
      <c r="HC157" s="26"/>
      <c r="HD157" s="26"/>
      <c r="HE157" s="26"/>
      <c r="HF157" s="26"/>
      <c r="HG157" s="26"/>
      <c r="HH157" s="2"/>
      <c r="HI157" s="2"/>
      <c r="HJ157" s="25"/>
      <c r="HK157" s="2"/>
      <c r="HL157" s="2"/>
    </row>
    <row r="158" spans="14:220" x14ac:dyDescent="0.3">
      <c r="N158" s="2"/>
      <c r="O158" s="25"/>
      <c r="P158" s="25"/>
      <c r="Q158" s="25"/>
      <c r="R158" s="25"/>
      <c r="S158" s="25"/>
      <c r="T158" s="25"/>
      <c r="U158" s="25"/>
      <c r="V158" s="2"/>
      <c r="W158" s="2"/>
      <c r="X158" s="2"/>
      <c r="Y158" s="25"/>
      <c r="Z158" s="25"/>
      <c r="AA158" s="25"/>
      <c r="AB158" s="2"/>
      <c r="AC158" s="25"/>
      <c r="AD158" s="25"/>
      <c r="AE158" s="25"/>
      <c r="AF158" s="25"/>
      <c r="AG158" s="25"/>
      <c r="AH158" s="25"/>
      <c r="AI158" s="25"/>
      <c r="AJ158" s="25"/>
      <c r="AK158" s="25"/>
      <c r="AL158" s="25"/>
      <c r="AM158" s="25"/>
      <c r="AN158" s="25"/>
      <c r="AO158" s="25"/>
      <c r="AP158" s="25"/>
      <c r="AQ158" s="25"/>
      <c r="AR158" s="142"/>
      <c r="AS158" s="18">
        <v>2</v>
      </c>
      <c r="AT158" s="26" t="s">
        <v>122</v>
      </c>
      <c r="AU158" s="4" t="str">
        <f t="shared" si="261"/>
        <v>FAIL</v>
      </c>
      <c r="AV158" s="26">
        <v>1</v>
      </c>
      <c r="AW158" s="26">
        <v>1</v>
      </c>
      <c r="AX158" s="26">
        <v>3</v>
      </c>
      <c r="AY158" s="26">
        <v>3</v>
      </c>
      <c r="AZ158" s="26">
        <v>1</v>
      </c>
      <c r="BA158" s="26">
        <v>1</v>
      </c>
      <c r="BB158" s="26">
        <v>3</v>
      </c>
      <c r="BC158" s="26">
        <v>3</v>
      </c>
      <c r="BD158" s="26">
        <f t="shared" si="262"/>
        <v>244</v>
      </c>
      <c r="BE158" s="26"/>
      <c r="BF158" s="26">
        <f t="shared" si="263"/>
        <v>248</v>
      </c>
      <c r="BG158" s="63">
        <f t="shared" si="260"/>
        <v>2</v>
      </c>
      <c r="BH158" s="26"/>
      <c r="BI158" s="138">
        <f t="shared" si="264"/>
        <v>244</v>
      </c>
      <c r="BJ158" s="138">
        <f t="shared" si="265"/>
        <v>488</v>
      </c>
      <c r="BK158" s="138">
        <f t="shared" si="266"/>
        <v>736</v>
      </c>
      <c r="BL158" s="138">
        <f t="shared" si="267"/>
        <v>984</v>
      </c>
      <c r="BM158" s="138">
        <f t="shared" si="268"/>
        <v>1228</v>
      </c>
      <c r="BN158" s="138">
        <f t="shared" si="269"/>
        <v>1472</v>
      </c>
      <c r="BO158" s="138">
        <f t="shared" si="270"/>
        <v>1720</v>
      </c>
      <c r="BP158" s="138">
        <f t="shared" si="271"/>
        <v>0</v>
      </c>
      <c r="BQ158" s="26"/>
      <c r="BR158" s="26" t="str">
        <f t="shared" si="272"/>
        <v>yes2</v>
      </c>
      <c r="BS158" s="26" t="str">
        <f t="shared" si="250"/>
        <v>Int</v>
      </c>
      <c r="BT158" s="26"/>
      <c r="BU158" s="26"/>
      <c r="BV158" s="1">
        <f t="shared" si="273"/>
        <v>0</v>
      </c>
      <c r="BW158" s="1">
        <f t="shared" si="273"/>
        <v>0</v>
      </c>
      <c r="BX158" s="1">
        <f t="shared" si="273"/>
        <v>0</v>
      </c>
      <c r="BY158" s="1">
        <f t="shared" si="273"/>
        <v>0</v>
      </c>
      <c r="BZ158" s="1">
        <f t="shared" si="273"/>
        <v>0</v>
      </c>
      <c r="CA158" s="1">
        <f t="shared" si="273"/>
        <v>0</v>
      </c>
      <c r="CB158" s="1">
        <f t="shared" si="273"/>
        <v>1</v>
      </c>
      <c r="CC158" s="1">
        <f t="shared" si="273"/>
        <v>0</v>
      </c>
      <c r="CD158" s="1">
        <f t="shared" si="273"/>
        <v>0</v>
      </c>
      <c r="CE158" s="1">
        <f t="shared" si="273"/>
        <v>0</v>
      </c>
      <c r="CF158" s="1">
        <f t="shared" si="274"/>
        <v>0</v>
      </c>
      <c r="CG158" s="1">
        <f t="shared" si="274"/>
        <v>0</v>
      </c>
      <c r="CH158" s="1">
        <f t="shared" si="274"/>
        <v>1</v>
      </c>
      <c r="CI158" s="1">
        <f t="shared" si="274"/>
        <v>0</v>
      </c>
      <c r="CJ158" s="1">
        <f t="shared" si="274"/>
        <v>0</v>
      </c>
      <c r="CK158" s="1">
        <f t="shared" si="274"/>
        <v>0</v>
      </c>
      <c r="CL158" s="1">
        <f t="shared" si="274"/>
        <v>0</v>
      </c>
      <c r="CM158" s="1">
        <f t="shared" si="274"/>
        <v>0</v>
      </c>
      <c r="CN158" s="1">
        <f t="shared" si="274"/>
        <v>0</v>
      </c>
      <c r="CO158" s="1">
        <f t="shared" si="274"/>
        <v>0</v>
      </c>
      <c r="CP158" s="1">
        <f t="shared" si="275"/>
        <v>0</v>
      </c>
      <c r="CQ158" s="1">
        <f t="shared" si="275"/>
        <v>0</v>
      </c>
      <c r="CR158" s="1">
        <f t="shared" si="275"/>
        <v>0</v>
      </c>
      <c r="CS158" s="1">
        <f t="shared" si="275"/>
        <v>0</v>
      </c>
      <c r="CT158" s="1">
        <f t="shared" si="275"/>
        <v>0</v>
      </c>
      <c r="CU158" s="1">
        <f t="shared" si="275"/>
        <v>0</v>
      </c>
      <c r="CV158" s="1">
        <f t="shared" si="275"/>
        <v>0</v>
      </c>
      <c r="CW158" s="1">
        <f t="shared" si="275"/>
        <v>0</v>
      </c>
      <c r="CX158" s="1">
        <f t="shared" si="275"/>
        <v>0</v>
      </c>
      <c r="CY158" s="1">
        <f t="shared" si="275"/>
        <v>0</v>
      </c>
      <c r="CZ158" s="1">
        <f t="shared" si="276"/>
        <v>0</v>
      </c>
      <c r="DA158" s="1">
        <f t="shared" si="276"/>
        <v>0</v>
      </c>
      <c r="DB158" s="1">
        <f t="shared" si="276"/>
        <v>0</v>
      </c>
      <c r="DC158" s="1">
        <f t="shared" si="276"/>
        <v>0</v>
      </c>
      <c r="DD158" s="1">
        <f t="shared" si="276"/>
        <v>0</v>
      </c>
      <c r="DE158" s="1">
        <f t="shared" si="276"/>
        <v>0</v>
      </c>
      <c r="DF158" s="1">
        <f t="shared" si="276"/>
        <v>0</v>
      </c>
      <c r="DG158" s="1">
        <f t="shared" si="276"/>
        <v>0</v>
      </c>
      <c r="DH158" s="1">
        <f t="shared" si="276"/>
        <v>0</v>
      </c>
      <c r="DI158" s="1">
        <f t="shared" si="276"/>
        <v>0</v>
      </c>
      <c r="DJ158" s="1">
        <f t="shared" si="277"/>
        <v>0</v>
      </c>
      <c r="DK158" s="1">
        <f t="shared" si="277"/>
        <v>0</v>
      </c>
      <c r="DL158" s="1">
        <f t="shared" si="277"/>
        <v>0</v>
      </c>
      <c r="DM158" s="1">
        <f t="shared" si="277"/>
        <v>1</v>
      </c>
      <c r="DN158" s="1">
        <f t="shared" si="277"/>
        <v>0</v>
      </c>
      <c r="DO158" s="1">
        <f t="shared" si="277"/>
        <v>0</v>
      </c>
      <c r="DT158" s="366"/>
      <c r="DU158" s="142"/>
      <c r="DV158" s="26"/>
      <c r="DW158" s="48">
        <v>145</v>
      </c>
      <c r="DX158" s="26" t="str">
        <f>IFERROR(INDEX(AT$11:AT$2000,_xlfn.AGGREGATE(15,6,(ROW(AT$11:AT$2000)-ROW(AT$11)+1)/($AU$11:$AU$2000=$DY$8),ROWS(DX$11:DX158))),"")</f>
        <v/>
      </c>
      <c r="DY158" s="4" t="str">
        <f>IFERROR(INDEX(AU$11:AU$2000,_xlfn.AGGREGATE(15,6,(ROW(AU$11:AU$2000)-ROW(AU$11)+1)/($AU$11:$AU$2000=$DY$8),ROWS(DY$11:DY158))),"")</f>
        <v/>
      </c>
      <c r="DZ158" s="26" t="str">
        <f>IFERROR(INDEX(AV$11:AV$2000,_xlfn.AGGREGATE(15,6,(ROW(AV$11:AV$2000)-ROW(AV$11)+1)/($AU$11:$AU$2000=$DY$8),ROWS(DZ$11:DZ158))),"")</f>
        <v/>
      </c>
      <c r="EA158" s="26" t="str">
        <f>IFERROR(INDEX(AW$11:AW$2000,_xlfn.AGGREGATE(15,6,(ROW(AW$11:AW$2000)-ROW(AW$11)+1)/($AU$11:$AU$2000=$DY$8),ROWS(EA$11:EA158))),"")</f>
        <v/>
      </c>
      <c r="EB158" s="26" t="str">
        <f>IFERROR(INDEX(AX$11:AX$2000,_xlfn.AGGREGATE(15,6,(ROW(AX$11:AX$2000)-ROW(AX$11)+1)/($AU$11:$AU$2000=$DY$8),ROWS(EB$11:EB158))),"")</f>
        <v/>
      </c>
      <c r="EC158" s="26" t="str">
        <f>IFERROR(INDEX(AY$11:AY$2000,_xlfn.AGGREGATE(15,6,(ROW(AY$11:AY$2000)-ROW(AY$11)+1)/($AU$11:$AU$2000=$DY$8),ROWS(EC$11:EC158))),"")</f>
        <v/>
      </c>
      <c r="ED158" s="26" t="str">
        <f>IFERROR(INDEX(AZ$11:AZ$2000,_xlfn.AGGREGATE(15,6,(ROW(AZ$11:AZ$2000)-ROW(AZ$11)+1)/($AU$11:$AU$2000=$DY$8),ROWS(ED$11:ED158))),"")</f>
        <v/>
      </c>
      <c r="EE158" s="26" t="str">
        <f>IFERROR(INDEX(BA$11:BA$2000,_xlfn.AGGREGATE(15,6,(ROW(BA$11:BA$2000)-ROW(BA$11)+1)/($AU$11:$AU$2000=$DY$8),ROWS(EE$11:EE158))),"")</f>
        <v/>
      </c>
      <c r="EF158" s="26" t="str">
        <f>IFERROR(INDEX(BB$11:BB$2000,_xlfn.AGGREGATE(15,6,(ROW(BB$11:BB$2000)-ROW(BB$11)+1)/($AU$11:$AU$2000=$DY$8),ROWS(EF$11:EF158))),"")</f>
        <v/>
      </c>
      <c r="EG158" s="26" t="str">
        <f>IFERROR(INDEX(BC$11:BC$2000,_xlfn.AGGREGATE(15,6,(ROW(BC$11:BC$2000)-ROW(BC$11)+1)/($AU$11:$AU$2000=$DY$8),ROWS(EG$11:EG158))),"")</f>
        <v/>
      </c>
      <c r="EH158" s="26" t="str">
        <f>IFERROR(INDEX(BD$11:BD$2000,_xlfn.AGGREGATE(15,6,(ROW(BD$11:BD$2000)-ROW(BD$11)+1)/($AU$11:$AU$2000=$DY$8),ROWS(EH$11:EH158))),"")</f>
        <v/>
      </c>
      <c r="EI158" s="26" t="str">
        <f>IFERROR(INDEX(BE$11:BE$2000,_xlfn.AGGREGATE(15,6,(ROW(BE$11:BE$2000)-ROW(BE$11)+1)/($AU$11:$AU$2000=$DY$8),ROWS(EI$11:EI158))),"")</f>
        <v/>
      </c>
      <c r="EJ158" s="26" t="str">
        <f>IFERROR(INDEX(BF$11:BF$2000,_xlfn.AGGREGATE(15,6,(ROW(BF$11:BF$2000)-ROW(BF$11)+1)/($AU$11:$AU$2000=$DY$8),ROWS(EJ$11:EJ158))),"")</f>
        <v/>
      </c>
      <c r="EK158" s="26" t="str">
        <f>IFERROR(INDEX(BG$11:BG$2000,_xlfn.AGGREGATE(15,6,(ROW(BG$11:BG$2000)-ROW(BG$11)+1)/($AU$11:$AU$2000=$DY$8),ROWS(EK$11:EK158))),"")</f>
        <v/>
      </c>
      <c r="EL158" s="26" t="str">
        <f>IFERROR(INDEX(BH$11:BH$2000,_xlfn.AGGREGATE(15,6,(ROW(BH$11:BH$2000)-ROW(BH$11)+1)/($AU$11:$AU$2000=$DY$8),ROWS(EL$11:EL158))),"")</f>
        <v/>
      </c>
      <c r="EM158" s="26" t="str">
        <f>IFERROR(INDEX(BI$11:BI$2000,_xlfn.AGGREGATE(15,6,(ROW(BI$11:BI$2000)-ROW(BI$11)+1)/($AU$11:$AU$2000=$DY$8),ROWS(EM$11:EM158))),"")</f>
        <v/>
      </c>
      <c r="EN158" s="26" t="str">
        <f>IFERROR(INDEX(BJ$11:BJ$2000,_xlfn.AGGREGATE(15,6,(ROW(BJ$11:BJ$2000)-ROW(BJ$11)+1)/($AU$11:$AU$2000=$DY$8),ROWS(EN$11:EN158))),"")</f>
        <v/>
      </c>
      <c r="EO158" s="26" t="str">
        <f>IFERROR(INDEX(BK$11:BK$2000,_xlfn.AGGREGATE(15,6,(ROW(BK$11:BK$2000)-ROW(BK$11)+1)/($AU$11:$AU$2000=$DY$8),ROWS(EO$11:EO158))),"")</f>
        <v/>
      </c>
      <c r="EP158" s="26" t="str">
        <f>IFERROR(INDEX(BL$11:BL$2000,_xlfn.AGGREGATE(15,6,(ROW(BL$11:BL$2000)-ROW(BL$11)+1)/($AU$11:$AU$2000=$DY$8),ROWS(EP$11:EP158))),"")</f>
        <v/>
      </c>
      <c r="EQ158" s="26" t="str">
        <f>IFERROR(INDEX(BM$11:BM$2000,_xlfn.AGGREGATE(15,6,(ROW(BM$11:BM$2000)-ROW(BM$11)+1)/($AU$11:$AU$2000=$DY$8),ROWS(EQ$11:EQ158))),"")</f>
        <v/>
      </c>
      <c r="ER158" s="26" t="str">
        <f>IFERROR(INDEX(BN$11:BN$2000,_xlfn.AGGREGATE(15,6,(ROW(BN$11:BN$2000)-ROW(BN$11)+1)/($AU$11:$AU$2000=$DY$8),ROWS(ER$11:ER158))),"")</f>
        <v/>
      </c>
      <c r="ES158" s="26" t="str">
        <f>IFERROR(INDEX(BO$11:BO$2000,_xlfn.AGGREGATE(15,6,(ROW(BO$11:BO$2000)-ROW(BO$11)+1)/($AU$11:$AU$2000=$DY$8),ROWS(ES$11:ES158))),"")</f>
        <v/>
      </c>
      <c r="ET158" s="63" t="str">
        <f>IFERROR(INDEX(BP$11:BP$2000,_xlfn.AGGREGATE(15,6,(ROW(BP$11:BP$2000)-ROW(BP$11)+1)/($AU$11:$AU$2000=$DY$8),ROWS(ET$11:ET158))),"")</f>
        <v/>
      </c>
      <c r="EU158" s="25"/>
      <c r="EV158" s="47">
        <v>6</v>
      </c>
      <c r="EX158" s="164" t="str">
        <f>IFERROR(INDEX(EX$100:EX$149,_xlfn.AGGREGATE(15,6,(ROW(EX$100:EX$149)-ROW(EX$100)+1)/($EX$100:$EX$149="PASS"),ROWS(EX$153:EX158))),"")</f>
        <v>PASS</v>
      </c>
      <c r="EY158" s="28">
        <f>IFERROR(INDEX(EY$100:EY$149,_xlfn.AGGREGATE(15,6,(ROW(EY$100:EY$149)-ROW(EY$100)+1)/($EX$100:$EX$149="PASS"),ROWS(EY$153:EY158))),"")</f>
        <v>1</v>
      </c>
      <c r="EZ158" s="25">
        <f>IFERROR(INDEX(EZ$100:EZ$149,_xlfn.AGGREGATE(15,6,(ROW(EZ$100:EZ$149)-ROW(EZ$100)+1)/($EX$100:$EX$149="PASS"),ROWS(EZ$153:EZ158))),"")</f>
        <v>1</v>
      </c>
      <c r="FA158" s="25">
        <f>IFERROR(INDEX(FA$100:FA$149,_xlfn.AGGREGATE(15,6,(ROW(FA$100:FA$149)-ROW(FA$100)+1)/($EX$100:$EX$149="PASS"),ROWS(FA$153:FA158))),"")</f>
        <v>3</v>
      </c>
      <c r="FB158" s="25">
        <f>IFERROR(INDEX(FB$100:FB$149,_xlfn.AGGREGATE(15,6,(ROW(FB$100:FB$149)-ROW(FB$100)+1)/($EX$100:$EX$149="PASS"),ROWS(FB$153:FB158))),"")</f>
        <v>3</v>
      </c>
      <c r="FC158" s="25">
        <f>IFERROR(INDEX(FC$100:FC$149,_xlfn.AGGREGATE(15,6,(ROW(FC$100:FC$149)-ROW(EY$100)+1)/($EX$100:$EX$149="PASS"),ROWS(FC$153:FC158))),"")</f>
        <v>3</v>
      </c>
      <c r="FD158" s="25">
        <f>IFERROR(INDEX(FD$100:FD$149,_xlfn.AGGREGATE(15,6,(ROW(FD$100:FD$149)-ROW(EZ$100)+1)/($EX$100:$EX$149="PASS"),ROWS(FD$153:FD158))),"")</f>
        <v>1</v>
      </c>
      <c r="FE158" s="25">
        <f>IFERROR(INDEX(FE$100:FE$149,_xlfn.AGGREGATE(15,6,(ROW(FE$100:FE$149)-ROW(FA$100)+1)/($EX$100:$EX$149="PASS"),ROWS(FE$153:FE158))),"")</f>
        <v>1</v>
      </c>
      <c r="FF158" s="30">
        <f>IFERROR(INDEX(FF$100:FF$149,_xlfn.AGGREGATE(15,6,(ROW(FF$100:FF$149)-ROW(FB$100)+1)/($EX$100:$EX$149="PASS"),ROWS(FF$153:FF158))),"")</f>
        <v>1</v>
      </c>
      <c r="FG158" s="25">
        <f>IFERROR(INDEX(FG$100:FG$149,_xlfn.AGGREGATE(15,6,(ROW(FG$100:FG$149)-ROW(FC$100)+1)/($EX$100:$EX$149="PASS"),ROWS(FG$153:FG158))),"")</f>
        <v>217</v>
      </c>
      <c r="FH158" s="25">
        <f>IFERROR(INDEX(FH$100:FH$149,_xlfn.AGGREGATE(15,6,(ROW(FH$100:FH$149)-ROW(FD$100)+1)/($EX$100:$EX$149="PASS"),ROWS(FH$153:FH158))),"")</f>
        <v>246</v>
      </c>
      <c r="FI158" s="25">
        <f>IFERROR(INDEX(FI$100:FI$149,_xlfn.AGGREGATE(15,6,(ROW(FI$100:FI$149)-ROW(FE$100)+1)/($EX$100:$EX$149="PASS"),ROWS(FI$153:FI158))),"")</f>
        <v>275</v>
      </c>
      <c r="FJ158" s="25">
        <f>IFERROR(INDEX(FJ$100:FJ$149,_xlfn.AGGREGATE(15,6,(ROW(FJ$100:FJ$149)-ROW(FF$100)+1)/($EX$100:$EX$149="PASS"),ROWS(FJ$153:FJ158))),"")</f>
        <v>29</v>
      </c>
      <c r="FK158" s="25"/>
      <c r="FL158" s="28">
        <f>IFERROR(INDEX(FL$100:FL$149,_xlfn.AGGREGATE(15,6,(ROW(FL$100:FL$149)-ROW(FH$100)+1)/($EX$100:$EX$149="PASS"),ROWS(FL$153:FL158))),"")</f>
        <v>217</v>
      </c>
      <c r="FM158" s="25">
        <f>IFERROR(INDEX(FM$100:FM$149,_xlfn.AGGREGATE(15,6,(ROW(FM$100:FM$149)-ROW(FI$100)+1)/($EX$100:$EX$149="PASS"),ROWS(FM$153:FM158))),"")</f>
        <v>434</v>
      </c>
      <c r="FN158" s="25">
        <f>IFERROR(INDEX(FN$100:FN$149,_xlfn.AGGREGATE(15,6,(ROW(FN$100:FN$149)-ROW(FJ$100)+1)/($EX$100:$EX$149="PASS"),ROWS(FN$153:FN158))),"")</f>
        <v>709</v>
      </c>
      <c r="FO158" s="25">
        <f>IFERROR(INDEX(FO$100:FO$149,_xlfn.AGGREGATE(15,6,(ROW(FO$100:FO$149)-ROW(FK$100)+1)/($EX$100:$EX$149="PASS"),ROWS(FO$153:FO158))),"")</f>
        <v>984</v>
      </c>
      <c r="FP158" s="25">
        <f>IFERROR(INDEX(FP$100:FP$149,_xlfn.AGGREGATE(15,6,(ROW(FP$100:FP$149)-ROW(FL$100)+1)/($EX$100:$EX$149="PASS"),ROWS(FP$153:FP158))),"")</f>
        <v>1259</v>
      </c>
      <c r="FQ158" s="25">
        <f>IFERROR(INDEX(FQ$100:FQ$149,_xlfn.AGGREGATE(15,6,(ROW(FQ$100:FQ$149)-ROW(FM$100)+1)/($EX$100:$EX$149="PASS"),ROWS(FQ$153:FQ158))),"")</f>
        <v>1476</v>
      </c>
      <c r="FR158" s="25">
        <f>IFERROR(INDEX(FR$100:FR$149,_xlfn.AGGREGATE(15,6,(ROW(FR$100:FR$149)-ROW(FN$100)+1)/($EX$100:$EX$149="PASS"),ROWS(FR$153:FR158))),"")</f>
        <v>1693</v>
      </c>
      <c r="FS158" s="165">
        <f>IFERROR(INDEX(FS$100:FS$149,_xlfn.AGGREGATE(15,6,(ROW(FS$100:FS$149)-ROW(FO$100)+1)/($EX$100:$EX$149="PASS"),ROWS(FS$153:FS158))),"")</f>
        <v>0</v>
      </c>
      <c r="FT158" s="25"/>
      <c r="FU158" s="49"/>
      <c r="FV158" s="21"/>
      <c r="FW158" s="164" t="str">
        <f>IFERROR(INDEX(FW$100:FW$149,_xlfn.AGGREGATE(15,6,(ROW(FW$100:FW$149)-ROW(FW$100)+1)/($FW$100:$FW$149="PASS"),ROWS(FW$153:FW158))),"")</f>
        <v>PASS</v>
      </c>
      <c r="FX158" s="28">
        <f>IFERROR(INDEX(FX$100:FX$149,_xlfn.AGGREGATE(15,6,(ROW(FX$100:FX$149)-ROW(FX$100)+1)/($FW$100:$FW$149="PASS"),ROWS(FX$153:FX158))),"")</f>
        <v>3</v>
      </c>
      <c r="FY158" s="25">
        <f>IFERROR(INDEX(FY$100:FY$149,_xlfn.AGGREGATE(15,6,(ROW(FY$100:FY$149)-ROW(FY$100)+1)/($FW$100:$FW$149="PASS"),ROWS(FY$153:FY158))),"")</f>
        <v>1</v>
      </c>
      <c r="FZ158" s="25">
        <f>IFERROR(INDEX(FZ$100:FZ$149,_xlfn.AGGREGATE(15,6,(ROW(FZ$100:FZ$149)-ROW(FZ$100)+1)/($FW$100:$FW$149="PASS"),ROWS(FZ$153:FZ158))),"")</f>
        <v>1</v>
      </c>
      <c r="GA158" s="25">
        <f>IFERROR(INDEX(GA$100:GA$149,_xlfn.AGGREGATE(15,6,(ROW(GA$100:GA$149)-ROW(GA$100)+1)/($FW$100:$FW$149="PASS"),ROWS(GA$153:GA158))),"")</f>
        <v>3</v>
      </c>
      <c r="GB158" s="25">
        <f>IFERROR(INDEX(GB$100:GB$149,_xlfn.AGGREGATE(15,6,(ROW(GB$100:GB$149)-ROW(FX$100)+1)/($FW$100:$FW$149="PASS"),ROWS(GB$153:GB158))),"")</f>
        <v>1</v>
      </c>
      <c r="GC158" s="25">
        <f>IFERROR(INDEX(GC$100:GC$149,_xlfn.AGGREGATE(15,6,(ROW(GC$100:GC$149)-ROW(FY$100)+1)/($FW$100:$FW$149="PASS"),ROWS(GC$153:GC158))),"")</f>
        <v>1</v>
      </c>
      <c r="GD158" s="25">
        <f>IFERROR(INDEX(GD$100:GD$149,_xlfn.AGGREGATE(15,6,(ROW(GD$100:GD$149)-ROW(FZ$100)+1)/($FW$100:$FW$149="PASS"),ROWS(GD$153:GD158))),"")</f>
        <v>3</v>
      </c>
      <c r="GE158" s="30">
        <f>IFERROR(INDEX(GE$100:GE$149,_xlfn.AGGREGATE(15,6,(ROW(GE$100:GE$149)-ROW(GA$100)+1)/($FW$100:$FW$149="PASS"),ROWS(GE$153:GE158))),"")</f>
        <v>1</v>
      </c>
      <c r="GF158" s="25">
        <f>IFERROR(INDEX(GF$100:GF$149,_xlfn.AGGREGATE(15,6,(ROW(GF$100:GF$149)-ROW(GB$100)+1)/($FW$100:$FW$149="PASS"),ROWS(GF$153:GF158))),"")</f>
        <v>446</v>
      </c>
      <c r="GG158" s="25">
        <f>IFERROR(INDEX(GG$100:GG$149,_xlfn.AGGREGATE(15,6,(ROW(GG$100:GG$149)-ROW(GC$100)+1)/($FW$100:$FW$149="PASS"),ROWS(GG$153:GG158))),"")</f>
        <v>0</v>
      </c>
      <c r="GH158" s="25">
        <f>IFERROR(INDEX(GH$100:GH$149,_xlfn.AGGREGATE(15,6,(ROW(GH$100:GH$149)-ROW(GD$100)+1)/($FW$100:$FW$149="PASS"),ROWS(GH$153:GH158))),"")</f>
        <v>454</v>
      </c>
      <c r="GI158" s="25">
        <f>IFERROR(INDEX(GI$100:GI$149,_xlfn.AGGREGATE(15,6,(ROW(GI$100:GI$149)-ROW(GE$100)+1)/($FW$100:$FW$149="PASS"),ROWS(GI$153:GI158))),"")</f>
        <v>4</v>
      </c>
      <c r="GJ158" s="25">
        <f>IFERROR(INDEX(GJ$100:GJ$149,_xlfn.AGGREGATE(15,6,(ROW(GJ$100:GJ$149)-ROW(GF$100)+1)/($FW$100:$FW$149="PASS"),ROWS(GJ$153:GJ158))),"")</f>
        <v>0</v>
      </c>
      <c r="GK158" s="28">
        <f>IFERROR(INDEX(GK$100:GK$149,_xlfn.AGGREGATE(15,6,(ROW(GK$100:GK$149)-ROW(GG$100)+1)/($FW$100:$FW$149="PASS"),ROWS(GK$153:GK158))),"")</f>
        <v>459.14859999999999</v>
      </c>
      <c r="GL158" s="25">
        <f>IFERROR(INDEX(GL$100:GL$149,_xlfn.AGGREGATE(15,6,(ROW(GL$100:GL$149)-ROW(GH$100)+1)/($FW$100:$FW$149="PASS"),ROWS(GL$153:GL158))),"")</f>
        <v>905.27359999999999</v>
      </c>
      <c r="GM158" s="165">
        <f>IFERROR(INDEX(GM$100:GM$149,_xlfn.AGGREGATE(15,6,(ROW(GM$100:GM$149)-ROW(GI$100)+1)/($FW$100:$FW$149="PASS"),ROWS(GM$153:GM158))),"")</f>
        <v>1351.3986</v>
      </c>
      <c r="GN158" s="25">
        <f>IFERROR(INDEX(GN$100:GN$149,_xlfn.AGGREGATE(15,6,(ROW(GN$100:GN$149)-ROW(GJ$100)+1)/($FW$100:$FW$149="PASS"),ROWS(GN$153:GN158))),"")</f>
        <v>1805.3986</v>
      </c>
      <c r="GO158" s="25"/>
      <c r="GP158" s="305"/>
      <c r="GR158" s="12"/>
      <c r="GS158" s="12"/>
      <c r="GT158" s="12"/>
      <c r="GU158" s="12"/>
      <c r="GV158" s="12"/>
      <c r="GW158" s="12"/>
      <c r="GX158" s="12"/>
      <c r="GY158" s="12"/>
      <c r="GZ158" s="12"/>
      <c r="HA158" s="12"/>
      <c r="HB158" s="12"/>
      <c r="HC158" s="26"/>
      <c r="HD158" s="26"/>
      <c r="HE158" s="26"/>
      <c r="HF158" s="26"/>
      <c r="HG158" s="26"/>
      <c r="HH158" s="2"/>
      <c r="HI158" s="2"/>
      <c r="HJ158" s="25"/>
      <c r="HK158" s="2"/>
      <c r="HL158" s="2"/>
    </row>
    <row r="159" spans="14:220" x14ac:dyDescent="0.3">
      <c r="N159" s="2"/>
      <c r="O159" s="25"/>
      <c r="P159" s="25"/>
      <c r="Q159" s="25"/>
      <c r="R159" s="25"/>
      <c r="S159" s="25"/>
      <c r="T159" s="25"/>
      <c r="U159" s="25"/>
      <c r="V159" s="2"/>
      <c r="W159" s="2"/>
      <c r="X159" s="2"/>
      <c r="Y159" s="25"/>
      <c r="Z159" s="25"/>
      <c r="AA159" s="25"/>
      <c r="AB159" s="2"/>
      <c r="AC159" s="25"/>
      <c r="AD159" s="25"/>
      <c r="AE159" s="25"/>
      <c r="AF159" s="25"/>
      <c r="AG159" s="25"/>
      <c r="AH159" s="25"/>
      <c r="AI159" s="25"/>
      <c r="AJ159" s="25"/>
      <c r="AK159" s="25"/>
      <c r="AL159" s="25"/>
      <c r="AM159" s="25"/>
      <c r="AN159" s="25"/>
      <c r="AO159" s="25"/>
      <c r="AP159" s="25"/>
      <c r="AQ159" s="25"/>
      <c r="AR159" s="142"/>
      <c r="AS159" s="18">
        <v>3</v>
      </c>
      <c r="AT159" s="26" t="s">
        <v>122</v>
      </c>
      <c r="AU159" s="4" t="str">
        <f t="shared" si="261"/>
        <v>FAIL</v>
      </c>
      <c r="AV159" s="26">
        <v>1</v>
      </c>
      <c r="AW159" s="26">
        <v>1</v>
      </c>
      <c r="AX159" s="26">
        <v>3</v>
      </c>
      <c r="AY159" s="26">
        <v>3</v>
      </c>
      <c r="AZ159" s="26">
        <v>1</v>
      </c>
      <c r="BA159" s="26">
        <v>1</v>
      </c>
      <c r="BB159" s="26">
        <v>3</v>
      </c>
      <c r="BC159" s="26">
        <v>3</v>
      </c>
      <c r="BD159" s="26">
        <f t="shared" si="262"/>
        <v>243</v>
      </c>
      <c r="BE159" s="26"/>
      <c r="BF159" s="26">
        <f t="shared" si="263"/>
        <v>249</v>
      </c>
      <c r="BG159" s="63">
        <f t="shared" si="260"/>
        <v>3</v>
      </c>
      <c r="BH159" s="26"/>
      <c r="BI159" s="138">
        <f t="shared" si="264"/>
        <v>243</v>
      </c>
      <c r="BJ159" s="138">
        <f t="shared" si="265"/>
        <v>486</v>
      </c>
      <c r="BK159" s="138">
        <f t="shared" si="266"/>
        <v>735</v>
      </c>
      <c r="BL159" s="138">
        <f t="shared" si="267"/>
        <v>984</v>
      </c>
      <c r="BM159" s="138">
        <f t="shared" si="268"/>
        <v>1227</v>
      </c>
      <c r="BN159" s="138">
        <f t="shared" si="269"/>
        <v>1470</v>
      </c>
      <c r="BO159" s="138">
        <f t="shared" si="270"/>
        <v>1719</v>
      </c>
      <c r="BP159" s="138">
        <f t="shared" si="271"/>
        <v>0</v>
      </c>
      <c r="BQ159" s="26"/>
      <c r="BR159" s="26" t="str">
        <f t="shared" si="272"/>
        <v>yes3</v>
      </c>
      <c r="BS159" s="26" t="str">
        <f t="shared" si="250"/>
        <v>Int</v>
      </c>
      <c r="BT159" s="26"/>
      <c r="BU159" s="26"/>
      <c r="BV159" s="1">
        <f t="shared" si="273"/>
        <v>0</v>
      </c>
      <c r="BW159" s="1">
        <f t="shared" si="273"/>
        <v>0</v>
      </c>
      <c r="BX159" s="1">
        <f t="shared" si="273"/>
        <v>0</v>
      </c>
      <c r="BY159" s="1">
        <f t="shared" si="273"/>
        <v>0</v>
      </c>
      <c r="BZ159" s="1">
        <f t="shared" si="273"/>
        <v>0</v>
      </c>
      <c r="CA159" s="1">
        <f t="shared" si="273"/>
        <v>0</v>
      </c>
      <c r="CB159" s="1">
        <f t="shared" si="273"/>
        <v>1</v>
      </c>
      <c r="CC159" s="1">
        <f t="shared" si="273"/>
        <v>0</v>
      </c>
      <c r="CD159" s="1">
        <f t="shared" si="273"/>
        <v>0</v>
      </c>
      <c r="CE159" s="1">
        <f t="shared" si="273"/>
        <v>0</v>
      </c>
      <c r="CF159" s="1">
        <f t="shared" si="274"/>
        <v>0</v>
      </c>
      <c r="CG159" s="1">
        <f t="shared" si="274"/>
        <v>0</v>
      </c>
      <c r="CH159" s="1">
        <f t="shared" si="274"/>
        <v>1</v>
      </c>
      <c r="CI159" s="1">
        <f t="shared" si="274"/>
        <v>0</v>
      </c>
      <c r="CJ159" s="1">
        <f t="shared" si="274"/>
        <v>0</v>
      </c>
      <c r="CK159" s="1">
        <f t="shared" si="274"/>
        <v>0</v>
      </c>
      <c r="CL159" s="1">
        <f t="shared" si="274"/>
        <v>0</v>
      </c>
      <c r="CM159" s="1">
        <f t="shared" si="274"/>
        <v>0</v>
      </c>
      <c r="CN159" s="1">
        <f t="shared" si="274"/>
        <v>0</v>
      </c>
      <c r="CO159" s="1">
        <f t="shared" si="274"/>
        <v>0</v>
      </c>
      <c r="CP159" s="1">
        <f t="shared" si="275"/>
        <v>0</v>
      </c>
      <c r="CQ159" s="1">
        <f t="shared" si="275"/>
        <v>0</v>
      </c>
      <c r="CR159" s="1">
        <f t="shared" si="275"/>
        <v>0</v>
      </c>
      <c r="CS159" s="1">
        <f t="shared" si="275"/>
        <v>0</v>
      </c>
      <c r="CT159" s="1">
        <f t="shared" si="275"/>
        <v>0</v>
      </c>
      <c r="CU159" s="1">
        <f t="shared" si="275"/>
        <v>0</v>
      </c>
      <c r="CV159" s="1">
        <f t="shared" si="275"/>
        <v>0</v>
      </c>
      <c r="CW159" s="1">
        <f t="shared" si="275"/>
        <v>0</v>
      </c>
      <c r="CX159" s="1">
        <f t="shared" si="275"/>
        <v>0</v>
      </c>
      <c r="CY159" s="1">
        <f t="shared" si="275"/>
        <v>0</v>
      </c>
      <c r="CZ159" s="1">
        <f t="shared" si="276"/>
        <v>0</v>
      </c>
      <c r="DA159" s="1">
        <f t="shared" si="276"/>
        <v>0</v>
      </c>
      <c r="DB159" s="1">
        <f t="shared" si="276"/>
        <v>0</v>
      </c>
      <c r="DC159" s="1">
        <f t="shared" si="276"/>
        <v>0</v>
      </c>
      <c r="DD159" s="1">
        <f t="shared" si="276"/>
        <v>0</v>
      </c>
      <c r="DE159" s="1">
        <f t="shared" si="276"/>
        <v>0</v>
      </c>
      <c r="DF159" s="1">
        <f t="shared" si="276"/>
        <v>0</v>
      </c>
      <c r="DG159" s="1">
        <f t="shared" si="276"/>
        <v>0</v>
      </c>
      <c r="DH159" s="1">
        <f t="shared" si="276"/>
        <v>0</v>
      </c>
      <c r="DI159" s="1">
        <f t="shared" si="276"/>
        <v>0</v>
      </c>
      <c r="DJ159" s="1">
        <f t="shared" si="277"/>
        <v>0</v>
      </c>
      <c r="DK159" s="1">
        <f t="shared" si="277"/>
        <v>0</v>
      </c>
      <c r="DL159" s="1">
        <f t="shared" si="277"/>
        <v>0</v>
      </c>
      <c r="DM159" s="1">
        <f t="shared" si="277"/>
        <v>1</v>
      </c>
      <c r="DN159" s="1">
        <f t="shared" si="277"/>
        <v>0</v>
      </c>
      <c r="DO159" s="1">
        <f t="shared" si="277"/>
        <v>0</v>
      </c>
      <c r="DT159" s="366"/>
      <c r="DU159" s="142"/>
      <c r="DV159" s="26"/>
      <c r="DW159" s="48">
        <v>146</v>
      </c>
      <c r="DX159" s="26" t="str">
        <f>IFERROR(INDEX(AT$11:AT$2000,_xlfn.AGGREGATE(15,6,(ROW(AT$11:AT$2000)-ROW(AT$11)+1)/($AU$11:$AU$2000=$DY$8),ROWS(DX$11:DX159))),"")</f>
        <v/>
      </c>
      <c r="DY159" s="4" t="str">
        <f>IFERROR(INDEX(AU$11:AU$2000,_xlfn.AGGREGATE(15,6,(ROW(AU$11:AU$2000)-ROW(AU$11)+1)/($AU$11:$AU$2000=$DY$8),ROWS(DY$11:DY159))),"")</f>
        <v/>
      </c>
      <c r="DZ159" s="26" t="str">
        <f>IFERROR(INDEX(AV$11:AV$2000,_xlfn.AGGREGATE(15,6,(ROW(AV$11:AV$2000)-ROW(AV$11)+1)/($AU$11:$AU$2000=$DY$8),ROWS(DZ$11:DZ159))),"")</f>
        <v/>
      </c>
      <c r="EA159" s="26" t="str">
        <f>IFERROR(INDEX(AW$11:AW$2000,_xlfn.AGGREGATE(15,6,(ROW(AW$11:AW$2000)-ROW(AW$11)+1)/($AU$11:$AU$2000=$DY$8),ROWS(EA$11:EA159))),"")</f>
        <v/>
      </c>
      <c r="EB159" s="26" t="str">
        <f>IFERROR(INDEX(AX$11:AX$2000,_xlfn.AGGREGATE(15,6,(ROW(AX$11:AX$2000)-ROW(AX$11)+1)/($AU$11:$AU$2000=$DY$8),ROWS(EB$11:EB159))),"")</f>
        <v/>
      </c>
      <c r="EC159" s="26" t="str">
        <f>IFERROR(INDEX(AY$11:AY$2000,_xlfn.AGGREGATE(15,6,(ROW(AY$11:AY$2000)-ROW(AY$11)+1)/($AU$11:$AU$2000=$DY$8),ROWS(EC$11:EC159))),"")</f>
        <v/>
      </c>
      <c r="ED159" s="26" t="str">
        <f>IFERROR(INDEX(AZ$11:AZ$2000,_xlfn.AGGREGATE(15,6,(ROW(AZ$11:AZ$2000)-ROW(AZ$11)+1)/($AU$11:$AU$2000=$DY$8),ROWS(ED$11:ED159))),"")</f>
        <v/>
      </c>
      <c r="EE159" s="26" t="str">
        <f>IFERROR(INDEX(BA$11:BA$2000,_xlfn.AGGREGATE(15,6,(ROW(BA$11:BA$2000)-ROW(BA$11)+1)/($AU$11:$AU$2000=$DY$8),ROWS(EE$11:EE159))),"")</f>
        <v/>
      </c>
      <c r="EF159" s="26" t="str">
        <f>IFERROR(INDEX(BB$11:BB$2000,_xlfn.AGGREGATE(15,6,(ROW(BB$11:BB$2000)-ROW(BB$11)+1)/($AU$11:$AU$2000=$DY$8),ROWS(EF$11:EF159))),"")</f>
        <v/>
      </c>
      <c r="EG159" s="26" t="str">
        <f>IFERROR(INDEX(BC$11:BC$2000,_xlfn.AGGREGATE(15,6,(ROW(BC$11:BC$2000)-ROW(BC$11)+1)/($AU$11:$AU$2000=$DY$8),ROWS(EG$11:EG159))),"")</f>
        <v/>
      </c>
      <c r="EH159" s="26" t="str">
        <f>IFERROR(INDEX(BD$11:BD$2000,_xlfn.AGGREGATE(15,6,(ROW(BD$11:BD$2000)-ROW(BD$11)+1)/($AU$11:$AU$2000=$DY$8),ROWS(EH$11:EH159))),"")</f>
        <v/>
      </c>
      <c r="EI159" s="26" t="str">
        <f>IFERROR(INDEX(BE$11:BE$2000,_xlfn.AGGREGATE(15,6,(ROW(BE$11:BE$2000)-ROW(BE$11)+1)/($AU$11:$AU$2000=$DY$8),ROWS(EI$11:EI159))),"")</f>
        <v/>
      </c>
      <c r="EJ159" s="26" t="str">
        <f>IFERROR(INDEX(BF$11:BF$2000,_xlfn.AGGREGATE(15,6,(ROW(BF$11:BF$2000)-ROW(BF$11)+1)/($AU$11:$AU$2000=$DY$8),ROWS(EJ$11:EJ159))),"")</f>
        <v/>
      </c>
      <c r="EK159" s="26" t="str">
        <f>IFERROR(INDEX(BG$11:BG$2000,_xlfn.AGGREGATE(15,6,(ROW(BG$11:BG$2000)-ROW(BG$11)+1)/($AU$11:$AU$2000=$DY$8),ROWS(EK$11:EK159))),"")</f>
        <v/>
      </c>
      <c r="EL159" s="26" t="str">
        <f>IFERROR(INDEX(BH$11:BH$2000,_xlfn.AGGREGATE(15,6,(ROW(BH$11:BH$2000)-ROW(BH$11)+1)/($AU$11:$AU$2000=$DY$8),ROWS(EL$11:EL159))),"")</f>
        <v/>
      </c>
      <c r="EM159" s="26" t="str">
        <f>IFERROR(INDEX(BI$11:BI$2000,_xlfn.AGGREGATE(15,6,(ROW(BI$11:BI$2000)-ROW(BI$11)+1)/($AU$11:$AU$2000=$DY$8),ROWS(EM$11:EM159))),"")</f>
        <v/>
      </c>
      <c r="EN159" s="26" t="str">
        <f>IFERROR(INDEX(BJ$11:BJ$2000,_xlfn.AGGREGATE(15,6,(ROW(BJ$11:BJ$2000)-ROW(BJ$11)+1)/($AU$11:$AU$2000=$DY$8),ROWS(EN$11:EN159))),"")</f>
        <v/>
      </c>
      <c r="EO159" s="26" t="str">
        <f>IFERROR(INDEX(BK$11:BK$2000,_xlfn.AGGREGATE(15,6,(ROW(BK$11:BK$2000)-ROW(BK$11)+1)/($AU$11:$AU$2000=$DY$8),ROWS(EO$11:EO159))),"")</f>
        <v/>
      </c>
      <c r="EP159" s="26" t="str">
        <f>IFERROR(INDEX(BL$11:BL$2000,_xlfn.AGGREGATE(15,6,(ROW(BL$11:BL$2000)-ROW(BL$11)+1)/($AU$11:$AU$2000=$DY$8),ROWS(EP$11:EP159))),"")</f>
        <v/>
      </c>
      <c r="EQ159" s="26" t="str">
        <f>IFERROR(INDEX(BM$11:BM$2000,_xlfn.AGGREGATE(15,6,(ROW(BM$11:BM$2000)-ROW(BM$11)+1)/($AU$11:$AU$2000=$DY$8),ROWS(EQ$11:EQ159))),"")</f>
        <v/>
      </c>
      <c r="ER159" s="26" t="str">
        <f>IFERROR(INDEX(BN$11:BN$2000,_xlfn.AGGREGATE(15,6,(ROW(BN$11:BN$2000)-ROW(BN$11)+1)/($AU$11:$AU$2000=$DY$8),ROWS(ER$11:ER159))),"")</f>
        <v/>
      </c>
      <c r="ES159" s="26" t="str">
        <f>IFERROR(INDEX(BO$11:BO$2000,_xlfn.AGGREGATE(15,6,(ROW(BO$11:BO$2000)-ROW(BO$11)+1)/($AU$11:$AU$2000=$DY$8),ROWS(ES$11:ES159))),"")</f>
        <v/>
      </c>
      <c r="ET159" s="63" t="str">
        <f>IFERROR(INDEX(BP$11:BP$2000,_xlfn.AGGREGATE(15,6,(ROW(BP$11:BP$2000)-ROW(BP$11)+1)/($AU$11:$AU$2000=$DY$8),ROWS(ET$11:ET159))),"")</f>
        <v/>
      </c>
      <c r="EU159" s="25"/>
      <c r="EV159" s="47">
        <v>7</v>
      </c>
      <c r="EX159" s="164" t="str">
        <f>IFERROR(INDEX(EX$100:EX$149,_xlfn.AGGREGATE(15,6,(ROW(EX$100:EX$149)-ROW(EX$100)+1)/($EX$100:$EX$149="PASS"),ROWS(EX$153:EX159))),"")</f>
        <v>PASS</v>
      </c>
      <c r="EY159" s="28">
        <f>IFERROR(INDEX(EY$100:EY$149,_xlfn.AGGREGATE(15,6,(ROW(EY$100:EY$149)-ROW(EY$100)+1)/($EX$100:$EX$149="PASS"),ROWS(EY$153:EY159))),"")</f>
        <v>1</v>
      </c>
      <c r="EZ159" s="25">
        <f>IFERROR(INDEX(EZ$100:EZ$149,_xlfn.AGGREGATE(15,6,(ROW(EZ$100:EZ$149)-ROW(EZ$100)+1)/($EX$100:$EX$149="PASS"),ROWS(EZ$153:EZ159))),"")</f>
        <v>1</v>
      </c>
      <c r="FA159" s="25">
        <f>IFERROR(INDEX(FA$100:FA$149,_xlfn.AGGREGATE(15,6,(ROW(FA$100:FA$149)-ROW(FA$100)+1)/($EX$100:$EX$149="PASS"),ROWS(FA$153:FA159))),"")</f>
        <v>3</v>
      </c>
      <c r="FB159" s="25">
        <f>IFERROR(INDEX(FB$100:FB$149,_xlfn.AGGREGATE(15,6,(ROW(FB$100:FB$149)-ROW(FB$100)+1)/($EX$100:$EX$149="PASS"),ROWS(FB$153:FB159))),"")</f>
        <v>3</v>
      </c>
      <c r="FC159" s="25">
        <f>IFERROR(INDEX(FC$100:FC$149,_xlfn.AGGREGATE(15,6,(ROW(FC$100:FC$149)-ROW(EY$100)+1)/($EX$100:$EX$149="PASS"),ROWS(FC$153:FC159))),"")</f>
        <v>3</v>
      </c>
      <c r="FD159" s="25">
        <f>IFERROR(INDEX(FD$100:FD$149,_xlfn.AGGREGATE(15,6,(ROW(FD$100:FD$149)-ROW(EZ$100)+1)/($EX$100:$EX$149="PASS"),ROWS(FD$153:FD159))),"")</f>
        <v>1</v>
      </c>
      <c r="FE159" s="25">
        <f>IFERROR(INDEX(FE$100:FE$149,_xlfn.AGGREGATE(15,6,(ROW(FE$100:FE$149)-ROW(FA$100)+1)/($EX$100:$EX$149="PASS"),ROWS(FE$153:FE159))),"")</f>
        <v>1</v>
      </c>
      <c r="FF159" s="30">
        <f>IFERROR(INDEX(FF$100:FF$149,_xlfn.AGGREGATE(15,6,(ROW(FF$100:FF$149)-ROW(FB$100)+1)/($EX$100:$EX$149="PASS"),ROWS(FF$153:FF159))),"")</f>
        <v>1</v>
      </c>
      <c r="FG159" s="25">
        <f>IFERROR(INDEX(FG$100:FG$149,_xlfn.AGGREGATE(15,6,(ROW(FG$100:FG$149)-ROW(FC$100)+1)/($EX$100:$EX$149="PASS"),ROWS(FG$153:FG159))),"")</f>
        <v>216</v>
      </c>
      <c r="FH159" s="25">
        <f>IFERROR(INDEX(FH$100:FH$149,_xlfn.AGGREGATE(15,6,(ROW(FH$100:FH$149)-ROW(FD$100)+1)/($EX$100:$EX$149="PASS"),ROWS(FH$153:FH159))),"")</f>
        <v>246</v>
      </c>
      <c r="FI159" s="25">
        <f>IFERROR(INDEX(FI$100:FI$149,_xlfn.AGGREGATE(15,6,(ROW(FI$100:FI$149)-ROW(FE$100)+1)/($EX$100:$EX$149="PASS"),ROWS(FI$153:FI159))),"")</f>
        <v>276</v>
      </c>
      <c r="FJ159" s="25">
        <f>IFERROR(INDEX(FJ$100:FJ$149,_xlfn.AGGREGATE(15,6,(ROW(FJ$100:FJ$149)-ROW(FF$100)+1)/($EX$100:$EX$149="PASS"),ROWS(FJ$153:FJ159))),"")</f>
        <v>30</v>
      </c>
      <c r="FK159" s="25"/>
      <c r="FL159" s="28">
        <f>IFERROR(INDEX(FL$100:FL$149,_xlfn.AGGREGATE(15,6,(ROW(FL$100:FL$149)-ROW(FH$100)+1)/($EX$100:$EX$149="PASS"),ROWS(FL$153:FL159))),"")</f>
        <v>216</v>
      </c>
      <c r="FM159" s="25">
        <f>IFERROR(INDEX(FM$100:FM$149,_xlfn.AGGREGATE(15,6,(ROW(FM$100:FM$149)-ROW(FI$100)+1)/($EX$100:$EX$149="PASS"),ROWS(FM$153:FM159))),"")</f>
        <v>432</v>
      </c>
      <c r="FN159" s="25">
        <f>IFERROR(INDEX(FN$100:FN$149,_xlfn.AGGREGATE(15,6,(ROW(FN$100:FN$149)-ROW(FJ$100)+1)/($EX$100:$EX$149="PASS"),ROWS(FN$153:FN159))),"")</f>
        <v>708</v>
      </c>
      <c r="FO159" s="25">
        <f>IFERROR(INDEX(FO$100:FO$149,_xlfn.AGGREGATE(15,6,(ROW(FO$100:FO$149)-ROW(FK$100)+1)/($EX$100:$EX$149="PASS"),ROWS(FO$153:FO159))),"")</f>
        <v>984</v>
      </c>
      <c r="FP159" s="25">
        <f>IFERROR(INDEX(FP$100:FP$149,_xlfn.AGGREGATE(15,6,(ROW(FP$100:FP$149)-ROW(FL$100)+1)/($EX$100:$EX$149="PASS"),ROWS(FP$153:FP159))),"")</f>
        <v>1260</v>
      </c>
      <c r="FQ159" s="25">
        <f>IFERROR(INDEX(FQ$100:FQ$149,_xlfn.AGGREGATE(15,6,(ROW(FQ$100:FQ$149)-ROW(FM$100)+1)/($EX$100:$EX$149="PASS"),ROWS(FQ$153:FQ159))),"")</f>
        <v>1476</v>
      </c>
      <c r="FR159" s="25">
        <f>IFERROR(INDEX(FR$100:FR$149,_xlfn.AGGREGATE(15,6,(ROW(FR$100:FR$149)-ROW(FN$100)+1)/($EX$100:$EX$149="PASS"),ROWS(FR$153:FR159))),"")</f>
        <v>1692</v>
      </c>
      <c r="FS159" s="165">
        <f>IFERROR(INDEX(FS$100:FS$149,_xlfn.AGGREGATE(15,6,(ROW(FS$100:FS$149)-ROW(FO$100)+1)/($EX$100:$EX$149="PASS"),ROWS(FS$153:FS159))),"")</f>
        <v>0</v>
      </c>
      <c r="FT159" s="25"/>
      <c r="FU159" s="49"/>
      <c r="FV159" s="21"/>
      <c r="FW159" s="164" t="str">
        <f>IFERROR(INDEX(FW$100:FW$149,_xlfn.AGGREGATE(15,6,(ROW(FW$100:FW$149)-ROW(FW$100)+1)/($FW$100:$FW$149="PASS"),ROWS(FW$153:FW159))),"")</f>
        <v>PASS</v>
      </c>
      <c r="FX159" s="28">
        <f>IFERROR(INDEX(FX$100:FX$149,_xlfn.AGGREGATE(15,6,(ROW(FX$100:FX$149)-ROW(FX$100)+1)/($FW$100:$FW$149="PASS"),ROWS(FX$153:FX159))),"")</f>
        <v>3</v>
      </c>
      <c r="FY159" s="25">
        <f>IFERROR(INDEX(FY$100:FY$149,_xlfn.AGGREGATE(15,6,(ROW(FY$100:FY$149)-ROW(FY$100)+1)/($FW$100:$FW$149="PASS"),ROWS(FY$153:FY159))),"")</f>
        <v>1</v>
      </c>
      <c r="FZ159" s="25">
        <f>IFERROR(INDEX(FZ$100:FZ$149,_xlfn.AGGREGATE(15,6,(ROW(FZ$100:FZ$149)-ROW(FZ$100)+1)/($FW$100:$FW$149="PASS"),ROWS(FZ$153:FZ159))),"")</f>
        <v>1</v>
      </c>
      <c r="GA159" s="25">
        <f>IFERROR(INDEX(GA$100:GA$149,_xlfn.AGGREGATE(15,6,(ROW(GA$100:GA$149)-ROW(GA$100)+1)/($FW$100:$FW$149="PASS"),ROWS(GA$153:GA159))),"")</f>
        <v>3</v>
      </c>
      <c r="GB159" s="25">
        <f>IFERROR(INDEX(GB$100:GB$149,_xlfn.AGGREGATE(15,6,(ROW(GB$100:GB$149)-ROW(FX$100)+1)/($FW$100:$FW$149="PASS"),ROWS(GB$153:GB159))),"")</f>
        <v>1</v>
      </c>
      <c r="GC159" s="25">
        <f>IFERROR(INDEX(GC$100:GC$149,_xlfn.AGGREGATE(15,6,(ROW(GC$100:GC$149)-ROW(FY$100)+1)/($FW$100:$FW$149="PASS"),ROWS(GC$153:GC159))),"")</f>
        <v>1</v>
      </c>
      <c r="GD159" s="25">
        <f>IFERROR(INDEX(GD$100:GD$149,_xlfn.AGGREGATE(15,6,(ROW(GD$100:GD$149)-ROW(FZ$100)+1)/($FW$100:$FW$149="PASS"),ROWS(GD$153:GD159))),"")</f>
        <v>3</v>
      </c>
      <c r="GE159" s="30">
        <f>IFERROR(INDEX(GE$100:GE$149,_xlfn.AGGREGATE(15,6,(ROW(GE$100:GE$149)-ROW(GA$100)+1)/($FW$100:$FW$149="PASS"),ROWS(GE$153:GE159))),"")</f>
        <v>1</v>
      </c>
      <c r="GF159" s="25">
        <f>IFERROR(INDEX(GF$100:GF$149,_xlfn.AGGREGATE(15,6,(ROW(GF$100:GF$149)-ROW(GB$100)+1)/($FW$100:$FW$149="PASS"),ROWS(GF$153:GF159))),"")</f>
        <v>445.5</v>
      </c>
      <c r="GG159" s="25">
        <f>IFERROR(INDEX(GG$100:GG$149,_xlfn.AGGREGATE(15,6,(ROW(GG$100:GG$149)-ROW(GC$100)+1)/($FW$100:$FW$149="PASS"),ROWS(GG$153:GG159))),"")</f>
        <v>0</v>
      </c>
      <c r="GH159" s="25">
        <f>IFERROR(INDEX(GH$100:GH$149,_xlfn.AGGREGATE(15,6,(ROW(GH$100:GH$149)-ROW(GD$100)+1)/($FW$100:$FW$149="PASS"),ROWS(GH$153:GH159))),"")</f>
        <v>454.5</v>
      </c>
      <c r="GI159" s="25">
        <f>IFERROR(INDEX(GI$100:GI$149,_xlfn.AGGREGATE(15,6,(ROW(GI$100:GI$149)-ROW(GE$100)+1)/($FW$100:$FW$149="PASS"),ROWS(GI$153:GI159))),"")</f>
        <v>4.5</v>
      </c>
      <c r="GJ159" s="25">
        <f>IFERROR(INDEX(GJ$100:GJ$149,_xlfn.AGGREGATE(15,6,(ROW(GJ$100:GJ$149)-ROW(GF$100)+1)/($FW$100:$FW$149="PASS"),ROWS(GJ$153:GJ159))),"")</f>
        <v>0</v>
      </c>
      <c r="GK159" s="28">
        <f>IFERROR(INDEX(GK$100:GK$149,_xlfn.AGGREGATE(15,6,(ROW(GK$100:GK$149)-ROW(GG$100)+1)/($FW$100:$FW$149="PASS"),ROWS(GK$153:GK159))),"")</f>
        <v>459.64859999999999</v>
      </c>
      <c r="GL159" s="25">
        <f>IFERROR(INDEX(GL$100:GL$149,_xlfn.AGGREGATE(15,6,(ROW(GL$100:GL$149)-ROW(GH$100)+1)/($FW$100:$FW$149="PASS"),ROWS(GL$153:GL159))),"")</f>
        <v>905.27359999999999</v>
      </c>
      <c r="GM159" s="165">
        <f>IFERROR(INDEX(GM$100:GM$149,_xlfn.AGGREGATE(15,6,(ROW(GM$100:GM$149)-ROW(GI$100)+1)/($FW$100:$FW$149="PASS"),ROWS(GM$153:GM159))),"")</f>
        <v>1350.8986</v>
      </c>
      <c r="GN159" s="25">
        <f>IFERROR(INDEX(GN$100:GN$149,_xlfn.AGGREGATE(15,6,(ROW(GN$100:GN$149)-ROW(GJ$100)+1)/($FW$100:$FW$149="PASS"),ROWS(GN$153:GN159))),"")</f>
        <v>1805.3986</v>
      </c>
      <c r="GO159" s="25"/>
      <c r="GP159" s="305"/>
      <c r="GR159" s="12"/>
      <c r="GS159" s="12"/>
      <c r="GT159" s="12"/>
      <c r="GU159" s="12"/>
      <c r="GV159" s="12"/>
      <c r="GW159" s="12"/>
      <c r="GX159" s="12"/>
      <c r="GY159" s="12"/>
      <c r="GZ159" s="12"/>
      <c r="HA159" s="12"/>
      <c r="HB159" s="12"/>
      <c r="HC159" s="26"/>
      <c r="HD159" s="26"/>
      <c r="HE159" s="26"/>
      <c r="HF159" s="26"/>
      <c r="HG159" s="26"/>
      <c r="HH159" s="2"/>
      <c r="HI159" s="2"/>
      <c r="HJ159" s="25"/>
      <c r="HK159" s="2"/>
      <c r="HL159" s="2"/>
    </row>
    <row r="160" spans="14:220" x14ac:dyDescent="0.3">
      <c r="N160" s="2"/>
      <c r="O160" s="25"/>
      <c r="P160" s="25"/>
      <c r="Q160" s="25"/>
      <c r="R160" s="25"/>
      <c r="S160" s="25"/>
      <c r="T160" s="25"/>
      <c r="U160" s="25"/>
      <c r="V160" s="2"/>
      <c r="W160" s="2"/>
      <c r="X160" s="2"/>
      <c r="Y160" s="25"/>
      <c r="Z160" s="25"/>
      <c r="AA160" s="25"/>
      <c r="AB160" s="2"/>
      <c r="AC160" s="25"/>
      <c r="AD160" s="25"/>
      <c r="AE160" s="25"/>
      <c r="AF160" s="25"/>
      <c r="AG160" s="25"/>
      <c r="AH160" s="25"/>
      <c r="AI160" s="25"/>
      <c r="AJ160" s="25"/>
      <c r="AK160" s="25"/>
      <c r="AL160" s="25"/>
      <c r="AM160" s="25"/>
      <c r="AN160" s="25"/>
      <c r="AO160" s="25"/>
      <c r="AP160" s="25"/>
      <c r="AQ160" s="25"/>
      <c r="AR160" s="142"/>
      <c r="AS160" s="18">
        <v>4</v>
      </c>
      <c r="AT160" s="26" t="s">
        <v>122</v>
      </c>
      <c r="AU160" s="4" t="str">
        <f t="shared" si="261"/>
        <v>FAIL</v>
      </c>
      <c r="AV160" s="26">
        <v>1</v>
      </c>
      <c r="AW160" s="26">
        <v>1</v>
      </c>
      <c r="AX160" s="26">
        <v>3</v>
      </c>
      <c r="AY160" s="26">
        <v>3</v>
      </c>
      <c r="AZ160" s="26">
        <v>1</v>
      </c>
      <c r="BA160" s="26">
        <v>1</v>
      </c>
      <c r="BB160" s="26">
        <v>3</v>
      </c>
      <c r="BC160" s="26">
        <v>3</v>
      </c>
      <c r="BD160" s="26">
        <f t="shared" si="262"/>
        <v>242</v>
      </c>
      <c r="BE160" s="26"/>
      <c r="BF160" s="26">
        <f t="shared" si="263"/>
        <v>250</v>
      </c>
      <c r="BG160" s="63">
        <f t="shared" si="260"/>
        <v>4</v>
      </c>
      <c r="BH160" s="26"/>
      <c r="BI160" s="138">
        <f t="shared" si="264"/>
        <v>242</v>
      </c>
      <c r="BJ160" s="138">
        <f t="shared" si="265"/>
        <v>484</v>
      </c>
      <c r="BK160" s="138">
        <f t="shared" si="266"/>
        <v>734</v>
      </c>
      <c r="BL160" s="138">
        <f t="shared" si="267"/>
        <v>984</v>
      </c>
      <c r="BM160" s="138">
        <f t="shared" si="268"/>
        <v>1226</v>
      </c>
      <c r="BN160" s="138">
        <f t="shared" si="269"/>
        <v>1468</v>
      </c>
      <c r="BO160" s="138">
        <f t="shared" si="270"/>
        <v>1718</v>
      </c>
      <c r="BP160" s="138">
        <f t="shared" si="271"/>
        <v>0</v>
      </c>
      <c r="BQ160" s="26"/>
      <c r="BR160" s="26" t="str">
        <f t="shared" si="272"/>
        <v>yes3</v>
      </c>
      <c r="BS160" s="26" t="str">
        <f t="shared" si="250"/>
        <v>Int</v>
      </c>
      <c r="BT160" s="26"/>
      <c r="BU160" s="26"/>
      <c r="BV160" s="1">
        <f t="shared" si="273"/>
        <v>0</v>
      </c>
      <c r="BW160" s="1">
        <f t="shared" si="273"/>
        <v>0</v>
      </c>
      <c r="BX160" s="1">
        <f t="shared" si="273"/>
        <v>0</v>
      </c>
      <c r="BY160" s="1">
        <f t="shared" si="273"/>
        <v>0</v>
      </c>
      <c r="BZ160" s="1">
        <f t="shared" si="273"/>
        <v>0</v>
      </c>
      <c r="CA160" s="1">
        <f t="shared" si="273"/>
        <v>0</v>
      </c>
      <c r="CB160" s="1">
        <f t="shared" si="273"/>
        <v>0</v>
      </c>
      <c r="CC160" s="1">
        <f t="shared" si="273"/>
        <v>0</v>
      </c>
      <c r="CD160" s="1">
        <f t="shared" si="273"/>
        <v>0</v>
      </c>
      <c r="CE160" s="1">
        <f t="shared" si="273"/>
        <v>0</v>
      </c>
      <c r="CF160" s="1">
        <f t="shared" si="274"/>
        <v>0</v>
      </c>
      <c r="CG160" s="1">
        <f t="shared" si="274"/>
        <v>0</v>
      </c>
      <c r="CH160" s="1">
        <f t="shared" si="274"/>
        <v>1</v>
      </c>
      <c r="CI160" s="1">
        <f t="shared" si="274"/>
        <v>0</v>
      </c>
      <c r="CJ160" s="1">
        <f t="shared" si="274"/>
        <v>0</v>
      </c>
      <c r="CK160" s="1">
        <f t="shared" si="274"/>
        <v>0</v>
      </c>
      <c r="CL160" s="1">
        <f t="shared" si="274"/>
        <v>0</v>
      </c>
      <c r="CM160" s="1">
        <f t="shared" si="274"/>
        <v>0</v>
      </c>
      <c r="CN160" s="1">
        <f t="shared" si="274"/>
        <v>0</v>
      </c>
      <c r="CO160" s="1">
        <f t="shared" si="274"/>
        <v>0</v>
      </c>
      <c r="CP160" s="1">
        <f t="shared" si="275"/>
        <v>0</v>
      </c>
      <c r="CQ160" s="1">
        <f t="shared" si="275"/>
        <v>0</v>
      </c>
      <c r="CR160" s="1">
        <f t="shared" si="275"/>
        <v>0</v>
      </c>
      <c r="CS160" s="1">
        <f t="shared" si="275"/>
        <v>0</v>
      </c>
      <c r="CT160" s="1">
        <f t="shared" si="275"/>
        <v>0</v>
      </c>
      <c r="CU160" s="1">
        <f t="shared" si="275"/>
        <v>0</v>
      </c>
      <c r="CV160" s="1">
        <f t="shared" si="275"/>
        <v>0</v>
      </c>
      <c r="CW160" s="1">
        <f t="shared" si="275"/>
        <v>0</v>
      </c>
      <c r="CX160" s="1">
        <f t="shared" si="275"/>
        <v>0</v>
      </c>
      <c r="CY160" s="1">
        <f t="shared" si="275"/>
        <v>0</v>
      </c>
      <c r="CZ160" s="1">
        <f t="shared" si="276"/>
        <v>0</v>
      </c>
      <c r="DA160" s="1">
        <f t="shared" si="276"/>
        <v>0</v>
      </c>
      <c r="DB160" s="1">
        <f t="shared" si="276"/>
        <v>0</v>
      </c>
      <c r="DC160" s="1">
        <f t="shared" si="276"/>
        <v>0</v>
      </c>
      <c r="DD160" s="1">
        <f t="shared" si="276"/>
        <v>0</v>
      </c>
      <c r="DE160" s="1">
        <f t="shared" si="276"/>
        <v>0</v>
      </c>
      <c r="DF160" s="1">
        <f t="shared" si="276"/>
        <v>0</v>
      </c>
      <c r="DG160" s="1">
        <f t="shared" si="276"/>
        <v>0</v>
      </c>
      <c r="DH160" s="1">
        <f t="shared" si="276"/>
        <v>0</v>
      </c>
      <c r="DI160" s="1">
        <f t="shared" si="276"/>
        <v>0</v>
      </c>
      <c r="DJ160" s="1">
        <f t="shared" si="277"/>
        <v>0</v>
      </c>
      <c r="DK160" s="1">
        <f t="shared" si="277"/>
        <v>0</v>
      </c>
      <c r="DL160" s="1">
        <f t="shared" si="277"/>
        <v>0</v>
      </c>
      <c r="DM160" s="1">
        <f t="shared" si="277"/>
        <v>1</v>
      </c>
      <c r="DN160" s="1">
        <f t="shared" si="277"/>
        <v>0</v>
      </c>
      <c r="DO160" s="1">
        <f t="shared" si="277"/>
        <v>0</v>
      </c>
      <c r="DT160" s="366"/>
      <c r="DU160" s="142"/>
      <c r="DV160" s="26"/>
      <c r="DW160" s="48">
        <v>147</v>
      </c>
      <c r="DX160" s="26" t="str">
        <f>IFERROR(INDEX(AT$11:AT$2000,_xlfn.AGGREGATE(15,6,(ROW(AT$11:AT$2000)-ROW(AT$11)+1)/($AU$11:$AU$2000=$DY$8),ROWS(DX$11:DX160))),"")</f>
        <v/>
      </c>
      <c r="DY160" s="4" t="str">
        <f>IFERROR(INDEX(AU$11:AU$2000,_xlfn.AGGREGATE(15,6,(ROW(AU$11:AU$2000)-ROW(AU$11)+1)/($AU$11:$AU$2000=$DY$8),ROWS(DY$11:DY160))),"")</f>
        <v/>
      </c>
      <c r="DZ160" s="26" t="str">
        <f>IFERROR(INDEX(AV$11:AV$2000,_xlfn.AGGREGATE(15,6,(ROW(AV$11:AV$2000)-ROW(AV$11)+1)/($AU$11:$AU$2000=$DY$8),ROWS(DZ$11:DZ160))),"")</f>
        <v/>
      </c>
      <c r="EA160" s="26" t="str">
        <f>IFERROR(INDEX(AW$11:AW$2000,_xlfn.AGGREGATE(15,6,(ROW(AW$11:AW$2000)-ROW(AW$11)+1)/($AU$11:$AU$2000=$DY$8),ROWS(EA$11:EA160))),"")</f>
        <v/>
      </c>
      <c r="EB160" s="26" t="str">
        <f>IFERROR(INDEX(AX$11:AX$2000,_xlfn.AGGREGATE(15,6,(ROW(AX$11:AX$2000)-ROW(AX$11)+1)/($AU$11:$AU$2000=$DY$8),ROWS(EB$11:EB160))),"")</f>
        <v/>
      </c>
      <c r="EC160" s="26" t="str">
        <f>IFERROR(INDEX(AY$11:AY$2000,_xlfn.AGGREGATE(15,6,(ROW(AY$11:AY$2000)-ROW(AY$11)+1)/($AU$11:$AU$2000=$DY$8),ROWS(EC$11:EC160))),"")</f>
        <v/>
      </c>
      <c r="ED160" s="26" t="str">
        <f>IFERROR(INDEX(AZ$11:AZ$2000,_xlfn.AGGREGATE(15,6,(ROW(AZ$11:AZ$2000)-ROW(AZ$11)+1)/($AU$11:$AU$2000=$DY$8),ROWS(ED$11:ED160))),"")</f>
        <v/>
      </c>
      <c r="EE160" s="26" t="str">
        <f>IFERROR(INDEX(BA$11:BA$2000,_xlfn.AGGREGATE(15,6,(ROW(BA$11:BA$2000)-ROW(BA$11)+1)/($AU$11:$AU$2000=$DY$8),ROWS(EE$11:EE160))),"")</f>
        <v/>
      </c>
      <c r="EF160" s="26" t="str">
        <f>IFERROR(INDEX(BB$11:BB$2000,_xlfn.AGGREGATE(15,6,(ROW(BB$11:BB$2000)-ROW(BB$11)+1)/($AU$11:$AU$2000=$DY$8),ROWS(EF$11:EF160))),"")</f>
        <v/>
      </c>
      <c r="EG160" s="26" t="str">
        <f>IFERROR(INDEX(BC$11:BC$2000,_xlfn.AGGREGATE(15,6,(ROW(BC$11:BC$2000)-ROW(BC$11)+1)/($AU$11:$AU$2000=$DY$8),ROWS(EG$11:EG160))),"")</f>
        <v/>
      </c>
      <c r="EH160" s="26" t="str">
        <f>IFERROR(INDEX(BD$11:BD$2000,_xlfn.AGGREGATE(15,6,(ROW(BD$11:BD$2000)-ROW(BD$11)+1)/($AU$11:$AU$2000=$DY$8),ROWS(EH$11:EH160))),"")</f>
        <v/>
      </c>
      <c r="EI160" s="26" t="str">
        <f>IFERROR(INDEX(BE$11:BE$2000,_xlfn.AGGREGATE(15,6,(ROW(BE$11:BE$2000)-ROW(BE$11)+1)/($AU$11:$AU$2000=$DY$8),ROWS(EI$11:EI160))),"")</f>
        <v/>
      </c>
      <c r="EJ160" s="26" t="str">
        <f>IFERROR(INDEX(BF$11:BF$2000,_xlfn.AGGREGATE(15,6,(ROW(BF$11:BF$2000)-ROW(BF$11)+1)/($AU$11:$AU$2000=$DY$8),ROWS(EJ$11:EJ160))),"")</f>
        <v/>
      </c>
      <c r="EK160" s="26" t="str">
        <f>IFERROR(INDEX(BG$11:BG$2000,_xlfn.AGGREGATE(15,6,(ROW(BG$11:BG$2000)-ROW(BG$11)+1)/($AU$11:$AU$2000=$DY$8),ROWS(EK$11:EK160))),"")</f>
        <v/>
      </c>
      <c r="EL160" s="26" t="str">
        <f>IFERROR(INDEX(BH$11:BH$2000,_xlfn.AGGREGATE(15,6,(ROW(BH$11:BH$2000)-ROW(BH$11)+1)/($AU$11:$AU$2000=$DY$8),ROWS(EL$11:EL160))),"")</f>
        <v/>
      </c>
      <c r="EM160" s="26" t="str">
        <f>IFERROR(INDEX(BI$11:BI$2000,_xlfn.AGGREGATE(15,6,(ROW(BI$11:BI$2000)-ROW(BI$11)+1)/($AU$11:$AU$2000=$DY$8),ROWS(EM$11:EM160))),"")</f>
        <v/>
      </c>
      <c r="EN160" s="26" t="str">
        <f>IFERROR(INDEX(BJ$11:BJ$2000,_xlfn.AGGREGATE(15,6,(ROW(BJ$11:BJ$2000)-ROW(BJ$11)+1)/($AU$11:$AU$2000=$DY$8),ROWS(EN$11:EN160))),"")</f>
        <v/>
      </c>
      <c r="EO160" s="26" t="str">
        <f>IFERROR(INDEX(BK$11:BK$2000,_xlfn.AGGREGATE(15,6,(ROW(BK$11:BK$2000)-ROW(BK$11)+1)/($AU$11:$AU$2000=$DY$8),ROWS(EO$11:EO160))),"")</f>
        <v/>
      </c>
      <c r="EP160" s="26" t="str">
        <f>IFERROR(INDEX(BL$11:BL$2000,_xlfn.AGGREGATE(15,6,(ROW(BL$11:BL$2000)-ROW(BL$11)+1)/($AU$11:$AU$2000=$DY$8),ROWS(EP$11:EP160))),"")</f>
        <v/>
      </c>
      <c r="EQ160" s="26" t="str">
        <f>IFERROR(INDEX(BM$11:BM$2000,_xlfn.AGGREGATE(15,6,(ROW(BM$11:BM$2000)-ROW(BM$11)+1)/($AU$11:$AU$2000=$DY$8),ROWS(EQ$11:EQ160))),"")</f>
        <v/>
      </c>
      <c r="ER160" s="26" t="str">
        <f>IFERROR(INDEX(BN$11:BN$2000,_xlfn.AGGREGATE(15,6,(ROW(BN$11:BN$2000)-ROW(BN$11)+1)/($AU$11:$AU$2000=$DY$8),ROWS(ER$11:ER160))),"")</f>
        <v/>
      </c>
      <c r="ES160" s="26" t="str">
        <f>IFERROR(INDEX(BO$11:BO$2000,_xlfn.AGGREGATE(15,6,(ROW(BO$11:BO$2000)-ROW(BO$11)+1)/($AU$11:$AU$2000=$DY$8),ROWS(ES$11:ES160))),"")</f>
        <v/>
      </c>
      <c r="ET160" s="63" t="str">
        <f>IFERROR(INDEX(BP$11:BP$2000,_xlfn.AGGREGATE(15,6,(ROW(BP$11:BP$2000)-ROW(BP$11)+1)/($AU$11:$AU$2000=$DY$8),ROWS(ET$11:ET160))),"")</f>
        <v/>
      </c>
      <c r="EU160" s="25"/>
      <c r="EV160" s="47">
        <v>8</v>
      </c>
      <c r="EX160" s="164" t="str">
        <f>IFERROR(INDEX(EX$100:EX$149,_xlfn.AGGREGATE(15,6,(ROW(EX$100:EX$149)-ROW(EX$100)+1)/($EX$100:$EX$149="PASS"),ROWS(EX$153:EX160))),"")</f>
        <v/>
      </c>
      <c r="EY160" s="28" t="str">
        <f>IFERROR(INDEX(EY$100:EY$149,_xlfn.AGGREGATE(15,6,(ROW(EY$100:EY$149)-ROW(EY$100)+1)/($EX$100:$EX$149="PASS"),ROWS(EY$153:EY160))),"")</f>
        <v/>
      </c>
      <c r="EZ160" s="25" t="str">
        <f>IFERROR(INDEX(EZ$100:EZ$149,_xlfn.AGGREGATE(15,6,(ROW(EZ$100:EZ$149)-ROW(EZ$100)+1)/($EX$100:$EX$149="PASS"),ROWS(EZ$153:EZ160))),"")</f>
        <v/>
      </c>
      <c r="FA160" s="25" t="str">
        <f>IFERROR(INDEX(FA$100:FA$149,_xlfn.AGGREGATE(15,6,(ROW(FA$100:FA$149)-ROW(FA$100)+1)/($EX$100:$EX$149="PASS"),ROWS(FA$153:FA160))),"")</f>
        <v/>
      </c>
      <c r="FB160" s="25" t="str">
        <f>IFERROR(INDEX(FB$100:FB$149,_xlfn.AGGREGATE(15,6,(ROW(FB$100:FB$149)-ROW(FB$100)+1)/($EX$100:$EX$149="PASS"),ROWS(FB$153:FB160))),"")</f>
        <v/>
      </c>
      <c r="FC160" s="25" t="str">
        <f>IFERROR(INDEX(FC$100:FC$149,_xlfn.AGGREGATE(15,6,(ROW(FC$100:FC$149)-ROW(EY$100)+1)/($EX$100:$EX$149="PASS"),ROWS(FC$153:FC160))),"")</f>
        <v/>
      </c>
      <c r="FD160" s="25" t="str">
        <f>IFERROR(INDEX(FD$100:FD$149,_xlfn.AGGREGATE(15,6,(ROW(FD$100:FD$149)-ROW(EZ$100)+1)/($EX$100:$EX$149="PASS"),ROWS(FD$153:FD160))),"")</f>
        <v/>
      </c>
      <c r="FE160" s="25" t="str">
        <f>IFERROR(INDEX(FE$100:FE$149,_xlfn.AGGREGATE(15,6,(ROW(FE$100:FE$149)-ROW(FA$100)+1)/($EX$100:$EX$149="PASS"),ROWS(FE$153:FE160))),"")</f>
        <v/>
      </c>
      <c r="FF160" s="30" t="str">
        <f>IFERROR(INDEX(FF$100:FF$149,_xlfn.AGGREGATE(15,6,(ROW(FF$100:FF$149)-ROW(FB$100)+1)/($EX$100:$EX$149="PASS"),ROWS(FF$153:FF160))),"")</f>
        <v/>
      </c>
      <c r="FG160" s="25" t="str">
        <f>IFERROR(INDEX(FG$100:FG$149,_xlfn.AGGREGATE(15,6,(ROW(FG$100:FG$149)-ROW(FC$100)+1)/($EX$100:$EX$149="PASS"),ROWS(FG$153:FG160))),"")</f>
        <v/>
      </c>
      <c r="FH160" s="25" t="str">
        <f>IFERROR(INDEX(FH$100:FH$149,_xlfn.AGGREGATE(15,6,(ROW(FH$100:FH$149)-ROW(FD$100)+1)/($EX$100:$EX$149="PASS"),ROWS(FH$153:FH160))),"")</f>
        <v/>
      </c>
      <c r="FI160" s="25" t="str">
        <f>IFERROR(INDEX(FI$100:FI$149,_xlfn.AGGREGATE(15,6,(ROW(FI$100:FI$149)-ROW(FE$100)+1)/($EX$100:$EX$149="PASS"),ROWS(FI$153:FI160))),"")</f>
        <v/>
      </c>
      <c r="FJ160" s="25" t="str">
        <f>IFERROR(INDEX(FJ$100:FJ$149,_xlfn.AGGREGATE(15,6,(ROW(FJ$100:FJ$149)-ROW(FF$100)+1)/($EX$100:$EX$149="PASS"),ROWS(FJ$153:FJ160))),"")</f>
        <v/>
      </c>
      <c r="FK160" s="25"/>
      <c r="FL160" s="28" t="str">
        <f>IFERROR(INDEX(FL$100:FL$149,_xlfn.AGGREGATE(15,6,(ROW(FL$100:FL$149)-ROW(FH$100)+1)/($EX$100:$EX$149="PASS"),ROWS(FL$153:FL160))),"")</f>
        <v/>
      </c>
      <c r="FM160" s="25" t="str">
        <f>IFERROR(INDEX(FM$100:FM$149,_xlfn.AGGREGATE(15,6,(ROW(FM$100:FM$149)-ROW(FI$100)+1)/($EX$100:$EX$149="PASS"),ROWS(FM$153:FM160))),"")</f>
        <v/>
      </c>
      <c r="FN160" s="25" t="str">
        <f>IFERROR(INDEX(FN$100:FN$149,_xlfn.AGGREGATE(15,6,(ROW(FN$100:FN$149)-ROW(FJ$100)+1)/($EX$100:$EX$149="PASS"),ROWS(FN$153:FN160))),"")</f>
        <v/>
      </c>
      <c r="FO160" s="25" t="str">
        <f>IFERROR(INDEX(FO$100:FO$149,_xlfn.AGGREGATE(15,6,(ROW(FO$100:FO$149)-ROW(FK$100)+1)/($EX$100:$EX$149="PASS"),ROWS(FO$153:FO160))),"")</f>
        <v/>
      </c>
      <c r="FP160" s="25" t="str">
        <f>IFERROR(INDEX(FP$100:FP$149,_xlfn.AGGREGATE(15,6,(ROW(FP$100:FP$149)-ROW(FL$100)+1)/($EX$100:$EX$149="PASS"),ROWS(FP$153:FP160))),"")</f>
        <v/>
      </c>
      <c r="FQ160" s="25" t="str">
        <f>IFERROR(INDEX(FQ$100:FQ$149,_xlfn.AGGREGATE(15,6,(ROW(FQ$100:FQ$149)-ROW(FM$100)+1)/($EX$100:$EX$149="PASS"),ROWS(FQ$153:FQ160))),"")</f>
        <v/>
      </c>
      <c r="FR160" s="25" t="str">
        <f>IFERROR(INDEX(FR$100:FR$149,_xlfn.AGGREGATE(15,6,(ROW(FR$100:FR$149)-ROW(FN$100)+1)/($EX$100:$EX$149="PASS"),ROWS(FR$153:FR160))),"")</f>
        <v/>
      </c>
      <c r="FS160" s="165" t="str">
        <f>IFERROR(INDEX(FS$100:FS$149,_xlfn.AGGREGATE(15,6,(ROW(FS$100:FS$149)-ROW(FO$100)+1)/($EX$100:$EX$149="PASS"),ROWS(FS$153:FS160))),"")</f>
        <v/>
      </c>
      <c r="FT160" s="25"/>
      <c r="FU160" s="49"/>
      <c r="FV160" s="21"/>
      <c r="FW160" s="164" t="str">
        <f>IFERROR(INDEX(FW$100:FW$149,_xlfn.AGGREGATE(15,6,(ROW(FW$100:FW$149)-ROW(FW$100)+1)/($FW$100:$FW$149="PASS"),ROWS(FW$153:FW160))),"")</f>
        <v>PASS</v>
      </c>
      <c r="FX160" s="28">
        <f>IFERROR(INDEX(FX$100:FX$149,_xlfn.AGGREGATE(15,6,(ROW(FX$100:FX$149)-ROW(FX$100)+1)/($FW$100:$FW$149="PASS"),ROWS(FX$153:FX160))),"")</f>
        <v>3</v>
      </c>
      <c r="FY160" s="25">
        <f>IFERROR(INDEX(FY$100:FY$149,_xlfn.AGGREGATE(15,6,(ROW(FY$100:FY$149)-ROW(FY$100)+1)/($FW$100:$FW$149="PASS"),ROWS(FY$153:FY160))),"")</f>
        <v>1</v>
      </c>
      <c r="FZ160" s="25">
        <f>IFERROR(INDEX(FZ$100:FZ$149,_xlfn.AGGREGATE(15,6,(ROW(FZ$100:FZ$149)-ROW(FZ$100)+1)/($FW$100:$FW$149="PASS"),ROWS(FZ$153:FZ160))),"")</f>
        <v>1</v>
      </c>
      <c r="GA160" s="25">
        <f>IFERROR(INDEX(GA$100:GA$149,_xlfn.AGGREGATE(15,6,(ROW(GA$100:GA$149)-ROW(GA$100)+1)/($FW$100:$FW$149="PASS"),ROWS(GA$153:GA160))),"")</f>
        <v>3</v>
      </c>
      <c r="GB160" s="25">
        <f>IFERROR(INDEX(GB$100:GB$149,_xlfn.AGGREGATE(15,6,(ROW(GB$100:GB$149)-ROW(FX$100)+1)/($FW$100:$FW$149="PASS"),ROWS(GB$153:GB160))),"")</f>
        <v>1</v>
      </c>
      <c r="GC160" s="25">
        <f>IFERROR(INDEX(GC$100:GC$149,_xlfn.AGGREGATE(15,6,(ROW(GC$100:GC$149)-ROW(FY$100)+1)/($FW$100:$FW$149="PASS"),ROWS(GC$153:GC160))),"")</f>
        <v>1</v>
      </c>
      <c r="GD160" s="25">
        <f>IFERROR(INDEX(GD$100:GD$149,_xlfn.AGGREGATE(15,6,(ROW(GD$100:GD$149)-ROW(FZ$100)+1)/($FW$100:$FW$149="PASS"),ROWS(GD$153:GD160))),"")</f>
        <v>3</v>
      </c>
      <c r="GE160" s="30">
        <f>IFERROR(INDEX(GE$100:GE$149,_xlfn.AGGREGATE(15,6,(ROW(GE$100:GE$149)-ROW(GA$100)+1)/($FW$100:$FW$149="PASS"),ROWS(GE$153:GE160))),"")</f>
        <v>1</v>
      </c>
      <c r="GF160" s="25">
        <f>IFERROR(INDEX(GF$100:GF$149,_xlfn.AGGREGATE(15,6,(ROW(GF$100:GF$149)-ROW(GB$100)+1)/($FW$100:$FW$149="PASS"),ROWS(GF$153:GF160))),"")</f>
        <v>445</v>
      </c>
      <c r="GG160" s="25">
        <f>IFERROR(INDEX(GG$100:GG$149,_xlfn.AGGREGATE(15,6,(ROW(GG$100:GG$149)-ROW(GC$100)+1)/($FW$100:$FW$149="PASS"),ROWS(GG$153:GG160))),"")</f>
        <v>0</v>
      </c>
      <c r="GH160" s="25">
        <f>IFERROR(INDEX(GH$100:GH$149,_xlfn.AGGREGATE(15,6,(ROW(GH$100:GH$149)-ROW(GD$100)+1)/($FW$100:$FW$149="PASS"),ROWS(GH$153:GH160))),"")</f>
        <v>455</v>
      </c>
      <c r="GI160" s="25">
        <f>IFERROR(INDEX(GI$100:GI$149,_xlfn.AGGREGATE(15,6,(ROW(GI$100:GI$149)-ROW(GE$100)+1)/($FW$100:$FW$149="PASS"),ROWS(GI$153:GI160))),"")</f>
        <v>5</v>
      </c>
      <c r="GJ160" s="25">
        <f>IFERROR(INDEX(GJ$100:GJ$149,_xlfn.AGGREGATE(15,6,(ROW(GJ$100:GJ$149)-ROW(GF$100)+1)/($FW$100:$FW$149="PASS"),ROWS(GJ$153:GJ160))),"")</f>
        <v>0</v>
      </c>
      <c r="GK160" s="28">
        <f>IFERROR(INDEX(GK$100:GK$149,_xlfn.AGGREGATE(15,6,(ROW(GK$100:GK$149)-ROW(GG$100)+1)/($FW$100:$FW$149="PASS"),ROWS(GK$153:GK160))),"")</f>
        <v>460.14859999999999</v>
      </c>
      <c r="GL160" s="25">
        <f>IFERROR(INDEX(GL$100:GL$149,_xlfn.AGGREGATE(15,6,(ROW(GL$100:GL$149)-ROW(GH$100)+1)/($FW$100:$FW$149="PASS"),ROWS(GL$153:GL160))),"")</f>
        <v>905.27359999999999</v>
      </c>
      <c r="GM160" s="165">
        <f>IFERROR(INDEX(GM$100:GM$149,_xlfn.AGGREGATE(15,6,(ROW(GM$100:GM$149)-ROW(GI$100)+1)/($FW$100:$FW$149="PASS"),ROWS(GM$153:GM160))),"")</f>
        <v>1350.3986</v>
      </c>
      <c r="GN160" s="25">
        <f>IFERROR(INDEX(GN$100:GN$149,_xlfn.AGGREGATE(15,6,(ROW(GN$100:GN$149)-ROW(GJ$100)+1)/($FW$100:$FW$149="PASS"),ROWS(GN$153:GN160))),"")</f>
        <v>1805.3986</v>
      </c>
      <c r="GO160" s="25"/>
      <c r="GP160" s="305"/>
      <c r="GR160" s="12"/>
      <c r="GS160" s="12"/>
      <c r="GT160" s="12"/>
      <c r="GU160" s="12"/>
      <c r="GV160" s="12"/>
      <c r="GW160" s="12"/>
      <c r="GX160" s="12"/>
      <c r="GY160" s="12"/>
      <c r="GZ160" s="12"/>
      <c r="HA160" s="12"/>
      <c r="HB160" s="12"/>
      <c r="HC160" s="26"/>
      <c r="HD160" s="26"/>
      <c r="HE160" s="26"/>
      <c r="HF160" s="26"/>
      <c r="HG160" s="26"/>
      <c r="HH160" s="2"/>
      <c r="HI160" s="2"/>
      <c r="HJ160" s="25"/>
      <c r="HK160" s="2"/>
      <c r="HL160" s="2"/>
    </row>
    <row r="161" spans="14:220" x14ac:dyDescent="0.3">
      <c r="N161" s="2"/>
      <c r="O161" s="25"/>
      <c r="P161" s="25"/>
      <c r="Q161" s="25"/>
      <c r="R161" s="25"/>
      <c r="S161" s="25"/>
      <c r="T161" s="25"/>
      <c r="U161" s="25"/>
      <c r="V161" s="2"/>
      <c r="W161" s="2"/>
      <c r="X161" s="2"/>
      <c r="Y161" s="25"/>
      <c r="Z161" s="25"/>
      <c r="AA161" s="25"/>
      <c r="AB161" s="2"/>
      <c r="AC161" s="25"/>
      <c r="AD161" s="25"/>
      <c r="AE161" s="25"/>
      <c r="AF161" s="25"/>
      <c r="AG161" s="25"/>
      <c r="AH161" s="25"/>
      <c r="AI161" s="25"/>
      <c r="AJ161" s="25"/>
      <c r="AK161" s="25"/>
      <c r="AL161" s="25"/>
      <c r="AM161" s="25"/>
      <c r="AN161" s="25"/>
      <c r="AO161" s="25"/>
      <c r="AP161" s="25"/>
      <c r="AQ161" s="25"/>
      <c r="AR161" s="142"/>
      <c r="AS161" s="18">
        <v>5</v>
      </c>
      <c r="AT161" s="26" t="s">
        <v>122</v>
      </c>
      <c r="AU161" s="4" t="str">
        <f t="shared" si="261"/>
        <v>FAIL</v>
      </c>
      <c r="AV161" s="26">
        <v>1</v>
      </c>
      <c r="AW161" s="26">
        <v>1</v>
      </c>
      <c r="AX161" s="26">
        <v>3</v>
      </c>
      <c r="AY161" s="26">
        <v>3</v>
      </c>
      <c r="AZ161" s="26">
        <v>1</v>
      </c>
      <c r="BA161" s="26">
        <v>1</v>
      </c>
      <c r="BB161" s="26">
        <v>3</v>
      </c>
      <c r="BC161" s="26">
        <v>3</v>
      </c>
      <c r="BD161" s="26">
        <f t="shared" si="262"/>
        <v>241</v>
      </c>
      <c r="BE161" s="26"/>
      <c r="BF161" s="26">
        <f t="shared" si="263"/>
        <v>251</v>
      </c>
      <c r="BG161" s="63">
        <f t="shared" si="260"/>
        <v>5</v>
      </c>
      <c r="BH161" s="26"/>
      <c r="BI161" s="138">
        <f t="shared" si="264"/>
        <v>241</v>
      </c>
      <c r="BJ161" s="138">
        <f t="shared" si="265"/>
        <v>482</v>
      </c>
      <c r="BK161" s="138">
        <f t="shared" si="266"/>
        <v>733</v>
      </c>
      <c r="BL161" s="138">
        <f t="shared" si="267"/>
        <v>984</v>
      </c>
      <c r="BM161" s="138">
        <f t="shared" si="268"/>
        <v>1225</v>
      </c>
      <c r="BN161" s="138">
        <f t="shared" si="269"/>
        <v>1466</v>
      </c>
      <c r="BO161" s="138">
        <f t="shared" si="270"/>
        <v>1717</v>
      </c>
      <c r="BP161" s="138">
        <f t="shared" si="271"/>
        <v>0</v>
      </c>
      <c r="BQ161" s="26"/>
      <c r="BR161" s="26" t="str">
        <f t="shared" si="272"/>
        <v>yes3</v>
      </c>
      <c r="BS161" s="26" t="str">
        <f t="shared" si="250"/>
        <v>Int</v>
      </c>
      <c r="BT161" s="26"/>
      <c r="BU161" s="26"/>
      <c r="BV161" s="1">
        <f t="shared" si="273"/>
        <v>0</v>
      </c>
      <c r="BW161" s="1">
        <f t="shared" si="273"/>
        <v>0</v>
      </c>
      <c r="BX161" s="1">
        <f t="shared" si="273"/>
        <v>0</v>
      </c>
      <c r="BY161" s="1">
        <f t="shared" si="273"/>
        <v>0</v>
      </c>
      <c r="BZ161" s="1">
        <f t="shared" si="273"/>
        <v>0</v>
      </c>
      <c r="CA161" s="1">
        <f t="shared" si="273"/>
        <v>0</v>
      </c>
      <c r="CB161" s="1">
        <f t="shared" si="273"/>
        <v>0</v>
      </c>
      <c r="CC161" s="1">
        <f t="shared" si="273"/>
        <v>0</v>
      </c>
      <c r="CD161" s="1">
        <f t="shared" si="273"/>
        <v>0</v>
      </c>
      <c r="CE161" s="1">
        <f t="shared" si="273"/>
        <v>0</v>
      </c>
      <c r="CF161" s="1">
        <f t="shared" si="274"/>
        <v>0</v>
      </c>
      <c r="CG161" s="1">
        <f t="shared" si="274"/>
        <v>0</v>
      </c>
      <c r="CH161" s="1">
        <f t="shared" si="274"/>
        <v>1</v>
      </c>
      <c r="CI161" s="1">
        <f t="shared" si="274"/>
        <v>0</v>
      </c>
      <c r="CJ161" s="1">
        <f t="shared" si="274"/>
        <v>0</v>
      </c>
      <c r="CK161" s="1">
        <f t="shared" si="274"/>
        <v>0</v>
      </c>
      <c r="CL161" s="1">
        <f t="shared" si="274"/>
        <v>0</v>
      </c>
      <c r="CM161" s="1">
        <f t="shared" si="274"/>
        <v>0</v>
      </c>
      <c r="CN161" s="1">
        <f t="shared" si="274"/>
        <v>0</v>
      </c>
      <c r="CO161" s="1">
        <f t="shared" si="274"/>
        <v>0</v>
      </c>
      <c r="CP161" s="1">
        <f t="shared" si="275"/>
        <v>0</v>
      </c>
      <c r="CQ161" s="1">
        <f t="shared" si="275"/>
        <v>0</v>
      </c>
      <c r="CR161" s="1">
        <f t="shared" si="275"/>
        <v>0</v>
      </c>
      <c r="CS161" s="1">
        <f t="shared" si="275"/>
        <v>0</v>
      </c>
      <c r="CT161" s="1">
        <f t="shared" si="275"/>
        <v>0</v>
      </c>
      <c r="CU161" s="1">
        <f t="shared" si="275"/>
        <v>0</v>
      </c>
      <c r="CV161" s="1">
        <f t="shared" si="275"/>
        <v>0</v>
      </c>
      <c r="CW161" s="1">
        <f t="shared" si="275"/>
        <v>0</v>
      </c>
      <c r="CX161" s="1">
        <f t="shared" si="275"/>
        <v>0</v>
      </c>
      <c r="CY161" s="1">
        <f t="shared" si="275"/>
        <v>0</v>
      </c>
      <c r="CZ161" s="1">
        <f t="shared" si="276"/>
        <v>0</v>
      </c>
      <c r="DA161" s="1">
        <f t="shared" si="276"/>
        <v>0</v>
      </c>
      <c r="DB161" s="1">
        <f t="shared" si="276"/>
        <v>0</v>
      </c>
      <c r="DC161" s="1">
        <f t="shared" si="276"/>
        <v>0</v>
      </c>
      <c r="DD161" s="1">
        <f t="shared" si="276"/>
        <v>0</v>
      </c>
      <c r="DE161" s="1">
        <f t="shared" si="276"/>
        <v>0</v>
      </c>
      <c r="DF161" s="1">
        <f t="shared" si="276"/>
        <v>0</v>
      </c>
      <c r="DG161" s="1">
        <f t="shared" si="276"/>
        <v>0</v>
      </c>
      <c r="DH161" s="1">
        <f t="shared" si="276"/>
        <v>0</v>
      </c>
      <c r="DI161" s="1">
        <f t="shared" si="276"/>
        <v>0</v>
      </c>
      <c r="DJ161" s="1">
        <f t="shared" si="277"/>
        <v>0</v>
      </c>
      <c r="DK161" s="1">
        <f t="shared" si="277"/>
        <v>0</v>
      </c>
      <c r="DL161" s="1">
        <f t="shared" si="277"/>
        <v>0</v>
      </c>
      <c r="DM161" s="1">
        <f t="shared" si="277"/>
        <v>1</v>
      </c>
      <c r="DN161" s="1">
        <f t="shared" si="277"/>
        <v>0</v>
      </c>
      <c r="DO161" s="1">
        <f t="shared" si="277"/>
        <v>0</v>
      </c>
      <c r="DT161" s="366"/>
      <c r="DU161" s="142"/>
      <c r="DV161" s="26"/>
      <c r="DW161" s="48">
        <v>148</v>
      </c>
      <c r="DX161" s="26" t="str">
        <f>IFERROR(INDEX(AT$11:AT$2000,_xlfn.AGGREGATE(15,6,(ROW(AT$11:AT$2000)-ROW(AT$11)+1)/($AU$11:$AU$2000=$DY$8),ROWS(DX$11:DX161))),"")</f>
        <v/>
      </c>
      <c r="DY161" s="4" t="str">
        <f>IFERROR(INDEX(AU$11:AU$2000,_xlfn.AGGREGATE(15,6,(ROW(AU$11:AU$2000)-ROW(AU$11)+1)/($AU$11:$AU$2000=$DY$8),ROWS(DY$11:DY161))),"")</f>
        <v/>
      </c>
      <c r="DZ161" s="26" t="str">
        <f>IFERROR(INDEX(AV$11:AV$2000,_xlfn.AGGREGATE(15,6,(ROW(AV$11:AV$2000)-ROW(AV$11)+1)/($AU$11:$AU$2000=$DY$8),ROWS(DZ$11:DZ161))),"")</f>
        <v/>
      </c>
      <c r="EA161" s="26" t="str">
        <f>IFERROR(INDEX(AW$11:AW$2000,_xlfn.AGGREGATE(15,6,(ROW(AW$11:AW$2000)-ROW(AW$11)+1)/($AU$11:$AU$2000=$DY$8),ROWS(EA$11:EA161))),"")</f>
        <v/>
      </c>
      <c r="EB161" s="26" t="str">
        <f>IFERROR(INDEX(AX$11:AX$2000,_xlfn.AGGREGATE(15,6,(ROW(AX$11:AX$2000)-ROW(AX$11)+1)/($AU$11:$AU$2000=$DY$8),ROWS(EB$11:EB161))),"")</f>
        <v/>
      </c>
      <c r="EC161" s="26" t="str">
        <f>IFERROR(INDEX(AY$11:AY$2000,_xlfn.AGGREGATE(15,6,(ROW(AY$11:AY$2000)-ROW(AY$11)+1)/($AU$11:$AU$2000=$DY$8),ROWS(EC$11:EC161))),"")</f>
        <v/>
      </c>
      <c r="ED161" s="26" t="str">
        <f>IFERROR(INDEX(AZ$11:AZ$2000,_xlfn.AGGREGATE(15,6,(ROW(AZ$11:AZ$2000)-ROW(AZ$11)+1)/($AU$11:$AU$2000=$DY$8),ROWS(ED$11:ED161))),"")</f>
        <v/>
      </c>
      <c r="EE161" s="26" t="str">
        <f>IFERROR(INDEX(BA$11:BA$2000,_xlfn.AGGREGATE(15,6,(ROW(BA$11:BA$2000)-ROW(BA$11)+1)/($AU$11:$AU$2000=$DY$8),ROWS(EE$11:EE161))),"")</f>
        <v/>
      </c>
      <c r="EF161" s="26" t="str">
        <f>IFERROR(INDEX(BB$11:BB$2000,_xlfn.AGGREGATE(15,6,(ROW(BB$11:BB$2000)-ROW(BB$11)+1)/($AU$11:$AU$2000=$DY$8),ROWS(EF$11:EF161))),"")</f>
        <v/>
      </c>
      <c r="EG161" s="26" t="str">
        <f>IFERROR(INDEX(BC$11:BC$2000,_xlfn.AGGREGATE(15,6,(ROW(BC$11:BC$2000)-ROW(BC$11)+1)/($AU$11:$AU$2000=$DY$8),ROWS(EG$11:EG161))),"")</f>
        <v/>
      </c>
      <c r="EH161" s="26" t="str">
        <f>IFERROR(INDEX(BD$11:BD$2000,_xlfn.AGGREGATE(15,6,(ROW(BD$11:BD$2000)-ROW(BD$11)+1)/($AU$11:$AU$2000=$DY$8),ROWS(EH$11:EH161))),"")</f>
        <v/>
      </c>
      <c r="EI161" s="26" t="str">
        <f>IFERROR(INDEX(BE$11:BE$2000,_xlfn.AGGREGATE(15,6,(ROW(BE$11:BE$2000)-ROW(BE$11)+1)/($AU$11:$AU$2000=$DY$8),ROWS(EI$11:EI161))),"")</f>
        <v/>
      </c>
      <c r="EJ161" s="26" t="str">
        <f>IFERROR(INDEX(BF$11:BF$2000,_xlfn.AGGREGATE(15,6,(ROW(BF$11:BF$2000)-ROW(BF$11)+1)/($AU$11:$AU$2000=$DY$8),ROWS(EJ$11:EJ161))),"")</f>
        <v/>
      </c>
      <c r="EK161" s="26" t="str">
        <f>IFERROR(INDEX(BG$11:BG$2000,_xlfn.AGGREGATE(15,6,(ROW(BG$11:BG$2000)-ROW(BG$11)+1)/($AU$11:$AU$2000=$DY$8),ROWS(EK$11:EK161))),"")</f>
        <v/>
      </c>
      <c r="EL161" s="26" t="str">
        <f>IFERROR(INDEX(BH$11:BH$2000,_xlfn.AGGREGATE(15,6,(ROW(BH$11:BH$2000)-ROW(BH$11)+1)/($AU$11:$AU$2000=$DY$8),ROWS(EL$11:EL161))),"")</f>
        <v/>
      </c>
      <c r="EM161" s="26" t="str">
        <f>IFERROR(INDEX(BI$11:BI$2000,_xlfn.AGGREGATE(15,6,(ROW(BI$11:BI$2000)-ROW(BI$11)+1)/($AU$11:$AU$2000=$DY$8),ROWS(EM$11:EM161))),"")</f>
        <v/>
      </c>
      <c r="EN161" s="26" t="str">
        <f>IFERROR(INDEX(BJ$11:BJ$2000,_xlfn.AGGREGATE(15,6,(ROW(BJ$11:BJ$2000)-ROW(BJ$11)+1)/($AU$11:$AU$2000=$DY$8),ROWS(EN$11:EN161))),"")</f>
        <v/>
      </c>
      <c r="EO161" s="26" t="str">
        <f>IFERROR(INDEX(BK$11:BK$2000,_xlfn.AGGREGATE(15,6,(ROW(BK$11:BK$2000)-ROW(BK$11)+1)/($AU$11:$AU$2000=$DY$8),ROWS(EO$11:EO161))),"")</f>
        <v/>
      </c>
      <c r="EP161" s="26" t="str">
        <f>IFERROR(INDEX(BL$11:BL$2000,_xlfn.AGGREGATE(15,6,(ROW(BL$11:BL$2000)-ROW(BL$11)+1)/($AU$11:$AU$2000=$DY$8),ROWS(EP$11:EP161))),"")</f>
        <v/>
      </c>
      <c r="EQ161" s="26" t="str">
        <f>IFERROR(INDEX(BM$11:BM$2000,_xlfn.AGGREGATE(15,6,(ROW(BM$11:BM$2000)-ROW(BM$11)+1)/($AU$11:$AU$2000=$DY$8),ROWS(EQ$11:EQ161))),"")</f>
        <v/>
      </c>
      <c r="ER161" s="26" t="str">
        <f>IFERROR(INDEX(BN$11:BN$2000,_xlfn.AGGREGATE(15,6,(ROW(BN$11:BN$2000)-ROW(BN$11)+1)/($AU$11:$AU$2000=$DY$8),ROWS(ER$11:ER161))),"")</f>
        <v/>
      </c>
      <c r="ES161" s="26" t="str">
        <f>IFERROR(INDEX(BO$11:BO$2000,_xlfn.AGGREGATE(15,6,(ROW(BO$11:BO$2000)-ROW(BO$11)+1)/($AU$11:$AU$2000=$DY$8),ROWS(ES$11:ES161))),"")</f>
        <v/>
      </c>
      <c r="ET161" s="63" t="str">
        <f>IFERROR(INDEX(BP$11:BP$2000,_xlfn.AGGREGATE(15,6,(ROW(BP$11:BP$2000)-ROW(BP$11)+1)/($AU$11:$AU$2000=$DY$8),ROWS(ET$11:ET161))),"")</f>
        <v/>
      </c>
      <c r="EU161" s="25"/>
      <c r="EV161" s="47">
        <v>9</v>
      </c>
      <c r="EX161" s="164" t="str">
        <f>IFERROR(INDEX(EX$100:EX$149,_xlfn.AGGREGATE(15,6,(ROW(EX$100:EX$149)-ROW(EX$100)+1)/($EX$100:$EX$149="PASS"),ROWS(EX$153:EX161))),"")</f>
        <v/>
      </c>
      <c r="EY161" s="28" t="str">
        <f>IFERROR(INDEX(EY$100:EY$149,_xlfn.AGGREGATE(15,6,(ROW(EY$100:EY$149)-ROW(EY$100)+1)/($EX$100:$EX$149="PASS"),ROWS(EY$153:EY161))),"")</f>
        <v/>
      </c>
      <c r="EZ161" s="25" t="str">
        <f>IFERROR(INDEX(EZ$100:EZ$149,_xlfn.AGGREGATE(15,6,(ROW(EZ$100:EZ$149)-ROW(EZ$100)+1)/($EX$100:$EX$149="PASS"),ROWS(EZ$153:EZ161))),"")</f>
        <v/>
      </c>
      <c r="FA161" s="25" t="str">
        <f>IFERROR(INDEX(FA$100:FA$149,_xlfn.AGGREGATE(15,6,(ROW(FA$100:FA$149)-ROW(FA$100)+1)/($EX$100:$EX$149="PASS"),ROWS(FA$153:FA161))),"")</f>
        <v/>
      </c>
      <c r="FB161" s="25" t="str">
        <f>IFERROR(INDEX(FB$100:FB$149,_xlfn.AGGREGATE(15,6,(ROW(FB$100:FB$149)-ROW(FB$100)+1)/($EX$100:$EX$149="PASS"),ROWS(FB$153:FB161))),"")</f>
        <v/>
      </c>
      <c r="FC161" s="25" t="str">
        <f>IFERROR(INDEX(FC$100:FC$149,_xlfn.AGGREGATE(15,6,(ROW(FC$100:FC$149)-ROW(EY$100)+1)/($EX$100:$EX$149="PASS"),ROWS(FC$153:FC161))),"")</f>
        <v/>
      </c>
      <c r="FD161" s="25" t="str">
        <f>IFERROR(INDEX(FD$100:FD$149,_xlfn.AGGREGATE(15,6,(ROW(FD$100:FD$149)-ROW(EZ$100)+1)/($EX$100:$EX$149="PASS"),ROWS(FD$153:FD161))),"")</f>
        <v/>
      </c>
      <c r="FE161" s="25" t="str">
        <f>IFERROR(INDEX(FE$100:FE$149,_xlfn.AGGREGATE(15,6,(ROW(FE$100:FE$149)-ROW(FA$100)+1)/($EX$100:$EX$149="PASS"),ROWS(FE$153:FE161))),"")</f>
        <v/>
      </c>
      <c r="FF161" s="30" t="str">
        <f>IFERROR(INDEX(FF$100:FF$149,_xlfn.AGGREGATE(15,6,(ROW(FF$100:FF$149)-ROW(FB$100)+1)/($EX$100:$EX$149="PASS"),ROWS(FF$153:FF161))),"")</f>
        <v/>
      </c>
      <c r="FG161" s="25" t="str">
        <f>IFERROR(INDEX(FG$100:FG$149,_xlfn.AGGREGATE(15,6,(ROW(FG$100:FG$149)-ROW(FC$100)+1)/($EX$100:$EX$149="PASS"),ROWS(FG$153:FG161))),"")</f>
        <v/>
      </c>
      <c r="FH161" s="25" t="str">
        <f>IFERROR(INDEX(FH$100:FH$149,_xlfn.AGGREGATE(15,6,(ROW(FH$100:FH$149)-ROW(FD$100)+1)/($EX$100:$EX$149="PASS"),ROWS(FH$153:FH161))),"")</f>
        <v/>
      </c>
      <c r="FI161" s="25" t="str">
        <f>IFERROR(INDEX(FI$100:FI$149,_xlfn.AGGREGATE(15,6,(ROW(FI$100:FI$149)-ROW(FE$100)+1)/($EX$100:$EX$149="PASS"),ROWS(FI$153:FI161))),"")</f>
        <v/>
      </c>
      <c r="FJ161" s="25" t="str">
        <f>IFERROR(INDEX(FJ$100:FJ$149,_xlfn.AGGREGATE(15,6,(ROW(FJ$100:FJ$149)-ROW(FF$100)+1)/($EX$100:$EX$149="PASS"),ROWS(FJ$153:FJ161))),"")</f>
        <v/>
      </c>
      <c r="FK161" s="25"/>
      <c r="FL161" s="28" t="str">
        <f>IFERROR(INDEX(FL$100:FL$149,_xlfn.AGGREGATE(15,6,(ROW(FL$100:FL$149)-ROW(FH$100)+1)/($EX$100:$EX$149="PASS"),ROWS(FL$153:FL161))),"")</f>
        <v/>
      </c>
      <c r="FM161" s="25" t="str">
        <f>IFERROR(INDEX(FM$100:FM$149,_xlfn.AGGREGATE(15,6,(ROW(FM$100:FM$149)-ROW(FI$100)+1)/($EX$100:$EX$149="PASS"),ROWS(FM$153:FM161))),"")</f>
        <v/>
      </c>
      <c r="FN161" s="25" t="str">
        <f>IFERROR(INDEX(FN$100:FN$149,_xlfn.AGGREGATE(15,6,(ROW(FN$100:FN$149)-ROW(FJ$100)+1)/($EX$100:$EX$149="PASS"),ROWS(FN$153:FN161))),"")</f>
        <v/>
      </c>
      <c r="FO161" s="25" t="str">
        <f>IFERROR(INDEX(FO$100:FO$149,_xlfn.AGGREGATE(15,6,(ROW(FO$100:FO$149)-ROW(FK$100)+1)/($EX$100:$EX$149="PASS"),ROWS(FO$153:FO161))),"")</f>
        <v/>
      </c>
      <c r="FP161" s="25" t="str">
        <f>IFERROR(INDEX(FP$100:FP$149,_xlfn.AGGREGATE(15,6,(ROW(FP$100:FP$149)-ROW(FL$100)+1)/($EX$100:$EX$149="PASS"),ROWS(FP$153:FP161))),"")</f>
        <v/>
      </c>
      <c r="FQ161" s="25" t="str">
        <f>IFERROR(INDEX(FQ$100:FQ$149,_xlfn.AGGREGATE(15,6,(ROW(FQ$100:FQ$149)-ROW(FM$100)+1)/($EX$100:$EX$149="PASS"),ROWS(FQ$153:FQ161))),"")</f>
        <v/>
      </c>
      <c r="FR161" s="25" t="str">
        <f>IFERROR(INDEX(FR$100:FR$149,_xlfn.AGGREGATE(15,6,(ROW(FR$100:FR$149)-ROW(FN$100)+1)/($EX$100:$EX$149="PASS"),ROWS(FR$153:FR161))),"")</f>
        <v/>
      </c>
      <c r="FS161" s="165" t="str">
        <f>IFERROR(INDEX(FS$100:FS$149,_xlfn.AGGREGATE(15,6,(ROW(FS$100:FS$149)-ROW(FO$100)+1)/($EX$100:$EX$149="PASS"),ROWS(FS$153:FS161))),"")</f>
        <v/>
      </c>
      <c r="FT161" s="25"/>
      <c r="FU161" s="49"/>
      <c r="FV161" s="21"/>
      <c r="FW161" s="164" t="str">
        <f>IFERROR(INDEX(FW$100:FW$149,_xlfn.AGGREGATE(15,6,(ROW(FW$100:FW$149)-ROW(FW$100)+1)/($FW$100:$FW$149="PASS"),ROWS(FW$153:FW161))),"")</f>
        <v>PASS</v>
      </c>
      <c r="FX161" s="28">
        <f>IFERROR(INDEX(FX$100:FX$149,_xlfn.AGGREGATE(15,6,(ROW(FX$100:FX$149)-ROW(FX$100)+1)/($FW$100:$FW$149="PASS"),ROWS(FX$153:FX161))),"")</f>
        <v>3</v>
      </c>
      <c r="FY161" s="25">
        <f>IFERROR(INDEX(FY$100:FY$149,_xlfn.AGGREGATE(15,6,(ROW(FY$100:FY$149)-ROW(FY$100)+1)/($FW$100:$FW$149="PASS"),ROWS(FY$153:FY161))),"")</f>
        <v>1</v>
      </c>
      <c r="FZ161" s="25">
        <f>IFERROR(INDEX(FZ$100:FZ$149,_xlfn.AGGREGATE(15,6,(ROW(FZ$100:FZ$149)-ROW(FZ$100)+1)/($FW$100:$FW$149="PASS"),ROWS(FZ$153:FZ161))),"")</f>
        <v>1</v>
      </c>
      <c r="GA161" s="25">
        <f>IFERROR(INDEX(GA$100:GA$149,_xlfn.AGGREGATE(15,6,(ROW(GA$100:GA$149)-ROW(GA$100)+1)/($FW$100:$FW$149="PASS"),ROWS(GA$153:GA161))),"")</f>
        <v>3</v>
      </c>
      <c r="GB161" s="25">
        <f>IFERROR(INDEX(GB$100:GB$149,_xlfn.AGGREGATE(15,6,(ROW(GB$100:GB$149)-ROW(FX$100)+1)/($FW$100:$FW$149="PASS"),ROWS(GB$153:GB161))),"")</f>
        <v>1</v>
      </c>
      <c r="GC161" s="25">
        <f>IFERROR(INDEX(GC$100:GC$149,_xlfn.AGGREGATE(15,6,(ROW(GC$100:GC$149)-ROW(FY$100)+1)/($FW$100:$FW$149="PASS"),ROWS(GC$153:GC161))),"")</f>
        <v>1</v>
      </c>
      <c r="GD161" s="25">
        <f>IFERROR(INDEX(GD$100:GD$149,_xlfn.AGGREGATE(15,6,(ROW(GD$100:GD$149)-ROW(FZ$100)+1)/($FW$100:$FW$149="PASS"),ROWS(GD$153:GD161))),"")</f>
        <v>3</v>
      </c>
      <c r="GE161" s="30">
        <f>IFERROR(INDEX(GE$100:GE$149,_xlfn.AGGREGATE(15,6,(ROW(GE$100:GE$149)-ROW(GA$100)+1)/($FW$100:$FW$149="PASS"),ROWS(GE$153:GE161))),"")</f>
        <v>1</v>
      </c>
      <c r="GF161" s="25">
        <f>IFERROR(INDEX(GF$100:GF$149,_xlfn.AGGREGATE(15,6,(ROW(GF$100:GF$149)-ROW(GB$100)+1)/($FW$100:$FW$149="PASS"),ROWS(GF$153:GF161))),"")</f>
        <v>444.5</v>
      </c>
      <c r="GG161" s="25">
        <f>IFERROR(INDEX(GG$100:GG$149,_xlfn.AGGREGATE(15,6,(ROW(GG$100:GG$149)-ROW(GC$100)+1)/($FW$100:$FW$149="PASS"),ROWS(GG$153:GG161))),"")</f>
        <v>0</v>
      </c>
      <c r="GH161" s="25">
        <f>IFERROR(INDEX(GH$100:GH$149,_xlfn.AGGREGATE(15,6,(ROW(GH$100:GH$149)-ROW(GD$100)+1)/($FW$100:$FW$149="PASS"),ROWS(GH$153:GH161))),"")</f>
        <v>455.5</v>
      </c>
      <c r="GI161" s="25">
        <f>IFERROR(INDEX(GI$100:GI$149,_xlfn.AGGREGATE(15,6,(ROW(GI$100:GI$149)-ROW(GE$100)+1)/($FW$100:$FW$149="PASS"),ROWS(GI$153:GI161))),"")</f>
        <v>5.5</v>
      </c>
      <c r="GJ161" s="25">
        <f>IFERROR(INDEX(GJ$100:GJ$149,_xlfn.AGGREGATE(15,6,(ROW(GJ$100:GJ$149)-ROW(GF$100)+1)/($FW$100:$FW$149="PASS"),ROWS(GJ$153:GJ161))),"")</f>
        <v>0</v>
      </c>
      <c r="GK161" s="28">
        <f>IFERROR(INDEX(GK$100:GK$149,_xlfn.AGGREGATE(15,6,(ROW(GK$100:GK$149)-ROW(GG$100)+1)/($FW$100:$FW$149="PASS"),ROWS(GK$153:GK161))),"")</f>
        <v>460.64859999999999</v>
      </c>
      <c r="GL161" s="25">
        <f>IFERROR(INDEX(GL$100:GL$149,_xlfn.AGGREGATE(15,6,(ROW(GL$100:GL$149)-ROW(GH$100)+1)/($FW$100:$FW$149="PASS"),ROWS(GL$153:GL161))),"")</f>
        <v>905.27359999999999</v>
      </c>
      <c r="GM161" s="165">
        <f>IFERROR(INDEX(GM$100:GM$149,_xlfn.AGGREGATE(15,6,(ROW(GM$100:GM$149)-ROW(GI$100)+1)/($FW$100:$FW$149="PASS"),ROWS(GM$153:GM161))),"")</f>
        <v>1349.8986</v>
      </c>
      <c r="GN161" s="25">
        <f>IFERROR(INDEX(GN$100:GN$149,_xlfn.AGGREGATE(15,6,(ROW(GN$100:GN$149)-ROW(GJ$100)+1)/($FW$100:$FW$149="PASS"),ROWS(GN$153:GN161))),"")</f>
        <v>1805.3986</v>
      </c>
      <c r="GO161" s="25"/>
      <c r="GP161" s="305"/>
      <c r="GR161" s="12"/>
      <c r="GS161" s="12"/>
      <c r="GT161" s="12"/>
      <c r="GU161" s="12"/>
      <c r="GV161" s="12"/>
      <c r="GW161" s="12"/>
      <c r="GX161" s="12"/>
      <c r="GY161" s="12"/>
      <c r="GZ161" s="12"/>
      <c r="HA161" s="12"/>
      <c r="HB161" s="12"/>
      <c r="HC161" s="26"/>
      <c r="HD161" s="26"/>
      <c r="HE161" s="26"/>
      <c r="HF161" s="26"/>
      <c r="HG161" s="26"/>
      <c r="HH161" s="2"/>
      <c r="HI161" s="2"/>
      <c r="HJ161" s="25"/>
      <c r="HK161" s="2"/>
      <c r="HL161" s="2"/>
    </row>
    <row r="162" spans="14:220" x14ac:dyDescent="0.3">
      <c r="N162" s="2"/>
      <c r="O162" s="25"/>
      <c r="P162" s="25"/>
      <c r="Q162" s="25"/>
      <c r="R162" s="25"/>
      <c r="S162" s="25"/>
      <c r="T162" s="25"/>
      <c r="U162" s="25"/>
      <c r="V162" s="2"/>
      <c r="W162" s="2"/>
      <c r="X162" s="2"/>
      <c r="Y162" s="25"/>
      <c r="Z162" s="25"/>
      <c r="AA162" s="25"/>
      <c r="AB162" s="2"/>
      <c r="AC162" s="25"/>
      <c r="AD162" s="25"/>
      <c r="AE162" s="25"/>
      <c r="AF162" s="25"/>
      <c r="AG162" s="25"/>
      <c r="AH162" s="25"/>
      <c r="AI162" s="25"/>
      <c r="AJ162" s="25"/>
      <c r="AK162" s="25"/>
      <c r="AL162" s="25"/>
      <c r="AM162" s="25"/>
      <c r="AN162" s="25"/>
      <c r="AO162" s="25"/>
      <c r="AP162" s="25"/>
      <c r="AQ162" s="25"/>
      <c r="AR162" s="142"/>
      <c r="AS162" s="18">
        <v>6</v>
      </c>
      <c r="AT162" s="26" t="s">
        <v>122</v>
      </c>
      <c r="AU162" s="4" t="str">
        <f t="shared" si="261"/>
        <v>FAIL</v>
      </c>
      <c r="AV162" s="26">
        <v>1</v>
      </c>
      <c r="AW162" s="26">
        <v>1</v>
      </c>
      <c r="AX162" s="26">
        <v>3</v>
      </c>
      <c r="AY162" s="26">
        <v>3</v>
      </c>
      <c r="AZ162" s="26">
        <v>1</v>
      </c>
      <c r="BA162" s="26">
        <v>1</v>
      </c>
      <c r="BB162" s="26">
        <v>3</v>
      </c>
      <c r="BC162" s="26">
        <v>3</v>
      </c>
      <c r="BD162" s="26">
        <f t="shared" si="262"/>
        <v>240</v>
      </c>
      <c r="BE162" s="26"/>
      <c r="BF162" s="26">
        <f t="shared" si="263"/>
        <v>252</v>
      </c>
      <c r="BG162" s="63">
        <f t="shared" si="260"/>
        <v>6</v>
      </c>
      <c r="BH162" s="26"/>
      <c r="BI162" s="138">
        <f t="shared" si="264"/>
        <v>240</v>
      </c>
      <c r="BJ162" s="138">
        <f t="shared" si="265"/>
        <v>480</v>
      </c>
      <c r="BK162" s="138">
        <f t="shared" si="266"/>
        <v>732</v>
      </c>
      <c r="BL162" s="138">
        <f t="shared" si="267"/>
        <v>984</v>
      </c>
      <c r="BM162" s="138">
        <f t="shared" si="268"/>
        <v>1224</v>
      </c>
      <c r="BN162" s="138">
        <f t="shared" si="269"/>
        <v>1464</v>
      </c>
      <c r="BO162" s="138">
        <f t="shared" si="270"/>
        <v>1716</v>
      </c>
      <c r="BP162" s="138">
        <f t="shared" si="271"/>
        <v>0</v>
      </c>
      <c r="BQ162" s="26"/>
      <c r="BR162" s="26" t="str">
        <f t="shared" si="272"/>
        <v>yes3</v>
      </c>
      <c r="BS162" s="26" t="str">
        <f t="shared" si="250"/>
        <v>Int</v>
      </c>
      <c r="BT162" s="26"/>
      <c r="BU162" s="26"/>
      <c r="BV162" s="1">
        <f t="shared" si="273"/>
        <v>0</v>
      </c>
      <c r="BW162" s="1">
        <f t="shared" si="273"/>
        <v>0</v>
      </c>
      <c r="BX162" s="1">
        <f t="shared" si="273"/>
        <v>0</v>
      </c>
      <c r="BY162" s="1">
        <f t="shared" si="273"/>
        <v>0</v>
      </c>
      <c r="BZ162" s="1">
        <f t="shared" si="273"/>
        <v>0</v>
      </c>
      <c r="CA162" s="1">
        <f t="shared" si="273"/>
        <v>0</v>
      </c>
      <c r="CB162" s="1">
        <f t="shared" si="273"/>
        <v>0</v>
      </c>
      <c r="CC162" s="1">
        <f t="shared" si="273"/>
        <v>0</v>
      </c>
      <c r="CD162" s="1">
        <f t="shared" si="273"/>
        <v>0</v>
      </c>
      <c r="CE162" s="1">
        <f t="shared" si="273"/>
        <v>0</v>
      </c>
      <c r="CF162" s="1">
        <f t="shared" si="274"/>
        <v>0</v>
      </c>
      <c r="CG162" s="1">
        <f t="shared" si="274"/>
        <v>0</v>
      </c>
      <c r="CH162" s="1">
        <f t="shared" si="274"/>
        <v>0</v>
      </c>
      <c r="CI162" s="1">
        <f t="shared" si="274"/>
        <v>0</v>
      </c>
      <c r="CJ162" s="1">
        <f t="shared" si="274"/>
        <v>0</v>
      </c>
      <c r="CK162" s="1">
        <f t="shared" si="274"/>
        <v>0</v>
      </c>
      <c r="CL162" s="1">
        <f t="shared" si="274"/>
        <v>0</v>
      </c>
      <c r="CM162" s="1">
        <f t="shared" si="274"/>
        <v>0</v>
      </c>
      <c r="CN162" s="1">
        <f t="shared" si="274"/>
        <v>0</v>
      </c>
      <c r="CO162" s="1">
        <f t="shared" si="274"/>
        <v>0</v>
      </c>
      <c r="CP162" s="1">
        <f t="shared" si="275"/>
        <v>0</v>
      </c>
      <c r="CQ162" s="1">
        <f t="shared" si="275"/>
        <v>0</v>
      </c>
      <c r="CR162" s="1">
        <f t="shared" si="275"/>
        <v>0</v>
      </c>
      <c r="CS162" s="1">
        <f t="shared" si="275"/>
        <v>0</v>
      </c>
      <c r="CT162" s="1">
        <f t="shared" si="275"/>
        <v>0</v>
      </c>
      <c r="CU162" s="1">
        <f t="shared" si="275"/>
        <v>0</v>
      </c>
      <c r="CV162" s="1">
        <f t="shared" si="275"/>
        <v>0</v>
      </c>
      <c r="CW162" s="1">
        <f t="shared" si="275"/>
        <v>0</v>
      </c>
      <c r="CX162" s="1">
        <f t="shared" si="275"/>
        <v>0</v>
      </c>
      <c r="CY162" s="1">
        <f t="shared" si="275"/>
        <v>0</v>
      </c>
      <c r="CZ162" s="1">
        <f t="shared" si="276"/>
        <v>0</v>
      </c>
      <c r="DA162" s="1">
        <f t="shared" si="276"/>
        <v>0</v>
      </c>
      <c r="DB162" s="1">
        <f t="shared" si="276"/>
        <v>0</v>
      </c>
      <c r="DC162" s="1">
        <f t="shared" si="276"/>
        <v>0</v>
      </c>
      <c r="DD162" s="1">
        <f t="shared" si="276"/>
        <v>0</v>
      </c>
      <c r="DE162" s="1">
        <f t="shared" si="276"/>
        <v>0</v>
      </c>
      <c r="DF162" s="1">
        <f t="shared" si="276"/>
        <v>0</v>
      </c>
      <c r="DG162" s="1">
        <f t="shared" si="276"/>
        <v>0</v>
      </c>
      <c r="DH162" s="1">
        <f t="shared" si="276"/>
        <v>0</v>
      </c>
      <c r="DI162" s="1">
        <f t="shared" si="276"/>
        <v>0</v>
      </c>
      <c r="DJ162" s="1">
        <f t="shared" si="277"/>
        <v>0</v>
      </c>
      <c r="DK162" s="1">
        <f t="shared" si="277"/>
        <v>0</v>
      </c>
      <c r="DL162" s="1">
        <f t="shared" si="277"/>
        <v>0</v>
      </c>
      <c r="DM162" s="1">
        <f t="shared" si="277"/>
        <v>1</v>
      </c>
      <c r="DN162" s="1">
        <f t="shared" si="277"/>
        <v>0</v>
      </c>
      <c r="DO162" s="1">
        <f t="shared" si="277"/>
        <v>0</v>
      </c>
      <c r="DT162" s="366"/>
      <c r="DU162" s="142"/>
      <c r="DV162" s="26"/>
      <c r="DW162" s="48">
        <v>149</v>
      </c>
      <c r="DX162" s="26" t="str">
        <f>IFERROR(INDEX(AT$11:AT$2000,_xlfn.AGGREGATE(15,6,(ROW(AT$11:AT$2000)-ROW(AT$11)+1)/($AU$11:$AU$2000=$DY$8),ROWS(DX$11:DX162))),"")</f>
        <v/>
      </c>
      <c r="DY162" s="4" t="str">
        <f>IFERROR(INDEX(AU$11:AU$2000,_xlfn.AGGREGATE(15,6,(ROW(AU$11:AU$2000)-ROW(AU$11)+1)/($AU$11:$AU$2000=$DY$8),ROWS(DY$11:DY162))),"")</f>
        <v/>
      </c>
      <c r="DZ162" s="26" t="str">
        <f>IFERROR(INDEX(AV$11:AV$2000,_xlfn.AGGREGATE(15,6,(ROW(AV$11:AV$2000)-ROW(AV$11)+1)/($AU$11:$AU$2000=$DY$8),ROWS(DZ$11:DZ162))),"")</f>
        <v/>
      </c>
      <c r="EA162" s="26" t="str">
        <f>IFERROR(INDEX(AW$11:AW$2000,_xlfn.AGGREGATE(15,6,(ROW(AW$11:AW$2000)-ROW(AW$11)+1)/($AU$11:$AU$2000=$DY$8),ROWS(EA$11:EA162))),"")</f>
        <v/>
      </c>
      <c r="EB162" s="26" t="str">
        <f>IFERROR(INDEX(AX$11:AX$2000,_xlfn.AGGREGATE(15,6,(ROW(AX$11:AX$2000)-ROW(AX$11)+1)/($AU$11:$AU$2000=$DY$8),ROWS(EB$11:EB162))),"")</f>
        <v/>
      </c>
      <c r="EC162" s="26" t="str">
        <f>IFERROR(INDEX(AY$11:AY$2000,_xlfn.AGGREGATE(15,6,(ROW(AY$11:AY$2000)-ROW(AY$11)+1)/($AU$11:$AU$2000=$DY$8),ROWS(EC$11:EC162))),"")</f>
        <v/>
      </c>
      <c r="ED162" s="26" t="str">
        <f>IFERROR(INDEX(AZ$11:AZ$2000,_xlfn.AGGREGATE(15,6,(ROW(AZ$11:AZ$2000)-ROW(AZ$11)+1)/($AU$11:$AU$2000=$DY$8),ROWS(ED$11:ED162))),"")</f>
        <v/>
      </c>
      <c r="EE162" s="26" t="str">
        <f>IFERROR(INDEX(BA$11:BA$2000,_xlfn.AGGREGATE(15,6,(ROW(BA$11:BA$2000)-ROW(BA$11)+1)/($AU$11:$AU$2000=$DY$8),ROWS(EE$11:EE162))),"")</f>
        <v/>
      </c>
      <c r="EF162" s="26" t="str">
        <f>IFERROR(INDEX(BB$11:BB$2000,_xlfn.AGGREGATE(15,6,(ROW(BB$11:BB$2000)-ROW(BB$11)+1)/($AU$11:$AU$2000=$DY$8),ROWS(EF$11:EF162))),"")</f>
        <v/>
      </c>
      <c r="EG162" s="26" t="str">
        <f>IFERROR(INDEX(BC$11:BC$2000,_xlfn.AGGREGATE(15,6,(ROW(BC$11:BC$2000)-ROW(BC$11)+1)/($AU$11:$AU$2000=$DY$8),ROWS(EG$11:EG162))),"")</f>
        <v/>
      </c>
      <c r="EH162" s="26" t="str">
        <f>IFERROR(INDEX(BD$11:BD$2000,_xlfn.AGGREGATE(15,6,(ROW(BD$11:BD$2000)-ROW(BD$11)+1)/($AU$11:$AU$2000=$DY$8),ROWS(EH$11:EH162))),"")</f>
        <v/>
      </c>
      <c r="EI162" s="26" t="str">
        <f>IFERROR(INDEX(BE$11:BE$2000,_xlfn.AGGREGATE(15,6,(ROW(BE$11:BE$2000)-ROW(BE$11)+1)/($AU$11:$AU$2000=$DY$8),ROWS(EI$11:EI162))),"")</f>
        <v/>
      </c>
      <c r="EJ162" s="26" t="str">
        <f>IFERROR(INDEX(BF$11:BF$2000,_xlfn.AGGREGATE(15,6,(ROW(BF$11:BF$2000)-ROW(BF$11)+1)/($AU$11:$AU$2000=$DY$8),ROWS(EJ$11:EJ162))),"")</f>
        <v/>
      </c>
      <c r="EK162" s="26" t="str">
        <f>IFERROR(INDEX(BG$11:BG$2000,_xlfn.AGGREGATE(15,6,(ROW(BG$11:BG$2000)-ROW(BG$11)+1)/($AU$11:$AU$2000=$DY$8),ROWS(EK$11:EK162))),"")</f>
        <v/>
      </c>
      <c r="EL162" s="26" t="str">
        <f>IFERROR(INDEX(BH$11:BH$2000,_xlfn.AGGREGATE(15,6,(ROW(BH$11:BH$2000)-ROW(BH$11)+1)/($AU$11:$AU$2000=$DY$8),ROWS(EL$11:EL162))),"")</f>
        <v/>
      </c>
      <c r="EM162" s="26" t="str">
        <f>IFERROR(INDEX(BI$11:BI$2000,_xlfn.AGGREGATE(15,6,(ROW(BI$11:BI$2000)-ROW(BI$11)+1)/($AU$11:$AU$2000=$DY$8),ROWS(EM$11:EM162))),"")</f>
        <v/>
      </c>
      <c r="EN162" s="26" t="str">
        <f>IFERROR(INDEX(BJ$11:BJ$2000,_xlfn.AGGREGATE(15,6,(ROW(BJ$11:BJ$2000)-ROW(BJ$11)+1)/($AU$11:$AU$2000=$DY$8),ROWS(EN$11:EN162))),"")</f>
        <v/>
      </c>
      <c r="EO162" s="26" t="str">
        <f>IFERROR(INDEX(BK$11:BK$2000,_xlfn.AGGREGATE(15,6,(ROW(BK$11:BK$2000)-ROW(BK$11)+1)/($AU$11:$AU$2000=$DY$8),ROWS(EO$11:EO162))),"")</f>
        <v/>
      </c>
      <c r="EP162" s="26" t="str">
        <f>IFERROR(INDEX(BL$11:BL$2000,_xlfn.AGGREGATE(15,6,(ROW(BL$11:BL$2000)-ROW(BL$11)+1)/($AU$11:$AU$2000=$DY$8),ROWS(EP$11:EP162))),"")</f>
        <v/>
      </c>
      <c r="EQ162" s="26" t="str">
        <f>IFERROR(INDEX(BM$11:BM$2000,_xlfn.AGGREGATE(15,6,(ROW(BM$11:BM$2000)-ROW(BM$11)+1)/($AU$11:$AU$2000=$DY$8),ROWS(EQ$11:EQ162))),"")</f>
        <v/>
      </c>
      <c r="ER162" s="26" t="str">
        <f>IFERROR(INDEX(BN$11:BN$2000,_xlfn.AGGREGATE(15,6,(ROW(BN$11:BN$2000)-ROW(BN$11)+1)/($AU$11:$AU$2000=$DY$8),ROWS(ER$11:ER162))),"")</f>
        <v/>
      </c>
      <c r="ES162" s="26" t="str">
        <f>IFERROR(INDEX(BO$11:BO$2000,_xlfn.AGGREGATE(15,6,(ROW(BO$11:BO$2000)-ROW(BO$11)+1)/($AU$11:$AU$2000=$DY$8),ROWS(ES$11:ES162))),"")</f>
        <v/>
      </c>
      <c r="ET162" s="63" t="str">
        <f>IFERROR(INDEX(BP$11:BP$2000,_xlfn.AGGREGATE(15,6,(ROW(BP$11:BP$2000)-ROW(BP$11)+1)/($AU$11:$AU$2000=$DY$8),ROWS(ET$11:ET162))),"")</f>
        <v/>
      </c>
      <c r="EU162" s="25"/>
      <c r="EV162" s="47">
        <v>10</v>
      </c>
      <c r="EX162" s="164" t="str">
        <f>IFERROR(INDEX(EX$100:EX$149,_xlfn.AGGREGATE(15,6,(ROW(EX$100:EX$149)-ROW(EX$100)+1)/($EX$100:$EX$149="PASS"),ROWS(EX$153:EX162))),"")</f>
        <v/>
      </c>
      <c r="EY162" s="28" t="str">
        <f>IFERROR(INDEX(EY$100:EY$149,_xlfn.AGGREGATE(15,6,(ROW(EY$100:EY$149)-ROW(EY$100)+1)/($EX$100:$EX$149="PASS"),ROWS(EY$153:EY162))),"")</f>
        <v/>
      </c>
      <c r="EZ162" s="25" t="str">
        <f>IFERROR(INDEX(EZ$100:EZ$149,_xlfn.AGGREGATE(15,6,(ROW(EZ$100:EZ$149)-ROW(EZ$100)+1)/($EX$100:$EX$149="PASS"),ROWS(EZ$153:EZ162))),"")</f>
        <v/>
      </c>
      <c r="FA162" s="25" t="str">
        <f>IFERROR(INDEX(FA$100:FA$149,_xlfn.AGGREGATE(15,6,(ROW(FA$100:FA$149)-ROW(FA$100)+1)/($EX$100:$EX$149="PASS"),ROWS(FA$153:FA162))),"")</f>
        <v/>
      </c>
      <c r="FB162" s="25" t="str">
        <f>IFERROR(INDEX(FB$100:FB$149,_xlfn.AGGREGATE(15,6,(ROW(FB$100:FB$149)-ROW(FB$100)+1)/($EX$100:$EX$149="PASS"),ROWS(FB$153:FB162))),"")</f>
        <v/>
      </c>
      <c r="FC162" s="25" t="str">
        <f>IFERROR(INDEX(FC$100:FC$149,_xlfn.AGGREGATE(15,6,(ROW(FC$100:FC$149)-ROW(EY$100)+1)/($EX$100:$EX$149="PASS"),ROWS(FC$153:FC162))),"")</f>
        <v/>
      </c>
      <c r="FD162" s="25" t="str">
        <f>IFERROR(INDEX(FD$100:FD$149,_xlfn.AGGREGATE(15,6,(ROW(FD$100:FD$149)-ROW(EZ$100)+1)/($EX$100:$EX$149="PASS"),ROWS(FD$153:FD162))),"")</f>
        <v/>
      </c>
      <c r="FE162" s="25" t="str">
        <f>IFERROR(INDEX(FE$100:FE$149,_xlfn.AGGREGATE(15,6,(ROW(FE$100:FE$149)-ROW(FA$100)+1)/($EX$100:$EX$149="PASS"),ROWS(FE$153:FE162))),"")</f>
        <v/>
      </c>
      <c r="FF162" s="30" t="str">
        <f>IFERROR(INDEX(FF$100:FF$149,_xlfn.AGGREGATE(15,6,(ROW(FF$100:FF$149)-ROW(FB$100)+1)/($EX$100:$EX$149="PASS"),ROWS(FF$153:FF162))),"")</f>
        <v/>
      </c>
      <c r="FG162" s="25" t="str">
        <f>IFERROR(INDEX(FG$100:FG$149,_xlfn.AGGREGATE(15,6,(ROW(FG$100:FG$149)-ROW(FC$100)+1)/($EX$100:$EX$149="PASS"),ROWS(FG$153:FG162))),"")</f>
        <v/>
      </c>
      <c r="FH162" s="25" t="str">
        <f>IFERROR(INDEX(FH$100:FH$149,_xlfn.AGGREGATE(15,6,(ROW(FH$100:FH$149)-ROW(FD$100)+1)/($EX$100:$EX$149="PASS"),ROWS(FH$153:FH162))),"")</f>
        <v/>
      </c>
      <c r="FI162" s="25" t="str">
        <f>IFERROR(INDEX(FI$100:FI$149,_xlfn.AGGREGATE(15,6,(ROW(FI$100:FI$149)-ROW(FE$100)+1)/($EX$100:$EX$149="PASS"),ROWS(FI$153:FI162))),"")</f>
        <v/>
      </c>
      <c r="FJ162" s="25" t="str">
        <f>IFERROR(INDEX(FJ$100:FJ$149,_xlfn.AGGREGATE(15,6,(ROW(FJ$100:FJ$149)-ROW(FF$100)+1)/($EX$100:$EX$149="PASS"),ROWS(FJ$153:FJ162))),"")</f>
        <v/>
      </c>
      <c r="FK162" s="25"/>
      <c r="FL162" s="28" t="str">
        <f>IFERROR(INDEX(FL$100:FL$149,_xlfn.AGGREGATE(15,6,(ROW(FL$100:FL$149)-ROW(FH$100)+1)/($EX$100:$EX$149="PASS"),ROWS(FL$153:FL162))),"")</f>
        <v/>
      </c>
      <c r="FM162" s="25" t="str">
        <f>IFERROR(INDEX(FM$100:FM$149,_xlfn.AGGREGATE(15,6,(ROW(FM$100:FM$149)-ROW(FI$100)+1)/($EX$100:$EX$149="PASS"),ROWS(FM$153:FM162))),"")</f>
        <v/>
      </c>
      <c r="FN162" s="25" t="str">
        <f>IFERROR(INDEX(FN$100:FN$149,_xlfn.AGGREGATE(15,6,(ROW(FN$100:FN$149)-ROW(FJ$100)+1)/($EX$100:$EX$149="PASS"),ROWS(FN$153:FN162))),"")</f>
        <v/>
      </c>
      <c r="FO162" s="25" t="str">
        <f>IFERROR(INDEX(FO$100:FO$149,_xlfn.AGGREGATE(15,6,(ROW(FO$100:FO$149)-ROW(FK$100)+1)/($EX$100:$EX$149="PASS"),ROWS(FO$153:FO162))),"")</f>
        <v/>
      </c>
      <c r="FP162" s="25" t="str">
        <f>IFERROR(INDEX(FP$100:FP$149,_xlfn.AGGREGATE(15,6,(ROW(FP$100:FP$149)-ROW(FL$100)+1)/($EX$100:$EX$149="PASS"),ROWS(FP$153:FP162))),"")</f>
        <v/>
      </c>
      <c r="FQ162" s="25" t="str">
        <f>IFERROR(INDEX(FQ$100:FQ$149,_xlfn.AGGREGATE(15,6,(ROW(FQ$100:FQ$149)-ROW(FM$100)+1)/($EX$100:$EX$149="PASS"),ROWS(FQ$153:FQ162))),"")</f>
        <v/>
      </c>
      <c r="FR162" s="25" t="str">
        <f>IFERROR(INDEX(FR$100:FR$149,_xlfn.AGGREGATE(15,6,(ROW(FR$100:FR$149)-ROW(FN$100)+1)/($EX$100:$EX$149="PASS"),ROWS(FR$153:FR162))),"")</f>
        <v/>
      </c>
      <c r="FS162" s="165" t="str">
        <f>IFERROR(INDEX(FS$100:FS$149,_xlfn.AGGREGATE(15,6,(ROW(FS$100:FS$149)-ROW(FO$100)+1)/($EX$100:$EX$149="PASS"),ROWS(FS$153:FS162))),"")</f>
        <v/>
      </c>
      <c r="FT162" s="25"/>
      <c r="FU162" s="49"/>
      <c r="FV162" s="21"/>
      <c r="FW162" s="164" t="str">
        <f>IFERROR(INDEX(FW$100:FW$149,_xlfn.AGGREGATE(15,6,(ROW(FW$100:FW$149)-ROW(FW$100)+1)/($FW$100:$FW$149="PASS"),ROWS(FW$153:FW162))),"")</f>
        <v>PASS</v>
      </c>
      <c r="FX162" s="28">
        <f>IFERROR(INDEX(FX$100:FX$149,_xlfn.AGGREGATE(15,6,(ROW(FX$100:FX$149)-ROW(FX$100)+1)/($FW$100:$FW$149="PASS"),ROWS(FX$153:FX162))),"")</f>
        <v>3</v>
      </c>
      <c r="FY162" s="25">
        <f>IFERROR(INDEX(FY$100:FY$149,_xlfn.AGGREGATE(15,6,(ROW(FY$100:FY$149)-ROW(FY$100)+1)/($FW$100:$FW$149="PASS"),ROWS(FY$153:FY162))),"")</f>
        <v>1</v>
      </c>
      <c r="FZ162" s="25">
        <f>IFERROR(INDEX(FZ$100:FZ$149,_xlfn.AGGREGATE(15,6,(ROW(FZ$100:FZ$149)-ROW(FZ$100)+1)/($FW$100:$FW$149="PASS"),ROWS(FZ$153:FZ162))),"")</f>
        <v>1</v>
      </c>
      <c r="GA162" s="25">
        <f>IFERROR(INDEX(GA$100:GA$149,_xlfn.AGGREGATE(15,6,(ROW(GA$100:GA$149)-ROW(GA$100)+1)/($FW$100:$FW$149="PASS"),ROWS(GA$153:GA162))),"")</f>
        <v>3</v>
      </c>
      <c r="GB162" s="25">
        <f>IFERROR(INDEX(GB$100:GB$149,_xlfn.AGGREGATE(15,6,(ROW(GB$100:GB$149)-ROW(FX$100)+1)/($FW$100:$FW$149="PASS"),ROWS(GB$153:GB162))),"")</f>
        <v>1</v>
      </c>
      <c r="GC162" s="25">
        <f>IFERROR(INDEX(GC$100:GC$149,_xlfn.AGGREGATE(15,6,(ROW(GC$100:GC$149)-ROW(FY$100)+1)/($FW$100:$FW$149="PASS"),ROWS(GC$153:GC162))),"")</f>
        <v>1</v>
      </c>
      <c r="GD162" s="25">
        <f>IFERROR(INDEX(GD$100:GD$149,_xlfn.AGGREGATE(15,6,(ROW(GD$100:GD$149)-ROW(FZ$100)+1)/($FW$100:$FW$149="PASS"),ROWS(GD$153:GD162))),"")</f>
        <v>3</v>
      </c>
      <c r="GE162" s="30">
        <f>IFERROR(INDEX(GE$100:GE$149,_xlfn.AGGREGATE(15,6,(ROW(GE$100:GE$149)-ROW(GA$100)+1)/($FW$100:$FW$149="PASS"),ROWS(GE$153:GE162))),"")</f>
        <v>1</v>
      </c>
      <c r="GF162" s="25">
        <f>IFERROR(INDEX(GF$100:GF$149,_xlfn.AGGREGATE(15,6,(ROW(GF$100:GF$149)-ROW(GB$100)+1)/($FW$100:$FW$149="PASS"),ROWS(GF$153:GF162))),"")</f>
        <v>444</v>
      </c>
      <c r="GG162" s="25">
        <f>IFERROR(INDEX(GG$100:GG$149,_xlfn.AGGREGATE(15,6,(ROW(GG$100:GG$149)-ROW(GC$100)+1)/($FW$100:$FW$149="PASS"),ROWS(GG$153:GG162))),"")</f>
        <v>0</v>
      </c>
      <c r="GH162" s="25">
        <f>IFERROR(INDEX(GH$100:GH$149,_xlfn.AGGREGATE(15,6,(ROW(GH$100:GH$149)-ROW(GD$100)+1)/($FW$100:$FW$149="PASS"),ROWS(GH$153:GH162))),"")</f>
        <v>456</v>
      </c>
      <c r="GI162" s="25">
        <f>IFERROR(INDEX(GI$100:GI$149,_xlfn.AGGREGATE(15,6,(ROW(GI$100:GI$149)-ROW(GE$100)+1)/($FW$100:$FW$149="PASS"),ROWS(GI$153:GI162))),"")</f>
        <v>6</v>
      </c>
      <c r="GJ162" s="25">
        <f>IFERROR(INDEX(GJ$100:GJ$149,_xlfn.AGGREGATE(15,6,(ROW(GJ$100:GJ$149)-ROW(GF$100)+1)/($FW$100:$FW$149="PASS"),ROWS(GJ$153:GJ162))),"")</f>
        <v>0</v>
      </c>
      <c r="GK162" s="28">
        <f>IFERROR(INDEX(GK$100:GK$149,_xlfn.AGGREGATE(15,6,(ROW(GK$100:GK$149)-ROW(GG$100)+1)/($FW$100:$FW$149="PASS"),ROWS(GK$153:GK162))),"")</f>
        <v>461.14859999999999</v>
      </c>
      <c r="GL162" s="25">
        <f>IFERROR(INDEX(GL$100:GL$149,_xlfn.AGGREGATE(15,6,(ROW(GL$100:GL$149)-ROW(GH$100)+1)/($FW$100:$FW$149="PASS"),ROWS(GL$153:GL162))),"")</f>
        <v>905.27359999999999</v>
      </c>
      <c r="GM162" s="165">
        <f>IFERROR(INDEX(GM$100:GM$149,_xlfn.AGGREGATE(15,6,(ROW(GM$100:GM$149)-ROW(GI$100)+1)/($FW$100:$FW$149="PASS"),ROWS(GM$153:GM162))),"")</f>
        <v>1349.3986</v>
      </c>
      <c r="GN162" s="25">
        <f>IFERROR(INDEX(GN$100:GN$149,_xlfn.AGGREGATE(15,6,(ROW(GN$100:GN$149)-ROW(GJ$100)+1)/($FW$100:$FW$149="PASS"),ROWS(GN$153:GN162))),"")</f>
        <v>1805.3986</v>
      </c>
      <c r="GO162" s="25"/>
      <c r="GP162" s="305"/>
      <c r="GR162" s="12"/>
      <c r="GS162" s="12"/>
      <c r="GT162" s="12"/>
      <c r="GU162" s="12"/>
      <c r="GV162" s="12"/>
      <c r="GW162" s="12"/>
      <c r="GX162" s="12"/>
      <c r="GY162" s="12"/>
      <c r="GZ162" s="12"/>
      <c r="HA162" s="12"/>
      <c r="HB162" s="12"/>
      <c r="HC162" s="26"/>
      <c r="HD162" s="26"/>
      <c r="HE162" s="26"/>
      <c r="HF162" s="26"/>
      <c r="HG162" s="26"/>
      <c r="HH162" s="2"/>
      <c r="HI162" s="2"/>
      <c r="HJ162" s="25"/>
      <c r="HK162" s="2"/>
      <c r="HL162" s="2"/>
    </row>
    <row r="163" spans="14:220" x14ac:dyDescent="0.3">
      <c r="N163" s="2"/>
      <c r="O163" s="25"/>
      <c r="P163" s="25"/>
      <c r="Q163" s="25"/>
      <c r="R163" s="25"/>
      <c r="S163" s="25"/>
      <c r="T163" s="25"/>
      <c r="U163" s="25"/>
      <c r="V163" s="2"/>
      <c r="W163" s="2"/>
      <c r="X163" s="2"/>
      <c r="Y163" s="25"/>
      <c r="Z163" s="25"/>
      <c r="AA163" s="25"/>
      <c r="AB163" s="2"/>
      <c r="AC163" s="25"/>
      <c r="AD163" s="25"/>
      <c r="AE163" s="25"/>
      <c r="AF163" s="25"/>
      <c r="AG163" s="25"/>
      <c r="AH163" s="25"/>
      <c r="AI163" s="25"/>
      <c r="AJ163" s="25"/>
      <c r="AK163" s="25"/>
      <c r="AL163" s="25"/>
      <c r="AM163" s="25"/>
      <c r="AN163" s="25"/>
      <c r="AO163" s="25"/>
      <c r="AP163" s="25"/>
      <c r="AQ163" s="25"/>
      <c r="AR163" s="142"/>
      <c r="AS163" s="18">
        <v>7</v>
      </c>
      <c r="AT163" s="26" t="s">
        <v>122</v>
      </c>
      <c r="AU163" s="4" t="str">
        <f t="shared" si="261"/>
        <v>FAIL</v>
      </c>
      <c r="AV163" s="26">
        <v>1</v>
      </c>
      <c r="AW163" s="26">
        <v>1</v>
      </c>
      <c r="AX163" s="26">
        <v>3</v>
      </c>
      <c r="AY163" s="26">
        <v>3</v>
      </c>
      <c r="AZ163" s="26">
        <v>1</v>
      </c>
      <c r="BA163" s="26">
        <v>1</v>
      </c>
      <c r="BB163" s="26">
        <v>3</v>
      </c>
      <c r="BC163" s="26">
        <v>3</v>
      </c>
      <c r="BD163" s="26">
        <f t="shared" si="262"/>
        <v>239</v>
      </c>
      <c r="BE163" s="26"/>
      <c r="BF163" s="26">
        <f t="shared" si="263"/>
        <v>253</v>
      </c>
      <c r="BG163" s="63">
        <f t="shared" si="260"/>
        <v>7</v>
      </c>
      <c r="BH163" s="26"/>
      <c r="BI163" s="138">
        <f t="shared" si="264"/>
        <v>239</v>
      </c>
      <c r="BJ163" s="138">
        <f t="shared" si="265"/>
        <v>478</v>
      </c>
      <c r="BK163" s="138">
        <f t="shared" si="266"/>
        <v>731</v>
      </c>
      <c r="BL163" s="138">
        <f t="shared" si="267"/>
        <v>984</v>
      </c>
      <c r="BM163" s="138">
        <f t="shared" si="268"/>
        <v>1223</v>
      </c>
      <c r="BN163" s="138">
        <f t="shared" si="269"/>
        <v>1462</v>
      </c>
      <c r="BO163" s="138">
        <f t="shared" si="270"/>
        <v>1715</v>
      </c>
      <c r="BP163" s="138">
        <f t="shared" si="271"/>
        <v>0</v>
      </c>
      <c r="BQ163" s="26"/>
      <c r="BR163" s="26" t="str">
        <f t="shared" si="272"/>
        <v>yes3</v>
      </c>
      <c r="BS163" s="26" t="str">
        <f t="shared" si="250"/>
        <v>Int</v>
      </c>
      <c r="BT163" s="26"/>
      <c r="BU163" s="26"/>
      <c r="BV163" s="1">
        <f t="shared" si="273"/>
        <v>0</v>
      </c>
      <c r="BW163" s="1">
        <f t="shared" si="273"/>
        <v>0</v>
      </c>
      <c r="BX163" s="1">
        <f t="shared" si="273"/>
        <v>0</v>
      </c>
      <c r="BY163" s="1">
        <f t="shared" si="273"/>
        <v>0</v>
      </c>
      <c r="BZ163" s="1">
        <f t="shared" si="273"/>
        <v>0</v>
      </c>
      <c r="CA163" s="1">
        <f t="shared" si="273"/>
        <v>0</v>
      </c>
      <c r="CB163" s="1">
        <f t="shared" si="273"/>
        <v>0</v>
      </c>
      <c r="CC163" s="1">
        <f t="shared" si="273"/>
        <v>0</v>
      </c>
      <c r="CD163" s="1">
        <f t="shared" si="273"/>
        <v>0</v>
      </c>
      <c r="CE163" s="1">
        <f t="shared" si="273"/>
        <v>0</v>
      </c>
      <c r="CF163" s="1">
        <f t="shared" si="274"/>
        <v>0</v>
      </c>
      <c r="CG163" s="1">
        <f t="shared" si="274"/>
        <v>0</v>
      </c>
      <c r="CH163" s="1">
        <f t="shared" si="274"/>
        <v>0</v>
      </c>
      <c r="CI163" s="1">
        <f t="shared" si="274"/>
        <v>0</v>
      </c>
      <c r="CJ163" s="1">
        <f t="shared" si="274"/>
        <v>0</v>
      </c>
      <c r="CK163" s="1">
        <f t="shared" si="274"/>
        <v>0</v>
      </c>
      <c r="CL163" s="1">
        <f t="shared" si="274"/>
        <v>0</v>
      </c>
      <c r="CM163" s="1">
        <f t="shared" si="274"/>
        <v>0</v>
      </c>
      <c r="CN163" s="1">
        <f t="shared" si="274"/>
        <v>1</v>
      </c>
      <c r="CO163" s="1">
        <f t="shared" si="274"/>
        <v>0</v>
      </c>
      <c r="CP163" s="1">
        <f t="shared" si="275"/>
        <v>0</v>
      </c>
      <c r="CQ163" s="1">
        <f t="shared" si="275"/>
        <v>0</v>
      </c>
      <c r="CR163" s="1">
        <f t="shared" si="275"/>
        <v>0</v>
      </c>
      <c r="CS163" s="1">
        <f t="shared" si="275"/>
        <v>0</v>
      </c>
      <c r="CT163" s="1">
        <f t="shared" si="275"/>
        <v>0</v>
      </c>
      <c r="CU163" s="1">
        <f t="shared" si="275"/>
        <v>0</v>
      </c>
      <c r="CV163" s="1">
        <f t="shared" si="275"/>
        <v>0</v>
      </c>
      <c r="CW163" s="1">
        <f t="shared" si="275"/>
        <v>0</v>
      </c>
      <c r="CX163" s="1">
        <f t="shared" si="275"/>
        <v>0</v>
      </c>
      <c r="CY163" s="1">
        <f t="shared" si="275"/>
        <v>0</v>
      </c>
      <c r="CZ163" s="1">
        <f t="shared" si="276"/>
        <v>0</v>
      </c>
      <c r="DA163" s="1">
        <f t="shared" si="276"/>
        <v>0</v>
      </c>
      <c r="DB163" s="1">
        <f t="shared" si="276"/>
        <v>0</v>
      </c>
      <c r="DC163" s="1">
        <f t="shared" si="276"/>
        <v>0</v>
      </c>
      <c r="DD163" s="1">
        <f t="shared" si="276"/>
        <v>0</v>
      </c>
      <c r="DE163" s="1">
        <f t="shared" si="276"/>
        <v>0</v>
      </c>
      <c r="DF163" s="1">
        <f t="shared" si="276"/>
        <v>0</v>
      </c>
      <c r="DG163" s="1">
        <f t="shared" si="276"/>
        <v>0</v>
      </c>
      <c r="DH163" s="1">
        <f t="shared" si="276"/>
        <v>0</v>
      </c>
      <c r="DI163" s="1">
        <f t="shared" si="276"/>
        <v>0</v>
      </c>
      <c r="DJ163" s="1">
        <f t="shared" si="277"/>
        <v>0</v>
      </c>
      <c r="DK163" s="1">
        <f t="shared" si="277"/>
        <v>0</v>
      </c>
      <c r="DL163" s="1">
        <f t="shared" si="277"/>
        <v>0</v>
      </c>
      <c r="DM163" s="1">
        <f t="shared" si="277"/>
        <v>1</v>
      </c>
      <c r="DN163" s="1">
        <f t="shared" si="277"/>
        <v>0</v>
      </c>
      <c r="DO163" s="1">
        <f t="shared" si="277"/>
        <v>0</v>
      </c>
      <c r="DT163" s="366"/>
      <c r="DU163" s="142"/>
      <c r="DV163" s="26"/>
      <c r="DW163" s="48">
        <v>150</v>
      </c>
      <c r="DX163" s="26" t="str">
        <f>IFERROR(INDEX(AT$11:AT$2000,_xlfn.AGGREGATE(15,6,(ROW(AT$11:AT$2000)-ROW(AT$11)+1)/($AU$11:$AU$2000=$DY$8),ROWS(DX$11:DX163))),"")</f>
        <v/>
      </c>
      <c r="DY163" s="4" t="str">
        <f>IFERROR(INDEX(AU$11:AU$2000,_xlfn.AGGREGATE(15,6,(ROW(AU$11:AU$2000)-ROW(AU$11)+1)/($AU$11:$AU$2000=$DY$8),ROWS(DY$11:DY163))),"")</f>
        <v/>
      </c>
      <c r="DZ163" s="26" t="str">
        <f>IFERROR(INDEX(AV$11:AV$2000,_xlfn.AGGREGATE(15,6,(ROW(AV$11:AV$2000)-ROW(AV$11)+1)/($AU$11:$AU$2000=$DY$8),ROWS(DZ$11:DZ163))),"")</f>
        <v/>
      </c>
      <c r="EA163" s="26" t="str">
        <f>IFERROR(INDEX(AW$11:AW$2000,_xlfn.AGGREGATE(15,6,(ROW(AW$11:AW$2000)-ROW(AW$11)+1)/($AU$11:$AU$2000=$DY$8),ROWS(EA$11:EA163))),"")</f>
        <v/>
      </c>
      <c r="EB163" s="26" t="str">
        <f>IFERROR(INDEX(AX$11:AX$2000,_xlfn.AGGREGATE(15,6,(ROW(AX$11:AX$2000)-ROW(AX$11)+1)/($AU$11:$AU$2000=$DY$8),ROWS(EB$11:EB163))),"")</f>
        <v/>
      </c>
      <c r="EC163" s="26" t="str">
        <f>IFERROR(INDEX(AY$11:AY$2000,_xlfn.AGGREGATE(15,6,(ROW(AY$11:AY$2000)-ROW(AY$11)+1)/($AU$11:$AU$2000=$DY$8),ROWS(EC$11:EC163))),"")</f>
        <v/>
      </c>
      <c r="ED163" s="26" t="str">
        <f>IFERROR(INDEX(AZ$11:AZ$2000,_xlfn.AGGREGATE(15,6,(ROW(AZ$11:AZ$2000)-ROW(AZ$11)+1)/($AU$11:$AU$2000=$DY$8),ROWS(ED$11:ED163))),"")</f>
        <v/>
      </c>
      <c r="EE163" s="26" t="str">
        <f>IFERROR(INDEX(BA$11:BA$2000,_xlfn.AGGREGATE(15,6,(ROW(BA$11:BA$2000)-ROW(BA$11)+1)/($AU$11:$AU$2000=$DY$8),ROWS(EE$11:EE163))),"")</f>
        <v/>
      </c>
      <c r="EF163" s="26" t="str">
        <f>IFERROR(INDEX(BB$11:BB$2000,_xlfn.AGGREGATE(15,6,(ROW(BB$11:BB$2000)-ROW(BB$11)+1)/($AU$11:$AU$2000=$DY$8),ROWS(EF$11:EF163))),"")</f>
        <v/>
      </c>
      <c r="EG163" s="26" t="str">
        <f>IFERROR(INDEX(BC$11:BC$2000,_xlfn.AGGREGATE(15,6,(ROW(BC$11:BC$2000)-ROW(BC$11)+1)/($AU$11:$AU$2000=$DY$8),ROWS(EG$11:EG163))),"")</f>
        <v/>
      </c>
      <c r="EH163" s="26" t="str">
        <f>IFERROR(INDEX(BD$11:BD$2000,_xlfn.AGGREGATE(15,6,(ROW(BD$11:BD$2000)-ROW(BD$11)+1)/($AU$11:$AU$2000=$DY$8),ROWS(EH$11:EH163))),"")</f>
        <v/>
      </c>
      <c r="EI163" s="26" t="str">
        <f>IFERROR(INDEX(BE$11:BE$2000,_xlfn.AGGREGATE(15,6,(ROW(BE$11:BE$2000)-ROW(BE$11)+1)/($AU$11:$AU$2000=$DY$8),ROWS(EI$11:EI163))),"")</f>
        <v/>
      </c>
      <c r="EJ163" s="26" t="str">
        <f>IFERROR(INDEX(BF$11:BF$2000,_xlfn.AGGREGATE(15,6,(ROW(BF$11:BF$2000)-ROW(BF$11)+1)/($AU$11:$AU$2000=$DY$8),ROWS(EJ$11:EJ163))),"")</f>
        <v/>
      </c>
      <c r="EK163" s="26" t="str">
        <f>IFERROR(INDEX(BG$11:BG$2000,_xlfn.AGGREGATE(15,6,(ROW(BG$11:BG$2000)-ROW(BG$11)+1)/($AU$11:$AU$2000=$DY$8),ROWS(EK$11:EK163))),"")</f>
        <v/>
      </c>
      <c r="EL163" s="26" t="str">
        <f>IFERROR(INDEX(BH$11:BH$2000,_xlfn.AGGREGATE(15,6,(ROW(BH$11:BH$2000)-ROW(BH$11)+1)/($AU$11:$AU$2000=$DY$8),ROWS(EL$11:EL163))),"")</f>
        <v/>
      </c>
      <c r="EM163" s="26" t="str">
        <f>IFERROR(INDEX(BI$11:BI$2000,_xlfn.AGGREGATE(15,6,(ROW(BI$11:BI$2000)-ROW(BI$11)+1)/($AU$11:$AU$2000=$DY$8),ROWS(EM$11:EM163))),"")</f>
        <v/>
      </c>
      <c r="EN163" s="26" t="str">
        <f>IFERROR(INDEX(BJ$11:BJ$2000,_xlfn.AGGREGATE(15,6,(ROW(BJ$11:BJ$2000)-ROW(BJ$11)+1)/($AU$11:$AU$2000=$DY$8),ROWS(EN$11:EN163))),"")</f>
        <v/>
      </c>
      <c r="EO163" s="26" t="str">
        <f>IFERROR(INDEX(BK$11:BK$2000,_xlfn.AGGREGATE(15,6,(ROW(BK$11:BK$2000)-ROW(BK$11)+1)/($AU$11:$AU$2000=$DY$8),ROWS(EO$11:EO163))),"")</f>
        <v/>
      </c>
      <c r="EP163" s="26" t="str">
        <f>IFERROR(INDEX(BL$11:BL$2000,_xlfn.AGGREGATE(15,6,(ROW(BL$11:BL$2000)-ROW(BL$11)+1)/($AU$11:$AU$2000=$DY$8),ROWS(EP$11:EP163))),"")</f>
        <v/>
      </c>
      <c r="EQ163" s="26" t="str">
        <f>IFERROR(INDEX(BM$11:BM$2000,_xlfn.AGGREGATE(15,6,(ROW(BM$11:BM$2000)-ROW(BM$11)+1)/($AU$11:$AU$2000=$DY$8),ROWS(EQ$11:EQ163))),"")</f>
        <v/>
      </c>
      <c r="ER163" s="26" t="str">
        <f>IFERROR(INDEX(BN$11:BN$2000,_xlfn.AGGREGATE(15,6,(ROW(BN$11:BN$2000)-ROW(BN$11)+1)/($AU$11:$AU$2000=$DY$8),ROWS(ER$11:ER163))),"")</f>
        <v/>
      </c>
      <c r="ES163" s="26" t="str">
        <f>IFERROR(INDEX(BO$11:BO$2000,_xlfn.AGGREGATE(15,6,(ROW(BO$11:BO$2000)-ROW(BO$11)+1)/($AU$11:$AU$2000=$DY$8),ROWS(ES$11:ES163))),"")</f>
        <v/>
      </c>
      <c r="ET163" s="63" t="str">
        <f>IFERROR(INDEX(BP$11:BP$2000,_xlfn.AGGREGATE(15,6,(ROW(BP$11:BP$2000)-ROW(BP$11)+1)/($AU$11:$AU$2000=$DY$8),ROWS(ET$11:ET163))),"")</f>
        <v/>
      </c>
      <c r="EU163" s="25"/>
      <c r="EV163" s="47">
        <v>11</v>
      </c>
      <c r="EX163" s="164" t="str">
        <f>IFERROR(INDEX(EX$100:EX$149,_xlfn.AGGREGATE(15,6,(ROW(EX$100:EX$149)-ROW(EX$100)+1)/($EX$100:$EX$149="PASS"),ROWS(EX$153:EX163))),"")</f>
        <v/>
      </c>
      <c r="EY163" s="28" t="str">
        <f>IFERROR(INDEX(EY$100:EY$149,_xlfn.AGGREGATE(15,6,(ROW(EY$100:EY$149)-ROW(EY$100)+1)/($EX$100:$EX$149="PASS"),ROWS(EY$153:EY163))),"")</f>
        <v/>
      </c>
      <c r="EZ163" s="25" t="str">
        <f>IFERROR(INDEX(EZ$100:EZ$149,_xlfn.AGGREGATE(15,6,(ROW(EZ$100:EZ$149)-ROW(EZ$100)+1)/($EX$100:$EX$149="PASS"),ROWS(EZ$153:EZ163))),"")</f>
        <v/>
      </c>
      <c r="FA163" s="25" t="str">
        <f>IFERROR(INDEX(FA$100:FA$149,_xlfn.AGGREGATE(15,6,(ROW(FA$100:FA$149)-ROW(FA$100)+1)/($EX$100:$EX$149="PASS"),ROWS(FA$153:FA163))),"")</f>
        <v/>
      </c>
      <c r="FB163" s="25" t="str">
        <f>IFERROR(INDEX(FB$100:FB$149,_xlfn.AGGREGATE(15,6,(ROW(FB$100:FB$149)-ROW(FB$100)+1)/($EX$100:$EX$149="PASS"),ROWS(FB$153:FB163))),"")</f>
        <v/>
      </c>
      <c r="FC163" s="25" t="str">
        <f>IFERROR(INDEX(FC$100:FC$149,_xlfn.AGGREGATE(15,6,(ROW(FC$100:FC$149)-ROW(EY$100)+1)/($EX$100:$EX$149="PASS"),ROWS(FC$153:FC163))),"")</f>
        <v/>
      </c>
      <c r="FD163" s="25" t="str">
        <f>IFERROR(INDEX(FD$100:FD$149,_xlfn.AGGREGATE(15,6,(ROW(FD$100:FD$149)-ROW(EZ$100)+1)/($EX$100:$EX$149="PASS"),ROWS(FD$153:FD163))),"")</f>
        <v/>
      </c>
      <c r="FE163" s="25" t="str">
        <f>IFERROR(INDEX(FE$100:FE$149,_xlfn.AGGREGATE(15,6,(ROW(FE$100:FE$149)-ROW(FA$100)+1)/($EX$100:$EX$149="PASS"),ROWS(FE$153:FE163))),"")</f>
        <v/>
      </c>
      <c r="FF163" s="30" t="str">
        <f>IFERROR(INDEX(FF$100:FF$149,_xlfn.AGGREGATE(15,6,(ROW(FF$100:FF$149)-ROW(FB$100)+1)/($EX$100:$EX$149="PASS"),ROWS(FF$153:FF163))),"")</f>
        <v/>
      </c>
      <c r="FG163" s="25" t="str">
        <f>IFERROR(INDEX(FG$100:FG$149,_xlfn.AGGREGATE(15,6,(ROW(FG$100:FG$149)-ROW(FC$100)+1)/($EX$100:$EX$149="PASS"),ROWS(FG$153:FG163))),"")</f>
        <v/>
      </c>
      <c r="FH163" s="25" t="str">
        <f>IFERROR(INDEX(FH$100:FH$149,_xlfn.AGGREGATE(15,6,(ROW(FH$100:FH$149)-ROW(FD$100)+1)/($EX$100:$EX$149="PASS"),ROWS(FH$153:FH163))),"")</f>
        <v/>
      </c>
      <c r="FI163" s="25" t="str">
        <f>IFERROR(INDEX(FI$100:FI$149,_xlfn.AGGREGATE(15,6,(ROW(FI$100:FI$149)-ROW(FE$100)+1)/($EX$100:$EX$149="PASS"),ROWS(FI$153:FI163))),"")</f>
        <v/>
      </c>
      <c r="FJ163" s="25" t="str">
        <f>IFERROR(INDEX(FJ$100:FJ$149,_xlfn.AGGREGATE(15,6,(ROW(FJ$100:FJ$149)-ROW(FF$100)+1)/($EX$100:$EX$149="PASS"),ROWS(FJ$153:FJ163))),"")</f>
        <v/>
      </c>
      <c r="FK163" s="25"/>
      <c r="FL163" s="28" t="str">
        <f>IFERROR(INDEX(FL$100:FL$149,_xlfn.AGGREGATE(15,6,(ROW(FL$100:FL$149)-ROW(FH$100)+1)/($EX$100:$EX$149="PASS"),ROWS(FL$153:FL163))),"")</f>
        <v/>
      </c>
      <c r="FM163" s="25" t="str">
        <f>IFERROR(INDEX(FM$100:FM$149,_xlfn.AGGREGATE(15,6,(ROW(FM$100:FM$149)-ROW(FI$100)+1)/($EX$100:$EX$149="PASS"),ROWS(FM$153:FM163))),"")</f>
        <v/>
      </c>
      <c r="FN163" s="25" t="str">
        <f>IFERROR(INDEX(FN$100:FN$149,_xlfn.AGGREGATE(15,6,(ROW(FN$100:FN$149)-ROW(FJ$100)+1)/($EX$100:$EX$149="PASS"),ROWS(FN$153:FN163))),"")</f>
        <v/>
      </c>
      <c r="FO163" s="25" t="str">
        <f>IFERROR(INDEX(FO$100:FO$149,_xlfn.AGGREGATE(15,6,(ROW(FO$100:FO$149)-ROW(FK$100)+1)/($EX$100:$EX$149="PASS"),ROWS(FO$153:FO163))),"")</f>
        <v/>
      </c>
      <c r="FP163" s="25" t="str">
        <f>IFERROR(INDEX(FP$100:FP$149,_xlfn.AGGREGATE(15,6,(ROW(FP$100:FP$149)-ROW(FL$100)+1)/($EX$100:$EX$149="PASS"),ROWS(FP$153:FP163))),"")</f>
        <v/>
      </c>
      <c r="FQ163" s="25" t="str">
        <f>IFERROR(INDEX(FQ$100:FQ$149,_xlfn.AGGREGATE(15,6,(ROW(FQ$100:FQ$149)-ROW(FM$100)+1)/($EX$100:$EX$149="PASS"),ROWS(FQ$153:FQ163))),"")</f>
        <v/>
      </c>
      <c r="FR163" s="25" t="str">
        <f>IFERROR(INDEX(FR$100:FR$149,_xlfn.AGGREGATE(15,6,(ROW(FR$100:FR$149)-ROW(FN$100)+1)/($EX$100:$EX$149="PASS"),ROWS(FR$153:FR163))),"")</f>
        <v/>
      </c>
      <c r="FS163" s="165" t="str">
        <f>IFERROR(INDEX(FS$100:FS$149,_xlfn.AGGREGATE(15,6,(ROW(FS$100:FS$149)-ROW(FO$100)+1)/($EX$100:$EX$149="PASS"),ROWS(FS$153:FS163))),"")</f>
        <v/>
      </c>
      <c r="FT163" s="25"/>
      <c r="FU163" s="49"/>
      <c r="FV163" s="21"/>
      <c r="FW163" s="164" t="str">
        <f>IFERROR(INDEX(FW$100:FW$149,_xlfn.AGGREGATE(15,6,(ROW(FW$100:FW$149)-ROW(FW$100)+1)/($FW$100:$FW$149="PASS"),ROWS(FW$153:FW163))),"")</f>
        <v>PASS</v>
      </c>
      <c r="FX163" s="28">
        <f>IFERROR(INDEX(FX$100:FX$149,_xlfn.AGGREGATE(15,6,(ROW(FX$100:FX$149)-ROW(FX$100)+1)/($FW$100:$FW$149="PASS"),ROWS(FX$153:FX163))),"")</f>
        <v>3</v>
      </c>
      <c r="FY163" s="25">
        <f>IFERROR(INDEX(FY$100:FY$149,_xlfn.AGGREGATE(15,6,(ROW(FY$100:FY$149)-ROW(FY$100)+1)/($FW$100:$FW$149="PASS"),ROWS(FY$153:FY163))),"")</f>
        <v>1</v>
      </c>
      <c r="FZ163" s="25">
        <f>IFERROR(INDEX(FZ$100:FZ$149,_xlfn.AGGREGATE(15,6,(ROW(FZ$100:FZ$149)-ROW(FZ$100)+1)/($FW$100:$FW$149="PASS"),ROWS(FZ$153:FZ163))),"")</f>
        <v>1</v>
      </c>
      <c r="GA163" s="25">
        <f>IFERROR(INDEX(GA$100:GA$149,_xlfn.AGGREGATE(15,6,(ROW(GA$100:GA$149)-ROW(GA$100)+1)/($FW$100:$FW$149="PASS"),ROWS(GA$153:GA163))),"")</f>
        <v>3</v>
      </c>
      <c r="GB163" s="25">
        <f>IFERROR(INDEX(GB$100:GB$149,_xlfn.AGGREGATE(15,6,(ROW(GB$100:GB$149)-ROW(FX$100)+1)/($FW$100:$FW$149="PASS"),ROWS(GB$153:GB163))),"")</f>
        <v>1</v>
      </c>
      <c r="GC163" s="25">
        <f>IFERROR(INDEX(GC$100:GC$149,_xlfn.AGGREGATE(15,6,(ROW(GC$100:GC$149)-ROW(FY$100)+1)/($FW$100:$FW$149="PASS"),ROWS(GC$153:GC163))),"")</f>
        <v>1</v>
      </c>
      <c r="GD163" s="25">
        <f>IFERROR(INDEX(GD$100:GD$149,_xlfn.AGGREGATE(15,6,(ROW(GD$100:GD$149)-ROW(FZ$100)+1)/($FW$100:$FW$149="PASS"),ROWS(GD$153:GD163))),"")</f>
        <v>3</v>
      </c>
      <c r="GE163" s="30">
        <f>IFERROR(INDEX(GE$100:GE$149,_xlfn.AGGREGATE(15,6,(ROW(GE$100:GE$149)-ROW(GA$100)+1)/($FW$100:$FW$149="PASS"),ROWS(GE$153:GE163))),"")</f>
        <v>1</v>
      </c>
      <c r="GF163" s="25">
        <f>IFERROR(INDEX(GF$100:GF$149,_xlfn.AGGREGATE(15,6,(ROW(GF$100:GF$149)-ROW(GB$100)+1)/($FW$100:$FW$149="PASS"),ROWS(GF$153:GF163))),"")</f>
        <v>443.5</v>
      </c>
      <c r="GG163" s="25">
        <f>IFERROR(INDEX(GG$100:GG$149,_xlfn.AGGREGATE(15,6,(ROW(GG$100:GG$149)-ROW(GC$100)+1)/($FW$100:$FW$149="PASS"),ROWS(GG$153:GG163))),"")</f>
        <v>0</v>
      </c>
      <c r="GH163" s="25">
        <f>IFERROR(INDEX(GH$100:GH$149,_xlfn.AGGREGATE(15,6,(ROW(GH$100:GH$149)-ROW(GD$100)+1)/($FW$100:$FW$149="PASS"),ROWS(GH$153:GH163))),"")</f>
        <v>456.5</v>
      </c>
      <c r="GI163" s="25">
        <f>IFERROR(INDEX(GI$100:GI$149,_xlfn.AGGREGATE(15,6,(ROW(GI$100:GI$149)-ROW(GE$100)+1)/($FW$100:$FW$149="PASS"),ROWS(GI$153:GI163))),"")</f>
        <v>6.5</v>
      </c>
      <c r="GJ163" s="25">
        <f>IFERROR(INDEX(GJ$100:GJ$149,_xlfn.AGGREGATE(15,6,(ROW(GJ$100:GJ$149)-ROW(GF$100)+1)/($FW$100:$FW$149="PASS"),ROWS(GJ$153:GJ163))),"")</f>
        <v>0</v>
      </c>
      <c r="GK163" s="28">
        <f>IFERROR(INDEX(GK$100:GK$149,_xlfn.AGGREGATE(15,6,(ROW(GK$100:GK$149)-ROW(GG$100)+1)/($FW$100:$FW$149="PASS"),ROWS(GK$153:GK163))),"")</f>
        <v>461.64859999999999</v>
      </c>
      <c r="GL163" s="25">
        <f>IFERROR(INDEX(GL$100:GL$149,_xlfn.AGGREGATE(15,6,(ROW(GL$100:GL$149)-ROW(GH$100)+1)/($FW$100:$FW$149="PASS"),ROWS(GL$153:GL163))),"")</f>
        <v>905.27359999999999</v>
      </c>
      <c r="GM163" s="165">
        <f>IFERROR(INDEX(GM$100:GM$149,_xlfn.AGGREGATE(15,6,(ROW(GM$100:GM$149)-ROW(GI$100)+1)/($FW$100:$FW$149="PASS"),ROWS(GM$153:GM163))),"")</f>
        <v>1348.8986</v>
      </c>
      <c r="GN163" s="25">
        <f>IFERROR(INDEX(GN$100:GN$149,_xlfn.AGGREGATE(15,6,(ROW(GN$100:GN$149)-ROW(GJ$100)+1)/($FW$100:$FW$149="PASS"),ROWS(GN$153:GN163))),"")</f>
        <v>1805.3986</v>
      </c>
      <c r="GO163" s="25"/>
      <c r="GP163" s="305"/>
      <c r="GR163" s="12"/>
      <c r="GS163" s="12"/>
      <c r="GT163" s="12"/>
      <c r="GU163" s="12"/>
      <c r="GV163" s="12"/>
      <c r="GW163" s="12"/>
      <c r="GX163" s="12"/>
      <c r="GY163" s="12"/>
      <c r="GZ163" s="12"/>
      <c r="HA163" s="12"/>
      <c r="HB163" s="12"/>
      <c r="HC163" s="26"/>
      <c r="HD163" s="26"/>
      <c r="HE163" s="26"/>
      <c r="HF163" s="26"/>
      <c r="HG163" s="26"/>
      <c r="HH163" s="2"/>
      <c r="HI163" s="2"/>
      <c r="HJ163" s="25"/>
      <c r="HK163" s="2"/>
      <c r="HL163" s="2"/>
    </row>
    <row r="164" spans="14:220" x14ac:dyDescent="0.3">
      <c r="N164" s="2"/>
      <c r="O164" s="25"/>
      <c r="P164" s="25"/>
      <c r="Q164" s="25"/>
      <c r="R164" s="25"/>
      <c r="S164" s="25"/>
      <c r="T164" s="25"/>
      <c r="U164" s="25"/>
      <c r="V164" s="2"/>
      <c r="W164" s="2"/>
      <c r="X164" s="2"/>
      <c r="Y164" s="25"/>
      <c r="Z164" s="25"/>
      <c r="AA164" s="25"/>
      <c r="AB164" s="2"/>
      <c r="AC164" s="25"/>
      <c r="AD164" s="25"/>
      <c r="AE164" s="25"/>
      <c r="AF164" s="25"/>
      <c r="AG164" s="25"/>
      <c r="AH164" s="25"/>
      <c r="AI164" s="25"/>
      <c r="AJ164" s="25"/>
      <c r="AK164" s="25"/>
      <c r="AL164" s="25"/>
      <c r="AM164" s="25"/>
      <c r="AN164" s="25"/>
      <c r="AO164" s="25"/>
      <c r="AP164" s="25"/>
      <c r="AQ164" s="25"/>
      <c r="AR164" s="142"/>
      <c r="AS164" s="18">
        <v>8</v>
      </c>
      <c r="AT164" s="26" t="s">
        <v>122</v>
      </c>
      <c r="AU164" s="4" t="str">
        <f t="shared" si="261"/>
        <v>FAIL</v>
      </c>
      <c r="AV164" s="26">
        <v>1</v>
      </c>
      <c r="AW164" s="26">
        <v>1</v>
      </c>
      <c r="AX164" s="26">
        <v>3</v>
      </c>
      <c r="AY164" s="26">
        <v>3</v>
      </c>
      <c r="AZ164" s="26">
        <v>1</v>
      </c>
      <c r="BA164" s="26">
        <v>1</v>
      </c>
      <c r="BB164" s="26">
        <v>3</v>
      </c>
      <c r="BC164" s="26">
        <v>3</v>
      </c>
      <c r="BD164" s="26">
        <f t="shared" si="262"/>
        <v>238</v>
      </c>
      <c r="BE164" s="26"/>
      <c r="BF164" s="26">
        <f t="shared" si="263"/>
        <v>254</v>
      </c>
      <c r="BG164" s="63">
        <f t="shared" si="260"/>
        <v>8</v>
      </c>
      <c r="BH164" s="26"/>
      <c r="BI164" s="138">
        <f t="shared" si="264"/>
        <v>238</v>
      </c>
      <c r="BJ164" s="138">
        <f t="shared" si="265"/>
        <v>476</v>
      </c>
      <c r="BK164" s="138">
        <f t="shared" si="266"/>
        <v>730</v>
      </c>
      <c r="BL164" s="138">
        <f t="shared" si="267"/>
        <v>984</v>
      </c>
      <c r="BM164" s="138">
        <f t="shared" si="268"/>
        <v>1222</v>
      </c>
      <c r="BN164" s="138">
        <f t="shared" si="269"/>
        <v>1460</v>
      </c>
      <c r="BO164" s="138">
        <f t="shared" si="270"/>
        <v>1714</v>
      </c>
      <c r="BP164" s="138">
        <f t="shared" si="271"/>
        <v>0</v>
      </c>
      <c r="BQ164" s="26"/>
      <c r="BR164" s="26" t="str">
        <f t="shared" si="272"/>
        <v>yes3</v>
      </c>
      <c r="BS164" s="26" t="str">
        <f t="shared" si="250"/>
        <v>Int</v>
      </c>
      <c r="BT164" s="26"/>
      <c r="BU164" s="26"/>
      <c r="BV164" s="1">
        <f t="shared" si="273"/>
        <v>0</v>
      </c>
      <c r="BW164" s="1">
        <f t="shared" si="273"/>
        <v>0</v>
      </c>
      <c r="BX164" s="1">
        <f t="shared" si="273"/>
        <v>0</v>
      </c>
      <c r="BY164" s="1">
        <f t="shared" si="273"/>
        <v>0</v>
      </c>
      <c r="BZ164" s="1">
        <f t="shared" si="273"/>
        <v>0</v>
      </c>
      <c r="CA164" s="1">
        <f t="shared" si="273"/>
        <v>0</v>
      </c>
      <c r="CB164" s="1">
        <f t="shared" si="273"/>
        <v>0</v>
      </c>
      <c r="CC164" s="1">
        <f t="shared" si="273"/>
        <v>0</v>
      </c>
      <c r="CD164" s="1">
        <f t="shared" si="273"/>
        <v>0</v>
      </c>
      <c r="CE164" s="1">
        <f t="shared" si="273"/>
        <v>0</v>
      </c>
      <c r="CF164" s="1">
        <f t="shared" si="274"/>
        <v>0</v>
      </c>
      <c r="CG164" s="1">
        <f t="shared" si="274"/>
        <v>0</v>
      </c>
      <c r="CH164" s="1">
        <f t="shared" si="274"/>
        <v>0</v>
      </c>
      <c r="CI164" s="1">
        <f t="shared" si="274"/>
        <v>0</v>
      </c>
      <c r="CJ164" s="1">
        <f t="shared" si="274"/>
        <v>0</v>
      </c>
      <c r="CK164" s="1">
        <f t="shared" si="274"/>
        <v>0</v>
      </c>
      <c r="CL164" s="1">
        <f t="shared" si="274"/>
        <v>0</v>
      </c>
      <c r="CM164" s="1">
        <f t="shared" si="274"/>
        <v>0</v>
      </c>
      <c r="CN164" s="1">
        <f t="shared" si="274"/>
        <v>1</v>
      </c>
      <c r="CO164" s="1">
        <f t="shared" si="274"/>
        <v>0</v>
      </c>
      <c r="CP164" s="1">
        <f t="shared" si="275"/>
        <v>0</v>
      </c>
      <c r="CQ164" s="1">
        <f t="shared" si="275"/>
        <v>0</v>
      </c>
      <c r="CR164" s="1">
        <f t="shared" si="275"/>
        <v>0</v>
      </c>
      <c r="CS164" s="1">
        <f t="shared" si="275"/>
        <v>0</v>
      </c>
      <c r="CT164" s="1">
        <f t="shared" si="275"/>
        <v>0</v>
      </c>
      <c r="CU164" s="1">
        <f t="shared" si="275"/>
        <v>0</v>
      </c>
      <c r="CV164" s="1">
        <f t="shared" si="275"/>
        <v>0</v>
      </c>
      <c r="CW164" s="1">
        <f t="shared" si="275"/>
        <v>0</v>
      </c>
      <c r="CX164" s="1">
        <f t="shared" si="275"/>
        <v>0</v>
      </c>
      <c r="CY164" s="1">
        <f t="shared" si="275"/>
        <v>0</v>
      </c>
      <c r="CZ164" s="1">
        <f t="shared" si="276"/>
        <v>0</v>
      </c>
      <c r="DA164" s="1">
        <f t="shared" si="276"/>
        <v>0</v>
      </c>
      <c r="DB164" s="1">
        <f t="shared" si="276"/>
        <v>0</v>
      </c>
      <c r="DC164" s="1">
        <f t="shared" si="276"/>
        <v>0</v>
      </c>
      <c r="DD164" s="1">
        <f t="shared" si="276"/>
        <v>0</v>
      </c>
      <c r="DE164" s="1">
        <f t="shared" si="276"/>
        <v>0</v>
      </c>
      <c r="DF164" s="1">
        <f t="shared" si="276"/>
        <v>0</v>
      </c>
      <c r="DG164" s="1">
        <f t="shared" si="276"/>
        <v>0</v>
      </c>
      <c r="DH164" s="1">
        <f t="shared" si="276"/>
        <v>0</v>
      </c>
      <c r="DI164" s="1">
        <f t="shared" si="276"/>
        <v>0</v>
      </c>
      <c r="DJ164" s="1">
        <f t="shared" si="277"/>
        <v>0</v>
      </c>
      <c r="DK164" s="1">
        <f t="shared" si="277"/>
        <v>0</v>
      </c>
      <c r="DL164" s="1">
        <f t="shared" si="277"/>
        <v>0</v>
      </c>
      <c r="DM164" s="1">
        <f t="shared" si="277"/>
        <v>0</v>
      </c>
      <c r="DN164" s="1">
        <f t="shared" si="277"/>
        <v>0</v>
      </c>
      <c r="DO164" s="1">
        <f t="shared" si="277"/>
        <v>0</v>
      </c>
      <c r="DP164" s="26"/>
      <c r="DQ164" s="26"/>
      <c r="DR164" s="26"/>
      <c r="DS164" s="26"/>
      <c r="DT164" s="366"/>
      <c r="DU164" s="142"/>
      <c r="DV164" s="26"/>
      <c r="DW164" s="48">
        <v>151</v>
      </c>
      <c r="DX164" s="26" t="str">
        <f>IFERROR(INDEX(AT$11:AT$2000,_xlfn.AGGREGATE(15,6,(ROW(AT$11:AT$2000)-ROW(AT$11)+1)/($AU$11:$AU$2000=$DY$8),ROWS(DX$11:DX164))),"")</f>
        <v/>
      </c>
      <c r="DY164" s="4" t="str">
        <f>IFERROR(INDEX(AU$11:AU$2000,_xlfn.AGGREGATE(15,6,(ROW(AU$11:AU$2000)-ROW(AU$11)+1)/($AU$11:$AU$2000=$DY$8),ROWS(DY$11:DY164))),"")</f>
        <v/>
      </c>
      <c r="DZ164" s="26" t="str">
        <f>IFERROR(INDEX(AV$11:AV$2000,_xlfn.AGGREGATE(15,6,(ROW(AV$11:AV$2000)-ROW(AV$11)+1)/($AU$11:$AU$2000=$DY$8),ROWS(DZ$11:DZ164))),"")</f>
        <v/>
      </c>
      <c r="EA164" s="26" t="str">
        <f>IFERROR(INDEX(AW$11:AW$2000,_xlfn.AGGREGATE(15,6,(ROW(AW$11:AW$2000)-ROW(AW$11)+1)/($AU$11:$AU$2000=$DY$8),ROWS(EA$11:EA164))),"")</f>
        <v/>
      </c>
      <c r="EB164" s="26" t="str">
        <f>IFERROR(INDEX(AX$11:AX$2000,_xlfn.AGGREGATE(15,6,(ROW(AX$11:AX$2000)-ROW(AX$11)+1)/($AU$11:$AU$2000=$DY$8),ROWS(EB$11:EB164))),"")</f>
        <v/>
      </c>
      <c r="EC164" s="26" t="str">
        <f>IFERROR(INDEX(AY$11:AY$2000,_xlfn.AGGREGATE(15,6,(ROW(AY$11:AY$2000)-ROW(AY$11)+1)/($AU$11:$AU$2000=$DY$8),ROWS(EC$11:EC164))),"")</f>
        <v/>
      </c>
      <c r="ED164" s="26" t="str">
        <f>IFERROR(INDEX(AZ$11:AZ$2000,_xlfn.AGGREGATE(15,6,(ROW(AZ$11:AZ$2000)-ROW(AZ$11)+1)/($AU$11:$AU$2000=$DY$8),ROWS(ED$11:ED164))),"")</f>
        <v/>
      </c>
      <c r="EE164" s="26" t="str">
        <f>IFERROR(INDEX(BA$11:BA$2000,_xlfn.AGGREGATE(15,6,(ROW(BA$11:BA$2000)-ROW(BA$11)+1)/($AU$11:$AU$2000=$DY$8),ROWS(EE$11:EE164))),"")</f>
        <v/>
      </c>
      <c r="EF164" s="26" t="str">
        <f>IFERROR(INDEX(BB$11:BB$2000,_xlfn.AGGREGATE(15,6,(ROW(BB$11:BB$2000)-ROW(BB$11)+1)/($AU$11:$AU$2000=$DY$8),ROWS(EF$11:EF164))),"")</f>
        <v/>
      </c>
      <c r="EG164" s="26" t="str">
        <f>IFERROR(INDEX(BC$11:BC$2000,_xlfn.AGGREGATE(15,6,(ROW(BC$11:BC$2000)-ROW(BC$11)+1)/($AU$11:$AU$2000=$DY$8),ROWS(EG$11:EG164))),"")</f>
        <v/>
      </c>
      <c r="EH164" s="26" t="str">
        <f>IFERROR(INDEX(BD$11:BD$2000,_xlfn.AGGREGATE(15,6,(ROW(BD$11:BD$2000)-ROW(BD$11)+1)/($AU$11:$AU$2000=$DY$8),ROWS(EH$11:EH164))),"")</f>
        <v/>
      </c>
      <c r="EI164" s="26" t="str">
        <f>IFERROR(INDEX(BE$11:BE$2000,_xlfn.AGGREGATE(15,6,(ROW(BE$11:BE$2000)-ROW(BE$11)+1)/($AU$11:$AU$2000=$DY$8),ROWS(EI$11:EI164))),"")</f>
        <v/>
      </c>
      <c r="EJ164" s="26" t="str">
        <f>IFERROR(INDEX(BF$11:BF$2000,_xlfn.AGGREGATE(15,6,(ROW(BF$11:BF$2000)-ROW(BF$11)+1)/($AU$11:$AU$2000=$DY$8),ROWS(EJ$11:EJ164))),"")</f>
        <v/>
      </c>
      <c r="EK164" s="26" t="str">
        <f>IFERROR(INDEX(BG$11:BG$2000,_xlfn.AGGREGATE(15,6,(ROW(BG$11:BG$2000)-ROW(BG$11)+1)/($AU$11:$AU$2000=$DY$8),ROWS(EK$11:EK164))),"")</f>
        <v/>
      </c>
      <c r="EL164" s="26" t="str">
        <f>IFERROR(INDEX(BH$11:BH$2000,_xlfn.AGGREGATE(15,6,(ROW(BH$11:BH$2000)-ROW(BH$11)+1)/($AU$11:$AU$2000=$DY$8),ROWS(EL$11:EL164))),"")</f>
        <v/>
      </c>
      <c r="EM164" s="26" t="str">
        <f>IFERROR(INDEX(BI$11:BI$2000,_xlfn.AGGREGATE(15,6,(ROW(BI$11:BI$2000)-ROW(BI$11)+1)/($AU$11:$AU$2000=$DY$8),ROWS(EM$11:EM164))),"")</f>
        <v/>
      </c>
      <c r="EN164" s="26" t="str">
        <f>IFERROR(INDEX(BJ$11:BJ$2000,_xlfn.AGGREGATE(15,6,(ROW(BJ$11:BJ$2000)-ROW(BJ$11)+1)/($AU$11:$AU$2000=$DY$8),ROWS(EN$11:EN164))),"")</f>
        <v/>
      </c>
      <c r="EO164" s="26" t="str">
        <f>IFERROR(INDEX(BK$11:BK$2000,_xlfn.AGGREGATE(15,6,(ROW(BK$11:BK$2000)-ROW(BK$11)+1)/($AU$11:$AU$2000=$DY$8),ROWS(EO$11:EO164))),"")</f>
        <v/>
      </c>
      <c r="EP164" s="26" t="str">
        <f>IFERROR(INDEX(BL$11:BL$2000,_xlfn.AGGREGATE(15,6,(ROW(BL$11:BL$2000)-ROW(BL$11)+1)/($AU$11:$AU$2000=$DY$8),ROWS(EP$11:EP164))),"")</f>
        <v/>
      </c>
      <c r="EQ164" s="26" t="str">
        <f>IFERROR(INDEX(BM$11:BM$2000,_xlfn.AGGREGATE(15,6,(ROW(BM$11:BM$2000)-ROW(BM$11)+1)/($AU$11:$AU$2000=$DY$8),ROWS(EQ$11:EQ164))),"")</f>
        <v/>
      </c>
      <c r="ER164" s="26" t="str">
        <f>IFERROR(INDEX(BN$11:BN$2000,_xlfn.AGGREGATE(15,6,(ROW(BN$11:BN$2000)-ROW(BN$11)+1)/($AU$11:$AU$2000=$DY$8),ROWS(ER$11:ER164))),"")</f>
        <v/>
      </c>
      <c r="ES164" s="26" t="str">
        <f>IFERROR(INDEX(BO$11:BO$2000,_xlfn.AGGREGATE(15,6,(ROW(BO$11:BO$2000)-ROW(BO$11)+1)/($AU$11:$AU$2000=$DY$8),ROWS(ES$11:ES164))),"")</f>
        <v/>
      </c>
      <c r="ET164" s="63" t="str">
        <f>IFERROR(INDEX(BP$11:BP$2000,_xlfn.AGGREGATE(15,6,(ROW(BP$11:BP$2000)-ROW(BP$11)+1)/($AU$11:$AU$2000=$DY$8),ROWS(ET$11:ET164))),"")</f>
        <v/>
      </c>
      <c r="EU164" s="25"/>
      <c r="EV164" s="47">
        <v>12</v>
      </c>
      <c r="EX164" s="164" t="str">
        <f>IFERROR(INDEX(EX$100:EX$149,_xlfn.AGGREGATE(15,6,(ROW(EX$100:EX$149)-ROW(EX$100)+1)/($EX$100:$EX$149="PASS"),ROWS(EX$153:EX164))),"")</f>
        <v/>
      </c>
      <c r="EY164" s="28" t="str">
        <f>IFERROR(INDEX(EY$100:EY$149,_xlfn.AGGREGATE(15,6,(ROW(EY$100:EY$149)-ROW(EY$100)+1)/($EX$100:$EX$149="PASS"),ROWS(EY$153:EY164))),"")</f>
        <v/>
      </c>
      <c r="EZ164" s="25" t="str">
        <f>IFERROR(INDEX(EZ$100:EZ$149,_xlfn.AGGREGATE(15,6,(ROW(EZ$100:EZ$149)-ROW(EZ$100)+1)/($EX$100:$EX$149="PASS"),ROWS(EZ$153:EZ164))),"")</f>
        <v/>
      </c>
      <c r="FA164" s="25" t="str">
        <f>IFERROR(INDEX(FA$100:FA$149,_xlfn.AGGREGATE(15,6,(ROW(FA$100:FA$149)-ROW(FA$100)+1)/($EX$100:$EX$149="PASS"),ROWS(FA$153:FA164))),"")</f>
        <v/>
      </c>
      <c r="FB164" s="25" t="str">
        <f>IFERROR(INDEX(FB$100:FB$149,_xlfn.AGGREGATE(15,6,(ROW(FB$100:FB$149)-ROW(FB$100)+1)/($EX$100:$EX$149="PASS"),ROWS(FB$153:FB164))),"")</f>
        <v/>
      </c>
      <c r="FC164" s="25" t="str">
        <f>IFERROR(INDEX(FC$100:FC$149,_xlfn.AGGREGATE(15,6,(ROW(FC$100:FC$149)-ROW(EY$100)+1)/($EX$100:$EX$149="PASS"),ROWS(FC$153:FC164))),"")</f>
        <v/>
      </c>
      <c r="FD164" s="25" t="str">
        <f>IFERROR(INDEX(FD$100:FD$149,_xlfn.AGGREGATE(15,6,(ROW(FD$100:FD$149)-ROW(EZ$100)+1)/($EX$100:$EX$149="PASS"),ROWS(FD$153:FD164))),"")</f>
        <v/>
      </c>
      <c r="FE164" s="25" t="str">
        <f>IFERROR(INDEX(FE$100:FE$149,_xlfn.AGGREGATE(15,6,(ROW(FE$100:FE$149)-ROW(FA$100)+1)/($EX$100:$EX$149="PASS"),ROWS(FE$153:FE164))),"")</f>
        <v/>
      </c>
      <c r="FF164" s="30" t="str">
        <f>IFERROR(INDEX(FF$100:FF$149,_xlfn.AGGREGATE(15,6,(ROW(FF$100:FF$149)-ROW(FB$100)+1)/($EX$100:$EX$149="PASS"),ROWS(FF$153:FF164))),"")</f>
        <v/>
      </c>
      <c r="FG164" s="25" t="str">
        <f>IFERROR(INDEX(FG$100:FG$149,_xlfn.AGGREGATE(15,6,(ROW(FG$100:FG$149)-ROW(FC$100)+1)/($EX$100:$EX$149="PASS"),ROWS(FG$153:FG164))),"")</f>
        <v/>
      </c>
      <c r="FH164" s="25" t="str">
        <f>IFERROR(INDEX(FH$100:FH$149,_xlfn.AGGREGATE(15,6,(ROW(FH$100:FH$149)-ROW(FD$100)+1)/($EX$100:$EX$149="PASS"),ROWS(FH$153:FH164))),"")</f>
        <v/>
      </c>
      <c r="FI164" s="25" t="str">
        <f>IFERROR(INDEX(FI$100:FI$149,_xlfn.AGGREGATE(15,6,(ROW(FI$100:FI$149)-ROW(FE$100)+1)/($EX$100:$EX$149="PASS"),ROWS(FI$153:FI164))),"")</f>
        <v/>
      </c>
      <c r="FJ164" s="25" t="str">
        <f>IFERROR(INDEX(FJ$100:FJ$149,_xlfn.AGGREGATE(15,6,(ROW(FJ$100:FJ$149)-ROW(FF$100)+1)/($EX$100:$EX$149="PASS"),ROWS(FJ$153:FJ164))),"")</f>
        <v/>
      </c>
      <c r="FK164" s="25"/>
      <c r="FL164" s="28" t="str">
        <f>IFERROR(INDEX(FL$100:FL$149,_xlfn.AGGREGATE(15,6,(ROW(FL$100:FL$149)-ROW(FH$100)+1)/($EX$100:$EX$149="PASS"),ROWS(FL$153:FL164))),"")</f>
        <v/>
      </c>
      <c r="FM164" s="25" t="str">
        <f>IFERROR(INDEX(FM$100:FM$149,_xlfn.AGGREGATE(15,6,(ROW(FM$100:FM$149)-ROW(FI$100)+1)/($EX$100:$EX$149="PASS"),ROWS(FM$153:FM164))),"")</f>
        <v/>
      </c>
      <c r="FN164" s="25" t="str">
        <f>IFERROR(INDEX(FN$100:FN$149,_xlfn.AGGREGATE(15,6,(ROW(FN$100:FN$149)-ROW(FJ$100)+1)/($EX$100:$EX$149="PASS"),ROWS(FN$153:FN164))),"")</f>
        <v/>
      </c>
      <c r="FO164" s="25" t="str">
        <f>IFERROR(INDEX(FO$100:FO$149,_xlfn.AGGREGATE(15,6,(ROW(FO$100:FO$149)-ROW(FK$100)+1)/($EX$100:$EX$149="PASS"),ROWS(FO$153:FO164))),"")</f>
        <v/>
      </c>
      <c r="FP164" s="25" t="str">
        <f>IFERROR(INDEX(FP$100:FP$149,_xlfn.AGGREGATE(15,6,(ROW(FP$100:FP$149)-ROW(FL$100)+1)/($EX$100:$EX$149="PASS"),ROWS(FP$153:FP164))),"")</f>
        <v/>
      </c>
      <c r="FQ164" s="25" t="str">
        <f>IFERROR(INDEX(FQ$100:FQ$149,_xlfn.AGGREGATE(15,6,(ROW(FQ$100:FQ$149)-ROW(FM$100)+1)/($EX$100:$EX$149="PASS"),ROWS(FQ$153:FQ164))),"")</f>
        <v/>
      </c>
      <c r="FR164" s="25" t="str">
        <f>IFERROR(INDEX(FR$100:FR$149,_xlfn.AGGREGATE(15,6,(ROW(FR$100:FR$149)-ROW(FN$100)+1)/($EX$100:$EX$149="PASS"),ROWS(FR$153:FR164))),"")</f>
        <v/>
      </c>
      <c r="FS164" s="165" t="str">
        <f>IFERROR(INDEX(FS$100:FS$149,_xlfn.AGGREGATE(15,6,(ROW(FS$100:FS$149)-ROW(FO$100)+1)/($EX$100:$EX$149="PASS"),ROWS(FS$153:FS164))),"")</f>
        <v/>
      </c>
      <c r="FT164" s="25"/>
      <c r="FU164" s="49"/>
      <c r="FV164" s="21"/>
      <c r="FW164" s="164" t="str">
        <f>IFERROR(INDEX(FW$100:FW$149,_xlfn.AGGREGATE(15,6,(ROW(FW$100:FW$149)-ROW(FW$100)+1)/($FW$100:$FW$149="PASS"),ROWS(FW$153:FW164))),"")</f>
        <v>PASS</v>
      </c>
      <c r="FX164" s="28">
        <f>IFERROR(INDEX(FX$100:FX$149,_xlfn.AGGREGATE(15,6,(ROW(FX$100:FX$149)-ROW(FX$100)+1)/($FW$100:$FW$149="PASS"),ROWS(FX$153:FX164))),"")</f>
        <v>3</v>
      </c>
      <c r="FY164" s="25">
        <f>IFERROR(INDEX(FY$100:FY$149,_xlfn.AGGREGATE(15,6,(ROW(FY$100:FY$149)-ROW(FY$100)+1)/($FW$100:$FW$149="PASS"),ROWS(FY$153:FY164))),"")</f>
        <v>1</v>
      </c>
      <c r="FZ164" s="25">
        <f>IFERROR(INDEX(FZ$100:FZ$149,_xlfn.AGGREGATE(15,6,(ROW(FZ$100:FZ$149)-ROW(FZ$100)+1)/($FW$100:$FW$149="PASS"),ROWS(FZ$153:FZ164))),"")</f>
        <v>1</v>
      </c>
      <c r="GA164" s="25">
        <f>IFERROR(INDEX(GA$100:GA$149,_xlfn.AGGREGATE(15,6,(ROW(GA$100:GA$149)-ROW(GA$100)+1)/($FW$100:$FW$149="PASS"),ROWS(GA$153:GA164))),"")</f>
        <v>3</v>
      </c>
      <c r="GB164" s="25">
        <f>IFERROR(INDEX(GB$100:GB$149,_xlfn.AGGREGATE(15,6,(ROW(GB$100:GB$149)-ROW(FX$100)+1)/($FW$100:$FW$149="PASS"),ROWS(GB$153:GB164))),"")</f>
        <v>1</v>
      </c>
      <c r="GC164" s="25">
        <f>IFERROR(INDEX(GC$100:GC$149,_xlfn.AGGREGATE(15,6,(ROW(GC$100:GC$149)-ROW(FY$100)+1)/($FW$100:$FW$149="PASS"),ROWS(GC$153:GC164))),"")</f>
        <v>1</v>
      </c>
      <c r="GD164" s="25">
        <f>IFERROR(INDEX(GD$100:GD$149,_xlfn.AGGREGATE(15,6,(ROW(GD$100:GD$149)-ROW(FZ$100)+1)/($FW$100:$FW$149="PASS"),ROWS(GD$153:GD164))),"")</f>
        <v>3</v>
      </c>
      <c r="GE164" s="30">
        <f>IFERROR(INDEX(GE$100:GE$149,_xlfn.AGGREGATE(15,6,(ROW(GE$100:GE$149)-ROW(GA$100)+1)/($FW$100:$FW$149="PASS"),ROWS(GE$153:GE164))),"")</f>
        <v>1</v>
      </c>
      <c r="GF164" s="25">
        <f>IFERROR(INDEX(GF$100:GF$149,_xlfn.AGGREGATE(15,6,(ROW(GF$100:GF$149)-ROW(GB$100)+1)/($FW$100:$FW$149="PASS"),ROWS(GF$153:GF164))),"")</f>
        <v>443</v>
      </c>
      <c r="GG164" s="25">
        <f>IFERROR(INDEX(GG$100:GG$149,_xlfn.AGGREGATE(15,6,(ROW(GG$100:GG$149)-ROW(GC$100)+1)/($FW$100:$FW$149="PASS"),ROWS(GG$153:GG164))),"")</f>
        <v>0</v>
      </c>
      <c r="GH164" s="25">
        <f>IFERROR(INDEX(GH$100:GH$149,_xlfn.AGGREGATE(15,6,(ROW(GH$100:GH$149)-ROW(GD$100)+1)/($FW$100:$FW$149="PASS"),ROWS(GH$153:GH164))),"")</f>
        <v>457</v>
      </c>
      <c r="GI164" s="25">
        <f>IFERROR(INDEX(GI$100:GI$149,_xlfn.AGGREGATE(15,6,(ROW(GI$100:GI$149)-ROW(GE$100)+1)/($FW$100:$FW$149="PASS"),ROWS(GI$153:GI164))),"")</f>
        <v>7</v>
      </c>
      <c r="GJ164" s="25">
        <f>IFERROR(INDEX(GJ$100:GJ$149,_xlfn.AGGREGATE(15,6,(ROW(GJ$100:GJ$149)-ROW(GF$100)+1)/($FW$100:$FW$149="PASS"),ROWS(GJ$153:GJ164))),"")</f>
        <v>0</v>
      </c>
      <c r="GK164" s="28">
        <f>IFERROR(INDEX(GK$100:GK$149,_xlfn.AGGREGATE(15,6,(ROW(GK$100:GK$149)-ROW(GG$100)+1)/($FW$100:$FW$149="PASS"),ROWS(GK$153:GK164))),"")</f>
        <v>462.14859999999999</v>
      </c>
      <c r="GL164" s="25">
        <f>IFERROR(INDEX(GL$100:GL$149,_xlfn.AGGREGATE(15,6,(ROW(GL$100:GL$149)-ROW(GH$100)+1)/($FW$100:$FW$149="PASS"),ROWS(GL$153:GL164))),"")</f>
        <v>905.27359999999999</v>
      </c>
      <c r="GM164" s="165">
        <f>IFERROR(INDEX(GM$100:GM$149,_xlfn.AGGREGATE(15,6,(ROW(GM$100:GM$149)-ROW(GI$100)+1)/($FW$100:$FW$149="PASS"),ROWS(GM$153:GM164))),"")</f>
        <v>1348.3986</v>
      </c>
      <c r="GN164" s="25">
        <f>IFERROR(INDEX(GN$100:GN$149,_xlfn.AGGREGATE(15,6,(ROW(GN$100:GN$149)-ROW(GJ$100)+1)/($FW$100:$FW$149="PASS"),ROWS(GN$153:GN164))),"")</f>
        <v>1805.3986</v>
      </c>
      <c r="GO164" s="25"/>
      <c r="GP164" s="305"/>
      <c r="GR164" s="12"/>
      <c r="GS164" s="12"/>
      <c r="GT164" s="12"/>
      <c r="GU164" s="12"/>
      <c r="GV164" s="12"/>
      <c r="GW164" s="12"/>
      <c r="GX164" s="12"/>
      <c r="GY164" s="12"/>
      <c r="GZ164" s="12"/>
      <c r="HA164" s="12"/>
      <c r="HB164" s="12"/>
      <c r="HC164" s="26"/>
      <c r="HD164" s="26"/>
      <c r="HE164" s="26"/>
      <c r="HF164" s="26"/>
      <c r="HG164" s="26"/>
      <c r="HH164" s="2"/>
      <c r="HI164" s="2"/>
      <c r="HJ164" s="25"/>
      <c r="HK164" s="2"/>
      <c r="HL164" s="2"/>
    </row>
    <row r="165" spans="14:220" x14ac:dyDescent="0.3">
      <c r="N165" s="2"/>
      <c r="O165" s="25"/>
      <c r="P165" s="25"/>
      <c r="Q165" s="25"/>
      <c r="R165" s="25"/>
      <c r="S165" s="25"/>
      <c r="T165" s="25"/>
      <c r="U165" s="25"/>
      <c r="V165" s="2"/>
      <c r="W165" s="2"/>
      <c r="X165" s="2"/>
      <c r="Y165" s="25"/>
      <c r="Z165" s="25"/>
      <c r="AA165" s="25"/>
      <c r="AB165" s="2"/>
      <c r="AC165" s="25"/>
      <c r="AD165" s="25"/>
      <c r="AE165" s="25"/>
      <c r="AF165" s="25"/>
      <c r="AG165" s="25"/>
      <c r="AH165" s="25"/>
      <c r="AI165" s="25"/>
      <c r="AJ165" s="25"/>
      <c r="AK165" s="25"/>
      <c r="AL165" s="25"/>
      <c r="AM165" s="25"/>
      <c r="AN165" s="25"/>
      <c r="AO165" s="25"/>
      <c r="AP165" s="25"/>
      <c r="AQ165" s="25"/>
      <c r="AR165" s="142"/>
      <c r="AS165" s="18">
        <v>9</v>
      </c>
      <c r="AT165" s="26" t="s">
        <v>122</v>
      </c>
      <c r="AU165" s="4" t="str">
        <f t="shared" si="261"/>
        <v>FAIL</v>
      </c>
      <c r="AV165" s="26">
        <v>1</v>
      </c>
      <c r="AW165" s="26">
        <v>1</v>
      </c>
      <c r="AX165" s="26">
        <v>3</v>
      </c>
      <c r="AY165" s="26">
        <v>3</v>
      </c>
      <c r="AZ165" s="26">
        <v>1</v>
      </c>
      <c r="BA165" s="26">
        <v>1</v>
      </c>
      <c r="BB165" s="26">
        <v>3</v>
      </c>
      <c r="BC165" s="26">
        <v>3</v>
      </c>
      <c r="BD165" s="26">
        <f t="shared" si="262"/>
        <v>237</v>
      </c>
      <c r="BE165" s="26"/>
      <c r="BF165" s="26">
        <f t="shared" si="263"/>
        <v>255</v>
      </c>
      <c r="BG165" s="63">
        <f t="shared" si="260"/>
        <v>9</v>
      </c>
      <c r="BH165" s="26"/>
      <c r="BI165" s="138">
        <f t="shared" si="264"/>
        <v>237</v>
      </c>
      <c r="BJ165" s="138">
        <f t="shared" si="265"/>
        <v>474</v>
      </c>
      <c r="BK165" s="138">
        <f t="shared" si="266"/>
        <v>729</v>
      </c>
      <c r="BL165" s="138">
        <f t="shared" si="267"/>
        <v>984</v>
      </c>
      <c r="BM165" s="138">
        <f t="shared" si="268"/>
        <v>1221</v>
      </c>
      <c r="BN165" s="138">
        <f t="shared" si="269"/>
        <v>1458</v>
      </c>
      <c r="BO165" s="138">
        <f t="shared" si="270"/>
        <v>1713</v>
      </c>
      <c r="BP165" s="138">
        <f t="shared" si="271"/>
        <v>0</v>
      </c>
      <c r="BQ165" s="26"/>
      <c r="BR165" s="26" t="str">
        <f t="shared" si="272"/>
        <v>yes3</v>
      </c>
      <c r="BS165" s="26" t="str">
        <f t="shared" si="250"/>
        <v>Int</v>
      </c>
      <c r="BT165" s="26"/>
      <c r="BU165" s="26"/>
      <c r="BV165" s="1">
        <f t="shared" si="273"/>
        <v>0</v>
      </c>
      <c r="BW165" s="1">
        <f t="shared" si="273"/>
        <v>0</v>
      </c>
      <c r="BX165" s="1">
        <f t="shared" si="273"/>
        <v>0</v>
      </c>
      <c r="BY165" s="1">
        <f t="shared" si="273"/>
        <v>0</v>
      </c>
      <c r="BZ165" s="1">
        <f t="shared" si="273"/>
        <v>0</v>
      </c>
      <c r="CA165" s="1">
        <f t="shared" si="273"/>
        <v>0</v>
      </c>
      <c r="CB165" s="1">
        <f t="shared" si="273"/>
        <v>0</v>
      </c>
      <c r="CC165" s="1">
        <f t="shared" si="273"/>
        <v>0</v>
      </c>
      <c r="CD165" s="1">
        <f t="shared" si="273"/>
        <v>0</v>
      </c>
      <c r="CE165" s="1">
        <f t="shared" si="273"/>
        <v>0</v>
      </c>
      <c r="CF165" s="1">
        <f t="shared" si="274"/>
        <v>0</v>
      </c>
      <c r="CG165" s="1">
        <f t="shared" si="274"/>
        <v>0</v>
      </c>
      <c r="CH165" s="1">
        <f t="shared" si="274"/>
        <v>0</v>
      </c>
      <c r="CI165" s="1">
        <f t="shared" si="274"/>
        <v>0</v>
      </c>
      <c r="CJ165" s="1">
        <f t="shared" si="274"/>
        <v>0</v>
      </c>
      <c r="CK165" s="1">
        <f t="shared" si="274"/>
        <v>0</v>
      </c>
      <c r="CL165" s="1">
        <f t="shared" si="274"/>
        <v>0</v>
      </c>
      <c r="CM165" s="1">
        <f t="shared" si="274"/>
        <v>0</v>
      </c>
      <c r="CN165" s="1">
        <f t="shared" si="274"/>
        <v>1</v>
      </c>
      <c r="CO165" s="1">
        <f t="shared" si="274"/>
        <v>0</v>
      </c>
      <c r="CP165" s="1">
        <f t="shared" si="275"/>
        <v>0</v>
      </c>
      <c r="CQ165" s="1">
        <f t="shared" si="275"/>
        <v>0</v>
      </c>
      <c r="CR165" s="1">
        <f t="shared" si="275"/>
        <v>0</v>
      </c>
      <c r="CS165" s="1">
        <f t="shared" si="275"/>
        <v>0</v>
      </c>
      <c r="CT165" s="1">
        <f t="shared" si="275"/>
        <v>0</v>
      </c>
      <c r="CU165" s="1">
        <f t="shared" si="275"/>
        <v>0</v>
      </c>
      <c r="CV165" s="1">
        <f t="shared" si="275"/>
        <v>0</v>
      </c>
      <c r="CW165" s="1">
        <f t="shared" si="275"/>
        <v>0</v>
      </c>
      <c r="CX165" s="1">
        <f t="shared" si="275"/>
        <v>0</v>
      </c>
      <c r="CY165" s="1">
        <f t="shared" si="275"/>
        <v>0</v>
      </c>
      <c r="CZ165" s="1">
        <f t="shared" si="276"/>
        <v>0</v>
      </c>
      <c r="DA165" s="1">
        <f t="shared" si="276"/>
        <v>0</v>
      </c>
      <c r="DB165" s="1">
        <f t="shared" si="276"/>
        <v>0</v>
      </c>
      <c r="DC165" s="1">
        <f t="shared" si="276"/>
        <v>0</v>
      </c>
      <c r="DD165" s="1">
        <f t="shared" si="276"/>
        <v>0</v>
      </c>
      <c r="DE165" s="1">
        <f t="shared" si="276"/>
        <v>0</v>
      </c>
      <c r="DF165" s="1">
        <f t="shared" si="276"/>
        <v>0</v>
      </c>
      <c r="DG165" s="1">
        <f t="shared" si="276"/>
        <v>0</v>
      </c>
      <c r="DH165" s="1">
        <f t="shared" si="276"/>
        <v>0</v>
      </c>
      <c r="DI165" s="1">
        <f t="shared" si="276"/>
        <v>0</v>
      </c>
      <c r="DJ165" s="1">
        <f t="shared" si="277"/>
        <v>0</v>
      </c>
      <c r="DK165" s="1">
        <f t="shared" si="277"/>
        <v>0</v>
      </c>
      <c r="DL165" s="1">
        <f t="shared" si="277"/>
        <v>0</v>
      </c>
      <c r="DM165" s="1">
        <f t="shared" si="277"/>
        <v>0</v>
      </c>
      <c r="DN165" s="1">
        <f t="shared" si="277"/>
        <v>0</v>
      </c>
      <c r="DO165" s="1">
        <f t="shared" si="277"/>
        <v>0</v>
      </c>
      <c r="DP165" s="26"/>
      <c r="DQ165" s="26"/>
      <c r="DR165" s="26"/>
      <c r="DS165" s="26"/>
      <c r="DT165" s="366"/>
      <c r="DU165" s="142"/>
      <c r="DV165" s="26"/>
      <c r="DW165" s="48">
        <v>152</v>
      </c>
      <c r="DX165" s="26" t="str">
        <f>IFERROR(INDEX(AT$11:AT$2000,_xlfn.AGGREGATE(15,6,(ROW(AT$11:AT$2000)-ROW(AT$11)+1)/($AU$11:$AU$2000=$DY$8),ROWS(DX$11:DX165))),"")</f>
        <v/>
      </c>
      <c r="DY165" s="4" t="str">
        <f>IFERROR(INDEX(AU$11:AU$2000,_xlfn.AGGREGATE(15,6,(ROW(AU$11:AU$2000)-ROW(AU$11)+1)/($AU$11:$AU$2000=$DY$8),ROWS(DY$11:DY165))),"")</f>
        <v/>
      </c>
      <c r="DZ165" s="26" t="str">
        <f>IFERROR(INDEX(AV$11:AV$2000,_xlfn.AGGREGATE(15,6,(ROW(AV$11:AV$2000)-ROW(AV$11)+1)/($AU$11:$AU$2000=$DY$8),ROWS(DZ$11:DZ165))),"")</f>
        <v/>
      </c>
      <c r="EA165" s="26" t="str">
        <f>IFERROR(INDEX(AW$11:AW$2000,_xlfn.AGGREGATE(15,6,(ROW(AW$11:AW$2000)-ROW(AW$11)+1)/($AU$11:$AU$2000=$DY$8),ROWS(EA$11:EA165))),"")</f>
        <v/>
      </c>
      <c r="EB165" s="26" t="str">
        <f>IFERROR(INDEX(AX$11:AX$2000,_xlfn.AGGREGATE(15,6,(ROW(AX$11:AX$2000)-ROW(AX$11)+1)/($AU$11:$AU$2000=$DY$8),ROWS(EB$11:EB165))),"")</f>
        <v/>
      </c>
      <c r="EC165" s="26" t="str">
        <f>IFERROR(INDEX(AY$11:AY$2000,_xlfn.AGGREGATE(15,6,(ROW(AY$11:AY$2000)-ROW(AY$11)+1)/($AU$11:$AU$2000=$DY$8),ROWS(EC$11:EC165))),"")</f>
        <v/>
      </c>
      <c r="ED165" s="26" t="str">
        <f>IFERROR(INDEX(AZ$11:AZ$2000,_xlfn.AGGREGATE(15,6,(ROW(AZ$11:AZ$2000)-ROW(AZ$11)+1)/($AU$11:$AU$2000=$DY$8),ROWS(ED$11:ED165))),"")</f>
        <v/>
      </c>
      <c r="EE165" s="26" t="str">
        <f>IFERROR(INDEX(BA$11:BA$2000,_xlfn.AGGREGATE(15,6,(ROW(BA$11:BA$2000)-ROW(BA$11)+1)/($AU$11:$AU$2000=$DY$8),ROWS(EE$11:EE165))),"")</f>
        <v/>
      </c>
      <c r="EF165" s="26" t="str">
        <f>IFERROR(INDEX(BB$11:BB$2000,_xlfn.AGGREGATE(15,6,(ROW(BB$11:BB$2000)-ROW(BB$11)+1)/($AU$11:$AU$2000=$DY$8),ROWS(EF$11:EF165))),"")</f>
        <v/>
      </c>
      <c r="EG165" s="26" t="str">
        <f>IFERROR(INDEX(BC$11:BC$2000,_xlfn.AGGREGATE(15,6,(ROW(BC$11:BC$2000)-ROW(BC$11)+1)/($AU$11:$AU$2000=$DY$8),ROWS(EG$11:EG165))),"")</f>
        <v/>
      </c>
      <c r="EH165" s="26" t="str">
        <f>IFERROR(INDEX(BD$11:BD$2000,_xlfn.AGGREGATE(15,6,(ROW(BD$11:BD$2000)-ROW(BD$11)+1)/($AU$11:$AU$2000=$DY$8),ROWS(EH$11:EH165))),"")</f>
        <v/>
      </c>
      <c r="EI165" s="26" t="str">
        <f>IFERROR(INDEX(BE$11:BE$2000,_xlfn.AGGREGATE(15,6,(ROW(BE$11:BE$2000)-ROW(BE$11)+1)/($AU$11:$AU$2000=$DY$8),ROWS(EI$11:EI165))),"")</f>
        <v/>
      </c>
      <c r="EJ165" s="26" t="str">
        <f>IFERROR(INDEX(BF$11:BF$2000,_xlfn.AGGREGATE(15,6,(ROW(BF$11:BF$2000)-ROW(BF$11)+1)/($AU$11:$AU$2000=$DY$8),ROWS(EJ$11:EJ165))),"")</f>
        <v/>
      </c>
      <c r="EK165" s="26" t="str">
        <f>IFERROR(INDEX(BG$11:BG$2000,_xlfn.AGGREGATE(15,6,(ROW(BG$11:BG$2000)-ROW(BG$11)+1)/($AU$11:$AU$2000=$DY$8),ROWS(EK$11:EK165))),"")</f>
        <v/>
      </c>
      <c r="EL165" s="26" t="str">
        <f>IFERROR(INDEX(BH$11:BH$2000,_xlfn.AGGREGATE(15,6,(ROW(BH$11:BH$2000)-ROW(BH$11)+1)/($AU$11:$AU$2000=$DY$8),ROWS(EL$11:EL165))),"")</f>
        <v/>
      </c>
      <c r="EM165" s="26" t="str">
        <f>IFERROR(INDEX(BI$11:BI$2000,_xlfn.AGGREGATE(15,6,(ROW(BI$11:BI$2000)-ROW(BI$11)+1)/($AU$11:$AU$2000=$DY$8),ROWS(EM$11:EM165))),"")</f>
        <v/>
      </c>
      <c r="EN165" s="26" t="str">
        <f>IFERROR(INDEX(BJ$11:BJ$2000,_xlfn.AGGREGATE(15,6,(ROW(BJ$11:BJ$2000)-ROW(BJ$11)+1)/($AU$11:$AU$2000=$DY$8),ROWS(EN$11:EN165))),"")</f>
        <v/>
      </c>
      <c r="EO165" s="26" t="str">
        <f>IFERROR(INDEX(BK$11:BK$2000,_xlfn.AGGREGATE(15,6,(ROW(BK$11:BK$2000)-ROW(BK$11)+1)/($AU$11:$AU$2000=$DY$8),ROWS(EO$11:EO165))),"")</f>
        <v/>
      </c>
      <c r="EP165" s="26" t="str">
        <f>IFERROR(INDEX(BL$11:BL$2000,_xlfn.AGGREGATE(15,6,(ROW(BL$11:BL$2000)-ROW(BL$11)+1)/($AU$11:$AU$2000=$DY$8),ROWS(EP$11:EP165))),"")</f>
        <v/>
      </c>
      <c r="EQ165" s="26" t="str">
        <f>IFERROR(INDEX(BM$11:BM$2000,_xlfn.AGGREGATE(15,6,(ROW(BM$11:BM$2000)-ROW(BM$11)+1)/($AU$11:$AU$2000=$DY$8),ROWS(EQ$11:EQ165))),"")</f>
        <v/>
      </c>
      <c r="ER165" s="26" t="str">
        <f>IFERROR(INDEX(BN$11:BN$2000,_xlfn.AGGREGATE(15,6,(ROW(BN$11:BN$2000)-ROW(BN$11)+1)/($AU$11:$AU$2000=$DY$8),ROWS(ER$11:ER165))),"")</f>
        <v/>
      </c>
      <c r="ES165" s="26" t="str">
        <f>IFERROR(INDEX(BO$11:BO$2000,_xlfn.AGGREGATE(15,6,(ROW(BO$11:BO$2000)-ROW(BO$11)+1)/($AU$11:$AU$2000=$DY$8),ROWS(ES$11:ES165))),"")</f>
        <v/>
      </c>
      <c r="ET165" s="63" t="str">
        <f>IFERROR(INDEX(BP$11:BP$2000,_xlfn.AGGREGATE(15,6,(ROW(BP$11:BP$2000)-ROW(BP$11)+1)/($AU$11:$AU$2000=$DY$8),ROWS(ET$11:ET165))),"")</f>
        <v/>
      </c>
      <c r="EU165" s="25"/>
      <c r="EV165" s="47">
        <v>13</v>
      </c>
      <c r="EX165" s="164" t="str">
        <f>IFERROR(INDEX(EX$100:EX$149,_xlfn.AGGREGATE(15,6,(ROW(EX$100:EX$149)-ROW(EX$100)+1)/($EX$100:$EX$149="PASS"),ROWS(EX$153:EX165))),"")</f>
        <v/>
      </c>
      <c r="EY165" s="28" t="str">
        <f>IFERROR(INDEX(EY$100:EY$149,_xlfn.AGGREGATE(15,6,(ROW(EY$100:EY$149)-ROW(EY$100)+1)/($EX$100:$EX$149="PASS"),ROWS(EY$153:EY165))),"")</f>
        <v/>
      </c>
      <c r="EZ165" s="25" t="str">
        <f>IFERROR(INDEX(EZ$100:EZ$149,_xlfn.AGGREGATE(15,6,(ROW(EZ$100:EZ$149)-ROW(EZ$100)+1)/($EX$100:$EX$149="PASS"),ROWS(EZ$153:EZ165))),"")</f>
        <v/>
      </c>
      <c r="FA165" s="25" t="str">
        <f>IFERROR(INDEX(FA$100:FA$149,_xlfn.AGGREGATE(15,6,(ROW(FA$100:FA$149)-ROW(FA$100)+1)/($EX$100:$EX$149="PASS"),ROWS(FA$153:FA165))),"")</f>
        <v/>
      </c>
      <c r="FB165" s="25" t="str">
        <f>IFERROR(INDEX(FB$100:FB$149,_xlfn.AGGREGATE(15,6,(ROW(FB$100:FB$149)-ROW(FB$100)+1)/($EX$100:$EX$149="PASS"),ROWS(FB$153:FB165))),"")</f>
        <v/>
      </c>
      <c r="FC165" s="25" t="str">
        <f>IFERROR(INDEX(FC$100:FC$149,_xlfn.AGGREGATE(15,6,(ROW(FC$100:FC$149)-ROW(EY$100)+1)/($EX$100:$EX$149="PASS"),ROWS(FC$153:FC165))),"")</f>
        <v/>
      </c>
      <c r="FD165" s="25" t="str">
        <f>IFERROR(INDEX(FD$100:FD$149,_xlfn.AGGREGATE(15,6,(ROW(FD$100:FD$149)-ROW(EZ$100)+1)/($EX$100:$EX$149="PASS"),ROWS(FD$153:FD165))),"")</f>
        <v/>
      </c>
      <c r="FE165" s="25" t="str">
        <f>IFERROR(INDEX(FE$100:FE$149,_xlfn.AGGREGATE(15,6,(ROW(FE$100:FE$149)-ROW(FA$100)+1)/($EX$100:$EX$149="PASS"),ROWS(FE$153:FE165))),"")</f>
        <v/>
      </c>
      <c r="FF165" s="30" t="str">
        <f>IFERROR(INDEX(FF$100:FF$149,_xlfn.AGGREGATE(15,6,(ROW(FF$100:FF$149)-ROW(FB$100)+1)/($EX$100:$EX$149="PASS"),ROWS(FF$153:FF165))),"")</f>
        <v/>
      </c>
      <c r="FG165" s="25" t="str">
        <f>IFERROR(INDEX(FG$100:FG$149,_xlfn.AGGREGATE(15,6,(ROW(FG$100:FG$149)-ROW(FC$100)+1)/($EX$100:$EX$149="PASS"),ROWS(FG$153:FG165))),"")</f>
        <v/>
      </c>
      <c r="FH165" s="25" t="str">
        <f>IFERROR(INDEX(FH$100:FH$149,_xlfn.AGGREGATE(15,6,(ROW(FH$100:FH$149)-ROW(FD$100)+1)/($EX$100:$EX$149="PASS"),ROWS(FH$153:FH165))),"")</f>
        <v/>
      </c>
      <c r="FI165" s="25" t="str">
        <f>IFERROR(INDEX(FI$100:FI$149,_xlfn.AGGREGATE(15,6,(ROW(FI$100:FI$149)-ROW(FE$100)+1)/($EX$100:$EX$149="PASS"),ROWS(FI$153:FI165))),"")</f>
        <v/>
      </c>
      <c r="FJ165" s="25" t="str">
        <f>IFERROR(INDEX(FJ$100:FJ$149,_xlfn.AGGREGATE(15,6,(ROW(FJ$100:FJ$149)-ROW(FF$100)+1)/($EX$100:$EX$149="PASS"),ROWS(FJ$153:FJ165))),"")</f>
        <v/>
      </c>
      <c r="FK165" s="25"/>
      <c r="FL165" s="28" t="str">
        <f>IFERROR(INDEX(FL$100:FL$149,_xlfn.AGGREGATE(15,6,(ROW(FL$100:FL$149)-ROW(FH$100)+1)/($EX$100:$EX$149="PASS"),ROWS(FL$153:FL165))),"")</f>
        <v/>
      </c>
      <c r="FM165" s="25" t="str">
        <f>IFERROR(INDEX(FM$100:FM$149,_xlfn.AGGREGATE(15,6,(ROW(FM$100:FM$149)-ROW(FI$100)+1)/($EX$100:$EX$149="PASS"),ROWS(FM$153:FM165))),"")</f>
        <v/>
      </c>
      <c r="FN165" s="25" t="str">
        <f>IFERROR(INDEX(FN$100:FN$149,_xlfn.AGGREGATE(15,6,(ROW(FN$100:FN$149)-ROW(FJ$100)+1)/($EX$100:$EX$149="PASS"),ROWS(FN$153:FN165))),"")</f>
        <v/>
      </c>
      <c r="FO165" s="25" t="str">
        <f>IFERROR(INDEX(FO$100:FO$149,_xlfn.AGGREGATE(15,6,(ROW(FO$100:FO$149)-ROW(FK$100)+1)/($EX$100:$EX$149="PASS"),ROWS(FO$153:FO165))),"")</f>
        <v/>
      </c>
      <c r="FP165" s="25" t="str">
        <f>IFERROR(INDEX(FP$100:FP$149,_xlfn.AGGREGATE(15,6,(ROW(FP$100:FP$149)-ROW(FL$100)+1)/($EX$100:$EX$149="PASS"),ROWS(FP$153:FP165))),"")</f>
        <v/>
      </c>
      <c r="FQ165" s="25" t="str">
        <f>IFERROR(INDEX(FQ$100:FQ$149,_xlfn.AGGREGATE(15,6,(ROW(FQ$100:FQ$149)-ROW(FM$100)+1)/($EX$100:$EX$149="PASS"),ROWS(FQ$153:FQ165))),"")</f>
        <v/>
      </c>
      <c r="FR165" s="25" t="str">
        <f>IFERROR(INDEX(FR$100:FR$149,_xlfn.AGGREGATE(15,6,(ROW(FR$100:FR$149)-ROW(FN$100)+1)/($EX$100:$EX$149="PASS"),ROWS(FR$153:FR165))),"")</f>
        <v/>
      </c>
      <c r="FS165" s="165" t="str">
        <f>IFERROR(INDEX(FS$100:FS$149,_xlfn.AGGREGATE(15,6,(ROW(FS$100:FS$149)-ROW(FO$100)+1)/($EX$100:$EX$149="PASS"),ROWS(FS$153:FS165))),"")</f>
        <v/>
      </c>
      <c r="FT165" s="25"/>
      <c r="FU165" s="49"/>
      <c r="FV165" s="21"/>
      <c r="FW165" s="164" t="str">
        <f>IFERROR(INDEX(FW$100:FW$149,_xlfn.AGGREGATE(15,6,(ROW(FW$100:FW$149)-ROW(FW$100)+1)/($FW$100:$FW$149="PASS"),ROWS(FW$153:FW165))),"")</f>
        <v>PASS</v>
      </c>
      <c r="FX165" s="28">
        <f>IFERROR(INDEX(FX$100:FX$149,_xlfn.AGGREGATE(15,6,(ROW(FX$100:FX$149)-ROW(FX$100)+1)/($FW$100:$FW$149="PASS"),ROWS(FX$153:FX165))),"")</f>
        <v>3</v>
      </c>
      <c r="FY165" s="25">
        <f>IFERROR(INDEX(FY$100:FY$149,_xlfn.AGGREGATE(15,6,(ROW(FY$100:FY$149)-ROW(FY$100)+1)/($FW$100:$FW$149="PASS"),ROWS(FY$153:FY165))),"")</f>
        <v>1</v>
      </c>
      <c r="FZ165" s="25">
        <f>IFERROR(INDEX(FZ$100:FZ$149,_xlfn.AGGREGATE(15,6,(ROW(FZ$100:FZ$149)-ROW(FZ$100)+1)/($FW$100:$FW$149="PASS"),ROWS(FZ$153:FZ165))),"")</f>
        <v>1</v>
      </c>
      <c r="GA165" s="25">
        <f>IFERROR(INDEX(GA$100:GA$149,_xlfn.AGGREGATE(15,6,(ROW(GA$100:GA$149)-ROW(GA$100)+1)/($FW$100:$FW$149="PASS"),ROWS(GA$153:GA165))),"")</f>
        <v>3</v>
      </c>
      <c r="GB165" s="25">
        <f>IFERROR(INDEX(GB$100:GB$149,_xlfn.AGGREGATE(15,6,(ROW(GB$100:GB$149)-ROW(FX$100)+1)/($FW$100:$FW$149="PASS"),ROWS(GB$153:GB165))),"")</f>
        <v>1</v>
      </c>
      <c r="GC165" s="25">
        <f>IFERROR(INDEX(GC$100:GC$149,_xlfn.AGGREGATE(15,6,(ROW(GC$100:GC$149)-ROW(FY$100)+1)/($FW$100:$FW$149="PASS"),ROWS(GC$153:GC165))),"")</f>
        <v>1</v>
      </c>
      <c r="GD165" s="25">
        <f>IFERROR(INDEX(GD$100:GD$149,_xlfn.AGGREGATE(15,6,(ROW(GD$100:GD$149)-ROW(FZ$100)+1)/($FW$100:$FW$149="PASS"),ROWS(GD$153:GD165))),"")</f>
        <v>3</v>
      </c>
      <c r="GE165" s="30">
        <f>IFERROR(INDEX(GE$100:GE$149,_xlfn.AGGREGATE(15,6,(ROW(GE$100:GE$149)-ROW(GA$100)+1)/($FW$100:$FW$149="PASS"),ROWS(GE$153:GE165))),"")</f>
        <v>1</v>
      </c>
      <c r="GF165" s="25">
        <f>IFERROR(INDEX(GF$100:GF$149,_xlfn.AGGREGATE(15,6,(ROW(GF$100:GF$149)-ROW(GB$100)+1)/($FW$100:$FW$149="PASS"),ROWS(GF$153:GF165))),"")</f>
        <v>442.5</v>
      </c>
      <c r="GG165" s="25">
        <f>IFERROR(INDEX(GG$100:GG$149,_xlfn.AGGREGATE(15,6,(ROW(GG$100:GG$149)-ROW(GC$100)+1)/($FW$100:$FW$149="PASS"),ROWS(GG$153:GG165))),"")</f>
        <v>0</v>
      </c>
      <c r="GH165" s="25">
        <f>IFERROR(INDEX(GH$100:GH$149,_xlfn.AGGREGATE(15,6,(ROW(GH$100:GH$149)-ROW(GD$100)+1)/($FW$100:$FW$149="PASS"),ROWS(GH$153:GH165))),"")</f>
        <v>457.5</v>
      </c>
      <c r="GI165" s="25">
        <f>IFERROR(INDEX(GI$100:GI$149,_xlfn.AGGREGATE(15,6,(ROW(GI$100:GI$149)-ROW(GE$100)+1)/($FW$100:$FW$149="PASS"),ROWS(GI$153:GI165))),"")</f>
        <v>7.5</v>
      </c>
      <c r="GJ165" s="25">
        <f>IFERROR(INDEX(GJ$100:GJ$149,_xlfn.AGGREGATE(15,6,(ROW(GJ$100:GJ$149)-ROW(GF$100)+1)/($FW$100:$FW$149="PASS"),ROWS(GJ$153:GJ165))),"")</f>
        <v>0</v>
      </c>
      <c r="GK165" s="28">
        <f>IFERROR(INDEX(GK$100:GK$149,_xlfn.AGGREGATE(15,6,(ROW(GK$100:GK$149)-ROW(GG$100)+1)/($FW$100:$FW$149="PASS"),ROWS(GK$153:GK165))),"")</f>
        <v>462.64859999999999</v>
      </c>
      <c r="GL165" s="25">
        <f>IFERROR(INDEX(GL$100:GL$149,_xlfn.AGGREGATE(15,6,(ROW(GL$100:GL$149)-ROW(GH$100)+1)/($FW$100:$FW$149="PASS"),ROWS(GL$153:GL165))),"")</f>
        <v>905.27359999999999</v>
      </c>
      <c r="GM165" s="165">
        <f>IFERROR(INDEX(GM$100:GM$149,_xlfn.AGGREGATE(15,6,(ROW(GM$100:GM$149)-ROW(GI$100)+1)/($FW$100:$FW$149="PASS"),ROWS(GM$153:GM165))),"")</f>
        <v>1347.8986</v>
      </c>
      <c r="GN165" s="25">
        <f>IFERROR(INDEX(GN$100:GN$149,_xlfn.AGGREGATE(15,6,(ROW(GN$100:GN$149)-ROW(GJ$100)+1)/($FW$100:$FW$149="PASS"),ROWS(GN$153:GN165))),"")</f>
        <v>1805.3986</v>
      </c>
      <c r="GO165" s="25"/>
      <c r="GP165" s="305"/>
      <c r="GR165" s="12"/>
      <c r="GS165" s="12"/>
      <c r="GT165" s="12"/>
      <c r="GU165" s="12"/>
      <c r="GV165" s="12"/>
      <c r="GW165" s="12"/>
      <c r="GX165" s="12"/>
      <c r="GY165" s="12"/>
      <c r="GZ165" s="12"/>
      <c r="HA165" s="12"/>
      <c r="HB165" s="12"/>
      <c r="HC165" s="26"/>
      <c r="HD165" s="26"/>
      <c r="HE165" s="26"/>
      <c r="HF165" s="26"/>
      <c r="HG165" s="26"/>
      <c r="HH165" s="2"/>
      <c r="HI165" s="2"/>
      <c r="HJ165" s="25"/>
      <c r="HK165" s="2"/>
      <c r="HL165" s="2"/>
    </row>
    <row r="166" spans="14:220" x14ac:dyDescent="0.3">
      <c r="N166" s="2"/>
      <c r="O166" s="25"/>
      <c r="P166" s="25"/>
      <c r="Q166" s="25"/>
      <c r="R166" s="25"/>
      <c r="S166" s="25"/>
      <c r="T166" s="25"/>
      <c r="U166" s="25"/>
      <c r="V166" s="2"/>
      <c r="W166" s="2"/>
      <c r="X166" s="2"/>
      <c r="Y166" s="25"/>
      <c r="Z166" s="25"/>
      <c r="AA166" s="25"/>
      <c r="AB166" s="2"/>
      <c r="AC166" s="25"/>
      <c r="AD166" s="25"/>
      <c r="AE166" s="25"/>
      <c r="AF166" s="25"/>
      <c r="AG166" s="25"/>
      <c r="AH166" s="25"/>
      <c r="AI166" s="25"/>
      <c r="AJ166" s="25"/>
      <c r="AK166" s="25"/>
      <c r="AL166" s="25"/>
      <c r="AM166" s="25"/>
      <c r="AN166" s="25"/>
      <c r="AO166" s="25"/>
      <c r="AP166" s="25"/>
      <c r="AQ166" s="25"/>
      <c r="AR166" s="142"/>
      <c r="AS166" s="18">
        <v>10</v>
      </c>
      <c r="AT166" s="26" t="s">
        <v>122</v>
      </c>
      <c r="AU166" s="4" t="str">
        <f t="shared" si="261"/>
        <v>FAIL</v>
      </c>
      <c r="AV166" s="26">
        <v>1</v>
      </c>
      <c r="AW166" s="26">
        <v>1</v>
      </c>
      <c r="AX166" s="26">
        <v>3</v>
      </c>
      <c r="AY166" s="26">
        <v>3</v>
      </c>
      <c r="AZ166" s="26">
        <v>1</v>
      </c>
      <c r="BA166" s="26">
        <v>1</v>
      </c>
      <c r="BB166" s="26">
        <v>3</v>
      </c>
      <c r="BC166" s="26">
        <v>3</v>
      </c>
      <c r="BD166" s="26">
        <f t="shared" si="262"/>
        <v>236</v>
      </c>
      <c r="BE166" s="26"/>
      <c r="BF166" s="26">
        <f t="shared" si="263"/>
        <v>256</v>
      </c>
      <c r="BG166" s="63">
        <f t="shared" si="260"/>
        <v>10</v>
      </c>
      <c r="BH166" s="26"/>
      <c r="BI166" s="138">
        <f t="shared" si="264"/>
        <v>236</v>
      </c>
      <c r="BJ166" s="138">
        <f t="shared" si="265"/>
        <v>472</v>
      </c>
      <c r="BK166" s="138">
        <f t="shared" si="266"/>
        <v>728</v>
      </c>
      <c r="BL166" s="138">
        <f t="shared" si="267"/>
        <v>984</v>
      </c>
      <c r="BM166" s="138">
        <f t="shared" si="268"/>
        <v>1220</v>
      </c>
      <c r="BN166" s="138">
        <f t="shared" si="269"/>
        <v>1456</v>
      </c>
      <c r="BO166" s="138">
        <f t="shared" si="270"/>
        <v>1712</v>
      </c>
      <c r="BP166" s="138">
        <f t="shared" si="271"/>
        <v>0</v>
      </c>
      <c r="BQ166" s="26"/>
      <c r="BR166" s="26" t="str">
        <f t="shared" si="272"/>
        <v>yes3</v>
      </c>
      <c r="BS166" s="26" t="str">
        <f t="shared" si="250"/>
        <v>Int</v>
      </c>
      <c r="BT166" s="26"/>
      <c r="BU166" s="26"/>
      <c r="BV166" s="1">
        <f t="shared" si="273"/>
        <v>0</v>
      </c>
      <c r="BW166" s="1">
        <f t="shared" si="273"/>
        <v>0</v>
      </c>
      <c r="BX166" s="1">
        <f t="shared" si="273"/>
        <v>0</v>
      </c>
      <c r="BY166" s="1">
        <f t="shared" si="273"/>
        <v>0</v>
      </c>
      <c r="BZ166" s="1">
        <f t="shared" si="273"/>
        <v>0</v>
      </c>
      <c r="CA166" s="1">
        <f t="shared" si="273"/>
        <v>0</v>
      </c>
      <c r="CB166" s="1">
        <f t="shared" si="273"/>
        <v>0</v>
      </c>
      <c r="CC166" s="1">
        <f t="shared" si="273"/>
        <v>0</v>
      </c>
      <c r="CD166" s="1">
        <f t="shared" si="273"/>
        <v>0</v>
      </c>
      <c r="CE166" s="1">
        <f t="shared" si="273"/>
        <v>0</v>
      </c>
      <c r="CF166" s="1">
        <f t="shared" si="274"/>
        <v>0</v>
      </c>
      <c r="CG166" s="1">
        <f t="shared" si="274"/>
        <v>0</v>
      </c>
      <c r="CH166" s="1">
        <f t="shared" si="274"/>
        <v>0</v>
      </c>
      <c r="CI166" s="1">
        <f t="shared" si="274"/>
        <v>0</v>
      </c>
      <c r="CJ166" s="1">
        <f t="shared" si="274"/>
        <v>0</v>
      </c>
      <c r="CK166" s="1">
        <f t="shared" si="274"/>
        <v>0</v>
      </c>
      <c r="CL166" s="1">
        <f t="shared" si="274"/>
        <v>0</v>
      </c>
      <c r="CM166" s="1">
        <f t="shared" si="274"/>
        <v>0</v>
      </c>
      <c r="CN166" s="1">
        <f t="shared" si="274"/>
        <v>1</v>
      </c>
      <c r="CO166" s="1">
        <f t="shared" si="274"/>
        <v>0</v>
      </c>
      <c r="CP166" s="1">
        <f t="shared" si="275"/>
        <v>0</v>
      </c>
      <c r="CQ166" s="1">
        <f t="shared" si="275"/>
        <v>0</v>
      </c>
      <c r="CR166" s="1">
        <f t="shared" si="275"/>
        <v>0</v>
      </c>
      <c r="CS166" s="1">
        <f t="shared" si="275"/>
        <v>0</v>
      </c>
      <c r="CT166" s="1">
        <f t="shared" si="275"/>
        <v>0</v>
      </c>
      <c r="CU166" s="1">
        <f t="shared" si="275"/>
        <v>0</v>
      </c>
      <c r="CV166" s="1">
        <f t="shared" si="275"/>
        <v>0</v>
      </c>
      <c r="CW166" s="1">
        <f t="shared" si="275"/>
        <v>0</v>
      </c>
      <c r="CX166" s="1">
        <f t="shared" si="275"/>
        <v>0</v>
      </c>
      <c r="CY166" s="1">
        <f t="shared" si="275"/>
        <v>0</v>
      </c>
      <c r="CZ166" s="1">
        <f t="shared" si="276"/>
        <v>0</v>
      </c>
      <c r="DA166" s="1">
        <f t="shared" si="276"/>
        <v>0</v>
      </c>
      <c r="DB166" s="1">
        <f t="shared" si="276"/>
        <v>0</v>
      </c>
      <c r="DC166" s="1">
        <f t="shared" si="276"/>
        <v>0</v>
      </c>
      <c r="DD166" s="1">
        <f t="shared" si="276"/>
        <v>0</v>
      </c>
      <c r="DE166" s="1">
        <f t="shared" si="276"/>
        <v>0</v>
      </c>
      <c r="DF166" s="1">
        <f t="shared" si="276"/>
        <v>0</v>
      </c>
      <c r="DG166" s="1">
        <f t="shared" si="276"/>
        <v>0</v>
      </c>
      <c r="DH166" s="1">
        <f t="shared" si="276"/>
        <v>0</v>
      </c>
      <c r="DI166" s="1">
        <f t="shared" si="276"/>
        <v>0</v>
      </c>
      <c r="DJ166" s="1">
        <f t="shared" si="277"/>
        <v>0</v>
      </c>
      <c r="DK166" s="1">
        <f t="shared" si="277"/>
        <v>0</v>
      </c>
      <c r="DL166" s="1">
        <f t="shared" si="277"/>
        <v>0</v>
      </c>
      <c r="DM166" s="1">
        <f t="shared" si="277"/>
        <v>0</v>
      </c>
      <c r="DN166" s="1">
        <f t="shared" si="277"/>
        <v>0</v>
      </c>
      <c r="DO166" s="1">
        <f t="shared" si="277"/>
        <v>0</v>
      </c>
      <c r="DP166" s="26"/>
      <c r="DQ166" s="26"/>
      <c r="DR166" s="26"/>
      <c r="DS166" s="26"/>
      <c r="DT166" s="366"/>
      <c r="DU166" s="142"/>
      <c r="DV166" s="26"/>
      <c r="DW166" s="48">
        <v>153</v>
      </c>
      <c r="DX166" s="26" t="str">
        <f>IFERROR(INDEX(AT$11:AT$2000,_xlfn.AGGREGATE(15,6,(ROW(AT$11:AT$2000)-ROW(AT$11)+1)/($AU$11:$AU$2000=$DY$8),ROWS(DX$11:DX166))),"")</f>
        <v/>
      </c>
      <c r="DY166" s="4" t="str">
        <f>IFERROR(INDEX(AU$11:AU$2000,_xlfn.AGGREGATE(15,6,(ROW(AU$11:AU$2000)-ROW(AU$11)+1)/($AU$11:$AU$2000=$DY$8),ROWS(DY$11:DY166))),"")</f>
        <v/>
      </c>
      <c r="DZ166" s="26" t="str">
        <f>IFERROR(INDEX(AV$11:AV$2000,_xlfn.AGGREGATE(15,6,(ROW(AV$11:AV$2000)-ROW(AV$11)+1)/($AU$11:$AU$2000=$DY$8),ROWS(DZ$11:DZ166))),"")</f>
        <v/>
      </c>
      <c r="EA166" s="26" t="str">
        <f>IFERROR(INDEX(AW$11:AW$2000,_xlfn.AGGREGATE(15,6,(ROW(AW$11:AW$2000)-ROW(AW$11)+1)/($AU$11:$AU$2000=$DY$8),ROWS(EA$11:EA166))),"")</f>
        <v/>
      </c>
      <c r="EB166" s="26" t="str">
        <f>IFERROR(INDEX(AX$11:AX$2000,_xlfn.AGGREGATE(15,6,(ROW(AX$11:AX$2000)-ROW(AX$11)+1)/($AU$11:$AU$2000=$DY$8),ROWS(EB$11:EB166))),"")</f>
        <v/>
      </c>
      <c r="EC166" s="26" t="str">
        <f>IFERROR(INDEX(AY$11:AY$2000,_xlfn.AGGREGATE(15,6,(ROW(AY$11:AY$2000)-ROW(AY$11)+1)/($AU$11:$AU$2000=$DY$8),ROWS(EC$11:EC166))),"")</f>
        <v/>
      </c>
      <c r="ED166" s="26" t="str">
        <f>IFERROR(INDEX(AZ$11:AZ$2000,_xlfn.AGGREGATE(15,6,(ROW(AZ$11:AZ$2000)-ROW(AZ$11)+1)/($AU$11:$AU$2000=$DY$8),ROWS(ED$11:ED166))),"")</f>
        <v/>
      </c>
      <c r="EE166" s="26" t="str">
        <f>IFERROR(INDEX(BA$11:BA$2000,_xlfn.AGGREGATE(15,6,(ROW(BA$11:BA$2000)-ROW(BA$11)+1)/($AU$11:$AU$2000=$DY$8),ROWS(EE$11:EE166))),"")</f>
        <v/>
      </c>
      <c r="EF166" s="26" t="str">
        <f>IFERROR(INDEX(BB$11:BB$2000,_xlfn.AGGREGATE(15,6,(ROW(BB$11:BB$2000)-ROW(BB$11)+1)/($AU$11:$AU$2000=$DY$8),ROWS(EF$11:EF166))),"")</f>
        <v/>
      </c>
      <c r="EG166" s="26" t="str">
        <f>IFERROR(INDEX(BC$11:BC$2000,_xlfn.AGGREGATE(15,6,(ROW(BC$11:BC$2000)-ROW(BC$11)+1)/($AU$11:$AU$2000=$DY$8),ROWS(EG$11:EG166))),"")</f>
        <v/>
      </c>
      <c r="EH166" s="26" t="str">
        <f>IFERROR(INDEX(BD$11:BD$2000,_xlfn.AGGREGATE(15,6,(ROW(BD$11:BD$2000)-ROW(BD$11)+1)/($AU$11:$AU$2000=$DY$8),ROWS(EH$11:EH166))),"")</f>
        <v/>
      </c>
      <c r="EI166" s="26" t="str">
        <f>IFERROR(INDEX(BE$11:BE$2000,_xlfn.AGGREGATE(15,6,(ROW(BE$11:BE$2000)-ROW(BE$11)+1)/($AU$11:$AU$2000=$DY$8),ROWS(EI$11:EI166))),"")</f>
        <v/>
      </c>
      <c r="EJ166" s="26" t="str">
        <f>IFERROR(INDEX(BF$11:BF$2000,_xlfn.AGGREGATE(15,6,(ROW(BF$11:BF$2000)-ROW(BF$11)+1)/($AU$11:$AU$2000=$DY$8),ROWS(EJ$11:EJ166))),"")</f>
        <v/>
      </c>
      <c r="EK166" s="26" t="str">
        <f>IFERROR(INDEX(BG$11:BG$2000,_xlfn.AGGREGATE(15,6,(ROW(BG$11:BG$2000)-ROW(BG$11)+1)/($AU$11:$AU$2000=$DY$8),ROWS(EK$11:EK166))),"")</f>
        <v/>
      </c>
      <c r="EL166" s="26" t="str">
        <f>IFERROR(INDEX(BH$11:BH$2000,_xlfn.AGGREGATE(15,6,(ROW(BH$11:BH$2000)-ROW(BH$11)+1)/($AU$11:$AU$2000=$DY$8),ROWS(EL$11:EL166))),"")</f>
        <v/>
      </c>
      <c r="EM166" s="26" t="str">
        <f>IFERROR(INDEX(BI$11:BI$2000,_xlfn.AGGREGATE(15,6,(ROW(BI$11:BI$2000)-ROW(BI$11)+1)/($AU$11:$AU$2000=$DY$8),ROWS(EM$11:EM166))),"")</f>
        <v/>
      </c>
      <c r="EN166" s="26" t="str">
        <f>IFERROR(INDEX(BJ$11:BJ$2000,_xlfn.AGGREGATE(15,6,(ROW(BJ$11:BJ$2000)-ROW(BJ$11)+1)/($AU$11:$AU$2000=$DY$8),ROWS(EN$11:EN166))),"")</f>
        <v/>
      </c>
      <c r="EO166" s="26" t="str">
        <f>IFERROR(INDEX(BK$11:BK$2000,_xlfn.AGGREGATE(15,6,(ROW(BK$11:BK$2000)-ROW(BK$11)+1)/($AU$11:$AU$2000=$DY$8),ROWS(EO$11:EO166))),"")</f>
        <v/>
      </c>
      <c r="EP166" s="26" t="str">
        <f>IFERROR(INDEX(BL$11:BL$2000,_xlfn.AGGREGATE(15,6,(ROW(BL$11:BL$2000)-ROW(BL$11)+1)/($AU$11:$AU$2000=$DY$8),ROWS(EP$11:EP166))),"")</f>
        <v/>
      </c>
      <c r="EQ166" s="26" t="str">
        <f>IFERROR(INDEX(BM$11:BM$2000,_xlfn.AGGREGATE(15,6,(ROW(BM$11:BM$2000)-ROW(BM$11)+1)/($AU$11:$AU$2000=$DY$8),ROWS(EQ$11:EQ166))),"")</f>
        <v/>
      </c>
      <c r="ER166" s="26" t="str">
        <f>IFERROR(INDEX(BN$11:BN$2000,_xlfn.AGGREGATE(15,6,(ROW(BN$11:BN$2000)-ROW(BN$11)+1)/($AU$11:$AU$2000=$DY$8),ROWS(ER$11:ER166))),"")</f>
        <v/>
      </c>
      <c r="ES166" s="26" t="str">
        <f>IFERROR(INDEX(BO$11:BO$2000,_xlfn.AGGREGATE(15,6,(ROW(BO$11:BO$2000)-ROW(BO$11)+1)/($AU$11:$AU$2000=$DY$8),ROWS(ES$11:ES166))),"")</f>
        <v/>
      </c>
      <c r="ET166" s="63" t="str">
        <f>IFERROR(INDEX(BP$11:BP$2000,_xlfn.AGGREGATE(15,6,(ROW(BP$11:BP$2000)-ROW(BP$11)+1)/($AU$11:$AU$2000=$DY$8),ROWS(ET$11:ET166))),"")</f>
        <v/>
      </c>
      <c r="EU166" s="25"/>
      <c r="EV166" s="47">
        <v>14</v>
      </c>
      <c r="EX166" s="164" t="str">
        <f>IFERROR(INDEX(EX$100:EX$149,_xlfn.AGGREGATE(15,6,(ROW(EX$100:EX$149)-ROW(EX$100)+1)/($EX$100:$EX$149="PASS"),ROWS(EX$153:EX166))),"")</f>
        <v/>
      </c>
      <c r="EY166" s="28" t="str">
        <f>IFERROR(INDEX(EY$100:EY$149,_xlfn.AGGREGATE(15,6,(ROW(EY$100:EY$149)-ROW(EY$100)+1)/($EX$100:$EX$149="PASS"),ROWS(EY$153:EY166))),"")</f>
        <v/>
      </c>
      <c r="EZ166" s="25" t="str">
        <f>IFERROR(INDEX(EZ$100:EZ$149,_xlfn.AGGREGATE(15,6,(ROW(EZ$100:EZ$149)-ROW(EZ$100)+1)/($EX$100:$EX$149="PASS"),ROWS(EZ$153:EZ166))),"")</f>
        <v/>
      </c>
      <c r="FA166" s="25" t="str">
        <f>IFERROR(INDEX(FA$100:FA$149,_xlfn.AGGREGATE(15,6,(ROW(FA$100:FA$149)-ROW(FA$100)+1)/($EX$100:$EX$149="PASS"),ROWS(FA$153:FA166))),"")</f>
        <v/>
      </c>
      <c r="FB166" s="25" t="str">
        <f>IFERROR(INDEX(FB$100:FB$149,_xlfn.AGGREGATE(15,6,(ROW(FB$100:FB$149)-ROW(FB$100)+1)/($EX$100:$EX$149="PASS"),ROWS(FB$153:FB166))),"")</f>
        <v/>
      </c>
      <c r="FC166" s="25" t="str">
        <f>IFERROR(INDEX(FC$100:FC$149,_xlfn.AGGREGATE(15,6,(ROW(FC$100:FC$149)-ROW(EY$100)+1)/($EX$100:$EX$149="PASS"),ROWS(FC$153:FC166))),"")</f>
        <v/>
      </c>
      <c r="FD166" s="25" t="str">
        <f>IFERROR(INDEX(FD$100:FD$149,_xlfn.AGGREGATE(15,6,(ROW(FD$100:FD$149)-ROW(EZ$100)+1)/($EX$100:$EX$149="PASS"),ROWS(FD$153:FD166))),"")</f>
        <v/>
      </c>
      <c r="FE166" s="25" t="str">
        <f>IFERROR(INDEX(FE$100:FE$149,_xlfn.AGGREGATE(15,6,(ROW(FE$100:FE$149)-ROW(FA$100)+1)/($EX$100:$EX$149="PASS"),ROWS(FE$153:FE166))),"")</f>
        <v/>
      </c>
      <c r="FF166" s="30" t="str">
        <f>IFERROR(INDEX(FF$100:FF$149,_xlfn.AGGREGATE(15,6,(ROW(FF$100:FF$149)-ROW(FB$100)+1)/($EX$100:$EX$149="PASS"),ROWS(FF$153:FF166))),"")</f>
        <v/>
      </c>
      <c r="FG166" s="25" t="str">
        <f>IFERROR(INDEX(FG$100:FG$149,_xlfn.AGGREGATE(15,6,(ROW(FG$100:FG$149)-ROW(FC$100)+1)/($EX$100:$EX$149="PASS"),ROWS(FG$153:FG166))),"")</f>
        <v/>
      </c>
      <c r="FH166" s="25" t="str">
        <f>IFERROR(INDEX(FH$100:FH$149,_xlfn.AGGREGATE(15,6,(ROW(FH$100:FH$149)-ROW(FD$100)+1)/($EX$100:$EX$149="PASS"),ROWS(FH$153:FH166))),"")</f>
        <v/>
      </c>
      <c r="FI166" s="25" t="str">
        <f>IFERROR(INDEX(FI$100:FI$149,_xlfn.AGGREGATE(15,6,(ROW(FI$100:FI$149)-ROW(FE$100)+1)/($EX$100:$EX$149="PASS"),ROWS(FI$153:FI166))),"")</f>
        <v/>
      </c>
      <c r="FJ166" s="25" t="str">
        <f>IFERROR(INDEX(FJ$100:FJ$149,_xlfn.AGGREGATE(15,6,(ROW(FJ$100:FJ$149)-ROW(FF$100)+1)/($EX$100:$EX$149="PASS"),ROWS(FJ$153:FJ166))),"")</f>
        <v/>
      </c>
      <c r="FK166" s="25"/>
      <c r="FL166" s="28" t="str">
        <f>IFERROR(INDEX(FL$100:FL$149,_xlfn.AGGREGATE(15,6,(ROW(FL$100:FL$149)-ROW(FH$100)+1)/($EX$100:$EX$149="PASS"),ROWS(FL$153:FL166))),"")</f>
        <v/>
      </c>
      <c r="FM166" s="25" t="str">
        <f>IFERROR(INDEX(FM$100:FM$149,_xlfn.AGGREGATE(15,6,(ROW(FM$100:FM$149)-ROW(FI$100)+1)/($EX$100:$EX$149="PASS"),ROWS(FM$153:FM166))),"")</f>
        <v/>
      </c>
      <c r="FN166" s="25" t="str">
        <f>IFERROR(INDEX(FN$100:FN$149,_xlfn.AGGREGATE(15,6,(ROW(FN$100:FN$149)-ROW(FJ$100)+1)/($EX$100:$EX$149="PASS"),ROWS(FN$153:FN166))),"")</f>
        <v/>
      </c>
      <c r="FO166" s="25" t="str">
        <f>IFERROR(INDEX(FO$100:FO$149,_xlfn.AGGREGATE(15,6,(ROW(FO$100:FO$149)-ROW(FK$100)+1)/($EX$100:$EX$149="PASS"),ROWS(FO$153:FO166))),"")</f>
        <v/>
      </c>
      <c r="FP166" s="25" t="str">
        <f>IFERROR(INDEX(FP$100:FP$149,_xlfn.AGGREGATE(15,6,(ROW(FP$100:FP$149)-ROW(FL$100)+1)/($EX$100:$EX$149="PASS"),ROWS(FP$153:FP166))),"")</f>
        <v/>
      </c>
      <c r="FQ166" s="25" t="str">
        <f>IFERROR(INDEX(FQ$100:FQ$149,_xlfn.AGGREGATE(15,6,(ROW(FQ$100:FQ$149)-ROW(FM$100)+1)/($EX$100:$EX$149="PASS"),ROWS(FQ$153:FQ166))),"")</f>
        <v/>
      </c>
      <c r="FR166" s="25" t="str">
        <f>IFERROR(INDEX(FR$100:FR$149,_xlfn.AGGREGATE(15,6,(ROW(FR$100:FR$149)-ROW(FN$100)+1)/($EX$100:$EX$149="PASS"),ROWS(FR$153:FR166))),"")</f>
        <v/>
      </c>
      <c r="FS166" s="165" t="str">
        <f>IFERROR(INDEX(FS$100:FS$149,_xlfn.AGGREGATE(15,6,(ROW(FS$100:FS$149)-ROW(FO$100)+1)/($EX$100:$EX$149="PASS"),ROWS(FS$153:FS166))),"")</f>
        <v/>
      </c>
      <c r="FT166" s="25"/>
      <c r="FU166" s="49"/>
      <c r="FV166" s="21"/>
      <c r="FW166" s="164" t="str">
        <f>IFERROR(INDEX(FW$100:FW$149,_xlfn.AGGREGATE(15,6,(ROW(FW$100:FW$149)-ROW(FW$100)+1)/($FW$100:$FW$149="PASS"),ROWS(FW$153:FW166))),"")</f>
        <v>PASS</v>
      </c>
      <c r="FX166" s="28">
        <f>IFERROR(INDEX(FX$100:FX$149,_xlfn.AGGREGATE(15,6,(ROW(FX$100:FX$149)-ROW(FX$100)+1)/($FW$100:$FW$149="PASS"),ROWS(FX$153:FX166))),"")</f>
        <v>3</v>
      </c>
      <c r="FY166" s="25">
        <f>IFERROR(INDEX(FY$100:FY$149,_xlfn.AGGREGATE(15,6,(ROW(FY$100:FY$149)-ROW(FY$100)+1)/($FW$100:$FW$149="PASS"),ROWS(FY$153:FY166))),"")</f>
        <v>1</v>
      </c>
      <c r="FZ166" s="25">
        <f>IFERROR(INDEX(FZ$100:FZ$149,_xlfn.AGGREGATE(15,6,(ROW(FZ$100:FZ$149)-ROW(FZ$100)+1)/($FW$100:$FW$149="PASS"),ROWS(FZ$153:FZ166))),"")</f>
        <v>1</v>
      </c>
      <c r="GA166" s="25">
        <f>IFERROR(INDEX(GA$100:GA$149,_xlfn.AGGREGATE(15,6,(ROW(GA$100:GA$149)-ROW(GA$100)+1)/($FW$100:$FW$149="PASS"),ROWS(GA$153:GA166))),"")</f>
        <v>3</v>
      </c>
      <c r="GB166" s="25">
        <f>IFERROR(INDEX(GB$100:GB$149,_xlfn.AGGREGATE(15,6,(ROW(GB$100:GB$149)-ROW(FX$100)+1)/($FW$100:$FW$149="PASS"),ROWS(GB$153:GB166))),"")</f>
        <v>1</v>
      </c>
      <c r="GC166" s="25">
        <f>IFERROR(INDEX(GC$100:GC$149,_xlfn.AGGREGATE(15,6,(ROW(GC$100:GC$149)-ROW(FY$100)+1)/($FW$100:$FW$149="PASS"),ROWS(GC$153:GC166))),"")</f>
        <v>1</v>
      </c>
      <c r="GD166" s="25">
        <f>IFERROR(INDEX(GD$100:GD$149,_xlfn.AGGREGATE(15,6,(ROW(GD$100:GD$149)-ROW(FZ$100)+1)/($FW$100:$FW$149="PASS"),ROWS(GD$153:GD166))),"")</f>
        <v>3</v>
      </c>
      <c r="GE166" s="30">
        <f>IFERROR(INDEX(GE$100:GE$149,_xlfn.AGGREGATE(15,6,(ROW(GE$100:GE$149)-ROW(GA$100)+1)/($FW$100:$FW$149="PASS"),ROWS(GE$153:GE166))),"")</f>
        <v>1</v>
      </c>
      <c r="GF166" s="25">
        <f>IFERROR(INDEX(GF$100:GF$149,_xlfn.AGGREGATE(15,6,(ROW(GF$100:GF$149)-ROW(GB$100)+1)/($FW$100:$FW$149="PASS"),ROWS(GF$153:GF166))),"")</f>
        <v>442</v>
      </c>
      <c r="GG166" s="25">
        <f>IFERROR(INDEX(GG$100:GG$149,_xlfn.AGGREGATE(15,6,(ROW(GG$100:GG$149)-ROW(GC$100)+1)/($FW$100:$FW$149="PASS"),ROWS(GG$153:GG166))),"")</f>
        <v>0</v>
      </c>
      <c r="GH166" s="25">
        <f>IFERROR(INDEX(GH$100:GH$149,_xlfn.AGGREGATE(15,6,(ROW(GH$100:GH$149)-ROW(GD$100)+1)/($FW$100:$FW$149="PASS"),ROWS(GH$153:GH166))),"")</f>
        <v>458</v>
      </c>
      <c r="GI166" s="25">
        <f>IFERROR(INDEX(GI$100:GI$149,_xlfn.AGGREGATE(15,6,(ROW(GI$100:GI$149)-ROW(GE$100)+1)/($FW$100:$FW$149="PASS"),ROWS(GI$153:GI166))),"")</f>
        <v>8</v>
      </c>
      <c r="GJ166" s="25">
        <f>IFERROR(INDEX(GJ$100:GJ$149,_xlfn.AGGREGATE(15,6,(ROW(GJ$100:GJ$149)-ROW(GF$100)+1)/($FW$100:$FW$149="PASS"),ROWS(GJ$153:GJ166))),"")</f>
        <v>0</v>
      </c>
      <c r="GK166" s="28">
        <f>IFERROR(INDEX(GK$100:GK$149,_xlfn.AGGREGATE(15,6,(ROW(GK$100:GK$149)-ROW(GG$100)+1)/($FW$100:$FW$149="PASS"),ROWS(GK$153:GK166))),"")</f>
        <v>463.14859999999999</v>
      </c>
      <c r="GL166" s="25">
        <f>IFERROR(INDEX(GL$100:GL$149,_xlfn.AGGREGATE(15,6,(ROW(GL$100:GL$149)-ROW(GH$100)+1)/($FW$100:$FW$149="PASS"),ROWS(GL$153:GL166))),"")</f>
        <v>905.27359999999999</v>
      </c>
      <c r="GM166" s="165">
        <f>IFERROR(INDEX(GM$100:GM$149,_xlfn.AGGREGATE(15,6,(ROW(GM$100:GM$149)-ROW(GI$100)+1)/($FW$100:$FW$149="PASS"),ROWS(GM$153:GM166))),"")</f>
        <v>1347.3986</v>
      </c>
      <c r="GN166" s="25">
        <f>IFERROR(INDEX(GN$100:GN$149,_xlfn.AGGREGATE(15,6,(ROW(GN$100:GN$149)-ROW(GJ$100)+1)/($FW$100:$FW$149="PASS"),ROWS(GN$153:GN166))),"")</f>
        <v>1805.3986</v>
      </c>
      <c r="GO166" s="25"/>
      <c r="GP166" s="305"/>
      <c r="GR166" s="12"/>
      <c r="GS166" s="12"/>
      <c r="GT166" s="12"/>
      <c r="GU166" s="12"/>
      <c r="GV166" s="12"/>
      <c r="GW166" s="12"/>
      <c r="GX166" s="12"/>
      <c r="GY166" s="12"/>
      <c r="GZ166" s="12"/>
      <c r="HA166" s="12"/>
      <c r="HB166" s="12"/>
      <c r="HC166" s="26"/>
      <c r="HD166" s="26"/>
      <c r="HE166" s="26"/>
      <c r="HF166" s="26"/>
      <c r="HG166" s="26"/>
      <c r="HH166" s="2"/>
      <c r="HI166" s="2"/>
      <c r="HJ166" s="25"/>
      <c r="HK166" s="2"/>
      <c r="HL166" s="2"/>
    </row>
    <row r="167" spans="14:220" x14ac:dyDescent="0.3">
      <c r="N167" s="2"/>
      <c r="O167" s="25"/>
      <c r="P167" s="25"/>
      <c r="Q167" s="25"/>
      <c r="R167" s="25"/>
      <c r="S167" s="25"/>
      <c r="T167" s="25"/>
      <c r="U167" s="25"/>
      <c r="V167" s="2"/>
      <c r="W167" s="2"/>
      <c r="X167" s="2"/>
      <c r="Y167" s="25"/>
      <c r="Z167" s="25"/>
      <c r="AA167" s="25"/>
      <c r="AB167" s="2"/>
      <c r="AC167" s="25"/>
      <c r="AD167" s="25"/>
      <c r="AE167" s="25"/>
      <c r="AF167" s="25"/>
      <c r="AG167" s="25"/>
      <c r="AH167" s="25"/>
      <c r="AI167" s="25"/>
      <c r="AJ167" s="25"/>
      <c r="AK167" s="25"/>
      <c r="AL167" s="25"/>
      <c r="AM167" s="25"/>
      <c r="AN167" s="25"/>
      <c r="AO167" s="25"/>
      <c r="AP167" s="25"/>
      <c r="AQ167" s="25"/>
      <c r="AR167" s="142"/>
      <c r="AS167" s="18">
        <v>11</v>
      </c>
      <c r="AT167" s="26" t="s">
        <v>122</v>
      </c>
      <c r="AU167" s="4" t="str">
        <f t="shared" si="261"/>
        <v>FAIL</v>
      </c>
      <c r="AV167" s="26">
        <v>1</v>
      </c>
      <c r="AW167" s="26">
        <v>1</v>
      </c>
      <c r="AX167" s="26">
        <v>3</v>
      </c>
      <c r="AY167" s="26">
        <v>3</v>
      </c>
      <c r="AZ167" s="26">
        <v>1</v>
      </c>
      <c r="BA167" s="26">
        <v>1</v>
      </c>
      <c r="BB167" s="26">
        <v>3</v>
      </c>
      <c r="BC167" s="26">
        <v>3</v>
      </c>
      <c r="BD167" s="26">
        <f t="shared" si="262"/>
        <v>235</v>
      </c>
      <c r="BE167" s="26"/>
      <c r="BF167" s="26">
        <f t="shared" si="263"/>
        <v>257</v>
      </c>
      <c r="BG167" s="63">
        <f t="shared" si="260"/>
        <v>11</v>
      </c>
      <c r="BH167" s="26"/>
      <c r="BI167" s="138">
        <f t="shared" si="264"/>
        <v>235</v>
      </c>
      <c r="BJ167" s="138">
        <f t="shared" si="265"/>
        <v>470</v>
      </c>
      <c r="BK167" s="138">
        <f t="shared" si="266"/>
        <v>727</v>
      </c>
      <c r="BL167" s="138">
        <f t="shared" si="267"/>
        <v>984</v>
      </c>
      <c r="BM167" s="138">
        <f t="shared" si="268"/>
        <v>1219</v>
      </c>
      <c r="BN167" s="138">
        <f t="shared" si="269"/>
        <v>1454</v>
      </c>
      <c r="BO167" s="138">
        <f t="shared" si="270"/>
        <v>1711</v>
      </c>
      <c r="BP167" s="138">
        <f t="shared" si="271"/>
        <v>0</v>
      </c>
      <c r="BQ167" s="26"/>
      <c r="BR167" s="26" t="str">
        <f t="shared" si="272"/>
        <v>yes3</v>
      </c>
      <c r="BS167" s="26" t="str">
        <f t="shared" si="250"/>
        <v>Int</v>
      </c>
      <c r="BT167" s="26"/>
      <c r="BU167" s="26"/>
      <c r="BV167" s="1">
        <f t="shared" ref="BV167:CE176" si="278">IF(BV$3=0,0,IF(AND(ABS($BI167-BV$3)&gt;PostVertTotTol,ABS($BJ167-BV$3)&gt;PostVertTotTol,ABS($BK167-BV$3)&gt;PostVertTotTol,ABS($BL167-BV$3)&gt;PostVertTotTol,ABS($BM167-BV$3)&gt;PostVertTotTol,ABS($BN167-BV$3)&gt;PostVertTotTol,ABS($BO167-BV$3)&gt;PostVertTotTol,ABS($BP167-BV$3)&gt;PostVertTotTol),0,1))</f>
        <v>0</v>
      </c>
      <c r="BW167" s="1">
        <f t="shared" si="278"/>
        <v>0</v>
      </c>
      <c r="BX167" s="1">
        <f t="shared" si="278"/>
        <v>0</v>
      </c>
      <c r="BY167" s="1">
        <f t="shared" si="278"/>
        <v>0</v>
      </c>
      <c r="BZ167" s="1">
        <f t="shared" si="278"/>
        <v>0</v>
      </c>
      <c r="CA167" s="1">
        <f t="shared" si="278"/>
        <v>0</v>
      </c>
      <c r="CB167" s="1">
        <f t="shared" si="278"/>
        <v>0</v>
      </c>
      <c r="CC167" s="1">
        <f t="shared" si="278"/>
        <v>0</v>
      </c>
      <c r="CD167" s="1">
        <f t="shared" si="278"/>
        <v>0</v>
      </c>
      <c r="CE167" s="1">
        <f t="shared" si="278"/>
        <v>0</v>
      </c>
      <c r="CF167" s="1">
        <f t="shared" ref="CF167:CO176" si="279">IF(CF$3=0,0,IF(AND(ABS($BI167-CF$3)&gt;PostVertTotTol,ABS($BJ167-CF$3)&gt;PostVertTotTol,ABS($BK167-CF$3)&gt;PostVertTotTol,ABS($BL167-CF$3)&gt;PostVertTotTol,ABS($BM167-CF$3)&gt;PostVertTotTol,ABS($BN167-CF$3)&gt;PostVertTotTol,ABS($BO167-CF$3)&gt;PostVertTotTol,ABS($BP167-CF$3)&gt;PostVertTotTol),0,1))</f>
        <v>0</v>
      </c>
      <c r="CG167" s="1">
        <f t="shared" si="279"/>
        <v>0</v>
      </c>
      <c r="CH167" s="1">
        <f t="shared" si="279"/>
        <v>0</v>
      </c>
      <c r="CI167" s="1">
        <f t="shared" si="279"/>
        <v>0</v>
      </c>
      <c r="CJ167" s="1">
        <f t="shared" si="279"/>
        <v>0</v>
      </c>
      <c r="CK167" s="1">
        <f t="shared" si="279"/>
        <v>0</v>
      </c>
      <c r="CL167" s="1">
        <f t="shared" si="279"/>
        <v>0</v>
      </c>
      <c r="CM167" s="1">
        <f t="shared" si="279"/>
        <v>0</v>
      </c>
      <c r="CN167" s="1">
        <f t="shared" si="279"/>
        <v>1</v>
      </c>
      <c r="CO167" s="1">
        <f t="shared" si="279"/>
        <v>0</v>
      </c>
      <c r="CP167" s="1">
        <f t="shared" ref="CP167:CY176" si="280">IF(CP$3=0,0,IF(AND(ABS($BI167-CP$3)&gt;PostVertTotTol,ABS($BJ167-CP$3)&gt;PostVertTotTol,ABS($BK167-CP$3)&gt;PostVertTotTol,ABS($BL167-CP$3)&gt;PostVertTotTol,ABS($BM167-CP$3)&gt;PostVertTotTol,ABS($BN167-CP$3)&gt;PostVertTotTol,ABS($BO167-CP$3)&gt;PostVertTotTol,ABS($BP167-CP$3)&gt;PostVertTotTol),0,1))</f>
        <v>0</v>
      </c>
      <c r="CQ167" s="1">
        <f t="shared" si="280"/>
        <v>0</v>
      </c>
      <c r="CR167" s="1">
        <f t="shared" si="280"/>
        <v>0</v>
      </c>
      <c r="CS167" s="1">
        <f t="shared" si="280"/>
        <v>0</v>
      </c>
      <c r="CT167" s="1">
        <f t="shared" si="280"/>
        <v>0</v>
      </c>
      <c r="CU167" s="1">
        <f t="shared" si="280"/>
        <v>0</v>
      </c>
      <c r="CV167" s="1">
        <f t="shared" si="280"/>
        <v>0</v>
      </c>
      <c r="CW167" s="1">
        <f t="shared" si="280"/>
        <v>0</v>
      </c>
      <c r="CX167" s="1">
        <f t="shared" si="280"/>
        <v>0</v>
      </c>
      <c r="CY167" s="1">
        <f t="shared" si="280"/>
        <v>0</v>
      </c>
      <c r="CZ167" s="1">
        <f t="shared" ref="CZ167:DI176" si="281">IF(CZ$3=0,0,IF(AND(ABS($BI167-CZ$3)&gt;PostVertTotTol,ABS($BJ167-CZ$3)&gt;PostVertTotTol,ABS($BK167-CZ$3)&gt;PostVertTotTol,ABS($BL167-CZ$3)&gt;PostVertTotTol,ABS($BM167-CZ$3)&gt;PostVertTotTol,ABS($BN167-CZ$3)&gt;PostVertTotTol,ABS($BO167-CZ$3)&gt;PostVertTotTol,ABS($BP167-CZ$3)&gt;PostVertTotTol),0,1))</f>
        <v>0</v>
      </c>
      <c r="DA167" s="1">
        <f t="shared" si="281"/>
        <v>0</v>
      </c>
      <c r="DB167" s="1">
        <f t="shared" si="281"/>
        <v>0</v>
      </c>
      <c r="DC167" s="1">
        <f t="shared" si="281"/>
        <v>0</v>
      </c>
      <c r="DD167" s="1">
        <f t="shared" si="281"/>
        <v>0</v>
      </c>
      <c r="DE167" s="1">
        <f t="shared" si="281"/>
        <v>0</v>
      </c>
      <c r="DF167" s="1">
        <f t="shared" si="281"/>
        <v>0</v>
      </c>
      <c r="DG167" s="1">
        <f t="shared" si="281"/>
        <v>0</v>
      </c>
      <c r="DH167" s="1">
        <f t="shared" si="281"/>
        <v>0</v>
      </c>
      <c r="DI167" s="1">
        <f t="shared" si="281"/>
        <v>0</v>
      </c>
      <c r="DJ167" s="1">
        <f t="shared" ref="DJ167:DO176" si="282">IF(DJ$3=0,0,IF(AND(ABS($BI167-DJ$3)&gt;PostVertTotTol,ABS($BJ167-DJ$3)&gt;PostVertTotTol,ABS($BK167-DJ$3)&gt;PostVertTotTol,ABS($BL167-DJ$3)&gt;PostVertTotTol,ABS($BM167-DJ$3)&gt;PostVertTotTol,ABS($BN167-DJ$3)&gt;PostVertTotTol,ABS($BO167-DJ$3)&gt;PostVertTotTol,ABS($BP167-DJ$3)&gt;PostVertTotTol),0,1))</f>
        <v>0</v>
      </c>
      <c r="DK167" s="1">
        <f t="shared" si="282"/>
        <v>0</v>
      </c>
      <c r="DL167" s="1">
        <f t="shared" si="282"/>
        <v>0</v>
      </c>
      <c r="DM167" s="1">
        <f t="shared" si="282"/>
        <v>0</v>
      </c>
      <c r="DN167" s="1">
        <f t="shared" si="282"/>
        <v>0</v>
      </c>
      <c r="DO167" s="1">
        <f t="shared" si="282"/>
        <v>0</v>
      </c>
      <c r="DP167" s="26"/>
      <c r="DQ167" s="26"/>
      <c r="DR167" s="26"/>
      <c r="DS167" s="26"/>
      <c r="DT167" s="366"/>
      <c r="DU167" s="142"/>
      <c r="DV167" s="26"/>
      <c r="DW167" s="48">
        <v>154</v>
      </c>
      <c r="DX167" s="26" t="str">
        <f>IFERROR(INDEX(AT$11:AT$2000,_xlfn.AGGREGATE(15,6,(ROW(AT$11:AT$2000)-ROW(AT$11)+1)/($AU$11:$AU$2000=$DY$8),ROWS(DX$11:DX167))),"")</f>
        <v/>
      </c>
      <c r="DY167" s="4" t="str">
        <f>IFERROR(INDEX(AU$11:AU$2000,_xlfn.AGGREGATE(15,6,(ROW(AU$11:AU$2000)-ROW(AU$11)+1)/($AU$11:$AU$2000=$DY$8),ROWS(DY$11:DY167))),"")</f>
        <v/>
      </c>
      <c r="DZ167" s="26" t="str">
        <f>IFERROR(INDEX(AV$11:AV$2000,_xlfn.AGGREGATE(15,6,(ROW(AV$11:AV$2000)-ROW(AV$11)+1)/($AU$11:$AU$2000=$DY$8),ROWS(DZ$11:DZ167))),"")</f>
        <v/>
      </c>
      <c r="EA167" s="26" t="str">
        <f>IFERROR(INDEX(AW$11:AW$2000,_xlfn.AGGREGATE(15,6,(ROW(AW$11:AW$2000)-ROW(AW$11)+1)/($AU$11:$AU$2000=$DY$8),ROWS(EA$11:EA167))),"")</f>
        <v/>
      </c>
      <c r="EB167" s="26" t="str">
        <f>IFERROR(INDEX(AX$11:AX$2000,_xlfn.AGGREGATE(15,6,(ROW(AX$11:AX$2000)-ROW(AX$11)+1)/($AU$11:$AU$2000=$DY$8),ROWS(EB$11:EB167))),"")</f>
        <v/>
      </c>
      <c r="EC167" s="26" t="str">
        <f>IFERROR(INDEX(AY$11:AY$2000,_xlfn.AGGREGATE(15,6,(ROW(AY$11:AY$2000)-ROW(AY$11)+1)/($AU$11:$AU$2000=$DY$8),ROWS(EC$11:EC167))),"")</f>
        <v/>
      </c>
      <c r="ED167" s="26" t="str">
        <f>IFERROR(INDEX(AZ$11:AZ$2000,_xlfn.AGGREGATE(15,6,(ROW(AZ$11:AZ$2000)-ROW(AZ$11)+1)/($AU$11:$AU$2000=$DY$8),ROWS(ED$11:ED167))),"")</f>
        <v/>
      </c>
      <c r="EE167" s="26" t="str">
        <f>IFERROR(INDEX(BA$11:BA$2000,_xlfn.AGGREGATE(15,6,(ROW(BA$11:BA$2000)-ROW(BA$11)+1)/($AU$11:$AU$2000=$DY$8),ROWS(EE$11:EE167))),"")</f>
        <v/>
      </c>
      <c r="EF167" s="26" t="str">
        <f>IFERROR(INDEX(BB$11:BB$2000,_xlfn.AGGREGATE(15,6,(ROW(BB$11:BB$2000)-ROW(BB$11)+1)/($AU$11:$AU$2000=$DY$8),ROWS(EF$11:EF167))),"")</f>
        <v/>
      </c>
      <c r="EG167" s="26" t="str">
        <f>IFERROR(INDEX(BC$11:BC$2000,_xlfn.AGGREGATE(15,6,(ROW(BC$11:BC$2000)-ROW(BC$11)+1)/($AU$11:$AU$2000=$DY$8),ROWS(EG$11:EG167))),"")</f>
        <v/>
      </c>
      <c r="EH167" s="26" t="str">
        <f>IFERROR(INDEX(BD$11:BD$2000,_xlfn.AGGREGATE(15,6,(ROW(BD$11:BD$2000)-ROW(BD$11)+1)/($AU$11:$AU$2000=$DY$8),ROWS(EH$11:EH167))),"")</f>
        <v/>
      </c>
      <c r="EI167" s="26" t="str">
        <f>IFERROR(INDEX(BE$11:BE$2000,_xlfn.AGGREGATE(15,6,(ROW(BE$11:BE$2000)-ROW(BE$11)+1)/($AU$11:$AU$2000=$DY$8),ROWS(EI$11:EI167))),"")</f>
        <v/>
      </c>
      <c r="EJ167" s="26" t="str">
        <f>IFERROR(INDEX(BF$11:BF$2000,_xlfn.AGGREGATE(15,6,(ROW(BF$11:BF$2000)-ROW(BF$11)+1)/($AU$11:$AU$2000=$DY$8),ROWS(EJ$11:EJ167))),"")</f>
        <v/>
      </c>
      <c r="EK167" s="26" t="str">
        <f>IFERROR(INDEX(BG$11:BG$2000,_xlfn.AGGREGATE(15,6,(ROW(BG$11:BG$2000)-ROW(BG$11)+1)/($AU$11:$AU$2000=$DY$8),ROWS(EK$11:EK167))),"")</f>
        <v/>
      </c>
      <c r="EL167" s="26" t="str">
        <f>IFERROR(INDEX(BH$11:BH$2000,_xlfn.AGGREGATE(15,6,(ROW(BH$11:BH$2000)-ROW(BH$11)+1)/($AU$11:$AU$2000=$DY$8),ROWS(EL$11:EL167))),"")</f>
        <v/>
      </c>
      <c r="EM167" s="26" t="str">
        <f>IFERROR(INDEX(BI$11:BI$2000,_xlfn.AGGREGATE(15,6,(ROW(BI$11:BI$2000)-ROW(BI$11)+1)/($AU$11:$AU$2000=$DY$8),ROWS(EM$11:EM167))),"")</f>
        <v/>
      </c>
      <c r="EN167" s="26" t="str">
        <f>IFERROR(INDEX(BJ$11:BJ$2000,_xlfn.AGGREGATE(15,6,(ROW(BJ$11:BJ$2000)-ROW(BJ$11)+1)/($AU$11:$AU$2000=$DY$8),ROWS(EN$11:EN167))),"")</f>
        <v/>
      </c>
      <c r="EO167" s="26" t="str">
        <f>IFERROR(INDEX(BK$11:BK$2000,_xlfn.AGGREGATE(15,6,(ROW(BK$11:BK$2000)-ROW(BK$11)+1)/($AU$11:$AU$2000=$DY$8),ROWS(EO$11:EO167))),"")</f>
        <v/>
      </c>
      <c r="EP167" s="26" t="str">
        <f>IFERROR(INDEX(BL$11:BL$2000,_xlfn.AGGREGATE(15,6,(ROW(BL$11:BL$2000)-ROW(BL$11)+1)/($AU$11:$AU$2000=$DY$8),ROWS(EP$11:EP167))),"")</f>
        <v/>
      </c>
      <c r="EQ167" s="26" t="str">
        <f>IFERROR(INDEX(BM$11:BM$2000,_xlfn.AGGREGATE(15,6,(ROW(BM$11:BM$2000)-ROW(BM$11)+1)/($AU$11:$AU$2000=$DY$8),ROWS(EQ$11:EQ167))),"")</f>
        <v/>
      </c>
      <c r="ER167" s="26" t="str">
        <f>IFERROR(INDEX(BN$11:BN$2000,_xlfn.AGGREGATE(15,6,(ROW(BN$11:BN$2000)-ROW(BN$11)+1)/($AU$11:$AU$2000=$DY$8),ROWS(ER$11:ER167))),"")</f>
        <v/>
      </c>
      <c r="ES167" s="26" t="str">
        <f>IFERROR(INDEX(BO$11:BO$2000,_xlfn.AGGREGATE(15,6,(ROW(BO$11:BO$2000)-ROW(BO$11)+1)/($AU$11:$AU$2000=$DY$8),ROWS(ES$11:ES167))),"")</f>
        <v/>
      </c>
      <c r="ET167" s="63" t="str">
        <f>IFERROR(INDEX(BP$11:BP$2000,_xlfn.AGGREGATE(15,6,(ROW(BP$11:BP$2000)-ROW(BP$11)+1)/($AU$11:$AU$2000=$DY$8),ROWS(ET$11:ET167))),"")</f>
        <v/>
      </c>
      <c r="EU167" s="25"/>
      <c r="EV167" s="47">
        <v>15</v>
      </c>
      <c r="EX167" s="164" t="str">
        <f>IFERROR(INDEX(EX$100:EX$149,_xlfn.AGGREGATE(15,6,(ROW(EX$100:EX$149)-ROW(EX$100)+1)/($EX$100:$EX$149="PASS"),ROWS(EX$153:EX167))),"")</f>
        <v/>
      </c>
      <c r="EY167" s="28" t="str">
        <f>IFERROR(INDEX(EY$100:EY$149,_xlfn.AGGREGATE(15,6,(ROW(EY$100:EY$149)-ROW(EY$100)+1)/($EX$100:$EX$149="PASS"),ROWS(EY$153:EY167))),"")</f>
        <v/>
      </c>
      <c r="EZ167" s="25" t="str">
        <f>IFERROR(INDEX(EZ$100:EZ$149,_xlfn.AGGREGATE(15,6,(ROW(EZ$100:EZ$149)-ROW(EZ$100)+1)/($EX$100:$EX$149="PASS"),ROWS(EZ$153:EZ167))),"")</f>
        <v/>
      </c>
      <c r="FA167" s="25" t="str">
        <f>IFERROR(INDEX(FA$100:FA$149,_xlfn.AGGREGATE(15,6,(ROW(FA$100:FA$149)-ROW(FA$100)+1)/($EX$100:$EX$149="PASS"),ROWS(FA$153:FA167))),"")</f>
        <v/>
      </c>
      <c r="FB167" s="25" t="str">
        <f>IFERROR(INDEX(FB$100:FB$149,_xlfn.AGGREGATE(15,6,(ROW(FB$100:FB$149)-ROW(FB$100)+1)/($EX$100:$EX$149="PASS"),ROWS(FB$153:FB167))),"")</f>
        <v/>
      </c>
      <c r="FC167" s="25" t="str">
        <f>IFERROR(INDEX(FC$100:FC$149,_xlfn.AGGREGATE(15,6,(ROW(FC$100:FC$149)-ROW(EY$100)+1)/($EX$100:$EX$149="PASS"),ROWS(FC$153:FC167))),"")</f>
        <v/>
      </c>
      <c r="FD167" s="25" t="str">
        <f>IFERROR(INDEX(FD$100:FD$149,_xlfn.AGGREGATE(15,6,(ROW(FD$100:FD$149)-ROW(EZ$100)+1)/($EX$100:$EX$149="PASS"),ROWS(FD$153:FD167))),"")</f>
        <v/>
      </c>
      <c r="FE167" s="25" t="str">
        <f>IFERROR(INDEX(FE$100:FE$149,_xlfn.AGGREGATE(15,6,(ROW(FE$100:FE$149)-ROW(FA$100)+1)/($EX$100:$EX$149="PASS"),ROWS(FE$153:FE167))),"")</f>
        <v/>
      </c>
      <c r="FF167" s="30" t="str">
        <f>IFERROR(INDEX(FF$100:FF$149,_xlfn.AGGREGATE(15,6,(ROW(FF$100:FF$149)-ROW(FB$100)+1)/($EX$100:$EX$149="PASS"),ROWS(FF$153:FF167))),"")</f>
        <v/>
      </c>
      <c r="FG167" s="25" t="str">
        <f>IFERROR(INDEX(FG$100:FG$149,_xlfn.AGGREGATE(15,6,(ROW(FG$100:FG$149)-ROW(FC$100)+1)/($EX$100:$EX$149="PASS"),ROWS(FG$153:FG167))),"")</f>
        <v/>
      </c>
      <c r="FH167" s="25" t="str">
        <f>IFERROR(INDEX(FH$100:FH$149,_xlfn.AGGREGATE(15,6,(ROW(FH$100:FH$149)-ROW(FD$100)+1)/($EX$100:$EX$149="PASS"),ROWS(FH$153:FH167))),"")</f>
        <v/>
      </c>
      <c r="FI167" s="25" t="str">
        <f>IFERROR(INDEX(FI$100:FI$149,_xlfn.AGGREGATE(15,6,(ROW(FI$100:FI$149)-ROW(FE$100)+1)/($EX$100:$EX$149="PASS"),ROWS(FI$153:FI167))),"")</f>
        <v/>
      </c>
      <c r="FJ167" s="25" t="str">
        <f>IFERROR(INDEX(FJ$100:FJ$149,_xlfn.AGGREGATE(15,6,(ROW(FJ$100:FJ$149)-ROW(FF$100)+1)/($EX$100:$EX$149="PASS"),ROWS(FJ$153:FJ167))),"")</f>
        <v/>
      </c>
      <c r="FK167" s="25"/>
      <c r="FL167" s="28" t="str">
        <f>IFERROR(INDEX(FL$100:FL$149,_xlfn.AGGREGATE(15,6,(ROW(FL$100:FL$149)-ROW(FH$100)+1)/($EX$100:$EX$149="PASS"),ROWS(FL$153:FL167))),"")</f>
        <v/>
      </c>
      <c r="FM167" s="25" t="str">
        <f>IFERROR(INDEX(FM$100:FM$149,_xlfn.AGGREGATE(15,6,(ROW(FM$100:FM$149)-ROW(FI$100)+1)/($EX$100:$EX$149="PASS"),ROWS(FM$153:FM167))),"")</f>
        <v/>
      </c>
      <c r="FN167" s="25" t="str">
        <f>IFERROR(INDEX(FN$100:FN$149,_xlfn.AGGREGATE(15,6,(ROW(FN$100:FN$149)-ROW(FJ$100)+1)/($EX$100:$EX$149="PASS"),ROWS(FN$153:FN167))),"")</f>
        <v/>
      </c>
      <c r="FO167" s="25" t="str">
        <f>IFERROR(INDEX(FO$100:FO$149,_xlfn.AGGREGATE(15,6,(ROW(FO$100:FO$149)-ROW(FK$100)+1)/($EX$100:$EX$149="PASS"),ROWS(FO$153:FO167))),"")</f>
        <v/>
      </c>
      <c r="FP167" s="25" t="str">
        <f>IFERROR(INDEX(FP$100:FP$149,_xlfn.AGGREGATE(15,6,(ROW(FP$100:FP$149)-ROW(FL$100)+1)/($EX$100:$EX$149="PASS"),ROWS(FP$153:FP167))),"")</f>
        <v/>
      </c>
      <c r="FQ167" s="25" t="str">
        <f>IFERROR(INDEX(FQ$100:FQ$149,_xlfn.AGGREGATE(15,6,(ROW(FQ$100:FQ$149)-ROW(FM$100)+1)/($EX$100:$EX$149="PASS"),ROWS(FQ$153:FQ167))),"")</f>
        <v/>
      </c>
      <c r="FR167" s="25" t="str">
        <f>IFERROR(INDEX(FR$100:FR$149,_xlfn.AGGREGATE(15,6,(ROW(FR$100:FR$149)-ROW(FN$100)+1)/($EX$100:$EX$149="PASS"),ROWS(FR$153:FR167))),"")</f>
        <v/>
      </c>
      <c r="FS167" s="165" t="str">
        <f>IFERROR(INDEX(FS$100:FS$149,_xlfn.AGGREGATE(15,6,(ROW(FS$100:FS$149)-ROW(FO$100)+1)/($EX$100:$EX$149="PASS"),ROWS(FS$153:FS167))),"")</f>
        <v/>
      </c>
      <c r="FT167" s="25"/>
      <c r="FU167" s="49"/>
      <c r="FV167" s="21"/>
      <c r="FW167" s="164" t="str">
        <f>IFERROR(INDEX(FW$100:FW$149,_xlfn.AGGREGATE(15,6,(ROW(FW$100:FW$149)-ROW(FW$100)+1)/($FW$100:$FW$149="PASS"),ROWS(FW$153:FW167))),"")</f>
        <v>PASS</v>
      </c>
      <c r="FX167" s="28">
        <f>IFERROR(INDEX(FX$100:FX$149,_xlfn.AGGREGATE(15,6,(ROW(FX$100:FX$149)-ROW(FX$100)+1)/($FW$100:$FW$149="PASS"),ROWS(FX$153:FX167))),"")</f>
        <v>3</v>
      </c>
      <c r="FY167" s="25">
        <f>IFERROR(INDEX(FY$100:FY$149,_xlfn.AGGREGATE(15,6,(ROW(FY$100:FY$149)-ROW(FY$100)+1)/($FW$100:$FW$149="PASS"),ROWS(FY$153:FY167))),"")</f>
        <v>1</v>
      </c>
      <c r="FZ167" s="25">
        <f>IFERROR(INDEX(FZ$100:FZ$149,_xlfn.AGGREGATE(15,6,(ROW(FZ$100:FZ$149)-ROW(FZ$100)+1)/($FW$100:$FW$149="PASS"),ROWS(FZ$153:FZ167))),"")</f>
        <v>1</v>
      </c>
      <c r="GA167" s="25">
        <f>IFERROR(INDEX(GA$100:GA$149,_xlfn.AGGREGATE(15,6,(ROW(GA$100:GA$149)-ROW(GA$100)+1)/($FW$100:$FW$149="PASS"),ROWS(GA$153:GA167))),"")</f>
        <v>3</v>
      </c>
      <c r="GB167" s="25">
        <f>IFERROR(INDEX(GB$100:GB$149,_xlfn.AGGREGATE(15,6,(ROW(GB$100:GB$149)-ROW(FX$100)+1)/($FW$100:$FW$149="PASS"),ROWS(GB$153:GB167))),"")</f>
        <v>1</v>
      </c>
      <c r="GC167" s="25">
        <f>IFERROR(INDEX(GC$100:GC$149,_xlfn.AGGREGATE(15,6,(ROW(GC$100:GC$149)-ROW(FY$100)+1)/($FW$100:$FW$149="PASS"),ROWS(GC$153:GC167))),"")</f>
        <v>1</v>
      </c>
      <c r="GD167" s="25">
        <f>IFERROR(INDEX(GD$100:GD$149,_xlfn.AGGREGATE(15,6,(ROW(GD$100:GD$149)-ROW(FZ$100)+1)/($FW$100:$FW$149="PASS"),ROWS(GD$153:GD167))),"")</f>
        <v>3</v>
      </c>
      <c r="GE167" s="30">
        <f>IFERROR(INDEX(GE$100:GE$149,_xlfn.AGGREGATE(15,6,(ROW(GE$100:GE$149)-ROW(GA$100)+1)/($FW$100:$FW$149="PASS"),ROWS(GE$153:GE167))),"")</f>
        <v>1</v>
      </c>
      <c r="GF167" s="25">
        <f>IFERROR(INDEX(GF$100:GF$149,_xlfn.AGGREGATE(15,6,(ROW(GF$100:GF$149)-ROW(GB$100)+1)/($FW$100:$FW$149="PASS"),ROWS(GF$153:GF167))),"")</f>
        <v>441.5</v>
      </c>
      <c r="GG167" s="25">
        <f>IFERROR(INDEX(GG$100:GG$149,_xlfn.AGGREGATE(15,6,(ROW(GG$100:GG$149)-ROW(GC$100)+1)/($FW$100:$FW$149="PASS"),ROWS(GG$153:GG167))),"")</f>
        <v>0</v>
      </c>
      <c r="GH167" s="25">
        <f>IFERROR(INDEX(GH$100:GH$149,_xlfn.AGGREGATE(15,6,(ROW(GH$100:GH$149)-ROW(GD$100)+1)/($FW$100:$FW$149="PASS"),ROWS(GH$153:GH167))),"")</f>
        <v>458.5</v>
      </c>
      <c r="GI167" s="25">
        <f>IFERROR(INDEX(GI$100:GI$149,_xlfn.AGGREGATE(15,6,(ROW(GI$100:GI$149)-ROW(GE$100)+1)/($FW$100:$FW$149="PASS"),ROWS(GI$153:GI167))),"")</f>
        <v>8.5</v>
      </c>
      <c r="GJ167" s="25">
        <f>IFERROR(INDEX(GJ$100:GJ$149,_xlfn.AGGREGATE(15,6,(ROW(GJ$100:GJ$149)-ROW(GF$100)+1)/($FW$100:$FW$149="PASS"),ROWS(GJ$153:GJ167))),"")</f>
        <v>0</v>
      </c>
      <c r="GK167" s="28">
        <f>IFERROR(INDEX(GK$100:GK$149,_xlfn.AGGREGATE(15,6,(ROW(GK$100:GK$149)-ROW(GG$100)+1)/($FW$100:$FW$149="PASS"),ROWS(GK$153:GK167))),"")</f>
        <v>463.64859999999999</v>
      </c>
      <c r="GL167" s="25">
        <f>IFERROR(INDEX(GL$100:GL$149,_xlfn.AGGREGATE(15,6,(ROW(GL$100:GL$149)-ROW(GH$100)+1)/($FW$100:$FW$149="PASS"),ROWS(GL$153:GL167))),"")</f>
        <v>905.27359999999999</v>
      </c>
      <c r="GM167" s="165">
        <f>IFERROR(INDEX(GM$100:GM$149,_xlfn.AGGREGATE(15,6,(ROW(GM$100:GM$149)-ROW(GI$100)+1)/($FW$100:$FW$149="PASS"),ROWS(GM$153:GM167))),"")</f>
        <v>1346.8986</v>
      </c>
      <c r="GN167" s="25">
        <f>IFERROR(INDEX(GN$100:GN$149,_xlfn.AGGREGATE(15,6,(ROW(GN$100:GN$149)-ROW(GJ$100)+1)/($FW$100:$FW$149="PASS"),ROWS(GN$153:GN167))),"")</f>
        <v>1805.3986</v>
      </c>
      <c r="GO167" s="25"/>
      <c r="GP167" s="305"/>
      <c r="GR167" s="12"/>
      <c r="GS167" s="12"/>
      <c r="GT167" s="12"/>
      <c r="GU167" s="12"/>
      <c r="GV167" s="12"/>
      <c r="GW167" s="12"/>
      <c r="GX167" s="12"/>
      <c r="GY167" s="12"/>
      <c r="GZ167" s="12"/>
      <c r="HA167" s="12"/>
      <c r="HB167" s="12"/>
      <c r="HC167" s="26"/>
      <c r="HD167" s="26"/>
      <c r="HE167" s="26"/>
      <c r="HF167" s="26"/>
      <c r="HG167" s="26"/>
      <c r="HH167" s="2"/>
      <c r="HI167" s="2"/>
      <c r="HJ167" s="25"/>
      <c r="HK167" s="2"/>
      <c r="HL167" s="2"/>
    </row>
    <row r="168" spans="14:220" x14ac:dyDescent="0.3">
      <c r="N168" s="2"/>
      <c r="O168" s="25"/>
      <c r="P168" s="25"/>
      <c r="Q168" s="25"/>
      <c r="R168" s="25"/>
      <c r="S168" s="25"/>
      <c r="T168" s="25"/>
      <c r="U168" s="25"/>
      <c r="V168" s="2"/>
      <c r="W168" s="2"/>
      <c r="X168" s="2"/>
      <c r="Y168" s="25"/>
      <c r="Z168" s="25"/>
      <c r="AA168" s="25"/>
      <c r="AB168" s="2"/>
      <c r="AC168" s="25"/>
      <c r="AD168" s="25"/>
      <c r="AE168" s="25"/>
      <c r="AF168" s="25"/>
      <c r="AG168" s="25"/>
      <c r="AH168" s="25"/>
      <c r="AI168" s="25"/>
      <c r="AJ168" s="25"/>
      <c r="AK168" s="25"/>
      <c r="AL168" s="25"/>
      <c r="AM168" s="25"/>
      <c r="AN168" s="25"/>
      <c r="AO168" s="25"/>
      <c r="AP168" s="25"/>
      <c r="AQ168" s="25"/>
      <c r="AR168" s="142"/>
      <c r="AS168" s="18">
        <v>12</v>
      </c>
      <c r="AT168" s="26" t="s">
        <v>122</v>
      </c>
      <c r="AU168" s="4" t="str">
        <f t="shared" si="261"/>
        <v>FAIL</v>
      </c>
      <c r="AV168" s="26">
        <v>1</v>
      </c>
      <c r="AW168" s="26">
        <v>1</v>
      </c>
      <c r="AX168" s="26">
        <v>3</v>
      </c>
      <c r="AY168" s="26">
        <v>3</v>
      </c>
      <c r="AZ168" s="26">
        <v>1</v>
      </c>
      <c r="BA168" s="26">
        <v>1</v>
      </c>
      <c r="BB168" s="26">
        <v>3</v>
      </c>
      <c r="BC168" s="26">
        <v>3</v>
      </c>
      <c r="BD168" s="26">
        <f t="shared" si="262"/>
        <v>234</v>
      </c>
      <c r="BE168" s="26"/>
      <c r="BF168" s="26">
        <f t="shared" si="263"/>
        <v>258</v>
      </c>
      <c r="BG168" s="63">
        <f t="shared" si="260"/>
        <v>12</v>
      </c>
      <c r="BH168" s="26"/>
      <c r="BI168" s="138">
        <f t="shared" si="264"/>
        <v>234</v>
      </c>
      <c r="BJ168" s="138">
        <f t="shared" si="265"/>
        <v>468</v>
      </c>
      <c r="BK168" s="138">
        <f t="shared" si="266"/>
        <v>726</v>
      </c>
      <c r="BL168" s="138">
        <f t="shared" si="267"/>
        <v>984</v>
      </c>
      <c r="BM168" s="138">
        <f t="shared" si="268"/>
        <v>1218</v>
      </c>
      <c r="BN168" s="138">
        <f t="shared" si="269"/>
        <v>1452</v>
      </c>
      <c r="BO168" s="138">
        <f t="shared" si="270"/>
        <v>1710</v>
      </c>
      <c r="BP168" s="138">
        <f t="shared" si="271"/>
        <v>0</v>
      </c>
      <c r="BQ168" s="26"/>
      <c r="BR168" s="26" t="str">
        <f t="shared" si="272"/>
        <v>yes3</v>
      </c>
      <c r="BS168" s="26" t="str">
        <f t="shared" si="250"/>
        <v>Int</v>
      </c>
      <c r="BT168" s="26"/>
      <c r="BU168" s="26"/>
      <c r="BV168" s="1">
        <f t="shared" si="278"/>
        <v>0</v>
      </c>
      <c r="BW168" s="1">
        <f t="shared" si="278"/>
        <v>0</v>
      </c>
      <c r="BX168" s="1">
        <f t="shared" si="278"/>
        <v>0</v>
      </c>
      <c r="BY168" s="1">
        <f t="shared" si="278"/>
        <v>0</v>
      </c>
      <c r="BZ168" s="1">
        <f t="shared" si="278"/>
        <v>0</v>
      </c>
      <c r="CA168" s="1">
        <f t="shared" si="278"/>
        <v>0</v>
      </c>
      <c r="CB168" s="1">
        <f t="shared" si="278"/>
        <v>0</v>
      </c>
      <c r="CC168" s="1">
        <f t="shared" si="278"/>
        <v>0</v>
      </c>
      <c r="CD168" s="1">
        <f t="shared" si="278"/>
        <v>0</v>
      </c>
      <c r="CE168" s="1">
        <f t="shared" si="278"/>
        <v>0</v>
      </c>
      <c r="CF168" s="1">
        <f t="shared" si="279"/>
        <v>0</v>
      </c>
      <c r="CG168" s="1">
        <f t="shared" si="279"/>
        <v>0</v>
      </c>
      <c r="CH168" s="1">
        <f t="shared" si="279"/>
        <v>0</v>
      </c>
      <c r="CI168" s="1">
        <f t="shared" si="279"/>
        <v>0</v>
      </c>
      <c r="CJ168" s="1">
        <f t="shared" si="279"/>
        <v>0</v>
      </c>
      <c r="CK168" s="1">
        <f t="shared" si="279"/>
        <v>0</v>
      </c>
      <c r="CL168" s="1">
        <f t="shared" si="279"/>
        <v>0</v>
      </c>
      <c r="CM168" s="1">
        <f t="shared" si="279"/>
        <v>0</v>
      </c>
      <c r="CN168" s="1">
        <f t="shared" si="279"/>
        <v>1</v>
      </c>
      <c r="CO168" s="1">
        <f t="shared" si="279"/>
        <v>0</v>
      </c>
      <c r="CP168" s="1">
        <f t="shared" si="280"/>
        <v>0</v>
      </c>
      <c r="CQ168" s="1">
        <f t="shared" si="280"/>
        <v>0</v>
      </c>
      <c r="CR168" s="1">
        <f t="shared" si="280"/>
        <v>0</v>
      </c>
      <c r="CS168" s="1">
        <f t="shared" si="280"/>
        <v>0</v>
      </c>
      <c r="CT168" s="1">
        <f t="shared" si="280"/>
        <v>0</v>
      </c>
      <c r="CU168" s="1">
        <f t="shared" si="280"/>
        <v>0</v>
      </c>
      <c r="CV168" s="1">
        <f t="shared" si="280"/>
        <v>0</v>
      </c>
      <c r="CW168" s="1">
        <f t="shared" si="280"/>
        <v>0</v>
      </c>
      <c r="CX168" s="1">
        <f t="shared" si="280"/>
        <v>0</v>
      </c>
      <c r="CY168" s="1">
        <f t="shared" si="280"/>
        <v>0</v>
      </c>
      <c r="CZ168" s="1">
        <f t="shared" si="281"/>
        <v>0</v>
      </c>
      <c r="DA168" s="1">
        <f t="shared" si="281"/>
        <v>0</v>
      </c>
      <c r="DB168" s="1">
        <f t="shared" si="281"/>
        <v>0</v>
      </c>
      <c r="DC168" s="1">
        <f t="shared" si="281"/>
        <v>0</v>
      </c>
      <c r="DD168" s="1">
        <f t="shared" si="281"/>
        <v>0</v>
      </c>
      <c r="DE168" s="1">
        <f t="shared" si="281"/>
        <v>0</v>
      </c>
      <c r="DF168" s="1">
        <f t="shared" si="281"/>
        <v>0</v>
      </c>
      <c r="DG168" s="1">
        <f t="shared" si="281"/>
        <v>0</v>
      </c>
      <c r="DH168" s="1">
        <f t="shared" si="281"/>
        <v>0</v>
      </c>
      <c r="DI168" s="1">
        <f t="shared" si="281"/>
        <v>0</v>
      </c>
      <c r="DJ168" s="1">
        <f t="shared" si="282"/>
        <v>0</v>
      </c>
      <c r="DK168" s="1">
        <f t="shared" si="282"/>
        <v>0</v>
      </c>
      <c r="DL168" s="1">
        <f t="shared" si="282"/>
        <v>0</v>
      </c>
      <c r="DM168" s="1">
        <f t="shared" si="282"/>
        <v>0</v>
      </c>
      <c r="DN168" s="1">
        <f t="shared" si="282"/>
        <v>0</v>
      </c>
      <c r="DO168" s="1">
        <f t="shared" si="282"/>
        <v>0</v>
      </c>
      <c r="DP168" s="26"/>
      <c r="DQ168" s="26"/>
      <c r="DR168" s="26"/>
      <c r="DS168" s="26"/>
      <c r="DT168" s="366"/>
      <c r="DU168" s="142"/>
      <c r="DV168" s="26"/>
      <c r="DW168" s="48">
        <v>155</v>
      </c>
      <c r="DX168" s="26" t="str">
        <f>IFERROR(INDEX(AT$11:AT$2000,_xlfn.AGGREGATE(15,6,(ROW(AT$11:AT$2000)-ROW(AT$11)+1)/($AU$11:$AU$2000=$DY$8),ROWS(DX$11:DX168))),"")</f>
        <v/>
      </c>
      <c r="DY168" s="4" t="str">
        <f>IFERROR(INDEX(AU$11:AU$2000,_xlfn.AGGREGATE(15,6,(ROW(AU$11:AU$2000)-ROW(AU$11)+1)/($AU$11:$AU$2000=$DY$8),ROWS(DY$11:DY168))),"")</f>
        <v/>
      </c>
      <c r="DZ168" s="26" t="str">
        <f>IFERROR(INDEX(AV$11:AV$2000,_xlfn.AGGREGATE(15,6,(ROW(AV$11:AV$2000)-ROW(AV$11)+1)/($AU$11:$AU$2000=$DY$8),ROWS(DZ$11:DZ168))),"")</f>
        <v/>
      </c>
      <c r="EA168" s="26" t="str">
        <f>IFERROR(INDEX(AW$11:AW$2000,_xlfn.AGGREGATE(15,6,(ROW(AW$11:AW$2000)-ROW(AW$11)+1)/($AU$11:$AU$2000=$DY$8),ROWS(EA$11:EA168))),"")</f>
        <v/>
      </c>
      <c r="EB168" s="26" t="str">
        <f>IFERROR(INDEX(AX$11:AX$2000,_xlfn.AGGREGATE(15,6,(ROW(AX$11:AX$2000)-ROW(AX$11)+1)/($AU$11:$AU$2000=$DY$8),ROWS(EB$11:EB168))),"")</f>
        <v/>
      </c>
      <c r="EC168" s="26" t="str">
        <f>IFERROR(INDEX(AY$11:AY$2000,_xlfn.AGGREGATE(15,6,(ROW(AY$11:AY$2000)-ROW(AY$11)+1)/($AU$11:$AU$2000=$DY$8),ROWS(EC$11:EC168))),"")</f>
        <v/>
      </c>
      <c r="ED168" s="26" t="str">
        <f>IFERROR(INDEX(AZ$11:AZ$2000,_xlfn.AGGREGATE(15,6,(ROW(AZ$11:AZ$2000)-ROW(AZ$11)+1)/($AU$11:$AU$2000=$DY$8),ROWS(ED$11:ED168))),"")</f>
        <v/>
      </c>
      <c r="EE168" s="26" t="str">
        <f>IFERROR(INDEX(BA$11:BA$2000,_xlfn.AGGREGATE(15,6,(ROW(BA$11:BA$2000)-ROW(BA$11)+1)/($AU$11:$AU$2000=$DY$8),ROWS(EE$11:EE168))),"")</f>
        <v/>
      </c>
      <c r="EF168" s="26" t="str">
        <f>IFERROR(INDEX(BB$11:BB$2000,_xlfn.AGGREGATE(15,6,(ROW(BB$11:BB$2000)-ROW(BB$11)+1)/($AU$11:$AU$2000=$DY$8),ROWS(EF$11:EF168))),"")</f>
        <v/>
      </c>
      <c r="EG168" s="26" t="str">
        <f>IFERROR(INDEX(BC$11:BC$2000,_xlfn.AGGREGATE(15,6,(ROW(BC$11:BC$2000)-ROW(BC$11)+1)/($AU$11:$AU$2000=$DY$8),ROWS(EG$11:EG168))),"")</f>
        <v/>
      </c>
      <c r="EH168" s="26" t="str">
        <f>IFERROR(INDEX(BD$11:BD$2000,_xlfn.AGGREGATE(15,6,(ROW(BD$11:BD$2000)-ROW(BD$11)+1)/($AU$11:$AU$2000=$DY$8),ROWS(EH$11:EH168))),"")</f>
        <v/>
      </c>
      <c r="EI168" s="26" t="str">
        <f>IFERROR(INDEX(BE$11:BE$2000,_xlfn.AGGREGATE(15,6,(ROW(BE$11:BE$2000)-ROW(BE$11)+1)/($AU$11:$AU$2000=$DY$8),ROWS(EI$11:EI168))),"")</f>
        <v/>
      </c>
      <c r="EJ168" s="26" t="str">
        <f>IFERROR(INDEX(BF$11:BF$2000,_xlfn.AGGREGATE(15,6,(ROW(BF$11:BF$2000)-ROW(BF$11)+1)/($AU$11:$AU$2000=$DY$8),ROWS(EJ$11:EJ168))),"")</f>
        <v/>
      </c>
      <c r="EK168" s="26" t="str">
        <f>IFERROR(INDEX(BG$11:BG$2000,_xlfn.AGGREGATE(15,6,(ROW(BG$11:BG$2000)-ROW(BG$11)+1)/($AU$11:$AU$2000=$DY$8),ROWS(EK$11:EK168))),"")</f>
        <v/>
      </c>
      <c r="EL168" s="26" t="str">
        <f>IFERROR(INDEX(BH$11:BH$2000,_xlfn.AGGREGATE(15,6,(ROW(BH$11:BH$2000)-ROW(BH$11)+1)/($AU$11:$AU$2000=$DY$8),ROWS(EL$11:EL168))),"")</f>
        <v/>
      </c>
      <c r="EM168" s="26" t="str">
        <f>IFERROR(INDEX(BI$11:BI$2000,_xlfn.AGGREGATE(15,6,(ROW(BI$11:BI$2000)-ROW(BI$11)+1)/($AU$11:$AU$2000=$DY$8),ROWS(EM$11:EM168))),"")</f>
        <v/>
      </c>
      <c r="EN168" s="26" t="str">
        <f>IFERROR(INDEX(BJ$11:BJ$2000,_xlfn.AGGREGATE(15,6,(ROW(BJ$11:BJ$2000)-ROW(BJ$11)+1)/($AU$11:$AU$2000=$DY$8),ROWS(EN$11:EN168))),"")</f>
        <v/>
      </c>
      <c r="EO168" s="26" t="str">
        <f>IFERROR(INDEX(BK$11:BK$2000,_xlfn.AGGREGATE(15,6,(ROW(BK$11:BK$2000)-ROW(BK$11)+1)/($AU$11:$AU$2000=$DY$8),ROWS(EO$11:EO168))),"")</f>
        <v/>
      </c>
      <c r="EP168" s="26" t="str">
        <f>IFERROR(INDEX(BL$11:BL$2000,_xlfn.AGGREGATE(15,6,(ROW(BL$11:BL$2000)-ROW(BL$11)+1)/($AU$11:$AU$2000=$DY$8),ROWS(EP$11:EP168))),"")</f>
        <v/>
      </c>
      <c r="EQ168" s="26" t="str">
        <f>IFERROR(INDEX(BM$11:BM$2000,_xlfn.AGGREGATE(15,6,(ROW(BM$11:BM$2000)-ROW(BM$11)+1)/($AU$11:$AU$2000=$DY$8),ROWS(EQ$11:EQ168))),"")</f>
        <v/>
      </c>
      <c r="ER168" s="26" t="str">
        <f>IFERROR(INDEX(BN$11:BN$2000,_xlfn.AGGREGATE(15,6,(ROW(BN$11:BN$2000)-ROW(BN$11)+1)/($AU$11:$AU$2000=$DY$8),ROWS(ER$11:ER168))),"")</f>
        <v/>
      </c>
      <c r="ES168" s="26" t="str">
        <f>IFERROR(INDEX(BO$11:BO$2000,_xlfn.AGGREGATE(15,6,(ROW(BO$11:BO$2000)-ROW(BO$11)+1)/($AU$11:$AU$2000=$DY$8),ROWS(ES$11:ES168))),"")</f>
        <v/>
      </c>
      <c r="ET168" s="63" t="str">
        <f>IFERROR(INDEX(BP$11:BP$2000,_xlfn.AGGREGATE(15,6,(ROW(BP$11:BP$2000)-ROW(BP$11)+1)/($AU$11:$AU$2000=$DY$8),ROWS(ET$11:ET168))),"")</f>
        <v/>
      </c>
      <c r="EU168" s="25"/>
      <c r="EV168" s="47">
        <v>16</v>
      </c>
      <c r="EX168" s="164" t="str">
        <f>IFERROR(INDEX(EX$100:EX$149,_xlfn.AGGREGATE(15,6,(ROW(EX$100:EX$149)-ROW(EX$100)+1)/($EX$100:$EX$149="PASS"),ROWS(EX$153:EX168))),"")</f>
        <v/>
      </c>
      <c r="EY168" s="28" t="str">
        <f>IFERROR(INDEX(EY$100:EY$149,_xlfn.AGGREGATE(15,6,(ROW(EY$100:EY$149)-ROW(EY$100)+1)/($EX$100:$EX$149="PASS"),ROWS(EY$153:EY168))),"")</f>
        <v/>
      </c>
      <c r="EZ168" s="25" t="str">
        <f>IFERROR(INDEX(EZ$100:EZ$149,_xlfn.AGGREGATE(15,6,(ROW(EZ$100:EZ$149)-ROW(EZ$100)+1)/($EX$100:$EX$149="PASS"),ROWS(EZ$153:EZ168))),"")</f>
        <v/>
      </c>
      <c r="FA168" s="25" t="str">
        <f>IFERROR(INDEX(FA$100:FA$149,_xlfn.AGGREGATE(15,6,(ROW(FA$100:FA$149)-ROW(FA$100)+1)/($EX$100:$EX$149="PASS"),ROWS(FA$153:FA168))),"")</f>
        <v/>
      </c>
      <c r="FB168" s="25" t="str">
        <f>IFERROR(INDEX(FB$100:FB$149,_xlfn.AGGREGATE(15,6,(ROW(FB$100:FB$149)-ROW(FB$100)+1)/($EX$100:$EX$149="PASS"),ROWS(FB$153:FB168))),"")</f>
        <v/>
      </c>
      <c r="FC168" s="25" t="str">
        <f>IFERROR(INDEX(FC$100:FC$149,_xlfn.AGGREGATE(15,6,(ROW(FC$100:FC$149)-ROW(EY$100)+1)/($EX$100:$EX$149="PASS"),ROWS(FC$153:FC168))),"")</f>
        <v/>
      </c>
      <c r="FD168" s="25" t="str">
        <f>IFERROR(INDEX(FD$100:FD$149,_xlfn.AGGREGATE(15,6,(ROW(FD$100:FD$149)-ROW(EZ$100)+1)/($EX$100:$EX$149="PASS"),ROWS(FD$153:FD168))),"")</f>
        <v/>
      </c>
      <c r="FE168" s="25" t="str">
        <f>IFERROR(INDEX(FE$100:FE$149,_xlfn.AGGREGATE(15,6,(ROW(FE$100:FE$149)-ROW(FA$100)+1)/($EX$100:$EX$149="PASS"),ROWS(FE$153:FE168))),"")</f>
        <v/>
      </c>
      <c r="FF168" s="30" t="str">
        <f>IFERROR(INDEX(FF$100:FF$149,_xlfn.AGGREGATE(15,6,(ROW(FF$100:FF$149)-ROW(FB$100)+1)/($EX$100:$EX$149="PASS"),ROWS(FF$153:FF168))),"")</f>
        <v/>
      </c>
      <c r="FG168" s="25" t="str">
        <f>IFERROR(INDEX(FG$100:FG$149,_xlfn.AGGREGATE(15,6,(ROW(FG$100:FG$149)-ROW(FC$100)+1)/($EX$100:$EX$149="PASS"),ROWS(FG$153:FG168))),"")</f>
        <v/>
      </c>
      <c r="FH168" s="25" t="str">
        <f>IFERROR(INDEX(FH$100:FH$149,_xlfn.AGGREGATE(15,6,(ROW(FH$100:FH$149)-ROW(FD$100)+1)/($EX$100:$EX$149="PASS"),ROWS(FH$153:FH168))),"")</f>
        <v/>
      </c>
      <c r="FI168" s="25" t="str">
        <f>IFERROR(INDEX(FI$100:FI$149,_xlfn.AGGREGATE(15,6,(ROW(FI$100:FI$149)-ROW(FE$100)+1)/($EX$100:$EX$149="PASS"),ROWS(FI$153:FI168))),"")</f>
        <v/>
      </c>
      <c r="FJ168" s="25" t="str">
        <f>IFERROR(INDEX(FJ$100:FJ$149,_xlfn.AGGREGATE(15,6,(ROW(FJ$100:FJ$149)-ROW(FF$100)+1)/($EX$100:$EX$149="PASS"),ROWS(FJ$153:FJ168))),"")</f>
        <v/>
      </c>
      <c r="FK168" s="25"/>
      <c r="FL168" s="28" t="str">
        <f>IFERROR(INDEX(FL$100:FL$149,_xlfn.AGGREGATE(15,6,(ROW(FL$100:FL$149)-ROW(FH$100)+1)/($EX$100:$EX$149="PASS"),ROWS(FL$153:FL168))),"")</f>
        <v/>
      </c>
      <c r="FM168" s="25" t="str">
        <f>IFERROR(INDEX(FM$100:FM$149,_xlfn.AGGREGATE(15,6,(ROW(FM$100:FM$149)-ROW(FI$100)+1)/($EX$100:$EX$149="PASS"),ROWS(FM$153:FM168))),"")</f>
        <v/>
      </c>
      <c r="FN168" s="25" t="str">
        <f>IFERROR(INDEX(FN$100:FN$149,_xlfn.AGGREGATE(15,6,(ROW(FN$100:FN$149)-ROW(FJ$100)+1)/($EX$100:$EX$149="PASS"),ROWS(FN$153:FN168))),"")</f>
        <v/>
      </c>
      <c r="FO168" s="25" t="str">
        <f>IFERROR(INDEX(FO$100:FO$149,_xlfn.AGGREGATE(15,6,(ROW(FO$100:FO$149)-ROW(FK$100)+1)/($EX$100:$EX$149="PASS"),ROWS(FO$153:FO168))),"")</f>
        <v/>
      </c>
      <c r="FP168" s="25" t="str">
        <f>IFERROR(INDEX(FP$100:FP$149,_xlfn.AGGREGATE(15,6,(ROW(FP$100:FP$149)-ROW(FL$100)+1)/($EX$100:$EX$149="PASS"),ROWS(FP$153:FP168))),"")</f>
        <v/>
      </c>
      <c r="FQ168" s="25" t="str">
        <f>IFERROR(INDEX(FQ$100:FQ$149,_xlfn.AGGREGATE(15,6,(ROW(FQ$100:FQ$149)-ROW(FM$100)+1)/($EX$100:$EX$149="PASS"),ROWS(FQ$153:FQ168))),"")</f>
        <v/>
      </c>
      <c r="FR168" s="25" t="str">
        <f>IFERROR(INDEX(FR$100:FR$149,_xlfn.AGGREGATE(15,6,(ROW(FR$100:FR$149)-ROW(FN$100)+1)/($EX$100:$EX$149="PASS"),ROWS(FR$153:FR168))),"")</f>
        <v/>
      </c>
      <c r="FS168" s="165" t="str">
        <f>IFERROR(INDEX(FS$100:FS$149,_xlfn.AGGREGATE(15,6,(ROW(FS$100:FS$149)-ROW(FO$100)+1)/($EX$100:$EX$149="PASS"),ROWS(FS$153:FS168))),"")</f>
        <v/>
      </c>
      <c r="FT168" s="25"/>
      <c r="FU168" s="49"/>
      <c r="FV168" s="21"/>
      <c r="FW168" s="164" t="str">
        <f>IFERROR(INDEX(FW$100:FW$149,_xlfn.AGGREGATE(15,6,(ROW(FW$100:FW$149)-ROW(FW$100)+1)/($FW$100:$FW$149="PASS"),ROWS(FW$153:FW168))),"")</f>
        <v>PASS</v>
      </c>
      <c r="FX168" s="28">
        <f>IFERROR(INDEX(FX$100:FX$149,_xlfn.AGGREGATE(15,6,(ROW(FX$100:FX$149)-ROW(FX$100)+1)/($FW$100:$FW$149="PASS"),ROWS(FX$153:FX168))),"")</f>
        <v>3</v>
      </c>
      <c r="FY168" s="25">
        <f>IFERROR(INDEX(FY$100:FY$149,_xlfn.AGGREGATE(15,6,(ROW(FY$100:FY$149)-ROW(FY$100)+1)/($FW$100:$FW$149="PASS"),ROWS(FY$153:FY168))),"")</f>
        <v>1</v>
      </c>
      <c r="FZ168" s="25">
        <f>IFERROR(INDEX(FZ$100:FZ$149,_xlfn.AGGREGATE(15,6,(ROW(FZ$100:FZ$149)-ROW(FZ$100)+1)/($FW$100:$FW$149="PASS"),ROWS(FZ$153:FZ168))),"")</f>
        <v>1</v>
      </c>
      <c r="GA168" s="25">
        <f>IFERROR(INDEX(GA$100:GA$149,_xlfn.AGGREGATE(15,6,(ROW(GA$100:GA$149)-ROW(GA$100)+1)/($FW$100:$FW$149="PASS"),ROWS(GA$153:GA168))),"")</f>
        <v>3</v>
      </c>
      <c r="GB168" s="25">
        <f>IFERROR(INDEX(GB$100:GB$149,_xlfn.AGGREGATE(15,6,(ROW(GB$100:GB$149)-ROW(FX$100)+1)/($FW$100:$FW$149="PASS"),ROWS(GB$153:GB168))),"")</f>
        <v>1</v>
      </c>
      <c r="GC168" s="25">
        <f>IFERROR(INDEX(GC$100:GC$149,_xlfn.AGGREGATE(15,6,(ROW(GC$100:GC$149)-ROW(FY$100)+1)/($FW$100:$FW$149="PASS"),ROWS(GC$153:GC168))),"")</f>
        <v>1</v>
      </c>
      <c r="GD168" s="25">
        <f>IFERROR(INDEX(GD$100:GD$149,_xlfn.AGGREGATE(15,6,(ROW(GD$100:GD$149)-ROW(FZ$100)+1)/($FW$100:$FW$149="PASS"),ROWS(GD$153:GD168))),"")</f>
        <v>3</v>
      </c>
      <c r="GE168" s="30">
        <f>IFERROR(INDEX(GE$100:GE$149,_xlfn.AGGREGATE(15,6,(ROW(GE$100:GE$149)-ROW(GA$100)+1)/($FW$100:$FW$149="PASS"),ROWS(GE$153:GE168))),"")</f>
        <v>1</v>
      </c>
      <c r="GF168" s="25">
        <f>IFERROR(INDEX(GF$100:GF$149,_xlfn.AGGREGATE(15,6,(ROW(GF$100:GF$149)-ROW(GB$100)+1)/($FW$100:$FW$149="PASS"),ROWS(GF$153:GF168))),"")</f>
        <v>441</v>
      </c>
      <c r="GG168" s="25">
        <f>IFERROR(INDEX(GG$100:GG$149,_xlfn.AGGREGATE(15,6,(ROW(GG$100:GG$149)-ROW(GC$100)+1)/($FW$100:$FW$149="PASS"),ROWS(GG$153:GG168))),"")</f>
        <v>0</v>
      </c>
      <c r="GH168" s="25">
        <f>IFERROR(INDEX(GH$100:GH$149,_xlfn.AGGREGATE(15,6,(ROW(GH$100:GH$149)-ROW(GD$100)+1)/($FW$100:$FW$149="PASS"),ROWS(GH$153:GH168))),"")</f>
        <v>459</v>
      </c>
      <c r="GI168" s="25">
        <f>IFERROR(INDEX(GI$100:GI$149,_xlfn.AGGREGATE(15,6,(ROW(GI$100:GI$149)-ROW(GE$100)+1)/($FW$100:$FW$149="PASS"),ROWS(GI$153:GI168))),"")</f>
        <v>9</v>
      </c>
      <c r="GJ168" s="25">
        <f>IFERROR(INDEX(GJ$100:GJ$149,_xlfn.AGGREGATE(15,6,(ROW(GJ$100:GJ$149)-ROW(GF$100)+1)/($FW$100:$FW$149="PASS"),ROWS(GJ$153:GJ168))),"")</f>
        <v>0</v>
      </c>
      <c r="GK168" s="28">
        <f>IFERROR(INDEX(GK$100:GK$149,_xlfn.AGGREGATE(15,6,(ROW(GK$100:GK$149)-ROW(GG$100)+1)/($FW$100:$FW$149="PASS"),ROWS(GK$153:GK168))),"")</f>
        <v>464.14859999999999</v>
      </c>
      <c r="GL168" s="25">
        <f>IFERROR(INDEX(GL$100:GL$149,_xlfn.AGGREGATE(15,6,(ROW(GL$100:GL$149)-ROW(GH$100)+1)/($FW$100:$FW$149="PASS"),ROWS(GL$153:GL168))),"")</f>
        <v>905.27359999999999</v>
      </c>
      <c r="GM168" s="165">
        <f>IFERROR(INDEX(GM$100:GM$149,_xlfn.AGGREGATE(15,6,(ROW(GM$100:GM$149)-ROW(GI$100)+1)/($FW$100:$FW$149="PASS"),ROWS(GM$153:GM168))),"")</f>
        <v>1346.3986</v>
      </c>
      <c r="GN168" s="25">
        <f>IFERROR(INDEX(GN$100:GN$149,_xlfn.AGGREGATE(15,6,(ROW(GN$100:GN$149)-ROW(GJ$100)+1)/($FW$100:$FW$149="PASS"),ROWS(GN$153:GN168))),"")</f>
        <v>1805.3986</v>
      </c>
      <c r="GO168" s="25"/>
      <c r="GP168" s="305"/>
      <c r="GR168" s="12"/>
      <c r="GS168" s="12"/>
      <c r="GT168" s="12"/>
      <c r="GU168" s="12"/>
      <c r="GV168" s="12"/>
      <c r="GW168" s="12"/>
      <c r="GX168" s="12"/>
      <c r="GY168" s="12"/>
      <c r="GZ168" s="12"/>
      <c r="HA168" s="12"/>
      <c r="HB168" s="12"/>
      <c r="HC168" s="26"/>
      <c r="HD168" s="26"/>
      <c r="HE168" s="26"/>
      <c r="HF168" s="26"/>
      <c r="HG168" s="26"/>
      <c r="HH168" s="2"/>
      <c r="HI168" s="2"/>
      <c r="HJ168" s="25"/>
      <c r="HK168" s="2"/>
      <c r="HL168" s="2"/>
    </row>
    <row r="169" spans="14:220" x14ac:dyDescent="0.3">
      <c r="N169" s="2"/>
      <c r="O169" s="25"/>
      <c r="P169" s="25"/>
      <c r="Q169" s="25"/>
      <c r="R169" s="25"/>
      <c r="S169" s="25"/>
      <c r="T169" s="25"/>
      <c r="U169" s="25"/>
      <c r="V169" s="2"/>
      <c r="W169" s="2"/>
      <c r="X169" s="2"/>
      <c r="Y169" s="25"/>
      <c r="Z169" s="25"/>
      <c r="AA169" s="25"/>
      <c r="AB169" s="2"/>
      <c r="AC169" s="25"/>
      <c r="AD169" s="25"/>
      <c r="AE169" s="25"/>
      <c r="AF169" s="25"/>
      <c r="AG169" s="25"/>
      <c r="AH169" s="25"/>
      <c r="AI169" s="25"/>
      <c r="AJ169" s="25"/>
      <c r="AK169" s="25"/>
      <c r="AL169" s="25"/>
      <c r="AM169" s="25"/>
      <c r="AN169" s="25"/>
      <c r="AO169" s="25"/>
      <c r="AP169" s="25"/>
      <c r="AQ169" s="25"/>
      <c r="AR169" s="142"/>
      <c r="AS169" s="18">
        <v>13</v>
      </c>
      <c r="AT169" s="26" t="s">
        <v>122</v>
      </c>
      <c r="AU169" s="4" t="str">
        <f t="shared" si="261"/>
        <v>FAIL</v>
      </c>
      <c r="AV169" s="26">
        <v>1</v>
      </c>
      <c r="AW169" s="26">
        <v>1</v>
      </c>
      <c r="AX169" s="26">
        <v>3</v>
      </c>
      <c r="AY169" s="26">
        <v>3</v>
      </c>
      <c r="AZ169" s="26">
        <v>1</v>
      </c>
      <c r="BA169" s="26">
        <v>1</v>
      </c>
      <c r="BB169" s="26">
        <v>3</v>
      </c>
      <c r="BC169" s="26">
        <v>3</v>
      </c>
      <c r="BD169" s="26">
        <f t="shared" si="262"/>
        <v>233</v>
      </c>
      <c r="BE169" s="26"/>
      <c r="BF169" s="26">
        <f t="shared" si="263"/>
        <v>259</v>
      </c>
      <c r="BG169" s="63">
        <f t="shared" si="260"/>
        <v>13</v>
      </c>
      <c r="BH169" s="26"/>
      <c r="BI169" s="138">
        <f t="shared" si="264"/>
        <v>233</v>
      </c>
      <c r="BJ169" s="138">
        <f t="shared" si="265"/>
        <v>466</v>
      </c>
      <c r="BK169" s="138">
        <f t="shared" si="266"/>
        <v>725</v>
      </c>
      <c r="BL169" s="138">
        <f t="shared" si="267"/>
        <v>984</v>
      </c>
      <c r="BM169" s="138">
        <f t="shared" si="268"/>
        <v>1217</v>
      </c>
      <c r="BN169" s="138">
        <f t="shared" si="269"/>
        <v>1450</v>
      </c>
      <c r="BO169" s="138">
        <f t="shared" si="270"/>
        <v>1709</v>
      </c>
      <c r="BP169" s="138">
        <f t="shared" si="271"/>
        <v>0</v>
      </c>
      <c r="BQ169" s="26"/>
      <c r="BR169" s="26" t="str">
        <f t="shared" si="272"/>
        <v>yes3</v>
      </c>
      <c r="BS169" s="26" t="str">
        <f t="shared" si="250"/>
        <v>Int</v>
      </c>
      <c r="BT169" s="26"/>
      <c r="BU169" s="26"/>
      <c r="BV169" s="1">
        <f t="shared" si="278"/>
        <v>0</v>
      </c>
      <c r="BW169" s="1">
        <f t="shared" si="278"/>
        <v>0</v>
      </c>
      <c r="BX169" s="1">
        <f t="shared" si="278"/>
        <v>0</v>
      </c>
      <c r="BY169" s="1">
        <f t="shared" si="278"/>
        <v>0</v>
      </c>
      <c r="BZ169" s="1">
        <f t="shared" si="278"/>
        <v>0</v>
      </c>
      <c r="CA169" s="1">
        <f t="shared" si="278"/>
        <v>0</v>
      </c>
      <c r="CB169" s="1">
        <f t="shared" si="278"/>
        <v>0</v>
      </c>
      <c r="CC169" s="1">
        <f t="shared" si="278"/>
        <v>0</v>
      </c>
      <c r="CD169" s="1">
        <f t="shared" si="278"/>
        <v>0</v>
      </c>
      <c r="CE169" s="1">
        <f t="shared" si="278"/>
        <v>0</v>
      </c>
      <c r="CF169" s="1">
        <f t="shared" si="279"/>
        <v>0</v>
      </c>
      <c r="CG169" s="1">
        <f t="shared" si="279"/>
        <v>0</v>
      </c>
      <c r="CH169" s="1">
        <f t="shared" si="279"/>
        <v>0</v>
      </c>
      <c r="CI169" s="1">
        <f t="shared" si="279"/>
        <v>0</v>
      </c>
      <c r="CJ169" s="1">
        <f t="shared" si="279"/>
        <v>0</v>
      </c>
      <c r="CK169" s="1">
        <f t="shared" si="279"/>
        <v>0</v>
      </c>
      <c r="CL169" s="1">
        <f t="shared" si="279"/>
        <v>0</v>
      </c>
      <c r="CM169" s="1">
        <f t="shared" si="279"/>
        <v>0</v>
      </c>
      <c r="CN169" s="1">
        <f t="shared" si="279"/>
        <v>1</v>
      </c>
      <c r="CO169" s="1">
        <f t="shared" si="279"/>
        <v>0</v>
      </c>
      <c r="CP169" s="1">
        <f t="shared" si="280"/>
        <v>0</v>
      </c>
      <c r="CQ169" s="1">
        <f t="shared" si="280"/>
        <v>0</v>
      </c>
      <c r="CR169" s="1">
        <f t="shared" si="280"/>
        <v>0</v>
      </c>
      <c r="CS169" s="1">
        <f t="shared" si="280"/>
        <v>0</v>
      </c>
      <c r="CT169" s="1">
        <f t="shared" si="280"/>
        <v>0</v>
      </c>
      <c r="CU169" s="1">
        <f t="shared" si="280"/>
        <v>0</v>
      </c>
      <c r="CV169" s="1">
        <f t="shared" si="280"/>
        <v>0</v>
      </c>
      <c r="CW169" s="1">
        <f t="shared" si="280"/>
        <v>0</v>
      </c>
      <c r="CX169" s="1">
        <f t="shared" si="280"/>
        <v>0</v>
      </c>
      <c r="CY169" s="1">
        <f t="shared" si="280"/>
        <v>0</v>
      </c>
      <c r="CZ169" s="1">
        <f t="shared" si="281"/>
        <v>0</v>
      </c>
      <c r="DA169" s="1">
        <f t="shared" si="281"/>
        <v>0</v>
      </c>
      <c r="DB169" s="1">
        <f t="shared" si="281"/>
        <v>0</v>
      </c>
      <c r="DC169" s="1">
        <f t="shared" si="281"/>
        <v>0</v>
      </c>
      <c r="DD169" s="1">
        <f t="shared" si="281"/>
        <v>0</v>
      </c>
      <c r="DE169" s="1">
        <f t="shared" si="281"/>
        <v>0</v>
      </c>
      <c r="DF169" s="1">
        <f t="shared" si="281"/>
        <v>0</v>
      </c>
      <c r="DG169" s="1">
        <f t="shared" si="281"/>
        <v>0</v>
      </c>
      <c r="DH169" s="1">
        <f t="shared" si="281"/>
        <v>0</v>
      </c>
      <c r="DI169" s="1">
        <f t="shared" si="281"/>
        <v>0</v>
      </c>
      <c r="DJ169" s="1">
        <f t="shared" si="282"/>
        <v>0</v>
      </c>
      <c r="DK169" s="1">
        <f t="shared" si="282"/>
        <v>0</v>
      </c>
      <c r="DL169" s="1">
        <f t="shared" si="282"/>
        <v>0</v>
      </c>
      <c r="DM169" s="1">
        <f t="shared" si="282"/>
        <v>0</v>
      </c>
      <c r="DN169" s="1">
        <f t="shared" si="282"/>
        <v>0</v>
      </c>
      <c r="DO169" s="1">
        <f t="shared" si="282"/>
        <v>0</v>
      </c>
      <c r="DP169" s="26"/>
      <c r="DQ169" s="26"/>
      <c r="DR169" s="26"/>
      <c r="DS169" s="26"/>
      <c r="DT169" s="366"/>
      <c r="DU169" s="142"/>
      <c r="DV169" s="26"/>
      <c r="DW169" s="48">
        <v>156</v>
      </c>
      <c r="DX169" s="26" t="str">
        <f>IFERROR(INDEX(AT$11:AT$2000,_xlfn.AGGREGATE(15,6,(ROW(AT$11:AT$2000)-ROW(AT$11)+1)/($AU$11:$AU$2000=$DY$8),ROWS(DX$11:DX169))),"")</f>
        <v/>
      </c>
      <c r="DY169" s="4" t="str">
        <f>IFERROR(INDEX(AU$11:AU$2000,_xlfn.AGGREGATE(15,6,(ROW(AU$11:AU$2000)-ROW(AU$11)+1)/($AU$11:$AU$2000=$DY$8),ROWS(DY$11:DY169))),"")</f>
        <v/>
      </c>
      <c r="DZ169" s="26" t="str">
        <f>IFERROR(INDEX(AV$11:AV$2000,_xlfn.AGGREGATE(15,6,(ROW(AV$11:AV$2000)-ROW(AV$11)+1)/($AU$11:$AU$2000=$DY$8),ROWS(DZ$11:DZ169))),"")</f>
        <v/>
      </c>
      <c r="EA169" s="26" t="str">
        <f>IFERROR(INDEX(AW$11:AW$2000,_xlfn.AGGREGATE(15,6,(ROW(AW$11:AW$2000)-ROW(AW$11)+1)/($AU$11:$AU$2000=$DY$8),ROWS(EA$11:EA169))),"")</f>
        <v/>
      </c>
      <c r="EB169" s="26" t="str">
        <f>IFERROR(INDEX(AX$11:AX$2000,_xlfn.AGGREGATE(15,6,(ROW(AX$11:AX$2000)-ROW(AX$11)+1)/($AU$11:$AU$2000=$DY$8),ROWS(EB$11:EB169))),"")</f>
        <v/>
      </c>
      <c r="EC169" s="26" t="str">
        <f>IFERROR(INDEX(AY$11:AY$2000,_xlfn.AGGREGATE(15,6,(ROW(AY$11:AY$2000)-ROW(AY$11)+1)/($AU$11:$AU$2000=$DY$8),ROWS(EC$11:EC169))),"")</f>
        <v/>
      </c>
      <c r="ED169" s="26" t="str">
        <f>IFERROR(INDEX(AZ$11:AZ$2000,_xlfn.AGGREGATE(15,6,(ROW(AZ$11:AZ$2000)-ROW(AZ$11)+1)/($AU$11:$AU$2000=$DY$8),ROWS(ED$11:ED169))),"")</f>
        <v/>
      </c>
      <c r="EE169" s="26" t="str">
        <f>IFERROR(INDEX(BA$11:BA$2000,_xlfn.AGGREGATE(15,6,(ROW(BA$11:BA$2000)-ROW(BA$11)+1)/($AU$11:$AU$2000=$DY$8),ROWS(EE$11:EE169))),"")</f>
        <v/>
      </c>
      <c r="EF169" s="26" t="str">
        <f>IFERROR(INDEX(BB$11:BB$2000,_xlfn.AGGREGATE(15,6,(ROW(BB$11:BB$2000)-ROW(BB$11)+1)/($AU$11:$AU$2000=$DY$8),ROWS(EF$11:EF169))),"")</f>
        <v/>
      </c>
      <c r="EG169" s="26" t="str">
        <f>IFERROR(INDEX(BC$11:BC$2000,_xlfn.AGGREGATE(15,6,(ROW(BC$11:BC$2000)-ROW(BC$11)+1)/($AU$11:$AU$2000=$DY$8),ROWS(EG$11:EG169))),"")</f>
        <v/>
      </c>
      <c r="EH169" s="26" t="str">
        <f>IFERROR(INDEX(BD$11:BD$2000,_xlfn.AGGREGATE(15,6,(ROW(BD$11:BD$2000)-ROW(BD$11)+1)/($AU$11:$AU$2000=$DY$8),ROWS(EH$11:EH169))),"")</f>
        <v/>
      </c>
      <c r="EI169" s="26" t="str">
        <f>IFERROR(INDEX(BE$11:BE$2000,_xlfn.AGGREGATE(15,6,(ROW(BE$11:BE$2000)-ROW(BE$11)+1)/($AU$11:$AU$2000=$DY$8),ROWS(EI$11:EI169))),"")</f>
        <v/>
      </c>
      <c r="EJ169" s="26" t="str">
        <f>IFERROR(INDEX(BF$11:BF$2000,_xlfn.AGGREGATE(15,6,(ROW(BF$11:BF$2000)-ROW(BF$11)+1)/($AU$11:$AU$2000=$DY$8),ROWS(EJ$11:EJ169))),"")</f>
        <v/>
      </c>
      <c r="EK169" s="26" t="str">
        <f>IFERROR(INDEX(BG$11:BG$2000,_xlfn.AGGREGATE(15,6,(ROW(BG$11:BG$2000)-ROW(BG$11)+1)/($AU$11:$AU$2000=$DY$8),ROWS(EK$11:EK169))),"")</f>
        <v/>
      </c>
      <c r="EL169" s="26" t="str">
        <f>IFERROR(INDEX(BH$11:BH$2000,_xlfn.AGGREGATE(15,6,(ROW(BH$11:BH$2000)-ROW(BH$11)+1)/($AU$11:$AU$2000=$DY$8),ROWS(EL$11:EL169))),"")</f>
        <v/>
      </c>
      <c r="EM169" s="26" t="str">
        <f>IFERROR(INDEX(BI$11:BI$2000,_xlfn.AGGREGATE(15,6,(ROW(BI$11:BI$2000)-ROW(BI$11)+1)/($AU$11:$AU$2000=$DY$8),ROWS(EM$11:EM169))),"")</f>
        <v/>
      </c>
      <c r="EN169" s="26" t="str">
        <f>IFERROR(INDEX(BJ$11:BJ$2000,_xlfn.AGGREGATE(15,6,(ROW(BJ$11:BJ$2000)-ROW(BJ$11)+1)/($AU$11:$AU$2000=$DY$8),ROWS(EN$11:EN169))),"")</f>
        <v/>
      </c>
      <c r="EO169" s="26" t="str">
        <f>IFERROR(INDEX(BK$11:BK$2000,_xlfn.AGGREGATE(15,6,(ROW(BK$11:BK$2000)-ROW(BK$11)+1)/($AU$11:$AU$2000=$DY$8),ROWS(EO$11:EO169))),"")</f>
        <v/>
      </c>
      <c r="EP169" s="26" t="str">
        <f>IFERROR(INDEX(BL$11:BL$2000,_xlfn.AGGREGATE(15,6,(ROW(BL$11:BL$2000)-ROW(BL$11)+1)/($AU$11:$AU$2000=$DY$8),ROWS(EP$11:EP169))),"")</f>
        <v/>
      </c>
      <c r="EQ169" s="26" t="str">
        <f>IFERROR(INDEX(BM$11:BM$2000,_xlfn.AGGREGATE(15,6,(ROW(BM$11:BM$2000)-ROW(BM$11)+1)/($AU$11:$AU$2000=$DY$8),ROWS(EQ$11:EQ169))),"")</f>
        <v/>
      </c>
      <c r="ER169" s="26" t="str">
        <f>IFERROR(INDEX(BN$11:BN$2000,_xlfn.AGGREGATE(15,6,(ROW(BN$11:BN$2000)-ROW(BN$11)+1)/($AU$11:$AU$2000=$DY$8),ROWS(ER$11:ER169))),"")</f>
        <v/>
      </c>
      <c r="ES169" s="26" t="str">
        <f>IFERROR(INDEX(BO$11:BO$2000,_xlfn.AGGREGATE(15,6,(ROW(BO$11:BO$2000)-ROW(BO$11)+1)/($AU$11:$AU$2000=$DY$8),ROWS(ES$11:ES169))),"")</f>
        <v/>
      </c>
      <c r="ET169" s="63" t="str">
        <f>IFERROR(INDEX(BP$11:BP$2000,_xlfn.AGGREGATE(15,6,(ROW(BP$11:BP$2000)-ROW(BP$11)+1)/($AU$11:$AU$2000=$DY$8),ROWS(ET$11:ET169))),"")</f>
        <v/>
      </c>
      <c r="EU169" s="25"/>
      <c r="EV169" s="47">
        <v>17</v>
      </c>
      <c r="EX169" s="164" t="str">
        <f>IFERROR(INDEX(EX$100:EX$149,_xlfn.AGGREGATE(15,6,(ROW(EX$100:EX$149)-ROW(EX$100)+1)/($EX$100:$EX$149="PASS"),ROWS(EX$153:EX169))),"")</f>
        <v/>
      </c>
      <c r="EY169" s="28" t="str">
        <f>IFERROR(INDEX(EY$100:EY$149,_xlfn.AGGREGATE(15,6,(ROW(EY$100:EY$149)-ROW(EY$100)+1)/($EX$100:$EX$149="PASS"),ROWS(EY$153:EY169))),"")</f>
        <v/>
      </c>
      <c r="EZ169" s="25" t="str">
        <f>IFERROR(INDEX(EZ$100:EZ$149,_xlfn.AGGREGATE(15,6,(ROW(EZ$100:EZ$149)-ROW(EZ$100)+1)/($EX$100:$EX$149="PASS"),ROWS(EZ$153:EZ169))),"")</f>
        <v/>
      </c>
      <c r="FA169" s="25" t="str">
        <f>IFERROR(INDEX(FA$100:FA$149,_xlfn.AGGREGATE(15,6,(ROW(FA$100:FA$149)-ROW(FA$100)+1)/($EX$100:$EX$149="PASS"),ROWS(FA$153:FA169))),"")</f>
        <v/>
      </c>
      <c r="FB169" s="25" t="str">
        <f>IFERROR(INDEX(FB$100:FB$149,_xlfn.AGGREGATE(15,6,(ROW(FB$100:FB$149)-ROW(FB$100)+1)/($EX$100:$EX$149="PASS"),ROWS(FB$153:FB169))),"")</f>
        <v/>
      </c>
      <c r="FC169" s="25" t="str">
        <f>IFERROR(INDEX(FC$100:FC$149,_xlfn.AGGREGATE(15,6,(ROW(FC$100:FC$149)-ROW(EY$100)+1)/($EX$100:$EX$149="PASS"),ROWS(FC$153:FC169))),"")</f>
        <v/>
      </c>
      <c r="FD169" s="25" t="str">
        <f>IFERROR(INDEX(FD$100:FD$149,_xlfn.AGGREGATE(15,6,(ROW(FD$100:FD$149)-ROW(EZ$100)+1)/($EX$100:$EX$149="PASS"),ROWS(FD$153:FD169))),"")</f>
        <v/>
      </c>
      <c r="FE169" s="25" t="str">
        <f>IFERROR(INDEX(FE$100:FE$149,_xlfn.AGGREGATE(15,6,(ROW(FE$100:FE$149)-ROW(FA$100)+1)/($EX$100:$EX$149="PASS"),ROWS(FE$153:FE169))),"")</f>
        <v/>
      </c>
      <c r="FF169" s="30" t="str">
        <f>IFERROR(INDEX(FF$100:FF$149,_xlfn.AGGREGATE(15,6,(ROW(FF$100:FF$149)-ROW(FB$100)+1)/($EX$100:$EX$149="PASS"),ROWS(FF$153:FF169))),"")</f>
        <v/>
      </c>
      <c r="FG169" s="25" t="str">
        <f>IFERROR(INDEX(FG$100:FG$149,_xlfn.AGGREGATE(15,6,(ROW(FG$100:FG$149)-ROW(FC$100)+1)/($EX$100:$EX$149="PASS"),ROWS(FG$153:FG169))),"")</f>
        <v/>
      </c>
      <c r="FH169" s="25" t="str">
        <f>IFERROR(INDEX(FH$100:FH$149,_xlfn.AGGREGATE(15,6,(ROW(FH$100:FH$149)-ROW(FD$100)+1)/($EX$100:$EX$149="PASS"),ROWS(FH$153:FH169))),"")</f>
        <v/>
      </c>
      <c r="FI169" s="25" t="str">
        <f>IFERROR(INDEX(FI$100:FI$149,_xlfn.AGGREGATE(15,6,(ROW(FI$100:FI$149)-ROW(FE$100)+1)/($EX$100:$EX$149="PASS"),ROWS(FI$153:FI169))),"")</f>
        <v/>
      </c>
      <c r="FJ169" s="25" t="str">
        <f>IFERROR(INDEX(FJ$100:FJ$149,_xlfn.AGGREGATE(15,6,(ROW(FJ$100:FJ$149)-ROW(FF$100)+1)/($EX$100:$EX$149="PASS"),ROWS(FJ$153:FJ169))),"")</f>
        <v/>
      </c>
      <c r="FK169" s="25"/>
      <c r="FL169" s="28" t="str">
        <f>IFERROR(INDEX(FL$100:FL$149,_xlfn.AGGREGATE(15,6,(ROW(FL$100:FL$149)-ROW(FH$100)+1)/($EX$100:$EX$149="PASS"),ROWS(FL$153:FL169))),"")</f>
        <v/>
      </c>
      <c r="FM169" s="25" t="str">
        <f>IFERROR(INDEX(FM$100:FM$149,_xlfn.AGGREGATE(15,6,(ROW(FM$100:FM$149)-ROW(FI$100)+1)/($EX$100:$EX$149="PASS"),ROWS(FM$153:FM169))),"")</f>
        <v/>
      </c>
      <c r="FN169" s="25" t="str">
        <f>IFERROR(INDEX(FN$100:FN$149,_xlfn.AGGREGATE(15,6,(ROW(FN$100:FN$149)-ROW(FJ$100)+1)/($EX$100:$EX$149="PASS"),ROWS(FN$153:FN169))),"")</f>
        <v/>
      </c>
      <c r="FO169" s="25" t="str">
        <f>IFERROR(INDEX(FO$100:FO$149,_xlfn.AGGREGATE(15,6,(ROW(FO$100:FO$149)-ROW(FK$100)+1)/($EX$100:$EX$149="PASS"),ROWS(FO$153:FO169))),"")</f>
        <v/>
      </c>
      <c r="FP169" s="25" t="str">
        <f>IFERROR(INDEX(FP$100:FP$149,_xlfn.AGGREGATE(15,6,(ROW(FP$100:FP$149)-ROW(FL$100)+1)/($EX$100:$EX$149="PASS"),ROWS(FP$153:FP169))),"")</f>
        <v/>
      </c>
      <c r="FQ169" s="25" t="str">
        <f>IFERROR(INDEX(FQ$100:FQ$149,_xlfn.AGGREGATE(15,6,(ROW(FQ$100:FQ$149)-ROW(FM$100)+1)/($EX$100:$EX$149="PASS"),ROWS(FQ$153:FQ169))),"")</f>
        <v/>
      </c>
      <c r="FR169" s="25" t="str">
        <f>IFERROR(INDEX(FR$100:FR$149,_xlfn.AGGREGATE(15,6,(ROW(FR$100:FR$149)-ROW(FN$100)+1)/($EX$100:$EX$149="PASS"),ROWS(FR$153:FR169))),"")</f>
        <v/>
      </c>
      <c r="FS169" s="165" t="str">
        <f>IFERROR(INDEX(FS$100:FS$149,_xlfn.AGGREGATE(15,6,(ROW(FS$100:FS$149)-ROW(FO$100)+1)/($EX$100:$EX$149="PASS"),ROWS(FS$153:FS169))),"")</f>
        <v/>
      </c>
      <c r="FT169" s="25"/>
      <c r="FU169" s="49"/>
      <c r="FV169" s="21"/>
      <c r="FW169" s="164" t="str">
        <f>IFERROR(INDEX(FW$100:FW$149,_xlfn.AGGREGATE(15,6,(ROW(FW$100:FW$149)-ROW(FW$100)+1)/($FW$100:$FW$149="PASS"),ROWS(FW$153:FW169))),"")</f>
        <v>PASS</v>
      </c>
      <c r="FX169" s="28">
        <f>IFERROR(INDEX(FX$100:FX$149,_xlfn.AGGREGATE(15,6,(ROW(FX$100:FX$149)-ROW(FX$100)+1)/($FW$100:$FW$149="PASS"),ROWS(FX$153:FX169))),"")</f>
        <v>3</v>
      </c>
      <c r="FY169" s="25">
        <f>IFERROR(INDEX(FY$100:FY$149,_xlfn.AGGREGATE(15,6,(ROW(FY$100:FY$149)-ROW(FY$100)+1)/($FW$100:$FW$149="PASS"),ROWS(FY$153:FY169))),"")</f>
        <v>1</v>
      </c>
      <c r="FZ169" s="25">
        <f>IFERROR(INDEX(FZ$100:FZ$149,_xlfn.AGGREGATE(15,6,(ROW(FZ$100:FZ$149)-ROW(FZ$100)+1)/($FW$100:$FW$149="PASS"),ROWS(FZ$153:FZ169))),"")</f>
        <v>1</v>
      </c>
      <c r="GA169" s="25">
        <f>IFERROR(INDEX(GA$100:GA$149,_xlfn.AGGREGATE(15,6,(ROW(GA$100:GA$149)-ROW(GA$100)+1)/($FW$100:$FW$149="PASS"),ROWS(GA$153:GA169))),"")</f>
        <v>3</v>
      </c>
      <c r="GB169" s="25">
        <f>IFERROR(INDEX(GB$100:GB$149,_xlfn.AGGREGATE(15,6,(ROW(GB$100:GB$149)-ROW(FX$100)+1)/($FW$100:$FW$149="PASS"),ROWS(GB$153:GB169))),"")</f>
        <v>1</v>
      </c>
      <c r="GC169" s="25">
        <f>IFERROR(INDEX(GC$100:GC$149,_xlfn.AGGREGATE(15,6,(ROW(GC$100:GC$149)-ROW(FY$100)+1)/($FW$100:$FW$149="PASS"),ROWS(GC$153:GC169))),"")</f>
        <v>1</v>
      </c>
      <c r="GD169" s="25">
        <f>IFERROR(INDEX(GD$100:GD$149,_xlfn.AGGREGATE(15,6,(ROW(GD$100:GD$149)-ROW(FZ$100)+1)/($FW$100:$FW$149="PASS"),ROWS(GD$153:GD169))),"")</f>
        <v>3</v>
      </c>
      <c r="GE169" s="30">
        <f>IFERROR(INDEX(GE$100:GE$149,_xlfn.AGGREGATE(15,6,(ROW(GE$100:GE$149)-ROW(GA$100)+1)/($FW$100:$FW$149="PASS"),ROWS(GE$153:GE169))),"")</f>
        <v>1</v>
      </c>
      <c r="GF169" s="25">
        <f>IFERROR(INDEX(GF$100:GF$149,_xlfn.AGGREGATE(15,6,(ROW(GF$100:GF$149)-ROW(GB$100)+1)/($FW$100:$FW$149="PASS"),ROWS(GF$153:GF169))),"")</f>
        <v>440.5</v>
      </c>
      <c r="GG169" s="25">
        <f>IFERROR(INDEX(GG$100:GG$149,_xlfn.AGGREGATE(15,6,(ROW(GG$100:GG$149)-ROW(GC$100)+1)/($FW$100:$FW$149="PASS"),ROWS(GG$153:GG169))),"")</f>
        <v>0</v>
      </c>
      <c r="GH169" s="25">
        <f>IFERROR(INDEX(GH$100:GH$149,_xlfn.AGGREGATE(15,6,(ROW(GH$100:GH$149)-ROW(GD$100)+1)/($FW$100:$FW$149="PASS"),ROWS(GH$153:GH169))),"")</f>
        <v>459.5</v>
      </c>
      <c r="GI169" s="25">
        <f>IFERROR(INDEX(GI$100:GI$149,_xlfn.AGGREGATE(15,6,(ROW(GI$100:GI$149)-ROW(GE$100)+1)/($FW$100:$FW$149="PASS"),ROWS(GI$153:GI169))),"")</f>
        <v>9.5</v>
      </c>
      <c r="GJ169" s="25">
        <f>IFERROR(INDEX(GJ$100:GJ$149,_xlfn.AGGREGATE(15,6,(ROW(GJ$100:GJ$149)-ROW(GF$100)+1)/($FW$100:$FW$149="PASS"),ROWS(GJ$153:GJ169))),"")</f>
        <v>0</v>
      </c>
      <c r="GK169" s="28">
        <f>IFERROR(INDEX(GK$100:GK$149,_xlfn.AGGREGATE(15,6,(ROW(GK$100:GK$149)-ROW(GG$100)+1)/($FW$100:$FW$149="PASS"),ROWS(GK$153:GK169))),"")</f>
        <v>464.64859999999999</v>
      </c>
      <c r="GL169" s="25">
        <f>IFERROR(INDEX(GL$100:GL$149,_xlfn.AGGREGATE(15,6,(ROW(GL$100:GL$149)-ROW(GH$100)+1)/($FW$100:$FW$149="PASS"),ROWS(GL$153:GL169))),"")</f>
        <v>905.27359999999999</v>
      </c>
      <c r="GM169" s="165">
        <f>IFERROR(INDEX(GM$100:GM$149,_xlfn.AGGREGATE(15,6,(ROW(GM$100:GM$149)-ROW(GI$100)+1)/($FW$100:$FW$149="PASS"),ROWS(GM$153:GM169))),"")</f>
        <v>1345.8986</v>
      </c>
      <c r="GN169" s="25">
        <f>IFERROR(INDEX(GN$100:GN$149,_xlfn.AGGREGATE(15,6,(ROW(GN$100:GN$149)-ROW(GJ$100)+1)/($FW$100:$FW$149="PASS"),ROWS(GN$153:GN169))),"")</f>
        <v>1805.3986</v>
      </c>
      <c r="GO169" s="25"/>
      <c r="GP169" s="305"/>
      <c r="GR169" s="12"/>
      <c r="GS169" s="12"/>
      <c r="GT169" s="12"/>
      <c r="GU169" s="12"/>
      <c r="GV169" s="12"/>
      <c r="GW169" s="12"/>
      <c r="GX169" s="12"/>
      <c r="GY169" s="12"/>
      <c r="GZ169" s="12"/>
      <c r="HA169" s="12"/>
      <c r="HB169" s="12"/>
      <c r="HC169" s="26"/>
      <c r="HD169" s="26"/>
      <c r="HE169" s="26"/>
      <c r="HF169" s="26"/>
      <c r="HG169" s="26"/>
      <c r="HH169" s="2"/>
      <c r="HI169" s="2"/>
      <c r="HJ169" s="25"/>
      <c r="HK169" s="2"/>
      <c r="HL169" s="2"/>
    </row>
    <row r="170" spans="14:220" x14ac:dyDescent="0.3">
      <c r="N170" s="2"/>
      <c r="O170" s="25"/>
      <c r="P170" s="25"/>
      <c r="Q170" s="25"/>
      <c r="R170" s="25"/>
      <c r="S170" s="25"/>
      <c r="T170" s="25"/>
      <c r="U170" s="25"/>
      <c r="V170" s="2"/>
      <c r="W170" s="2"/>
      <c r="X170" s="2"/>
      <c r="Y170" s="25"/>
      <c r="Z170" s="25"/>
      <c r="AA170" s="25"/>
      <c r="AB170" s="2"/>
      <c r="AC170" s="25"/>
      <c r="AD170" s="25"/>
      <c r="AE170" s="25"/>
      <c r="AF170" s="25"/>
      <c r="AG170" s="25"/>
      <c r="AH170" s="25"/>
      <c r="AI170" s="25"/>
      <c r="AJ170" s="25"/>
      <c r="AK170" s="25"/>
      <c r="AL170" s="25"/>
      <c r="AM170" s="25"/>
      <c r="AN170" s="25"/>
      <c r="AO170" s="25"/>
      <c r="AP170" s="25"/>
      <c r="AQ170" s="25"/>
      <c r="AR170" s="142"/>
      <c r="AS170" s="18">
        <v>14</v>
      </c>
      <c r="AT170" s="26" t="s">
        <v>122</v>
      </c>
      <c r="AU170" s="4" t="str">
        <f t="shared" si="261"/>
        <v>FAIL</v>
      </c>
      <c r="AV170" s="26">
        <v>1</v>
      </c>
      <c r="AW170" s="26">
        <v>1</v>
      </c>
      <c r="AX170" s="26">
        <v>3</v>
      </c>
      <c r="AY170" s="26">
        <v>3</v>
      </c>
      <c r="AZ170" s="26">
        <v>1</v>
      </c>
      <c r="BA170" s="26">
        <v>1</v>
      </c>
      <c r="BB170" s="26">
        <v>3</v>
      </c>
      <c r="BC170" s="26">
        <v>3</v>
      </c>
      <c r="BD170" s="26">
        <f t="shared" si="262"/>
        <v>232</v>
      </c>
      <c r="BE170" s="26"/>
      <c r="BF170" s="26">
        <f t="shared" si="263"/>
        <v>260</v>
      </c>
      <c r="BG170" s="63">
        <f t="shared" si="260"/>
        <v>14</v>
      </c>
      <c r="BH170" s="26"/>
      <c r="BI170" s="138">
        <f t="shared" si="264"/>
        <v>232</v>
      </c>
      <c r="BJ170" s="138">
        <f t="shared" si="265"/>
        <v>464</v>
      </c>
      <c r="BK170" s="138">
        <f t="shared" si="266"/>
        <v>724</v>
      </c>
      <c r="BL170" s="138">
        <f t="shared" si="267"/>
        <v>984</v>
      </c>
      <c r="BM170" s="138">
        <f t="shared" si="268"/>
        <v>1216</v>
      </c>
      <c r="BN170" s="138">
        <f t="shared" si="269"/>
        <v>1448</v>
      </c>
      <c r="BO170" s="138">
        <f t="shared" si="270"/>
        <v>1708</v>
      </c>
      <c r="BP170" s="138">
        <f t="shared" si="271"/>
        <v>0</v>
      </c>
      <c r="BQ170" s="26"/>
      <c r="BR170" s="26" t="str">
        <f t="shared" si="272"/>
        <v>yes3</v>
      </c>
      <c r="BS170" s="26" t="str">
        <f t="shared" si="250"/>
        <v>Int</v>
      </c>
      <c r="BT170" s="26"/>
      <c r="BU170" s="26"/>
      <c r="BV170" s="1">
        <f t="shared" si="278"/>
        <v>0</v>
      </c>
      <c r="BW170" s="1">
        <f t="shared" si="278"/>
        <v>0</v>
      </c>
      <c r="BX170" s="1">
        <f t="shared" si="278"/>
        <v>0</v>
      </c>
      <c r="BY170" s="1">
        <f t="shared" si="278"/>
        <v>0</v>
      </c>
      <c r="BZ170" s="1">
        <f t="shared" si="278"/>
        <v>0</v>
      </c>
      <c r="CA170" s="1">
        <f t="shared" si="278"/>
        <v>0</v>
      </c>
      <c r="CB170" s="1">
        <f t="shared" si="278"/>
        <v>0</v>
      </c>
      <c r="CC170" s="1">
        <f t="shared" si="278"/>
        <v>0</v>
      </c>
      <c r="CD170" s="1">
        <f t="shared" si="278"/>
        <v>0</v>
      </c>
      <c r="CE170" s="1">
        <f t="shared" si="278"/>
        <v>0</v>
      </c>
      <c r="CF170" s="1">
        <f t="shared" si="279"/>
        <v>0</v>
      </c>
      <c r="CG170" s="1">
        <f t="shared" si="279"/>
        <v>0</v>
      </c>
      <c r="CH170" s="1">
        <f t="shared" si="279"/>
        <v>0</v>
      </c>
      <c r="CI170" s="1">
        <f t="shared" si="279"/>
        <v>0</v>
      </c>
      <c r="CJ170" s="1">
        <f t="shared" si="279"/>
        <v>0</v>
      </c>
      <c r="CK170" s="1">
        <f t="shared" si="279"/>
        <v>0</v>
      </c>
      <c r="CL170" s="1">
        <f t="shared" si="279"/>
        <v>0</v>
      </c>
      <c r="CM170" s="1">
        <f t="shared" si="279"/>
        <v>0</v>
      </c>
      <c r="CN170" s="1">
        <f t="shared" si="279"/>
        <v>1</v>
      </c>
      <c r="CO170" s="1">
        <f t="shared" si="279"/>
        <v>0</v>
      </c>
      <c r="CP170" s="1">
        <f t="shared" si="280"/>
        <v>0</v>
      </c>
      <c r="CQ170" s="1">
        <f t="shared" si="280"/>
        <v>0</v>
      </c>
      <c r="CR170" s="1">
        <f t="shared" si="280"/>
        <v>0</v>
      </c>
      <c r="CS170" s="1">
        <f t="shared" si="280"/>
        <v>0</v>
      </c>
      <c r="CT170" s="1">
        <f t="shared" si="280"/>
        <v>0</v>
      </c>
      <c r="CU170" s="1">
        <f t="shared" si="280"/>
        <v>0</v>
      </c>
      <c r="CV170" s="1">
        <f t="shared" si="280"/>
        <v>0</v>
      </c>
      <c r="CW170" s="1">
        <f t="shared" si="280"/>
        <v>0</v>
      </c>
      <c r="CX170" s="1">
        <f t="shared" si="280"/>
        <v>0</v>
      </c>
      <c r="CY170" s="1">
        <f t="shared" si="280"/>
        <v>0</v>
      </c>
      <c r="CZ170" s="1">
        <f t="shared" si="281"/>
        <v>0</v>
      </c>
      <c r="DA170" s="1">
        <f t="shared" si="281"/>
        <v>0</v>
      </c>
      <c r="DB170" s="1">
        <f t="shared" si="281"/>
        <v>0</v>
      </c>
      <c r="DC170" s="1">
        <f t="shared" si="281"/>
        <v>0</v>
      </c>
      <c r="DD170" s="1">
        <f t="shared" si="281"/>
        <v>0</v>
      </c>
      <c r="DE170" s="1">
        <f t="shared" si="281"/>
        <v>0</v>
      </c>
      <c r="DF170" s="1">
        <f t="shared" si="281"/>
        <v>1</v>
      </c>
      <c r="DG170" s="1">
        <f t="shared" si="281"/>
        <v>0</v>
      </c>
      <c r="DH170" s="1">
        <f t="shared" si="281"/>
        <v>0</v>
      </c>
      <c r="DI170" s="1">
        <f t="shared" si="281"/>
        <v>0</v>
      </c>
      <c r="DJ170" s="1">
        <f t="shared" si="282"/>
        <v>0</v>
      </c>
      <c r="DK170" s="1">
        <f t="shared" si="282"/>
        <v>0</v>
      </c>
      <c r="DL170" s="1">
        <f t="shared" si="282"/>
        <v>0</v>
      </c>
      <c r="DM170" s="1">
        <f t="shared" si="282"/>
        <v>0</v>
      </c>
      <c r="DN170" s="1">
        <f t="shared" si="282"/>
        <v>0</v>
      </c>
      <c r="DO170" s="1">
        <f t="shared" si="282"/>
        <v>0</v>
      </c>
      <c r="DP170" s="26"/>
      <c r="DQ170" s="26"/>
      <c r="DR170" s="26"/>
      <c r="DS170" s="26"/>
      <c r="DT170" s="366"/>
      <c r="DU170" s="142"/>
      <c r="DV170" s="26"/>
      <c r="DW170" s="48">
        <v>157</v>
      </c>
      <c r="DX170" s="26" t="str">
        <f>IFERROR(INDEX(AT$11:AT$2000,_xlfn.AGGREGATE(15,6,(ROW(AT$11:AT$2000)-ROW(AT$11)+1)/($AU$11:$AU$2000=$DY$8),ROWS(DX$11:DX170))),"")</f>
        <v/>
      </c>
      <c r="DY170" s="4" t="str">
        <f>IFERROR(INDEX(AU$11:AU$2000,_xlfn.AGGREGATE(15,6,(ROW(AU$11:AU$2000)-ROW(AU$11)+1)/($AU$11:$AU$2000=$DY$8),ROWS(DY$11:DY170))),"")</f>
        <v/>
      </c>
      <c r="DZ170" s="26" t="str">
        <f>IFERROR(INDEX(AV$11:AV$2000,_xlfn.AGGREGATE(15,6,(ROW(AV$11:AV$2000)-ROW(AV$11)+1)/($AU$11:$AU$2000=$DY$8),ROWS(DZ$11:DZ170))),"")</f>
        <v/>
      </c>
      <c r="EA170" s="26" t="str">
        <f>IFERROR(INDEX(AW$11:AW$2000,_xlfn.AGGREGATE(15,6,(ROW(AW$11:AW$2000)-ROW(AW$11)+1)/($AU$11:$AU$2000=$DY$8),ROWS(EA$11:EA170))),"")</f>
        <v/>
      </c>
      <c r="EB170" s="26" t="str">
        <f>IFERROR(INDEX(AX$11:AX$2000,_xlfn.AGGREGATE(15,6,(ROW(AX$11:AX$2000)-ROW(AX$11)+1)/($AU$11:$AU$2000=$DY$8),ROWS(EB$11:EB170))),"")</f>
        <v/>
      </c>
      <c r="EC170" s="26" t="str">
        <f>IFERROR(INDEX(AY$11:AY$2000,_xlfn.AGGREGATE(15,6,(ROW(AY$11:AY$2000)-ROW(AY$11)+1)/($AU$11:$AU$2000=$DY$8),ROWS(EC$11:EC170))),"")</f>
        <v/>
      </c>
      <c r="ED170" s="26" t="str">
        <f>IFERROR(INDEX(AZ$11:AZ$2000,_xlfn.AGGREGATE(15,6,(ROW(AZ$11:AZ$2000)-ROW(AZ$11)+1)/($AU$11:$AU$2000=$DY$8),ROWS(ED$11:ED170))),"")</f>
        <v/>
      </c>
      <c r="EE170" s="26" t="str">
        <f>IFERROR(INDEX(BA$11:BA$2000,_xlfn.AGGREGATE(15,6,(ROW(BA$11:BA$2000)-ROW(BA$11)+1)/($AU$11:$AU$2000=$DY$8),ROWS(EE$11:EE170))),"")</f>
        <v/>
      </c>
      <c r="EF170" s="26" t="str">
        <f>IFERROR(INDEX(BB$11:BB$2000,_xlfn.AGGREGATE(15,6,(ROW(BB$11:BB$2000)-ROW(BB$11)+1)/($AU$11:$AU$2000=$DY$8),ROWS(EF$11:EF170))),"")</f>
        <v/>
      </c>
      <c r="EG170" s="26" t="str">
        <f>IFERROR(INDEX(BC$11:BC$2000,_xlfn.AGGREGATE(15,6,(ROW(BC$11:BC$2000)-ROW(BC$11)+1)/($AU$11:$AU$2000=$DY$8),ROWS(EG$11:EG170))),"")</f>
        <v/>
      </c>
      <c r="EH170" s="26" t="str">
        <f>IFERROR(INDEX(BD$11:BD$2000,_xlfn.AGGREGATE(15,6,(ROW(BD$11:BD$2000)-ROW(BD$11)+1)/($AU$11:$AU$2000=$DY$8),ROWS(EH$11:EH170))),"")</f>
        <v/>
      </c>
      <c r="EI170" s="26" t="str">
        <f>IFERROR(INDEX(BE$11:BE$2000,_xlfn.AGGREGATE(15,6,(ROW(BE$11:BE$2000)-ROW(BE$11)+1)/($AU$11:$AU$2000=$DY$8),ROWS(EI$11:EI170))),"")</f>
        <v/>
      </c>
      <c r="EJ170" s="26" t="str">
        <f>IFERROR(INDEX(BF$11:BF$2000,_xlfn.AGGREGATE(15,6,(ROW(BF$11:BF$2000)-ROW(BF$11)+1)/($AU$11:$AU$2000=$DY$8),ROWS(EJ$11:EJ170))),"")</f>
        <v/>
      </c>
      <c r="EK170" s="26" t="str">
        <f>IFERROR(INDEX(BG$11:BG$2000,_xlfn.AGGREGATE(15,6,(ROW(BG$11:BG$2000)-ROW(BG$11)+1)/($AU$11:$AU$2000=$DY$8),ROWS(EK$11:EK170))),"")</f>
        <v/>
      </c>
      <c r="EL170" s="26" t="str">
        <f>IFERROR(INDEX(BH$11:BH$2000,_xlfn.AGGREGATE(15,6,(ROW(BH$11:BH$2000)-ROW(BH$11)+1)/($AU$11:$AU$2000=$DY$8),ROWS(EL$11:EL170))),"")</f>
        <v/>
      </c>
      <c r="EM170" s="26" t="str">
        <f>IFERROR(INDEX(BI$11:BI$2000,_xlfn.AGGREGATE(15,6,(ROW(BI$11:BI$2000)-ROW(BI$11)+1)/($AU$11:$AU$2000=$DY$8),ROWS(EM$11:EM170))),"")</f>
        <v/>
      </c>
      <c r="EN170" s="26" t="str">
        <f>IFERROR(INDEX(BJ$11:BJ$2000,_xlfn.AGGREGATE(15,6,(ROW(BJ$11:BJ$2000)-ROW(BJ$11)+1)/($AU$11:$AU$2000=$DY$8),ROWS(EN$11:EN170))),"")</f>
        <v/>
      </c>
      <c r="EO170" s="26" t="str">
        <f>IFERROR(INDEX(BK$11:BK$2000,_xlfn.AGGREGATE(15,6,(ROW(BK$11:BK$2000)-ROW(BK$11)+1)/($AU$11:$AU$2000=$DY$8),ROWS(EO$11:EO170))),"")</f>
        <v/>
      </c>
      <c r="EP170" s="26" t="str">
        <f>IFERROR(INDEX(BL$11:BL$2000,_xlfn.AGGREGATE(15,6,(ROW(BL$11:BL$2000)-ROW(BL$11)+1)/($AU$11:$AU$2000=$DY$8),ROWS(EP$11:EP170))),"")</f>
        <v/>
      </c>
      <c r="EQ170" s="26" t="str">
        <f>IFERROR(INDEX(BM$11:BM$2000,_xlfn.AGGREGATE(15,6,(ROW(BM$11:BM$2000)-ROW(BM$11)+1)/($AU$11:$AU$2000=$DY$8),ROWS(EQ$11:EQ170))),"")</f>
        <v/>
      </c>
      <c r="ER170" s="26" t="str">
        <f>IFERROR(INDEX(BN$11:BN$2000,_xlfn.AGGREGATE(15,6,(ROW(BN$11:BN$2000)-ROW(BN$11)+1)/($AU$11:$AU$2000=$DY$8),ROWS(ER$11:ER170))),"")</f>
        <v/>
      </c>
      <c r="ES170" s="26" t="str">
        <f>IFERROR(INDEX(BO$11:BO$2000,_xlfn.AGGREGATE(15,6,(ROW(BO$11:BO$2000)-ROW(BO$11)+1)/($AU$11:$AU$2000=$DY$8),ROWS(ES$11:ES170))),"")</f>
        <v/>
      </c>
      <c r="ET170" s="63" t="str">
        <f>IFERROR(INDEX(BP$11:BP$2000,_xlfn.AGGREGATE(15,6,(ROW(BP$11:BP$2000)-ROW(BP$11)+1)/($AU$11:$AU$2000=$DY$8),ROWS(ET$11:ET170))),"")</f>
        <v/>
      </c>
      <c r="EU170" s="25"/>
      <c r="EV170" s="47">
        <v>18</v>
      </c>
      <c r="EX170" s="164" t="str">
        <f>IFERROR(INDEX(EX$100:EX$149,_xlfn.AGGREGATE(15,6,(ROW(EX$100:EX$149)-ROW(EX$100)+1)/($EX$100:$EX$149="PASS"),ROWS(EX$153:EX170))),"")</f>
        <v/>
      </c>
      <c r="EY170" s="28" t="str">
        <f>IFERROR(INDEX(EY$100:EY$149,_xlfn.AGGREGATE(15,6,(ROW(EY$100:EY$149)-ROW(EY$100)+1)/($EX$100:$EX$149="PASS"),ROWS(EY$153:EY170))),"")</f>
        <v/>
      </c>
      <c r="EZ170" s="25" t="str">
        <f>IFERROR(INDEX(EZ$100:EZ$149,_xlfn.AGGREGATE(15,6,(ROW(EZ$100:EZ$149)-ROW(EZ$100)+1)/($EX$100:$EX$149="PASS"),ROWS(EZ$153:EZ170))),"")</f>
        <v/>
      </c>
      <c r="FA170" s="25" t="str">
        <f>IFERROR(INDEX(FA$100:FA$149,_xlfn.AGGREGATE(15,6,(ROW(FA$100:FA$149)-ROW(FA$100)+1)/($EX$100:$EX$149="PASS"),ROWS(FA$153:FA170))),"")</f>
        <v/>
      </c>
      <c r="FB170" s="25" t="str">
        <f>IFERROR(INDEX(FB$100:FB$149,_xlfn.AGGREGATE(15,6,(ROW(FB$100:FB$149)-ROW(FB$100)+1)/($EX$100:$EX$149="PASS"),ROWS(FB$153:FB170))),"")</f>
        <v/>
      </c>
      <c r="FC170" s="25" t="str">
        <f>IFERROR(INDEX(FC$100:FC$149,_xlfn.AGGREGATE(15,6,(ROW(FC$100:FC$149)-ROW(EY$100)+1)/($EX$100:$EX$149="PASS"),ROWS(FC$153:FC170))),"")</f>
        <v/>
      </c>
      <c r="FD170" s="25" t="str">
        <f>IFERROR(INDEX(FD$100:FD$149,_xlfn.AGGREGATE(15,6,(ROW(FD$100:FD$149)-ROW(EZ$100)+1)/($EX$100:$EX$149="PASS"),ROWS(FD$153:FD170))),"")</f>
        <v/>
      </c>
      <c r="FE170" s="25" t="str">
        <f>IFERROR(INDEX(FE$100:FE$149,_xlfn.AGGREGATE(15,6,(ROW(FE$100:FE$149)-ROW(FA$100)+1)/($EX$100:$EX$149="PASS"),ROWS(FE$153:FE170))),"")</f>
        <v/>
      </c>
      <c r="FF170" s="30" t="str">
        <f>IFERROR(INDEX(FF$100:FF$149,_xlfn.AGGREGATE(15,6,(ROW(FF$100:FF$149)-ROW(FB$100)+1)/($EX$100:$EX$149="PASS"),ROWS(FF$153:FF170))),"")</f>
        <v/>
      </c>
      <c r="FG170" s="25" t="str">
        <f>IFERROR(INDEX(FG$100:FG$149,_xlfn.AGGREGATE(15,6,(ROW(FG$100:FG$149)-ROW(FC$100)+1)/($EX$100:$EX$149="PASS"),ROWS(FG$153:FG170))),"")</f>
        <v/>
      </c>
      <c r="FH170" s="25" t="str">
        <f>IFERROR(INDEX(FH$100:FH$149,_xlfn.AGGREGATE(15,6,(ROW(FH$100:FH$149)-ROW(FD$100)+1)/($EX$100:$EX$149="PASS"),ROWS(FH$153:FH170))),"")</f>
        <v/>
      </c>
      <c r="FI170" s="25" t="str">
        <f>IFERROR(INDEX(FI$100:FI$149,_xlfn.AGGREGATE(15,6,(ROW(FI$100:FI$149)-ROW(FE$100)+1)/($EX$100:$EX$149="PASS"),ROWS(FI$153:FI170))),"")</f>
        <v/>
      </c>
      <c r="FJ170" s="25" t="str">
        <f>IFERROR(INDEX(FJ$100:FJ$149,_xlfn.AGGREGATE(15,6,(ROW(FJ$100:FJ$149)-ROW(FF$100)+1)/($EX$100:$EX$149="PASS"),ROWS(FJ$153:FJ170))),"")</f>
        <v/>
      </c>
      <c r="FK170" s="25"/>
      <c r="FL170" s="28" t="str">
        <f>IFERROR(INDEX(FL$100:FL$149,_xlfn.AGGREGATE(15,6,(ROW(FL$100:FL$149)-ROW(FH$100)+1)/($EX$100:$EX$149="PASS"),ROWS(FL$153:FL170))),"")</f>
        <v/>
      </c>
      <c r="FM170" s="25" t="str">
        <f>IFERROR(INDEX(FM$100:FM$149,_xlfn.AGGREGATE(15,6,(ROW(FM$100:FM$149)-ROW(FI$100)+1)/($EX$100:$EX$149="PASS"),ROWS(FM$153:FM170))),"")</f>
        <v/>
      </c>
      <c r="FN170" s="25" t="str">
        <f>IFERROR(INDEX(FN$100:FN$149,_xlfn.AGGREGATE(15,6,(ROW(FN$100:FN$149)-ROW(FJ$100)+1)/($EX$100:$EX$149="PASS"),ROWS(FN$153:FN170))),"")</f>
        <v/>
      </c>
      <c r="FO170" s="25" t="str">
        <f>IFERROR(INDEX(FO$100:FO$149,_xlfn.AGGREGATE(15,6,(ROW(FO$100:FO$149)-ROW(FK$100)+1)/($EX$100:$EX$149="PASS"),ROWS(FO$153:FO170))),"")</f>
        <v/>
      </c>
      <c r="FP170" s="25" t="str">
        <f>IFERROR(INDEX(FP$100:FP$149,_xlfn.AGGREGATE(15,6,(ROW(FP$100:FP$149)-ROW(FL$100)+1)/($EX$100:$EX$149="PASS"),ROWS(FP$153:FP170))),"")</f>
        <v/>
      </c>
      <c r="FQ170" s="25" t="str">
        <f>IFERROR(INDEX(FQ$100:FQ$149,_xlfn.AGGREGATE(15,6,(ROW(FQ$100:FQ$149)-ROW(FM$100)+1)/($EX$100:$EX$149="PASS"),ROWS(FQ$153:FQ170))),"")</f>
        <v/>
      </c>
      <c r="FR170" s="25" t="str">
        <f>IFERROR(INDEX(FR$100:FR$149,_xlfn.AGGREGATE(15,6,(ROW(FR$100:FR$149)-ROW(FN$100)+1)/($EX$100:$EX$149="PASS"),ROWS(FR$153:FR170))),"")</f>
        <v/>
      </c>
      <c r="FS170" s="165" t="str">
        <f>IFERROR(INDEX(FS$100:FS$149,_xlfn.AGGREGATE(15,6,(ROW(FS$100:FS$149)-ROW(FO$100)+1)/($EX$100:$EX$149="PASS"),ROWS(FS$153:FS170))),"")</f>
        <v/>
      </c>
      <c r="FT170" s="25"/>
      <c r="FU170" s="49"/>
      <c r="FV170" s="21"/>
      <c r="FW170" s="164" t="str">
        <f>IFERROR(INDEX(FW$100:FW$149,_xlfn.AGGREGATE(15,6,(ROW(FW$100:FW$149)-ROW(FW$100)+1)/($FW$100:$FW$149="PASS"),ROWS(FW$153:FW170))),"")</f>
        <v>PASS</v>
      </c>
      <c r="FX170" s="28">
        <f>IFERROR(INDEX(FX$100:FX$149,_xlfn.AGGREGATE(15,6,(ROW(FX$100:FX$149)-ROW(FX$100)+1)/($FW$100:$FW$149="PASS"),ROWS(FX$153:FX170))),"")</f>
        <v>3</v>
      </c>
      <c r="FY170" s="25">
        <f>IFERROR(INDEX(FY$100:FY$149,_xlfn.AGGREGATE(15,6,(ROW(FY$100:FY$149)-ROW(FY$100)+1)/($FW$100:$FW$149="PASS"),ROWS(FY$153:FY170))),"")</f>
        <v>1</v>
      </c>
      <c r="FZ170" s="25">
        <f>IFERROR(INDEX(FZ$100:FZ$149,_xlfn.AGGREGATE(15,6,(ROW(FZ$100:FZ$149)-ROW(FZ$100)+1)/($FW$100:$FW$149="PASS"),ROWS(FZ$153:FZ170))),"")</f>
        <v>1</v>
      </c>
      <c r="GA170" s="25">
        <f>IFERROR(INDEX(GA$100:GA$149,_xlfn.AGGREGATE(15,6,(ROW(GA$100:GA$149)-ROW(GA$100)+1)/($FW$100:$FW$149="PASS"),ROWS(GA$153:GA170))),"")</f>
        <v>3</v>
      </c>
      <c r="GB170" s="25">
        <f>IFERROR(INDEX(GB$100:GB$149,_xlfn.AGGREGATE(15,6,(ROW(GB$100:GB$149)-ROW(FX$100)+1)/($FW$100:$FW$149="PASS"),ROWS(GB$153:GB170))),"")</f>
        <v>1</v>
      </c>
      <c r="GC170" s="25">
        <f>IFERROR(INDEX(GC$100:GC$149,_xlfn.AGGREGATE(15,6,(ROW(GC$100:GC$149)-ROW(FY$100)+1)/($FW$100:$FW$149="PASS"),ROWS(GC$153:GC170))),"")</f>
        <v>1</v>
      </c>
      <c r="GD170" s="25">
        <f>IFERROR(INDEX(GD$100:GD$149,_xlfn.AGGREGATE(15,6,(ROW(GD$100:GD$149)-ROW(FZ$100)+1)/($FW$100:$FW$149="PASS"),ROWS(GD$153:GD170))),"")</f>
        <v>3</v>
      </c>
      <c r="GE170" s="30">
        <f>IFERROR(INDEX(GE$100:GE$149,_xlfn.AGGREGATE(15,6,(ROW(GE$100:GE$149)-ROW(GA$100)+1)/($FW$100:$FW$149="PASS"),ROWS(GE$153:GE170))),"")</f>
        <v>1</v>
      </c>
      <c r="GF170" s="25">
        <f>IFERROR(INDEX(GF$100:GF$149,_xlfn.AGGREGATE(15,6,(ROW(GF$100:GF$149)-ROW(GB$100)+1)/($FW$100:$FW$149="PASS"),ROWS(GF$153:GF170))),"")</f>
        <v>440</v>
      </c>
      <c r="GG170" s="25">
        <f>IFERROR(INDEX(GG$100:GG$149,_xlfn.AGGREGATE(15,6,(ROW(GG$100:GG$149)-ROW(GC$100)+1)/($FW$100:$FW$149="PASS"),ROWS(GG$153:GG170))),"")</f>
        <v>0</v>
      </c>
      <c r="GH170" s="25">
        <f>IFERROR(INDEX(GH$100:GH$149,_xlfn.AGGREGATE(15,6,(ROW(GH$100:GH$149)-ROW(GD$100)+1)/($FW$100:$FW$149="PASS"),ROWS(GH$153:GH170))),"")</f>
        <v>460</v>
      </c>
      <c r="GI170" s="25">
        <f>IFERROR(INDEX(GI$100:GI$149,_xlfn.AGGREGATE(15,6,(ROW(GI$100:GI$149)-ROW(GE$100)+1)/($FW$100:$FW$149="PASS"),ROWS(GI$153:GI170))),"")</f>
        <v>10</v>
      </c>
      <c r="GJ170" s="25">
        <f>IFERROR(INDEX(GJ$100:GJ$149,_xlfn.AGGREGATE(15,6,(ROW(GJ$100:GJ$149)-ROW(GF$100)+1)/($FW$100:$FW$149="PASS"),ROWS(GJ$153:GJ170))),"")</f>
        <v>0</v>
      </c>
      <c r="GK170" s="28">
        <f>IFERROR(INDEX(GK$100:GK$149,_xlfn.AGGREGATE(15,6,(ROW(GK$100:GK$149)-ROW(GG$100)+1)/($FW$100:$FW$149="PASS"),ROWS(GK$153:GK170))),"")</f>
        <v>465.14859999999999</v>
      </c>
      <c r="GL170" s="25">
        <f>IFERROR(INDEX(GL$100:GL$149,_xlfn.AGGREGATE(15,6,(ROW(GL$100:GL$149)-ROW(GH$100)+1)/($FW$100:$FW$149="PASS"),ROWS(GL$153:GL170))),"")</f>
        <v>905.27359999999999</v>
      </c>
      <c r="GM170" s="165">
        <f>IFERROR(INDEX(GM$100:GM$149,_xlfn.AGGREGATE(15,6,(ROW(GM$100:GM$149)-ROW(GI$100)+1)/($FW$100:$FW$149="PASS"),ROWS(GM$153:GM170))),"")</f>
        <v>1345.3986</v>
      </c>
      <c r="GN170" s="25">
        <f>IFERROR(INDEX(GN$100:GN$149,_xlfn.AGGREGATE(15,6,(ROW(GN$100:GN$149)-ROW(GJ$100)+1)/($FW$100:$FW$149="PASS"),ROWS(GN$153:GN170))),"")</f>
        <v>1805.3986</v>
      </c>
      <c r="GO170" s="25"/>
      <c r="GP170" s="305"/>
      <c r="GR170" s="12"/>
      <c r="GS170" s="12"/>
      <c r="GT170" s="12"/>
      <c r="GU170" s="12"/>
      <c r="GV170" s="12"/>
      <c r="GW170" s="12"/>
      <c r="GX170" s="12"/>
      <c r="GY170" s="12"/>
      <c r="GZ170" s="12"/>
      <c r="HA170" s="12"/>
      <c r="HB170" s="12"/>
      <c r="HC170" s="26"/>
      <c r="HD170" s="26"/>
      <c r="HE170" s="26"/>
      <c r="HF170" s="26"/>
      <c r="HG170" s="26"/>
      <c r="HH170" s="2"/>
      <c r="HI170" s="2"/>
      <c r="HJ170" s="25"/>
      <c r="HK170" s="2"/>
      <c r="HL170" s="2"/>
    </row>
    <row r="171" spans="14:220" x14ac:dyDescent="0.3">
      <c r="N171" s="2"/>
      <c r="O171" s="25"/>
      <c r="P171" s="25"/>
      <c r="Q171" s="25"/>
      <c r="R171" s="25"/>
      <c r="S171" s="25"/>
      <c r="T171" s="25"/>
      <c r="U171" s="25"/>
      <c r="V171" s="2"/>
      <c r="W171" s="2"/>
      <c r="X171" s="2"/>
      <c r="Y171" s="25"/>
      <c r="Z171" s="25"/>
      <c r="AA171" s="25"/>
      <c r="AB171" s="2"/>
      <c r="AC171" s="25"/>
      <c r="AD171" s="25"/>
      <c r="AE171" s="25"/>
      <c r="AF171" s="25"/>
      <c r="AG171" s="25"/>
      <c r="AH171" s="25"/>
      <c r="AI171" s="25"/>
      <c r="AJ171" s="25"/>
      <c r="AK171" s="25"/>
      <c r="AL171" s="25"/>
      <c r="AM171" s="25"/>
      <c r="AN171" s="25"/>
      <c r="AO171" s="25"/>
      <c r="AP171" s="25"/>
      <c r="AQ171" s="25"/>
      <c r="AR171" s="142"/>
      <c r="AS171" s="18">
        <v>15</v>
      </c>
      <c r="AT171" s="26" t="s">
        <v>122</v>
      </c>
      <c r="AU171" s="4" t="str">
        <f t="shared" si="261"/>
        <v>FAIL</v>
      </c>
      <c r="AV171" s="26">
        <v>1</v>
      </c>
      <c r="AW171" s="26">
        <v>1</v>
      </c>
      <c r="AX171" s="26">
        <v>3</v>
      </c>
      <c r="AY171" s="26">
        <v>3</v>
      </c>
      <c r="AZ171" s="26">
        <v>1</v>
      </c>
      <c r="BA171" s="26">
        <v>1</v>
      </c>
      <c r="BB171" s="26">
        <v>3</v>
      </c>
      <c r="BC171" s="26">
        <v>3</v>
      </c>
      <c r="BD171" s="26">
        <f t="shared" si="262"/>
        <v>231</v>
      </c>
      <c r="BE171" s="26"/>
      <c r="BF171" s="26">
        <f t="shared" si="263"/>
        <v>261</v>
      </c>
      <c r="BG171" s="63">
        <f t="shared" si="260"/>
        <v>15</v>
      </c>
      <c r="BH171" s="26"/>
      <c r="BI171" s="138">
        <f t="shared" si="264"/>
        <v>231</v>
      </c>
      <c r="BJ171" s="138">
        <f t="shared" si="265"/>
        <v>462</v>
      </c>
      <c r="BK171" s="138">
        <f t="shared" si="266"/>
        <v>723</v>
      </c>
      <c r="BL171" s="138">
        <f t="shared" si="267"/>
        <v>984</v>
      </c>
      <c r="BM171" s="138">
        <f t="shared" si="268"/>
        <v>1215</v>
      </c>
      <c r="BN171" s="138">
        <f t="shared" si="269"/>
        <v>1446</v>
      </c>
      <c r="BO171" s="138">
        <f t="shared" si="270"/>
        <v>1707</v>
      </c>
      <c r="BP171" s="138">
        <f t="shared" si="271"/>
        <v>0</v>
      </c>
      <c r="BQ171" s="26"/>
      <c r="BR171" s="26" t="str">
        <f t="shared" si="272"/>
        <v>yes3</v>
      </c>
      <c r="BS171" s="26" t="str">
        <f t="shared" si="250"/>
        <v>Int</v>
      </c>
      <c r="BT171" s="26"/>
      <c r="BU171" s="26"/>
      <c r="BV171" s="1">
        <f t="shared" si="278"/>
        <v>0</v>
      </c>
      <c r="BW171" s="1">
        <f t="shared" si="278"/>
        <v>0</v>
      </c>
      <c r="BX171" s="1">
        <f t="shared" si="278"/>
        <v>0</v>
      </c>
      <c r="BY171" s="1">
        <f t="shared" si="278"/>
        <v>0</v>
      </c>
      <c r="BZ171" s="1">
        <f t="shared" si="278"/>
        <v>0</v>
      </c>
      <c r="CA171" s="1">
        <f t="shared" si="278"/>
        <v>0</v>
      </c>
      <c r="CB171" s="1">
        <f t="shared" si="278"/>
        <v>0</v>
      </c>
      <c r="CC171" s="1">
        <f t="shared" si="278"/>
        <v>0</v>
      </c>
      <c r="CD171" s="1">
        <f t="shared" si="278"/>
        <v>0</v>
      </c>
      <c r="CE171" s="1">
        <f t="shared" si="278"/>
        <v>0</v>
      </c>
      <c r="CF171" s="1">
        <f t="shared" si="279"/>
        <v>0</v>
      </c>
      <c r="CG171" s="1">
        <f t="shared" si="279"/>
        <v>0</v>
      </c>
      <c r="CH171" s="1">
        <f t="shared" si="279"/>
        <v>0</v>
      </c>
      <c r="CI171" s="1">
        <f t="shared" si="279"/>
        <v>0</v>
      </c>
      <c r="CJ171" s="1">
        <f t="shared" si="279"/>
        <v>0</v>
      </c>
      <c r="CK171" s="1">
        <f t="shared" si="279"/>
        <v>0</v>
      </c>
      <c r="CL171" s="1">
        <f t="shared" si="279"/>
        <v>0</v>
      </c>
      <c r="CM171" s="1">
        <f t="shared" si="279"/>
        <v>0</v>
      </c>
      <c r="CN171" s="1">
        <f t="shared" si="279"/>
        <v>1</v>
      </c>
      <c r="CO171" s="1">
        <f t="shared" si="279"/>
        <v>0</v>
      </c>
      <c r="CP171" s="1">
        <f t="shared" si="280"/>
        <v>0</v>
      </c>
      <c r="CQ171" s="1">
        <f t="shared" si="280"/>
        <v>0</v>
      </c>
      <c r="CR171" s="1">
        <f t="shared" si="280"/>
        <v>0</v>
      </c>
      <c r="CS171" s="1">
        <f t="shared" si="280"/>
        <v>0</v>
      </c>
      <c r="CT171" s="1">
        <f t="shared" si="280"/>
        <v>0</v>
      </c>
      <c r="CU171" s="1">
        <f t="shared" si="280"/>
        <v>0</v>
      </c>
      <c r="CV171" s="1">
        <f t="shared" si="280"/>
        <v>0</v>
      </c>
      <c r="CW171" s="1">
        <f t="shared" si="280"/>
        <v>0</v>
      </c>
      <c r="CX171" s="1">
        <f t="shared" si="280"/>
        <v>0</v>
      </c>
      <c r="CY171" s="1">
        <f t="shared" si="280"/>
        <v>0</v>
      </c>
      <c r="CZ171" s="1">
        <f t="shared" si="281"/>
        <v>0</v>
      </c>
      <c r="DA171" s="1">
        <f t="shared" si="281"/>
        <v>0</v>
      </c>
      <c r="DB171" s="1">
        <f t="shared" si="281"/>
        <v>0</v>
      </c>
      <c r="DC171" s="1">
        <f t="shared" si="281"/>
        <v>0</v>
      </c>
      <c r="DD171" s="1">
        <f t="shared" si="281"/>
        <v>0</v>
      </c>
      <c r="DE171" s="1">
        <f t="shared" si="281"/>
        <v>0</v>
      </c>
      <c r="DF171" s="1">
        <f t="shared" si="281"/>
        <v>1</v>
      </c>
      <c r="DG171" s="1">
        <f t="shared" si="281"/>
        <v>0</v>
      </c>
      <c r="DH171" s="1">
        <f t="shared" si="281"/>
        <v>0</v>
      </c>
      <c r="DI171" s="1">
        <f t="shared" si="281"/>
        <v>0</v>
      </c>
      <c r="DJ171" s="1">
        <f t="shared" si="282"/>
        <v>0</v>
      </c>
      <c r="DK171" s="1">
        <f t="shared" si="282"/>
        <v>0</v>
      </c>
      <c r="DL171" s="1">
        <f t="shared" si="282"/>
        <v>0</v>
      </c>
      <c r="DM171" s="1">
        <f t="shared" si="282"/>
        <v>0</v>
      </c>
      <c r="DN171" s="1">
        <f t="shared" si="282"/>
        <v>0</v>
      </c>
      <c r="DO171" s="1">
        <f t="shared" si="282"/>
        <v>0</v>
      </c>
      <c r="DP171" s="26"/>
      <c r="DQ171" s="26"/>
      <c r="DR171" s="26"/>
      <c r="DS171" s="26"/>
      <c r="DT171" s="366"/>
      <c r="DU171" s="142"/>
      <c r="DV171" s="26"/>
      <c r="DW171" s="48">
        <v>158</v>
      </c>
      <c r="DX171" s="26" t="str">
        <f>IFERROR(INDEX(AT$11:AT$2000,_xlfn.AGGREGATE(15,6,(ROW(AT$11:AT$2000)-ROW(AT$11)+1)/($AU$11:$AU$2000=$DY$8),ROWS(DX$11:DX171))),"")</f>
        <v/>
      </c>
      <c r="DY171" s="4" t="str">
        <f>IFERROR(INDEX(AU$11:AU$2000,_xlfn.AGGREGATE(15,6,(ROW(AU$11:AU$2000)-ROW(AU$11)+1)/($AU$11:$AU$2000=$DY$8),ROWS(DY$11:DY171))),"")</f>
        <v/>
      </c>
      <c r="DZ171" s="26" t="str">
        <f>IFERROR(INDEX(AV$11:AV$2000,_xlfn.AGGREGATE(15,6,(ROW(AV$11:AV$2000)-ROW(AV$11)+1)/($AU$11:$AU$2000=$DY$8),ROWS(DZ$11:DZ171))),"")</f>
        <v/>
      </c>
      <c r="EA171" s="26" t="str">
        <f>IFERROR(INDEX(AW$11:AW$2000,_xlfn.AGGREGATE(15,6,(ROW(AW$11:AW$2000)-ROW(AW$11)+1)/($AU$11:$AU$2000=$DY$8),ROWS(EA$11:EA171))),"")</f>
        <v/>
      </c>
      <c r="EB171" s="26" t="str">
        <f>IFERROR(INDEX(AX$11:AX$2000,_xlfn.AGGREGATE(15,6,(ROW(AX$11:AX$2000)-ROW(AX$11)+1)/($AU$11:$AU$2000=$DY$8),ROWS(EB$11:EB171))),"")</f>
        <v/>
      </c>
      <c r="EC171" s="26" t="str">
        <f>IFERROR(INDEX(AY$11:AY$2000,_xlfn.AGGREGATE(15,6,(ROW(AY$11:AY$2000)-ROW(AY$11)+1)/($AU$11:$AU$2000=$DY$8),ROWS(EC$11:EC171))),"")</f>
        <v/>
      </c>
      <c r="ED171" s="26" t="str">
        <f>IFERROR(INDEX(AZ$11:AZ$2000,_xlfn.AGGREGATE(15,6,(ROW(AZ$11:AZ$2000)-ROW(AZ$11)+1)/($AU$11:$AU$2000=$DY$8),ROWS(ED$11:ED171))),"")</f>
        <v/>
      </c>
      <c r="EE171" s="26" t="str">
        <f>IFERROR(INDEX(BA$11:BA$2000,_xlfn.AGGREGATE(15,6,(ROW(BA$11:BA$2000)-ROW(BA$11)+1)/($AU$11:$AU$2000=$DY$8),ROWS(EE$11:EE171))),"")</f>
        <v/>
      </c>
      <c r="EF171" s="26" t="str">
        <f>IFERROR(INDEX(BB$11:BB$2000,_xlfn.AGGREGATE(15,6,(ROW(BB$11:BB$2000)-ROW(BB$11)+1)/($AU$11:$AU$2000=$DY$8),ROWS(EF$11:EF171))),"")</f>
        <v/>
      </c>
      <c r="EG171" s="26" t="str">
        <f>IFERROR(INDEX(BC$11:BC$2000,_xlfn.AGGREGATE(15,6,(ROW(BC$11:BC$2000)-ROW(BC$11)+1)/($AU$11:$AU$2000=$DY$8),ROWS(EG$11:EG171))),"")</f>
        <v/>
      </c>
      <c r="EH171" s="26" t="str">
        <f>IFERROR(INDEX(BD$11:BD$2000,_xlfn.AGGREGATE(15,6,(ROW(BD$11:BD$2000)-ROW(BD$11)+1)/($AU$11:$AU$2000=$DY$8),ROWS(EH$11:EH171))),"")</f>
        <v/>
      </c>
      <c r="EI171" s="26" t="str">
        <f>IFERROR(INDEX(BE$11:BE$2000,_xlfn.AGGREGATE(15,6,(ROW(BE$11:BE$2000)-ROW(BE$11)+1)/($AU$11:$AU$2000=$DY$8),ROWS(EI$11:EI171))),"")</f>
        <v/>
      </c>
      <c r="EJ171" s="26" t="str">
        <f>IFERROR(INDEX(BF$11:BF$2000,_xlfn.AGGREGATE(15,6,(ROW(BF$11:BF$2000)-ROW(BF$11)+1)/($AU$11:$AU$2000=$DY$8),ROWS(EJ$11:EJ171))),"")</f>
        <v/>
      </c>
      <c r="EK171" s="26" t="str">
        <f>IFERROR(INDEX(BG$11:BG$2000,_xlfn.AGGREGATE(15,6,(ROW(BG$11:BG$2000)-ROW(BG$11)+1)/($AU$11:$AU$2000=$DY$8),ROWS(EK$11:EK171))),"")</f>
        <v/>
      </c>
      <c r="EL171" s="26" t="str">
        <f>IFERROR(INDEX(BH$11:BH$2000,_xlfn.AGGREGATE(15,6,(ROW(BH$11:BH$2000)-ROW(BH$11)+1)/($AU$11:$AU$2000=$DY$8),ROWS(EL$11:EL171))),"")</f>
        <v/>
      </c>
      <c r="EM171" s="26" t="str">
        <f>IFERROR(INDEX(BI$11:BI$2000,_xlfn.AGGREGATE(15,6,(ROW(BI$11:BI$2000)-ROW(BI$11)+1)/($AU$11:$AU$2000=$DY$8),ROWS(EM$11:EM171))),"")</f>
        <v/>
      </c>
      <c r="EN171" s="26" t="str">
        <f>IFERROR(INDEX(BJ$11:BJ$2000,_xlfn.AGGREGATE(15,6,(ROW(BJ$11:BJ$2000)-ROW(BJ$11)+1)/($AU$11:$AU$2000=$DY$8),ROWS(EN$11:EN171))),"")</f>
        <v/>
      </c>
      <c r="EO171" s="26" t="str">
        <f>IFERROR(INDEX(BK$11:BK$2000,_xlfn.AGGREGATE(15,6,(ROW(BK$11:BK$2000)-ROW(BK$11)+1)/($AU$11:$AU$2000=$DY$8),ROWS(EO$11:EO171))),"")</f>
        <v/>
      </c>
      <c r="EP171" s="26" t="str">
        <f>IFERROR(INDEX(BL$11:BL$2000,_xlfn.AGGREGATE(15,6,(ROW(BL$11:BL$2000)-ROW(BL$11)+1)/($AU$11:$AU$2000=$DY$8),ROWS(EP$11:EP171))),"")</f>
        <v/>
      </c>
      <c r="EQ171" s="26" t="str">
        <f>IFERROR(INDEX(BM$11:BM$2000,_xlfn.AGGREGATE(15,6,(ROW(BM$11:BM$2000)-ROW(BM$11)+1)/($AU$11:$AU$2000=$DY$8),ROWS(EQ$11:EQ171))),"")</f>
        <v/>
      </c>
      <c r="ER171" s="26" t="str">
        <f>IFERROR(INDEX(BN$11:BN$2000,_xlfn.AGGREGATE(15,6,(ROW(BN$11:BN$2000)-ROW(BN$11)+1)/($AU$11:$AU$2000=$DY$8),ROWS(ER$11:ER171))),"")</f>
        <v/>
      </c>
      <c r="ES171" s="26" t="str">
        <f>IFERROR(INDEX(BO$11:BO$2000,_xlfn.AGGREGATE(15,6,(ROW(BO$11:BO$2000)-ROW(BO$11)+1)/($AU$11:$AU$2000=$DY$8),ROWS(ES$11:ES171))),"")</f>
        <v/>
      </c>
      <c r="ET171" s="63" t="str">
        <f>IFERROR(INDEX(BP$11:BP$2000,_xlfn.AGGREGATE(15,6,(ROW(BP$11:BP$2000)-ROW(BP$11)+1)/($AU$11:$AU$2000=$DY$8),ROWS(ET$11:ET171))),"")</f>
        <v/>
      </c>
      <c r="EU171" s="25"/>
      <c r="EV171" s="47">
        <v>19</v>
      </c>
      <c r="EX171" s="164" t="str">
        <f>IFERROR(INDEX(EX$100:EX$149,_xlfn.AGGREGATE(15,6,(ROW(EX$100:EX$149)-ROW(EX$100)+1)/($EX$100:$EX$149="PASS"),ROWS(EX$153:EX171))),"")</f>
        <v/>
      </c>
      <c r="EY171" s="28" t="str">
        <f>IFERROR(INDEX(EY$100:EY$149,_xlfn.AGGREGATE(15,6,(ROW(EY$100:EY$149)-ROW(EY$100)+1)/($EX$100:$EX$149="PASS"),ROWS(EY$153:EY171))),"")</f>
        <v/>
      </c>
      <c r="EZ171" s="25" t="str">
        <f>IFERROR(INDEX(EZ$100:EZ$149,_xlfn.AGGREGATE(15,6,(ROW(EZ$100:EZ$149)-ROW(EZ$100)+1)/($EX$100:$EX$149="PASS"),ROWS(EZ$153:EZ171))),"")</f>
        <v/>
      </c>
      <c r="FA171" s="25" t="str">
        <f>IFERROR(INDEX(FA$100:FA$149,_xlfn.AGGREGATE(15,6,(ROW(FA$100:FA$149)-ROW(FA$100)+1)/($EX$100:$EX$149="PASS"),ROWS(FA$153:FA171))),"")</f>
        <v/>
      </c>
      <c r="FB171" s="25" t="str">
        <f>IFERROR(INDEX(FB$100:FB$149,_xlfn.AGGREGATE(15,6,(ROW(FB$100:FB$149)-ROW(FB$100)+1)/($EX$100:$EX$149="PASS"),ROWS(FB$153:FB171))),"")</f>
        <v/>
      </c>
      <c r="FC171" s="25" t="str">
        <f>IFERROR(INDEX(FC$100:FC$149,_xlfn.AGGREGATE(15,6,(ROW(FC$100:FC$149)-ROW(EY$100)+1)/($EX$100:$EX$149="PASS"),ROWS(FC$153:FC171))),"")</f>
        <v/>
      </c>
      <c r="FD171" s="25" t="str">
        <f>IFERROR(INDEX(FD$100:FD$149,_xlfn.AGGREGATE(15,6,(ROW(FD$100:FD$149)-ROW(EZ$100)+1)/($EX$100:$EX$149="PASS"),ROWS(FD$153:FD171))),"")</f>
        <v/>
      </c>
      <c r="FE171" s="25" t="str">
        <f>IFERROR(INDEX(FE$100:FE$149,_xlfn.AGGREGATE(15,6,(ROW(FE$100:FE$149)-ROW(FA$100)+1)/($EX$100:$EX$149="PASS"),ROWS(FE$153:FE171))),"")</f>
        <v/>
      </c>
      <c r="FF171" s="30" t="str">
        <f>IFERROR(INDEX(FF$100:FF$149,_xlfn.AGGREGATE(15,6,(ROW(FF$100:FF$149)-ROW(FB$100)+1)/($EX$100:$EX$149="PASS"),ROWS(FF$153:FF171))),"")</f>
        <v/>
      </c>
      <c r="FG171" s="25" t="str">
        <f>IFERROR(INDEX(FG$100:FG$149,_xlfn.AGGREGATE(15,6,(ROW(FG$100:FG$149)-ROW(FC$100)+1)/($EX$100:$EX$149="PASS"),ROWS(FG$153:FG171))),"")</f>
        <v/>
      </c>
      <c r="FH171" s="25" t="str">
        <f>IFERROR(INDEX(FH$100:FH$149,_xlfn.AGGREGATE(15,6,(ROW(FH$100:FH$149)-ROW(FD$100)+1)/($EX$100:$EX$149="PASS"),ROWS(FH$153:FH171))),"")</f>
        <v/>
      </c>
      <c r="FI171" s="25" t="str">
        <f>IFERROR(INDEX(FI$100:FI$149,_xlfn.AGGREGATE(15,6,(ROW(FI$100:FI$149)-ROW(FE$100)+1)/($EX$100:$EX$149="PASS"),ROWS(FI$153:FI171))),"")</f>
        <v/>
      </c>
      <c r="FJ171" s="25" t="str">
        <f>IFERROR(INDEX(FJ$100:FJ$149,_xlfn.AGGREGATE(15,6,(ROW(FJ$100:FJ$149)-ROW(FF$100)+1)/($EX$100:$EX$149="PASS"),ROWS(FJ$153:FJ171))),"")</f>
        <v/>
      </c>
      <c r="FK171" s="25"/>
      <c r="FL171" s="28" t="str">
        <f>IFERROR(INDEX(FL$100:FL$149,_xlfn.AGGREGATE(15,6,(ROW(FL$100:FL$149)-ROW(FH$100)+1)/($EX$100:$EX$149="PASS"),ROWS(FL$153:FL171))),"")</f>
        <v/>
      </c>
      <c r="FM171" s="25" t="str">
        <f>IFERROR(INDEX(FM$100:FM$149,_xlfn.AGGREGATE(15,6,(ROW(FM$100:FM$149)-ROW(FI$100)+1)/($EX$100:$EX$149="PASS"),ROWS(FM$153:FM171))),"")</f>
        <v/>
      </c>
      <c r="FN171" s="25" t="str">
        <f>IFERROR(INDEX(FN$100:FN$149,_xlfn.AGGREGATE(15,6,(ROW(FN$100:FN$149)-ROW(FJ$100)+1)/($EX$100:$EX$149="PASS"),ROWS(FN$153:FN171))),"")</f>
        <v/>
      </c>
      <c r="FO171" s="25" t="str">
        <f>IFERROR(INDEX(FO$100:FO$149,_xlfn.AGGREGATE(15,6,(ROW(FO$100:FO$149)-ROW(FK$100)+1)/($EX$100:$EX$149="PASS"),ROWS(FO$153:FO171))),"")</f>
        <v/>
      </c>
      <c r="FP171" s="25" t="str">
        <f>IFERROR(INDEX(FP$100:FP$149,_xlfn.AGGREGATE(15,6,(ROW(FP$100:FP$149)-ROW(FL$100)+1)/($EX$100:$EX$149="PASS"),ROWS(FP$153:FP171))),"")</f>
        <v/>
      </c>
      <c r="FQ171" s="25" t="str">
        <f>IFERROR(INDEX(FQ$100:FQ$149,_xlfn.AGGREGATE(15,6,(ROW(FQ$100:FQ$149)-ROW(FM$100)+1)/($EX$100:$EX$149="PASS"),ROWS(FQ$153:FQ171))),"")</f>
        <v/>
      </c>
      <c r="FR171" s="25" t="str">
        <f>IFERROR(INDEX(FR$100:FR$149,_xlfn.AGGREGATE(15,6,(ROW(FR$100:FR$149)-ROW(FN$100)+1)/($EX$100:$EX$149="PASS"),ROWS(FR$153:FR171))),"")</f>
        <v/>
      </c>
      <c r="FS171" s="165" t="str">
        <f>IFERROR(INDEX(FS$100:FS$149,_xlfn.AGGREGATE(15,6,(ROW(FS$100:FS$149)-ROW(FO$100)+1)/($EX$100:$EX$149="PASS"),ROWS(FS$153:FS171))),"")</f>
        <v/>
      </c>
      <c r="FT171" s="25"/>
      <c r="FU171" s="49"/>
      <c r="FV171" s="21"/>
      <c r="FW171" s="164" t="str">
        <f>IFERROR(INDEX(FW$100:FW$149,_xlfn.AGGREGATE(15,6,(ROW(FW$100:FW$149)-ROW(FW$100)+1)/($FW$100:$FW$149="PASS"),ROWS(FW$153:FW171))),"")</f>
        <v>PASS</v>
      </c>
      <c r="FX171" s="28">
        <f>IFERROR(INDEX(FX$100:FX$149,_xlfn.AGGREGATE(15,6,(ROW(FX$100:FX$149)-ROW(FX$100)+1)/($FW$100:$FW$149="PASS"),ROWS(FX$153:FX171))),"")</f>
        <v>3</v>
      </c>
      <c r="FY171" s="25">
        <f>IFERROR(INDEX(FY$100:FY$149,_xlfn.AGGREGATE(15,6,(ROW(FY$100:FY$149)-ROW(FY$100)+1)/($FW$100:$FW$149="PASS"),ROWS(FY$153:FY171))),"")</f>
        <v>1</v>
      </c>
      <c r="FZ171" s="25">
        <f>IFERROR(INDEX(FZ$100:FZ$149,_xlfn.AGGREGATE(15,6,(ROW(FZ$100:FZ$149)-ROW(FZ$100)+1)/($FW$100:$FW$149="PASS"),ROWS(FZ$153:FZ171))),"")</f>
        <v>1</v>
      </c>
      <c r="GA171" s="25">
        <f>IFERROR(INDEX(GA$100:GA$149,_xlfn.AGGREGATE(15,6,(ROW(GA$100:GA$149)-ROW(GA$100)+1)/($FW$100:$FW$149="PASS"),ROWS(GA$153:GA171))),"")</f>
        <v>3</v>
      </c>
      <c r="GB171" s="25">
        <f>IFERROR(INDEX(GB$100:GB$149,_xlfn.AGGREGATE(15,6,(ROW(GB$100:GB$149)-ROW(FX$100)+1)/($FW$100:$FW$149="PASS"),ROWS(GB$153:GB171))),"")</f>
        <v>1</v>
      </c>
      <c r="GC171" s="25">
        <f>IFERROR(INDEX(GC$100:GC$149,_xlfn.AGGREGATE(15,6,(ROW(GC$100:GC$149)-ROW(FY$100)+1)/($FW$100:$FW$149="PASS"),ROWS(GC$153:GC171))),"")</f>
        <v>1</v>
      </c>
      <c r="GD171" s="25">
        <f>IFERROR(INDEX(GD$100:GD$149,_xlfn.AGGREGATE(15,6,(ROW(GD$100:GD$149)-ROW(FZ$100)+1)/($FW$100:$FW$149="PASS"),ROWS(GD$153:GD171))),"")</f>
        <v>3</v>
      </c>
      <c r="GE171" s="30">
        <f>IFERROR(INDEX(GE$100:GE$149,_xlfn.AGGREGATE(15,6,(ROW(GE$100:GE$149)-ROW(GA$100)+1)/($FW$100:$FW$149="PASS"),ROWS(GE$153:GE171))),"")</f>
        <v>1</v>
      </c>
      <c r="GF171" s="25">
        <f>IFERROR(INDEX(GF$100:GF$149,_xlfn.AGGREGATE(15,6,(ROW(GF$100:GF$149)-ROW(GB$100)+1)/($FW$100:$FW$149="PASS"),ROWS(GF$153:GF171))),"")</f>
        <v>439.5</v>
      </c>
      <c r="GG171" s="25">
        <f>IFERROR(INDEX(GG$100:GG$149,_xlfn.AGGREGATE(15,6,(ROW(GG$100:GG$149)-ROW(GC$100)+1)/($FW$100:$FW$149="PASS"),ROWS(GG$153:GG171))),"")</f>
        <v>0</v>
      </c>
      <c r="GH171" s="25">
        <f>IFERROR(INDEX(GH$100:GH$149,_xlfn.AGGREGATE(15,6,(ROW(GH$100:GH$149)-ROW(GD$100)+1)/($FW$100:$FW$149="PASS"),ROWS(GH$153:GH171))),"")</f>
        <v>460.5</v>
      </c>
      <c r="GI171" s="25">
        <f>IFERROR(INDEX(GI$100:GI$149,_xlfn.AGGREGATE(15,6,(ROW(GI$100:GI$149)-ROW(GE$100)+1)/($FW$100:$FW$149="PASS"),ROWS(GI$153:GI171))),"")</f>
        <v>10.5</v>
      </c>
      <c r="GJ171" s="25">
        <f>IFERROR(INDEX(GJ$100:GJ$149,_xlfn.AGGREGATE(15,6,(ROW(GJ$100:GJ$149)-ROW(GF$100)+1)/($FW$100:$FW$149="PASS"),ROWS(GJ$153:GJ171))),"")</f>
        <v>0</v>
      </c>
      <c r="GK171" s="28">
        <f>IFERROR(INDEX(GK$100:GK$149,_xlfn.AGGREGATE(15,6,(ROW(GK$100:GK$149)-ROW(GG$100)+1)/($FW$100:$FW$149="PASS"),ROWS(GK$153:GK171))),"")</f>
        <v>465.64859999999999</v>
      </c>
      <c r="GL171" s="25">
        <f>IFERROR(INDEX(GL$100:GL$149,_xlfn.AGGREGATE(15,6,(ROW(GL$100:GL$149)-ROW(GH$100)+1)/($FW$100:$FW$149="PASS"),ROWS(GL$153:GL171))),"")</f>
        <v>905.27359999999999</v>
      </c>
      <c r="GM171" s="165">
        <f>IFERROR(INDEX(GM$100:GM$149,_xlfn.AGGREGATE(15,6,(ROW(GM$100:GM$149)-ROW(GI$100)+1)/($FW$100:$FW$149="PASS"),ROWS(GM$153:GM171))),"")</f>
        <v>1344.8986</v>
      </c>
      <c r="GN171" s="25">
        <f>IFERROR(INDEX(GN$100:GN$149,_xlfn.AGGREGATE(15,6,(ROW(GN$100:GN$149)-ROW(GJ$100)+1)/($FW$100:$FW$149="PASS"),ROWS(GN$153:GN171))),"")</f>
        <v>1805.3986</v>
      </c>
      <c r="GO171" s="25"/>
      <c r="GP171" s="305"/>
      <c r="GR171" s="12"/>
      <c r="GS171" s="12"/>
      <c r="GT171" s="12"/>
      <c r="GU171" s="12"/>
      <c r="GV171" s="12"/>
      <c r="GW171" s="12"/>
      <c r="GX171" s="12"/>
      <c r="GY171" s="12"/>
      <c r="GZ171" s="12"/>
      <c r="HA171" s="12"/>
      <c r="HB171" s="12"/>
      <c r="HC171" s="26"/>
      <c r="HD171" s="26"/>
      <c r="HE171" s="26"/>
      <c r="HF171" s="26"/>
      <c r="HG171" s="26"/>
      <c r="HH171" s="2"/>
      <c r="HI171" s="2"/>
      <c r="HJ171" s="25"/>
      <c r="HK171" s="2"/>
      <c r="HL171" s="2"/>
    </row>
    <row r="172" spans="14:220" x14ac:dyDescent="0.3">
      <c r="N172" s="2"/>
      <c r="O172" s="25"/>
      <c r="P172" s="25"/>
      <c r="Q172" s="25"/>
      <c r="R172" s="25"/>
      <c r="S172" s="25"/>
      <c r="T172" s="25"/>
      <c r="U172" s="25"/>
      <c r="V172" s="2"/>
      <c r="W172" s="2"/>
      <c r="X172" s="2"/>
      <c r="Y172" s="25"/>
      <c r="Z172" s="25"/>
      <c r="AA172" s="25"/>
      <c r="AB172" s="2"/>
      <c r="AC172" s="25"/>
      <c r="AD172" s="25"/>
      <c r="AE172" s="25"/>
      <c r="AF172" s="25"/>
      <c r="AG172" s="25"/>
      <c r="AH172" s="25"/>
      <c r="AI172" s="25"/>
      <c r="AJ172" s="25"/>
      <c r="AK172" s="25"/>
      <c r="AL172" s="25"/>
      <c r="AM172" s="25"/>
      <c r="AN172" s="25"/>
      <c r="AO172" s="25"/>
      <c r="AP172" s="25"/>
      <c r="AQ172" s="25"/>
      <c r="AR172" s="142"/>
      <c r="AS172" s="18">
        <v>16</v>
      </c>
      <c r="AT172" s="26" t="s">
        <v>122</v>
      </c>
      <c r="AU172" s="4" t="str">
        <f t="shared" si="261"/>
        <v>FAIL</v>
      </c>
      <c r="AV172" s="26">
        <v>1</v>
      </c>
      <c r="AW172" s="26">
        <v>1</v>
      </c>
      <c r="AX172" s="26">
        <v>3</v>
      </c>
      <c r="AY172" s="26">
        <v>3</v>
      </c>
      <c r="AZ172" s="26">
        <v>1</v>
      </c>
      <c r="BA172" s="26">
        <v>1</v>
      </c>
      <c r="BB172" s="26">
        <v>3</v>
      </c>
      <c r="BC172" s="26">
        <v>3</v>
      </c>
      <c r="BD172" s="26">
        <f t="shared" si="262"/>
        <v>230</v>
      </c>
      <c r="BE172" s="26"/>
      <c r="BF172" s="26">
        <f t="shared" si="263"/>
        <v>262</v>
      </c>
      <c r="BG172" s="63">
        <f t="shared" si="260"/>
        <v>16</v>
      </c>
      <c r="BH172" s="26"/>
      <c r="BI172" s="138">
        <f t="shared" si="264"/>
        <v>230</v>
      </c>
      <c r="BJ172" s="138">
        <f t="shared" si="265"/>
        <v>460</v>
      </c>
      <c r="BK172" s="138">
        <f t="shared" si="266"/>
        <v>722</v>
      </c>
      <c r="BL172" s="138">
        <f t="shared" si="267"/>
        <v>984</v>
      </c>
      <c r="BM172" s="138">
        <f t="shared" si="268"/>
        <v>1214</v>
      </c>
      <c r="BN172" s="138">
        <f t="shared" si="269"/>
        <v>1444</v>
      </c>
      <c r="BO172" s="138">
        <f t="shared" si="270"/>
        <v>1706</v>
      </c>
      <c r="BP172" s="138">
        <f t="shared" si="271"/>
        <v>0</v>
      </c>
      <c r="BQ172" s="26"/>
      <c r="BR172" s="26" t="str">
        <f t="shared" si="272"/>
        <v>yes3</v>
      </c>
      <c r="BS172" s="26" t="str">
        <f t="shared" si="250"/>
        <v>Int</v>
      </c>
      <c r="BT172" s="26"/>
      <c r="BU172" s="26"/>
      <c r="BV172" s="1">
        <f t="shared" si="278"/>
        <v>0</v>
      </c>
      <c r="BW172" s="1">
        <f t="shared" si="278"/>
        <v>0</v>
      </c>
      <c r="BX172" s="1">
        <f t="shared" si="278"/>
        <v>0</v>
      </c>
      <c r="BY172" s="1">
        <f t="shared" si="278"/>
        <v>0</v>
      </c>
      <c r="BZ172" s="1">
        <f t="shared" si="278"/>
        <v>0</v>
      </c>
      <c r="CA172" s="1">
        <f t="shared" si="278"/>
        <v>0</v>
      </c>
      <c r="CB172" s="1">
        <f t="shared" si="278"/>
        <v>0</v>
      </c>
      <c r="CC172" s="1">
        <f t="shared" si="278"/>
        <v>0</v>
      </c>
      <c r="CD172" s="1">
        <f t="shared" si="278"/>
        <v>0</v>
      </c>
      <c r="CE172" s="1">
        <f t="shared" si="278"/>
        <v>0</v>
      </c>
      <c r="CF172" s="1">
        <f t="shared" si="279"/>
        <v>0</v>
      </c>
      <c r="CG172" s="1">
        <f t="shared" si="279"/>
        <v>0</v>
      </c>
      <c r="CH172" s="1">
        <f t="shared" si="279"/>
        <v>0</v>
      </c>
      <c r="CI172" s="1">
        <f t="shared" si="279"/>
        <v>0</v>
      </c>
      <c r="CJ172" s="1">
        <f t="shared" si="279"/>
        <v>0</v>
      </c>
      <c r="CK172" s="1">
        <f t="shared" si="279"/>
        <v>0</v>
      </c>
      <c r="CL172" s="1">
        <f t="shared" si="279"/>
        <v>0</v>
      </c>
      <c r="CM172" s="1">
        <f t="shared" si="279"/>
        <v>0</v>
      </c>
      <c r="CN172" s="1">
        <f t="shared" si="279"/>
        <v>1</v>
      </c>
      <c r="CO172" s="1">
        <f t="shared" si="279"/>
        <v>0</v>
      </c>
      <c r="CP172" s="1">
        <f t="shared" si="280"/>
        <v>0</v>
      </c>
      <c r="CQ172" s="1">
        <f t="shared" si="280"/>
        <v>0</v>
      </c>
      <c r="CR172" s="1">
        <f t="shared" si="280"/>
        <v>0</v>
      </c>
      <c r="CS172" s="1">
        <f t="shared" si="280"/>
        <v>0</v>
      </c>
      <c r="CT172" s="1">
        <f t="shared" si="280"/>
        <v>0</v>
      </c>
      <c r="CU172" s="1">
        <f t="shared" si="280"/>
        <v>0</v>
      </c>
      <c r="CV172" s="1">
        <f t="shared" si="280"/>
        <v>0</v>
      </c>
      <c r="CW172" s="1">
        <f t="shared" si="280"/>
        <v>0</v>
      </c>
      <c r="CX172" s="1">
        <f t="shared" si="280"/>
        <v>0</v>
      </c>
      <c r="CY172" s="1">
        <f t="shared" si="280"/>
        <v>0</v>
      </c>
      <c r="CZ172" s="1">
        <f t="shared" si="281"/>
        <v>0</v>
      </c>
      <c r="DA172" s="1">
        <f t="shared" si="281"/>
        <v>0</v>
      </c>
      <c r="DB172" s="1">
        <f t="shared" si="281"/>
        <v>0</v>
      </c>
      <c r="DC172" s="1">
        <f t="shared" si="281"/>
        <v>0</v>
      </c>
      <c r="DD172" s="1">
        <f t="shared" si="281"/>
        <v>0</v>
      </c>
      <c r="DE172" s="1">
        <f t="shared" si="281"/>
        <v>0</v>
      </c>
      <c r="DF172" s="1">
        <f t="shared" si="281"/>
        <v>1</v>
      </c>
      <c r="DG172" s="1">
        <f t="shared" si="281"/>
        <v>0</v>
      </c>
      <c r="DH172" s="1">
        <f t="shared" si="281"/>
        <v>0</v>
      </c>
      <c r="DI172" s="1">
        <f t="shared" si="281"/>
        <v>0</v>
      </c>
      <c r="DJ172" s="1">
        <f t="shared" si="282"/>
        <v>0</v>
      </c>
      <c r="DK172" s="1">
        <f t="shared" si="282"/>
        <v>0</v>
      </c>
      <c r="DL172" s="1">
        <f t="shared" si="282"/>
        <v>0</v>
      </c>
      <c r="DM172" s="1">
        <f t="shared" si="282"/>
        <v>0</v>
      </c>
      <c r="DN172" s="1">
        <f t="shared" si="282"/>
        <v>0</v>
      </c>
      <c r="DO172" s="1">
        <f t="shared" si="282"/>
        <v>0</v>
      </c>
      <c r="DP172" s="26"/>
      <c r="DQ172" s="26"/>
      <c r="DR172" s="26"/>
      <c r="DS172" s="26"/>
      <c r="DT172" s="366"/>
      <c r="DU172" s="142"/>
      <c r="DV172" s="26"/>
      <c r="DW172" s="48">
        <v>159</v>
      </c>
      <c r="DX172" s="26" t="str">
        <f>IFERROR(INDEX(AT$11:AT$2000,_xlfn.AGGREGATE(15,6,(ROW(AT$11:AT$2000)-ROW(AT$11)+1)/($AU$11:$AU$2000=$DY$8),ROWS(DX$11:DX172))),"")</f>
        <v/>
      </c>
      <c r="DY172" s="4" t="str">
        <f>IFERROR(INDEX(AU$11:AU$2000,_xlfn.AGGREGATE(15,6,(ROW(AU$11:AU$2000)-ROW(AU$11)+1)/($AU$11:$AU$2000=$DY$8),ROWS(DY$11:DY172))),"")</f>
        <v/>
      </c>
      <c r="DZ172" s="26" t="str">
        <f>IFERROR(INDEX(AV$11:AV$2000,_xlfn.AGGREGATE(15,6,(ROW(AV$11:AV$2000)-ROW(AV$11)+1)/($AU$11:$AU$2000=$DY$8),ROWS(DZ$11:DZ172))),"")</f>
        <v/>
      </c>
      <c r="EA172" s="26" t="str">
        <f>IFERROR(INDEX(AW$11:AW$2000,_xlfn.AGGREGATE(15,6,(ROW(AW$11:AW$2000)-ROW(AW$11)+1)/($AU$11:$AU$2000=$DY$8),ROWS(EA$11:EA172))),"")</f>
        <v/>
      </c>
      <c r="EB172" s="26" t="str">
        <f>IFERROR(INDEX(AX$11:AX$2000,_xlfn.AGGREGATE(15,6,(ROW(AX$11:AX$2000)-ROW(AX$11)+1)/($AU$11:$AU$2000=$DY$8),ROWS(EB$11:EB172))),"")</f>
        <v/>
      </c>
      <c r="EC172" s="26" t="str">
        <f>IFERROR(INDEX(AY$11:AY$2000,_xlfn.AGGREGATE(15,6,(ROW(AY$11:AY$2000)-ROW(AY$11)+1)/($AU$11:$AU$2000=$DY$8),ROWS(EC$11:EC172))),"")</f>
        <v/>
      </c>
      <c r="ED172" s="26" t="str">
        <f>IFERROR(INDEX(AZ$11:AZ$2000,_xlfn.AGGREGATE(15,6,(ROW(AZ$11:AZ$2000)-ROW(AZ$11)+1)/($AU$11:$AU$2000=$DY$8),ROWS(ED$11:ED172))),"")</f>
        <v/>
      </c>
      <c r="EE172" s="26" t="str">
        <f>IFERROR(INDEX(BA$11:BA$2000,_xlfn.AGGREGATE(15,6,(ROW(BA$11:BA$2000)-ROW(BA$11)+1)/($AU$11:$AU$2000=$DY$8),ROWS(EE$11:EE172))),"")</f>
        <v/>
      </c>
      <c r="EF172" s="26" t="str">
        <f>IFERROR(INDEX(BB$11:BB$2000,_xlfn.AGGREGATE(15,6,(ROW(BB$11:BB$2000)-ROW(BB$11)+1)/($AU$11:$AU$2000=$DY$8),ROWS(EF$11:EF172))),"")</f>
        <v/>
      </c>
      <c r="EG172" s="26" t="str">
        <f>IFERROR(INDEX(BC$11:BC$2000,_xlfn.AGGREGATE(15,6,(ROW(BC$11:BC$2000)-ROW(BC$11)+1)/($AU$11:$AU$2000=$DY$8),ROWS(EG$11:EG172))),"")</f>
        <v/>
      </c>
      <c r="EH172" s="26" t="str">
        <f>IFERROR(INDEX(BD$11:BD$2000,_xlfn.AGGREGATE(15,6,(ROW(BD$11:BD$2000)-ROW(BD$11)+1)/($AU$11:$AU$2000=$DY$8),ROWS(EH$11:EH172))),"")</f>
        <v/>
      </c>
      <c r="EI172" s="26" t="str">
        <f>IFERROR(INDEX(BE$11:BE$2000,_xlfn.AGGREGATE(15,6,(ROW(BE$11:BE$2000)-ROW(BE$11)+1)/($AU$11:$AU$2000=$DY$8),ROWS(EI$11:EI172))),"")</f>
        <v/>
      </c>
      <c r="EJ172" s="26" t="str">
        <f>IFERROR(INDEX(BF$11:BF$2000,_xlfn.AGGREGATE(15,6,(ROW(BF$11:BF$2000)-ROW(BF$11)+1)/($AU$11:$AU$2000=$DY$8),ROWS(EJ$11:EJ172))),"")</f>
        <v/>
      </c>
      <c r="EK172" s="26" t="str">
        <f>IFERROR(INDEX(BG$11:BG$2000,_xlfn.AGGREGATE(15,6,(ROW(BG$11:BG$2000)-ROW(BG$11)+1)/($AU$11:$AU$2000=$DY$8),ROWS(EK$11:EK172))),"")</f>
        <v/>
      </c>
      <c r="EL172" s="26" t="str">
        <f>IFERROR(INDEX(BH$11:BH$2000,_xlfn.AGGREGATE(15,6,(ROW(BH$11:BH$2000)-ROW(BH$11)+1)/($AU$11:$AU$2000=$DY$8),ROWS(EL$11:EL172))),"")</f>
        <v/>
      </c>
      <c r="EM172" s="26" t="str">
        <f>IFERROR(INDEX(BI$11:BI$2000,_xlfn.AGGREGATE(15,6,(ROW(BI$11:BI$2000)-ROW(BI$11)+1)/($AU$11:$AU$2000=$DY$8),ROWS(EM$11:EM172))),"")</f>
        <v/>
      </c>
      <c r="EN172" s="26" t="str">
        <f>IFERROR(INDEX(BJ$11:BJ$2000,_xlfn.AGGREGATE(15,6,(ROW(BJ$11:BJ$2000)-ROW(BJ$11)+1)/($AU$11:$AU$2000=$DY$8),ROWS(EN$11:EN172))),"")</f>
        <v/>
      </c>
      <c r="EO172" s="26" t="str">
        <f>IFERROR(INDEX(BK$11:BK$2000,_xlfn.AGGREGATE(15,6,(ROW(BK$11:BK$2000)-ROW(BK$11)+1)/($AU$11:$AU$2000=$DY$8),ROWS(EO$11:EO172))),"")</f>
        <v/>
      </c>
      <c r="EP172" s="26" t="str">
        <f>IFERROR(INDEX(BL$11:BL$2000,_xlfn.AGGREGATE(15,6,(ROW(BL$11:BL$2000)-ROW(BL$11)+1)/($AU$11:$AU$2000=$DY$8),ROWS(EP$11:EP172))),"")</f>
        <v/>
      </c>
      <c r="EQ172" s="26" t="str">
        <f>IFERROR(INDEX(BM$11:BM$2000,_xlfn.AGGREGATE(15,6,(ROW(BM$11:BM$2000)-ROW(BM$11)+1)/($AU$11:$AU$2000=$DY$8),ROWS(EQ$11:EQ172))),"")</f>
        <v/>
      </c>
      <c r="ER172" s="26" t="str">
        <f>IFERROR(INDEX(BN$11:BN$2000,_xlfn.AGGREGATE(15,6,(ROW(BN$11:BN$2000)-ROW(BN$11)+1)/($AU$11:$AU$2000=$DY$8),ROWS(ER$11:ER172))),"")</f>
        <v/>
      </c>
      <c r="ES172" s="26" t="str">
        <f>IFERROR(INDEX(BO$11:BO$2000,_xlfn.AGGREGATE(15,6,(ROW(BO$11:BO$2000)-ROW(BO$11)+1)/($AU$11:$AU$2000=$DY$8),ROWS(ES$11:ES172))),"")</f>
        <v/>
      </c>
      <c r="ET172" s="63" t="str">
        <f>IFERROR(INDEX(BP$11:BP$2000,_xlfn.AGGREGATE(15,6,(ROW(BP$11:BP$2000)-ROW(BP$11)+1)/($AU$11:$AU$2000=$DY$8),ROWS(ET$11:ET172))),"")</f>
        <v/>
      </c>
      <c r="EU172" s="25"/>
      <c r="EV172" s="47">
        <v>20</v>
      </c>
      <c r="EX172" s="164" t="str">
        <f>IFERROR(INDEX(EX$100:EX$149,_xlfn.AGGREGATE(15,6,(ROW(EX$100:EX$149)-ROW(EX$100)+1)/($EX$100:$EX$149="PASS"),ROWS(EX$153:EX172))),"")</f>
        <v/>
      </c>
      <c r="EY172" s="28" t="str">
        <f>IFERROR(INDEX(EY$100:EY$149,_xlfn.AGGREGATE(15,6,(ROW(EY$100:EY$149)-ROW(EY$100)+1)/($EX$100:$EX$149="PASS"),ROWS(EY$153:EY172))),"")</f>
        <v/>
      </c>
      <c r="EZ172" s="25" t="str">
        <f>IFERROR(INDEX(EZ$100:EZ$149,_xlfn.AGGREGATE(15,6,(ROW(EZ$100:EZ$149)-ROW(EZ$100)+1)/($EX$100:$EX$149="PASS"),ROWS(EZ$153:EZ172))),"")</f>
        <v/>
      </c>
      <c r="FA172" s="25" t="str">
        <f>IFERROR(INDEX(FA$100:FA$149,_xlfn.AGGREGATE(15,6,(ROW(FA$100:FA$149)-ROW(FA$100)+1)/($EX$100:$EX$149="PASS"),ROWS(FA$153:FA172))),"")</f>
        <v/>
      </c>
      <c r="FB172" s="25" t="str">
        <f>IFERROR(INDEX(FB$100:FB$149,_xlfn.AGGREGATE(15,6,(ROW(FB$100:FB$149)-ROW(FB$100)+1)/($EX$100:$EX$149="PASS"),ROWS(FB$153:FB172))),"")</f>
        <v/>
      </c>
      <c r="FC172" s="25" t="str">
        <f>IFERROR(INDEX(FC$100:FC$149,_xlfn.AGGREGATE(15,6,(ROW(FC$100:FC$149)-ROW(EY$100)+1)/($EX$100:$EX$149="PASS"),ROWS(FC$153:FC172))),"")</f>
        <v/>
      </c>
      <c r="FD172" s="25" t="str">
        <f>IFERROR(INDEX(FD$100:FD$149,_xlfn.AGGREGATE(15,6,(ROW(FD$100:FD$149)-ROW(EZ$100)+1)/($EX$100:$EX$149="PASS"),ROWS(FD$153:FD172))),"")</f>
        <v/>
      </c>
      <c r="FE172" s="25" t="str">
        <f>IFERROR(INDEX(FE$100:FE$149,_xlfn.AGGREGATE(15,6,(ROW(FE$100:FE$149)-ROW(FA$100)+1)/($EX$100:$EX$149="PASS"),ROWS(FE$153:FE172))),"")</f>
        <v/>
      </c>
      <c r="FF172" s="30" t="str">
        <f>IFERROR(INDEX(FF$100:FF$149,_xlfn.AGGREGATE(15,6,(ROW(FF$100:FF$149)-ROW(FB$100)+1)/($EX$100:$EX$149="PASS"),ROWS(FF$153:FF172))),"")</f>
        <v/>
      </c>
      <c r="FG172" s="25" t="str">
        <f>IFERROR(INDEX(FG$100:FG$149,_xlfn.AGGREGATE(15,6,(ROW(FG$100:FG$149)-ROW(FC$100)+1)/($EX$100:$EX$149="PASS"),ROWS(FG$153:FG172))),"")</f>
        <v/>
      </c>
      <c r="FH172" s="25" t="str">
        <f>IFERROR(INDEX(FH$100:FH$149,_xlfn.AGGREGATE(15,6,(ROW(FH$100:FH$149)-ROW(FD$100)+1)/($EX$100:$EX$149="PASS"),ROWS(FH$153:FH172))),"")</f>
        <v/>
      </c>
      <c r="FI172" s="25" t="str">
        <f>IFERROR(INDEX(FI$100:FI$149,_xlfn.AGGREGATE(15,6,(ROW(FI$100:FI$149)-ROW(FE$100)+1)/($EX$100:$EX$149="PASS"),ROWS(FI$153:FI172))),"")</f>
        <v/>
      </c>
      <c r="FJ172" s="25" t="str">
        <f>IFERROR(INDEX(FJ$100:FJ$149,_xlfn.AGGREGATE(15,6,(ROW(FJ$100:FJ$149)-ROW(FF$100)+1)/($EX$100:$EX$149="PASS"),ROWS(FJ$153:FJ172))),"")</f>
        <v/>
      </c>
      <c r="FK172" s="25"/>
      <c r="FL172" s="28" t="str">
        <f>IFERROR(INDEX(FL$100:FL$149,_xlfn.AGGREGATE(15,6,(ROW(FL$100:FL$149)-ROW(FH$100)+1)/($EX$100:$EX$149="PASS"),ROWS(FL$153:FL172))),"")</f>
        <v/>
      </c>
      <c r="FM172" s="25" t="str">
        <f>IFERROR(INDEX(FM$100:FM$149,_xlfn.AGGREGATE(15,6,(ROW(FM$100:FM$149)-ROW(FI$100)+1)/($EX$100:$EX$149="PASS"),ROWS(FM$153:FM172))),"")</f>
        <v/>
      </c>
      <c r="FN172" s="25" t="str">
        <f>IFERROR(INDEX(FN$100:FN$149,_xlfn.AGGREGATE(15,6,(ROW(FN$100:FN$149)-ROW(FJ$100)+1)/($EX$100:$EX$149="PASS"),ROWS(FN$153:FN172))),"")</f>
        <v/>
      </c>
      <c r="FO172" s="25" t="str">
        <f>IFERROR(INDEX(FO$100:FO$149,_xlfn.AGGREGATE(15,6,(ROW(FO$100:FO$149)-ROW(FK$100)+1)/($EX$100:$EX$149="PASS"),ROWS(FO$153:FO172))),"")</f>
        <v/>
      </c>
      <c r="FP172" s="25" t="str">
        <f>IFERROR(INDEX(FP$100:FP$149,_xlfn.AGGREGATE(15,6,(ROW(FP$100:FP$149)-ROW(FL$100)+1)/($EX$100:$EX$149="PASS"),ROWS(FP$153:FP172))),"")</f>
        <v/>
      </c>
      <c r="FQ172" s="25" t="str">
        <f>IFERROR(INDEX(FQ$100:FQ$149,_xlfn.AGGREGATE(15,6,(ROW(FQ$100:FQ$149)-ROW(FM$100)+1)/($EX$100:$EX$149="PASS"),ROWS(FQ$153:FQ172))),"")</f>
        <v/>
      </c>
      <c r="FR172" s="25" t="str">
        <f>IFERROR(INDEX(FR$100:FR$149,_xlfn.AGGREGATE(15,6,(ROW(FR$100:FR$149)-ROW(FN$100)+1)/($EX$100:$EX$149="PASS"),ROWS(FR$153:FR172))),"")</f>
        <v/>
      </c>
      <c r="FS172" s="165" t="str">
        <f>IFERROR(INDEX(FS$100:FS$149,_xlfn.AGGREGATE(15,6,(ROW(FS$100:FS$149)-ROW(FO$100)+1)/($EX$100:$EX$149="PASS"),ROWS(FS$153:FS172))),"")</f>
        <v/>
      </c>
      <c r="FT172" s="25"/>
      <c r="FU172" s="49"/>
      <c r="FV172" s="21"/>
      <c r="FW172" s="164" t="str">
        <f>IFERROR(INDEX(FW$100:FW$149,_xlfn.AGGREGATE(15,6,(ROW(FW$100:FW$149)-ROW(FW$100)+1)/($FW$100:$FW$149="PASS"),ROWS(FW$153:FW172))),"")</f>
        <v>PASS</v>
      </c>
      <c r="FX172" s="28">
        <f>IFERROR(INDEX(FX$100:FX$149,_xlfn.AGGREGATE(15,6,(ROW(FX$100:FX$149)-ROW(FX$100)+1)/($FW$100:$FW$149="PASS"),ROWS(FX$153:FX172))),"")</f>
        <v>3</v>
      </c>
      <c r="FY172" s="25">
        <f>IFERROR(INDEX(FY$100:FY$149,_xlfn.AGGREGATE(15,6,(ROW(FY$100:FY$149)-ROW(FY$100)+1)/($FW$100:$FW$149="PASS"),ROWS(FY$153:FY172))),"")</f>
        <v>1</v>
      </c>
      <c r="FZ172" s="25">
        <f>IFERROR(INDEX(FZ$100:FZ$149,_xlfn.AGGREGATE(15,6,(ROW(FZ$100:FZ$149)-ROW(FZ$100)+1)/($FW$100:$FW$149="PASS"),ROWS(FZ$153:FZ172))),"")</f>
        <v>1</v>
      </c>
      <c r="GA172" s="25">
        <f>IFERROR(INDEX(GA$100:GA$149,_xlfn.AGGREGATE(15,6,(ROW(GA$100:GA$149)-ROW(GA$100)+1)/($FW$100:$FW$149="PASS"),ROWS(GA$153:GA172))),"")</f>
        <v>3</v>
      </c>
      <c r="GB172" s="25">
        <f>IFERROR(INDEX(GB$100:GB$149,_xlfn.AGGREGATE(15,6,(ROW(GB$100:GB$149)-ROW(FX$100)+1)/($FW$100:$FW$149="PASS"),ROWS(GB$153:GB172))),"")</f>
        <v>1</v>
      </c>
      <c r="GC172" s="25">
        <f>IFERROR(INDEX(GC$100:GC$149,_xlfn.AGGREGATE(15,6,(ROW(GC$100:GC$149)-ROW(FY$100)+1)/($FW$100:$FW$149="PASS"),ROWS(GC$153:GC172))),"")</f>
        <v>1</v>
      </c>
      <c r="GD172" s="25">
        <f>IFERROR(INDEX(GD$100:GD$149,_xlfn.AGGREGATE(15,6,(ROW(GD$100:GD$149)-ROW(FZ$100)+1)/($FW$100:$FW$149="PASS"),ROWS(GD$153:GD172))),"")</f>
        <v>3</v>
      </c>
      <c r="GE172" s="30">
        <f>IFERROR(INDEX(GE$100:GE$149,_xlfn.AGGREGATE(15,6,(ROW(GE$100:GE$149)-ROW(GA$100)+1)/($FW$100:$FW$149="PASS"),ROWS(GE$153:GE172))),"")</f>
        <v>1</v>
      </c>
      <c r="GF172" s="25">
        <f>IFERROR(INDEX(GF$100:GF$149,_xlfn.AGGREGATE(15,6,(ROW(GF$100:GF$149)-ROW(GB$100)+1)/($FW$100:$FW$149="PASS"),ROWS(GF$153:GF172))),"")</f>
        <v>439</v>
      </c>
      <c r="GG172" s="25">
        <f>IFERROR(INDEX(GG$100:GG$149,_xlfn.AGGREGATE(15,6,(ROW(GG$100:GG$149)-ROW(GC$100)+1)/($FW$100:$FW$149="PASS"),ROWS(GG$153:GG172))),"")</f>
        <v>0</v>
      </c>
      <c r="GH172" s="25">
        <f>IFERROR(INDEX(GH$100:GH$149,_xlfn.AGGREGATE(15,6,(ROW(GH$100:GH$149)-ROW(GD$100)+1)/($FW$100:$FW$149="PASS"),ROWS(GH$153:GH172))),"")</f>
        <v>461</v>
      </c>
      <c r="GI172" s="25">
        <f>IFERROR(INDEX(GI$100:GI$149,_xlfn.AGGREGATE(15,6,(ROW(GI$100:GI$149)-ROW(GE$100)+1)/($FW$100:$FW$149="PASS"),ROWS(GI$153:GI172))),"")</f>
        <v>11</v>
      </c>
      <c r="GJ172" s="25">
        <f>IFERROR(INDEX(GJ$100:GJ$149,_xlfn.AGGREGATE(15,6,(ROW(GJ$100:GJ$149)-ROW(GF$100)+1)/($FW$100:$FW$149="PASS"),ROWS(GJ$153:GJ172))),"")</f>
        <v>0</v>
      </c>
      <c r="GK172" s="28">
        <f>IFERROR(INDEX(GK$100:GK$149,_xlfn.AGGREGATE(15,6,(ROW(GK$100:GK$149)-ROW(GG$100)+1)/($FW$100:$FW$149="PASS"),ROWS(GK$153:GK172))),"")</f>
        <v>466.14859999999999</v>
      </c>
      <c r="GL172" s="25">
        <f>IFERROR(INDEX(GL$100:GL$149,_xlfn.AGGREGATE(15,6,(ROW(GL$100:GL$149)-ROW(GH$100)+1)/($FW$100:$FW$149="PASS"),ROWS(GL$153:GL172))),"")</f>
        <v>905.27359999999999</v>
      </c>
      <c r="GM172" s="165">
        <f>IFERROR(INDEX(GM$100:GM$149,_xlfn.AGGREGATE(15,6,(ROW(GM$100:GM$149)-ROW(GI$100)+1)/($FW$100:$FW$149="PASS"),ROWS(GM$153:GM172))),"")</f>
        <v>1344.3986</v>
      </c>
      <c r="GN172" s="25">
        <f>IFERROR(INDEX(GN$100:GN$149,_xlfn.AGGREGATE(15,6,(ROW(GN$100:GN$149)-ROW(GJ$100)+1)/($FW$100:$FW$149="PASS"),ROWS(GN$153:GN172))),"")</f>
        <v>1805.3986</v>
      </c>
      <c r="GO172" s="25"/>
      <c r="GP172" s="305"/>
      <c r="GR172" s="12"/>
      <c r="GS172" s="12"/>
      <c r="GT172" s="12"/>
      <c r="GU172" s="12"/>
      <c r="GV172" s="12"/>
      <c r="GW172" s="12"/>
      <c r="GX172" s="12"/>
      <c r="GY172" s="12"/>
      <c r="GZ172" s="12"/>
      <c r="HA172" s="12"/>
      <c r="HB172" s="12"/>
      <c r="HC172" s="26"/>
      <c r="HD172" s="26"/>
      <c r="HE172" s="26"/>
      <c r="HF172" s="26"/>
      <c r="HG172" s="26"/>
      <c r="HH172" s="2"/>
      <c r="HI172" s="2"/>
      <c r="HJ172" s="25"/>
      <c r="HK172" s="2"/>
      <c r="HL172" s="2"/>
    </row>
    <row r="173" spans="14:220" x14ac:dyDescent="0.3">
      <c r="N173" s="2"/>
      <c r="O173" s="25"/>
      <c r="P173" s="25"/>
      <c r="Q173" s="25"/>
      <c r="R173" s="25"/>
      <c r="S173" s="25"/>
      <c r="T173" s="25"/>
      <c r="U173" s="25"/>
      <c r="V173" s="2"/>
      <c r="W173" s="2"/>
      <c r="X173" s="2"/>
      <c r="Y173" s="25"/>
      <c r="Z173" s="25"/>
      <c r="AA173" s="25"/>
      <c r="AB173" s="2"/>
      <c r="AC173" s="25"/>
      <c r="AD173" s="25"/>
      <c r="AE173" s="25"/>
      <c r="AF173" s="25"/>
      <c r="AG173" s="25"/>
      <c r="AH173" s="25"/>
      <c r="AI173" s="25"/>
      <c r="AJ173" s="25"/>
      <c r="AK173" s="25"/>
      <c r="AL173" s="25"/>
      <c r="AM173" s="25"/>
      <c r="AN173" s="25"/>
      <c r="AO173" s="25"/>
      <c r="AP173" s="25"/>
      <c r="AQ173" s="25"/>
      <c r="AR173" s="142"/>
      <c r="AS173" s="18">
        <v>17</v>
      </c>
      <c r="AT173" s="26" t="s">
        <v>122</v>
      </c>
      <c r="AU173" s="4" t="str">
        <f t="shared" si="261"/>
        <v>FAIL</v>
      </c>
      <c r="AV173" s="26">
        <v>1</v>
      </c>
      <c r="AW173" s="26">
        <v>1</v>
      </c>
      <c r="AX173" s="26">
        <v>3</v>
      </c>
      <c r="AY173" s="26">
        <v>3</v>
      </c>
      <c r="AZ173" s="26">
        <v>1</v>
      </c>
      <c r="BA173" s="26">
        <v>1</v>
      </c>
      <c r="BB173" s="26">
        <v>3</v>
      </c>
      <c r="BC173" s="26">
        <v>3</v>
      </c>
      <c r="BD173" s="26">
        <f t="shared" si="262"/>
        <v>229</v>
      </c>
      <c r="BE173" s="26"/>
      <c r="BF173" s="26">
        <f t="shared" si="263"/>
        <v>263</v>
      </c>
      <c r="BG173" s="63">
        <f t="shared" si="260"/>
        <v>17</v>
      </c>
      <c r="BH173" s="26"/>
      <c r="BI173" s="138">
        <f t="shared" si="264"/>
        <v>229</v>
      </c>
      <c r="BJ173" s="138">
        <f t="shared" si="265"/>
        <v>458</v>
      </c>
      <c r="BK173" s="138">
        <f t="shared" si="266"/>
        <v>721</v>
      </c>
      <c r="BL173" s="138">
        <f t="shared" si="267"/>
        <v>984</v>
      </c>
      <c r="BM173" s="138">
        <f t="shared" si="268"/>
        <v>1213</v>
      </c>
      <c r="BN173" s="138">
        <f t="shared" si="269"/>
        <v>1442</v>
      </c>
      <c r="BO173" s="138">
        <f t="shared" si="270"/>
        <v>1705</v>
      </c>
      <c r="BP173" s="138">
        <f t="shared" si="271"/>
        <v>0</v>
      </c>
      <c r="BQ173" s="26"/>
      <c r="BR173" s="26" t="str">
        <f t="shared" si="272"/>
        <v>yes3</v>
      </c>
      <c r="BS173" s="26" t="str">
        <f t="shared" si="250"/>
        <v>Int</v>
      </c>
      <c r="BT173" s="26"/>
      <c r="BU173" s="26"/>
      <c r="BV173" s="1">
        <f t="shared" si="278"/>
        <v>0</v>
      </c>
      <c r="BW173" s="1">
        <f t="shared" si="278"/>
        <v>0</v>
      </c>
      <c r="BX173" s="1">
        <f t="shared" si="278"/>
        <v>0</v>
      </c>
      <c r="BY173" s="1">
        <f t="shared" si="278"/>
        <v>0</v>
      </c>
      <c r="BZ173" s="1">
        <f t="shared" si="278"/>
        <v>0</v>
      </c>
      <c r="CA173" s="1">
        <f t="shared" si="278"/>
        <v>0</v>
      </c>
      <c r="CB173" s="1">
        <f t="shared" si="278"/>
        <v>0</v>
      </c>
      <c r="CC173" s="1">
        <f t="shared" si="278"/>
        <v>0</v>
      </c>
      <c r="CD173" s="1">
        <f t="shared" si="278"/>
        <v>0</v>
      </c>
      <c r="CE173" s="1">
        <f t="shared" si="278"/>
        <v>0</v>
      </c>
      <c r="CF173" s="1">
        <f t="shared" si="279"/>
        <v>0</v>
      </c>
      <c r="CG173" s="1">
        <f t="shared" si="279"/>
        <v>0</v>
      </c>
      <c r="CH173" s="1">
        <f t="shared" si="279"/>
        <v>0</v>
      </c>
      <c r="CI173" s="1">
        <f t="shared" si="279"/>
        <v>0</v>
      </c>
      <c r="CJ173" s="1">
        <f t="shared" si="279"/>
        <v>0</v>
      </c>
      <c r="CK173" s="1">
        <f t="shared" si="279"/>
        <v>0</v>
      </c>
      <c r="CL173" s="1">
        <f t="shared" si="279"/>
        <v>0</v>
      </c>
      <c r="CM173" s="1">
        <f t="shared" si="279"/>
        <v>0</v>
      </c>
      <c r="CN173" s="1">
        <f t="shared" si="279"/>
        <v>1</v>
      </c>
      <c r="CO173" s="1">
        <f t="shared" si="279"/>
        <v>0</v>
      </c>
      <c r="CP173" s="1">
        <f t="shared" si="280"/>
        <v>0</v>
      </c>
      <c r="CQ173" s="1">
        <f t="shared" si="280"/>
        <v>0</v>
      </c>
      <c r="CR173" s="1">
        <f t="shared" si="280"/>
        <v>0</v>
      </c>
      <c r="CS173" s="1">
        <f t="shared" si="280"/>
        <v>0</v>
      </c>
      <c r="CT173" s="1">
        <f t="shared" si="280"/>
        <v>0</v>
      </c>
      <c r="CU173" s="1">
        <f t="shared" si="280"/>
        <v>0</v>
      </c>
      <c r="CV173" s="1">
        <f t="shared" si="280"/>
        <v>0</v>
      </c>
      <c r="CW173" s="1">
        <f t="shared" si="280"/>
        <v>0</v>
      </c>
      <c r="CX173" s="1">
        <f t="shared" si="280"/>
        <v>0</v>
      </c>
      <c r="CY173" s="1">
        <f t="shared" si="280"/>
        <v>0</v>
      </c>
      <c r="CZ173" s="1">
        <f t="shared" si="281"/>
        <v>0</v>
      </c>
      <c r="DA173" s="1">
        <f t="shared" si="281"/>
        <v>0</v>
      </c>
      <c r="DB173" s="1">
        <f t="shared" si="281"/>
        <v>0</v>
      </c>
      <c r="DC173" s="1">
        <f t="shared" si="281"/>
        <v>0</v>
      </c>
      <c r="DD173" s="1">
        <f t="shared" si="281"/>
        <v>0</v>
      </c>
      <c r="DE173" s="1">
        <f t="shared" si="281"/>
        <v>0</v>
      </c>
      <c r="DF173" s="1">
        <f t="shared" si="281"/>
        <v>1</v>
      </c>
      <c r="DG173" s="1">
        <f t="shared" si="281"/>
        <v>0</v>
      </c>
      <c r="DH173" s="1">
        <f t="shared" si="281"/>
        <v>0</v>
      </c>
      <c r="DI173" s="1">
        <f t="shared" si="281"/>
        <v>0</v>
      </c>
      <c r="DJ173" s="1">
        <f t="shared" si="282"/>
        <v>0</v>
      </c>
      <c r="DK173" s="1">
        <f t="shared" si="282"/>
        <v>0</v>
      </c>
      <c r="DL173" s="1">
        <f t="shared" si="282"/>
        <v>0</v>
      </c>
      <c r="DM173" s="1">
        <f t="shared" si="282"/>
        <v>0</v>
      </c>
      <c r="DN173" s="1">
        <f t="shared" si="282"/>
        <v>0</v>
      </c>
      <c r="DO173" s="1">
        <f t="shared" si="282"/>
        <v>0</v>
      </c>
      <c r="DP173" s="26"/>
      <c r="DQ173" s="26"/>
      <c r="DR173" s="26"/>
      <c r="DS173" s="26"/>
      <c r="DT173" s="366"/>
      <c r="DU173" s="142"/>
      <c r="DV173" s="26"/>
      <c r="DW173" s="48">
        <v>160</v>
      </c>
      <c r="DX173" s="26" t="str">
        <f>IFERROR(INDEX(AT$11:AT$2000,_xlfn.AGGREGATE(15,6,(ROW(AT$11:AT$2000)-ROW(AT$11)+1)/($AU$11:$AU$2000=$DY$8),ROWS(DX$11:DX173))),"")</f>
        <v/>
      </c>
      <c r="DY173" s="4" t="str">
        <f>IFERROR(INDEX(AU$11:AU$2000,_xlfn.AGGREGATE(15,6,(ROW(AU$11:AU$2000)-ROW(AU$11)+1)/($AU$11:$AU$2000=$DY$8),ROWS(DY$11:DY173))),"")</f>
        <v/>
      </c>
      <c r="DZ173" s="26" t="str">
        <f>IFERROR(INDEX(AV$11:AV$2000,_xlfn.AGGREGATE(15,6,(ROW(AV$11:AV$2000)-ROW(AV$11)+1)/($AU$11:$AU$2000=$DY$8),ROWS(DZ$11:DZ173))),"")</f>
        <v/>
      </c>
      <c r="EA173" s="26" t="str">
        <f>IFERROR(INDEX(AW$11:AW$2000,_xlfn.AGGREGATE(15,6,(ROW(AW$11:AW$2000)-ROW(AW$11)+1)/($AU$11:$AU$2000=$DY$8),ROWS(EA$11:EA173))),"")</f>
        <v/>
      </c>
      <c r="EB173" s="26" t="str">
        <f>IFERROR(INDEX(AX$11:AX$2000,_xlfn.AGGREGATE(15,6,(ROW(AX$11:AX$2000)-ROW(AX$11)+1)/($AU$11:$AU$2000=$DY$8),ROWS(EB$11:EB173))),"")</f>
        <v/>
      </c>
      <c r="EC173" s="26" t="str">
        <f>IFERROR(INDEX(AY$11:AY$2000,_xlfn.AGGREGATE(15,6,(ROW(AY$11:AY$2000)-ROW(AY$11)+1)/($AU$11:$AU$2000=$DY$8),ROWS(EC$11:EC173))),"")</f>
        <v/>
      </c>
      <c r="ED173" s="26" t="str">
        <f>IFERROR(INDEX(AZ$11:AZ$2000,_xlfn.AGGREGATE(15,6,(ROW(AZ$11:AZ$2000)-ROW(AZ$11)+1)/($AU$11:$AU$2000=$DY$8),ROWS(ED$11:ED173))),"")</f>
        <v/>
      </c>
      <c r="EE173" s="26" t="str">
        <f>IFERROR(INDEX(BA$11:BA$2000,_xlfn.AGGREGATE(15,6,(ROW(BA$11:BA$2000)-ROW(BA$11)+1)/($AU$11:$AU$2000=$DY$8),ROWS(EE$11:EE173))),"")</f>
        <v/>
      </c>
      <c r="EF173" s="26" t="str">
        <f>IFERROR(INDEX(BB$11:BB$2000,_xlfn.AGGREGATE(15,6,(ROW(BB$11:BB$2000)-ROW(BB$11)+1)/($AU$11:$AU$2000=$DY$8),ROWS(EF$11:EF173))),"")</f>
        <v/>
      </c>
      <c r="EG173" s="26" t="str">
        <f>IFERROR(INDEX(BC$11:BC$2000,_xlfn.AGGREGATE(15,6,(ROW(BC$11:BC$2000)-ROW(BC$11)+1)/($AU$11:$AU$2000=$DY$8),ROWS(EG$11:EG173))),"")</f>
        <v/>
      </c>
      <c r="EH173" s="26" t="str">
        <f>IFERROR(INDEX(BD$11:BD$2000,_xlfn.AGGREGATE(15,6,(ROW(BD$11:BD$2000)-ROW(BD$11)+1)/($AU$11:$AU$2000=$DY$8),ROWS(EH$11:EH173))),"")</f>
        <v/>
      </c>
      <c r="EI173" s="26" t="str">
        <f>IFERROR(INDEX(BE$11:BE$2000,_xlfn.AGGREGATE(15,6,(ROW(BE$11:BE$2000)-ROW(BE$11)+1)/($AU$11:$AU$2000=$DY$8),ROWS(EI$11:EI173))),"")</f>
        <v/>
      </c>
      <c r="EJ173" s="26" t="str">
        <f>IFERROR(INDEX(BF$11:BF$2000,_xlfn.AGGREGATE(15,6,(ROW(BF$11:BF$2000)-ROW(BF$11)+1)/($AU$11:$AU$2000=$DY$8),ROWS(EJ$11:EJ173))),"")</f>
        <v/>
      </c>
      <c r="EK173" s="26" t="str">
        <f>IFERROR(INDEX(BG$11:BG$2000,_xlfn.AGGREGATE(15,6,(ROW(BG$11:BG$2000)-ROW(BG$11)+1)/($AU$11:$AU$2000=$DY$8),ROWS(EK$11:EK173))),"")</f>
        <v/>
      </c>
      <c r="EL173" s="26" t="str">
        <f>IFERROR(INDEX(BH$11:BH$2000,_xlfn.AGGREGATE(15,6,(ROW(BH$11:BH$2000)-ROW(BH$11)+1)/($AU$11:$AU$2000=$DY$8),ROWS(EL$11:EL173))),"")</f>
        <v/>
      </c>
      <c r="EM173" s="26" t="str">
        <f>IFERROR(INDEX(BI$11:BI$2000,_xlfn.AGGREGATE(15,6,(ROW(BI$11:BI$2000)-ROW(BI$11)+1)/($AU$11:$AU$2000=$DY$8),ROWS(EM$11:EM173))),"")</f>
        <v/>
      </c>
      <c r="EN173" s="26" t="str">
        <f>IFERROR(INDEX(BJ$11:BJ$2000,_xlfn.AGGREGATE(15,6,(ROW(BJ$11:BJ$2000)-ROW(BJ$11)+1)/($AU$11:$AU$2000=$DY$8),ROWS(EN$11:EN173))),"")</f>
        <v/>
      </c>
      <c r="EO173" s="26" t="str">
        <f>IFERROR(INDEX(BK$11:BK$2000,_xlfn.AGGREGATE(15,6,(ROW(BK$11:BK$2000)-ROW(BK$11)+1)/($AU$11:$AU$2000=$DY$8),ROWS(EO$11:EO173))),"")</f>
        <v/>
      </c>
      <c r="EP173" s="26" t="str">
        <f>IFERROR(INDEX(BL$11:BL$2000,_xlfn.AGGREGATE(15,6,(ROW(BL$11:BL$2000)-ROW(BL$11)+1)/($AU$11:$AU$2000=$DY$8),ROWS(EP$11:EP173))),"")</f>
        <v/>
      </c>
      <c r="EQ173" s="26" t="str">
        <f>IFERROR(INDEX(BM$11:BM$2000,_xlfn.AGGREGATE(15,6,(ROW(BM$11:BM$2000)-ROW(BM$11)+1)/($AU$11:$AU$2000=$DY$8),ROWS(EQ$11:EQ173))),"")</f>
        <v/>
      </c>
      <c r="ER173" s="26" t="str">
        <f>IFERROR(INDEX(BN$11:BN$2000,_xlfn.AGGREGATE(15,6,(ROW(BN$11:BN$2000)-ROW(BN$11)+1)/($AU$11:$AU$2000=$DY$8),ROWS(ER$11:ER173))),"")</f>
        <v/>
      </c>
      <c r="ES173" s="26" t="str">
        <f>IFERROR(INDEX(BO$11:BO$2000,_xlfn.AGGREGATE(15,6,(ROW(BO$11:BO$2000)-ROW(BO$11)+1)/($AU$11:$AU$2000=$DY$8),ROWS(ES$11:ES173))),"")</f>
        <v/>
      </c>
      <c r="ET173" s="63" t="str">
        <f>IFERROR(INDEX(BP$11:BP$2000,_xlfn.AGGREGATE(15,6,(ROW(BP$11:BP$2000)-ROW(BP$11)+1)/($AU$11:$AU$2000=$DY$8),ROWS(ET$11:ET173))),"")</f>
        <v/>
      </c>
      <c r="EU173" s="25"/>
      <c r="EV173" s="47">
        <v>21</v>
      </c>
      <c r="EX173" s="164" t="str">
        <f>IFERROR(INDEX(EX$100:EX$149,_xlfn.AGGREGATE(15,6,(ROW(EX$100:EX$149)-ROW(EX$100)+1)/($EX$100:$EX$149="PASS"),ROWS(EX$153:EX173))),"")</f>
        <v/>
      </c>
      <c r="EY173" s="28" t="str">
        <f>IFERROR(INDEX(EY$100:EY$149,_xlfn.AGGREGATE(15,6,(ROW(EY$100:EY$149)-ROW(EY$100)+1)/($EX$100:$EX$149="PASS"),ROWS(EY$153:EY173))),"")</f>
        <v/>
      </c>
      <c r="EZ173" s="25" t="str">
        <f>IFERROR(INDEX(EZ$100:EZ$149,_xlfn.AGGREGATE(15,6,(ROW(EZ$100:EZ$149)-ROW(EZ$100)+1)/($EX$100:$EX$149="PASS"),ROWS(EZ$153:EZ173))),"")</f>
        <v/>
      </c>
      <c r="FA173" s="25" t="str">
        <f>IFERROR(INDEX(FA$100:FA$149,_xlfn.AGGREGATE(15,6,(ROW(FA$100:FA$149)-ROW(FA$100)+1)/($EX$100:$EX$149="PASS"),ROWS(FA$153:FA173))),"")</f>
        <v/>
      </c>
      <c r="FB173" s="25" t="str">
        <f>IFERROR(INDEX(FB$100:FB$149,_xlfn.AGGREGATE(15,6,(ROW(FB$100:FB$149)-ROW(FB$100)+1)/($EX$100:$EX$149="PASS"),ROWS(FB$153:FB173))),"")</f>
        <v/>
      </c>
      <c r="FC173" s="25" t="str">
        <f>IFERROR(INDEX(FC$100:FC$149,_xlfn.AGGREGATE(15,6,(ROW(FC$100:FC$149)-ROW(EY$100)+1)/($EX$100:$EX$149="PASS"),ROWS(FC$153:FC173))),"")</f>
        <v/>
      </c>
      <c r="FD173" s="25" t="str">
        <f>IFERROR(INDEX(FD$100:FD$149,_xlfn.AGGREGATE(15,6,(ROW(FD$100:FD$149)-ROW(EZ$100)+1)/($EX$100:$EX$149="PASS"),ROWS(FD$153:FD173))),"")</f>
        <v/>
      </c>
      <c r="FE173" s="25" t="str">
        <f>IFERROR(INDEX(FE$100:FE$149,_xlfn.AGGREGATE(15,6,(ROW(FE$100:FE$149)-ROW(FA$100)+1)/($EX$100:$EX$149="PASS"),ROWS(FE$153:FE173))),"")</f>
        <v/>
      </c>
      <c r="FF173" s="30" t="str">
        <f>IFERROR(INDEX(FF$100:FF$149,_xlfn.AGGREGATE(15,6,(ROW(FF$100:FF$149)-ROW(FB$100)+1)/($EX$100:$EX$149="PASS"),ROWS(FF$153:FF173))),"")</f>
        <v/>
      </c>
      <c r="FG173" s="25" t="str">
        <f>IFERROR(INDEX(FG$100:FG$149,_xlfn.AGGREGATE(15,6,(ROW(FG$100:FG$149)-ROW(FC$100)+1)/($EX$100:$EX$149="PASS"),ROWS(FG$153:FG173))),"")</f>
        <v/>
      </c>
      <c r="FH173" s="25" t="str">
        <f>IFERROR(INDEX(FH$100:FH$149,_xlfn.AGGREGATE(15,6,(ROW(FH$100:FH$149)-ROW(FD$100)+1)/($EX$100:$EX$149="PASS"),ROWS(FH$153:FH173))),"")</f>
        <v/>
      </c>
      <c r="FI173" s="25" t="str">
        <f>IFERROR(INDEX(FI$100:FI$149,_xlfn.AGGREGATE(15,6,(ROW(FI$100:FI$149)-ROW(FE$100)+1)/($EX$100:$EX$149="PASS"),ROWS(FI$153:FI173))),"")</f>
        <v/>
      </c>
      <c r="FJ173" s="25" t="str">
        <f>IFERROR(INDEX(FJ$100:FJ$149,_xlfn.AGGREGATE(15,6,(ROW(FJ$100:FJ$149)-ROW(FF$100)+1)/($EX$100:$EX$149="PASS"),ROWS(FJ$153:FJ173))),"")</f>
        <v/>
      </c>
      <c r="FK173" s="25"/>
      <c r="FL173" s="28" t="str">
        <f>IFERROR(INDEX(FL$100:FL$149,_xlfn.AGGREGATE(15,6,(ROW(FL$100:FL$149)-ROW(FH$100)+1)/($EX$100:$EX$149="PASS"),ROWS(FL$153:FL173))),"")</f>
        <v/>
      </c>
      <c r="FM173" s="25" t="str">
        <f>IFERROR(INDEX(FM$100:FM$149,_xlfn.AGGREGATE(15,6,(ROW(FM$100:FM$149)-ROW(FI$100)+1)/($EX$100:$EX$149="PASS"),ROWS(FM$153:FM173))),"")</f>
        <v/>
      </c>
      <c r="FN173" s="25" t="str">
        <f>IFERROR(INDEX(FN$100:FN$149,_xlfn.AGGREGATE(15,6,(ROW(FN$100:FN$149)-ROW(FJ$100)+1)/($EX$100:$EX$149="PASS"),ROWS(FN$153:FN173))),"")</f>
        <v/>
      </c>
      <c r="FO173" s="25" t="str">
        <f>IFERROR(INDEX(FO$100:FO$149,_xlfn.AGGREGATE(15,6,(ROW(FO$100:FO$149)-ROW(FK$100)+1)/($EX$100:$EX$149="PASS"),ROWS(FO$153:FO173))),"")</f>
        <v/>
      </c>
      <c r="FP173" s="25" t="str">
        <f>IFERROR(INDEX(FP$100:FP$149,_xlfn.AGGREGATE(15,6,(ROW(FP$100:FP$149)-ROW(FL$100)+1)/($EX$100:$EX$149="PASS"),ROWS(FP$153:FP173))),"")</f>
        <v/>
      </c>
      <c r="FQ173" s="25" t="str">
        <f>IFERROR(INDEX(FQ$100:FQ$149,_xlfn.AGGREGATE(15,6,(ROW(FQ$100:FQ$149)-ROW(FM$100)+1)/($EX$100:$EX$149="PASS"),ROWS(FQ$153:FQ173))),"")</f>
        <v/>
      </c>
      <c r="FR173" s="25" t="str">
        <f>IFERROR(INDEX(FR$100:FR$149,_xlfn.AGGREGATE(15,6,(ROW(FR$100:FR$149)-ROW(FN$100)+1)/($EX$100:$EX$149="PASS"),ROWS(FR$153:FR173))),"")</f>
        <v/>
      </c>
      <c r="FS173" s="165" t="str">
        <f>IFERROR(INDEX(FS$100:FS$149,_xlfn.AGGREGATE(15,6,(ROW(FS$100:FS$149)-ROW(FO$100)+1)/($EX$100:$EX$149="PASS"),ROWS(FS$153:FS173))),"")</f>
        <v/>
      </c>
      <c r="FT173" s="25"/>
      <c r="FU173" s="49"/>
      <c r="FV173" s="21"/>
      <c r="FW173" s="164" t="str">
        <f>IFERROR(INDEX(FW$100:FW$149,_xlfn.AGGREGATE(15,6,(ROW(FW$100:FW$149)-ROW(FW$100)+1)/($FW$100:$FW$149="PASS"),ROWS(FW$153:FW173))),"")</f>
        <v>PASS</v>
      </c>
      <c r="FX173" s="28">
        <f>IFERROR(INDEX(FX$100:FX$149,_xlfn.AGGREGATE(15,6,(ROW(FX$100:FX$149)-ROW(FX$100)+1)/($FW$100:$FW$149="PASS"),ROWS(FX$153:FX173))),"")</f>
        <v>3</v>
      </c>
      <c r="FY173" s="25">
        <f>IFERROR(INDEX(FY$100:FY$149,_xlfn.AGGREGATE(15,6,(ROW(FY$100:FY$149)-ROW(FY$100)+1)/($FW$100:$FW$149="PASS"),ROWS(FY$153:FY173))),"")</f>
        <v>1</v>
      </c>
      <c r="FZ173" s="25">
        <f>IFERROR(INDEX(FZ$100:FZ$149,_xlfn.AGGREGATE(15,6,(ROW(FZ$100:FZ$149)-ROW(FZ$100)+1)/($FW$100:$FW$149="PASS"),ROWS(FZ$153:FZ173))),"")</f>
        <v>1</v>
      </c>
      <c r="GA173" s="25">
        <f>IFERROR(INDEX(GA$100:GA$149,_xlfn.AGGREGATE(15,6,(ROW(GA$100:GA$149)-ROW(GA$100)+1)/($FW$100:$FW$149="PASS"),ROWS(GA$153:GA173))),"")</f>
        <v>3</v>
      </c>
      <c r="GB173" s="25">
        <f>IFERROR(INDEX(GB$100:GB$149,_xlfn.AGGREGATE(15,6,(ROW(GB$100:GB$149)-ROW(FX$100)+1)/($FW$100:$FW$149="PASS"),ROWS(GB$153:GB173))),"")</f>
        <v>1</v>
      </c>
      <c r="GC173" s="25">
        <f>IFERROR(INDEX(GC$100:GC$149,_xlfn.AGGREGATE(15,6,(ROW(GC$100:GC$149)-ROW(FY$100)+1)/($FW$100:$FW$149="PASS"),ROWS(GC$153:GC173))),"")</f>
        <v>1</v>
      </c>
      <c r="GD173" s="25">
        <f>IFERROR(INDEX(GD$100:GD$149,_xlfn.AGGREGATE(15,6,(ROW(GD$100:GD$149)-ROW(FZ$100)+1)/($FW$100:$FW$149="PASS"),ROWS(GD$153:GD173))),"")</f>
        <v>3</v>
      </c>
      <c r="GE173" s="30">
        <f>IFERROR(INDEX(GE$100:GE$149,_xlfn.AGGREGATE(15,6,(ROW(GE$100:GE$149)-ROW(GA$100)+1)/($FW$100:$FW$149="PASS"),ROWS(GE$153:GE173))),"")</f>
        <v>1</v>
      </c>
      <c r="GF173" s="25">
        <f>IFERROR(INDEX(GF$100:GF$149,_xlfn.AGGREGATE(15,6,(ROW(GF$100:GF$149)-ROW(GB$100)+1)/($FW$100:$FW$149="PASS"),ROWS(GF$153:GF173))),"")</f>
        <v>438.5</v>
      </c>
      <c r="GG173" s="25">
        <f>IFERROR(INDEX(GG$100:GG$149,_xlfn.AGGREGATE(15,6,(ROW(GG$100:GG$149)-ROW(GC$100)+1)/($FW$100:$FW$149="PASS"),ROWS(GG$153:GG173))),"")</f>
        <v>0</v>
      </c>
      <c r="GH173" s="25">
        <f>IFERROR(INDEX(GH$100:GH$149,_xlfn.AGGREGATE(15,6,(ROW(GH$100:GH$149)-ROW(GD$100)+1)/($FW$100:$FW$149="PASS"),ROWS(GH$153:GH173))),"")</f>
        <v>461.5</v>
      </c>
      <c r="GI173" s="25">
        <f>IFERROR(INDEX(GI$100:GI$149,_xlfn.AGGREGATE(15,6,(ROW(GI$100:GI$149)-ROW(GE$100)+1)/($FW$100:$FW$149="PASS"),ROWS(GI$153:GI173))),"")</f>
        <v>11.5</v>
      </c>
      <c r="GJ173" s="25">
        <f>IFERROR(INDEX(GJ$100:GJ$149,_xlfn.AGGREGATE(15,6,(ROW(GJ$100:GJ$149)-ROW(GF$100)+1)/($FW$100:$FW$149="PASS"),ROWS(GJ$153:GJ173))),"")</f>
        <v>0</v>
      </c>
      <c r="GK173" s="28">
        <f>IFERROR(INDEX(GK$100:GK$149,_xlfn.AGGREGATE(15,6,(ROW(GK$100:GK$149)-ROW(GG$100)+1)/($FW$100:$FW$149="PASS"),ROWS(GK$153:GK173))),"")</f>
        <v>466.64859999999999</v>
      </c>
      <c r="GL173" s="25">
        <f>IFERROR(INDEX(GL$100:GL$149,_xlfn.AGGREGATE(15,6,(ROW(GL$100:GL$149)-ROW(GH$100)+1)/($FW$100:$FW$149="PASS"),ROWS(GL$153:GL173))),"")</f>
        <v>905.27359999999999</v>
      </c>
      <c r="GM173" s="165">
        <f>IFERROR(INDEX(GM$100:GM$149,_xlfn.AGGREGATE(15,6,(ROW(GM$100:GM$149)-ROW(GI$100)+1)/($FW$100:$FW$149="PASS"),ROWS(GM$153:GM173))),"")</f>
        <v>1343.8986</v>
      </c>
      <c r="GN173" s="25">
        <f>IFERROR(INDEX(GN$100:GN$149,_xlfn.AGGREGATE(15,6,(ROW(GN$100:GN$149)-ROW(GJ$100)+1)/($FW$100:$FW$149="PASS"),ROWS(GN$153:GN173))),"")</f>
        <v>1805.3986</v>
      </c>
      <c r="GO173" s="25"/>
      <c r="GP173" s="305"/>
      <c r="GR173" s="12"/>
      <c r="GS173" s="12"/>
      <c r="GT173" s="12"/>
      <c r="GU173" s="12"/>
      <c r="GV173" s="12"/>
      <c r="GW173" s="12"/>
      <c r="GX173" s="12"/>
      <c r="GY173" s="12"/>
      <c r="GZ173" s="12"/>
      <c r="HA173" s="12"/>
      <c r="HB173" s="12"/>
      <c r="HC173" s="26"/>
      <c r="HD173" s="26"/>
      <c r="HE173" s="26"/>
      <c r="HF173" s="26"/>
      <c r="HG173" s="26"/>
      <c r="HH173" s="2"/>
      <c r="HI173" s="2"/>
      <c r="HJ173" s="25"/>
      <c r="HK173" s="2"/>
      <c r="HL173" s="2"/>
    </row>
    <row r="174" spans="14:220" x14ac:dyDescent="0.3">
      <c r="N174" s="2"/>
      <c r="O174" s="25"/>
      <c r="P174" s="25"/>
      <c r="Q174" s="25"/>
      <c r="R174" s="25"/>
      <c r="S174" s="25"/>
      <c r="T174" s="25"/>
      <c r="U174" s="25"/>
      <c r="V174" s="2"/>
      <c r="W174" s="2"/>
      <c r="X174" s="2"/>
      <c r="Y174" s="25"/>
      <c r="Z174" s="25"/>
      <c r="AA174" s="25"/>
      <c r="AB174" s="2"/>
      <c r="AC174" s="25"/>
      <c r="AD174" s="25"/>
      <c r="AE174" s="25"/>
      <c r="AF174" s="25"/>
      <c r="AG174" s="25"/>
      <c r="AH174" s="25"/>
      <c r="AI174" s="25"/>
      <c r="AJ174" s="25"/>
      <c r="AK174" s="25"/>
      <c r="AL174" s="25"/>
      <c r="AM174" s="25"/>
      <c r="AN174" s="25"/>
      <c r="AO174" s="25"/>
      <c r="AP174" s="25"/>
      <c r="AQ174" s="25"/>
      <c r="AR174" s="142"/>
      <c r="AS174" s="18">
        <v>18</v>
      </c>
      <c r="AT174" s="26" t="s">
        <v>122</v>
      </c>
      <c r="AU174" s="4" t="str">
        <f t="shared" si="261"/>
        <v>FAIL</v>
      </c>
      <c r="AV174" s="26">
        <v>1</v>
      </c>
      <c r="AW174" s="26">
        <v>1</v>
      </c>
      <c r="AX174" s="26">
        <v>3</v>
      </c>
      <c r="AY174" s="26">
        <v>3</v>
      </c>
      <c r="AZ174" s="26">
        <v>1</v>
      </c>
      <c r="BA174" s="26">
        <v>1</v>
      </c>
      <c r="BB174" s="26">
        <v>3</v>
      </c>
      <c r="BC174" s="26">
        <v>3</v>
      </c>
      <c r="BD174" s="26">
        <f t="shared" si="262"/>
        <v>228</v>
      </c>
      <c r="BE174" s="26"/>
      <c r="BF174" s="26">
        <f t="shared" si="263"/>
        <v>264</v>
      </c>
      <c r="BG174" s="63">
        <f t="shared" si="260"/>
        <v>18</v>
      </c>
      <c r="BH174" s="26"/>
      <c r="BI174" s="138">
        <f t="shared" si="264"/>
        <v>228</v>
      </c>
      <c r="BJ174" s="138">
        <f t="shared" si="265"/>
        <v>456</v>
      </c>
      <c r="BK174" s="138">
        <f t="shared" si="266"/>
        <v>720</v>
      </c>
      <c r="BL174" s="138">
        <f t="shared" si="267"/>
        <v>984</v>
      </c>
      <c r="BM174" s="138">
        <f t="shared" si="268"/>
        <v>1212</v>
      </c>
      <c r="BN174" s="138">
        <f t="shared" si="269"/>
        <v>1440</v>
      </c>
      <c r="BO174" s="138">
        <f t="shared" si="270"/>
        <v>1704</v>
      </c>
      <c r="BP174" s="138">
        <f t="shared" si="271"/>
        <v>0</v>
      </c>
      <c r="BQ174" s="26"/>
      <c r="BR174" s="26" t="str">
        <f t="shared" si="272"/>
        <v>yes3</v>
      </c>
      <c r="BS174" s="26" t="str">
        <f t="shared" si="250"/>
        <v>Int</v>
      </c>
      <c r="BT174" s="26"/>
      <c r="BU174" s="26"/>
      <c r="BV174" s="1">
        <f t="shared" si="278"/>
        <v>0</v>
      </c>
      <c r="BW174" s="1">
        <f t="shared" si="278"/>
        <v>0</v>
      </c>
      <c r="BX174" s="1">
        <f t="shared" si="278"/>
        <v>0</v>
      </c>
      <c r="BY174" s="1">
        <f t="shared" si="278"/>
        <v>0</v>
      </c>
      <c r="BZ174" s="1">
        <f t="shared" si="278"/>
        <v>0</v>
      </c>
      <c r="CA174" s="1">
        <f t="shared" si="278"/>
        <v>0</v>
      </c>
      <c r="CB174" s="1">
        <f t="shared" si="278"/>
        <v>0</v>
      </c>
      <c r="CC174" s="1">
        <f t="shared" si="278"/>
        <v>0</v>
      </c>
      <c r="CD174" s="1">
        <f t="shared" si="278"/>
        <v>0</v>
      </c>
      <c r="CE174" s="1">
        <f t="shared" si="278"/>
        <v>0</v>
      </c>
      <c r="CF174" s="1">
        <f t="shared" si="279"/>
        <v>0</v>
      </c>
      <c r="CG174" s="1">
        <f t="shared" si="279"/>
        <v>0</v>
      </c>
      <c r="CH174" s="1">
        <f t="shared" si="279"/>
        <v>0</v>
      </c>
      <c r="CI174" s="1">
        <f t="shared" si="279"/>
        <v>0</v>
      </c>
      <c r="CJ174" s="1">
        <f t="shared" si="279"/>
        <v>0</v>
      </c>
      <c r="CK174" s="1">
        <f t="shared" si="279"/>
        <v>0</v>
      </c>
      <c r="CL174" s="1">
        <f t="shared" si="279"/>
        <v>0</v>
      </c>
      <c r="CM174" s="1">
        <f t="shared" si="279"/>
        <v>0</v>
      </c>
      <c r="CN174" s="1">
        <f t="shared" si="279"/>
        <v>0</v>
      </c>
      <c r="CO174" s="1">
        <f t="shared" si="279"/>
        <v>0</v>
      </c>
      <c r="CP174" s="1">
        <f t="shared" si="280"/>
        <v>0</v>
      </c>
      <c r="CQ174" s="1">
        <f t="shared" si="280"/>
        <v>0</v>
      </c>
      <c r="CR174" s="1">
        <f t="shared" si="280"/>
        <v>0</v>
      </c>
      <c r="CS174" s="1">
        <f t="shared" si="280"/>
        <v>0</v>
      </c>
      <c r="CT174" s="1">
        <f t="shared" si="280"/>
        <v>0</v>
      </c>
      <c r="CU174" s="1">
        <f t="shared" si="280"/>
        <v>0</v>
      </c>
      <c r="CV174" s="1">
        <f t="shared" si="280"/>
        <v>0</v>
      </c>
      <c r="CW174" s="1">
        <f t="shared" si="280"/>
        <v>0</v>
      </c>
      <c r="CX174" s="1">
        <f t="shared" si="280"/>
        <v>0</v>
      </c>
      <c r="CY174" s="1">
        <f t="shared" si="280"/>
        <v>0</v>
      </c>
      <c r="CZ174" s="1">
        <f t="shared" si="281"/>
        <v>0</v>
      </c>
      <c r="DA174" s="1">
        <f t="shared" si="281"/>
        <v>0</v>
      </c>
      <c r="DB174" s="1">
        <f t="shared" si="281"/>
        <v>0</v>
      </c>
      <c r="DC174" s="1">
        <f t="shared" si="281"/>
        <v>0</v>
      </c>
      <c r="DD174" s="1">
        <f t="shared" si="281"/>
        <v>0</v>
      </c>
      <c r="DE174" s="1">
        <f t="shared" si="281"/>
        <v>0</v>
      </c>
      <c r="DF174" s="1">
        <f t="shared" si="281"/>
        <v>1</v>
      </c>
      <c r="DG174" s="1">
        <f t="shared" si="281"/>
        <v>0</v>
      </c>
      <c r="DH174" s="1">
        <f t="shared" si="281"/>
        <v>0</v>
      </c>
      <c r="DI174" s="1">
        <f t="shared" si="281"/>
        <v>0</v>
      </c>
      <c r="DJ174" s="1">
        <f t="shared" si="282"/>
        <v>0</v>
      </c>
      <c r="DK174" s="1">
        <f t="shared" si="282"/>
        <v>0</v>
      </c>
      <c r="DL174" s="1">
        <f t="shared" si="282"/>
        <v>0</v>
      </c>
      <c r="DM174" s="1">
        <f t="shared" si="282"/>
        <v>0</v>
      </c>
      <c r="DN174" s="1">
        <f t="shared" si="282"/>
        <v>0</v>
      </c>
      <c r="DO174" s="1">
        <f t="shared" si="282"/>
        <v>0</v>
      </c>
      <c r="DP174" s="26"/>
      <c r="DQ174" s="26"/>
      <c r="DR174" s="26"/>
      <c r="DS174" s="26"/>
      <c r="DT174" s="366"/>
      <c r="DU174" s="142"/>
      <c r="DV174" s="26"/>
      <c r="DW174" s="48">
        <v>161</v>
      </c>
      <c r="DX174" s="26" t="str">
        <f>IFERROR(INDEX(AT$11:AT$2000,_xlfn.AGGREGATE(15,6,(ROW(AT$11:AT$2000)-ROW(AT$11)+1)/($AU$11:$AU$2000=$DY$8),ROWS(DX$11:DX174))),"")</f>
        <v/>
      </c>
      <c r="DY174" s="4" t="str">
        <f>IFERROR(INDEX(AU$11:AU$2000,_xlfn.AGGREGATE(15,6,(ROW(AU$11:AU$2000)-ROW(AU$11)+1)/($AU$11:$AU$2000=$DY$8),ROWS(DY$11:DY174))),"")</f>
        <v/>
      </c>
      <c r="DZ174" s="26" t="str">
        <f>IFERROR(INDEX(AV$11:AV$2000,_xlfn.AGGREGATE(15,6,(ROW(AV$11:AV$2000)-ROW(AV$11)+1)/($AU$11:$AU$2000=$DY$8),ROWS(DZ$11:DZ174))),"")</f>
        <v/>
      </c>
      <c r="EA174" s="26" t="str">
        <f>IFERROR(INDEX(AW$11:AW$2000,_xlfn.AGGREGATE(15,6,(ROW(AW$11:AW$2000)-ROW(AW$11)+1)/($AU$11:$AU$2000=$DY$8),ROWS(EA$11:EA174))),"")</f>
        <v/>
      </c>
      <c r="EB174" s="26" t="str">
        <f>IFERROR(INDEX(AX$11:AX$2000,_xlfn.AGGREGATE(15,6,(ROW(AX$11:AX$2000)-ROW(AX$11)+1)/($AU$11:$AU$2000=$DY$8),ROWS(EB$11:EB174))),"")</f>
        <v/>
      </c>
      <c r="EC174" s="26" t="str">
        <f>IFERROR(INDEX(AY$11:AY$2000,_xlfn.AGGREGATE(15,6,(ROW(AY$11:AY$2000)-ROW(AY$11)+1)/($AU$11:$AU$2000=$DY$8),ROWS(EC$11:EC174))),"")</f>
        <v/>
      </c>
      <c r="ED174" s="26" t="str">
        <f>IFERROR(INDEX(AZ$11:AZ$2000,_xlfn.AGGREGATE(15,6,(ROW(AZ$11:AZ$2000)-ROW(AZ$11)+1)/($AU$11:$AU$2000=$DY$8),ROWS(ED$11:ED174))),"")</f>
        <v/>
      </c>
      <c r="EE174" s="26" t="str">
        <f>IFERROR(INDEX(BA$11:BA$2000,_xlfn.AGGREGATE(15,6,(ROW(BA$11:BA$2000)-ROW(BA$11)+1)/($AU$11:$AU$2000=$DY$8),ROWS(EE$11:EE174))),"")</f>
        <v/>
      </c>
      <c r="EF174" s="26" t="str">
        <f>IFERROR(INDEX(BB$11:BB$2000,_xlfn.AGGREGATE(15,6,(ROW(BB$11:BB$2000)-ROW(BB$11)+1)/($AU$11:$AU$2000=$DY$8),ROWS(EF$11:EF174))),"")</f>
        <v/>
      </c>
      <c r="EG174" s="26" t="str">
        <f>IFERROR(INDEX(BC$11:BC$2000,_xlfn.AGGREGATE(15,6,(ROW(BC$11:BC$2000)-ROW(BC$11)+1)/($AU$11:$AU$2000=$DY$8),ROWS(EG$11:EG174))),"")</f>
        <v/>
      </c>
      <c r="EH174" s="26" t="str">
        <f>IFERROR(INDEX(BD$11:BD$2000,_xlfn.AGGREGATE(15,6,(ROW(BD$11:BD$2000)-ROW(BD$11)+1)/($AU$11:$AU$2000=$DY$8),ROWS(EH$11:EH174))),"")</f>
        <v/>
      </c>
      <c r="EI174" s="26" t="str">
        <f>IFERROR(INDEX(BE$11:BE$2000,_xlfn.AGGREGATE(15,6,(ROW(BE$11:BE$2000)-ROW(BE$11)+1)/($AU$11:$AU$2000=$DY$8),ROWS(EI$11:EI174))),"")</f>
        <v/>
      </c>
      <c r="EJ174" s="26" t="str">
        <f>IFERROR(INDEX(BF$11:BF$2000,_xlfn.AGGREGATE(15,6,(ROW(BF$11:BF$2000)-ROW(BF$11)+1)/($AU$11:$AU$2000=$DY$8),ROWS(EJ$11:EJ174))),"")</f>
        <v/>
      </c>
      <c r="EK174" s="26" t="str">
        <f>IFERROR(INDEX(BG$11:BG$2000,_xlfn.AGGREGATE(15,6,(ROW(BG$11:BG$2000)-ROW(BG$11)+1)/($AU$11:$AU$2000=$DY$8),ROWS(EK$11:EK174))),"")</f>
        <v/>
      </c>
      <c r="EL174" s="26" t="str">
        <f>IFERROR(INDEX(BH$11:BH$2000,_xlfn.AGGREGATE(15,6,(ROW(BH$11:BH$2000)-ROW(BH$11)+1)/($AU$11:$AU$2000=$DY$8),ROWS(EL$11:EL174))),"")</f>
        <v/>
      </c>
      <c r="EM174" s="26" t="str">
        <f>IFERROR(INDEX(BI$11:BI$2000,_xlfn.AGGREGATE(15,6,(ROW(BI$11:BI$2000)-ROW(BI$11)+1)/($AU$11:$AU$2000=$DY$8),ROWS(EM$11:EM174))),"")</f>
        <v/>
      </c>
      <c r="EN174" s="26" t="str">
        <f>IFERROR(INDEX(BJ$11:BJ$2000,_xlfn.AGGREGATE(15,6,(ROW(BJ$11:BJ$2000)-ROW(BJ$11)+1)/($AU$11:$AU$2000=$DY$8),ROWS(EN$11:EN174))),"")</f>
        <v/>
      </c>
      <c r="EO174" s="26" t="str">
        <f>IFERROR(INDEX(BK$11:BK$2000,_xlfn.AGGREGATE(15,6,(ROW(BK$11:BK$2000)-ROW(BK$11)+1)/($AU$11:$AU$2000=$DY$8),ROWS(EO$11:EO174))),"")</f>
        <v/>
      </c>
      <c r="EP174" s="26" t="str">
        <f>IFERROR(INDEX(BL$11:BL$2000,_xlfn.AGGREGATE(15,6,(ROW(BL$11:BL$2000)-ROW(BL$11)+1)/($AU$11:$AU$2000=$DY$8),ROWS(EP$11:EP174))),"")</f>
        <v/>
      </c>
      <c r="EQ174" s="26" t="str">
        <f>IFERROR(INDEX(BM$11:BM$2000,_xlfn.AGGREGATE(15,6,(ROW(BM$11:BM$2000)-ROW(BM$11)+1)/($AU$11:$AU$2000=$DY$8),ROWS(EQ$11:EQ174))),"")</f>
        <v/>
      </c>
      <c r="ER174" s="26" t="str">
        <f>IFERROR(INDEX(BN$11:BN$2000,_xlfn.AGGREGATE(15,6,(ROW(BN$11:BN$2000)-ROW(BN$11)+1)/($AU$11:$AU$2000=$DY$8),ROWS(ER$11:ER174))),"")</f>
        <v/>
      </c>
      <c r="ES174" s="26" t="str">
        <f>IFERROR(INDEX(BO$11:BO$2000,_xlfn.AGGREGATE(15,6,(ROW(BO$11:BO$2000)-ROW(BO$11)+1)/($AU$11:$AU$2000=$DY$8),ROWS(ES$11:ES174))),"")</f>
        <v/>
      </c>
      <c r="ET174" s="63" t="str">
        <f>IFERROR(INDEX(BP$11:BP$2000,_xlfn.AGGREGATE(15,6,(ROW(BP$11:BP$2000)-ROW(BP$11)+1)/($AU$11:$AU$2000=$DY$8),ROWS(ET$11:ET174))),"")</f>
        <v/>
      </c>
      <c r="EU174" s="25"/>
      <c r="EV174" s="47">
        <v>22</v>
      </c>
      <c r="EX174" s="164" t="str">
        <f>IFERROR(INDEX(EX$100:EX$149,_xlfn.AGGREGATE(15,6,(ROW(EX$100:EX$149)-ROW(EX$100)+1)/($EX$100:$EX$149="PASS"),ROWS(EX$153:EX174))),"")</f>
        <v/>
      </c>
      <c r="EY174" s="28" t="str">
        <f>IFERROR(INDEX(EY$100:EY$149,_xlfn.AGGREGATE(15,6,(ROW(EY$100:EY$149)-ROW(EY$100)+1)/($EX$100:$EX$149="PASS"),ROWS(EY$153:EY174))),"")</f>
        <v/>
      </c>
      <c r="EZ174" s="25" t="str">
        <f>IFERROR(INDEX(EZ$100:EZ$149,_xlfn.AGGREGATE(15,6,(ROW(EZ$100:EZ$149)-ROW(EZ$100)+1)/($EX$100:$EX$149="PASS"),ROWS(EZ$153:EZ174))),"")</f>
        <v/>
      </c>
      <c r="FA174" s="25" t="str">
        <f>IFERROR(INDEX(FA$100:FA$149,_xlfn.AGGREGATE(15,6,(ROW(FA$100:FA$149)-ROW(FA$100)+1)/($EX$100:$EX$149="PASS"),ROWS(FA$153:FA174))),"")</f>
        <v/>
      </c>
      <c r="FB174" s="25" t="str">
        <f>IFERROR(INDEX(FB$100:FB$149,_xlfn.AGGREGATE(15,6,(ROW(FB$100:FB$149)-ROW(FB$100)+1)/($EX$100:$EX$149="PASS"),ROWS(FB$153:FB174))),"")</f>
        <v/>
      </c>
      <c r="FC174" s="25" t="str">
        <f>IFERROR(INDEX(FC$100:FC$149,_xlfn.AGGREGATE(15,6,(ROW(FC$100:FC$149)-ROW(EY$100)+1)/($EX$100:$EX$149="PASS"),ROWS(FC$153:FC174))),"")</f>
        <v/>
      </c>
      <c r="FD174" s="25" t="str">
        <f>IFERROR(INDEX(FD$100:FD$149,_xlfn.AGGREGATE(15,6,(ROW(FD$100:FD$149)-ROW(EZ$100)+1)/($EX$100:$EX$149="PASS"),ROWS(FD$153:FD174))),"")</f>
        <v/>
      </c>
      <c r="FE174" s="25" t="str">
        <f>IFERROR(INDEX(FE$100:FE$149,_xlfn.AGGREGATE(15,6,(ROW(FE$100:FE$149)-ROW(FA$100)+1)/($EX$100:$EX$149="PASS"),ROWS(FE$153:FE174))),"")</f>
        <v/>
      </c>
      <c r="FF174" s="30" t="str">
        <f>IFERROR(INDEX(FF$100:FF$149,_xlfn.AGGREGATE(15,6,(ROW(FF$100:FF$149)-ROW(FB$100)+1)/($EX$100:$EX$149="PASS"),ROWS(FF$153:FF174))),"")</f>
        <v/>
      </c>
      <c r="FG174" s="25" t="str">
        <f>IFERROR(INDEX(FG$100:FG$149,_xlfn.AGGREGATE(15,6,(ROW(FG$100:FG$149)-ROW(FC$100)+1)/($EX$100:$EX$149="PASS"),ROWS(FG$153:FG174))),"")</f>
        <v/>
      </c>
      <c r="FH174" s="25" t="str">
        <f>IFERROR(INDEX(FH$100:FH$149,_xlfn.AGGREGATE(15,6,(ROW(FH$100:FH$149)-ROW(FD$100)+1)/($EX$100:$EX$149="PASS"),ROWS(FH$153:FH174))),"")</f>
        <v/>
      </c>
      <c r="FI174" s="25" t="str">
        <f>IFERROR(INDEX(FI$100:FI$149,_xlfn.AGGREGATE(15,6,(ROW(FI$100:FI$149)-ROW(FE$100)+1)/($EX$100:$EX$149="PASS"),ROWS(FI$153:FI174))),"")</f>
        <v/>
      </c>
      <c r="FJ174" s="25" t="str">
        <f>IFERROR(INDEX(FJ$100:FJ$149,_xlfn.AGGREGATE(15,6,(ROW(FJ$100:FJ$149)-ROW(FF$100)+1)/($EX$100:$EX$149="PASS"),ROWS(FJ$153:FJ174))),"")</f>
        <v/>
      </c>
      <c r="FK174" s="25"/>
      <c r="FL174" s="28" t="str">
        <f>IFERROR(INDEX(FL$100:FL$149,_xlfn.AGGREGATE(15,6,(ROW(FL$100:FL$149)-ROW(FH$100)+1)/($EX$100:$EX$149="PASS"),ROWS(FL$153:FL174))),"")</f>
        <v/>
      </c>
      <c r="FM174" s="25" t="str">
        <f>IFERROR(INDEX(FM$100:FM$149,_xlfn.AGGREGATE(15,6,(ROW(FM$100:FM$149)-ROW(FI$100)+1)/($EX$100:$EX$149="PASS"),ROWS(FM$153:FM174))),"")</f>
        <v/>
      </c>
      <c r="FN174" s="25" t="str">
        <f>IFERROR(INDEX(FN$100:FN$149,_xlfn.AGGREGATE(15,6,(ROW(FN$100:FN$149)-ROW(FJ$100)+1)/($EX$100:$EX$149="PASS"),ROWS(FN$153:FN174))),"")</f>
        <v/>
      </c>
      <c r="FO174" s="25" t="str">
        <f>IFERROR(INDEX(FO$100:FO$149,_xlfn.AGGREGATE(15,6,(ROW(FO$100:FO$149)-ROW(FK$100)+1)/($EX$100:$EX$149="PASS"),ROWS(FO$153:FO174))),"")</f>
        <v/>
      </c>
      <c r="FP174" s="25" t="str">
        <f>IFERROR(INDEX(FP$100:FP$149,_xlfn.AGGREGATE(15,6,(ROW(FP$100:FP$149)-ROW(FL$100)+1)/($EX$100:$EX$149="PASS"),ROWS(FP$153:FP174))),"")</f>
        <v/>
      </c>
      <c r="FQ174" s="25" t="str">
        <f>IFERROR(INDEX(FQ$100:FQ$149,_xlfn.AGGREGATE(15,6,(ROW(FQ$100:FQ$149)-ROW(FM$100)+1)/($EX$100:$EX$149="PASS"),ROWS(FQ$153:FQ174))),"")</f>
        <v/>
      </c>
      <c r="FR174" s="25" t="str">
        <f>IFERROR(INDEX(FR$100:FR$149,_xlfn.AGGREGATE(15,6,(ROW(FR$100:FR$149)-ROW(FN$100)+1)/($EX$100:$EX$149="PASS"),ROWS(FR$153:FR174))),"")</f>
        <v/>
      </c>
      <c r="FS174" s="165" t="str">
        <f>IFERROR(INDEX(FS$100:FS$149,_xlfn.AGGREGATE(15,6,(ROW(FS$100:FS$149)-ROW(FO$100)+1)/($EX$100:$EX$149="PASS"),ROWS(FS$153:FS174))),"")</f>
        <v/>
      </c>
      <c r="FT174" s="25"/>
      <c r="FU174" s="49"/>
      <c r="FV174" s="21"/>
      <c r="FW174" s="164" t="str">
        <f>IFERROR(INDEX(FW$100:FW$149,_xlfn.AGGREGATE(15,6,(ROW(FW$100:FW$149)-ROW(FW$100)+1)/($FW$100:$FW$149="PASS"),ROWS(FW$153:FW174))),"")</f>
        <v>PASS</v>
      </c>
      <c r="FX174" s="28">
        <f>IFERROR(INDEX(FX$100:FX$149,_xlfn.AGGREGATE(15,6,(ROW(FX$100:FX$149)-ROW(FX$100)+1)/($FW$100:$FW$149="PASS"),ROWS(FX$153:FX174))),"")</f>
        <v>3</v>
      </c>
      <c r="FY174" s="25">
        <f>IFERROR(INDEX(FY$100:FY$149,_xlfn.AGGREGATE(15,6,(ROW(FY$100:FY$149)-ROW(FY$100)+1)/($FW$100:$FW$149="PASS"),ROWS(FY$153:FY174))),"")</f>
        <v>1</v>
      </c>
      <c r="FZ174" s="25">
        <f>IFERROR(INDEX(FZ$100:FZ$149,_xlfn.AGGREGATE(15,6,(ROW(FZ$100:FZ$149)-ROW(FZ$100)+1)/($FW$100:$FW$149="PASS"),ROWS(FZ$153:FZ174))),"")</f>
        <v>1</v>
      </c>
      <c r="GA174" s="25">
        <f>IFERROR(INDEX(GA$100:GA$149,_xlfn.AGGREGATE(15,6,(ROW(GA$100:GA$149)-ROW(GA$100)+1)/($FW$100:$FW$149="PASS"),ROWS(GA$153:GA174))),"")</f>
        <v>3</v>
      </c>
      <c r="GB174" s="25">
        <f>IFERROR(INDEX(GB$100:GB$149,_xlfn.AGGREGATE(15,6,(ROW(GB$100:GB$149)-ROW(FX$100)+1)/($FW$100:$FW$149="PASS"),ROWS(GB$153:GB174))),"")</f>
        <v>1</v>
      </c>
      <c r="GC174" s="25">
        <f>IFERROR(INDEX(GC$100:GC$149,_xlfn.AGGREGATE(15,6,(ROW(GC$100:GC$149)-ROW(FY$100)+1)/($FW$100:$FW$149="PASS"),ROWS(GC$153:GC174))),"")</f>
        <v>1</v>
      </c>
      <c r="GD174" s="25">
        <f>IFERROR(INDEX(GD$100:GD$149,_xlfn.AGGREGATE(15,6,(ROW(GD$100:GD$149)-ROW(FZ$100)+1)/($FW$100:$FW$149="PASS"),ROWS(GD$153:GD174))),"")</f>
        <v>3</v>
      </c>
      <c r="GE174" s="30">
        <f>IFERROR(INDEX(GE$100:GE$149,_xlfn.AGGREGATE(15,6,(ROW(GE$100:GE$149)-ROW(GA$100)+1)/($FW$100:$FW$149="PASS"),ROWS(GE$153:GE174))),"")</f>
        <v>1</v>
      </c>
      <c r="GF174" s="25">
        <f>IFERROR(INDEX(GF$100:GF$149,_xlfn.AGGREGATE(15,6,(ROW(GF$100:GF$149)-ROW(GB$100)+1)/($FW$100:$FW$149="PASS"),ROWS(GF$153:GF174))),"")</f>
        <v>438</v>
      </c>
      <c r="GG174" s="25">
        <f>IFERROR(INDEX(GG$100:GG$149,_xlfn.AGGREGATE(15,6,(ROW(GG$100:GG$149)-ROW(GC$100)+1)/($FW$100:$FW$149="PASS"),ROWS(GG$153:GG174))),"")</f>
        <v>0</v>
      </c>
      <c r="GH174" s="25">
        <f>IFERROR(INDEX(GH$100:GH$149,_xlfn.AGGREGATE(15,6,(ROW(GH$100:GH$149)-ROW(GD$100)+1)/($FW$100:$FW$149="PASS"),ROWS(GH$153:GH174))),"")</f>
        <v>462</v>
      </c>
      <c r="GI174" s="25">
        <f>IFERROR(INDEX(GI$100:GI$149,_xlfn.AGGREGATE(15,6,(ROW(GI$100:GI$149)-ROW(GE$100)+1)/($FW$100:$FW$149="PASS"),ROWS(GI$153:GI174))),"")</f>
        <v>12</v>
      </c>
      <c r="GJ174" s="25">
        <f>IFERROR(INDEX(GJ$100:GJ$149,_xlfn.AGGREGATE(15,6,(ROW(GJ$100:GJ$149)-ROW(GF$100)+1)/($FW$100:$FW$149="PASS"),ROWS(GJ$153:GJ174))),"")</f>
        <v>0</v>
      </c>
      <c r="GK174" s="28">
        <f>IFERROR(INDEX(GK$100:GK$149,_xlfn.AGGREGATE(15,6,(ROW(GK$100:GK$149)-ROW(GG$100)+1)/($FW$100:$FW$149="PASS"),ROWS(GK$153:GK174))),"")</f>
        <v>467.14859999999999</v>
      </c>
      <c r="GL174" s="25">
        <f>IFERROR(INDEX(GL$100:GL$149,_xlfn.AGGREGATE(15,6,(ROW(GL$100:GL$149)-ROW(GH$100)+1)/($FW$100:$FW$149="PASS"),ROWS(GL$153:GL174))),"")</f>
        <v>905.27359999999999</v>
      </c>
      <c r="GM174" s="165">
        <f>IFERROR(INDEX(GM$100:GM$149,_xlfn.AGGREGATE(15,6,(ROW(GM$100:GM$149)-ROW(GI$100)+1)/($FW$100:$FW$149="PASS"),ROWS(GM$153:GM174))),"")</f>
        <v>1343.3986</v>
      </c>
      <c r="GN174" s="25">
        <f>IFERROR(INDEX(GN$100:GN$149,_xlfn.AGGREGATE(15,6,(ROW(GN$100:GN$149)-ROW(GJ$100)+1)/($FW$100:$FW$149="PASS"),ROWS(GN$153:GN174))),"")</f>
        <v>1805.3986</v>
      </c>
      <c r="GO174" s="25"/>
      <c r="GP174" s="305"/>
      <c r="GR174" s="12"/>
      <c r="GS174" s="12"/>
      <c r="GT174" s="12"/>
      <c r="GU174" s="12"/>
      <c r="GV174" s="12"/>
      <c r="GW174" s="12"/>
      <c r="GX174" s="12"/>
      <c r="GY174" s="12"/>
      <c r="GZ174" s="12"/>
      <c r="HA174" s="12"/>
      <c r="HB174" s="12"/>
      <c r="HC174" s="26"/>
      <c r="HD174" s="26"/>
      <c r="HE174" s="26"/>
      <c r="HF174" s="26"/>
      <c r="HG174" s="26"/>
      <c r="HH174" s="2"/>
      <c r="HI174" s="2"/>
      <c r="HJ174" s="25"/>
      <c r="HK174" s="2"/>
      <c r="HL174" s="2"/>
    </row>
    <row r="175" spans="14:220" x14ac:dyDescent="0.3">
      <c r="N175" s="2"/>
      <c r="O175" s="25"/>
      <c r="P175" s="25"/>
      <c r="Q175" s="25"/>
      <c r="R175" s="25"/>
      <c r="S175" s="25"/>
      <c r="T175" s="25"/>
      <c r="U175" s="25"/>
      <c r="V175" s="2"/>
      <c r="W175" s="2"/>
      <c r="X175" s="2"/>
      <c r="Y175" s="25"/>
      <c r="Z175" s="25"/>
      <c r="AA175" s="25"/>
      <c r="AB175" s="2"/>
      <c r="AC175" s="25"/>
      <c r="AD175" s="25"/>
      <c r="AE175" s="25"/>
      <c r="AF175" s="25"/>
      <c r="AG175" s="25"/>
      <c r="AH175" s="25"/>
      <c r="AI175" s="25"/>
      <c r="AJ175" s="25"/>
      <c r="AK175" s="25"/>
      <c r="AL175" s="25"/>
      <c r="AM175" s="25"/>
      <c r="AN175" s="25"/>
      <c r="AO175" s="25"/>
      <c r="AP175" s="25"/>
      <c r="AQ175" s="25"/>
      <c r="AR175" s="142"/>
      <c r="AS175" s="18">
        <v>19</v>
      </c>
      <c r="AT175" s="26" t="s">
        <v>122</v>
      </c>
      <c r="AU175" s="4" t="str">
        <f t="shared" si="261"/>
        <v>FAIL</v>
      </c>
      <c r="AV175" s="26">
        <v>1</v>
      </c>
      <c r="AW175" s="26">
        <v>1</v>
      </c>
      <c r="AX175" s="26">
        <v>3</v>
      </c>
      <c r="AY175" s="26">
        <v>3</v>
      </c>
      <c r="AZ175" s="26">
        <v>1</v>
      </c>
      <c r="BA175" s="26">
        <v>1</v>
      </c>
      <c r="BB175" s="26">
        <v>3</v>
      </c>
      <c r="BC175" s="26">
        <v>3</v>
      </c>
      <c r="BD175" s="26">
        <f t="shared" si="262"/>
        <v>227</v>
      </c>
      <c r="BE175" s="26"/>
      <c r="BF175" s="26">
        <f t="shared" si="263"/>
        <v>265</v>
      </c>
      <c r="BG175" s="63">
        <f t="shared" si="260"/>
        <v>19</v>
      </c>
      <c r="BH175" s="26"/>
      <c r="BI175" s="138">
        <f t="shared" si="264"/>
        <v>227</v>
      </c>
      <c r="BJ175" s="138">
        <f t="shared" si="265"/>
        <v>454</v>
      </c>
      <c r="BK175" s="138">
        <f t="shared" si="266"/>
        <v>719</v>
      </c>
      <c r="BL175" s="138">
        <f t="shared" si="267"/>
        <v>984</v>
      </c>
      <c r="BM175" s="138">
        <f t="shared" si="268"/>
        <v>1211</v>
      </c>
      <c r="BN175" s="138">
        <f t="shared" si="269"/>
        <v>1438</v>
      </c>
      <c r="BO175" s="138">
        <f t="shared" si="270"/>
        <v>1703</v>
      </c>
      <c r="BP175" s="138">
        <f t="shared" si="271"/>
        <v>0</v>
      </c>
      <c r="BQ175" s="26"/>
      <c r="BR175" s="26" t="str">
        <f t="shared" si="272"/>
        <v>yes3</v>
      </c>
      <c r="BS175" s="26" t="str">
        <f t="shared" si="250"/>
        <v>Int</v>
      </c>
      <c r="BT175" s="26"/>
      <c r="BU175" s="26"/>
      <c r="BV175" s="1">
        <f t="shared" si="278"/>
        <v>0</v>
      </c>
      <c r="BW175" s="1">
        <f t="shared" si="278"/>
        <v>0</v>
      </c>
      <c r="BX175" s="1">
        <f t="shared" si="278"/>
        <v>0</v>
      </c>
      <c r="BY175" s="1">
        <f t="shared" si="278"/>
        <v>0</v>
      </c>
      <c r="BZ175" s="1">
        <f t="shared" si="278"/>
        <v>0</v>
      </c>
      <c r="CA175" s="1">
        <f t="shared" si="278"/>
        <v>0</v>
      </c>
      <c r="CB175" s="1">
        <f t="shared" si="278"/>
        <v>0</v>
      </c>
      <c r="CC175" s="1">
        <f t="shared" si="278"/>
        <v>0</v>
      </c>
      <c r="CD175" s="1">
        <f t="shared" si="278"/>
        <v>0</v>
      </c>
      <c r="CE175" s="1">
        <f t="shared" si="278"/>
        <v>0</v>
      </c>
      <c r="CF175" s="1">
        <f t="shared" si="279"/>
        <v>0</v>
      </c>
      <c r="CG175" s="1">
        <f t="shared" si="279"/>
        <v>0</v>
      </c>
      <c r="CH175" s="1">
        <f t="shared" si="279"/>
        <v>0</v>
      </c>
      <c r="CI175" s="1">
        <f t="shared" si="279"/>
        <v>0</v>
      </c>
      <c r="CJ175" s="1">
        <f t="shared" si="279"/>
        <v>0</v>
      </c>
      <c r="CK175" s="1">
        <f t="shared" si="279"/>
        <v>0</v>
      </c>
      <c r="CL175" s="1">
        <f t="shared" si="279"/>
        <v>0</v>
      </c>
      <c r="CM175" s="1">
        <f t="shared" si="279"/>
        <v>0</v>
      </c>
      <c r="CN175" s="1">
        <f t="shared" si="279"/>
        <v>0</v>
      </c>
      <c r="CO175" s="1">
        <f t="shared" si="279"/>
        <v>0</v>
      </c>
      <c r="CP175" s="1">
        <f t="shared" si="280"/>
        <v>0</v>
      </c>
      <c r="CQ175" s="1">
        <f t="shared" si="280"/>
        <v>0</v>
      </c>
      <c r="CR175" s="1">
        <f t="shared" si="280"/>
        <v>0</v>
      </c>
      <c r="CS175" s="1">
        <f t="shared" si="280"/>
        <v>0</v>
      </c>
      <c r="CT175" s="1">
        <f t="shared" si="280"/>
        <v>0</v>
      </c>
      <c r="CU175" s="1">
        <f t="shared" si="280"/>
        <v>0</v>
      </c>
      <c r="CV175" s="1">
        <f t="shared" si="280"/>
        <v>0</v>
      </c>
      <c r="CW175" s="1">
        <f t="shared" si="280"/>
        <v>0</v>
      </c>
      <c r="CX175" s="1">
        <f t="shared" si="280"/>
        <v>0</v>
      </c>
      <c r="CY175" s="1">
        <f t="shared" si="280"/>
        <v>0</v>
      </c>
      <c r="CZ175" s="1">
        <f t="shared" si="281"/>
        <v>0</v>
      </c>
      <c r="DA175" s="1">
        <f t="shared" si="281"/>
        <v>0</v>
      </c>
      <c r="DB175" s="1">
        <f t="shared" si="281"/>
        <v>0</v>
      </c>
      <c r="DC175" s="1">
        <f t="shared" si="281"/>
        <v>0</v>
      </c>
      <c r="DD175" s="1">
        <f t="shared" si="281"/>
        <v>0</v>
      </c>
      <c r="DE175" s="1">
        <f t="shared" si="281"/>
        <v>0</v>
      </c>
      <c r="DF175" s="1">
        <f t="shared" si="281"/>
        <v>1</v>
      </c>
      <c r="DG175" s="1">
        <f t="shared" si="281"/>
        <v>0</v>
      </c>
      <c r="DH175" s="1">
        <f t="shared" si="281"/>
        <v>0</v>
      </c>
      <c r="DI175" s="1">
        <f t="shared" si="281"/>
        <v>0</v>
      </c>
      <c r="DJ175" s="1">
        <f t="shared" si="282"/>
        <v>0</v>
      </c>
      <c r="DK175" s="1">
        <f t="shared" si="282"/>
        <v>0</v>
      </c>
      <c r="DL175" s="1">
        <f t="shared" si="282"/>
        <v>0</v>
      </c>
      <c r="DM175" s="1">
        <f t="shared" si="282"/>
        <v>0</v>
      </c>
      <c r="DN175" s="1">
        <f t="shared" si="282"/>
        <v>0</v>
      </c>
      <c r="DO175" s="1">
        <f t="shared" si="282"/>
        <v>0</v>
      </c>
      <c r="DP175" s="26"/>
      <c r="DQ175" s="26"/>
      <c r="DR175" s="26"/>
      <c r="DS175" s="26"/>
      <c r="DT175" s="366"/>
      <c r="DU175" s="142"/>
      <c r="DV175" s="26"/>
      <c r="DW175" s="48">
        <v>162</v>
      </c>
      <c r="DX175" s="26" t="str">
        <f>IFERROR(INDEX(AT$11:AT$2000,_xlfn.AGGREGATE(15,6,(ROW(AT$11:AT$2000)-ROW(AT$11)+1)/($AU$11:$AU$2000=$DY$8),ROWS(DX$11:DX175))),"")</f>
        <v/>
      </c>
      <c r="DY175" s="4" t="str">
        <f>IFERROR(INDEX(AU$11:AU$2000,_xlfn.AGGREGATE(15,6,(ROW(AU$11:AU$2000)-ROW(AU$11)+1)/($AU$11:$AU$2000=$DY$8),ROWS(DY$11:DY175))),"")</f>
        <v/>
      </c>
      <c r="DZ175" s="26" t="str">
        <f>IFERROR(INDEX(AV$11:AV$2000,_xlfn.AGGREGATE(15,6,(ROW(AV$11:AV$2000)-ROW(AV$11)+1)/($AU$11:$AU$2000=$DY$8),ROWS(DZ$11:DZ175))),"")</f>
        <v/>
      </c>
      <c r="EA175" s="26" t="str">
        <f>IFERROR(INDEX(AW$11:AW$2000,_xlfn.AGGREGATE(15,6,(ROW(AW$11:AW$2000)-ROW(AW$11)+1)/($AU$11:$AU$2000=$DY$8),ROWS(EA$11:EA175))),"")</f>
        <v/>
      </c>
      <c r="EB175" s="26" t="str">
        <f>IFERROR(INDEX(AX$11:AX$2000,_xlfn.AGGREGATE(15,6,(ROW(AX$11:AX$2000)-ROW(AX$11)+1)/($AU$11:$AU$2000=$DY$8),ROWS(EB$11:EB175))),"")</f>
        <v/>
      </c>
      <c r="EC175" s="26" t="str">
        <f>IFERROR(INDEX(AY$11:AY$2000,_xlfn.AGGREGATE(15,6,(ROW(AY$11:AY$2000)-ROW(AY$11)+1)/($AU$11:$AU$2000=$DY$8),ROWS(EC$11:EC175))),"")</f>
        <v/>
      </c>
      <c r="ED175" s="26" t="str">
        <f>IFERROR(INDEX(AZ$11:AZ$2000,_xlfn.AGGREGATE(15,6,(ROW(AZ$11:AZ$2000)-ROW(AZ$11)+1)/($AU$11:$AU$2000=$DY$8),ROWS(ED$11:ED175))),"")</f>
        <v/>
      </c>
      <c r="EE175" s="26" t="str">
        <f>IFERROR(INDEX(BA$11:BA$2000,_xlfn.AGGREGATE(15,6,(ROW(BA$11:BA$2000)-ROW(BA$11)+1)/($AU$11:$AU$2000=$DY$8),ROWS(EE$11:EE175))),"")</f>
        <v/>
      </c>
      <c r="EF175" s="26" t="str">
        <f>IFERROR(INDEX(BB$11:BB$2000,_xlfn.AGGREGATE(15,6,(ROW(BB$11:BB$2000)-ROW(BB$11)+1)/($AU$11:$AU$2000=$DY$8),ROWS(EF$11:EF175))),"")</f>
        <v/>
      </c>
      <c r="EG175" s="26" t="str">
        <f>IFERROR(INDEX(BC$11:BC$2000,_xlfn.AGGREGATE(15,6,(ROW(BC$11:BC$2000)-ROW(BC$11)+1)/($AU$11:$AU$2000=$DY$8),ROWS(EG$11:EG175))),"")</f>
        <v/>
      </c>
      <c r="EH175" s="26" t="str">
        <f>IFERROR(INDEX(BD$11:BD$2000,_xlfn.AGGREGATE(15,6,(ROW(BD$11:BD$2000)-ROW(BD$11)+1)/($AU$11:$AU$2000=$DY$8),ROWS(EH$11:EH175))),"")</f>
        <v/>
      </c>
      <c r="EI175" s="26" t="str">
        <f>IFERROR(INDEX(BE$11:BE$2000,_xlfn.AGGREGATE(15,6,(ROW(BE$11:BE$2000)-ROW(BE$11)+1)/($AU$11:$AU$2000=$DY$8),ROWS(EI$11:EI175))),"")</f>
        <v/>
      </c>
      <c r="EJ175" s="26" t="str">
        <f>IFERROR(INDEX(BF$11:BF$2000,_xlfn.AGGREGATE(15,6,(ROW(BF$11:BF$2000)-ROW(BF$11)+1)/($AU$11:$AU$2000=$DY$8),ROWS(EJ$11:EJ175))),"")</f>
        <v/>
      </c>
      <c r="EK175" s="26" t="str">
        <f>IFERROR(INDEX(BG$11:BG$2000,_xlfn.AGGREGATE(15,6,(ROW(BG$11:BG$2000)-ROW(BG$11)+1)/($AU$11:$AU$2000=$DY$8),ROWS(EK$11:EK175))),"")</f>
        <v/>
      </c>
      <c r="EL175" s="26" t="str">
        <f>IFERROR(INDEX(BH$11:BH$2000,_xlfn.AGGREGATE(15,6,(ROW(BH$11:BH$2000)-ROW(BH$11)+1)/($AU$11:$AU$2000=$DY$8),ROWS(EL$11:EL175))),"")</f>
        <v/>
      </c>
      <c r="EM175" s="26" t="str">
        <f>IFERROR(INDEX(BI$11:BI$2000,_xlfn.AGGREGATE(15,6,(ROW(BI$11:BI$2000)-ROW(BI$11)+1)/($AU$11:$AU$2000=$DY$8),ROWS(EM$11:EM175))),"")</f>
        <v/>
      </c>
      <c r="EN175" s="26" t="str">
        <f>IFERROR(INDEX(BJ$11:BJ$2000,_xlfn.AGGREGATE(15,6,(ROW(BJ$11:BJ$2000)-ROW(BJ$11)+1)/($AU$11:$AU$2000=$DY$8),ROWS(EN$11:EN175))),"")</f>
        <v/>
      </c>
      <c r="EO175" s="26" t="str">
        <f>IFERROR(INDEX(BK$11:BK$2000,_xlfn.AGGREGATE(15,6,(ROW(BK$11:BK$2000)-ROW(BK$11)+1)/($AU$11:$AU$2000=$DY$8),ROWS(EO$11:EO175))),"")</f>
        <v/>
      </c>
      <c r="EP175" s="26" t="str">
        <f>IFERROR(INDEX(BL$11:BL$2000,_xlfn.AGGREGATE(15,6,(ROW(BL$11:BL$2000)-ROW(BL$11)+1)/($AU$11:$AU$2000=$DY$8),ROWS(EP$11:EP175))),"")</f>
        <v/>
      </c>
      <c r="EQ175" s="26" t="str">
        <f>IFERROR(INDEX(BM$11:BM$2000,_xlfn.AGGREGATE(15,6,(ROW(BM$11:BM$2000)-ROW(BM$11)+1)/($AU$11:$AU$2000=$DY$8),ROWS(EQ$11:EQ175))),"")</f>
        <v/>
      </c>
      <c r="ER175" s="26" t="str">
        <f>IFERROR(INDEX(BN$11:BN$2000,_xlfn.AGGREGATE(15,6,(ROW(BN$11:BN$2000)-ROW(BN$11)+1)/($AU$11:$AU$2000=$DY$8),ROWS(ER$11:ER175))),"")</f>
        <v/>
      </c>
      <c r="ES175" s="26" t="str">
        <f>IFERROR(INDEX(BO$11:BO$2000,_xlfn.AGGREGATE(15,6,(ROW(BO$11:BO$2000)-ROW(BO$11)+1)/($AU$11:$AU$2000=$DY$8),ROWS(ES$11:ES175))),"")</f>
        <v/>
      </c>
      <c r="ET175" s="63" t="str">
        <f>IFERROR(INDEX(BP$11:BP$2000,_xlfn.AGGREGATE(15,6,(ROW(BP$11:BP$2000)-ROW(BP$11)+1)/($AU$11:$AU$2000=$DY$8),ROWS(ET$11:ET175))),"")</f>
        <v/>
      </c>
      <c r="EU175" s="25"/>
      <c r="EV175" s="47">
        <v>23</v>
      </c>
      <c r="EX175" s="164" t="str">
        <f>IFERROR(INDEX(EX$100:EX$149,_xlfn.AGGREGATE(15,6,(ROW(EX$100:EX$149)-ROW(EX$100)+1)/($EX$100:$EX$149="PASS"),ROWS(EX$153:EX175))),"")</f>
        <v/>
      </c>
      <c r="EY175" s="28" t="str">
        <f>IFERROR(INDEX(EY$100:EY$149,_xlfn.AGGREGATE(15,6,(ROW(EY$100:EY$149)-ROW(EY$100)+1)/($EX$100:$EX$149="PASS"),ROWS(EY$153:EY175))),"")</f>
        <v/>
      </c>
      <c r="EZ175" s="25" t="str">
        <f>IFERROR(INDEX(EZ$100:EZ$149,_xlfn.AGGREGATE(15,6,(ROW(EZ$100:EZ$149)-ROW(EZ$100)+1)/($EX$100:$EX$149="PASS"),ROWS(EZ$153:EZ175))),"")</f>
        <v/>
      </c>
      <c r="FA175" s="25" t="str">
        <f>IFERROR(INDEX(FA$100:FA$149,_xlfn.AGGREGATE(15,6,(ROW(FA$100:FA$149)-ROW(FA$100)+1)/($EX$100:$EX$149="PASS"),ROWS(FA$153:FA175))),"")</f>
        <v/>
      </c>
      <c r="FB175" s="25" t="str">
        <f>IFERROR(INDEX(FB$100:FB$149,_xlfn.AGGREGATE(15,6,(ROW(FB$100:FB$149)-ROW(FB$100)+1)/($EX$100:$EX$149="PASS"),ROWS(FB$153:FB175))),"")</f>
        <v/>
      </c>
      <c r="FC175" s="25" t="str">
        <f>IFERROR(INDEX(FC$100:FC$149,_xlfn.AGGREGATE(15,6,(ROW(FC$100:FC$149)-ROW(EY$100)+1)/($EX$100:$EX$149="PASS"),ROWS(FC$153:FC175))),"")</f>
        <v/>
      </c>
      <c r="FD175" s="25" t="str">
        <f>IFERROR(INDEX(FD$100:FD$149,_xlfn.AGGREGATE(15,6,(ROW(FD$100:FD$149)-ROW(EZ$100)+1)/($EX$100:$EX$149="PASS"),ROWS(FD$153:FD175))),"")</f>
        <v/>
      </c>
      <c r="FE175" s="25" t="str">
        <f>IFERROR(INDEX(FE$100:FE$149,_xlfn.AGGREGATE(15,6,(ROW(FE$100:FE$149)-ROW(FA$100)+1)/($EX$100:$EX$149="PASS"),ROWS(FE$153:FE175))),"")</f>
        <v/>
      </c>
      <c r="FF175" s="30" t="str">
        <f>IFERROR(INDEX(FF$100:FF$149,_xlfn.AGGREGATE(15,6,(ROW(FF$100:FF$149)-ROW(FB$100)+1)/($EX$100:$EX$149="PASS"),ROWS(FF$153:FF175))),"")</f>
        <v/>
      </c>
      <c r="FG175" s="25" t="str">
        <f>IFERROR(INDEX(FG$100:FG$149,_xlfn.AGGREGATE(15,6,(ROW(FG$100:FG$149)-ROW(FC$100)+1)/($EX$100:$EX$149="PASS"),ROWS(FG$153:FG175))),"")</f>
        <v/>
      </c>
      <c r="FH175" s="25" t="str">
        <f>IFERROR(INDEX(FH$100:FH$149,_xlfn.AGGREGATE(15,6,(ROW(FH$100:FH$149)-ROW(FD$100)+1)/($EX$100:$EX$149="PASS"),ROWS(FH$153:FH175))),"")</f>
        <v/>
      </c>
      <c r="FI175" s="25" t="str">
        <f>IFERROR(INDEX(FI$100:FI$149,_xlfn.AGGREGATE(15,6,(ROW(FI$100:FI$149)-ROW(FE$100)+1)/($EX$100:$EX$149="PASS"),ROWS(FI$153:FI175))),"")</f>
        <v/>
      </c>
      <c r="FJ175" s="25" t="str">
        <f>IFERROR(INDEX(FJ$100:FJ$149,_xlfn.AGGREGATE(15,6,(ROW(FJ$100:FJ$149)-ROW(FF$100)+1)/($EX$100:$EX$149="PASS"),ROWS(FJ$153:FJ175))),"")</f>
        <v/>
      </c>
      <c r="FK175" s="25"/>
      <c r="FL175" s="28" t="str">
        <f>IFERROR(INDEX(FL$100:FL$149,_xlfn.AGGREGATE(15,6,(ROW(FL$100:FL$149)-ROW(FH$100)+1)/($EX$100:$EX$149="PASS"),ROWS(FL$153:FL175))),"")</f>
        <v/>
      </c>
      <c r="FM175" s="25" t="str">
        <f>IFERROR(INDEX(FM$100:FM$149,_xlfn.AGGREGATE(15,6,(ROW(FM$100:FM$149)-ROW(FI$100)+1)/($EX$100:$EX$149="PASS"),ROWS(FM$153:FM175))),"")</f>
        <v/>
      </c>
      <c r="FN175" s="25" t="str">
        <f>IFERROR(INDEX(FN$100:FN$149,_xlfn.AGGREGATE(15,6,(ROW(FN$100:FN$149)-ROW(FJ$100)+1)/($EX$100:$EX$149="PASS"),ROWS(FN$153:FN175))),"")</f>
        <v/>
      </c>
      <c r="FO175" s="25" t="str">
        <f>IFERROR(INDEX(FO$100:FO$149,_xlfn.AGGREGATE(15,6,(ROW(FO$100:FO$149)-ROW(FK$100)+1)/($EX$100:$EX$149="PASS"),ROWS(FO$153:FO175))),"")</f>
        <v/>
      </c>
      <c r="FP175" s="25" t="str">
        <f>IFERROR(INDEX(FP$100:FP$149,_xlfn.AGGREGATE(15,6,(ROW(FP$100:FP$149)-ROW(FL$100)+1)/($EX$100:$EX$149="PASS"),ROWS(FP$153:FP175))),"")</f>
        <v/>
      </c>
      <c r="FQ175" s="25" t="str">
        <f>IFERROR(INDEX(FQ$100:FQ$149,_xlfn.AGGREGATE(15,6,(ROW(FQ$100:FQ$149)-ROW(FM$100)+1)/($EX$100:$EX$149="PASS"),ROWS(FQ$153:FQ175))),"")</f>
        <v/>
      </c>
      <c r="FR175" s="25" t="str">
        <f>IFERROR(INDEX(FR$100:FR$149,_xlfn.AGGREGATE(15,6,(ROW(FR$100:FR$149)-ROW(FN$100)+1)/($EX$100:$EX$149="PASS"),ROWS(FR$153:FR175))),"")</f>
        <v/>
      </c>
      <c r="FS175" s="165" t="str">
        <f>IFERROR(INDEX(FS$100:FS$149,_xlfn.AGGREGATE(15,6,(ROW(FS$100:FS$149)-ROW(FO$100)+1)/($EX$100:$EX$149="PASS"),ROWS(FS$153:FS175))),"")</f>
        <v/>
      </c>
      <c r="FT175" s="25"/>
      <c r="FU175" s="49"/>
      <c r="FV175" s="21"/>
      <c r="FW175" s="164" t="str">
        <f>IFERROR(INDEX(FW$100:FW$149,_xlfn.AGGREGATE(15,6,(ROW(FW$100:FW$149)-ROW(FW$100)+1)/($FW$100:$FW$149="PASS"),ROWS(FW$153:FW175))),"")</f>
        <v>PASS</v>
      </c>
      <c r="FX175" s="28">
        <f>IFERROR(INDEX(FX$100:FX$149,_xlfn.AGGREGATE(15,6,(ROW(FX$100:FX$149)-ROW(FX$100)+1)/($FW$100:$FW$149="PASS"),ROWS(FX$153:FX175))),"")</f>
        <v>3</v>
      </c>
      <c r="FY175" s="25">
        <f>IFERROR(INDEX(FY$100:FY$149,_xlfn.AGGREGATE(15,6,(ROW(FY$100:FY$149)-ROW(FY$100)+1)/($FW$100:$FW$149="PASS"),ROWS(FY$153:FY175))),"")</f>
        <v>1</v>
      </c>
      <c r="FZ175" s="25">
        <f>IFERROR(INDEX(FZ$100:FZ$149,_xlfn.AGGREGATE(15,6,(ROW(FZ$100:FZ$149)-ROW(FZ$100)+1)/($FW$100:$FW$149="PASS"),ROWS(FZ$153:FZ175))),"")</f>
        <v>1</v>
      </c>
      <c r="GA175" s="25">
        <f>IFERROR(INDEX(GA$100:GA$149,_xlfn.AGGREGATE(15,6,(ROW(GA$100:GA$149)-ROW(GA$100)+1)/($FW$100:$FW$149="PASS"),ROWS(GA$153:GA175))),"")</f>
        <v>3</v>
      </c>
      <c r="GB175" s="25">
        <f>IFERROR(INDEX(GB$100:GB$149,_xlfn.AGGREGATE(15,6,(ROW(GB$100:GB$149)-ROW(FX$100)+1)/($FW$100:$FW$149="PASS"),ROWS(GB$153:GB175))),"")</f>
        <v>1</v>
      </c>
      <c r="GC175" s="25">
        <f>IFERROR(INDEX(GC$100:GC$149,_xlfn.AGGREGATE(15,6,(ROW(GC$100:GC$149)-ROW(FY$100)+1)/($FW$100:$FW$149="PASS"),ROWS(GC$153:GC175))),"")</f>
        <v>1</v>
      </c>
      <c r="GD175" s="25">
        <f>IFERROR(INDEX(GD$100:GD$149,_xlfn.AGGREGATE(15,6,(ROW(GD$100:GD$149)-ROW(FZ$100)+1)/($FW$100:$FW$149="PASS"),ROWS(GD$153:GD175))),"")</f>
        <v>3</v>
      </c>
      <c r="GE175" s="30">
        <f>IFERROR(INDEX(GE$100:GE$149,_xlfn.AGGREGATE(15,6,(ROW(GE$100:GE$149)-ROW(GA$100)+1)/($FW$100:$FW$149="PASS"),ROWS(GE$153:GE175))),"")</f>
        <v>1</v>
      </c>
      <c r="GF175" s="25">
        <f>IFERROR(INDEX(GF$100:GF$149,_xlfn.AGGREGATE(15,6,(ROW(GF$100:GF$149)-ROW(GB$100)+1)/($FW$100:$FW$149="PASS"),ROWS(GF$153:GF175))),"")</f>
        <v>437.5</v>
      </c>
      <c r="GG175" s="25">
        <f>IFERROR(INDEX(GG$100:GG$149,_xlfn.AGGREGATE(15,6,(ROW(GG$100:GG$149)-ROW(GC$100)+1)/($FW$100:$FW$149="PASS"),ROWS(GG$153:GG175))),"")</f>
        <v>0</v>
      </c>
      <c r="GH175" s="25">
        <f>IFERROR(INDEX(GH$100:GH$149,_xlfn.AGGREGATE(15,6,(ROW(GH$100:GH$149)-ROW(GD$100)+1)/($FW$100:$FW$149="PASS"),ROWS(GH$153:GH175))),"")</f>
        <v>462.5</v>
      </c>
      <c r="GI175" s="25">
        <f>IFERROR(INDEX(GI$100:GI$149,_xlfn.AGGREGATE(15,6,(ROW(GI$100:GI$149)-ROW(GE$100)+1)/($FW$100:$FW$149="PASS"),ROWS(GI$153:GI175))),"")</f>
        <v>12.5</v>
      </c>
      <c r="GJ175" s="25">
        <f>IFERROR(INDEX(GJ$100:GJ$149,_xlfn.AGGREGATE(15,6,(ROW(GJ$100:GJ$149)-ROW(GF$100)+1)/($FW$100:$FW$149="PASS"),ROWS(GJ$153:GJ175))),"")</f>
        <v>0</v>
      </c>
      <c r="GK175" s="28">
        <f>IFERROR(INDEX(GK$100:GK$149,_xlfn.AGGREGATE(15,6,(ROW(GK$100:GK$149)-ROW(GG$100)+1)/($FW$100:$FW$149="PASS"),ROWS(GK$153:GK175))),"")</f>
        <v>467.64859999999999</v>
      </c>
      <c r="GL175" s="25">
        <f>IFERROR(INDEX(GL$100:GL$149,_xlfn.AGGREGATE(15,6,(ROW(GL$100:GL$149)-ROW(GH$100)+1)/($FW$100:$FW$149="PASS"),ROWS(GL$153:GL175))),"")</f>
        <v>905.27359999999999</v>
      </c>
      <c r="GM175" s="165">
        <f>IFERROR(INDEX(GM$100:GM$149,_xlfn.AGGREGATE(15,6,(ROW(GM$100:GM$149)-ROW(GI$100)+1)/($FW$100:$FW$149="PASS"),ROWS(GM$153:GM175))),"")</f>
        <v>1342.8986</v>
      </c>
      <c r="GN175" s="25">
        <f>IFERROR(INDEX(GN$100:GN$149,_xlfn.AGGREGATE(15,6,(ROW(GN$100:GN$149)-ROW(GJ$100)+1)/($FW$100:$FW$149="PASS"),ROWS(GN$153:GN175))),"")</f>
        <v>1805.3986</v>
      </c>
      <c r="GO175" s="25"/>
      <c r="GP175" s="305"/>
      <c r="GR175" s="12"/>
      <c r="GS175" s="12"/>
      <c r="GT175" s="12"/>
      <c r="GU175" s="12"/>
      <c r="GV175" s="12"/>
      <c r="GW175" s="12"/>
      <c r="GX175" s="12"/>
      <c r="GY175" s="12"/>
      <c r="GZ175" s="12"/>
      <c r="HA175" s="12"/>
      <c r="HB175" s="12"/>
      <c r="HC175" s="26"/>
      <c r="HD175" s="26"/>
      <c r="HE175" s="26"/>
      <c r="HF175" s="26"/>
      <c r="HG175" s="26"/>
      <c r="HH175" s="2"/>
      <c r="HI175" s="2"/>
      <c r="HJ175" s="25"/>
      <c r="HK175" s="2"/>
      <c r="HL175" s="2"/>
    </row>
    <row r="176" spans="14:220" x14ac:dyDescent="0.3">
      <c r="N176" s="2"/>
      <c r="O176" s="25"/>
      <c r="P176" s="25"/>
      <c r="Q176" s="25"/>
      <c r="R176" s="25"/>
      <c r="S176" s="25"/>
      <c r="T176" s="25"/>
      <c r="U176" s="25"/>
      <c r="V176" s="2"/>
      <c r="W176" s="2"/>
      <c r="X176" s="2"/>
      <c r="Y176" s="25"/>
      <c r="Z176" s="25"/>
      <c r="AA176" s="25"/>
      <c r="AB176" s="2"/>
      <c r="AC176" s="25"/>
      <c r="AD176" s="25"/>
      <c r="AE176" s="25"/>
      <c r="AF176" s="25"/>
      <c r="AG176" s="25"/>
      <c r="AH176" s="25"/>
      <c r="AI176" s="25"/>
      <c r="AJ176" s="25"/>
      <c r="AK176" s="25"/>
      <c r="AL176" s="25"/>
      <c r="AM176" s="25"/>
      <c r="AN176" s="25"/>
      <c r="AO176" s="25"/>
      <c r="AP176" s="25"/>
      <c r="AQ176" s="25"/>
      <c r="AR176" s="142"/>
      <c r="AS176" s="18">
        <v>20</v>
      </c>
      <c r="AT176" s="26" t="s">
        <v>122</v>
      </c>
      <c r="AU176" s="4" t="str">
        <f t="shared" si="261"/>
        <v>FAIL</v>
      </c>
      <c r="AV176" s="26">
        <v>1</v>
      </c>
      <c r="AW176" s="26">
        <v>1</v>
      </c>
      <c r="AX176" s="26">
        <v>3</v>
      </c>
      <c r="AY176" s="26">
        <v>3</v>
      </c>
      <c r="AZ176" s="26">
        <v>1</v>
      </c>
      <c r="BA176" s="26">
        <v>1</v>
      </c>
      <c r="BB176" s="26">
        <v>3</v>
      </c>
      <c r="BC176" s="26">
        <v>3</v>
      </c>
      <c r="BD176" s="26">
        <f t="shared" si="262"/>
        <v>226</v>
      </c>
      <c r="BE176" s="26"/>
      <c r="BF176" s="26">
        <f t="shared" si="263"/>
        <v>266</v>
      </c>
      <c r="BG176" s="63">
        <f t="shared" si="260"/>
        <v>20</v>
      </c>
      <c r="BH176" s="26"/>
      <c r="BI176" s="138">
        <f t="shared" si="264"/>
        <v>226</v>
      </c>
      <c r="BJ176" s="138">
        <f t="shared" si="265"/>
        <v>452</v>
      </c>
      <c r="BK176" s="138">
        <f t="shared" si="266"/>
        <v>718</v>
      </c>
      <c r="BL176" s="138">
        <f t="shared" si="267"/>
        <v>984</v>
      </c>
      <c r="BM176" s="138">
        <f t="shared" si="268"/>
        <v>1210</v>
      </c>
      <c r="BN176" s="138">
        <f t="shared" si="269"/>
        <v>1436</v>
      </c>
      <c r="BO176" s="138">
        <f t="shared" si="270"/>
        <v>1702</v>
      </c>
      <c r="BP176" s="138">
        <f t="shared" si="271"/>
        <v>0</v>
      </c>
      <c r="BQ176" s="26"/>
      <c r="BR176" s="26" t="str">
        <f t="shared" si="272"/>
        <v>yes3</v>
      </c>
      <c r="BS176" s="26" t="str">
        <f t="shared" si="250"/>
        <v>Int</v>
      </c>
      <c r="BT176" s="26"/>
      <c r="BU176" s="26"/>
      <c r="BV176" s="1">
        <f t="shared" si="278"/>
        <v>0</v>
      </c>
      <c r="BW176" s="1">
        <f t="shared" si="278"/>
        <v>0</v>
      </c>
      <c r="BX176" s="1">
        <f t="shared" si="278"/>
        <v>0</v>
      </c>
      <c r="BY176" s="1">
        <f t="shared" si="278"/>
        <v>0</v>
      </c>
      <c r="BZ176" s="1">
        <f t="shared" si="278"/>
        <v>0</v>
      </c>
      <c r="CA176" s="1">
        <f t="shared" si="278"/>
        <v>0</v>
      </c>
      <c r="CB176" s="1">
        <f t="shared" si="278"/>
        <v>0</v>
      </c>
      <c r="CC176" s="1">
        <f t="shared" si="278"/>
        <v>0</v>
      </c>
      <c r="CD176" s="1">
        <f t="shared" si="278"/>
        <v>0</v>
      </c>
      <c r="CE176" s="1">
        <f t="shared" si="278"/>
        <v>0</v>
      </c>
      <c r="CF176" s="1">
        <f t="shared" si="279"/>
        <v>0</v>
      </c>
      <c r="CG176" s="1">
        <f t="shared" si="279"/>
        <v>1</v>
      </c>
      <c r="CH176" s="1">
        <f t="shared" si="279"/>
        <v>0</v>
      </c>
      <c r="CI176" s="1">
        <f t="shared" si="279"/>
        <v>0</v>
      </c>
      <c r="CJ176" s="1">
        <f t="shared" si="279"/>
        <v>0</v>
      </c>
      <c r="CK176" s="1">
        <f t="shared" si="279"/>
        <v>0</v>
      </c>
      <c r="CL176" s="1">
        <f t="shared" si="279"/>
        <v>0</v>
      </c>
      <c r="CM176" s="1">
        <f t="shared" si="279"/>
        <v>0</v>
      </c>
      <c r="CN176" s="1">
        <f t="shared" si="279"/>
        <v>0</v>
      </c>
      <c r="CO176" s="1">
        <f t="shared" si="279"/>
        <v>0</v>
      </c>
      <c r="CP176" s="1">
        <f t="shared" si="280"/>
        <v>0</v>
      </c>
      <c r="CQ176" s="1">
        <f t="shared" si="280"/>
        <v>0</v>
      </c>
      <c r="CR176" s="1">
        <f t="shared" si="280"/>
        <v>0</v>
      </c>
      <c r="CS176" s="1">
        <f t="shared" si="280"/>
        <v>0</v>
      </c>
      <c r="CT176" s="1">
        <f t="shared" si="280"/>
        <v>0</v>
      </c>
      <c r="CU176" s="1">
        <f t="shared" si="280"/>
        <v>0</v>
      </c>
      <c r="CV176" s="1">
        <f t="shared" si="280"/>
        <v>0</v>
      </c>
      <c r="CW176" s="1">
        <f t="shared" si="280"/>
        <v>0</v>
      </c>
      <c r="CX176" s="1">
        <f t="shared" si="280"/>
        <v>0</v>
      </c>
      <c r="CY176" s="1">
        <f t="shared" si="280"/>
        <v>0</v>
      </c>
      <c r="CZ176" s="1">
        <f t="shared" si="281"/>
        <v>0</v>
      </c>
      <c r="DA176" s="1">
        <f t="shared" si="281"/>
        <v>0</v>
      </c>
      <c r="DB176" s="1">
        <f t="shared" si="281"/>
        <v>0</v>
      </c>
      <c r="DC176" s="1">
        <f t="shared" si="281"/>
        <v>0</v>
      </c>
      <c r="DD176" s="1">
        <f t="shared" si="281"/>
        <v>0</v>
      </c>
      <c r="DE176" s="1">
        <f t="shared" si="281"/>
        <v>0</v>
      </c>
      <c r="DF176" s="1">
        <f t="shared" si="281"/>
        <v>0</v>
      </c>
      <c r="DG176" s="1">
        <f t="shared" si="281"/>
        <v>0</v>
      </c>
      <c r="DH176" s="1">
        <f t="shared" si="281"/>
        <v>0</v>
      </c>
      <c r="DI176" s="1">
        <f t="shared" si="281"/>
        <v>0</v>
      </c>
      <c r="DJ176" s="1">
        <f t="shared" si="282"/>
        <v>0</v>
      </c>
      <c r="DK176" s="1">
        <f t="shared" si="282"/>
        <v>0</v>
      </c>
      <c r="DL176" s="1">
        <f t="shared" si="282"/>
        <v>0</v>
      </c>
      <c r="DM176" s="1">
        <f t="shared" si="282"/>
        <v>0</v>
      </c>
      <c r="DN176" s="1">
        <f t="shared" si="282"/>
        <v>0</v>
      </c>
      <c r="DO176" s="1">
        <f t="shared" si="282"/>
        <v>0</v>
      </c>
      <c r="DP176" s="26"/>
      <c r="DQ176" s="26"/>
      <c r="DR176" s="26"/>
      <c r="DS176" s="26"/>
      <c r="DT176" s="366"/>
      <c r="DU176" s="142"/>
      <c r="DV176" s="26"/>
      <c r="DW176" s="48">
        <v>163</v>
      </c>
      <c r="DX176" s="26" t="str">
        <f>IFERROR(INDEX(AT$11:AT$2000,_xlfn.AGGREGATE(15,6,(ROW(AT$11:AT$2000)-ROW(AT$11)+1)/($AU$11:$AU$2000=$DY$8),ROWS(DX$11:DX176))),"")</f>
        <v/>
      </c>
      <c r="DY176" s="4" t="str">
        <f>IFERROR(INDEX(AU$11:AU$2000,_xlfn.AGGREGATE(15,6,(ROW(AU$11:AU$2000)-ROW(AU$11)+1)/($AU$11:$AU$2000=$DY$8),ROWS(DY$11:DY176))),"")</f>
        <v/>
      </c>
      <c r="DZ176" s="26" t="str">
        <f>IFERROR(INDEX(AV$11:AV$2000,_xlfn.AGGREGATE(15,6,(ROW(AV$11:AV$2000)-ROW(AV$11)+1)/($AU$11:$AU$2000=$DY$8),ROWS(DZ$11:DZ176))),"")</f>
        <v/>
      </c>
      <c r="EA176" s="26" t="str">
        <f>IFERROR(INDEX(AW$11:AW$2000,_xlfn.AGGREGATE(15,6,(ROW(AW$11:AW$2000)-ROW(AW$11)+1)/($AU$11:$AU$2000=$DY$8),ROWS(EA$11:EA176))),"")</f>
        <v/>
      </c>
      <c r="EB176" s="26" t="str">
        <f>IFERROR(INDEX(AX$11:AX$2000,_xlfn.AGGREGATE(15,6,(ROW(AX$11:AX$2000)-ROW(AX$11)+1)/($AU$11:$AU$2000=$DY$8),ROWS(EB$11:EB176))),"")</f>
        <v/>
      </c>
      <c r="EC176" s="26" t="str">
        <f>IFERROR(INDEX(AY$11:AY$2000,_xlfn.AGGREGATE(15,6,(ROW(AY$11:AY$2000)-ROW(AY$11)+1)/($AU$11:$AU$2000=$DY$8),ROWS(EC$11:EC176))),"")</f>
        <v/>
      </c>
      <c r="ED176" s="26" t="str">
        <f>IFERROR(INDEX(AZ$11:AZ$2000,_xlfn.AGGREGATE(15,6,(ROW(AZ$11:AZ$2000)-ROW(AZ$11)+1)/($AU$11:$AU$2000=$DY$8),ROWS(ED$11:ED176))),"")</f>
        <v/>
      </c>
      <c r="EE176" s="26" t="str">
        <f>IFERROR(INDEX(BA$11:BA$2000,_xlfn.AGGREGATE(15,6,(ROW(BA$11:BA$2000)-ROW(BA$11)+1)/($AU$11:$AU$2000=$DY$8),ROWS(EE$11:EE176))),"")</f>
        <v/>
      </c>
      <c r="EF176" s="26" t="str">
        <f>IFERROR(INDEX(BB$11:BB$2000,_xlfn.AGGREGATE(15,6,(ROW(BB$11:BB$2000)-ROW(BB$11)+1)/($AU$11:$AU$2000=$DY$8),ROWS(EF$11:EF176))),"")</f>
        <v/>
      </c>
      <c r="EG176" s="26" t="str">
        <f>IFERROR(INDEX(BC$11:BC$2000,_xlfn.AGGREGATE(15,6,(ROW(BC$11:BC$2000)-ROW(BC$11)+1)/($AU$11:$AU$2000=$DY$8),ROWS(EG$11:EG176))),"")</f>
        <v/>
      </c>
      <c r="EH176" s="26" t="str">
        <f>IFERROR(INDEX(BD$11:BD$2000,_xlfn.AGGREGATE(15,6,(ROW(BD$11:BD$2000)-ROW(BD$11)+1)/($AU$11:$AU$2000=$DY$8),ROWS(EH$11:EH176))),"")</f>
        <v/>
      </c>
      <c r="EI176" s="26" t="str">
        <f>IFERROR(INDEX(BE$11:BE$2000,_xlfn.AGGREGATE(15,6,(ROW(BE$11:BE$2000)-ROW(BE$11)+1)/($AU$11:$AU$2000=$DY$8),ROWS(EI$11:EI176))),"")</f>
        <v/>
      </c>
      <c r="EJ176" s="26" t="str">
        <f>IFERROR(INDEX(BF$11:BF$2000,_xlfn.AGGREGATE(15,6,(ROW(BF$11:BF$2000)-ROW(BF$11)+1)/($AU$11:$AU$2000=$DY$8),ROWS(EJ$11:EJ176))),"")</f>
        <v/>
      </c>
      <c r="EK176" s="26" t="str">
        <f>IFERROR(INDEX(BG$11:BG$2000,_xlfn.AGGREGATE(15,6,(ROW(BG$11:BG$2000)-ROW(BG$11)+1)/($AU$11:$AU$2000=$DY$8),ROWS(EK$11:EK176))),"")</f>
        <v/>
      </c>
      <c r="EL176" s="26" t="str">
        <f>IFERROR(INDEX(BH$11:BH$2000,_xlfn.AGGREGATE(15,6,(ROW(BH$11:BH$2000)-ROW(BH$11)+1)/($AU$11:$AU$2000=$DY$8),ROWS(EL$11:EL176))),"")</f>
        <v/>
      </c>
      <c r="EM176" s="26" t="str">
        <f>IFERROR(INDEX(BI$11:BI$2000,_xlfn.AGGREGATE(15,6,(ROW(BI$11:BI$2000)-ROW(BI$11)+1)/($AU$11:$AU$2000=$DY$8),ROWS(EM$11:EM176))),"")</f>
        <v/>
      </c>
      <c r="EN176" s="26" t="str">
        <f>IFERROR(INDEX(BJ$11:BJ$2000,_xlfn.AGGREGATE(15,6,(ROW(BJ$11:BJ$2000)-ROW(BJ$11)+1)/($AU$11:$AU$2000=$DY$8),ROWS(EN$11:EN176))),"")</f>
        <v/>
      </c>
      <c r="EO176" s="26" t="str">
        <f>IFERROR(INDEX(BK$11:BK$2000,_xlfn.AGGREGATE(15,6,(ROW(BK$11:BK$2000)-ROW(BK$11)+1)/($AU$11:$AU$2000=$DY$8),ROWS(EO$11:EO176))),"")</f>
        <v/>
      </c>
      <c r="EP176" s="26" t="str">
        <f>IFERROR(INDEX(BL$11:BL$2000,_xlfn.AGGREGATE(15,6,(ROW(BL$11:BL$2000)-ROW(BL$11)+1)/($AU$11:$AU$2000=$DY$8),ROWS(EP$11:EP176))),"")</f>
        <v/>
      </c>
      <c r="EQ176" s="26" t="str">
        <f>IFERROR(INDEX(BM$11:BM$2000,_xlfn.AGGREGATE(15,6,(ROW(BM$11:BM$2000)-ROW(BM$11)+1)/($AU$11:$AU$2000=$DY$8),ROWS(EQ$11:EQ176))),"")</f>
        <v/>
      </c>
      <c r="ER176" s="26" t="str">
        <f>IFERROR(INDEX(BN$11:BN$2000,_xlfn.AGGREGATE(15,6,(ROW(BN$11:BN$2000)-ROW(BN$11)+1)/($AU$11:$AU$2000=$DY$8),ROWS(ER$11:ER176))),"")</f>
        <v/>
      </c>
      <c r="ES176" s="26" t="str">
        <f>IFERROR(INDEX(BO$11:BO$2000,_xlfn.AGGREGATE(15,6,(ROW(BO$11:BO$2000)-ROW(BO$11)+1)/($AU$11:$AU$2000=$DY$8),ROWS(ES$11:ES176))),"")</f>
        <v/>
      </c>
      <c r="ET176" s="63" t="str">
        <f>IFERROR(INDEX(BP$11:BP$2000,_xlfn.AGGREGATE(15,6,(ROW(BP$11:BP$2000)-ROW(BP$11)+1)/($AU$11:$AU$2000=$DY$8),ROWS(ET$11:ET176))),"")</f>
        <v/>
      </c>
      <c r="EU176" s="25"/>
      <c r="EV176" s="47">
        <v>24</v>
      </c>
      <c r="EX176" s="164" t="str">
        <f>IFERROR(INDEX(EX$100:EX$149,_xlfn.AGGREGATE(15,6,(ROW(EX$100:EX$149)-ROW(EX$100)+1)/($EX$100:$EX$149="PASS"),ROWS(EX$153:EX176))),"")</f>
        <v/>
      </c>
      <c r="EY176" s="28" t="str">
        <f>IFERROR(INDEX(EY$100:EY$149,_xlfn.AGGREGATE(15,6,(ROW(EY$100:EY$149)-ROW(EY$100)+1)/($EX$100:$EX$149="PASS"),ROWS(EY$153:EY176))),"")</f>
        <v/>
      </c>
      <c r="EZ176" s="25" t="str">
        <f>IFERROR(INDEX(EZ$100:EZ$149,_xlfn.AGGREGATE(15,6,(ROW(EZ$100:EZ$149)-ROW(EZ$100)+1)/($EX$100:$EX$149="PASS"),ROWS(EZ$153:EZ176))),"")</f>
        <v/>
      </c>
      <c r="FA176" s="25" t="str">
        <f>IFERROR(INDEX(FA$100:FA$149,_xlfn.AGGREGATE(15,6,(ROW(FA$100:FA$149)-ROW(FA$100)+1)/($EX$100:$EX$149="PASS"),ROWS(FA$153:FA176))),"")</f>
        <v/>
      </c>
      <c r="FB176" s="25" t="str">
        <f>IFERROR(INDEX(FB$100:FB$149,_xlfn.AGGREGATE(15,6,(ROW(FB$100:FB$149)-ROW(FB$100)+1)/($EX$100:$EX$149="PASS"),ROWS(FB$153:FB176))),"")</f>
        <v/>
      </c>
      <c r="FC176" s="25" t="str">
        <f>IFERROR(INDEX(FC$100:FC$149,_xlfn.AGGREGATE(15,6,(ROW(FC$100:FC$149)-ROW(EY$100)+1)/($EX$100:$EX$149="PASS"),ROWS(FC$153:FC176))),"")</f>
        <v/>
      </c>
      <c r="FD176" s="25" t="str">
        <f>IFERROR(INDEX(FD$100:FD$149,_xlfn.AGGREGATE(15,6,(ROW(FD$100:FD$149)-ROW(EZ$100)+1)/($EX$100:$EX$149="PASS"),ROWS(FD$153:FD176))),"")</f>
        <v/>
      </c>
      <c r="FE176" s="25" t="str">
        <f>IFERROR(INDEX(FE$100:FE$149,_xlfn.AGGREGATE(15,6,(ROW(FE$100:FE$149)-ROW(FA$100)+1)/($EX$100:$EX$149="PASS"),ROWS(FE$153:FE176))),"")</f>
        <v/>
      </c>
      <c r="FF176" s="30" t="str">
        <f>IFERROR(INDEX(FF$100:FF$149,_xlfn.AGGREGATE(15,6,(ROW(FF$100:FF$149)-ROW(FB$100)+1)/($EX$100:$EX$149="PASS"),ROWS(FF$153:FF176))),"")</f>
        <v/>
      </c>
      <c r="FG176" s="25" t="str">
        <f>IFERROR(INDEX(FG$100:FG$149,_xlfn.AGGREGATE(15,6,(ROW(FG$100:FG$149)-ROW(FC$100)+1)/($EX$100:$EX$149="PASS"),ROWS(FG$153:FG176))),"")</f>
        <v/>
      </c>
      <c r="FH176" s="25" t="str">
        <f>IFERROR(INDEX(FH$100:FH$149,_xlfn.AGGREGATE(15,6,(ROW(FH$100:FH$149)-ROW(FD$100)+1)/($EX$100:$EX$149="PASS"),ROWS(FH$153:FH176))),"")</f>
        <v/>
      </c>
      <c r="FI176" s="25" t="str">
        <f>IFERROR(INDEX(FI$100:FI$149,_xlfn.AGGREGATE(15,6,(ROW(FI$100:FI$149)-ROW(FE$100)+1)/($EX$100:$EX$149="PASS"),ROWS(FI$153:FI176))),"")</f>
        <v/>
      </c>
      <c r="FJ176" s="25" t="str">
        <f>IFERROR(INDEX(FJ$100:FJ$149,_xlfn.AGGREGATE(15,6,(ROW(FJ$100:FJ$149)-ROW(FF$100)+1)/($EX$100:$EX$149="PASS"),ROWS(FJ$153:FJ176))),"")</f>
        <v/>
      </c>
      <c r="FK176" s="25"/>
      <c r="FL176" s="28" t="str">
        <f>IFERROR(INDEX(FL$100:FL$149,_xlfn.AGGREGATE(15,6,(ROW(FL$100:FL$149)-ROW(FH$100)+1)/($EX$100:$EX$149="PASS"),ROWS(FL$153:FL176))),"")</f>
        <v/>
      </c>
      <c r="FM176" s="25" t="str">
        <f>IFERROR(INDEX(FM$100:FM$149,_xlfn.AGGREGATE(15,6,(ROW(FM$100:FM$149)-ROW(FI$100)+1)/($EX$100:$EX$149="PASS"),ROWS(FM$153:FM176))),"")</f>
        <v/>
      </c>
      <c r="FN176" s="25" t="str">
        <f>IFERROR(INDEX(FN$100:FN$149,_xlfn.AGGREGATE(15,6,(ROW(FN$100:FN$149)-ROW(FJ$100)+1)/($EX$100:$EX$149="PASS"),ROWS(FN$153:FN176))),"")</f>
        <v/>
      </c>
      <c r="FO176" s="25" t="str">
        <f>IFERROR(INDEX(FO$100:FO$149,_xlfn.AGGREGATE(15,6,(ROW(FO$100:FO$149)-ROW(FK$100)+1)/($EX$100:$EX$149="PASS"),ROWS(FO$153:FO176))),"")</f>
        <v/>
      </c>
      <c r="FP176" s="25" t="str">
        <f>IFERROR(INDEX(FP$100:FP$149,_xlfn.AGGREGATE(15,6,(ROW(FP$100:FP$149)-ROW(FL$100)+1)/($EX$100:$EX$149="PASS"),ROWS(FP$153:FP176))),"")</f>
        <v/>
      </c>
      <c r="FQ176" s="25" t="str">
        <f>IFERROR(INDEX(FQ$100:FQ$149,_xlfn.AGGREGATE(15,6,(ROW(FQ$100:FQ$149)-ROW(FM$100)+1)/($EX$100:$EX$149="PASS"),ROWS(FQ$153:FQ176))),"")</f>
        <v/>
      </c>
      <c r="FR176" s="25" t="str">
        <f>IFERROR(INDEX(FR$100:FR$149,_xlfn.AGGREGATE(15,6,(ROW(FR$100:FR$149)-ROW(FN$100)+1)/($EX$100:$EX$149="PASS"),ROWS(FR$153:FR176))),"")</f>
        <v/>
      </c>
      <c r="FS176" s="165" t="str">
        <f>IFERROR(INDEX(FS$100:FS$149,_xlfn.AGGREGATE(15,6,(ROW(FS$100:FS$149)-ROW(FO$100)+1)/($EX$100:$EX$149="PASS"),ROWS(FS$153:FS176))),"")</f>
        <v/>
      </c>
      <c r="FT176" s="25"/>
      <c r="FU176" s="49"/>
      <c r="FV176" s="21"/>
      <c r="FW176" s="164" t="str">
        <f>IFERROR(INDEX(FW$100:FW$149,_xlfn.AGGREGATE(15,6,(ROW(FW$100:FW$149)-ROW(FW$100)+1)/($FW$100:$FW$149="PASS"),ROWS(FW$153:FW176))),"")</f>
        <v>PASS</v>
      </c>
      <c r="FX176" s="28">
        <f>IFERROR(INDEX(FX$100:FX$149,_xlfn.AGGREGATE(15,6,(ROW(FX$100:FX$149)-ROW(FX$100)+1)/($FW$100:$FW$149="PASS"),ROWS(FX$153:FX176))),"")</f>
        <v>3</v>
      </c>
      <c r="FY176" s="25">
        <f>IFERROR(INDEX(FY$100:FY$149,_xlfn.AGGREGATE(15,6,(ROW(FY$100:FY$149)-ROW(FY$100)+1)/($FW$100:$FW$149="PASS"),ROWS(FY$153:FY176))),"")</f>
        <v>1</v>
      </c>
      <c r="FZ176" s="25">
        <f>IFERROR(INDEX(FZ$100:FZ$149,_xlfn.AGGREGATE(15,6,(ROW(FZ$100:FZ$149)-ROW(FZ$100)+1)/($FW$100:$FW$149="PASS"),ROWS(FZ$153:FZ176))),"")</f>
        <v>1</v>
      </c>
      <c r="GA176" s="25">
        <f>IFERROR(INDEX(GA$100:GA$149,_xlfn.AGGREGATE(15,6,(ROW(GA$100:GA$149)-ROW(GA$100)+1)/($FW$100:$FW$149="PASS"),ROWS(GA$153:GA176))),"")</f>
        <v>3</v>
      </c>
      <c r="GB176" s="25">
        <f>IFERROR(INDEX(GB$100:GB$149,_xlfn.AGGREGATE(15,6,(ROW(GB$100:GB$149)-ROW(FX$100)+1)/($FW$100:$FW$149="PASS"),ROWS(GB$153:GB176))),"")</f>
        <v>1</v>
      </c>
      <c r="GC176" s="25">
        <f>IFERROR(INDEX(GC$100:GC$149,_xlfn.AGGREGATE(15,6,(ROW(GC$100:GC$149)-ROW(FY$100)+1)/($FW$100:$FW$149="PASS"),ROWS(GC$153:GC176))),"")</f>
        <v>1</v>
      </c>
      <c r="GD176" s="25">
        <f>IFERROR(INDEX(GD$100:GD$149,_xlfn.AGGREGATE(15,6,(ROW(GD$100:GD$149)-ROW(FZ$100)+1)/($FW$100:$FW$149="PASS"),ROWS(GD$153:GD176))),"")</f>
        <v>3</v>
      </c>
      <c r="GE176" s="30">
        <f>IFERROR(INDEX(GE$100:GE$149,_xlfn.AGGREGATE(15,6,(ROW(GE$100:GE$149)-ROW(GA$100)+1)/($FW$100:$FW$149="PASS"),ROWS(GE$153:GE176))),"")</f>
        <v>1</v>
      </c>
      <c r="GF176" s="25">
        <f>IFERROR(INDEX(GF$100:GF$149,_xlfn.AGGREGATE(15,6,(ROW(GF$100:GF$149)-ROW(GB$100)+1)/($FW$100:$FW$149="PASS"),ROWS(GF$153:GF176))),"")</f>
        <v>437</v>
      </c>
      <c r="GG176" s="25">
        <f>IFERROR(INDEX(GG$100:GG$149,_xlfn.AGGREGATE(15,6,(ROW(GG$100:GG$149)-ROW(GC$100)+1)/($FW$100:$FW$149="PASS"),ROWS(GG$153:GG176))),"")</f>
        <v>0</v>
      </c>
      <c r="GH176" s="25">
        <f>IFERROR(INDEX(GH$100:GH$149,_xlfn.AGGREGATE(15,6,(ROW(GH$100:GH$149)-ROW(GD$100)+1)/($FW$100:$FW$149="PASS"),ROWS(GH$153:GH176))),"")</f>
        <v>463</v>
      </c>
      <c r="GI176" s="25">
        <f>IFERROR(INDEX(GI$100:GI$149,_xlfn.AGGREGATE(15,6,(ROW(GI$100:GI$149)-ROW(GE$100)+1)/($FW$100:$FW$149="PASS"),ROWS(GI$153:GI176))),"")</f>
        <v>13</v>
      </c>
      <c r="GJ176" s="25">
        <f>IFERROR(INDEX(GJ$100:GJ$149,_xlfn.AGGREGATE(15,6,(ROW(GJ$100:GJ$149)-ROW(GF$100)+1)/($FW$100:$FW$149="PASS"),ROWS(GJ$153:GJ176))),"")</f>
        <v>0</v>
      </c>
      <c r="GK176" s="28">
        <f>IFERROR(INDEX(GK$100:GK$149,_xlfn.AGGREGATE(15,6,(ROW(GK$100:GK$149)-ROW(GG$100)+1)/($FW$100:$FW$149="PASS"),ROWS(GK$153:GK176))),"")</f>
        <v>468.14859999999999</v>
      </c>
      <c r="GL176" s="25">
        <f>IFERROR(INDEX(GL$100:GL$149,_xlfn.AGGREGATE(15,6,(ROW(GL$100:GL$149)-ROW(GH$100)+1)/($FW$100:$FW$149="PASS"),ROWS(GL$153:GL176))),"")</f>
        <v>905.27359999999999</v>
      </c>
      <c r="GM176" s="165">
        <f>IFERROR(INDEX(GM$100:GM$149,_xlfn.AGGREGATE(15,6,(ROW(GM$100:GM$149)-ROW(GI$100)+1)/($FW$100:$FW$149="PASS"),ROWS(GM$153:GM176))),"")</f>
        <v>1342.3986</v>
      </c>
      <c r="GN176" s="25">
        <f>IFERROR(INDEX(GN$100:GN$149,_xlfn.AGGREGATE(15,6,(ROW(GN$100:GN$149)-ROW(GJ$100)+1)/($FW$100:$FW$149="PASS"),ROWS(GN$153:GN176))),"")</f>
        <v>1805.3986</v>
      </c>
      <c r="GO176" s="25"/>
      <c r="GP176" s="305"/>
      <c r="GR176" s="12"/>
      <c r="GS176" s="12"/>
      <c r="GT176" s="12"/>
      <c r="GU176" s="12"/>
      <c r="GV176" s="12"/>
      <c r="GW176" s="12"/>
      <c r="GX176" s="12"/>
      <c r="GY176" s="12"/>
      <c r="GZ176" s="12"/>
      <c r="HA176" s="12"/>
      <c r="HB176" s="12"/>
      <c r="HC176" s="26"/>
      <c r="HD176" s="26"/>
      <c r="HE176" s="26"/>
      <c r="HF176" s="26"/>
      <c r="HG176" s="26"/>
      <c r="HH176" s="2"/>
      <c r="HI176" s="2"/>
      <c r="HJ176" s="25"/>
      <c r="HK176" s="2"/>
      <c r="HL176" s="2"/>
    </row>
    <row r="177" spans="14:220" x14ac:dyDescent="0.3">
      <c r="N177" s="2"/>
      <c r="O177" s="25"/>
      <c r="P177" s="25"/>
      <c r="Q177" s="25"/>
      <c r="R177" s="25"/>
      <c r="S177" s="25"/>
      <c r="T177" s="25"/>
      <c r="U177" s="25"/>
      <c r="V177" s="2"/>
      <c r="W177" s="2"/>
      <c r="X177" s="2"/>
      <c r="Y177" s="25"/>
      <c r="Z177" s="25"/>
      <c r="AA177" s="25"/>
      <c r="AB177" s="2"/>
      <c r="AC177" s="25"/>
      <c r="AD177" s="25"/>
      <c r="AE177" s="25"/>
      <c r="AF177" s="25"/>
      <c r="AG177" s="25"/>
      <c r="AH177" s="25"/>
      <c r="AI177" s="25"/>
      <c r="AJ177" s="25"/>
      <c r="AK177" s="25"/>
      <c r="AL177" s="25"/>
      <c r="AM177" s="25"/>
      <c r="AN177" s="25"/>
      <c r="AO177" s="25"/>
      <c r="AP177" s="25"/>
      <c r="AQ177" s="25"/>
      <c r="AR177" s="142"/>
      <c r="AS177" s="18">
        <v>21</v>
      </c>
      <c r="AT177" s="26" t="s">
        <v>122</v>
      </c>
      <c r="AU177" s="4" t="str">
        <f t="shared" si="261"/>
        <v>FAIL</v>
      </c>
      <c r="AV177" s="26">
        <v>1</v>
      </c>
      <c r="AW177" s="26">
        <v>1</v>
      </c>
      <c r="AX177" s="26">
        <v>3</v>
      </c>
      <c r="AY177" s="26">
        <v>3</v>
      </c>
      <c r="AZ177" s="26">
        <v>1</v>
      </c>
      <c r="BA177" s="26">
        <v>1</v>
      </c>
      <c r="BB177" s="26">
        <v>3</v>
      </c>
      <c r="BC177" s="26">
        <v>3</v>
      </c>
      <c r="BD177" s="26">
        <f t="shared" si="262"/>
        <v>225</v>
      </c>
      <c r="BE177" s="26"/>
      <c r="BF177" s="26">
        <f t="shared" si="263"/>
        <v>267</v>
      </c>
      <c r="BG177" s="63">
        <f t="shared" si="260"/>
        <v>21</v>
      </c>
      <c r="BH177" s="26"/>
      <c r="BI177" s="138">
        <f t="shared" si="264"/>
        <v>225</v>
      </c>
      <c r="BJ177" s="138">
        <f t="shared" si="265"/>
        <v>450</v>
      </c>
      <c r="BK177" s="138">
        <f t="shared" si="266"/>
        <v>717</v>
      </c>
      <c r="BL177" s="138">
        <f t="shared" si="267"/>
        <v>984</v>
      </c>
      <c r="BM177" s="138">
        <f t="shared" si="268"/>
        <v>1209</v>
      </c>
      <c r="BN177" s="138">
        <f t="shared" si="269"/>
        <v>1434</v>
      </c>
      <c r="BO177" s="138">
        <f t="shared" si="270"/>
        <v>1701</v>
      </c>
      <c r="BP177" s="138">
        <f t="shared" si="271"/>
        <v>0</v>
      </c>
      <c r="BQ177" s="26"/>
      <c r="BR177" s="26" t="str">
        <f t="shared" si="272"/>
        <v>yes3</v>
      </c>
      <c r="BS177" s="26" t="str">
        <f t="shared" si="250"/>
        <v>Int</v>
      </c>
      <c r="BT177" s="26"/>
      <c r="BU177" s="26"/>
      <c r="BV177" s="1">
        <f t="shared" ref="BV177:CE186" si="283">IF(BV$3=0,0,IF(AND(ABS($BI177-BV$3)&gt;PostVertTotTol,ABS($BJ177-BV$3)&gt;PostVertTotTol,ABS($BK177-BV$3)&gt;PostVertTotTol,ABS($BL177-BV$3)&gt;PostVertTotTol,ABS($BM177-BV$3)&gt;PostVertTotTol,ABS($BN177-BV$3)&gt;PostVertTotTol,ABS($BO177-BV$3)&gt;PostVertTotTol,ABS($BP177-BV$3)&gt;PostVertTotTol),0,1))</f>
        <v>0</v>
      </c>
      <c r="BW177" s="1">
        <f t="shared" si="283"/>
        <v>0</v>
      </c>
      <c r="BX177" s="1">
        <f t="shared" si="283"/>
        <v>0</v>
      </c>
      <c r="BY177" s="1">
        <f t="shared" si="283"/>
        <v>0</v>
      </c>
      <c r="BZ177" s="1">
        <f t="shared" si="283"/>
        <v>0</v>
      </c>
      <c r="CA177" s="1">
        <f t="shared" si="283"/>
        <v>0</v>
      </c>
      <c r="CB177" s="1">
        <f t="shared" si="283"/>
        <v>0</v>
      </c>
      <c r="CC177" s="1">
        <f t="shared" si="283"/>
        <v>0</v>
      </c>
      <c r="CD177" s="1">
        <f t="shared" si="283"/>
        <v>0</v>
      </c>
      <c r="CE177" s="1">
        <f t="shared" si="283"/>
        <v>0</v>
      </c>
      <c r="CF177" s="1">
        <f t="shared" ref="CF177:CO186" si="284">IF(CF$3=0,0,IF(AND(ABS($BI177-CF$3)&gt;PostVertTotTol,ABS($BJ177-CF$3)&gt;PostVertTotTol,ABS($BK177-CF$3)&gt;PostVertTotTol,ABS($BL177-CF$3)&gt;PostVertTotTol,ABS($BM177-CF$3)&gt;PostVertTotTol,ABS($BN177-CF$3)&gt;PostVertTotTol,ABS($BO177-CF$3)&gt;PostVertTotTol,ABS($BP177-CF$3)&gt;PostVertTotTol),0,1))</f>
        <v>0</v>
      </c>
      <c r="CG177" s="1">
        <f t="shared" si="284"/>
        <v>1</v>
      </c>
      <c r="CH177" s="1">
        <f t="shared" si="284"/>
        <v>0</v>
      </c>
      <c r="CI177" s="1">
        <f t="shared" si="284"/>
        <v>0</v>
      </c>
      <c r="CJ177" s="1">
        <f t="shared" si="284"/>
        <v>0</v>
      </c>
      <c r="CK177" s="1">
        <f t="shared" si="284"/>
        <v>0</v>
      </c>
      <c r="CL177" s="1">
        <f t="shared" si="284"/>
        <v>0</v>
      </c>
      <c r="CM177" s="1">
        <f t="shared" si="284"/>
        <v>0</v>
      </c>
      <c r="CN177" s="1">
        <f t="shared" si="284"/>
        <v>0</v>
      </c>
      <c r="CO177" s="1">
        <f t="shared" si="284"/>
        <v>0</v>
      </c>
      <c r="CP177" s="1">
        <f t="shared" ref="CP177:CY186" si="285">IF(CP$3=0,0,IF(AND(ABS($BI177-CP$3)&gt;PostVertTotTol,ABS($BJ177-CP$3)&gt;PostVertTotTol,ABS($BK177-CP$3)&gt;PostVertTotTol,ABS($BL177-CP$3)&gt;PostVertTotTol,ABS($BM177-CP$3)&gt;PostVertTotTol,ABS($BN177-CP$3)&gt;PostVertTotTol,ABS($BO177-CP$3)&gt;PostVertTotTol,ABS($BP177-CP$3)&gt;PostVertTotTol),0,1))</f>
        <v>0</v>
      </c>
      <c r="CQ177" s="1">
        <f t="shared" si="285"/>
        <v>0</v>
      </c>
      <c r="CR177" s="1">
        <f t="shared" si="285"/>
        <v>0</v>
      </c>
      <c r="CS177" s="1">
        <f t="shared" si="285"/>
        <v>0</v>
      </c>
      <c r="CT177" s="1">
        <f t="shared" si="285"/>
        <v>0</v>
      </c>
      <c r="CU177" s="1">
        <f t="shared" si="285"/>
        <v>0</v>
      </c>
      <c r="CV177" s="1">
        <f t="shared" si="285"/>
        <v>0</v>
      </c>
      <c r="CW177" s="1">
        <f t="shared" si="285"/>
        <v>0</v>
      </c>
      <c r="CX177" s="1">
        <f t="shared" si="285"/>
        <v>0</v>
      </c>
      <c r="CY177" s="1">
        <f t="shared" si="285"/>
        <v>0</v>
      </c>
      <c r="CZ177" s="1">
        <f t="shared" ref="CZ177:DI186" si="286">IF(CZ$3=0,0,IF(AND(ABS($BI177-CZ$3)&gt;PostVertTotTol,ABS($BJ177-CZ$3)&gt;PostVertTotTol,ABS($BK177-CZ$3)&gt;PostVertTotTol,ABS($BL177-CZ$3)&gt;PostVertTotTol,ABS($BM177-CZ$3)&gt;PostVertTotTol,ABS($BN177-CZ$3)&gt;PostVertTotTol,ABS($BO177-CZ$3)&gt;PostVertTotTol,ABS($BP177-CZ$3)&gt;PostVertTotTol),0,1))</f>
        <v>1</v>
      </c>
      <c r="DA177" s="1">
        <f t="shared" si="286"/>
        <v>0</v>
      </c>
      <c r="DB177" s="1">
        <f t="shared" si="286"/>
        <v>0</v>
      </c>
      <c r="DC177" s="1">
        <f t="shared" si="286"/>
        <v>0</v>
      </c>
      <c r="DD177" s="1">
        <f t="shared" si="286"/>
        <v>0</v>
      </c>
      <c r="DE177" s="1">
        <f t="shared" si="286"/>
        <v>0</v>
      </c>
      <c r="DF177" s="1">
        <f t="shared" si="286"/>
        <v>0</v>
      </c>
      <c r="DG177" s="1">
        <f t="shared" si="286"/>
        <v>0</v>
      </c>
      <c r="DH177" s="1">
        <f t="shared" si="286"/>
        <v>0</v>
      </c>
      <c r="DI177" s="1">
        <f t="shared" si="286"/>
        <v>0</v>
      </c>
      <c r="DJ177" s="1">
        <f t="shared" ref="DJ177:DO186" si="287">IF(DJ$3=0,0,IF(AND(ABS($BI177-DJ$3)&gt;PostVertTotTol,ABS($BJ177-DJ$3)&gt;PostVertTotTol,ABS($BK177-DJ$3)&gt;PostVertTotTol,ABS($BL177-DJ$3)&gt;PostVertTotTol,ABS($BM177-DJ$3)&gt;PostVertTotTol,ABS($BN177-DJ$3)&gt;PostVertTotTol,ABS($BO177-DJ$3)&gt;PostVertTotTol,ABS($BP177-DJ$3)&gt;PostVertTotTol),0,1))</f>
        <v>0</v>
      </c>
      <c r="DK177" s="1">
        <f t="shared" si="287"/>
        <v>0</v>
      </c>
      <c r="DL177" s="1">
        <f t="shared" si="287"/>
        <v>0</v>
      </c>
      <c r="DM177" s="1">
        <f t="shared" si="287"/>
        <v>0</v>
      </c>
      <c r="DN177" s="1">
        <f t="shared" si="287"/>
        <v>0</v>
      </c>
      <c r="DO177" s="1">
        <f t="shared" si="287"/>
        <v>0</v>
      </c>
      <c r="DP177" s="26"/>
      <c r="DQ177" s="26"/>
      <c r="DR177" s="26"/>
      <c r="DS177" s="26"/>
      <c r="DT177" s="366"/>
      <c r="DU177" s="142"/>
      <c r="DV177" s="26"/>
      <c r="DW177" s="48">
        <v>164</v>
      </c>
      <c r="DX177" s="26" t="str">
        <f>IFERROR(INDEX(AT$11:AT$2000,_xlfn.AGGREGATE(15,6,(ROW(AT$11:AT$2000)-ROW(AT$11)+1)/($AU$11:$AU$2000=$DY$8),ROWS(DX$11:DX177))),"")</f>
        <v/>
      </c>
      <c r="DY177" s="4" t="str">
        <f>IFERROR(INDEX(AU$11:AU$2000,_xlfn.AGGREGATE(15,6,(ROW(AU$11:AU$2000)-ROW(AU$11)+1)/($AU$11:$AU$2000=$DY$8),ROWS(DY$11:DY177))),"")</f>
        <v/>
      </c>
      <c r="DZ177" s="26" t="str">
        <f>IFERROR(INDEX(AV$11:AV$2000,_xlfn.AGGREGATE(15,6,(ROW(AV$11:AV$2000)-ROW(AV$11)+1)/($AU$11:$AU$2000=$DY$8),ROWS(DZ$11:DZ177))),"")</f>
        <v/>
      </c>
      <c r="EA177" s="26" t="str">
        <f>IFERROR(INDEX(AW$11:AW$2000,_xlfn.AGGREGATE(15,6,(ROW(AW$11:AW$2000)-ROW(AW$11)+1)/($AU$11:$AU$2000=$DY$8),ROWS(EA$11:EA177))),"")</f>
        <v/>
      </c>
      <c r="EB177" s="26" t="str">
        <f>IFERROR(INDEX(AX$11:AX$2000,_xlfn.AGGREGATE(15,6,(ROW(AX$11:AX$2000)-ROW(AX$11)+1)/($AU$11:$AU$2000=$DY$8),ROWS(EB$11:EB177))),"")</f>
        <v/>
      </c>
      <c r="EC177" s="26" t="str">
        <f>IFERROR(INDEX(AY$11:AY$2000,_xlfn.AGGREGATE(15,6,(ROW(AY$11:AY$2000)-ROW(AY$11)+1)/($AU$11:$AU$2000=$DY$8),ROWS(EC$11:EC177))),"")</f>
        <v/>
      </c>
      <c r="ED177" s="26" t="str">
        <f>IFERROR(INDEX(AZ$11:AZ$2000,_xlfn.AGGREGATE(15,6,(ROW(AZ$11:AZ$2000)-ROW(AZ$11)+1)/($AU$11:$AU$2000=$DY$8),ROWS(ED$11:ED177))),"")</f>
        <v/>
      </c>
      <c r="EE177" s="26" t="str">
        <f>IFERROR(INDEX(BA$11:BA$2000,_xlfn.AGGREGATE(15,6,(ROW(BA$11:BA$2000)-ROW(BA$11)+1)/($AU$11:$AU$2000=$DY$8),ROWS(EE$11:EE177))),"")</f>
        <v/>
      </c>
      <c r="EF177" s="26" t="str">
        <f>IFERROR(INDEX(BB$11:BB$2000,_xlfn.AGGREGATE(15,6,(ROW(BB$11:BB$2000)-ROW(BB$11)+1)/($AU$11:$AU$2000=$DY$8),ROWS(EF$11:EF177))),"")</f>
        <v/>
      </c>
      <c r="EG177" s="26" t="str">
        <f>IFERROR(INDEX(BC$11:BC$2000,_xlfn.AGGREGATE(15,6,(ROW(BC$11:BC$2000)-ROW(BC$11)+1)/($AU$11:$AU$2000=$DY$8),ROWS(EG$11:EG177))),"")</f>
        <v/>
      </c>
      <c r="EH177" s="26" t="str">
        <f>IFERROR(INDEX(BD$11:BD$2000,_xlfn.AGGREGATE(15,6,(ROW(BD$11:BD$2000)-ROW(BD$11)+1)/($AU$11:$AU$2000=$DY$8),ROWS(EH$11:EH177))),"")</f>
        <v/>
      </c>
      <c r="EI177" s="26" t="str">
        <f>IFERROR(INDEX(BE$11:BE$2000,_xlfn.AGGREGATE(15,6,(ROW(BE$11:BE$2000)-ROW(BE$11)+1)/($AU$11:$AU$2000=$DY$8),ROWS(EI$11:EI177))),"")</f>
        <v/>
      </c>
      <c r="EJ177" s="26" t="str">
        <f>IFERROR(INDEX(BF$11:BF$2000,_xlfn.AGGREGATE(15,6,(ROW(BF$11:BF$2000)-ROW(BF$11)+1)/($AU$11:$AU$2000=$DY$8),ROWS(EJ$11:EJ177))),"")</f>
        <v/>
      </c>
      <c r="EK177" s="26" t="str">
        <f>IFERROR(INDEX(BG$11:BG$2000,_xlfn.AGGREGATE(15,6,(ROW(BG$11:BG$2000)-ROW(BG$11)+1)/($AU$11:$AU$2000=$DY$8),ROWS(EK$11:EK177))),"")</f>
        <v/>
      </c>
      <c r="EL177" s="26" t="str">
        <f>IFERROR(INDEX(BH$11:BH$2000,_xlfn.AGGREGATE(15,6,(ROW(BH$11:BH$2000)-ROW(BH$11)+1)/($AU$11:$AU$2000=$DY$8),ROWS(EL$11:EL177))),"")</f>
        <v/>
      </c>
      <c r="EM177" s="26" t="str">
        <f>IFERROR(INDEX(BI$11:BI$2000,_xlfn.AGGREGATE(15,6,(ROW(BI$11:BI$2000)-ROW(BI$11)+1)/($AU$11:$AU$2000=$DY$8),ROWS(EM$11:EM177))),"")</f>
        <v/>
      </c>
      <c r="EN177" s="26" t="str">
        <f>IFERROR(INDEX(BJ$11:BJ$2000,_xlfn.AGGREGATE(15,6,(ROW(BJ$11:BJ$2000)-ROW(BJ$11)+1)/($AU$11:$AU$2000=$DY$8),ROWS(EN$11:EN177))),"")</f>
        <v/>
      </c>
      <c r="EO177" s="26" t="str">
        <f>IFERROR(INDEX(BK$11:BK$2000,_xlfn.AGGREGATE(15,6,(ROW(BK$11:BK$2000)-ROW(BK$11)+1)/($AU$11:$AU$2000=$DY$8),ROWS(EO$11:EO177))),"")</f>
        <v/>
      </c>
      <c r="EP177" s="26" t="str">
        <f>IFERROR(INDEX(BL$11:BL$2000,_xlfn.AGGREGATE(15,6,(ROW(BL$11:BL$2000)-ROW(BL$11)+1)/($AU$11:$AU$2000=$DY$8),ROWS(EP$11:EP177))),"")</f>
        <v/>
      </c>
      <c r="EQ177" s="26" t="str">
        <f>IFERROR(INDEX(BM$11:BM$2000,_xlfn.AGGREGATE(15,6,(ROW(BM$11:BM$2000)-ROW(BM$11)+1)/($AU$11:$AU$2000=$DY$8),ROWS(EQ$11:EQ177))),"")</f>
        <v/>
      </c>
      <c r="ER177" s="26" t="str">
        <f>IFERROR(INDEX(BN$11:BN$2000,_xlfn.AGGREGATE(15,6,(ROW(BN$11:BN$2000)-ROW(BN$11)+1)/($AU$11:$AU$2000=$DY$8),ROWS(ER$11:ER177))),"")</f>
        <v/>
      </c>
      <c r="ES177" s="26" t="str">
        <f>IFERROR(INDEX(BO$11:BO$2000,_xlfn.AGGREGATE(15,6,(ROW(BO$11:BO$2000)-ROW(BO$11)+1)/($AU$11:$AU$2000=$DY$8),ROWS(ES$11:ES177))),"")</f>
        <v/>
      </c>
      <c r="ET177" s="63" t="str">
        <f>IFERROR(INDEX(BP$11:BP$2000,_xlfn.AGGREGATE(15,6,(ROW(BP$11:BP$2000)-ROW(BP$11)+1)/($AU$11:$AU$2000=$DY$8),ROWS(ET$11:ET177))),"")</f>
        <v/>
      </c>
      <c r="EU177" s="25"/>
      <c r="EV177" s="47">
        <v>25</v>
      </c>
      <c r="EX177" s="164" t="str">
        <f>IFERROR(INDEX(EX$100:EX$149,_xlfn.AGGREGATE(15,6,(ROW(EX$100:EX$149)-ROW(EX$100)+1)/($EX$100:$EX$149="PASS"),ROWS(EX$153:EX177))),"")</f>
        <v/>
      </c>
      <c r="EY177" s="28" t="str">
        <f>IFERROR(INDEX(EY$100:EY$149,_xlfn.AGGREGATE(15,6,(ROW(EY$100:EY$149)-ROW(EY$100)+1)/($EX$100:$EX$149="PASS"),ROWS(EY$153:EY177))),"")</f>
        <v/>
      </c>
      <c r="EZ177" s="25" t="str">
        <f>IFERROR(INDEX(EZ$100:EZ$149,_xlfn.AGGREGATE(15,6,(ROW(EZ$100:EZ$149)-ROW(EZ$100)+1)/($EX$100:$EX$149="PASS"),ROWS(EZ$153:EZ177))),"")</f>
        <v/>
      </c>
      <c r="FA177" s="25" t="str">
        <f>IFERROR(INDEX(FA$100:FA$149,_xlfn.AGGREGATE(15,6,(ROW(FA$100:FA$149)-ROW(FA$100)+1)/($EX$100:$EX$149="PASS"),ROWS(FA$153:FA177))),"")</f>
        <v/>
      </c>
      <c r="FB177" s="25" t="str">
        <f>IFERROR(INDEX(FB$100:FB$149,_xlfn.AGGREGATE(15,6,(ROW(FB$100:FB$149)-ROW(FB$100)+1)/($EX$100:$EX$149="PASS"),ROWS(FB$153:FB177))),"")</f>
        <v/>
      </c>
      <c r="FC177" s="25" t="str">
        <f>IFERROR(INDEX(FC$100:FC$149,_xlfn.AGGREGATE(15,6,(ROW(FC$100:FC$149)-ROW(EY$100)+1)/($EX$100:$EX$149="PASS"),ROWS(FC$153:FC177))),"")</f>
        <v/>
      </c>
      <c r="FD177" s="25" t="str">
        <f>IFERROR(INDEX(FD$100:FD$149,_xlfn.AGGREGATE(15,6,(ROW(FD$100:FD$149)-ROW(EZ$100)+1)/($EX$100:$EX$149="PASS"),ROWS(FD$153:FD177))),"")</f>
        <v/>
      </c>
      <c r="FE177" s="25" t="str">
        <f>IFERROR(INDEX(FE$100:FE$149,_xlfn.AGGREGATE(15,6,(ROW(FE$100:FE$149)-ROW(FA$100)+1)/($EX$100:$EX$149="PASS"),ROWS(FE$153:FE177))),"")</f>
        <v/>
      </c>
      <c r="FF177" s="30" t="str">
        <f>IFERROR(INDEX(FF$100:FF$149,_xlfn.AGGREGATE(15,6,(ROW(FF$100:FF$149)-ROW(FB$100)+1)/($EX$100:$EX$149="PASS"),ROWS(FF$153:FF177))),"")</f>
        <v/>
      </c>
      <c r="FG177" s="25" t="str">
        <f>IFERROR(INDEX(FG$100:FG$149,_xlfn.AGGREGATE(15,6,(ROW(FG$100:FG$149)-ROW(FC$100)+1)/($EX$100:$EX$149="PASS"),ROWS(FG$153:FG177))),"")</f>
        <v/>
      </c>
      <c r="FH177" s="25" t="str">
        <f>IFERROR(INDEX(FH$100:FH$149,_xlfn.AGGREGATE(15,6,(ROW(FH$100:FH$149)-ROW(FD$100)+1)/($EX$100:$EX$149="PASS"),ROWS(FH$153:FH177))),"")</f>
        <v/>
      </c>
      <c r="FI177" s="25" t="str">
        <f>IFERROR(INDEX(FI$100:FI$149,_xlfn.AGGREGATE(15,6,(ROW(FI$100:FI$149)-ROW(FE$100)+1)/($EX$100:$EX$149="PASS"),ROWS(FI$153:FI177))),"")</f>
        <v/>
      </c>
      <c r="FJ177" s="25" t="str">
        <f>IFERROR(INDEX(FJ$100:FJ$149,_xlfn.AGGREGATE(15,6,(ROW(FJ$100:FJ$149)-ROW(FF$100)+1)/($EX$100:$EX$149="PASS"),ROWS(FJ$153:FJ177))),"")</f>
        <v/>
      </c>
      <c r="FK177" s="25"/>
      <c r="FL177" s="28" t="str">
        <f>IFERROR(INDEX(FL$100:FL$149,_xlfn.AGGREGATE(15,6,(ROW(FL$100:FL$149)-ROW(FH$100)+1)/($EX$100:$EX$149="PASS"),ROWS(FL$153:FL177))),"")</f>
        <v/>
      </c>
      <c r="FM177" s="25" t="str">
        <f>IFERROR(INDEX(FM$100:FM$149,_xlfn.AGGREGATE(15,6,(ROW(FM$100:FM$149)-ROW(FI$100)+1)/($EX$100:$EX$149="PASS"),ROWS(FM$153:FM177))),"")</f>
        <v/>
      </c>
      <c r="FN177" s="25" t="str">
        <f>IFERROR(INDEX(FN$100:FN$149,_xlfn.AGGREGATE(15,6,(ROW(FN$100:FN$149)-ROW(FJ$100)+1)/($EX$100:$EX$149="PASS"),ROWS(FN$153:FN177))),"")</f>
        <v/>
      </c>
      <c r="FO177" s="25" t="str">
        <f>IFERROR(INDEX(FO$100:FO$149,_xlfn.AGGREGATE(15,6,(ROW(FO$100:FO$149)-ROW(FK$100)+1)/($EX$100:$EX$149="PASS"),ROWS(FO$153:FO177))),"")</f>
        <v/>
      </c>
      <c r="FP177" s="25" t="str">
        <f>IFERROR(INDEX(FP$100:FP$149,_xlfn.AGGREGATE(15,6,(ROW(FP$100:FP$149)-ROW(FL$100)+1)/($EX$100:$EX$149="PASS"),ROWS(FP$153:FP177))),"")</f>
        <v/>
      </c>
      <c r="FQ177" s="25" t="str">
        <f>IFERROR(INDEX(FQ$100:FQ$149,_xlfn.AGGREGATE(15,6,(ROW(FQ$100:FQ$149)-ROW(FM$100)+1)/($EX$100:$EX$149="PASS"),ROWS(FQ$153:FQ177))),"")</f>
        <v/>
      </c>
      <c r="FR177" s="25" t="str">
        <f>IFERROR(INDEX(FR$100:FR$149,_xlfn.AGGREGATE(15,6,(ROW(FR$100:FR$149)-ROW(FN$100)+1)/($EX$100:$EX$149="PASS"),ROWS(FR$153:FR177))),"")</f>
        <v/>
      </c>
      <c r="FS177" s="165" t="str">
        <f>IFERROR(INDEX(FS$100:FS$149,_xlfn.AGGREGATE(15,6,(ROW(FS$100:FS$149)-ROW(FO$100)+1)/($EX$100:$EX$149="PASS"),ROWS(FS$153:FS177))),"")</f>
        <v/>
      </c>
      <c r="FT177" s="25"/>
      <c r="FU177" s="49"/>
      <c r="FV177" s="21"/>
      <c r="FW177" s="164" t="str">
        <f>IFERROR(INDEX(FW$100:FW$149,_xlfn.AGGREGATE(15,6,(ROW(FW$100:FW$149)-ROW(FW$100)+1)/($FW$100:$FW$149="PASS"),ROWS(FW$153:FW177))),"")</f>
        <v>PASS</v>
      </c>
      <c r="FX177" s="28">
        <f>IFERROR(INDEX(FX$100:FX$149,_xlfn.AGGREGATE(15,6,(ROW(FX$100:FX$149)-ROW(FX$100)+1)/($FW$100:$FW$149="PASS"),ROWS(FX$153:FX177))),"")</f>
        <v>3</v>
      </c>
      <c r="FY177" s="25">
        <f>IFERROR(INDEX(FY$100:FY$149,_xlfn.AGGREGATE(15,6,(ROW(FY$100:FY$149)-ROW(FY$100)+1)/($FW$100:$FW$149="PASS"),ROWS(FY$153:FY177))),"")</f>
        <v>1</v>
      </c>
      <c r="FZ177" s="25">
        <f>IFERROR(INDEX(FZ$100:FZ$149,_xlfn.AGGREGATE(15,6,(ROW(FZ$100:FZ$149)-ROW(FZ$100)+1)/($FW$100:$FW$149="PASS"),ROWS(FZ$153:FZ177))),"")</f>
        <v>1</v>
      </c>
      <c r="GA177" s="25">
        <f>IFERROR(INDEX(GA$100:GA$149,_xlfn.AGGREGATE(15,6,(ROW(GA$100:GA$149)-ROW(GA$100)+1)/($FW$100:$FW$149="PASS"),ROWS(GA$153:GA177))),"")</f>
        <v>3</v>
      </c>
      <c r="GB177" s="25">
        <f>IFERROR(INDEX(GB$100:GB$149,_xlfn.AGGREGATE(15,6,(ROW(GB$100:GB$149)-ROW(FX$100)+1)/($FW$100:$FW$149="PASS"),ROWS(GB$153:GB177))),"")</f>
        <v>1</v>
      </c>
      <c r="GC177" s="25">
        <f>IFERROR(INDEX(GC$100:GC$149,_xlfn.AGGREGATE(15,6,(ROW(GC$100:GC$149)-ROW(FY$100)+1)/($FW$100:$FW$149="PASS"),ROWS(GC$153:GC177))),"")</f>
        <v>1</v>
      </c>
      <c r="GD177" s="25">
        <f>IFERROR(INDEX(GD$100:GD$149,_xlfn.AGGREGATE(15,6,(ROW(GD$100:GD$149)-ROW(FZ$100)+1)/($FW$100:$FW$149="PASS"),ROWS(GD$153:GD177))),"")</f>
        <v>3</v>
      </c>
      <c r="GE177" s="30">
        <f>IFERROR(INDEX(GE$100:GE$149,_xlfn.AGGREGATE(15,6,(ROW(GE$100:GE$149)-ROW(GA$100)+1)/($FW$100:$FW$149="PASS"),ROWS(GE$153:GE177))),"")</f>
        <v>1</v>
      </c>
      <c r="GF177" s="25">
        <f>IFERROR(INDEX(GF$100:GF$149,_xlfn.AGGREGATE(15,6,(ROW(GF$100:GF$149)-ROW(GB$100)+1)/($FW$100:$FW$149="PASS"),ROWS(GF$153:GF177))),"")</f>
        <v>436.5</v>
      </c>
      <c r="GG177" s="25">
        <f>IFERROR(INDEX(GG$100:GG$149,_xlfn.AGGREGATE(15,6,(ROW(GG$100:GG$149)-ROW(GC$100)+1)/($FW$100:$FW$149="PASS"),ROWS(GG$153:GG177))),"")</f>
        <v>0</v>
      </c>
      <c r="GH177" s="25">
        <f>IFERROR(INDEX(GH$100:GH$149,_xlfn.AGGREGATE(15,6,(ROW(GH$100:GH$149)-ROW(GD$100)+1)/($FW$100:$FW$149="PASS"),ROWS(GH$153:GH177))),"")</f>
        <v>463.5</v>
      </c>
      <c r="GI177" s="25">
        <f>IFERROR(INDEX(GI$100:GI$149,_xlfn.AGGREGATE(15,6,(ROW(GI$100:GI$149)-ROW(GE$100)+1)/($FW$100:$FW$149="PASS"),ROWS(GI$153:GI177))),"")</f>
        <v>13.5</v>
      </c>
      <c r="GJ177" s="25">
        <f>IFERROR(INDEX(GJ$100:GJ$149,_xlfn.AGGREGATE(15,6,(ROW(GJ$100:GJ$149)-ROW(GF$100)+1)/($FW$100:$FW$149="PASS"),ROWS(GJ$153:GJ177))),"")</f>
        <v>0</v>
      </c>
      <c r="GK177" s="28">
        <f>IFERROR(INDEX(GK$100:GK$149,_xlfn.AGGREGATE(15,6,(ROW(GK$100:GK$149)-ROW(GG$100)+1)/($FW$100:$FW$149="PASS"),ROWS(GK$153:GK177))),"")</f>
        <v>468.64859999999999</v>
      </c>
      <c r="GL177" s="25">
        <f>IFERROR(INDEX(GL$100:GL$149,_xlfn.AGGREGATE(15,6,(ROW(GL$100:GL$149)-ROW(GH$100)+1)/($FW$100:$FW$149="PASS"),ROWS(GL$153:GL177))),"")</f>
        <v>905.27359999999999</v>
      </c>
      <c r="GM177" s="165">
        <f>IFERROR(INDEX(GM$100:GM$149,_xlfn.AGGREGATE(15,6,(ROW(GM$100:GM$149)-ROW(GI$100)+1)/($FW$100:$FW$149="PASS"),ROWS(GM$153:GM177))),"")</f>
        <v>1341.8986</v>
      </c>
      <c r="GN177" s="25">
        <f>IFERROR(INDEX(GN$100:GN$149,_xlfn.AGGREGATE(15,6,(ROW(GN$100:GN$149)-ROW(GJ$100)+1)/($FW$100:$FW$149="PASS"),ROWS(GN$153:GN177))),"")</f>
        <v>1805.3986</v>
      </c>
      <c r="GO177" s="25"/>
      <c r="GP177" s="305"/>
      <c r="GR177" s="12"/>
      <c r="GS177" s="12"/>
      <c r="GT177" s="12"/>
      <c r="GU177" s="12"/>
      <c r="GV177" s="12"/>
      <c r="GW177" s="12"/>
      <c r="GX177" s="12"/>
      <c r="GY177" s="12"/>
      <c r="GZ177" s="12"/>
      <c r="HA177" s="12"/>
      <c r="HB177" s="12"/>
      <c r="HC177" s="26"/>
      <c r="HD177" s="26"/>
      <c r="HE177" s="26"/>
      <c r="HF177" s="26"/>
      <c r="HG177" s="26"/>
      <c r="HH177" s="2"/>
      <c r="HI177" s="2"/>
      <c r="HJ177" s="25"/>
      <c r="HK177" s="2"/>
      <c r="HL177" s="2"/>
    </row>
    <row r="178" spans="14:220" x14ac:dyDescent="0.3">
      <c r="N178" s="2"/>
      <c r="O178" s="25"/>
      <c r="P178" s="25"/>
      <c r="Q178" s="25"/>
      <c r="R178" s="25"/>
      <c r="S178" s="25"/>
      <c r="T178" s="25"/>
      <c r="U178" s="25"/>
      <c r="V178" s="2"/>
      <c r="W178" s="2"/>
      <c r="X178" s="2"/>
      <c r="Y178" s="25"/>
      <c r="Z178" s="25"/>
      <c r="AA178" s="25"/>
      <c r="AB178" s="2"/>
      <c r="AC178" s="25"/>
      <c r="AD178" s="25"/>
      <c r="AE178" s="25"/>
      <c r="AF178" s="25"/>
      <c r="AG178" s="25"/>
      <c r="AH178" s="25"/>
      <c r="AI178" s="25"/>
      <c r="AJ178" s="25"/>
      <c r="AK178" s="25"/>
      <c r="AL178" s="25"/>
      <c r="AM178" s="25"/>
      <c r="AN178" s="25"/>
      <c r="AO178" s="25"/>
      <c r="AP178" s="25"/>
      <c r="AQ178" s="25"/>
      <c r="AR178" s="142"/>
      <c r="AS178" s="18">
        <v>22</v>
      </c>
      <c r="AT178" s="26" t="s">
        <v>122</v>
      </c>
      <c r="AU178" s="4" t="str">
        <f t="shared" si="261"/>
        <v>FAIL</v>
      </c>
      <c r="AV178" s="26">
        <v>1</v>
      </c>
      <c r="AW178" s="26">
        <v>1</v>
      </c>
      <c r="AX178" s="26">
        <v>3</v>
      </c>
      <c r="AY178" s="26">
        <v>3</v>
      </c>
      <c r="AZ178" s="26">
        <v>1</v>
      </c>
      <c r="BA178" s="26">
        <v>1</v>
      </c>
      <c r="BB178" s="26">
        <v>3</v>
      </c>
      <c r="BC178" s="26">
        <v>3</v>
      </c>
      <c r="BD178" s="26">
        <f t="shared" si="262"/>
        <v>224</v>
      </c>
      <c r="BE178" s="26"/>
      <c r="BF178" s="26">
        <f t="shared" si="263"/>
        <v>268</v>
      </c>
      <c r="BG178" s="63">
        <f t="shared" si="260"/>
        <v>22</v>
      </c>
      <c r="BH178" s="26"/>
      <c r="BI178" s="138">
        <f t="shared" si="264"/>
        <v>224</v>
      </c>
      <c r="BJ178" s="138">
        <f t="shared" si="265"/>
        <v>448</v>
      </c>
      <c r="BK178" s="138">
        <f t="shared" si="266"/>
        <v>716</v>
      </c>
      <c r="BL178" s="138">
        <f t="shared" si="267"/>
        <v>984</v>
      </c>
      <c r="BM178" s="138">
        <f t="shared" si="268"/>
        <v>1208</v>
      </c>
      <c r="BN178" s="138">
        <f t="shared" si="269"/>
        <v>1432</v>
      </c>
      <c r="BO178" s="138">
        <f t="shared" si="270"/>
        <v>1700</v>
      </c>
      <c r="BP178" s="138">
        <f t="shared" si="271"/>
        <v>0</v>
      </c>
      <c r="BQ178" s="26"/>
      <c r="BR178" s="26" t="str">
        <f>IF(AND(MAX(BI178:BP178)&gt;$J$24,MAX(BI178:BP178)&lt;$J$25),"yes3",IF(AND(MAX(BI178:BP178)&gt;$J$24,MAX(BI178:BP178)&lt;$J$26),"yes2","no"))</f>
        <v>yes3</v>
      </c>
      <c r="BS178" s="26" t="str">
        <f t="shared" si="250"/>
        <v>Int</v>
      </c>
      <c r="BT178" s="26"/>
      <c r="BU178" s="26"/>
      <c r="BV178" s="1">
        <f t="shared" si="283"/>
        <v>0</v>
      </c>
      <c r="BW178" s="1">
        <f t="shared" si="283"/>
        <v>0</v>
      </c>
      <c r="BX178" s="1">
        <f t="shared" si="283"/>
        <v>0</v>
      </c>
      <c r="BY178" s="1">
        <f t="shared" si="283"/>
        <v>0</v>
      </c>
      <c r="BZ178" s="1">
        <f t="shared" si="283"/>
        <v>0</v>
      </c>
      <c r="CA178" s="1">
        <f t="shared" si="283"/>
        <v>0</v>
      </c>
      <c r="CB178" s="1">
        <f t="shared" si="283"/>
        <v>0</v>
      </c>
      <c r="CC178" s="1">
        <f t="shared" si="283"/>
        <v>0</v>
      </c>
      <c r="CD178" s="1">
        <f t="shared" si="283"/>
        <v>0</v>
      </c>
      <c r="CE178" s="1">
        <f t="shared" si="283"/>
        <v>0</v>
      </c>
      <c r="CF178" s="1">
        <f t="shared" si="284"/>
        <v>0</v>
      </c>
      <c r="CG178" s="1">
        <f t="shared" si="284"/>
        <v>1</v>
      </c>
      <c r="CH178" s="1">
        <f t="shared" si="284"/>
        <v>0</v>
      </c>
      <c r="CI178" s="1">
        <f t="shared" si="284"/>
        <v>0</v>
      </c>
      <c r="CJ178" s="1">
        <f t="shared" si="284"/>
        <v>0</v>
      </c>
      <c r="CK178" s="1">
        <f t="shared" si="284"/>
        <v>0</v>
      </c>
      <c r="CL178" s="1">
        <f t="shared" si="284"/>
        <v>0</v>
      </c>
      <c r="CM178" s="1">
        <f t="shared" si="284"/>
        <v>0</v>
      </c>
      <c r="CN178" s="1">
        <f t="shared" si="284"/>
        <v>0</v>
      </c>
      <c r="CO178" s="1">
        <f t="shared" si="284"/>
        <v>0</v>
      </c>
      <c r="CP178" s="1">
        <f t="shared" si="285"/>
        <v>0</v>
      </c>
      <c r="CQ178" s="1">
        <f t="shared" si="285"/>
        <v>0</v>
      </c>
      <c r="CR178" s="1">
        <f t="shared" si="285"/>
        <v>0</v>
      </c>
      <c r="CS178" s="1">
        <f t="shared" si="285"/>
        <v>0</v>
      </c>
      <c r="CT178" s="1">
        <f t="shared" si="285"/>
        <v>0</v>
      </c>
      <c r="CU178" s="1">
        <f t="shared" si="285"/>
        <v>0</v>
      </c>
      <c r="CV178" s="1">
        <f t="shared" si="285"/>
        <v>0</v>
      </c>
      <c r="CW178" s="1">
        <f t="shared" si="285"/>
        <v>0</v>
      </c>
      <c r="CX178" s="1">
        <f t="shared" si="285"/>
        <v>0</v>
      </c>
      <c r="CY178" s="1">
        <f t="shared" si="285"/>
        <v>0</v>
      </c>
      <c r="CZ178" s="1">
        <f t="shared" si="286"/>
        <v>1</v>
      </c>
      <c r="DA178" s="1">
        <f t="shared" si="286"/>
        <v>0</v>
      </c>
      <c r="DB178" s="1">
        <f t="shared" si="286"/>
        <v>0</v>
      </c>
      <c r="DC178" s="1">
        <f t="shared" si="286"/>
        <v>0</v>
      </c>
      <c r="DD178" s="1">
        <f t="shared" si="286"/>
        <v>0</v>
      </c>
      <c r="DE178" s="1">
        <f t="shared" si="286"/>
        <v>0</v>
      </c>
      <c r="DF178" s="1">
        <f t="shared" si="286"/>
        <v>0</v>
      </c>
      <c r="DG178" s="1">
        <f t="shared" si="286"/>
        <v>0</v>
      </c>
      <c r="DH178" s="1">
        <f t="shared" si="286"/>
        <v>0</v>
      </c>
      <c r="DI178" s="1">
        <f t="shared" si="286"/>
        <v>0</v>
      </c>
      <c r="DJ178" s="1">
        <f t="shared" si="287"/>
        <v>0</v>
      </c>
      <c r="DK178" s="1">
        <f t="shared" si="287"/>
        <v>0</v>
      </c>
      <c r="DL178" s="1">
        <f t="shared" si="287"/>
        <v>0</v>
      </c>
      <c r="DM178" s="1">
        <f t="shared" si="287"/>
        <v>0</v>
      </c>
      <c r="DN178" s="1">
        <f t="shared" si="287"/>
        <v>0</v>
      </c>
      <c r="DO178" s="1">
        <f t="shared" si="287"/>
        <v>0</v>
      </c>
      <c r="DP178" s="26"/>
      <c r="DQ178" s="26"/>
      <c r="DR178" s="26"/>
      <c r="DS178" s="26"/>
      <c r="DT178" s="366"/>
      <c r="DU178" s="142"/>
      <c r="DV178" s="26"/>
      <c r="DW178" s="48">
        <v>165</v>
      </c>
      <c r="DX178" s="26" t="str">
        <f>IFERROR(INDEX(AT$11:AT$2000,_xlfn.AGGREGATE(15,6,(ROW(AT$11:AT$2000)-ROW(AT$11)+1)/($AU$11:$AU$2000=$DY$8),ROWS(DX$11:DX178))),"")</f>
        <v/>
      </c>
      <c r="DY178" s="4" t="str">
        <f>IFERROR(INDEX(AU$11:AU$2000,_xlfn.AGGREGATE(15,6,(ROW(AU$11:AU$2000)-ROW(AU$11)+1)/($AU$11:$AU$2000=$DY$8),ROWS(DY$11:DY178))),"")</f>
        <v/>
      </c>
      <c r="DZ178" s="26" t="str">
        <f>IFERROR(INDEX(AV$11:AV$2000,_xlfn.AGGREGATE(15,6,(ROW(AV$11:AV$2000)-ROW(AV$11)+1)/($AU$11:$AU$2000=$DY$8),ROWS(DZ$11:DZ178))),"")</f>
        <v/>
      </c>
      <c r="EA178" s="26" t="str">
        <f>IFERROR(INDEX(AW$11:AW$2000,_xlfn.AGGREGATE(15,6,(ROW(AW$11:AW$2000)-ROW(AW$11)+1)/($AU$11:$AU$2000=$DY$8),ROWS(EA$11:EA178))),"")</f>
        <v/>
      </c>
      <c r="EB178" s="26" t="str">
        <f>IFERROR(INDEX(AX$11:AX$2000,_xlfn.AGGREGATE(15,6,(ROW(AX$11:AX$2000)-ROW(AX$11)+1)/($AU$11:$AU$2000=$DY$8),ROWS(EB$11:EB178))),"")</f>
        <v/>
      </c>
      <c r="EC178" s="26" t="str">
        <f>IFERROR(INDEX(AY$11:AY$2000,_xlfn.AGGREGATE(15,6,(ROW(AY$11:AY$2000)-ROW(AY$11)+1)/($AU$11:$AU$2000=$DY$8),ROWS(EC$11:EC178))),"")</f>
        <v/>
      </c>
      <c r="ED178" s="26" t="str">
        <f>IFERROR(INDEX(AZ$11:AZ$2000,_xlfn.AGGREGATE(15,6,(ROW(AZ$11:AZ$2000)-ROW(AZ$11)+1)/($AU$11:$AU$2000=$DY$8),ROWS(ED$11:ED178))),"")</f>
        <v/>
      </c>
      <c r="EE178" s="26" t="str">
        <f>IFERROR(INDEX(BA$11:BA$2000,_xlfn.AGGREGATE(15,6,(ROW(BA$11:BA$2000)-ROW(BA$11)+1)/($AU$11:$AU$2000=$DY$8),ROWS(EE$11:EE178))),"")</f>
        <v/>
      </c>
      <c r="EF178" s="26" t="str">
        <f>IFERROR(INDEX(BB$11:BB$2000,_xlfn.AGGREGATE(15,6,(ROW(BB$11:BB$2000)-ROW(BB$11)+1)/($AU$11:$AU$2000=$DY$8),ROWS(EF$11:EF178))),"")</f>
        <v/>
      </c>
      <c r="EG178" s="26" t="str">
        <f>IFERROR(INDEX(BC$11:BC$2000,_xlfn.AGGREGATE(15,6,(ROW(BC$11:BC$2000)-ROW(BC$11)+1)/($AU$11:$AU$2000=$DY$8),ROWS(EG$11:EG178))),"")</f>
        <v/>
      </c>
      <c r="EH178" s="26" t="str">
        <f>IFERROR(INDEX(BD$11:BD$2000,_xlfn.AGGREGATE(15,6,(ROW(BD$11:BD$2000)-ROW(BD$11)+1)/($AU$11:$AU$2000=$DY$8),ROWS(EH$11:EH178))),"")</f>
        <v/>
      </c>
      <c r="EI178" s="26" t="str">
        <f>IFERROR(INDEX(BE$11:BE$2000,_xlfn.AGGREGATE(15,6,(ROW(BE$11:BE$2000)-ROW(BE$11)+1)/($AU$11:$AU$2000=$DY$8),ROWS(EI$11:EI178))),"")</f>
        <v/>
      </c>
      <c r="EJ178" s="26" t="str">
        <f>IFERROR(INDEX(BF$11:BF$2000,_xlfn.AGGREGATE(15,6,(ROW(BF$11:BF$2000)-ROW(BF$11)+1)/($AU$11:$AU$2000=$DY$8),ROWS(EJ$11:EJ178))),"")</f>
        <v/>
      </c>
      <c r="EK178" s="26" t="str">
        <f>IFERROR(INDEX(BG$11:BG$2000,_xlfn.AGGREGATE(15,6,(ROW(BG$11:BG$2000)-ROW(BG$11)+1)/($AU$11:$AU$2000=$DY$8),ROWS(EK$11:EK178))),"")</f>
        <v/>
      </c>
      <c r="EL178" s="26" t="str">
        <f>IFERROR(INDEX(BH$11:BH$2000,_xlfn.AGGREGATE(15,6,(ROW(BH$11:BH$2000)-ROW(BH$11)+1)/($AU$11:$AU$2000=$DY$8),ROWS(EL$11:EL178))),"")</f>
        <v/>
      </c>
      <c r="EM178" s="26" t="str">
        <f>IFERROR(INDEX(BI$11:BI$2000,_xlfn.AGGREGATE(15,6,(ROW(BI$11:BI$2000)-ROW(BI$11)+1)/($AU$11:$AU$2000=$DY$8),ROWS(EM$11:EM178))),"")</f>
        <v/>
      </c>
      <c r="EN178" s="26" t="str">
        <f>IFERROR(INDEX(BJ$11:BJ$2000,_xlfn.AGGREGATE(15,6,(ROW(BJ$11:BJ$2000)-ROW(BJ$11)+1)/($AU$11:$AU$2000=$DY$8),ROWS(EN$11:EN178))),"")</f>
        <v/>
      </c>
      <c r="EO178" s="26" t="str">
        <f>IFERROR(INDEX(BK$11:BK$2000,_xlfn.AGGREGATE(15,6,(ROW(BK$11:BK$2000)-ROW(BK$11)+1)/($AU$11:$AU$2000=$DY$8),ROWS(EO$11:EO178))),"")</f>
        <v/>
      </c>
      <c r="EP178" s="26" t="str">
        <f>IFERROR(INDEX(BL$11:BL$2000,_xlfn.AGGREGATE(15,6,(ROW(BL$11:BL$2000)-ROW(BL$11)+1)/($AU$11:$AU$2000=$DY$8),ROWS(EP$11:EP178))),"")</f>
        <v/>
      </c>
      <c r="EQ178" s="26" t="str">
        <f>IFERROR(INDEX(BM$11:BM$2000,_xlfn.AGGREGATE(15,6,(ROW(BM$11:BM$2000)-ROW(BM$11)+1)/($AU$11:$AU$2000=$DY$8),ROWS(EQ$11:EQ178))),"")</f>
        <v/>
      </c>
      <c r="ER178" s="26" t="str">
        <f>IFERROR(INDEX(BN$11:BN$2000,_xlfn.AGGREGATE(15,6,(ROW(BN$11:BN$2000)-ROW(BN$11)+1)/($AU$11:$AU$2000=$DY$8),ROWS(ER$11:ER178))),"")</f>
        <v/>
      </c>
      <c r="ES178" s="26" t="str">
        <f>IFERROR(INDEX(BO$11:BO$2000,_xlfn.AGGREGATE(15,6,(ROW(BO$11:BO$2000)-ROW(BO$11)+1)/($AU$11:$AU$2000=$DY$8),ROWS(ES$11:ES178))),"")</f>
        <v/>
      </c>
      <c r="ET178" s="63" t="str">
        <f>IFERROR(INDEX(BP$11:BP$2000,_xlfn.AGGREGATE(15,6,(ROW(BP$11:BP$2000)-ROW(BP$11)+1)/($AU$11:$AU$2000=$DY$8),ROWS(ET$11:ET178))),"")</f>
        <v/>
      </c>
      <c r="EU178" s="25"/>
      <c r="EV178" s="47">
        <v>26</v>
      </c>
      <c r="EX178" s="164" t="str">
        <f>IFERROR(INDEX(EX$100:EX$149,_xlfn.AGGREGATE(15,6,(ROW(EX$100:EX$149)-ROW(EX$100)+1)/($EX$100:$EX$149="PASS"),ROWS(EX$153:EX178))),"")</f>
        <v/>
      </c>
      <c r="EY178" s="28" t="str">
        <f>IFERROR(INDEX(EY$100:EY$149,_xlfn.AGGREGATE(15,6,(ROW(EY$100:EY$149)-ROW(EY$100)+1)/($EX$100:$EX$149="PASS"),ROWS(EY$153:EY178))),"")</f>
        <v/>
      </c>
      <c r="EZ178" s="25" t="str">
        <f>IFERROR(INDEX(EZ$100:EZ$149,_xlfn.AGGREGATE(15,6,(ROW(EZ$100:EZ$149)-ROW(EZ$100)+1)/($EX$100:$EX$149="PASS"),ROWS(EZ$153:EZ178))),"")</f>
        <v/>
      </c>
      <c r="FA178" s="25" t="str">
        <f>IFERROR(INDEX(FA$100:FA$149,_xlfn.AGGREGATE(15,6,(ROW(FA$100:FA$149)-ROW(FA$100)+1)/($EX$100:$EX$149="PASS"),ROWS(FA$153:FA178))),"")</f>
        <v/>
      </c>
      <c r="FB178" s="25" t="str">
        <f>IFERROR(INDEX(FB$100:FB$149,_xlfn.AGGREGATE(15,6,(ROW(FB$100:FB$149)-ROW(FB$100)+1)/($EX$100:$EX$149="PASS"),ROWS(FB$153:FB178))),"")</f>
        <v/>
      </c>
      <c r="FC178" s="25" t="str">
        <f>IFERROR(INDEX(FC$100:FC$149,_xlfn.AGGREGATE(15,6,(ROW(FC$100:FC$149)-ROW(EY$100)+1)/($EX$100:$EX$149="PASS"),ROWS(FC$153:FC178))),"")</f>
        <v/>
      </c>
      <c r="FD178" s="25" t="str">
        <f>IFERROR(INDEX(FD$100:FD$149,_xlfn.AGGREGATE(15,6,(ROW(FD$100:FD$149)-ROW(EZ$100)+1)/($EX$100:$EX$149="PASS"),ROWS(FD$153:FD178))),"")</f>
        <v/>
      </c>
      <c r="FE178" s="25" t="str">
        <f>IFERROR(INDEX(FE$100:FE$149,_xlfn.AGGREGATE(15,6,(ROW(FE$100:FE$149)-ROW(FA$100)+1)/($EX$100:$EX$149="PASS"),ROWS(FE$153:FE178))),"")</f>
        <v/>
      </c>
      <c r="FF178" s="30" t="str">
        <f>IFERROR(INDEX(FF$100:FF$149,_xlfn.AGGREGATE(15,6,(ROW(FF$100:FF$149)-ROW(FB$100)+1)/($EX$100:$EX$149="PASS"),ROWS(FF$153:FF178))),"")</f>
        <v/>
      </c>
      <c r="FG178" s="25" t="str">
        <f>IFERROR(INDEX(FG$100:FG$149,_xlfn.AGGREGATE(15,6,(ROW(FG$100:FG$149)-ROW(FC$100)+1)/($EX$100:$EX$149="PASS"),ROWS(FG$153:FG178))),"")</f>
        <v/>
      </c>
      <c r="FH178" s="25" t="str">
        <f>IFERROR(INDEX(FH$100:FH$149,_xlfn.AGGREGATE(15,6,(ROW(FH$100:FH$149)-ROW(FD$100)+1)/($EX$100:$EX$149="PASS"),ROWS(FH$153:FH178))),"")</f>
        <v/>
      </c>
      <c r="FI178" s="25" t="str">
        <f>IFERROR(INDEX(FI$100:FI$149,_xlfn.AGGREGATE(15,6,(ROW(FI$100:FI$149)-ROW(FE$100)+1)/($EX$100:$EX$149="PASS"),ROWS(FI$153:FI178))),"")</f>
        <v/>
      </c>
      <c r="FJ178" s="25" t="str">
        <f>IFERROR(INDEX(FJ$100:FJ$149,_xlfn.AGGREGATE(15,6,(ROW(FJ$100:FJ$149)-ROW(FF$100)+1)/($EX$100:$EX$149="PASS"),ROWS(FJ$153:FJ178))),"")</f>
        <v/>
      </c>
      <c r="FK178" s="25"/>
      <c r="FL178" s="28" t="str">
        <f>IFERROR(INDEX(FL$100:FL$149,_xlfn.AGGREGATE(15,6,(ROW(FL$100:FL$149)-ROW(FH$100)+1)/($EX$100:$EX$149="PASS"),ROWS(FL$153:FL178))),"")</f>
        <v/>
      </c>
      <c r="FM178" s="25" t="str">
        <f>IFERROR(INDEX(FM$100:FM$149,_xlfn.AGGREGATE(15,6,(ROW(FM$100:FM$149)-ROW(FI$100)+1)/($EX$100:$EX$149="PASS"),ROWS(FM$153:FM178))),"")</f>
        <v/>
      </c>
      <c r="FN178" s="25" t="str">
        <f>IFERROR(INDEX(FN$100:FN$149,_xlfn.AGGREGATE(15,6,(ROW(FN$100:FN$149)-ROW(FJ$100)+1)/($EX$100:$EX$149="PASS"),ROWS(FN$153:FN178))),"")</f>
        <v/>
      </c>
      <c r="FO178" s="25" t="str">
        <f>IFERROR(INDEX(FO$100:FO$149,_xlfn.AGGREGATE(15,6,(ROW(FO$100:FO$149)-ROW(FK$100)+1)/($EX$100:$EX$149="PASS"),ROWS(FO$153:FO178))),"")</f>
        <v/>
      </c>
      <c r="FP178" s="25" t="str">
        <f>IFERROR(INDEX(FP$100:FP$149,_xlfn.AGGREGATE(15,6,(ROW(FP$100:FP$149)-ROW(FL$100)+1)/($EX$100:$EX$149="PASS"),ROWS(FP$153:FP178))),"")</f>
        <v/>
      </c>
      <c r="FQ178" s="25" t="str">
        <f>IFERROR(INDEX(FQ$100:FQ$149,_xlfn.AGGREGATE(15,6,(ROW(FQ$100:FQ$149)-ROW(FM$100)+1)/($EX$100:$EX$149="PASS"),ROWS(FQ$153:FQ178))),"")</f>
        <v/>
      </c>
      <c r="FR178" s="25" t="str">
        <f>IFERROR(INDEX(FR$100:FR$149,_xlfn.AGGREGATE(15,6,(ROW(FR$100:FR$149)-ROW(FN$100)+1)/($EX$100:$EX$149="PASS"),ROWS(FR$153:FR178))),"")</f>
        <v/>
      </c>
      <c r="FS178" s="165" t="str">
        <f>IFERROR(INDEX(FS$100:FS$149,_xlfn.AGGREGATE(15,6,(ROW(FS$100:FS$149)-ROW(FO$100)+1)/($EX$100:$EX$149="PASS"),ROWS(FS$153:FS178))),"")</f>
        <v/>
      </c>
      <c r="FT178" s="25"/>
      <c r="FU178" s="49"/>
      <c r="FV178" s="21"/>
      <c r="FW178" s="164" t="str">
        <f>IFERROR(INDEX(FW$100:FW$149,_xlfn.AGGREGATE(15,6,(ROW(FW$100:FW$149)-ROW(FW$100)+1)/($FW$100:$FW$149="PASS"),ROWS(FW$153:FW178))),"")</f>
        <v>PASS</v>
      </c>
      <c r="FX178" s="28">
        <f>IFERROR(INDEX(FX$100:FX$149,_xlfn.AGGREGATE(15,6,(ROW(FX$100:FX$149)-ROW(FX$100)+1)/($FW$100:$FW$149="PASS"),ROWS(FX$153:FX178))),"")</f>
        <v>3</v>
      </c>
      <c r="FY178" s="25">
        <f>IFERROR(INDEX(FY$100:FY$149,_xlfn.AGGREGATE(15,6,(ROW(FY$100:FY$149)-ROW(FY$100)+1)/($FW$100:$FW$149="PASS"),ROWS(FY$153:FY178))),"")</f>
        <v>1</v>
      </c>
      <c r="FZ178" s="25">
        <f>IFERROR(INDEX(FZ$100:FZ$149,_xlfn.AGGREGATE(15,6,(ROW(FZ$100:FZ$149)-ROW(FZ$100)+1)/($FW$100:$FW$149="PASS"),ROWS(FZ$153:FZ178))),"")</f>
        <v>3</v>
      </c>
      <c r="GA178" s="25">
        <f>IFERROR(INDEX(GA$100:GA$149,_xlfn.AGGREGATE(15,6,(ROW(GA$100:GA$149)-ROW(GA$100)+1)/($FW$100:$FW$149="PASS"),ROWS(GA$153:GA178))),"")</f>
        <v>1</v>
      </c>
      <c r="GB178" s="25">
        <f>IFERROR(INDEX(GB$100:GB$149,_xlfn.AGGREGATE(15,6,(ROW(GB$100:GB$149)-ROW(FX$100)+1)/($FW$100:$FW$149="PASS"),ROWS(GB$153:GB178))),"")</f>
        <v>3</v>
      </c>
      <c r="GC178" s="25">
        <f>IFERROR(INDEX(GC$100:GC$149,_xlfn.AGGREGATE(15,6,(ROW(GC$100:GC$149)-ROW(FY$100)+1)/($FW$100:$FW$149="PASS"),ROWS(GC$153:GC178))),"")</f>
        <v>1</v>
      </c>
      <c r="GD178" s="25">
        <f>IFERROR(INDEX(GD$100:GD$149,_xlfn.AGGREGATE(15,6,(ROW(GD$100:GD$149)-ROW(FZ$100)+1)/($FW$100:$FW$149="PASS"),ROWS(GD$153:GD178))),"")</f>
        <v>3</v>
      </c>
      <c r="GE178" s="30">
        <f>IFERROR(INDEX(GE$100:GE$149,_xlfn.AGGREGATE(15,6,(ROW(GE$100:GE$149)-ROW(GA$100)+1)/($FW$100:$FW$149="PASS"),ROWS(GE$153:GE178))),"")</f>
        <v>1</v>
      </c>
      <c r="GF178" s="25">
        <f>IFERROR(INDEX(GF$100:GF$149,_xlfn.AGGREGATE(15,6,(ROW(GF$100:GF$149)-ROW(GB$100)+1)/($FW$100:$FW$149="PASS"),ROWS(GF$153:GF178))),"")</f>
        <v>433.5</v>
      </c>
      <c r="GG178" s="25">
        <f>IFERROR(INDEX(GG$100:GG$149,_xlfn.AGGREGATE(15,6,(ROW(GG$100:GG$149)-ROW(GC$100)+1)/($FW$100:$FW$149="PASS"),ROWS(GG$153:GG178))),"")</f>
        <v>0</v>
      </c>
      <c r="GH178" s="25">
        <f>IFERROR(INDEX(GH$100:GH$149,_xlfn.AGGREGATE(15,6,(ROW(GH$100:GH$149)-ROW(GD$100)+1)/($FW$100:$FW$149="PASS"),ROWS(GH$153:GH178))),"")</f>
        <v>466.5</v>
      </c>
      <c r="GI178" s="25">
        <f>IFERROR(INDEX(GI$100:GI$149,_xlfn.AGGREGATE(15,6,(ROW(GI$100:GI$149)-ROW(GE$100)+1)/($FW$100:$FW$149="PASS"),ROWS(GI$153:GI178))),"")</f>
        <v>16.5</v>
      </c>
      <c r="GJ178" s="25">
        <f>IFERROR(INDEX(GJ$100:GJ$149,_xlfn.AGGREGATE(15,6,(ROW(GJ$100:GJ$149)-ROW(GF$100)+1)/($FW$100:$FW$149="PASS"),ROWS(GJ$153:GJ178))),"")</f>
        <v>0</v>
      </c>
      <c r="GK178" s="28">
        <f>IFERROR(INDEX(GK$100:GK$149,_xlfn.AGGREGATE(15,6,(ROW(GK$100:GK$149)-ROW(GG$100)+1)/($FW$100:$FW$149="PASS"),ROWS(GK$153:GK178))),"")</f>
        <v>471.64859999999999</v>
      </c>
      <c r="GL178" s="25">
        <f>IFERROR(INDEX(GL$100:GL$149,_xlfn.AGGREGATE(15,6,(ROW(GL$100:GL$149)-ROW(GH$100)+1)/($FW$100:$FW$149="PASS"),ROWS(GL$153:GL178))),"")</f>
        <v>905.27359999999999</v>
      </c>
      <c r="GM178" s="165">
        <f>IFERROR(INDEX(GM$100:GM$149,_xlfn.AGGREGATE(15,6,(ROW(GM$100:GM$149)-ROW(GI$100)+1)/($FW$100:$FW$149="PASS"),ROWS(GM$153:GM178))),"")</f>
        <v>1371.8986</v>
      </c>
      <c r="GN178" s="25">
        <f>IFERROR(INDEX(GN$100:GN$149,_xlfn.AGGREGATE(15,6,(ROW(GN$100:GN$149)-ROW(GJ$100)+1)/($FW$100:$FW$149="PASS"),ROWS(GN$153:GN178))),"")</f>
        <v>1805.3986</v>
      </c>
      <c r="GO178" s="25"/>
      <c r="GP178" s="305"/>
      <c r="GR178" s="12"/>
      <c r="GS178" s="12"/>
      <c r="GT178" s="12"/>
      <c r="GU178" s="12"/>
      <c r="GV178" s="12"/>
      <c r="GW178" s="12"/>
      <c r="GX178" s="12"/>
      <c r="GY178" s="12"/>
      <c r="GZ178" s="12"/>
      <c r="HA178" s="12"/>
      <c r="HB178" s="12"/>
      <c r="HC178" s="26"/>
      <c r="HD178" s="26"/>
      <c r="HE178" s="26"/>
      <c r="HF178" s="26"/>
      <c r="HG178" s="26"/>
      <c r="HH178" s="2"/>
      <c r="HI178" s="2"/>
      <c r="HJ178" s="25"/>
      <c r="HK178" s="2"/>
      <c r="HL178" s="2"/>
    </row>
    <row r="179" spans="14:220" x14ac:dyDescent="0.3">
      <c r="N179" s="2"/>
      <c r="O179" s="25"/>
      <c r="P179" s="25"/>
      <c r="Q179" s="25"/>
      <c r="R179" s="25"/>
      <c r="S179" s="25"/>
      <c r="T179" s="25"/>
      <c r="U179" s="25"/>
      <c r="V179" s="2"/>
      <c r="W179" s="2"/>
      <c r="X179" s="2"/>
      <c r="Y179" s="25"/>
      <c r="Z179" s="25"/>
      <c r="AA179" s="25"/>
      <c r="AB179" s="2"/>
      <c r="AC179" s="25"/>
      <c r="AD179" s="25"/>
      <c r="AE179" s="25"/>
      <c r="AF179" s="25"/>
      <c r="AG179" s="25"/>
      <c r="AH179" s="25"/>
      <c r="AI179" s="25"/>
      <c r="AJ179" s="25"/>
      <c r="AK179" s="25"/>
      <c r="AL179" s="25"/>
      <c r="AM179" s="25"/>
      <c r="AN179" s="25"/>
      <c r="AO179" s="25"/>
      <c r="AP179" s="25"/>
      <c r="AQ179" s="25"/>
      <c r="AR179" s="142"/>
      <c r="AS179" s="18">
        <v>23</v>
      </c>
      <c r="AT179" s="26" t="s">
        <v>122</v>
      </c>
      <c r="AU179" s="4" t="str">
        <f t="shared" si="261"/>
        <v>FAIL</v>
      </c>
      <c r="AV179" s="26">
        <v>1</v>
      </c>
      <c r="AW179" s="26">
        <v>1</v>
      </c>
      <c r="AX179" s="26">
        <v>3</v>
      </c>
      <c r="AY179" s="26">
        <v>3</v>
      </c>
      <c r="AZ179" s="26">
        <v>1</v>
      </c>
      <c r="BA179" s="26">
        <v>1</v>
      </c>
      <c r="BB179" s="26">
        <v>3</v>
      </c>
      <c r="BC179" s="26">
        <v>3</v>
      </c>
      <c r="BD179" s="26">
        <f t="shared" si="262"/>
        <v>223</v>
      </c>
      <c r="BE179" s="26"/>
      <c r="BF179" s="26">
        <f t="shared" si="263"/>
        <v>269</v>
      </c>
      <c r="BG179" s="63">
        <f t="shared" si="260"/>
        <v>23</v>
      </c>
      <c r="BH179" s="26"/>
      <c r="BI179" s="138">
        <f t="shared" si="264"/>
        <v>223</v>
      </c>
      <c r="BJ179" s="138">
        <f t="shared" si="265"/>
        <v>446</v>
      </c>
      <c r="BK179" s="138">
        <f t="shared" si="266"/>
        <v>715</v>
      </c>
      <c r="BL179" s="138">
        <f t="shared" si="267"/>
        <v>984</v>
      </c>
      <c r="BM179" s="138">
        <f t="shared" si="268"/>
        <v>1207</v>
      </c>
      <c r="BN179" s="138">
        <f t="shared" si="269"/>
        <v>1430</v>
      </c>
      <c r="BO179" s="138">
        <f t="shared" si="270"/>
        <v>1699</v>
      </c>
      <c r="BP179" s="138">
        <f t="shared" si="271"/>
        <v>0</v>
      </c>
      <c r="BQ179" s="26"/>
      <c r="BR179" s="26" t="str">
        <f t="shared" si="272"/>
        <v>yes3</v>
      </c>
      <c r="BS179" s="26" t="str">
        <f t="shared" si="250"/>
        <v>Int</v>
      </c>
      <c r="BT179" s="26"/>
      <c r="BU179" s="26"/>
      <c r="BV179" s="1">
        <f t="shared" si="283"/>
        <v>0</v>
      </c>
      <c r="BW179" s="1">
        <f t="shared" si="283"/>
        <v>0</v>
      </c>
      <c r="BX179" s="1">
        <f t="shared" si="283"/>
        <v>0</v>
      </c>
      <c r="BY179" s="1">
        <f t="shared" si="283"/>
        <v>0</v>
      </c>
      <c r="BZ179" s="1">
        <f t="shared" si="283"/>
        <v>0</v>
      </c>
      <c r="CA179" s="1">
        <f t="shared" si="283"/>
        <v>0</v>
      </c>
      <c r="CB179" s="1">
        <f t="shared" si="283"/>
        <v>0</v>
      </c>
      <c r="CC179" s="1">
        <f t="shared" si="283"/>
        <v>0</v>
      </c>
      <c r="CD179" s="1">
        <f t="shared" si="283"/>
        <v>0</v>
      </c>
      <c r="CE179" s="1">
        <f t="shared" si="283"/>
        <v>0</v>
      </c>
      <c r="CF179" s="1">
        <f t="shared" si="284"/>
        <v>0</v>
      </c>
      <c r="CG179" s="1">
        <f t="shared" si="284"/>
        <v>1</v>
      </c>
      <c r="CH179" s="1">
        <f t="shared" si="284"/>
        <v>0</v>
      </c>
      <c r="CI179" s="1">
        <f t="shared" si="284"/>
        <v>0</v>
      </c>
      <c r="CJ179" s="1">
        <f t="shared" si="284"/>
        <v>0</v>
      </c>
      <c r="CK179" s="1">
        <f t="shared" si="284"/>
        <v>0</v>
      </c>
      <c r="CL179" s="1">
        <f t="shared" si="284"/>
        <v>0</v>
      </c>
      <c r="CM179" s="1">
        <f t="shared" si="284"/>
        <v>0</v>
      </c>
      <c r="CN179" s="1">
        <f t="shared" si="284"/>
        <v>0</v>
      </c>
      <c r="CO179" s="1">
        <f t="shared" si="284"/>
        <v>0</v>
      </c>
      <c r="CP179" s="1">
        <f t="shared" si="285"/>
        <v>0</v>
      </c>
      <c r="CQ179" s="1">
        <f t="shared" si="285"/>
        <v>0</v>
      </c>
      <c r="CR179" s="1">
        <f t="shared" si="285"/>
        <v>0</v>
      </c>
      <c r="CS179" s="1">
        <f t="shared" si="285"/>
        <v>0</v>
      </c>
      <c r="CT179" s="1">
        <f t="shared" si="285"/>
        <v>0</v>
      </c>
      <c r="CU179" s="1">
        <f t="shared" si="285"/>
        <v>0</v>
      </c>
      <c r="CV179" s="1">
        <f t="shared" si="285"/>
        <v>0</v>
      </c>
      <c r="CW179" s="1">
        <f t="shared" si="285"/>
        <v>0</v>
      </c>
      <c r="CX179" s="1">
        <f t="shared" si="285"/>
        <v>0</v>
      </c>
      <c r="CY179" s="1">
        <f t="shared" si="285"/>
        <v>0</v>
      </c>
      <c r="CZ179" s="1">
        <f t="shared" si="286"/>
        <v>1</v>
      </c>
      <c r="DA179" s="1">
        <f t="shared" si="286"/>
        <v>0</v>
      </c>
      <c r="DB179" s="1">
        <f t="shared" si="286"/>
        <v>0</v>
      </c>
      <c r="DC179" s="1">
        <f t="shared" si="286"/>
        <v>0</v>
      </c>
      <c r="DD179" s="1">
        <f t="shared" si="286"/>
        <v>0</v>
      </c>
      <c r="DE179" s="1">
        <f t="shared" si="286"/>
        <v>0</v>
      </c>
      <c r="DF179" s="1">
        <f t="shared" si="286"/>
        <v>0</v>
      </c>
      <c r="DG179" s="1">
        <f t="shared" si="286"/>
        <v>0</v>
      </c>
      <c r="DH179" s="1">
        <f t="shared" si="286"/>
        <v>0</v>
      </c>
      <c r="DI179" s="1">
        <f t="shared" si="286"/>
        <v>0</v>
      </c>
      <c r="DJ179" s="1">
        <f t="shared" si="287"/>
        <v>0</v>
      </c>
      <c r="DK179" s="1">
        <f t="shared" si="287"/>
        <v>0</v>
      </c>
      <c r="DL179" s="1">
        <f t="shared" si="287"/>
        <v>0</v>
      </c>
      <c r="DM179" s="1">
        <f t="shared" si="287"/>
        <v>0</v>
      </c>
      <c r="DN179" s="1">
        <f t="shared" si="287"/>
        <v>0</v>
      </c>
      <c r="DO179" s="1">
        <f t="shared" si="287"/>
        <v>0</v>
      </c>
      <c r="DP179" s="26"/>
      <c r="DQ179" s="26"/>
      <c r="DR179" s="26"/>
      <c r="DS179" s="26"/>
      <c r="DT179" s="366"/>
      <c r="DU179" s="142"/>
      <c r="DV179" s="26"/>
      <c r="DW179" s="48">
        <v>166</v>
      </c>
      <c r="DX179" s="26" t="str">
        <f>IFERROR(INDEX(AT$11:AT$2000,_xlfn.AGGREGATE(15,6,(ROW(AT$11:AT$2000)-ROW(AT$11)+1)/($AU$11:$AU$2000=$DY$8),ROWS(DX$11:DX179))),"")</f>
        <v/>
      </c>
      <c r="DY179" s="4" t="str">
        <f>IFERROR(INDEX(AU$11:AU$2000,_xlfn.AGGREGATE(15,6,(ROW(AU$11:AU$2000)-ROW(AU$11)+1)/($AU$11:$AU$2000=$DY$8),ROWS(DY$11:DY179))),"")</f>
        <v/>
      </c>
      <c r="DZ179" s="26" t="str">
        <f>IFERROR(INDEX(AV$11:AV$2000,_xlfn.AGGREGATE(15,6,(ROW(AV$11:AV$2000)-ROW(AV$11)+1)/($AU$11:$AU$2000=$DY$8),ROWS(DZ$11:DZ179))),"")</f>
        <v/>
      </c>
      <c r="EA179" s="26" t="str">
        <f>IFERROR(INDEX(AW$11:AW$2000,_xlfn.AGGREGATE(15,6,(ROW(AW$11:AW$2000)-ROW(AW$11)+1)/($AU$11:$AU$2000=$DY$8),ROWS(EA$11:EA179))),"")</f>
        <v/>
      </c>
      <c r="EB179" s="26" t="str">
        <f>IFERROR(INDEX(AX$11:AX$2000,_xlfn.AGGREGATE(15,6,(ROW(AX$11:AX$2000)-ROW(AX$11)+1)/($AU$11:$AU$2000=$DY$8),ROWS(EB$11:EB179))),"")</f>
        <v/>
      </c>
      <c r="EC179" s="26" t="str">
        <f>IFERROR(INDEX(AY$11:AY$2000,_xlfn.AGGREGATE(15,6,(ROW(AY$11:AY$2000)-ROW(AY$11)+1)/($AU$11:$AU$2000=$DY$8),ROWS(EC$11:EC179))),"")</f>
        <v/>
      </c>
      <c r="ED179" s="26" t="str">
        <f>IFERROR(INDEX(AZ$11:AZ$2000,_xlfn.AGGREGATE(15,6,(ROW(AZ$11:AZ$2000)-ROW(AZ$11)+1)/($AU$11:$AU$2000=$DY$8),ROWS(ED$11:ED179))),"")</f>
        <v/>
      </c>
      <c r="EE179" s="26" t="str">
        <f>IFERROR(INDEX(BA$11:BA$2000,_xlfn.AGGREGATE(15,6,(ROW(BA$11:BA$2000)-ROW(BA$11)+1)/($AU$11:$AU$2000=$DY$8),ROWS(EE$11:EE179))),"")</f>
        <v/>
      </c>
      <c r="EF179" s="26" t="str">
        <f>IFERROR(INDEX(BB$11:BB$2000,_xlfn.AGGREGATE(15,6,(ROW(BB$11:BB$2000)-ROW(BB$11)+1)/($AU$11:$AU$2000=$DY$8),ROWS(EF$11:EF179))),"")</f>
        <v/>
      </c>
      <c r="EG179" s="26" t="str">
        <f>IFERROR(INDEX(BC$11:BC$2000,_xlfn.AGGREGATE(15,6,(ROW(BC$11:BC$2000)-ROW(BC$11)+1)/($AU$11:$AU$2000=$DY$8),ROWS(EG$11:EG179))),"")</f>
        <v/>
      </c>
      <c r="EH179" s="26" t="str">
        <f>IFERROR(INDEX(BD$11:BD$2000,_xlfn.AGGREGATE(15,6,(ROW(BD$11:BD$2000)-ROW(BD$11)+1)/($AU$11:$AU$2000=$DY$8),ROWS(EH$11:EH179))),"")</f>
        <v/>
      </c>
      <c r="EI179" s="26" t="str">
        <f>IFERROR(INDEX(BE$11:BE$2000,_xlfn.AGGREGATE(15,6,(ROW(BE$11:BE$2000)-ROW(BE$11)+1)/($AU$11:$AU$2000=$DY$8),ROWS(EI$11:EI179))),"")</f>
        <v/>
      </c>
      <c r="EJ179" s="26" t="str">
        <f>IFERROR(INDEX(BF$11:BF$2000,_xlfn.AGGREGATE(15,6,(ROW(BF$11:BF$2000)-ROW(BF$11)+1)/($AU$11:$AU$2000=$DY$8),ROWS(EJ$11:EJ179))),"")</f>
        <v/>
      </c>
      <c r="EK179" s="26" t="str">
        <f>IFERROR(INDEX(BG$11:BG$2000,_xlfn.AGGREGATE(15,6,(ROW(BG$11:BG$2000)-ROW(BG$11)+1)/($AU$11:$AU$2000=$DY$8),ROWS(EK$11:EK179))),"")</f>
        <v/>
      </c>
      <c r="EL179" s="26" t="str">
        <f>IFERROR(INDEX(BH$11:BH$2000,_xlfn.AGGREGATE(15,6,(ROW(BH$11:BH$2000)-ROW(BH$11)+1)/($AU$11:$AU$2000=$DY$8),ROWS(EL$11:EL179))),"")</f>
        <v/>
      </c>
      <c r="EM179" s="26" t="str">
        <f>IFERROR(INDEX(BI$11:BI$2000,_xlfn.AGGREGATE(15,6,(ROW(BI$11:BI$2000)-ROW(BI$11)+1)/($AU$11:$AU$2000=$DY$8),ROWS(EM$11:EM179))),"")</f>
        <v/>
      </c>
      <c r="EN179" s="26" t="str">
        <f>IFERROR(INDEX(BJ$11:BJ$2000,_xlfn.AGGREGATE(15,6,(ROW(BJ$11:BJ$2000)-ROW(BJ$11)+1)/($AU$11:$AU$2000=$DY$8),ROWS(EN$11:EN179))),"")</f>
        <v/>
      </c>
      <c r="EO179" s="26" t="str">
        <f>IFERROR(INDEX(BK$11:BK$2000,_xlfn.AGGREGATE(15,6,(ROW(BK$11:BK$2000)-ROW(BK$11)+1)/($AU$11:$AU$2000=$DY$8),ROWS(EO$11:EO179))),"")</f>
        <v/>
      </c>
      <c r="EP179" s="26" t="str">
        <f>IFERROR(INDEX(BL$11:BL$2000,_xlfn.AGGREGATE(15,6,(ROW(BL$11:BL$2000)-ROW(BL$11)+1)/($AU$11:$AU$2000=$DY$8),ROWS(EP$11:EP179))),"")</f>
        <v/>
      </c>
      <c r="EQ179" s="26" t="str">
        <f>IFERROR(INDEX(BM$11:BM$2000,_xlfn.AGGREGATE(15,6,(ROW(BM$11:BM$2000)-ROW(BM$11)+1)/($AU$11:$AU$2000=$DY$8),ROWS(EQ$11:EQ179))),"")</f>
        <v/>
      </c>
      <c r="ER179" s="26" t="str">
        <f>IFERROR(INDEX(BN$11:BN$2000,_xlfn.AGGREGATE(15,6,(ROW(BN$11:BN$2000)-ROW(BN$11)+1)/($AU$11:$AU$2000=$DY$8),ROWS(ER$11:ER179))),"")</f>
        <v/>
      </c>
      <c r="ES179" s="26" t="str">
        <f>IFERROR(INDEX(BO$11:BO$2000,_xlfn.AGGREGATE(15,6,(ROW(BO$11:BO$2000)-ROW(BO$11)+1)/($AU$11:$AU$2000=$DY$8),ROWS(ES$11:ES179))),"")</f>
        <v/>
      </c>
      <c r="ET179" s="63" t="str">
        <f>IFERROR(INDEX(BP$11:BP$2000,_xlfn.AGGREGATE(15,6,(ROW(BP$11:BP$2000)-ROW(BP$11)+1)/($AU$11:$AU$2000=$DY$8),ROWS(ET$11:ET179))),"")</f>
        <v/>
      </c>
      <c r="EU179" s="25"/>
      <c r="EV179" s="47">
        <v>27</v>
      </c>
      <c r="EX179" s="164" t="str">
        <f>IFERROR(INDEX(EX$100:EX$149,_xlfn.AGGREGATE(15,6,(ROW(EX$100:EX$149)-ROW(EX$100)+1)/($EX$100:$EX$149="PASS"),ROWS(EX$153:EX179))),"")</f>
        <v/>
      </c>
      <c r="EY179" s="28" t="str">
        <f>IFERROR(INDEX(EY$100:EY$149,_xlfn.AGGREGATE(15,6,(ROW(EY$100:EY$149)-ROW(EY$100)+1)/($EX$100:$EX$149="PASS"),ROWS(EY$153:EY179))),"")</f>
        <v/>
      </c>
      <c r="EZ179" s="25" t="str">
        <f>IFERROR(INDEX(EZ$100:EZ$149,_xlfn.AGGREGATE(15,6,(ROW(EZ$100:EZ$149)-ROW(EZ$100)+1)/($EX$100:$EX$149="PASS"),ROWS(EZ$153:EZ179))),"")</f>
        <v/>
      </c>
      <c r="FA179" s="25" t="str">
        <f>IFERROR(INDEX(FA$100:FA$149,_xlfn.AGGREGATE(15,6,(ROW(FA$100:FA$149)-ROW(FA$100)+1)/($EX$100:$EX$149="PASS"),ROWS(FA$153:FA179))),"")</f>
        <v/>
      </c>
      <c r="FB179" s="25" t="str">
        <f>IFERROR(INDEX(FB$100:FB$149,_xlfn.AGGREGATE(15,6,(ROW(FB$100:FB$149)-ROW(FB$100)+1)/($EX$100:$EX$149="PASS"),ROWS(FB$153:FB179))),"")</f>
        <v/>
      </c>
      <c r="FC179" s="25" t="str">
        <f>IFERROR(INDEX(FC$100:FC$149,_xlfn.AGGREGATE(15,6,(ROW(FC$100:FC$149)-ROW(EY$100)+1)/($EX$100:$EX$149="PASS"),ROWS(FC$153:FC179))),"")</f>
        <v/>
      </c>
      <c r="FD179" s="25" t="str">
        <f>IFERROR(INDEX(FD$100:FD$149,_xlfn.AGGREGATE(15,6,(ROW(FD$100:FD$149)-ROW(EZ$100)+1)/($EX$100:$EX$149="PASS"),ROWS(FD$153:FD179))),"")</f>
        <v/>
      </c>
      <c r="FE179" s="25" t="str">
        <f>IFERROR(INDEX(FE$100:FE$149,_xlfn.AGGREGATE(15,6,(ROW(FE$100:FE$149)-ROW(FA$100)+1)/($EX$100:$EX$149="PASS"),ROWS(FE$153:FE179))),"")</f>
        <v/>
      </c>
      <c r="FF179" s="30" t="str">
        <f>IFERROR(INDEX(FF$100:FF$149,_xlfn.AGGREGATE(15,6,(ROW(FF$100:FF$149)-ROW(FB$100)+1)/($EX$100:$EX$149="PASS"),ROWS(FF$153:FF179))),"")</f>
        <v/>
      </c>
      <c r="FG179" s="25" t="str">
        <f>IFERROR(INDEX(FG$100:FG$149,_xlfn.AGGREGATE(15,6,(ROW(FG$100:FG$149)-ROW(FC$100)+1)/($EX$100:$EX$149="PASS"),ROWS(FG$153:FG179))),"")</f>
        <v/>
      </c>
      <c r="FH179" s="25" t="str">
        <f>IFERROR(INDEX(FH$100:FH$149,_xlfn.AGGREGATE(15,6,(ROW(FH$100:FH$149)-ROW(FD$100)+1)/($EX$100:$EX$149="PASS"),ROWS(FH$153:FH179))),"")</f>
        <v/>
      </c>
      <c r="FI179" s="25" t="str">
        <f>IFERROR(INDEX(FI$100:FI$149,_xlfn.AGGREGATE(15,6,(ROW(FI$100:FI$149)-ROW(FE$100)+1)/($EX$100:$EX$149="PASS"),ROWS(FI$153:FI179))),"")</f>
        <v/>
      </c>
      <c r="FJ179" s="25" t="str">
        <f>IFERROR(INDEX(FJ$100:FJ$149,_xlfn.AGGREGATE(15,6,(ROW(FJ$100:FJ$149)-ROW(FF$100)+1)/($EX$100:$EX$149="PASS"),ROWS(FJ$153:FJ179))),"")</f>
        <v/>
      </c>
      <c r="FK179" s="25"/>
      <c r="FL179" s="28" t="str">
        <f>IFERROR(INDEX(FL$100:FL$149,_xlfn.AGGREGATE(15,6,(ROW(FL$100:FL$149)-ROW(FH$100)+1)/($EX$100:$EX$149="PASS"),ROWS(FL$153:FL179))),"")</f>
        <v/>
      </c>
      <c r="FM179" s="25" t="str">
        <f>IFERROR(INDEX(FM$100:FM$149,_xlfn.AGGREGATE(15,6,(ROW(FM$100:FM$149)-ROW(FI$100)+1)/($EX$100:$EX$149="PASS"),ROWS(FM$153:FM179))),"")</f>
        <v/>
      </c>
      <c r="FN179" s="25" t="str">
        <f>IFERROR(INDEX(FN$100:FN$149,_xlfn.AGGREGATE(15,6,(ROW(FN$100:FN$149)-ROW(FJ$100)+1)/($EX$100:$EX$149="PASS"),ROWS(FN$153:FN179))),"")</f>
        <v/>
      </c>
      <c r="FO179" s="25" t="str">
        <f>IFERROR(INDEX(FO$100:FO$149,_xlfn.AGGREGATE(15,6,(ROW(FO$100:FO$149)-ROW(FK$100)+1)/($EX$100:$EX$149="PASS"),ROWS(FO$153:FO179))),"")</f>
        <v/>
      </c>
      <c r="FP179" s="25" t="str">
        <f>IFERROR(INDEX(FP$100:FP$149,_xlfn.AGGREGATE(15,6,(ROW(FP$100:FP$149)-ROW(FL$100)+1)/($EX$100:$EX$149="PASS"),ROWS(FP$153:FP179))),"")</f>
        <v/>
      </c>
      <c r="FQ179" s="25" t="str">
        <f>IFERROR(INDEX(FQ$100:FQ$149,_xlfn.AGGREGATE(15,6,(ROW(FQ$100:FQ$149)-ROW(FM$100)+1)/($EX$100:$EX$149="PASS"),ROWS(FQ$153:FQ179))),"")</f>
        <v/>
      </c>
      <c r="FR179" s="25" t="str">
        <f>IFERROR(INDEX(FR$100:FR$149,_xlfn.AGGREGATE(15,6,(ROW(FR$100:FR$149)-ROW(FN$100)+1)/($EX$100:$EX$149="PASS"),ROWS(FR$153:FR179))),"")</f>
        <v/>
      </c>
      <c r="FS179" s="165" t="str">
        <f>IFERROR(INDEX(FS$100:FS$149,_xlfn.AGGREGATE(15,6,(ROW(FS$100:FS$149)-ROW(FO$100)+1)/($EX$100:$EX$149="PASS"),ROWS(FS$153:FS179))),"")</f>
        <v/>
      </c>
      <c r="FT179" s="25"/>
      <c r="FU179" s="49"/>
      <c r="FV179" s="21"/>
      <c r="FW179" s="164" t="str">
        <f>IFERROR(INDEX(FW$100:FW$149,_xlfn.AGGREGATE(15,6,(ROW(FW$100:FW$149)-ROW(FW$100)+1)/($FW$100:$FW$149="PASS"),ROWS(FW$153:FW179))),"")</f>
        <v>PASS</v>
      </c>
      <c r="FX179" s="28">
        <f>IFERROR(INDEX(FX$100:FX$149,_xlfn.AGGREGATE(15,6,(ROW(FX$100:FX$149)-ROW(FX$100)+1)/($FW$100:$FW$149="PASS"),ROWS(FX$153:FX179))),"")</f>
        <v>1</v>
      </c>
      <c r="FY179" s="25">
        <f>IFERROR(INDEX(FY$100:FY$149,_xlfn.AGGREGATE(15,6,(ROW(FY$100:FY$149)-ROW(FY$100)+1)/($FW$100:$FW$149="PASS"),ROWS(FY$153:FY179))),"")</f>
        <v>3</v>
      </c>
      <c r="FZ179" s="25">
        <f>IFERROR(INDEX(FZ$100:FZ$149,_xlfn.AGGREGATE(15,6,(ROW(FZ$100:FZ$149)-ROW(FZ$100)+1)/($FW$100:$FW$149="PASS"),ROWS(FZ$153:FZ179))),"")</f>
        <v>1</v>
      </c>
      <c r="GA179" s="25">
        <f>IFERROR(INDEX(GA$100:GA$149,_xlfn.AGGREGATE(15,6,(ROW(GA$100:GA$149)-ROW(GA$100)+1)/($FW$100:$FW$149="PASS"),ROWS(GA$153:GA179))),"")</f>
        <v>3</v>
      </c>
      <c r="GB179" s="25">
        <f>IFERROR(INDEX(GB$100:GB$149,_xlfn.AGGREGATE(15,6,(ROW(GB$100:GB$149)-ROW(FX$100)+1)/($FW$100:$FW$149="PASS"),ROWS(GB$153:GB179))),"")</f>
        <v>1</v>
      </c>
      <c r="GC179" s="25">
        <f>IFERROR(INDEX(GC$100:GC$149,_xlfn.AGGREGATE(15,6,(ROW(GC$100:GC$149)-ROW(FY$100)+1)/($FW$100:$FW$149="PASS"),ROWS(GC$153:GC179))),"")</f>
        <v>3</v>
      </c>
      <c r="GD179" s="25">
        <f>IFERROR(INDEX(GD$100:GD$149,_xlfn.AGGREGATE(15,6,(ROW(GD$100:GD$149)-ROW(FZ$100)+1)/($FW$100:$FW$149="PASS"),ROWS(GD$153:GD179))),"")</f>
        <v>1</v>
      </c>
      <c r="GE179" s="30">
        <f>IFERROR(INDEX(GE$100:GE$149,_xlfn.AGGREGATE(15,6,(ROW(GE$100:GE$149)-ROW(GA$100)+1)/($FW$100:$FW$149="PASS"),ROWS(GE$153:GE179))),"")</f>
        <v>3</v>
      </c>
      <c r="GF179" s="25">
        <f>IFERROR(INDEX(GF$100:GF$149,_xlfn.AGGREGATE(15,6,(ROW(GF$100:GF$149)-ROW(GB$100)+1)/($FW$100:$FW$149="PASS"),ROWS(GF$153:GF179))),"")</f>
        <v>433.5</v>
      </c>
      <c r="GG179" s="25">
        <f>IFERROR(INDEX(GG$100:GG$149,_xlfn.AGGREGATE(15,6,(ROW(GG$100:GG$149)-ROW(GC$100)+1)/($FW$100:$FW$149="PASS"),ROWS(GG$153:GG179))),"")</f>
        <v>0</v>
      </c>
      <c r="GH179" s="25">
        <f>IFERROR(INDEX(GH$100:GH$149,_xlfn.AGGREGATE(15,6,(ROW(GH$100:GH$149)-ROW(GD$100)+1)/($FW$100:$FW$149="PASS"),ROWS(GH$153:GH179))),"")</f>
        <v>466.5</v>
      </c>
      <c r="GI179" s="25">
        <f>IFERROR(INDEX(GI$100:GI$149,_xlfn.AGGREGATE(15,6,(ROW(GI$100:GI$149)-ROW(GE$100)+1)/($FW$100:$FW$149="PASS"),ROWS(GI$153:GI179))),"")</f>
        <v>16.5</v>
      </c>
      <c r="GJ179" s="25">
        <f>IFERROR(INDEX(GJ$100:GJ$149,_xlfn.AGGREGATE(15,6,(ROW(GJ$100:GJ$149)-ROW(GF$100)+1)/($FW$100:$FW$149="PASS"),ROWS(GJ$153:GJ179))),"")</f>
        <v>0</v>
      </c>
      <c r="GK179" s="28">
        <f>IFERROR(INDEX(GK$100:GK$149,_xlfn.AGGREGATE(15,6,(ROW(GK$100:GK$149)-ROW(GG$100)+1)/($FW$100:$FW$149="PASS"),ROWS(GK$153:GK179))),"")</f>
        <v>438.64859999999999</v>
      </c>
      <c r="GL179" s="25">
        <f>IFERROR(INDEX(GL$100:GL$149,_xlfn.AGGREGATE(15,6,(ROW(GL$100:GL$149)-ROW(GH$100)+1)/($FW$100:$FW$149="PASS"),ROWS(GL$153:GL179))),"")</f>
        <v>905.27359999999999</v>
      </c>
      <c r="GM179" s="165">
        <f>IFERROR(INDEX(GM$100:GM$149,_xlfn.AGGREGATE(15,6,(ROW(GM$100:GM$149)-ROW(GI$100)+1)/($FW$100:$FW$149="PASS"),ROWS(GM$153:GM179))),"")</f>
        <v>1338.8986</v>
      </c>
      <c r="GN179" s="25">
        <f>IFERROR(INDEX(GN$100:GN$149,_xlfn.AGGREGATE(15,6,(ROW(GN$100:GN$149)-ROW(GJ$100)+1)/($FW$100:$FW$149="PASS"),ROWS(GN$153:GN179))),"")</f>
        <v>1805.3986</v>
      </c>
      <c r="GO179" s="25"/>
      <c r="GP179" s="305"/>
      <c r="GR179" s="12"/>
      <c r="GS179" s="12"/>
      <c r="GT179" s="12"/>
      <c r="GU179" s="12"/>
      <c r="GV179" s="12"/>
      <c r="GW179" s="12"/>
      <c r="GX179" s="12"/>
      <c r="GY179" s="12"/>
      <c r="GZ179" s="12"/>
      <c r="HA179" s="12"/>
      <c r="HB179" s="12"/>
      <c r="HC179" s="26"/>
      <c r="HD179" s="26"/>
      <c r="HE179" s="26"/>
      <c r="HF179" s="26"/>
      <c r="HG179" s="26"/>
      <c r="HH179" s="2"/>
      <c r="HI179" s="2"/>
      <c r="HJ179" s="25"/>
      <c r="HK179" s="2"/>
      <c r="HL179" s="2"/>
    </row>
    <row r="180" spans="14:220" x14ac:dyDescent="0.3">
      <c r="N180" s="2"/>
      <c r="O180" s="25"/>
      <c r="P180" s="25"/>
      <c r="Q180" s="25"/>
      <c r="R180" s="25"/>
      <c r="S180" s="25"/>
      <c r="T180" s="25"/>
      <c r="U180" s="25"/>
      <c r="V180" s="2"/>
      <c r="W180" s="2"/>
      <c r="X180" s="2"/>
      <c r="Y180" s="25"/>
      <c r="Z180" s="25"/>
      <c r="AA180" s="25"/>
      <c r="AB180" s="2"/>
      <c r="AC180" s="25"/>
      <c r="AD180" s="25"/>
      <c r="AE180" s="25"/>
      <c r="AF180" s="25"/>
      <c r="AG180" s="25"/>
      <c r="AH180" s="25"/>
      <c r="AI180" s="25"/>
      <c r="AJ180" s="25"/>
      <c r="AK180" s="25"/>
      <c r="AL180" s="25"/>
      <c r="AM180" s="25"/>
      <c r="AN180" s="25"/>
      <c r="AO180" s="25"/>
      <c r="AP180" s="25"/>
      <c r="AQ180" s="25"/>
      <c r="AR180" s="142"/>
      <c r="AS180" s="18">
        <v>24</v>
      </c>
      <c r="AT180" s="26" t="s">
        <v>122</v>
      </c>
      <c r="AU180" s="4" t="str">
        <f t="shared" si="261"/>
        <v>FAIL</v>
      </c>
      <c r="AV180" s="26">
        <v>1</v>
      </c>
      <c r="AW180" s="26">
        <v>1</v>
      </c>
      <c r="AX180" s="26">
        <v>3</v>
      </c>
      <c r="AY180" s="26">
        <v>3</v>
      </c>
      <c r="AZ180" s="26">
        <v>1</v>
      </c>
      <c r="BA180" s="26">
        <v>1</v>
      </c>
      <c r="BB180" s="26">
        <v>3</v>
      </c>
      <c r="BC180" s="26">
        <v>3</v>
      </c>
      <c r="BD180" s="26">
        <f t="shared" si="262"/>
        <v>222</v>
      </c>
      <c r="BE180" s="26"/>
      <c r="BF180" s="26">
        <f t="shared" si="263"/>
        <v>270</v>
      </c>
      <c r="BG180" s="63">
        <f t="shared" si="260"/>
        <v>24</v>
      </c>
      <c r="BH180" s="26"/>
      <c r="BI180" s="138">
        <f t="shared" si="264"/>
        <v>222</v>
      </c>
      <c r="BJ180" s="138">
        <f t="shared" si="265"/>
        <v>444</v>
      </c>
      <c r="BK180" s="138">
        <f t="shared" si="266"/>
        <v>714</v>
      </c>
      <c r="BL180" s="138">
        <f t="shared" si="267"/>
        <v>984</v>
      </c>
      <c r="BM180" s="138">
        <f t="shared" si="268"/>
        <v>1206</v>
      </c>
      <c r="BN180" s="138">
        <f t="shared" si="269"/>
        <v>1428</v>
      </c>
      <c r="BO180" s="138">
        <f t="shared" si="270"/>
        <v>1698</v>
      </c>
      <c r="BP180" s="138">
        <f t="shared" si="271"/>
        <v>0</v>
      </c>
      <c r="BQ180" s="26"/>
      <c r="BR180" s="26" t="str">
        <f t="shared" si="272"/>
        <v>yes3</v>
      </c>
      <c r="BS180" s="26" t="str">
        <f t="shared" si="250"/>
        <v>Int</v>
      </c>
      <c r="BT180" s="26"/>
      <c r="BU180" s="26"/>
      <c r="BV180" s="1">
        <f t="shared" si="283"/>
        <v>0</v>
      </c>
      <c r="BW180" s="1">
        <f t="shared" si="283"/>
        <v>0</v>
      </c>
      <c r="BX180" s="1">
        <f t="shared" si="283"/>
        <v>0</v>
      </c>
      <c r="BY180" s="1">
        <f t="shared" si="283"/>
        <v>0</v>
      </c>
      <c r="BZ180" s="1">
        <f t="shared" si="283"/>
        <v>0</v>
      </c>
      <c r="CA180" s="1">
        <f t="shared" si="283"/>
        <v>0</v>
      </c>
      <c r="CB180" s="1">
        <f t="shared" si="283"/>
        <v>0</v>
      </c>
      <c r="CC180" s="1">
        <f t="shared" si="283"/>
        <v>0</v>
      </c>
      <c r="CD180" s="1">
        <f t="shared" si="283"/>
        <v>0</v>
      </c>
      <c r="CE180" s="1">
        <f t="shared" si="283"/>
        <v>0</v>
      </c>
      <c r="CF180" s="1">
        <f t="shared" si="284"/>
        <v>0</v>
      </c>
      <c r="CG180" s="1">
        <f t="shared" si="284"/>
        <v>1</v>
      </c>
      <c r="CH180" s="1">
        <f t="shared" si="284"/>
        <v>0</v>
      </c>
      <c r="CI180" s="1">
        <f t="shared" si="284"/>
        <v>0</v>
      </c>
      <c r="CJ180" s="1">
        <f t="shared" si="284"/>
        <v>0</v>
      </c>
      <c r="CK180" s="1">
        <f t="shared" si="284"/>
        <v>0</v>
      </c>
      <c r="CL180" s="1">
        <f t="shared" si="284"/>
        <v>0</v>
      </c>
      <c r="CM180" s="1">
        <f t="shared" si="284"/>
        <v>0</v>
      </c>
      <c r="CN180" s="1">
        <f t="shared" si="284"/>
        <v>0</v>
      </c>
      <c r="CO180" s="1">
        <f t="shared" si="284"/>
        <v>0</v>
      </c>
      <c r="CP180" s="1">
        <f t="shared" si="285"/>
        <v>0</v>
      </c>
      <c r="CQ180" s="1">
        <f t="shared" si="285"/>
        <v>0</v>
      </c>
      <c r="CR180" s="1">
        <f t="shared" si="285"/>
        <v>0</v>
      </c>
      <c r="CS180" s="1">
        <f t="shared" si="285"/>
        <v>0</v>
      </c>
      <c r="CT180" s="1">
        <f t="shared" si="285"/>
        <v>0</v>
      </c>
      <c r="CU180" s="1">
        <f t="shared" si="285"/>
        <v>0</v>
      </c>
      <c r="CV180" s="1">
        <f t="shared" si="285"/>
        <v>0</v>
      </c>
      <c r="CW180" s="1">
        <f t="shared" si="285"/>
        <v>0</v>
      </c>
      <c r="CX180" s="1">
        <f t="shared" si="285"/>
        <v>0</v>
      </c>
      <c r="CY180" s="1">
        <f t="shared" si="285"/>
        <v>0</v>
      </c>
      <c r="CZ180" s="1">
        <f t="shared" si="286"/>
        <v>1</v>
      </c>
      <c r="DA180" s="1">
        <f t="shared" si="286"/>
        <v>0</v>
      </c>
      <c r="DB180" s="1">
        <f t="shared" si="286"/>
        <v>0</v>
      </c>
      <c r="DC180" s="1">
        <f t="shared" si="286"/>
        <v>0</v>
      </c>
      <c r="DD180" s="1">
        <f t="shared" si="286"/>
        <v>0</v>
      </c>
      <c r="DE180" s="1">
        <f t="shared" si="286"/>
        <v>0</v>
      </c>
      <c r="DF180" s="1">
        <f t="shared" si="286"/>
        <v>0</v>
      </c>
      <c r="DG180" s="1">
        <f t="shared" si="286"/>
        <v>0</v>
      </c>
      <c r="DH180" s="1">
        <f t="shared" si="286"/>
        <v>0</v>
      </c>
      <c r="DI180" s="1">
        <f t="shared" si="286"/>
        <v>0</v>
      </c>
      <c r="DJ180" s="1">
        <f t="shared" si="287"/>
        <v>0</v>
      </c>
      <c r="DK180" s="1">
        <f t="shared" si="287"/>
        <v>0</v>
      </c>
      <c r="DL180" s="1">
        <f t="shared" si="287"/>
        <v>0</v>
      </c>
      <c r="DM180" s="1">
        <f t="shared" si="287"/>
        <v>0</v>
      </c>
      <c r="DN180" s="1">
        <f t="shared" si="287"/>
        <v>0</v>
      </c>
      <c r="DO180" s="1">
        <f t="shared" si="287"/>
        <v>0</v>
      </c>
      <c r="DP180" s="26"/>
      <c r="DQ180" s="26"/>
      <c r="DR180" s="26"/>
      <c r="DS180" s="26"/>
      <c r="DT180" s="366"/>
      <c r="DU180" s="142"/>
      <c r="DV180" s="26"/>
      <c r="DW180" s="48">
        <v>167</v>
      </c>
      <c r="DX180" s="26" t="str">
        <f>IFERROR(INDEX(AT$11:AT$2000,_xlfn.AGGREGATE(15,6,(ROW(AT$11:AT$2000)-ROW(AT$11)+1)/($AU$11:$AU$2000=$DY$8),ROWS(DX$11:DX180))),"")</f>
        <v/>
      </c>
      <c r="DY180" s="4" t="str">
        <f>IFERROR(INDEX(AU$11:AU$2000,_xlfn.AGGREGATE(15,6,(ROW(AU$11:AU$2000)-ROW(AU$11)+1)/($AU$11:$AU$2000=$DY$8),ROWS(DY$11:DY180))),"")</f>
        <v/>
      </c>
      <c r="DZ180" s="26" t="str">
        <f>IFERROR(INDEX(AV$11:AV$2000,_xlfn.AGGREGATE(15,6,(ROW(AV$11:AV$2000)-ROW(AV$11)+1)/($AU$11:$AU$2000=$DY$8),ROWS(DZ$11:DZ180))),"")</f>
        <v/>
      </c>
      <c r="EA180" s="26" t="str">
        <f>IFERROR(INDEX(AW$11:AW$2000,_xlfn.AGGREGATE(15,6,(ROW(AW$11:AW$2000)-ROW(AW$11)+1)/($AU$11:$AU$2000=$DY$8),ROWS(EA$11:EA180))),"")</f>
        <v/>
      </c>
      <c r="EB180" s="26" t="str">
        <f>IFERROR(INDEX(AX$11:AX$2000,_xlfn.AGGREGATE(15,6,(ROW(AX$11:AX$2000)-ROW(AX$11)+1)/($AU$11:$AU$2000=$DY$8),ROWS(EB$11:EB180))),"")</f>
        <v/>
      </c>
      <c r="EC180" s="26" t="str">
        <f>IFERROR(INDEX(AY$11:AY$2000,_xlfn.AGGREGATE(15,6,(ROW(AY$11:AY$2000)-ROW(AY$11)+1)/($AU$11:$AU$2000=$DY$8),ROWS(EC$11:EC180))),"")</f>
        <v/>
      </c>
      <c r="ED180" s="26" t="str">
        <f>IFERROR(INDEX(AZ$11:AZ$2000,_xlfn.AGGREGATE(15,6,(ROW(AZ$11:AZ$2000)-ROW(AZ$11)+1)/($AU$11:$AU$2000=$DY$8),ROWS(ED$11:ED180))),"")</f>
        <v/>
      </c>
      <c r="EE180" s="26" t="str">
        <f>IFERROR(INDEX(BA$11:BA$2000,_xlfn.AGGREGATE(15,6,(ROW(BA$11:BA$2000)-ROW(BA$11)+1)/($AU$11:$AU$2000=$DY$8),ROWS(EE$11:EE180))),"")</f>
        <v/>
      </c>
      <c r="EF180" s="26" t="str">
        <f>IFERROR(INDEX(BB$11:BB$2000,_xlfn.AGGREGATE(15,6,(ROW(BB$11:BB$2000)-ROW(BB$11)+1)/($AU$11:$AU$2000=$DY$8),ROWS(EF$11:EF180))),"")</f>
        <v/>
      </c>
      <c r="EG180" s="26" t="str">
        <f>IFERROR(INDEX(BC$11:BC$2000,_xlfn.AGGREGATE(15,6,(ROW(BC$11:BC$2000)-ROW(BC$11)+1)/($AU$11:$AU$2000=$DY$8),ROWS(EG$11:EG180))),"")</f>
        <v/>
      </c>
      <c r="EH180" s="26" t="str">
        <f>IFERROR(INDEX(BD$11:BD$2000,_xlfn.AGGREGATE(15,6,(ROW(BD$11:BD$2000)-ROW(BD$11)+1)/($AU$11:$AU$2000=$DY$8),ROWS(EH$11:EH180))),"")</f>
        <v/>
      </c>
      <c r="EI180" s="26" t="str">
        <f>IFERROR(INDEX(BE$11:BE$2000,_xlfn.AGGREGATE(15,6,(ROW(BE$11:BE$2000)-ROW(BE$11)+1)/($AU$11:$AU$2000=$DY$8),ROWS(EI$11:EI180))),"")</f>
        <v/>
      </c>
      <c r="EJ180" s="26" t="str">
        <f>IFERROR(INDEX(BF$11:BF$2000,_xlfn.AGGREGATE(15,6,(ROW(BF$11:BF$2000)-ROW(BF$11)+1)/($AU$11:$AU$2000=$DY$8),ROWS(EJ$11:EJ180))),"")</f>
        <v/>
      </c>
      <c r="EK180" s="26" t="str">
        <f>IFERROR(INDEX(BG$11:BG$2000,_xlfn.AGGREGATE(15,6,(ROW(BG$11:BG$2000)-ROW(BG$11)+1)/($AU$11:$AU$2000=$DY$8),ROWS(EK$11:EK180))),"")</f>
        <v/>
      </c>
      <c r="EL180" s="26" t="str">
        <f>IFERROR(INDEX(BH$11:BH$2000,_xlfn.AGGREGATE(15,6,(ROW(BH$11:BH$2000)-ROW(BH$11)+1)/($AU$11:$AU$2000=$DY$8),ROWS(EL$11:EL180))),"")</f>
        <v/>
      </c>
      <c r="EM180" s="26" t="str">
        <f>IFERROR(INDEX(BI$11:BI$2000,_xlfn.AGGREGATE(15,6,(ROW(BI$11:BI$2000)-ROW(BI$11)+1)/($AU$11:$AU$2000=$DY$8),ROWS(EM$11:EM180))),"")</f>
        <v/>
      </c>
      <c r="EN180" s="26" t="str">
        <f>IFERROR(INDEX(BJ$11:BJ$2000,_xlfn.AGGREGATE(15,6,(ROW(BJ$11:BJ$2000)-ROW(BJ$11)+1)/($AU$11:$AU$2000=$DY$8),ROWS(EN$11:EN180))),"")</f>
        <v/>
      </c>
      <c r="EO180" s="26" t="str">
        <f>IFERROR(INDEX(BK$11:BK$2000,_xlfn.AGGREGATE(15,6,(ROW(BK$11:BK$2000)-ROW(BK$11)+1)/($AU$11:$AU$2000=$DY$8),ROWS(EO$11:EO180))),"")</f>
        <v/>
      </c>
      <c r="EP180" s="26" t="str">
        <f>IFERROR(INDEX(BL$11:BL$2000,_xlfn.AGGREGATE(15,6,(ROW(BL$11:BL$2000)-ROW(BL$11)+1)/($AU$11:$AU$2000=$DY$8),ROWS(EP$11:EP180))),"")</f>
        <v/>
      </c>
      <c r="EQ180" s="26" t="str">
        <f>IFERROR(INDEX(BM$11:BM$2000,_xlfn.AGGREGATE(15,6,(ROW(BM$11:BM$2000)-ROW(BM$11)+1)/($AU$11:$AU$2000=$DY$8),ROWS(EQ$11:EQ180))),"")</f>
        <v/>
      </c>
      <c r="ER180" s="26" t="str">
        <f>IFERROR(INDEX(BN$11:BN$2000,_xlfn.AGGREGATE(15,6,(ROW(BN$11:BN$2000)-ROW(BN$11)+1)/($AU$11:$AU$2000=$DY$8),ROWS(ER$11:ER180))),"")</f>
        <v/>
      </c>
      <c r="ES180" s="26" t="str">
        <f>IFERROR(INDEX(BO$11:BO$2000,_xlfn.AGGREGATE(15,6,(ROW(BO$11:BO$2000)-ROW(BO$11)+1)/($AU$11:$AU$2000=$DY$8),ROWS(ES$11:ES180))),"")</f>
        <v/>
      </c>
      <c r="ET180" s="63" t="str">
        <f>IFERROR(INDEX(BP$11:BP$2000,_xlfn.AGGREGATE(15,6,(ROW(BP$11:BP$2000)-ROW(BP$11)+1)/($AU$11:$AU$2000=$DY$8),ROWS(ET$11:ET180))),"")</f>
        <v/>
      </c>
      <c r="EU180" s="25"/>
      <c r="EV180" s="47">
        <v>28</v>
      </c>
      <c r="EX180" s="164" t="str">
        <f>IFERROR(INDEX(EX$100:EX$149,_xlfn.AGGREGATE(15,6,(ROW(EX$100:EX$149)-ROW(EX$100)+1)/($EX$100:$EX$149="PASS"),ROWS(EX$153:EX180))),"")</f>
        <v/>
      </c>
      <c r="EY180" s="28" t="str">
        <f>IFERROR(INDEX(EY$100:EY$149,_xlfn.AGGREGATE(15,6,(ROW(EY$100:EY$149)-ROW(EY$100)+1)/($EX$100:$EX$149="PASS"),ROWS(EY$153:EY180))),"")</f>
        <v/>
      </c>
      <c r="EZ180" s="25" t="str">
        <f>IFERROR(INDEX(EZ$100:EZ$149,_xlfn.AGGREGATE(15,6,(ROW(EZ$100:EZ$149)-ROW(EZ$100)+1)/($EX$100:$EX$149="PASS"),ROWS(EZ$153:EZ180))),"")</f>
        <v/>
      </c>
      <c r="FA180" s="25" t="str">
        <f>IFERROR(INDEX(FA$100:FA$149,_xlfn.AGGREGATE(15,6,(ROW(FA$100:FA$149)-ROW(FA$100)+1)/($EX$100:$EX$149="PASS"),ROWS(FA$153:FA180))),"")</f>
        <v/>
      </c>
      <c r="FB180" s="25" t="str">
        <f>IFERROR(INDEX(FB$100:FB$149,_xlfn.AGGREGATE(15,6,(ROW(FB$100:FB$149)-ROW(FB$100)+1)/($EX$100:$EX$149="PASS"),ROWS(FB$153:FB180))),"")</f>
        <v/>
      </c>
      <c r="FC180" s="25" t="str">
        <f>IFERROR(INDEX(FC$100:FC$149,_xlfn.AGGREGATE(15,6,(ROW(FC$100:FC$149)-ROW(EY$100)+1)/($EX$100:$EX$149="PASS"),ROWS(FC$153:FC180))),"")</f>
        <v/>
      </c>
      <c r="FD180" s="25" t="str">
        <f>IFERROR(INDEX(FD$100:FD$149,_xlfn.AGGREGATE(15,6,(ROW(FD$100:FD$149)-ROW(EZ$100)+1)/($EX$100:$EX$149="PASS"),ROWS(FD$153:FD180))),"")</f>
        <v/>
      </c>
      <c r="FE180" s="25" t="str">
        <f>IFERROR(INDEX(FE$100:FE$149,_xlfn.AGGREGATE(15,6,(ROW(FE$100:FE$149)-ROW(FA$100)+1)/($EX$100:$EX$149="PASS"),ROWS(FE$153:FE180))),"")</f>
        <v/>
      </c>
      <c r="FF180" s="30" t="str">
        <f>IFERROR(INDEX(FF$100:FF$149,_xlfn.AGGREGATE(15,6,(ROW(FF$100:FF$149)-ROW(FB$100)+1)/($EX$100:$EX$149="PASS"),ROWS(FF$153:FF180))),"")</f>
        <v/>
      </c>
      <c r="FG180" s="25" t="str">
        <f>IFERROR(INDEX(FG$100:FG$149,_xlfn.AGGREGATE(15,6,(ROW(FG$100:FG$149)-ROW(FC$100)+1)/($EX$100:$EX$149="PASS"),ROWS(FG$153:FG180))),"")</f>
        <v/>
      </c>
      <c r="FH180" s="25" t="str">
        <f>IFERROR(INDEX(FH$100:FH$149,_xlfn.AGGREGATE(15,6,(ROW(FH$100:FH$149)-ROW(FD$100)+1)/($EX$100:$EX$149="PASS"),ROWS(FH$153:FH180))),"")</f>
        <v/>
      </c>
      <c r="FI180" s="25" t="str">
        <f>IFERROR(INDEX(FI$100:FI$149,_xlfn.AGGREGATE(15,6,(ROW(FI$100:FI$149)-ROW(FE$100)+1)/($EX$100:$EX$149="PASS"),ROWS(FI$153:FI180))),"")</f>
        <v/>
      </c>
      <c r="FJ180" s="25" t="str">
        <f>IFERROR(INDEX(FJ$100:FJ$149,_xlfn.AGGREGATE(15,6,(ROW(FJ$100:FJ$149)-ROW(FF$100)+1)/($EX$100:$EX$149="PASS"),ROWS(FJ$153:FJ180))),"")</f>
        <v/>
      </c>
      <c r="FK180" s="25"/>
      <c r="FL180" s="28" t="str">
        <f>IFERROR(INDEX(FL$100:FL$149,_xlfn.AGGREGATE(15,6,(ROW(FL$100:FL$149)-ROW(FH$100)+1)/($EX$100:$EX$149="PASS"),ROWS(FL$153:FL180))),"")</f>
        <v/>
      </c>
      <c r="FM180" s="25" t="str">
        <f>IFERROR(INDEX(FM$100:FM$149,_xlfn.AGGREGATE(15,6,(ROW(FM$100:FM$149)-ROW(FI$100)+1)/($EX$100:$EX$149="PASS"),ROWS(FM$153:FM180))),"")</f>
        <v/>
      </c>
      <c r="FN180" s="25" t="str">
        <f>IFERROR(INDEX(FN$100:FN$149,_xlfn.AGGREGATE(15,6,(ROW(FN$100:FN$149)-ROW(FJ$100)+1)/($EX$100:$EX$149="PASS"),ROWS(FN$153:FN180))),"")</f>
        <v/>
      </c>
      <c r="FO180" s="25" t="str">
        <f>IFERROR(INDEX(FO$100:FO$149,_xlfn.AGGREGATE(15,6,(ROW(FO$100:FO$149)-ROW(FK$100)+1)/($EX$100:$EX$149="PASS"),ROWS(FO$153:FO180))),"")</f>
        <v/>
      </c>
      <c r="FP180" s="25" t="str">
        <f>IFERROR(INDEX(FP$100:FP$149,_xlfn.AGGREGATE(15,6,(ROW(FP$100:FP$149)-ROW(FL$100)+1)/($EX$100:$EX$149="PASS"),ROWS(FP$153:FP180))),"")</f>
        <v/>
      </c>
      <c r="FQ180" s="25" t="str">
        <f>IFERROR(INDEX(FQ$100:FQ$149,_xlfn.AGGREGATE(15,6,(ROW(FQ$100:FQ$149)-ROW(FM$100)+1)/($EX$100:$EX$149="PASS"),ROWS(FQ$153:FQ180))),"")</f>
        <v/>
      </c>
      <c r="FR180" s="25" t="str">
        <f>IFERROR(INDEX(FR$100:FR$149,_xlfn.AGGREGATE(15,6,(ROW(FR$100:FR$149)-ROW(FN$100)+1)/($EX$100:$EX$149="PASS"),ROWS(FR$153:FR180))),"")</f>
        <v/>
      </c>
      <c r="FS180" s="165" t="str">
        <f>IFERROR(INDEX(FS$100:FS$149,_xlfn.AGGREGATE(15,6,(ROW(FS$100:FS$149)-ROW(FO$100)+1)/($EX$100:$EX$149="PASS"),ROWS(FS$153:FS180))),"")</f>
        <v/>
      </c>
      <c r="FT180" s="25"/>
      <c r="FU180" s="49"/>
      <c r="FV180" s="21"/>
      <c r="FW180" s="164" t="str">
        <f>IFERROR(INDEX(FW$100:FW$149,_xlfn.AGGREGATE(15,6,(ROW(FW$100:FW$149)-ROW(FW$100)+1)/($FW$100:$FW$149="PASS"),ROWS(FW$153:FW180))),"")</f>
        <v>PASS</v>
      </c>
      <c r="FX180" s="28">
        <f>IFERROR(INDEX(FX$100:FX$149,_xlfn.AGGREGATE(15,6,(ROW(FX$100:FX$149)-ROW(FX$100)+1)/($FW$100:$FW$149="PASS"),ROWS(FX$153:FX180))),"")</f>
        <v>1</v>
      </c>
      <c r="FY180" s="25">
        <f>IFERROR(INDEX(FY$100:FY$149,_xlfn.AGGREGATE(15,6,(ROW(FY$100:FY$149)-ROW(FY$100)+1)/($FW$100:$FW$149="PASS"),ROWS(FY$153:FY180))),"")</f>
        <v>1</v>
      </c>
      <c r="FZ180" s="25">
        <f>IFERROR(INDEX(FZ$100:FZ$149,_xlfn.AGGREGATE(15,6,(ROW(FZ$100:FZ$149)-ROW(FZ$100)+1)/($FW$100:$FW$149="PASS"),ROWS(FZ$153:FZ180))),"")</f>
        <v>3</v>
      </c>
      <c r="GA180" s="25">
        <f>IFERROR(INDEX(GA$100:GA$149,_xlfn.AGGREGATE(15,6,(ROW(GA$100:GA$149)-ROW(GA$100)+1)/($FW$100:$FW$149="PASS"),ROWS(GA$153:GA180))),"")</f>
        <v>3</v>
      </c>
      <c r="GB180" s="25">
        <f>IFERROR(INDEX(GB$100:GB$149,_xlfn.AGGREGATE(15,6,(ROW(GB$100:GB$149)-ROW(FX$100)+1)/($FW$100:$FW$149="PASS"),ROWS(GB$153:GB180))),"")</f>
        <v>1</v>
      </c>
      <c r="GC180" s="25">
        <f>IFERROR(INDEX(GC$100:GC$149,_xlfn.AGGREGATE(15,6,(ROW(GC$100:GC$149)-ROW(FY$100)+1)/($FW$100:$FW$149="PASS"),ROWS(GC$153:GC180))),"")</f>
        <v>1</v>
      </c>
      <c r="GD180" s="25">
        <f>IFERROR(INDEX(GD$100:GD$149,_xlfn.AGGREGATE(15,6,(ROW(GD$100:GD$149)-ROW(FZ$100)+1)/($FW$100:$FW$149="PASS"),ROWS(GD$153:GD180))),"")</f>
        <v>3</v>
      </c>
      <c r="GE180" s="30">
        <f>IFERROR(INDEX(GE$100:GE$149,_xlfn.AGGREGATE(15,6,(ROW(GE$100:GE$149)-ROW(GA$100)+1)/($FW$100:$FW$149="PASS"),ROWS(GE$153:GE180))),"")</f>
        <v>3</v>
      </c>
      <c r="GF180" s="25">
        <f>IFERROR(INDEX(GF$100:GF$149,_xlfn.AGGREGATE(15,6,(ROW(GF$100:GF$149)-ROW(GB$100)+1)/($FW$100:$FW$149="PASS"),ROWS(GF$153:GF180))),"")</f>
        <v>433.5</v>
      </c>
      <c r="GG180" s="25">
        <f>IFERROR(INDEX(GG$100:GG$149,_xlfn.AGGREGATE(15,6,(ROW(GG$100:GG$149)-ROW(GC$100)+1)/($FW$100:$FW$149="PASS"),ROWS(GG$153:GG180))),"")</f>
        <v>0</v>
      </c>
      <c r="GH180" s="25">
        <f>IFERROR(INDEX(GH$100:GH$149,_xlfn.AGGREGATE(15,6,(ROW(GH$100:GH$149)-ROW(GD$100)+1)/($FW$100:$FW$149="PASS"),ROWS(GH$153:GH180))),"")</f>
        <v>466.5</v>
      </c>
      <c r="GI180" s="25">
        <f>IFERROR(INDEX(GI$100:GI$149,_xlfn.AGGREGATE(15,6,(ROW(GI$100:GI$149)-ROW(GE$100)+1)/($FW$100:$FW$149="PASS"),ROWS(GI$153:GI180))),"")</f>
        <v>16.5</v>
      </c>
      <c r="GJ180" s="25">
        <f>IFERROR(INDEX(GJ$100:GJ$149,_xlfn.AGGREGATE(15,6,(ROW(GJ$100:GJ$149)-ROW(GF$100)+1)/($FW$100:$FW$149="PASS"),ROWS(GJ$153:GJ180))),"")</f>
        <v>0</v>
      </c>
      <c r="GK180" s="28">
        <f>IFERROR(INDEX(GK$100:GK$149,_xlfn.AGGREGATE(15,6,(ROW(GK$100:GK$149)-ROW(GG$100)+1)/($FW$100:$FW$149="PASS"),ROWS(GK$153:GK180))),"")</f>
        <v>438.64859999999999</v>
      </c>
      <c r="GL180" s="25">
        <f>IFERROR(INDEX(GL$100:GL$149,_xlfn.AGGREGATE(15,6,(ROW(GL$100:GL$149)-ROW(GH$100)+1)/($FW$100:$FW$149="PASS"),ROWS(GL$153:GL180))),"")</f>
        <v>872.27359999999999</v>
      </c>
      <c r="GM180" s="165">
        <f>IFERROR(INDEX(GM$100:GM$149,_xlfn.AGGREGATE(15,6,(ROW(GM$100:GM$149)-ROW(GI$100)+1)/($FW$100:$FW$149="PASS"),ROWS(GM$153:GM180))),"")</f>
        <v>1338.8986</v>
      </c>
      <c r="GN180" s="25">
        <f>IFERROR(INDEX(GN$100:GN$149,_xlfn.AGGREGATE(15,6,(ROW(GN$100:GN$149)-ROW(GJ$100)+1)/($FW$100:$FW$149="PASS"),ROWS(GN$153:GN180))),"")</f>
        <v>1805.3986</v>
      </c>
      <c r="GO180" s="25"/>
      <c r="GP180" s="305"/>
      <c r="GR180" s="12"/>
      <c r="GS180" s="12"/>
      <c r="GT180" s="12"/>
      <c r="GU180" s="12"/>
      <c r="GV180" s="12"/>
      <c r="GW180" s="12"/>
      <c r="GX180" s="12"/>
      <c r="GY180" s="12"/>
      <c r="GZ180" s="12"/>
      <c r="HA180" s="12"/>
      <c r="HB180" s="12"/>
      <c r="HC180" s="26"/>
      <c r="HD180" s="26"/>
      <c r="HE180" s="26"/>
      <c r="HF180" s="26"/>
      <c r="HG180" s="26"/>
      <c r="HH180" s="2"/>
      <c r="HI180" s="2"/>
      <c r="HJ180" s="25"/>
      <c r="HK180" s="2"/>
      <c r="HL180" s="2"/>
    </row>
    <row r="181" spans="14:220" x14ac:dyDescent="0.3">
      <c r="N181" s="2"/>
      <c r="O181" s="25"/>
      <c r="P181" s="25"/>
      <c r="Q181" s="25"/>
      <c r="R181" s="25"/>
      <c r="S181" s="25"/>
      <c r="T181" s="25"/>
      <c r="U181" s="25"/>
      <c r="V181" s="2"/>
      <c r="W181" s="2"/>
      <c r="X181" s="2"/>
      <c r="Y181" s="25"/>
      <c r="Z181" s="25"/>
      <c r="AA181" s="25"/>
      <c r="AB181" s="2"/>
      <c r="AC181" s="25"/>
      <c r="AD181" s="25"/>
      <c r="AE181" s="25"/>
      <c r="AF181" s="25"/>
      <c r="AG181" s="25"/>
      <c r="AH181" s="25"/>
      <c r="AI181" s="25"/>
      <c r="AJ181" s="25"/>
      <c r="AK181" s="25"/>
      <c r="AL181" s="25"/>
      <c r="AM181" s="25"/>
      <c r="AN181" s="25"/>
      <c r="AO181" s="25"/>
      <c r="AP181" s="25"/>
      <c r="AQ181" s="25"/>
      <c r="AR181" s="142"/>
      <c r="AS181" s="18">
        <v>25</v>
      </c>
      <c r="AT181" s="26" t="s">
        <v>122</v>
      </c>
      <c r="AU181" s="4" t="str">
        <f t="shared" si="261"/>
        <v>FAIL</v>
      </c>
      <c r="AV181" s="26">
        <v>1</v>
      </c>
      <c r="AW181" s="26">
        <v>1</v>
      </c>
      <c r="AX181" s="26">
        <v>3</v>
      </c>
      <c r="AY181" s="26">
        <v>3</v>
      </c>
      <c r="AZ181" s="26">
        <v>1</v>
      </c>
      <c r="BA181" s="26">
        <v>1</v>
      </c>
      <c r="BB181" s="26">
        <v>3</v>
      </c>
      <c r="BC181" s="26">
        <v>3</v>
      </c>
      <c r="BD181" s="26">
        <f t="shared" si="262"/>
        <v>221</v>
      </c>
      <c r="BE181" s="26"/>
      <c r="BF181" s="26">
        <f t="shared" si="263"/>
        <v>271</v>
      </c>
      <c r="BG181" s="63">
        <f t="shared" si="260"/>
        <v>25</v>
      </c>
      <c r="BH181" s="26"/>
      <c r="BI181" s="138">
        <f t="shared" si="264"/>
        <v>221</v>
      </c>
      <c r="BJ181" s="138">
        <f t="shared" si="265"/>
        <v>442</v>
      </c>
      <c r="BK181" s="138">
        <f t="shared" si="266"/>
        <v>713</v>
      </c>
      <c r="BL181" s="138">
        <f t="shared" si="267"/>
        <v>984</v>
      </c>
      <c r="BM181" s="138">
        <f t="shared" si="268"/>
        <v>1205</v>
      </c>
      <c r="BN181" s="138">
        <f t="shared" si="269"/>
        <v>1426</v>
      </c>
      <c r="BO181" s="138">
        <f t="shared" si="270"/>
        <v>1697</v>
      </c>
      <c r="BP181" s="138">
        <f t="shared" si="271"/>
        <v>0</v>
      </c>
      <c r="BQ181" s="26"/>
      <c r="BR181" s="26" t="str">
        <f t="shared" si="272"/>
        <v>yes3</v>
      </c>
      <c r="BS181" s="26" t="str">
        <f t="shared" si="250"/>
        <v>Int</v>
      </c>
      <c r="BT181" s="26"/>
      <c r="BU181" s="26"/>
      <c r="BV181" s="1">
        <f t="shared" si="283"/>
        <v>0</v>
      </c>
      <c r="BW181" s="1">
        <f t="shared" si="283"/>
        <v>0</v>
      </c>
      <c r="BX181" s="1">
        <f t="shared" si="283"/>
        <v>0</v>
      </c>
      <c r="BY181" s="1">
        <f t="shared" si="283"/>
        <v>0</v>
      </c>
      <c r="BZ181" s="1">
        <f t="shared" si="283"/>
        <v>0</v>
      </c>
      <c r="CA181" s="1">
        <f t="shared" si="283"/>
        <v>0</v>
      </c>
      <c r="CB181" s="1">
        <f t="shared" si="283"/>
        <v>0</v>
      </c>
      <c r="CC181" s="1">
        <f t="shared" si="283"/>
        <v>0</v>
      </c>
      <c r="CD181" s="1">
        <f t="shared" si="283"/>
        <v>0</v>
      </c>
      <c r="CE181" s="1">
        <f t="shared" si="283"/>
        <v>0</v>
      </c>
      <c r="CF181" s="1">
        <f t="shared" si="284"/>
        <v>0</v>
      </c>
      <c r="CG181" s="1">
        <f t="shared" si="284"/>
        <v>1</v>
      </c>
      <c r="CH181" s="1">
        <f t="shared" si="284"/>
        <v>0</v>
      </c>
      <c r="CI181" s="1">
        <f t="shared" si="284"/>
        <v>0</v>
      </c>
      <c r="CJ181" s="1">
        <f t="shared" si="284"/>
        <v>0</v>
      </c>
      <c r="CK181" s="1">
        <f t="shared" si="284"/>
        <v>0</v>
      </c>
      <c r="CL181" s="1">
        <f t="shared" si="284"/>
        <v>0</v>
      </c>
      <c r="CM181" s="1">
        <f t="shared" si="284"/>
        <v>0</v>
      </c>
      <c r="CN181" s="1">
        <f t="shared" si="284"/>
        <v>0</v>
      </c>
      <c r="CO181" s="1">
        <f t="shared" si="284"/>
        <v>0</v>
      </c>
      <c r="CP181" s="1">
        <f t="shared" si="285"/>
        <v>0</v>
      </c>
      <c r="CQ181" s="1">
        <f t="shared" si="285"/>
        <v>0</v>
      </c>
      <c r="CR181" s="1">
        <f t="shared" si="285"/>
        <v>0</v>
      </c>
      <c r="CS181" s="1">
        <f t="shared" si="285"/>
        <v>0</v>
      </c>
      <c r="CT181" s="1">
        <f t="shared" si="285"/>
        <v>0</v>
      </c>
      <c r="CU181" s="1">
        <f t="shared" si="285"/>
        <v>0</v>
      </c>
      <c r="CV181" s="1">
        <f t="shared" si="285"/>
        <v>0</v>
      </c>
      <c r="CW181" s="1">
        <f t="shared" si="285"/>
        <v>0</v>
      </c>
      <c r="CX181" s="1">
        <f t="shared" si="285"/>
        <v>0</v>
      </c>
      <c r="CY181" s="1">
        <f t="shared" si="285"/>
        <v>0</v>
      </c>
      <c r="CZ181" s="1">
        <f t="shared" si="286"/>
        <v>1</v>
      </c>
      <c r="DA181" s="1">
        <f t="shared" si="286"/>
        <v>0</v>
      </c>
      <c r="DB181" s="1">
        <f t="shared" si="286"/>
        <v>0</v>
      </c>
      <c r="DC181" s="1">
        <f t="shared" si="286"/>
        <v>0</v>
      </c>
      <c r="DD181" s="1">
        <f t="shared" si="286"/>
        <v>0</v>
      </c>
      <c r="DE181" s="1">
        <f t="shared" si="286"/>
        <v>0</v>
      </c>
      <c r="DF181" s="1">
        <f t="shared" si="286"/>
        <v>0</v>
      </c>
      <c r="DG181" s="1">
        <f t="shared" si="286"/>
        <v>0</v>
      </c>
      <c r="DH181" s="1">
        <f t="shared" si="286"/>
        <v>0</v>
      </c>
      <c r="DI181" s="1">
        <f t="shared" si="286"/>
        <v>0</v>
      </c>
      <c r="DJ181" s="1">
        <f t="shared" si="287"/>
        <v>0</v>
      </c>
      <c r="DK181" s="1">
        <f t="shared" si="287"/>
        <v>0</v>
      </c>
      <c r="DL181" s="1">
        <f t="shared" si="287"/>
        <v>0</v>
      </c>
      <c r="DM181" s="1">
        <f t="shared" si="287"/>
        <v>0</v>
      </c>
      <c r="DN181" s="1">
        <f t="shared" si="287"/>
        <v>0</v>
      </c>
      <c r="DO181" s="1">
        <f t="shared" si="287"/>
        <v>0</v>
      </c>
      <c r="DP181" s="26"/>
      <c r="DQ181" s="26"/>
      <c r="DR181" s="26"/>
      <c r="DS181" s="26"/>
      <c r="DT181" s="366"/>
      <c r="DU181" s="142"/>
      <c r="DV181" s="26"/>
      <c r="DW181" s="48">
        <v>168</v>
      </c>
      <c r="DX181" s="26" t="str">
        <f>IFERROR(INDEX(AT$11:AT$2000,_xlfn.AGGREGATE(15,6,(ROW(AT$11:AT$2000)-ROW(AT$11)+1)/($AU$11:$AU$2000=$DY$8),ROWS(DX$11:DX181))),"")</f>
        <v/>
      </c>
      <c r="DY181" s="4" t="str">
        <f>IFERROR(INDEX(AU$11:AU$2000,_xlfn.AGGREGATE(15,6,(ROW(AU$11:AU$2000)-ROW(AU$11)+1)/($AU$11:$AU$2000=$DY$8),ROWS(DY$11:DY181))),"")</f>
        <v/>
      </c>
      <c r="DZ181" s="26" t="str">
        <f>IFERROR(INDEX(AV$11:AV$2000,_xlfn.AGGREGATE(15,6,(ROW(AV$11:AV$2000)-ROW(AV$11)+1)/($AU$11:$AU$2000=$DY$8),ROWS(DZ$11:DZ181))),"")</f>
        <v/>
      </c>
      <c r="EA181" s="26" t="str">
        <f>IFERROR(INDEX(AW$11:AW$2000,_xlfn.AGGREGATE(15,6,(ROW(AW$11:AW$2000)-ROW(AW$11)+1)/($AU$11:$AU$2000=$DY$8),ROWS(EA$11:EA181))),"")</f>
        <v/>
      </c>
      <c r="EB181" s="26" t="str">
        <f>IFERROR(INDEX(AX$11:AX$2000,_xlfn.AGGREGATE(15,6,(ROW(AX$11:AX$2000)-ROW(AX$11)+1)/($AU$11:$AU$2000=$DY$8),ROWS(EB$11:EB181))),"")</f>
        <v/>
      </c>
      <c r="EC181" s="26" t="str">
        <f>IFERROR(INDEX(AY$11:AY$2000,_xlfn.AGGREGATE(15,6,(ROW(AY$11:AY$2000)-ROW(AY$11)+1)/($AU$11:$AU$2000=$DY$8),ROWS(EC$11:EC181))),"")</f>
        <v/>
      </c>
      <c r="ED181" s="26" t="str">
        <f>IFERROR(INDEX(AZ$11:AZ$2000,_xlfn.AGGREGATE(15,6,(ROW(AZ$11:AZ$2000)-ROW(AZ$11)+1)/($AU$11:$AU$2000=$DY$8),ROWS(ED$11:ED181))),"")</f>
        <v/>
      </c>
      <c r="EE181" s="26" t="str">
        <f>IFERROR(INDEX(BA$11:BA$2000,_xlfn.AGGREGATE(15,6,(ROW(BA$11:BA$2000)-ROW(BA$11)+1)/($AU$11:$AU$2000=$DY$8),ROWS(EE$11:EE181))),"")</f>
        <v/>
      </c>
      <c r="EF181" s="26" t="str">
        <f>IFERROR(INDEX(BB$11:BB$2000,_xlfn.AGGREGATE(15,6,(ROW(BB$11:BB$2000)-ROW(BB$11)+1)/($AU$11:$AU$2000=$DY$8),ROWS(EF$11:EF181))),"")</f>
        <v/>
      </c>
      <c r="EG181" s="26" t="str">
        <f>IFERROR(INDEX(BC$11:BC$2000,_xlfn.AGGREGATE(15,6,(ROW(BC$11:BC$2000)-ROW(BC$11)+1)/($AU$11:$AU$2000=$DY$8),ROWS(EG$11:EG181))),"")</f>
        <v/>
      </c>
      <c r="EH181" s="26" t="str">
        <f>IFERROR(INDEX(BD$11:BD$2000,_xlfn.AGGREGATE(15,6,(ROW(BD$11:BD$2000)-ROW(BD$11)+1)/($AU$11:$AU$2000=$DY$8),ROWS(EH$11:EH181))),"")</f>
        <v/>
      </c>
      <c r="EI181" s="26" t="str">
        <f>IFERROR(INDEX(BE$11:BE$2000,_xlfn.AGGREGATE(15,6,(ROW(BE$11:BE$2000)-ROW(BE$11)+1)/($AU$11:$AU$2000=$DY$8),ROWS(EI$11:EI181))),"")</f>
        <v/>
      </c>
      <c r="EJ181" s="26" t="str">
        <f>IFERROR(INDEX(BF$11:BF$2000,_xlfn.AGGREGATE(15,6,(ROW(BF$11:BF$2000)-ROW(BF$11)+1)/($AU$11:$AU$2000=$DY$8),ROWS(EJ$11:EJ181))),"")</f>
        <v/>
      </c>
      <c r="EK181" s="26" t="str">
        <f>IFERROR(INDEX(BG$11:BG$2000,_xlfn.AGGREGATE(15,6,(ROW(BG$11:BG$2000)-ROW(BG$11)+1)/($AU$11:$AU$2000=$DY$8),ROWS(EK$11:EK181))),"")</f>
        <v/>
      </c>
      <c r="EL181" s="26" t="str">
        <f>IFERROR(INDEX(BH$11:BH$2000,_xlfn.AGGREGATE(15,6,(ROW(BH$11:BH$2000)-ROW(BH$11)+1)/($AU$11:$AU$2000=$DY$8),ROWS(EL$11:EL181))),"")</f>
        <v/>
      </c>
      <c r="EM181" s="26" t="str">
        <f>IFERROR(INDEX(BI$11:BI$2000,_xlfn.AGGREGATE(15,6,(ROW(BI$11:BI$2000)-ROW(BI$11)+1)/($AU$11:$AU$2000=$DY$8),ROWS(EM$11:EM181))),"")</f>
        <v/>
      </c>
      <c r="EN181" s="26" t="str">
        <f>IFERROR(INDEX(BJ$11:BJ$2000,_xlfn.AGGREGATE(15,6,(ROW(BJ$11:BJ$2000)-ROW(BJ$11)+1)/($AU$11:$AU$2000=$DY$8),ROWS(EN$11:EN181))),"")</f>
        <v/>
      </c>
      <c r="EO181" s="26" t="str">
        <f>IFERROR(INDEX(BK$11:BK$2000,_xlfn.AGGREGATE(15,6,(ROW(BK$11:BK$2000)-ROW(BK$11)+1)/($AU$11:$AU$2000=$DY$8),ROWS(EO$11:EO181))),"")</f>
        <v/>
      </c>
      <c r="EP181" s="26" t="str">
        <f>IFERROR(INDEX(BL$11:BL$2000,_xlfn.AGGREGATE(15,6,(ROW(BL$11:BL$2000)-ROW(BL$11)+1)/($AU$11:$AU$2000=$DY$8),ROWS(EP$11:EP181))),"")</f>
        <v/>
      </c>
      <c r="EQ181" s="26" t="str">
        <f>IFERROR(INDEX(BM$11:BM$2000,_xlfn.AGGREGATE(15,6,(ROW(BM$11:BM$2000)-ROW(BM$11)+1)/($AU$11:$AU$2000=$DY$8),ROWS(EQ$11:EQ181))),"")</f>
        <v/>
      </c>
      <c r="ER181" s="26" t="str">
        <f>IFERROR(INDEX(BN$11:BN$2000,_xlfn.AGGREGATE(15,6,(ROW(BN$11:BN$2000)-ROW(BN$11)+1)/($AU$11:$AU$2000=$DY$8),ROWS(ER$11:ER181))),"")</f>
        <v/>
      </c>
      <c r="ES181" s="26" t="str">
        <f>IFERROR(INDEX(BO$11:BO$2000,_xlfn.AGGREGATE(15,6,(ROW(BO$11:BO$2000)-ROW(BO$11)+1)/($AU$11:$AU$2000=$DY$8),ROWS(ES$11:ES181))),"")</f>
        <v/>
      </c>
      <c r="ET181" s="63" t="str">
        <f>IFERROR(INDEX(BP$11:BP$2000,_xlfn.AGGREGATE(15,6,(ROW(BP$11:BP$2000)-ROW(BP$11)+1)/($AU$11:$AU$2000=$DY$8),ROWS(ET$11:ET181))),"")</f>
        <v/>
      </c>
      <c r="EU181" s="25"/>
      <c r="EV181" s="47">
        <v>29</v>
      </c>
      <c r="EX181" s="164" t="str">
        <f>IFERROR(INDEX(EX$100:EX$149,_xlfn.AGGREGATE(15,6,(ROW(EX$100:EX$149)-ROW(EX$100)+1)/($EX$100:$EX$149="PASS"),ROWS(EX$153:EX181))),"")</f>
        <v/>
      </c>
      <c r="EY181" s="28" t="str">
        <f>IFERROR(INDEX(EY$100:EY$149,_xlfn.AGGREGATE(15,6,(ROW(EY$100:EY$149)-ROW(EY$100)+1)/($EX$100:$EX$149="PASS"),ROWS(EY$153:EY181))),"")</f>
        <v/>
      </c>
      <c r="EZ181" s="25" t="str">
        <f>IFERROR(INDEX(EZ$100:EZ$149,_xlfn.AGGREGATE(15,6,(ROW(EZ$100:EZ$149)-ROW(EZ$100)+1)/($EX$100:$EX$149="PASS"),ROWS(EZ$153:EZ181))),"")</f>
        <v/>
      </c>
      <c r="FA181" s="25" t="str">
        <f>IFERROR(INDEX(FA$100:FA$149,_xlfn.AGGREGATE(15,6,(ROW(FA$100:FA$149)-ROW(FA$100)+1)/($EX$100:$EX$149="PASS"),ROWS(FA$153:FA181))),"")</f>
        <v/>
      </c>
      <c r="FB181" s="25" t="str">
        <f>IFERROR(INDEX(FB$100:FB$149,_xlfn.AGGREGATE(15,6,(ROW(FB$100:FB$149)-ROW(FB$100)+1)/($EX$100:$EX$149="PASS"),ROWS(FB$153:FB181))),"")</f>
        <v/>
      </c>
      <c r="FC181" s="25" t="str">
        <f>IFERROR(INDEX(FC$100:FC$149,_xlfn.AGGREGATE(15,6,(ROW(FC$100:FC$149)-ROW(EY$100)+1)/($EX$100:$EX$149="PASS"),ROWS(FC$153:FC181))),"")</f>
        <v/>
      </c>
      <c r="FD181" s="25" t="str">
        <f>IFERROR(INDEX(FD$100:FD$149,_xlfn.AGGREGATE(15,6,(ROW(FD$100:FD$149)-ROW(EZ$100)+1)/($EX$100:$EX$149="PASS"),ROWS(FD$153:FD181))),"")</f>
        <v/>
      </c>
      <c r="FE181" s="25" t="str">
        <f>IFERROR(INDEX(FE$100:FE$149,_xlfn.AGGREGATE(15,6,(ROW(FE$100:FE$149)-ROW(FA$100)+1)/($EX$100:$EX$149="PASS"),ROWS(FE$153:FE181))),"")</f>
        <v/>
      </c>
      <c r="FF181" s="30" t="str">
        <f>IFERROR(INDEX(FF$100:FF$149,_xlfn.AGGREGATE(15,6,(ROW(FF$100:FF$149)-ROW(FB$100)+1)/($EX$100:$EX$149="PASS"),ROWS(FF$153:FF181))),"")</f>
        <v/>
      </c>
      <c r="FG181" s="25" t="str">
        <f>IFERROR(INDEX(FG$100:FG$149,_xlfn.AGGREGATE(15,6,(ROW(FG$100:FG$149)-ROW(FC$100)+1)/($EX$100:$EX$149="PASS"),ROWS(FG$153:FG181))),"")</f>
        <v/>
      </c>
      <c r="FH181" s="25" t="str">
        <f>IFERROR(INDEX(FH$100:FH$149,_xlfn.AGGREGATE(15,6,(ROW(FH$100:FH$149)-ROW(FD$100)+1)/($EX$100:$EX$149="PASS"),ROWS(FH$153:FH181))),"")</f>
        <v/>
      </c>
      <c r="FI181" s="25" t="str">
        <f>IFERROR(INDEX(FI$100:FI$149,_xlfn.AGGREGATE(15,6,(ROW(FI$100:FI$149)-ROW(FE$100)+1)/($EX$100:$EX$149="PASS"),ROWS(FI$153:FI181))),"")</f>
        <v/>
      </c>
      <c r="FJ181" s="25" t="str">
        <f>IFERROR(INDEX(FJ$100:FJ$149,_xlfn.AGGREGATE(15,6,(ROW(FJ$100:FJ$149)-ROW(FF$100)+1)/($EX$100:$EX$149="PASS"),ROWS(FJ$153:FJ181))),"")</f>
        <v/>
      </c>
      <c r="FK181" s="25"/>
      <c r="FL181" s="28" t="str">
        <f>IFERROR(INDEX(FL$100:FL$149,_xlfn.AGGREGATE(15,6,(ROW(FL$100:FL$149)-ROW(FH$100)+1)/($EX$100:$EX$149="PASS"),ROWS(FL$153:FL181))),"")</f>
        <v/>
      </c>
      <c r="FM181" s="25" t="str">
        <f>IFERROR(INDEX(FM$100:FM$149,_xlfn.AGGREGATE(15,6,(ROW(FM$100:FM$149)-ROW(FI$100)+1)/($EX$100:$EX$149="PASS"),ROWS(FM$153:FM181))),"")</f>
        <v/>
      </c>
      <c r="FN181" s="25" t="str">
        <f>IFERROR(INDEX(FN$100:FN$149,_xlfn.AGGREGATE(15,6,(ROW(FN$100:FN$149)-ROW(FJ$100)+1)/($EX$100:$EX$149="PASS"),ROWS(FN$153:FN181))),"")</f>
        <v/>
      </c>
      <c r="FO181" s="25" t="str">
        <f>IFERROR(INDEX(FO$100:FO$149,_xlfn.AGGREGATE(15,6,(ROW(FO$100:FO$149)-ROW(FK$100)+1)/($EX$100:$EX$149="PASS"),ROWS(FO$153:FO181))),"")</f>
        <v/>
      </c>
      <c r="FP181" s="25" t="str">
        <f>IFERROR(INDEX(FP$100:FP$149,_xlfn.AGGREGATE(15,6,(ROW(FP$100:FP$149)-ROW(FL$100)+1)/($EX$100:$EX$149="PASS"),ROWS(FP$153:FP181))),"")</f>
        <v/>
      </c>
      <c r="FQ181" s="25" t="str">
        <f>IFERROR(INDEX(FQ$100:FQ$149,_xlfn.AGGREGATE(15,6,(ROW(FQ$100:FQ$149)-ROW(FM$100)+1)/($EX$100:$EX$149="PASS"),ROWS(FQ$153:FQ181))),"")</f>
        <v/>
      </c>
      <c r="FR181" s="25" t="str">
        <f>IFERROR(INDEX(FR$100:FR$149,_xlfn.AGGREGATE(15,6,(ROW(FR$100:FR$149)-ROW(FN$100)+1)/($EX$100:$EX$149="PASS"),ROWS(FR$153:FR181))),"")</f>
        <v/>
      </c>
      <c r="FS181" s="165" t="str">
        <f>IFERROR(INDEX(FS$100:FS$149,_xlfn.AGGREGATE(15,6,(ROW(FS$100:FS$149)-ROW(FO$100)+1)/($EX$100:$EX$149="PASS"),ROWS(FS$153:FS181))),"")</f>
        <v/>
      </c>
      <c r="FT181" s="25"/>
      <c r="FU181" s="49"/>
      <c r="FV181" s="21"/>
      <c r="FW181" s="164" t="str">
        <f>IFERROR(INDEX(FW$100:FW$149,_xlfn.AGGREGATE(15,6,(ROW(FW$100:FW$149)-ROW(FW$100)+1)/($FW$100:$FW$149="PASS"),ROWS(FW$153:FW181))),"")</f>
        <v>PASS</v>
      </c>
      <c r="FX181" s="28">
        <f>IFERROR(INDEX(FX$100:FX$149,_xlfn.AGGREGATE(15,6,(ROW(FX$100:FX$149)-ROW(FX$100)+1)/($FW$100:$FW$149="PASS"),ROWS(FX$153:FX181))),"")</f>
        <v>3</v>
      </c>
      <c r="FY181" s="25">
        <f>IFERROR(INDEX(FY$100:FY$149,_xlfn.AGGREGATE(15,6,(ROW(FY$100:FY$149)-ROW(FY$100)+1)/($FW$100:$FW$149="PASS"),ROWS(FY$153:FY181))),"")</f>
        <v>3</v>
      </c>
      <c r="FZ181" s="25">
        <f>IFERROR(INDEX(FZ$100:FZ$149,_xlfn.AGGREGATE(15,6,(ROW(FZ$100:FZ$149)-ROW(FZ$100)+1)/($FW$100:$FW$149="PASS"),ROWS(FZ$153:FZ181))),"")</f>
        <v>1</v>
      </c>
      <c r="GA181" s="25">
        <f>IFERROR(INDEX(GA$100:GA$149,_xlfn.AGGREGATE(15,6,(ROW(GA$100:GA$149)-ROW(GA$100)+1)/($FW$100:$FW$149="PASS"),ROWS(GA$153:GA181))),"")</f>
        <v>1</v>
      </c>
      <c r="GB181" s="25">
        <f>IFERROR(INDEX(GB$100:GB$149,_xlfn.AGGREGATE(15,6,(ROW(GB$100:GB$149)-ROW(FX$100)+1)/($FW$100:$FW$149="PASS"),ROWS(GB$153:GB181))),"")</f>
        <v>3</v>
      </c>
      <c r="GC181" s="25">
        <f>IFERROR(INDEX(GC$100:GC$149,_xlfn.AGGREGATE(15,6,(ROW(GC$100:GC$149)-ROW(FY$100)+1)/($FW$100:$FW$149="PASS"),ROWS(GC$153:GC181))),"")</f>
        <v>3</v>
      </c>
      <c r="GD181" s="25">
        <f>IFERROR(INDEX(GD$100:GD$149,_xlfn.AGGREGATE(15,6,(ROW(GD$100:GD$149)-ROW(FZ$100)+1)/($FW$100:$FW$149="PASS"),ROWS(GD$153:GD181))),"")</f>
        <v>1</v>
      </c>
      <c r="GE181" s="30">
        <f>IFERROR(INDEX(GE$100:GE$149,_xlfn.AGGREGATE(15,6,(ROW(GE$100:GE$149)-ROW(GA$100)+1)/($FW$100:$FW$149="PASS"),ROWS(GE$153:GE181))),"")</f>
        <v>1</v>
      </c>
      <c r="GF181" s="25">
        <f>IFERROR(INDEX(GF$100:GF$149,_xlfn.AGGREGATE(15,6,(ROW(GF$100:GF$149)-ROW(GB$100)+1)/($FW$100:$FW$149="PASS"),ROWS(GF$153:GF181))),"")</f>
        <v>433.5</v>
      </c>
      <c r="GG181" s="25">
        <f>IFERROR(INDEX(GG$100:GG$149,_xlfn.AGGREGATE(15,6,(ROW(GG$100:GG$149)-ROW(GC$100)+1)/($FW$100:$FW$149="PASS"),ROWS(GG$153:GG181))),"")</f>
        <v>0</v>
      </c>
      <c r="GH181" s="25">
        <f>IFERROR(INDEX(GH$100:GH$149,_xlfn.AGGREGATE(15,6,(ROW(GH$100:GH$149)-ROW(GD$100)+1)/($FW$100:$FW$149="PASS"),ROWS(GH$153:GH181))),"")</f>
        <v>466.5</v>
      </c>
      <c r="GI181" s="25">
        <f>IFERROR(INDEX(GI$100:GI$149,_xlfn.AGGREGATE(15,6,(ROW(GI$100:GI$149)-ROW(GE$100)+1)/($FW$100:$FW$149="PASS"),ROWS(GI$153:GI181))),"")</f>
        <v>16.5</v>
      </c>
      <c r="GJ181" s="25">
        <f>IFERROR(INDEX(GJ$100:GJ$149,_xlfn.AGGREGATE(15,6,(ROW(GJ$100:GJ$149)-ROW(GF$100)+1)/($FW$100:$FW$149="PASS"),ROWS(GJ$153:GJ181))),"")</f>
        <v>0</v>
      </c>
      <c r="GK181" s="28">
        <f>IFERROR(INDEX(GK$100:GK$149,_xlfn.AGGREGATE(15,6,(ROW(GK$100:GK$149)-ROW(GG$100)+1)/($FW$100:$FW$149="PASS"),ROWS(GK$153:GK181))),"")</f>
        <v>471.64859999999999</v>
      </c>
      <c r="GL181" s="25">
        <f>IFERROR(INDEX(GL$100:GL$149,_xlfn.AGGREGATE(15,6,(ROW(GL$100:GL$149)-ROW(GH$100)+1)/($FW$100:$FW$149="PASS"),ROWS(GL$153:GL181))),"")</f>
        <v>938.27359999999999</v>
      </c>
      <c r="GM181" s="165">
        <f>IFERROR(INDEX(GM$100:GM$149,_xlfn.AGGREGATE(15,6,(ROW(GM$100:GM$149)-ROW(GI$100)+1)/($FW$100:$FW$149="PASS"),ROWS(GM$153:GM181))),"")</f>
        <v>1371.8986</v>
      </c>
      <c r="GN181" s="25">
        <f>IFERROR(INDEX(GN$100:GN$149,_xlfn.AGGREGATE(15,6,(ROW(GN$100:GN$149)-ROW(GJ$100)+1)/($FW$100:$FW$149="PASS"),ROWS(GN$153:GN181))),"")</f>
        <v>1805.3986</v>
      </c>
      <c r="GO181" s="25"/>
      <c r="GP181" s="305"/>
      <c r="GR181" s="12"/>
      <c r="GS181" s="12"/>
      <c r="GT181" s="12"/>
      <c r="GU181" s="12"/>
      <c r="GV181" s="12"/>
      <c r="GW181" s="12"/>
      <c r="GX181" s="12"/>
      <c r="GY181" s="12"/>
      <c r="GZ181" s="12"/>
      <c r="HA181" s="12"/>
      <c r="HB181" s="12"/>
      <c r="HC181" s="26"/>
      <c r="HD181" s="26"/>
      <c r="HE181" s="26"/>
      <c r="HF181" s="26"/>
      <c r="HG181" s="26"/>
      <c r="HH181" s="2"/>
      <c r="HI181" s="2"/>
      <c r="HJ181" s="25"/>
      <c r="HK181" s="2"/>
      <c r="HL181" s="2"/>
    </row>
    <row r="182" spans="14:220" x14ac:dyDescent="0.3">
      <c r="N182" s="2"/>
      <c r="O182" s="25"/>
      <c r="P182" s="25"/>
      <c r="Q182" s="25"/>
      <c r="R182" s="25"/>
      <c r="S182" s="25"/>
      <c r="T182" s="25"/>
      <c r="U182" s="25"/>
      <c r="V182" s="2"/>
      <c r="W182" s="2"/>
      <c r="X182" s="2"/>
      <c r="Y182" s="25"/>
      <c r="Z182" s="25"/>
      <c r="AA182" s="25"/>
      <c r="AB182" s="2"/>
      <c r="AC182" s="25"/>
      <c r="AD182" s="25"/>
      <c r="AE182" s="25"/>
      <c r="AF182" s="25"/>
      <c r="AG182" s="25"/>
      <c r="AH182" s="25"/>
      <c r="AI182" s="25"/>
      <c r="AJ182" s="25"/>
      <c r="AK182" s="25"/>
      <c r="AL182" s="25"/>
      <c r="AM182" s="25"/>
      <c r="AN182" s="25"/>
      <c r="AO182" s="25"/>
      <c r="AP182" s="25"/>
      <c r="AQ182" s="25"/>
      <c r="AR182" s="142"/>
      <c r="AS182" s="18">
        <v>26</v>
      </c>
      <c r="AT182" s="26" t="s">
        <v>122</v>
      </c>
      <c r="AU182" s="4" t="str">
        <f t="shared" si="261"/>
        <v>FAIL</v>
      </c>
      <c r="AV182" s="26">
        <v>1</v>
      </c>
      <c r="AW182" s="26">
        <v>1</v>
      </c>
      <c r="AX182" s="26">
        <v>3</v>
      </c>
      <c r="AY182" s="26">
        <v>3</v>
      </c>
      <c r="AZ182" s="26">
        <v>1</v>
      </c>
      <c r="BA182" s="26">
        <v>1</v>
      </c>
      <c r="BB182" s="26">
        <v>3</v>
      </c>
      <c r="BC182" s="26">
        <v>3</v>
      </c>
      <c r="BD182" s="26">
        <f t="shared" si="262"/>
        <v>220</v>
      </c>
      <c r="BE182" s="26"/>
      <c r="BF182" s="26">
        <f t="shared" si="263"/>
        <v>272</v>
      </c>
      <c r="BG182" s="63">
        <f t="shared" si="260"/>
        <v>26</v>
      </c>
      <c r="BH182" s="26"/>
      <c r="BI182" s="138">
        <f t="shared" si="264"/>
        <v>220</v>
      </c>
      <c r="BJ182" s="138">
        <f t="shared" si="265"/>
        <v>440</v>
      </c>
      <c r="BK182" s="138">
        <f t="shared" si="266"/>
        <v>712</v>
      </c>
      <c r="BL182" s="138">
        <f t="shared" si="267"/>
        <v>984</v>
      </c>
      <c r="BM182" s="138">
        <f t="shared" si="268"/>
        <v>1204</v>
      </c>
      <c r="BN182" s="138">
        <f t="shared" si="269"/>
        <v>1424</v>
      </c>
      <c r="BO182" s="138">
        <f t="shared" si="270"/>
        <v>1696</v>
      </c>
      <c r="BP182" s="138">
        <f t="shared" si="271"/>
        <v>0</v>
      </c>
      <c r="BQ182" s="26"/>
      <c r="BR182" s="26" t="str">
        <f t="shared" si="272"/>
        <v>yes3</v>
      </c>
      <c r="BS182" s="26" t="str">
        <f t="shared" si="250"/>
        <v>Int</v>
      </c>
      <c r="BT182" s="26"/>
      <c r="BU182" s="26"/>
      <c r="BV182" s="1">
        <f t="shared" si="283"/>
        <v>0</v>
      </c>
      <c r="BW182" s="1">
        <f t="shared" si="283"/>
        <v>0</v>
      </c>
      <c r="BX182" s="1">
        <f t="shared" si="283"/>
        <v>0</v>
      </c>
      <c r="BY182" s="1">
        <f t="shared" si="283"/>
        <v>0</v>
      </c>
      <c r="BZ182" s="1">
        <f t="shared" si="283"/>
        <v>0</v>
      </c>
      <c r="CA182" s="1">
        <f t="shared" si="283"/>
        <v>0</v>
      </c>
      <c r="CB182" s="1">
        <f t="shared" si="283"/>
        <v>0</v>
      </c>
      <c r="CC182" s="1">
        <f t="shared" si="283"/>
        <v>0</v>
      </c>
      <c r="CD182" s="1">
        <f t="shared" si="283"/>
        <v>0</v>
      </c>
      <c r="CE182" s="1">
        <f t="shared" si="283"/>
        <v>0</v>
      </c>
      <c r="CF182" s="1">
        <f t="shared" si="284"/>
        <v>0</v>
      </c>
      <c r="CG182" s="1">
        <f t="shared" si="284"/>
        <v>0</v>
      </c>
      <c r="CH182" s="1">
        <f t="shared" si="284"/>
        <v>0</v>
      </c>
      <c r="CI182" s="1">
        <f t="shared" si="284"/>
        <v>0</v>
      </c>
      <c r="CJ182" s="1">
        <f t="shared" si="284"/>
        <v>0</v>
      </c>
      <c r="CK182" s="1">
        <f t="shared" si="284"/>
        <v>0</v>
      </c>
      <c r="CL182" s="1">
        <f t="shared" si="284"/>
        <v>0</v>
      </c>
      <c r="CM182" s="1">
        <f t="shared" si="284"/>
        <v>0</v>
      </c>
      <c r="CN182" s="1">
        <f t="shared" si="284"/>
        <v>0</v>
      </c>
      <c r="CO182" s="1">
        <f t="shared" si="284"/>
        <v>0</v>
      </c>
      <c r="CP182" s="1">
        <f t="shared" si="285"/>
        <v>0</v>
      </c>
      <c r="CQ182" s="1">
        <f t="shared" si="285"/>
        <v>0</v>
      </c>
      <c r="CR182" s="1">
        <f t="shared" si="285"/>
        <v>0</v>
      </c>
      <c r="CS182" s="1">
        <f t="shared" si="285"/>
        <v>0</v>
      </c>
      <c r="CT182" s="1">
        <f t="shared" si="285"/>
        <v>0</v>
      </c>
      <c r="CU182" s="1">
        <f t="shared" si="285"/>
        <v>0</v>
      </c>
      <c r="CV182" s="1">
        <f t="shared" si="285"/>
        <v>0</v>
      </c>
      <c r="CW182" s="1">
        <f t="shared" si="285"/>
        <v>0</v>
      </c>
      <c r="CX182" s="1">
        <f t="shared" si="285"/>
        <v>0</v>
      </c>
      <c r="CY182" s="1">
        <f t="shared" si="285"/>
        <v>0</v>
      </c>
      <c r="CZ182" s="1">
        <f t="shared" si="286"/>
        <v>1</v>
      </c>
      <c r="DA182" s="1">
        <f t="shared" si="286"/>
        <v>0</v>
      </c>
      <c r="DB182" s="1">
        <f t="shared" si="286"/>
        <v>0</v>
      </c>
      <c r="DC182" s="1">
        <f t="shared" si="286"/>
        <v>0</v>
      </c>
      <c r="DD182" s="1">
        <f t="shared" si="286"/>
        <v>0</v>
      </c>
      <c r="DE182" s="1">
        <f t="shared" si="286"/>
        <v>0</v>
      </c>
      <c r="DF182" s="1">
        <f t="shared" si="286"/>
        <v>0</v>
      </c>
      <c r="DG182" s="1">
        <f t="shared" si="286"/>
        <v>0</v>
      </c>
      <c r="DH182" s="1">
        <f t="shared" si="286"/>
        <v>0</v>
      </c>
      <c r="DI182" s="1">
        <f t="shared" si="286"/>
        <v>0</v>
      </c>
      <c r="DJ182" s="1">
        <f t="shared" si="287"/>
        <v>0</v>
      </c>
      <c r="DK182" s="1">
        <f t="shared" si="287"/>
        <v>0</v>
      </c>
      <c r="DL182" s="1">
        <f t="shared" si="287"/>
        <v>0</v>
      </c>
      <c r="DM182" s="1">
        <f t="shared" si="287"/>
        <v>0</v>
      </c>
      <c r="DN182" s="1">
        <f t="shared" si="287"/>
        <v>0</v>
      </c>
      <c r="DO182" s="1">
        <f t="shared" si="287"/>
        <v>0</v>
      </c>
      <c r="DP182" s="26"/>
      <c r="DQ182" s="26"/>
      <c r="DR182" s="26"/>
      <c r="DS182" s="26"/>
      <c r="DT182" s="366"/>
      <c r="DU182" s="142"/>
      <c r="DV182" s="26"/>
      <c r="DW182" s="48">
        <v>169</v>
      </c>
      <c r="DX182" s="26" t="str">
        <f>IFERROR(INDEX(AT$11:AT$2000,_xlfn.AGGREGATE(15,6,(ROW(AT$11:AT$2000)-ROW(AT$11)+1)/($AU$11:$AU$2000=$DY$8),ROWS(DX$11:DX182))),"")</f>
        <v/>
      </c>
      <c r="DY182" s="4" t="str">
        <f>IFERROR(INDEX(AU$11:AU$2000,_xlfn.AGGREGATE(15,6,(ROW(AU$11:AU$2000)-ROW(AU$11)+1)/($AU$11:$AU$2000=$DY$8),ROWS(DY$11:DY182))),"")</f>
        <v/>
      </c>
      <c r="DZ182" s="26" t="str">
        <f>IFERROR(INDEX(AV$11:AV$2000,_xlfn.AGGREGATE(15,6,(ROW(AV$11:AV$2000)-ROW(AV$11)+1)/($AU$11:$AU$2000=$DY$8),ROWS(DZ$11:DZ182))),"")</f>
        <v/>
      </c>
      <c r="EA182" s="26" t="str">
        <f>IFERROR(INDEX(AW$11:AW$2000,_xlfn.AGGREGATE(15,6,(ROW(AW$11:AW$2000)-ROW(AW$11)+1)/($AU$11:$AU$2000=$DY$8),ROWS(EA$11:EA182))),"")</f>
        <v/>
      </c>
      <c r="EB182" s="26" t="str">
        <f>IFERROR(INDEX(AX$11:AX$2000,_xlfn.AGGREGATE(15,6,(ROW(AX$11:AX$2000)-ROW(AX$11)+1)/($AU$11:$AU$2000=$DY$8),ROWS(EB$11:EB182))),"")</f>
        <v/>
      </c>
      <c r="EC182" s="26" t="str">
        <f>IFERROR(INDEX(AY$11:AY$2000,_xlfn.AGGREGATE(15,6,(ROW(AY$11:AY$2000)-ROW(AY$11)+1)/($AU$11:$AU$2000=$DY$8),ROWS(EC$11:EC182))),"")</f>
        <v/>
      </c>
      <c r="ED182" s="26" t="str">
        <f>IFERROR(INDEX(AZ$11:AZ$2000,_xlfn.AGGREGATE(15,6,(ROW(AZ$11:AZ$2000)-ROW(AZ$11)+1)/($AU$11:$AU$2000=$DY$8),ROWS(ED$11:ED182))),"")</f>
        <v/>
      </c>
      <c r="EE182" s="26" t="str">
        <f>IFERROR(INDEX(BA$11:BA$2000,_xlfn.AGGREGATE(15,6,(ROW(BA$11:BA$2000)-ROW(BA$11)+1)/($AU$11:$AU$2000=$DY$8),ROWS(EE$11:EE182))),"")</f>
        <v/>
      </c>
      <c r="EF182" s="26" t="str">
        <f>IFERROR(INDEX(BB$11:BB$2000,_xlfn.AGGREGATE(15,6,(ROW(BB$11:BB$2000)-ROW(BB$11)+1)/($AU$11:$AU$2000=$DY$8),ROWS(EF$11:EF182))),"")</f>
        <v/>
      </c>
      <c r="EG182" s="26" t="str">
        <f>IFERROR(INDEX(BC$11:BC$2000,_xlfn.AGGREGATE(15,6,(ROW(BC$11:BC$2000)-ROW(BC$11)+1)/($AU$11:$AU$2000=$DY$8),ROWS(EG$11:EG182))),"")</f>
        <v/>
      </c>
      <c r="EH182" s="26" t="str">
        <f>IFERROR(INDEX(BD$11:BD$2000,_xlfn.AGGREGATE(15,6,(ROW(BD$11:BD$2000)-ROW(BD$11)+1)/($AU$11:$AU$2000=$DY$8),ROWS(EH$11:EH182))),"")</f>
        <v/>
      </c>
      <c r="EI182" s="26" t="str">
        <f>IFERROR(INDEX(BE$11:BE$2000,_xlfn.AGGREGATE(15,6,(ROW(BE$11:BE$2000)-ROW(BE$11)+1)/($AU$11:$AU$2000=$DY$8),ROWS(EI$11:EI182))),"")</f>
        <v/>
      </c>
      <c r="EJ182" s="26" t="str">
        <f>IFERROR(INDEX(BF$11:BF$2000,_xlfn.AGGREGATE(15,6,(ROW(BF$11:BF$2000)-ROW(BF$11)+1)/($AU$11:$AU$2000=$DY$8),ROWS(EJ$11:EJ182))),"")</f>
        <v/>
      </c>
      <c r="EK182" s="26" t="str">
        <f>IFERROR(INDEX(BG$11:BG$2000,_xlfn.AGGREGATE(15,6,(ROW(BG$11:BG$2000)-ROW(BG$11)+1)/($AU$11:$AU$2000=$DY$8),ROWS(EK$11:EK182))),"")</f>
        <v/>
      </c>
      <c r="EL182" s="26" t="str">
        <f>IFERROR(INDEX(BH$11:BH$2000,_xlfn.AGGREGATE(15,6,(ROW(BH$11:BH$2000)-ROW(BH$11)+1)/($AU$11:$AU$2000=$DY$8),ROWS(EL$11:EL182))),"")</f>
        <v/>
      </c>
      <c r="EM182" s="26" t="str">
        <f>IFERROR(INDEX(BI$11:BI$2000,_xlfn.AGGREGATE(15,6,(ROW(BI$11:BI$2000)-ROW(BI$11)+1)/($AU$11:$AU$2000=$DY$8),ROWS(EM$11:EM182))),"")</f>
        <v/>
      </c>
      <c r="EN182" s="26" t="str">
        <f>IFERROR(INDEX(BJ$11:BJ$2000,_xlfn.AGGREGATE(15,6,(ROW(BJ$11:BJ$2000)-ROW(BJ$11)+1)/($AU$11:$AU$2000=$DY$8),ROWS(EN$11:EN182))),"")</f>
        <v/>
      </c>
      <c r="EO182" s="26" t="str">
        <f>IFERROR(INDEX(BK$11:BK$2000,_xlfn.AGGREGATE(15,6,(ROW(BK$11:BK$2000)-ROW(BK$11)+1)/($AU$11:$AU$2000=$DY$8),ROWS(EO$11:EO182))),"")</f>
        <v/>
      </c>
      <c r="EP182" s="26" t="str">
        <f>IFERROR(INDEX(BL$11:BL$2000,_xlfn.AGGREGATE(15,6,(ROW(BL$11:BL$2000)-ROW(BL$11)+1)/($AU$11:$AU$2000=$DY$8),ROWS(EP$11:EP182))),"")</f>
        <v/>
      </c>
      <c r="EQ182" s="26" t="str">
        <f>IFERROR(INDEX(BM$11:BM$2000,_xlfn.AGGREGATE(15,6,(ROW(BM$11:BM$2000)-ROW(BM$11)+1)/($AU$11:$AU$2000=$DY$8),ROWS(EQ$11:EQ182))),"")</f>
        <v/>
      </c>
      <c r="ER182" s="26" t="str">
        <f>IFERROR(INDEX(BN$11:BN$2000,_xlfn.AGGREGATE(15,6,(ROW(BN$11:BN$2000)-ROW(BN$11)+1)/($AU$11:$AU$2000=$DY$8),ROWS(ER$11:ER182))),"")</f>
        <v/>
      </c>
      <c r="ES182" s="26" t="str">
        <f>IFERROR(INDEX(BO$11:BO$2000,_xlfn.AGGREGATE(15,6,(ROW(BO$11:BO$2000)-ROW(BO$11)+1)/($AU$11:$AU$2000=$DY$8),ROWS(ES$11:ES182))),"")</f>
        <v/>
      </c>
      <c r="ET182" s="63" t="str">
        <f>IFERROR(INDEX(BP$11:BP$2000,_xlfn.AGGREGATE(15,6,(ROW(BP$11:BP$2000)-ROW(BP$11)+1)/($AU$11:$AU$2000=$DY$8),ROWS(ET$11:ET182))),"")</f>
        <v/>
      </c>
      <c r="EU182" s="25"/>
      <c r="EV182" s="47">
        <v>30</v>
      </c>
      <c r="EX182" s="164" t="str">
        <f>IFERROR(INDEX(EX$100:EX$149,_xlfn.AGGREGATE(15,6,(ROW(EX$100:EX$149)-ROW(EX$100)+1)/($EX$100:$EX$149="PASS"),ROWS(EX$153:EX182))),"")</f>
        <v/>
      </c>
      <c r="EY182" s="28" t="str">
        <f>IFERROR(INDEX(EY$100:EY$149,_xlfn.AGGREGATE(15,6,(ROW(EY$100:EY$149)-ROW(EY$100)+1)/($EX$100:$EX$149="PASS"),ROWS(EY$153:EY182))),"")</f>
        <v/>
      </c>
      <c r="EZ182" s="25" t="str">
        <f>IFERROR(INDEX(EZ$100:EZ$149,_xlfn.AGGREGATE(15,6,(ROW(EZ$100:EZ$149)-ROW(EZ$100)+1)/($EX$100:$EX$149="PASS"),ROWS(EZ$153:EZ182))),"")</f>
        <v/>
      </c>
      <c r="FA182" s="25" t="str">
        <f>IFERROR(INDEX(FA$100:FA$149,_xlfn.AGGREGATE(15,6,(ROW(FA$100:FA$149)-ROW(FA$100)+1)/($EX$100:$EX$149="PASS"),ROWS(FA$153:FA182))),"")</f>
        <v/>
      </c>
      <c r="FB182" s="25" t="str">
        <f>IFERROR(INDEX(FB$100:FB$149,_xlfn.AGGREGATE(15,6,(ROW(FB$100:FB$149)-ROW(FB$100)+1)/($EX$100:$EX$149="PASS"),ROWS(FB$153:FB182))),"")</f>
        <v/>
      </c>
      <c r="FC182" s="25" t="str">
        <f>IFERROR(INDEX(FC$100:FC$149,_xlfn.AGGREGATE(15,6,(ROW(FC$100:FC$149)-ROW(EY$100)+1)/($EX$100:$EX$149="PASS"),ROWS(FC$153:FC182))),"")</f>
        <v/>
      </c>
      <c r="FD182" s="25" t="str">
        <f>IFERROR(INDEX(FD$100:FD$149,_xlfn.AGGREGATE(15,6,(ROW(FD$100:FD$149)-ROW(EZ$100)+1)/($EX$100:$EX$149="PASS"),ROWS(FD$153:FD182))),"")</f>
        <v/>
      </c>
      <c r="FE182" s="25" t="str">
        <f>IFERROR(INDEX(FE$100:FE$149,_xlfn.AGGREGATE(15,6,(ROW(FE$100:FE$149)-ROW(FA$100)+1)/($EX$100:$EX$149="PASS"),ROWS(FE$153:FE182))),"")</f>
        <v/>
      </c>
      <c r="FF182" s="30" t="str">
        <f>IFERROR(INDEX(FF$100:FF$149,_xlfn.AGGREGATE(15,6,(ROW(FF$100:FF$149)-ROW(FB$100)+1)/($EX$100:$EX$149="PASS"),ROWS(FF$153:FF182))),"")</f>
        <v/>
      </c>
      <c r="FG182" s="25" t="str">
        <f>IFERROR(INDEX(FG$100:FG$149,_xlfn.AGGREGATE(15,6,(ROW(FG$100:FG$149)-ROW(FC$100)+1)/($EX$100:$EX$149="PASS"),ROWS(FG$153:FG182))),"")</f>
        <v/>
      </c>
      <c r="FH182" s="25" t="str">
        <f>IFERROR(INDEX(FH$100:FH$149,_xlfn.AGGREGATE(15,6,(ROW(FH$100:FH$149)-ROW(FD$100)+1)/($EX$100:$EX$149="PASS"),ROWS(FH$153:FH182))),"")</f>
        <v/>
      </c>
      <c r="FI182" s="25" t="str">
        <f>IFERROR(INDEX(FI$100:FI$149,_xlfn.AGGREGATE(15,6,(ROW(FI$100:FI$149)-ROW(FE$100)+1)/($EX$100:$EX$149="PASS"),ROWS(FI$153:FI182))),"")</f>
        <v/>
      </c>
      <c r="FJ182" s="25" t="str">
        <f>IFERROR(INDEX(FJ$100:FJ$149,_xlfn.AGGREGATE(15,6,(ROW(FJ$100:FJ$149)-ROW(FF$100)+1)/($EX$100:$EX$149="PASS"),ROWS(FJ$153:FJ182))),"")</f>
        <v/>
      </c>
      <c r="FK182" s="25"/>
      <c r="FL182" s="28" t="str">
        <f>IFERROR(INDEX(FL$100:FL$149,_xlfn.AGGREGATE(15,6,(ROW(FL$100:FL$149)-ROW(FH$100)+1)/($EX$100:$EX$149="PASS"),ROWS(FL$153:FL182))),"")</f>
        <v/>
      </c>
      <c r="FM182" s="25" t="str">
        <f>IFERROR(INDEX(FM$100:FM$149,_xlfn.AGGREGATE(15,6,(ROW(FM$100:FM$149)-ROW(FI$100)+1)/($EX$100:$EX$149="PASS"),ROWS(FM$153:FM182))),"")</f>
        <v/>
      </c>
      <c r="FN182" s="25" t="str">
        <f>IFERROR(INDEX(FN$100:FN$149,_xlfn.AGGREGATE(15,6,(ROW(FN$100:FN$149)-ROW(FJ$100)+1)/($EX$100:$EX$149="PASS"),ROWS(FN$153:FN182))),"")</f>
        <v/>
      </c>
      <c r="FO182" s="25" t="str">
        <f>IFERROR(INDEX(FO$100:FO$149,_xlfn.AGGREGATE(15,6,(ROW(FO$100:FO$149)-ROW(FK$100)+1)/($EX$100:$EX$149="PASS"),ROWS(FO$153:FO182))),"")</f>
        <v/>
      </c>
      <c r="FP182" s="25" t="str">
        <f>IFERROR(INDEX(FP$100:FP$149,_xlfn.AGGREGATE(15,6,(ROW(FP$100:FP$149)-ROW(FL$100)+1)/($EX$100:$EX$149="PASS"),ROWS(FP$153:FP182))),"")</f>
        <v/>
      </c>
      <c r="FQ182" s="25" t="str">
        <f>IFERROR(INDEX(FQ$100:FQ$149,_xlfn.AGGREGATE(15,6,(ROW(FQ$100:FQ$149)-ROW(FM$100)+1)/($EX$100:$EX$149="PASS"),ROWS(FQ$153:FQ182))),"")</f>
        <v/>
      </c>
      <c r="FR182" s="25" t="str">
        <f>IFERROR(INDEX(FR$100:FR$149,_xlfn.AGGREGATE(15,6,(ROW(FR$100:FR$149)-ROW(FN$100)+1)/($EX$100:$EX$149="PASS"),ROWS(FR$153:FR182))),"")</f>
        <v/>
      </c>
      <c r="FS182" s="165" t="str">
        <f>IFERROR(INDEX(FS$100:FS$149,_xlfn.AGGREGATE(15,6,(ROW(FS$100:FS$149)-ROW(FO$100)+1)/($EX$100:$EX$149="PASS"),ROWS(FS$153:FS182))),"")</f>
        <v/>
      </c>
      <c r="FT182" s="25"/>
      <c r="FU182" s="49"/>
      <c r="FV182" s="21"/>
      <c r="FW182" s="164" t="str">
        <f>IFERROR(INDEX(FW$100:FW$149,_xlfn.AGGREGATE(15,6,(ROW(FW$100:FW$149)-ROW(FW$100)+1)/($FW$100:$FW$149="PASS"),ROWS(FW$153:FW182))),"")</f>
        <v>PASS</v>
      </c>
      <c r="FX182" s="28">
        <f>IFERROR(INDEX(FX$100:FX$149,_xlfn.AGGREGATE(15,6,(ROW(FX$100:FX$149)-ROW(FX$100)+1)/($FW$100:$FW$149="PASS"),ROWS(FX$153:FX182))),"")</f>
        <v>3</v>
      </c>
      <c r="FY182" s="25">
        <f>IFERROR(INDEX(FY$100:FY$149,_xlfn.AGGREGATE(15,6,(ROW(FY$100:FY$149)-ROW(FY$100)+1)/($FW$100:$FW$149="PASS"),ROWS(FY$153:FY182))),"")</f>
        <v>1</v>
      </c>
      <c r="FZ182" s="25">
        <f>IFERROR(INDEX(FZ$100:FZ$149,_xlfn.AGGREGATE(15,6,(ROW(FZ$100:FZ$149)-ROW(FZ$100)+1)/($FW$100:$FW$149="PASS"),ROWS(FZ$153:FZ182))),"")</f>
        <v>3</v>
      </c>
      <c r="GA182" s="25">
        <f>IFERROR(INDEX(GA$100:GA$149,_xlfn.AGGREGATE(15,6,(ROW(GA$100:GA$149)-ROW(GA$100)+1)/($FW$100:$FW$149="PASS"),ROWS(GA$153:GA182))),"")</f>
        <v>1</v>
      </c>
      <c r="GB182" s="25">
        <f>IFERROR(INDEX(GB$100:GB$149,_xlfn.AGGREGATE(15,6,(ROW(GB$100:GB$149)-ROW(FX$100)+1)/($FW$100:$FW$149="PASS"),ROWS(GB$153:GB182))),"")</f>
        <v>3</v>
      </c>
      <c r="GC182" s="25">
        <f>IFERROR(INDEX(GC$100:GC$149,_xlfn.AGGREGATE(15,6,(ROW(GC$100:GC$149)-ROW(FY$100)+1)/($FW$100:$FW$149="PASS"),ROWS(GC$153:GC182))),"")</f>
        <v>1</v>
      </c>
      <c r="GD182" s="25">
        <f>IFERROR(INDEX(GD$100:GD$149,_xlfn.AGGREGATE(15,6,(ROW(GD$100:GD$149)-ROW(FZ$100)+1)/($FW$100:$FW$149="PASS"),ROWS(GD$153:GD182))),"")</f>
        <v>3</v>
      </c>
      <c r="GE182" s="30">
        <f>IFERROR(INDEX(GE$100:GE$149,_xlfn.AGGREGATE(15,6,(ROW(GE$100:GE$149)-ROW(GA$100)+1)/($FW$100:$FW$149="PASS"),ROWS(GE$153:GE182))),"")</f>
        <v>1</v>
      </c>
      <c r="GF182" s="25">
        <f>IFERROR(INDEX(GF$100:GF$149,_xlfn.AGGREGATE(15,6,(ROW(GF$100:GF$149)-ROW(GB$100)+1)/($FW$100:$FW$149="PASS"),ROWS(GF$153:GF182))),"")</f>
        <v>433</v>
      </c>
      <c r="GG182" s="25">
        <f>IFERROR(INDEX(GG$100:GG$149,_xlfn.AGGREGATE(15,6,(ROW(GG$100:GG$149)-ROW(GC$100)+1)/($FW$100:$FW$149="PASS"),ROWS(GG$153:GG182))),"")</f>
        <v>0</v>
      </c>
      <c r="GH182" s="25">
        <f>IFERROR(INDEX(GH$100:GH$149,_xlfn.AGGREGATE(15,6,(ROW(GH$100:GH$149)-ROW(GD$100)+1)/($FW$100:$FW$149="PASS"),ROWS(GH$153:GH182))),"")</f>
        <v>467</v>
      </c>
      <c r="GI182" s="25">
        <f>IFERROR(INDEX(GI$100:GI$149,_xlfn.AGGREGATE(15,6,(ROW(GI$100:GI$149)-ROW(GE$100)+1)/($FW$100:$FW$149="PASS"),ROWS(GI$153:GI182))),"")</f>
        <v>17</v>
      </c>
      <c r="GJ182" s="25">
        <f>IFERROR(INDEX(GJ$100:GJ$149,_xlfn.AGGREGATE(15,6,(ROW(GJ$100:GJ$149)-ROW(GF$100)+1)/($FW$100:$FW$149="PASS"),ROWS(GJ$153:GJ182))),"")</f>
        <v>0</v>
      </c>
      <c r="GK182" s="28">
        <f>IFERROR(INDEX(GK$100:GK$149,_xlfn.AGGREGATE(15,6,(ROW(GK$100:GK$149)-ROW(GG$100)+1)/($FW$100:$FW$149="PASS"),ROWS(GK$153:GK182))),"")</f>
        <v>472.14859999999999</v>
      </c>
      <c r="GL182" s="25">
        <f>IFERROR(INDEX(GL$100:GL$149,_xlfn.AGGREGATE(15,6,(ROW(GL$100:GL$149)-ROW(GH$100)+1)/($FW$100:$FW$149="PASS"),ROWS(GL$153:GL182))),"")</f>
        <v>905.27359999999999</v>
      </c>
      <c r="GM182" s="165">
        <f>IFERROR(INDEX(GM$100:GM$149,_xlfn.AGGREGATE(15,6,(ROW(GM$100:GM$149)-ROW(GI$100)+1)/($FW$100:$FW$149="PASS"),ROWS(GM$153:GM182))),"")</f>
        <v>1372.3986</v>
      </c>
      <c r="GN182" s="25">
        <f>IFERROR(INDEX(GN$100:GN$149,_xlfn.AGGREGATE(15,6,(ROW(GN$100:GN$149)-ROW(GJ$100)+1)/($FW$100:$FW$149="PASS"),ROWS(GN$153:GN182))),"")</f>
        <v>1805.3986</v>
      </c>
      <c r="GO182" s="25"/>
      <c r="GP182" s="305"/>
      <c r="GR182" s="12"/>
      <c r="GS182" s="12"/>
      <c r="GT182" s="12"/>
      <c r="GU182" s="12"/>
      <c r="GV182" s="12"/>
      <c r="GW182" s="12"/>
      <c r="GX182" s="12"/>
      <c r="GY182" s="12"/>
      <c r="GZ182" s="12"/>
      <c r="HA182" s="12"/>
      <c r="HB182" s="12"/>
      <c r="HC182" s="26"/>
      <c r="HD182" s="26"/>
      <c r="HE182" s="26"/>
      <c r="HF182" s="26"/>
      <c r="HG182" s="26"/>
      <c r="HH182" s="2"/>
      <c r="HI182" s="2"/>
      <c r="HJ182" s="25"/>
      <c r="HK182" s="2"/>
      <c r="HL182" s="2"/>
    </row>
    <row r="183" spans="14:220" x14ac:dyDescent="0.3">
      <c r="N183" s="2"/>
      <c r="O183" s="25"/>
      <c r="P183" s="25"/>
      <c r="Q183" s="25"/>
      <c r="R183" s="25"/>
      <c r="S183" s="25"/>
      <c r="T183" s="25"/>
      <c r="U183" s="25"/>
      <c r="V183" s="2"/>
      <c r="W183" s="2"/>
      <c r="X183" s="2"/>
      <c r="Y183" s="25"/>
      <c r="Z183" s="25"/>
      <c r="AA183" s="25"/>
      <c r="AB183" s="2"/>
      <c r="AC183" s="25"/>
      <c r="AD183" s="25"/>
      <c r="AE183" s="25"/>
      <c r="AF183" s="25"/>
      <c r="AG183" s="25"/>
      <c r="AH183" s="25"/>
      <c r="AI183" s="25"/>
      <c r="AJ183" s="25"/>
      <c r="AK183" s="25"/>
      <c r="AL183" s="25"/>
      <c r="AM183" s="25"/>
      <c r="AN183" s="25"/>
      <c r="AO183" s="25"/>
      <c r="AP183" s="25"/>
      <c r="AQ183" s="25"/>
      <c r="AR183" s="142"/>
      <c r="AS183" s="18">
        <v>27</v>
      </c>
      <c r="AT183" s="26" t="s">
        <v>122</v>
      </c>
      <c r="AU183" s="4" t="str">
        <f t="shared" si="261"/>
        <v>FAIL</v>
      </c>
      <c r="AV183" s="26">
        <v>1</v>
      </c>
      <c r="AW183" s="26">
        <v>1</v>
      </c>
      <c r="AX183" s="26">
        <v>3</v>
      </c>
      <c r="AY183" s="26">
        <v>3</v>
      </c>
      <c r="AZ183" s="26">
        <v>1</v>
      </c>
      <c r="BA183" s="26">
        <v>1</v>
      </c>
      <c r="BB183" s="26">
        <v>3</v>
      </c>
      <c r="BC183" s="26">
        <v>3</v>
      </c>
      <c r="BD183" s="26">
        <f t="shared" si="262"/>
        <v>219</v>
      </c>
      <c r="BE183" s="26"/>
      <c r="BF183" s="26">
        <f t="shared" si="263"/>
        <v>273</v>
      </c>
      <c r="BG183" s="63">
        <f t="shared" si="260"/>
        <v>27</v>
      </c>
      <c r="BH183" s="26"/>
      <c r="BI183" s="138">
        <f t="shared" si="264"/>
        <v>219</v>
      </c>
      <c r="BJ183" s="138">
        <f t="shared" si="265"/>
        <v>438</v>
      </c>
      <c r="BK183" s="138">
        <f t="shared" si="266"/>
        <v>711</v>
      </c>
      <c r="BL183" s="138">
        <f t="shared" si="267"/>
        <v>984</v>
      </c>
      <c r="BM183" s="138">
        <f t="shared" si="268"/>
        <v>1203</v>
      </c>
      <c r="BN183" s="138">
        <f t="shared" si="269"/>
        <v>1422</v>
      </c>
      <c r="BO183" s="138">
        <f t="shared" si="270"/>
        <v>1695</v>
      </c>
      <c r="BP183" s="138">
        <f t="shared" si="271"/>
        <v>0</v>
      </c>
      <c r="BQ183" s="26"/>
      <c r="BR183" s="26" t="str">
        <f t="shared" si="272"/>
        <v>yes3</v>
      </c>
      <c r="BS183" s="26" t="str">
        <f t="shared" si="250"/>
        <v>Int</v>
      </c>
      <c r="BT183" s="26"/>
      <c r="BU183" s="26"/>
      <c r="BV183" s="1">
        <f t="shared" si="283"/>
        <v>0</v>
      </c>
      <c r="BW183" s="1">
        <f t="shared" si="283"/>
        <v>0</v>
      </c>
      <c r="BX183" s="1">
        <f t="shared" si="283"/>
        <v>0</v>
      </c>
      <c r="BY183" s="1">
        <f t="shared" si="283"/>
        <v>0</v>
      </c>
      <c r="BZ183" s="1">
        <f t="shared" si="283"/>
        <v>0</v>
      </c>
      <c r="CA183" s="1">
        <f t="shared" si="283"/>
        <v>0</v>
      </c>
      <c r="CB183" s="1">
        <f t="shared" si="283"/>
        <v>0</v>
      </c>
      <c r="CC183" s="1">
        <f t="shared" si="283"/>
        <v>0</v>
      </c>
      <c r="CD183" s="1">
        <f t="shared" si="283"/>
        <v>0</v>
      </c>
      <c r="CE183" s="1">
        <f t="shared" si="283"/>
        <v>0</v>
      </c>
      <c r="CF183" s="1">
        <f t="shared" si="284"/>
        <v>0</v>
      </c>
      <c r="CG183" s="1">
        <f t="shared" si="284"/>
        <v>0</v>
      </c>
      <c r="CH183" s="1">
        <f t="shared" si="284"/>
        <v>0</v>
      </c>
      <c r="CI183" s="1">
        <f t="shared" si="284"/>
        <v>0</v>
      </c>
      <c r="CJ183" s="1">
        <f t="shared" si="284"/>
        <v>0</v>
      </c>
      <c r="CK183" s="1">
        <f t="shared" si="284"/>
        <v>0</v>
      </c>
      <c r="CL183" s="1">
        <f t="shared" si="284"/>
        <v>0</v>
      </c>
      <c r="CM183" s="1">
        <f t="shared" si="284"/>
        <v>0</v>
      </c>
      <c r="CN183" s="1">
        <f t="shared" si="284"/>
        <v>0</v>
      </c>
      <c r="CO183" s="1">
        <f t="shared" si="284"/>
        <v>0</v>
      </c>
      <c r="CP183" s="1">
        <f t="shared" si="285"/>
        <v>0</v>
      </c>
      <c r="CQ183" s="1">
        <f t="shared" si="285"/>
        <v>0</v>
      </c>
      <c r="CR183" s="1">
        <f t="shared" si="285"/>
        <v>0</v>
      </c>
      <c r="CS183" s="1">
        <f t="shared" si="285"/>
        <v>0</v>
      </c>
      <c r="CT183" s="1">
        <f t="shared" si="285"/>
        <v>0</v>
      </c>
      <c r="CU183" s="1">
        <f t="shared" si="285"/>
        <v>0</v>
      </c>
      <c r="CV183" s="1">
        <f t="shared" si="285"/>
        <v>0</v>
      </c>
      <c r="CW183" s="1">
        <f t="shared" si="285"/>
        <v>0</v>
      </c>
      <c r="CX183" s="1">
        <f t="shared" si="285"/>
        <v>0</v>
      </c>
      <c r="CY183" s="1">
        <f t="shared" si="285"/>
        <v>0</v>
      </c>
      <c r="CZ183" s="1">
        <f t="shared" si="286"/>
        <v>1</v>
      </c>
      <c r="DA183" s="1">
        <f t="shared" si="286"/>
        <v>0</v>
      </c>
      <c r="DB183" s="1">
        <f t="shared" si="286"/>
        <v>0</v>
      </c>
      <c r="DC183" s="1">
        <f t="shared" si="286"/>
        <v>0</v>
      </c>
      <c r="DD183" s="1">
        <f t="shared" si="286"/>
        <v>0</v>
      </c>
      <c r="DE183" s="1">
        <f t="shared" si="286"/>
        <v>0</v>
      </c>
      <c r="DF183" s="1">
        <f t="shared" si="286"/>
        <v>0</v>
      </c>
      <c r="DG183" s="1">
        <f t="shared" si="286"/>
        <v>0</v>
      </c>
      <c r="DH183" s="1">
        <f t="shared" si="286"/>
        <v>0</v>
      </c>
      <c r="DI183" s="1">
        <f t="shared" si="286"/>
        <v>0</v>
      </c>
      <c r="DJ183" s="1">
        <f t="shared" si="287"/>
        <v>0</v>
      </c>
      <c r="DK183" s="1">
        <f t="shared" si="287"/>
        <v>0</v>
      </c>
      <c r="DL183" s="1">
        <f t="shared" si="287"/>
        <v>0</v>
      </c>
      <c r="DM183" s="1">
        <f t="shared" si="287"/>
        <v>0</v>
      </c>
      <c r="DN183" s="1">
        <f t="shared" si="287"/>
        <v>0</v>
      </c>
      <c r="DO183" s="1">
        <f t="shared" si="287"/>
        <v>0</v>
      </c>
      <c r="DP183" s="26"/>
      <c r="DQ183" s="26"/>
      <c r="DR183" s="26"/>
      <c r="DS183" s="26"/>
      <c r="DT183" s="366"/>
      <c r="DU183" s="142"/>
      <c r="DV183" s="26"/>
      <c r="DW183" s="48">
        <v>170</v>
      </c>
      <c r="DX183" s="26" t="str">
        <f>IFERROR(INDEX(AT$11:AT$2000,_xlfn.AGGREGATE(15,6,(ROW(AT$11:AT$2000)-ROW(AT$11)+1)/($AU$11:$AU$2000=$DY$8),ROWS(DX$11:DX183))),"")</f>
        <v/>
      </c>
      <c r="DY183" s="4" t="str">
        <f>IFERROR(INDEX(AU$11:AU$2000,_xlfn.AGGREGATE(15,6,(ROW(AU$11:AU$2000)-ROW(AU$11)+1)/($AU$11:$AU$2000=$DY$8),ROWS(DY$11:DY183))),"")</f>
        <v/>
      </c>
      <c r="DZ183" s="26" t="str">
        <f>IFERROR(INDEX(AV$11:AV$2000,_xlfn.AGGREGATE(15,6,(ROW(AV$11:AV$2000)-ROW(AV$11)+1)/($AU$11:$AU$2000=$DY$8),ROWS(DZ$11:DZ183))),"")</f>
        <v/>
      </c>
      <c r="EA183" s="26" t="str">
        <f>IFERROR(INDEX(AW$11:AW$2000,_xlfn.AGGREGATE(15,6,(ROW(AW$11:AW$2000)-ROW(AW$11)+1)/($AU$11:$AU$2000=$DY$8),ROWS(EA$11:EA183))),"")</f>
        <v/>
      </c>
      <c r="EB183" s="26" t="str">
        <f>IFERROR(INDEX(AX$11:AX$2000,_xlfn.AGGREGATE(15,6,(ROW(AX$11:AX$2000)-ROW(AX$11)+1)/($AU$11:$AU$2000=$DY$8),ROWS(EB$11:EB183))),"")</f>
        <v/>
      </c>
      <c r="EC183" s="26" t="str">
        <f>IFERROR(INDEX(AY$11:AY$2000,_xlfn.AGGREGATE(15,6,(ROW(AY$11:AY$2000)-ROW(AY$11)+1)/($AU$11:$AU$2000=$DY$8),ROWS(EC$11:EC183))),"")</f>
        <v/>
      </c>
      <c r="ED183" s="26" t="str">
        <f>IFERROR(INDEX(AZ$11:AZ$2000,_xlfn.AGGREGATE(15,6,(ROW(AZ$11:AZ$2000)-ROW(AZ$11)+1)/($AU$11:$AU$2000=$DY$8),ROWS(ED$11:ED183))),"")</f>
        <v/>
      </c>
      <c r="EE183" s="26" t="str">
        <f>IFERROR(INDEX(BA$11:BA$2000,_xlfn.AGGREGATE(15,6,(ROW(BA$11:BA$2000)-ROW(BA$11)+1)/($AU$11:$AU$2000=$DY$8),ROWS(EE$11:EE183))),"")</f>
        <v/>
      </c>
      <c r="EF183" s="26" t="str">
        <f>IFERROR(INDEX(BB$11:BB$2000,_xlfn.AGGREGATE(15,6,(ROW(BB$11:BB$2000)-ROW(BB$11)+1)/($AU$11:$AU$2000=$DY$8),ROWS(EF$11:EF183))),"")</f>
        <v/>
      </c>
      <c r="EG183" s="26" t="str">
        <f>IFERROR(INDEX(BC$11:BC$2000,_xlfn.AGGREGATE(15,6,(ROW(BC$11:BC$2000)-ROW(BC$11)+1)/($AU$11:$AU$2000=$DY$8),ROWS(EG$11:EG183))),"")</f>
        <v/>
      </c>
      <c r="EH183" s="26" t="str">
        <f>IFERROR(INDEX(BD$11:BD$2000,_xlfn.AGGREGATE(15,6,(ROW(BD$11:BD$2000)-ROW(BD$11)+1)/($AU$11:$AU$2000=$DY$8),ROWS(EH$11:EH183))),"")</f>
        <v/>
      </c>
      <c r="EI183" s="26" t="str">
        <f>IFERROR(INDEX(BE$11:BE$2000,_xlfn.AGGREGATE(15,6,(ROW(BE$11:BE$2000)-ROW(BE$11)+1)/($AU$11:$AU$2000=$DY$8),ROWS(EI$11:EI183))),"")</f>
        <v/>
      </c>
      <c r="EJ183" s="26" t="str">
        <f>IFERROR(INDEX(BF$11:BF$2000,_xlfn.AGGREGATE(15,6,(ROW(BF$11:BF$2000)-ROW(BF$11)+1)/($AU$11:$AU$2000=$DY$8),ROWS(EJ$11:EJ183))),"")</f>
        <v/>
      </c>
      <c r="EK183" s="26" t="str">
        <f>IFERROR(INDEX(BG$11:BG$2000,_xlfn.AGGREGATE(15,6,(ROW(BG$11:BG$2000)-ROW(BG$11)+1)/($AU$11:$AU$2000=$DY$8),ROWS(EK$11:EK183))),"")</f>
        <v/>
      </c>
      <c r="EL183" s="26" t="str">
        <f>IFERROR(INDEX(BH$11:BH$2000,_xlfn.AGGREGATE(15,6,(ROW(BH$11:BH$2000)-ROW(BH$11)+1)/($AU$11:$AU$2000=$DY$8),ROWS(EL$11:EL183))),"")</f>
        <v/>
      </c>
      <c r="EM183" s="26" t="str">
        <f>IFERROR(INDEX(BI$11:BI$2000,_xlfn.AGGREGATE(15,6,(ROW(BI$11:BI$2000)-ROW(BI$11)+1)/($AU$11:$AU$2000=$DY$8),ROWS(EM$11:EM183))),"")</f>
        <v/>
      </c>
      <c r="EN183" s="26" t="str">
        <f>IFERROR(INDEX(BJ$11:BJ$2000,_xlfn.AGGREGATE(15,6,(ROW(BJ$11:BJ$2000)-ROW(BJ$11)+1)/($AU$11:$AU$2000=$DY$8),ROWS(EN$11:EN183))),"")</f>
        <v/>
      </c>
      <c r="EO183" s="26" t="str">
        <f>IFERROR(INDEX(BK$11:BK$2000,_xlfn.AGGREGATE(15,6,(ROW(BK$11:BK$2000)-ROW(BK$11)+1)/($AU$11:$AU$2000=$DY$8),ROWS(EO$11:EO183))),"")</f>
        <v/>
      </c>
      <c r="EP183" s="26" t="str">
        <f>IFERROR(INDEX(BL$11:BL$2000,_xlfn.AGGREGATE(15,6,(ROW(BL$11:BL$2000)-ROW(BL$11)+1)/($AU$11:$AU$2000=$DY$8),ROWS(EP$11:EP183))),"")</f>
        <v/>
      </c>
      <c r="EQ183" s="26" t="str">
        <f>IFERROR(INDEX(BM$11:BM$2000,_xlfn.AGGREGATE(15,6,(ROW(BM$11:BM$2000)-ROW(BM$11)+1)/($AU$11:$AU$2000=$DY$8),ROWS(EQ$11:EQ183))),"")</f>
        <v/>
      </c>
      <c r="ER183" s="26" t="str">
        <f>IFERROR(INDEX(BN$11:BN$2000,_xlfn.AGGREGATE(15,6,(ROW(BN$11:BN$2000)-ROW(BN$11)+1)/($AU$11:$AU$2000=$DY$8),ROWS(ER$11:ER183))),"")</f>
        <v/>
      </c>
      <c r="ES183" s="26" t="str">
        <f>IFERROR(INDEX(BO$11:BO$2000,_xlfn.AGGREGATE(15,6,(ROW(BO$11:BO$2000)-ROW(BO$11)+1)/($AU$11:$AU$2000=$DY$8),ROWS(ES$11:ES183))),"")</f>
        <v/>
      </c>
      <c r="ET183" s="63" t="str">
        <f>IFERROR(INDEX(BP$11:BP$2000,_xlfn.AGGREGATE(15,6,(ROW(BP$11:BP$2000)-ROW(BP$11)+1)/($AU$11:$AU$2000=$DY$8),ROWS(ET$11:ET183))),"")</f>
        <v/>
      </c>
      <c r="EU183" s="25"/>
      <c r="EV183" s="47">
        <v>31</v>
      </c>
      <c r="EX183" s="164" t="str">
        <f>IFERROR(INDEX(EX$100:EX$149,_xlfn.AGGREGATE(15,6,(ROW(EX$100:EX$149)-ROW(EX$100)+1)/($EX$100:$EX$149="PASS"),ROWS(EX$153:EX183))),"")</f>
        <v/>
      </c>
      <c r="EY183" s="28" t="str">
        <f>IFERROR(INDEX(EY$100:EY$149,_xlfn.AGGREGATE(15,6,(ROW(EY$100:EY$149)-ROW(EY$100)+1)/($EX$100:$EX$149="PASS"),ROWS(EY$153:EY183))),"")</f>
        <v/>
      </c>
      <c r="EZ183" s="25" t="str">
        <f>IFERROR(INDEX(EZ$100:EZ$149,_xlfn.AGGREGATE(15,6,(ROW(EZ$100:EZ$149)-ROW(EZ$100)+1)/($EX$100:$EX$149="PASS"),ROWS(EZ$153:EZ183))),"")</f>
        <v/>
      </c>
      <c r="FA183" s="25" t="str">
        <f>IFERROR(INDEX(FA$100:FA$149,_xlfn.AGGREGATE(15,6,(ROW(FA$100:FA$149)-ROW(FA$100)+1)/($EX$100:$EX$149="PASS"),ROWS(FA$153:FA183))),"")</f>
        <v/>
      </c>
      <c r="FB183" s="25" t="str">
        <f>IFERROR(INDEX(FB$100:FB$149,_xlfn.AGGREGATE(15,6,(ROW(FB$100:FB$149)-ROW(FB$100)+1)/($EX$100:$EX$149="PASS"),ROWS(FB$153:FB183))),"")</f>
        <v/>
      </c>
      <c r="FC183" s="25" t="str">
        <f>IFERROR(INDEX(FC$100:FC$149,_xlfn.AGGREGATE(15,6,(ROW(FC$100:FC$149)-ROW(EY$100)+1)/($EX$100:$EX$149="PASS"),ROWS(FC$153:FC183))),"")</f>
        <v/>
      </c>
      <c r="FD183" s="25" t="str">
        <f>IFERROR(INDEX(FD$100:FD$149,_xlfn.AGGREGATE(15,6,(ROW(FD$100:FD$149)-ROW(EZ$100)+1)/($EX$100:$EX$149="PASS"),ROWS(FD$153:FD183))),"")</f>
        <v/>
      </c>
      <c r="FE183" s="25" t="str">
        <f>IFERROR(INDEX(FE$100:FE$149,_xlfn.AGGREGATE(15,6,(ROW(FE$100:FE$149)-ROW(FA$100)+1)/($EX$100:$EX$149="PASS"),ROWS(FE$153:FE183))),"")</f>
        <v/>
      </c>
      <c r="FF183" s="30" t="str">
        <f>IFERROR(INDEX(FF$100:FF$149,_xlfn.AGGREGATE(15,6,(ROW(FF$100:FF$149)-ROW(FB$100)+1)/($EX$100:$EX$149="PASS"),ROWS(FF$153:FF183))),"")</f>
        <v/>
      </c>
      <c r="FG183" s="25" t="str">
        <f>IFERROR(INDEX(FG$100:FG$149,_xlfn.AGGREGATE(15,6,(ROW(FG$100:FG$149)-ROW(FC$100)+1)/($EX$100:$EX$149="PASS"),ROWS(FG$153:FG183))),"")</f>
        <v/>
      </c>
      <c r="FH183" s="25" t="str">
        <f>IFERROR(INDEX(FH$100:FH$149,_xlfn.AGGREGATE(15,6,(ROW(FH$100:FH$149)-ROW(FD$100)+1)/($EX$100:$EX$149="PASS"),ROWS(FH$153:FH183))),"")</f>
        <v/>
      </c>
      <c r="FI183" s="25" t="str">
        <f>IFERROR(INDEX(FI$100:FI$149,_xlfn.AGGREGATE(15,6,(ROW(FI$100:FI$149)-ROW(FE$100)+1)/($EX$100:$EX$149="PASS"),ROWS(FI$153:FI183))),"")</f>
        <v/>
      </c>
      <c r="FJ183" s="25" t="str">
        <f>IFERROR(INDEX(FJ$100:FJ$149,_xlfn.AGGREGATE(15,6,(ROW(FJ$100:FJ$149)-ROW(FF$100)+1)/($EX$100:$EX$149="PASS"),ROWS(FJ$153:FJ183))),"")</f>
        <v/>
      </c>
      <c r="FK183" s="25"/>
      <c r="FL183" s="28" t="str">
        <f>IFERROR(INDEX(FL$100:FL$149,_xlfn.AGGREGATE(15,6,(ROW(FL$100:FL$149)-ROW(FH$100)+1)/($EX$100:$EX$149="PASS"),ROWS(FL$153:FL183))),"")</f>
        <v/>
      </c>
      <c r="FM183" s="25" t="str">
        <f>IFERROR(INDEX(FM$100:FM$149,_xlfn.AGGREGATE(15,6,(ROW(FM$100:FM$149)-ROW(FI$100)+1)/($EX$100:$EX$149="PASS"),ROWS(FM$153:FM183))),"")</f>
        <v/>
      </c>
      <c r="FN183" s="25" t="str">
        <f>IFERROR(INDEX(FN$100:FN$149,_xlfn.AGGREGATE(15,6,(ROW(FN$100:FN$149)-ROW(FJ$100)+1)/($EX$100:$EX$149="PASS"),ROWS(FN$153:FN183))),"")</f>
        <v/>
      </c>
      <c r="FO183" s="25" t="str">
        <f>IFERROR(INDEX(FO$100:FO$149,_xlfn.AGGREGATE(15,6,(ROW(FO$100:FO$149)-ROW(FK$100)+1)/($EX$100:$EX$149="PASS"),ROWS(FO$153:FO183))),"")</f>
        <v/>
      </c>
      <c r="FP183" s="25" t="str">
        <f>IFERROR(INDEX(FP$100:FP$149,_xlfn.AGGREGATE(15,6,(ROW(FP$100:FP$149)-ROW(FL$100)+1)/($EX$100:$EX$149="PASS"),ROWS(FP$153:FP183))),"")</f>
        <v/>
      </c>
      <c r="FQ183" s="25" t="str">
        <f>IFERROR(INDEX(FQ$100:FQ$149,_xlfn.AGGREGATE(15,6,(ROW(FQ$100:FQ$149)-ROW(FM$100)+1)/($EX$100:$EX$149="PASS"),ROWS(FQ$153:FQ183))),"")</f>
        <v/>
      </c>
      <c r="FR183" s="25" t="str">
        <f>IFERROR(INDEX(FR$100:FR$149,_xlfn.AGGREGATE(15,6,(ROW(FR$100:FR$149)-ROW(FN$100)+1)/($EX$100:$EX$149="PASS"),ROWS(FR$153:FR183))),"")</f>
        <v/>
      </c>
      <c r="FS183" s="165" t="str">
        <f>IFERROR(INDEX(FS$100:FS$149,_xlfn.AGGREGATE(15,6,(ROW(FS$100:FS$149)-ROW(FO$100)+1)/($EX$100:$EX$149="PASS"),ROWS(FS$153:FS183))),"")</f>
        <v/>
      </c>
      <c r="FT183" s="25"/>
      <c r="FU183" s="49"/>
      <c r="FV183" s="21"/>
      <c r="FW183" s="164" t="str">
        <f>IFERROR(INDEX(FW$100:FW$149,_xlfn.AGGREGATE(15,6,(ROW(FW$100:FW$149)-ROW(FW$100)+1)/($FW$100:$FW$149="PASS"),ROWS(FW$153:FW183))),"")</f>
        <v>PASS</v>
      </c>
      <c r="FX183" s="28">
        <f>IFERROR(INDEX(FX$100:FX$149,_xlfn.AGGREGATE(15,6,(ROW(FX$100:FX$149)-ROW(FX$100)+1)/($FW$100:$FW$149="PASS"),ROWS(FX$153:FX183))),"")</f>
        <v>1</v>
      </c>
      <c r="FY183" s="25">
        <f>IFERROR(INDEX(FY$100:FY$149,_xlfn.AGGREGATE(15,6,(ROW(FY$100:FY$149)-ROW(FY$100)+1)/($FW$100:$FW$149="PASS"),ROWS(FY$153:FY183))),"")</f>
        <v>3</v>
      </c>
      <c r="FZ183" s="25">
        <f>IFERROR(INDEX(FZ$100:FZ$149,_xlfn.AGGREGATE(15,6,(ROW(FZ$100:FZ$149)-ROW(FZ$100)+1)/($FW$100:$FW$149="PASS"),ROWS(FZ$153:FZ183))),"")</f>
        <v>1</v>
      </c>
      <c r="GA183" s="25">
        <f>IFERROR(INDEX(GA$100:GA$149,_xlfn.AGGREGATE(15,6,(ROW(GA$100:GA$149)-ROW(GA$100)+1)/($FW$100:$FW$149="PASS"),ROWS(GA$153:GA183))),"")</f>
        <v>3</v>
      </c>
      <c r="GB183" s="25">
        <f>IFERROR(INDEX(GB$100:GB$149,_xlfn.AGGREGATE(15,6,(ROW(GB$100:GB$149)-ROW(FX$100)+1)/($FW$100:$FW$149="PASS"),ROWS(GB$153:GB183))),"")</f>
        <v>1</v>
      </c>
      <c r="GC183" s="25">
        <f>IFERROR(INDEX(GC$100:GC$149,_xlfn.AGGREGATE(15,6,(ROW(GC$100:GC$149)-ROW(FY$100)+1)/($FW$100:$FW$149="PASS"),ROWS(GC$153:GC183))),"")</f>
        <v>3</v>
      </c>
      <c r="GD183" s="25">
        <f>IFERROR(INDEX(GD$100:GD$149,_xlfn.AGGREGATE(15,6,(ROW(GD$100:GD$149)-ROW(FZ$100)+1)/($FW$100:$FW$149="PASS"),ROWS(GD$153:GD183))),"")</f>
        <v>1</v>
      </c>
      <c r="GE183" s="30">
        <f>IFERROR(INDEX(GE$100:GE$149,_xlfn.AGGREGATE(15,6,(ROW(GE$100:GE$149)-ROW(GA$100)+1)/($FW$100:$FW$149="PASS"),ROWS(GE$153:GE183))),"")</f>
        <v>3</v>
      </c>
      <c r="GF183" s="25">
        <f>IFERROR(INDEX(GF$100:GF$149,_xlfn.AGGREGATE(15,6,(ROW(GF$100:GF$149)-ROW(GB$100)+1)/($FW$100:$FW$149="PASS"),ROWS(GF$153:GF183))),"")</f>
        <v>433</v>
      </c>
      <c r="GG183" s="25">
        <f>IFERROR(INDEX(GG$100:GG$149,_xlfn.AGGREGATE(15,6,(ROW(GG$100:GG$149)-ROW(GC$100)+1)/($FW$100:$FW$149="PASS"),ROWS(GG$153:GG183))),"")</f>
        <v>0</v>
      </c>
      <c r="GH183" s="25">
        <f>IFERROR(INDEX(GH$100:GH$149,_xlfn.AGGREGATE(15,6,(ROW(GH$100:GH$149)-ROW(GD$100)+1)/($FW$100:$FW$149="PASS"),ROWS(GH$153:GH183))),"")</f>
        <v>467</v>
      </c>
      <c r="GI183" s="25">
        <f>IFERROR(INDEX(GI$100:GI$149,_xlfn.AGGREGATE(15,6,(ROW(GI$100:GI$149)-ROW(GE$100)+1)/($FW$100:$FW$149="PASS"),ROWS(GI$153:GI183))),"")</f>
        <v>17</v>
      </c>
      <c r="GJ183" s="25">
        <f>IFERROR(INDEX(GJ$100:GJ$149,_xlfn.AGGREGATE(15,6,(ROW(GJ$100:GJ$149)-ROW(GF$100)+1)/($FW$100:$FW$149="PASS"),ROWS(GJ$153:GJ183))),"")</f>
        <v>0</v>
      </c>
      <c r="GK183" s="28">
        <f>IFERROR(INDEX(GK$100:GK$149,_xlfn.AGGREGATE(15,6,(ROW(GK$100:GK$149)-ROW(GG$100)+1)/($FW$100:$FW$149="PASS"),ROWS(GK$153:GK183))),"")</f>
        <v>438.14859999999999</v>
      </c>
      <c r="GL183" s="25">
        <f>IFERROR(INDEX(GL$100:GL$149,_xlfn.AGGREGATE(15,6,(ROW(GL$100:GL$149)-ROW(GH$100)+1)/($FW$100:$FW$149="PASS"),ROWS(GL$153:GL183))),"")</f>
        <v>905.27359999999999</v>
      </c>
      <c r="GM183" s="165">
        <f>IFERROR(INDEX(GM$100:GM$149,_xlfn.AGGREGATE(15,6,(ROW(GM$100:GM$149)-ROW(GI$100)+1)/($FW$100:$FW$149="PASS"),ROWS(GM$153:GM183))),"")</f>
        <v>1338.3986</v>
      </c>
      <c r="GN183" s="25">
        <f>IFERROR(INDEX(GN$100:GN$149,_xlfn.AGGREGATE(15,6,(ROW(GN$100:GN$149)-ROW(GJ$100)+1)/($FW$100:$FW$149="PASS"),ROWS(GN$153:GN183))),"")</f>
        <v>1805.3986</v>
      </c>
      <c r="GO183" s="25"/>
      <c r="GP183" s="305"/>
      <c r="GR183" s="12"/>
      <c r="GS183" s="12"/>
      <c r="GT183" s="12"/>
      <c r="GU183" s="12"/>
      <c r="GV183" s="12"/>
      <c r="GW183" s="12"/>
      <c r="GX183" s="12"/>
      <c r="GY183" s="12"/>
      <c r="GZ183" s="12"/>
      <c r="HA183" s="12"/>
      <c r="HB183" s="12"/>
      <c r="HC183" s="26"/>
      <c r="HD183" s="26"/>
      <c r="HE183" s="26"/>
      <c r="HF183" s="26"/>
      <c r="HG183" s="26"/>
      <c r="HH183" s="2"/>
      <c r="HI183" s="2"/>
      <c r="HJ183" s="25"/>
      <c r="HK183" s="2"/>
      <c r="HL183" s="2"/>
    </row>
    <row r="184" spans="14:220" x14ac:dyDescent="0.3">
      <c r="N184" s="2"/>
      <c r="O184" s="25"/>
      <c r="P184" s="25"/>
      <c r="Q184" s="25"/>
      <c r="R184" s="25"/>
      <c r="S184" s="25"/>
      <c r="T184" s="25"/>
      <c r="U184" s="25"/>
      <c r="V184" s="2"/>
      <c r="W184" s="2"/>
      <c r="X184" s="2"/>
      <c r="Y184" s="25"/>
      <c r="Z184" s="25"/>
      <c r="AA184" s="25"/>
      <c r="AB184" s="2"/>
      <c r="AC184" s="25"/>
      <c r="AD184" s="25"/>
      <c r="AE184" s="25"/>
      <c r="AF184" s="25"/>
      <c r="AG184" s="25"/>
      <c r="AH184" s="25"/>
      <c r="AI184" s="25"/>
      <c r="AJ184" s="25"/>
      <c r="AK184" s="25"/>
      <c r="AL184" s="25"/>
      <c r="AM184" s="25"/>
      <c r="AN184" s="25"/>
      <c r="AO184" s="25"/>
      <c r="AP184" s="25"/>
      <c r="AQ184" s="25"/>
      <c r="AR184" s="142"/>
      <c r="AS184" s="18">
        <v>28</v>
      </c>
      <c r="AT184" s="26" t="s">
        <v>122</v>
      </c>
      <c r="AU184" s="4" t="str">
        <f t="shared" si="261"/>
        <v>FAIL</v>
      </c>
      <c r="AV184" s="26">
        <v>1</v>
      </c>
      <c r="AW184" s="26">
        <v>1</v>
      </c>
      <c r="AX184" s="26">
        <v>3</v>
      </c>
      <c r="AY184" s="26">
        <v>3</v>
      </c>
      <c r="AZ184" s="26">
        <v>1</v>
      </c>
      <c r="BA184" s="26">
        <v>1</v>
      </c>
      <c r="BB184" s="26">
        <v>3</v>
      </c>
      <c r="BC184" s="26">
        <v>3</v>
      </c>
      <c r="BD184" s="26">
        <f t="shared" si="262"/>
        <v>218</v>
      </c>
      <c r="BE184" s="26"/>
      <c r="BF184" s="26">
        <f t="shared" si="263"/>
        <v>274</v>
      </c>
      <c r="BG184" s="63">
        <f t="shared" si="260"/>
        <v>28</v>
      </c>
      <c r="BH184" s="26"/>
      <c r="BI184" s="138">
        <f t="shared" si="264"/>
        <v>218</v>
      </c>
      <c r="BJ184" s="138">
        <f t="shared" si="265"/>
        <v>436</v>
      </c>
      <c r="BK184" s="138">
        <f t="shared" si="266"/>
        <v>710</v>
      </c>
      <c r="BL184" s="138">
        <f t="shared" si="267"/>
        <v>984</v>
      </c>
      <c r="BM184" s="138">
        <f t="shared" si="268"/>
        <v>1202</v>
      </c>
      <c r="BN184" s="138">
        <f t="shared" si="269"/>
        <v>1420</v>
      </c>
      <c r="BO184" s="138">
        <f t="shared" si="270"/>
        <v>1694</v>
      </c>
      <c r="BP184" s="138">
        <f t="shared" si="271"/>
        <v>0</v>
      </c>
      <c r="BQ184" s="26"/>
      <c r="BR184" s="26" t="str">
        <f t="shared" si="272"/>
        <v>yes3</v>
      </c>
      <c r="BS184" s="26" t="str">
        <f t="shared" si="250"/>
        <v>Int</v>
      </c>
      <c r="BT184" s="26"/>
      <c r="BU184" s="26"/>
      <c r="BV184" s="1">
        <f t="shared" si="283"/>
        <v>0</v>
      </c>
      <c r="BW184" s="1">
        <f t="shared" si="283"/>
        <v>0</v>
      </c>
      <c r="BX184" s="1">
        <f t="shared" si="283"/>
        <v>0</v>
      </c>
      <c r="BY184" s="1">
        <f t="shared" si="283"/>
        <v>0</v>
      </c>
      <c r="BZ184" s="1">
        <f t="shared" si="283"/>
        <v>0</v>
      </c>
      <c r="CA184" s="1">
        <f t="shared" si="283"/>
        <v>0</v>
      </c>
      <c r="CB184" s="1">
        <f t="shared" si="283"/>
        <v>0</v>
      </c>
      <c r="CC184" s="1">
        <f t="shared" si="283"/>
        <v>0</v>
      </c>
      <c r="CD184" s="1">
        <f t="shared" si="283"/>
        <v>0</v>
      </c>
      <c r="CE184" s="1">
        <f t="shared" si="283"/>
        <v>0</v>
      </c>
      <c r="CF184" s="1">
        <f t="shared" si="284"/>
        <v>0</v>
      </c>
      <c r="CG184" s="1">
        <f t="shared" si="284"/>
        <v>0</v>
      </c>
      <c r="CH184" s="1">
        <f t="shared" si="284"/>
        <v>0</v>
      </c>
      <c r="CI184" s="1">
        <f t="shared" si="284"/>
        <v>0</v>
      </c>
      <c r="CJ184" s="1">
        <f t="shared" si="284"/>
        <v>0</v>
      </c>
      <c r="CK184" s="1">
        <f t="shared" si="284"/>
        <v>0</v>
      </c>
      <c r="CL184" s="1">
        <f t="shared" si="284"/>
        <v>0</v>
      </c>
      <c r="CM184" s="1">
        <f t="shared" si="284"/>
        <v>0</v>
      </c>
      <c r="CN184" s="1">
        <f t="shared" si="284"/>
        <v>0</v>
      </c>
      <c r="CO184" s="1">
        <f t="shared" si="284"/>
        <v>0</v>
      </c>
      <c r="CP184" s="1">
        <f t="shared" si="285"/>
        <v>0</v>
      </c>
      <c r="CQ184" s="1">
        <f t="shared" si="285"/>
        <v>0</v>
      </c>
      <c r="CR184" s="1">
        <f t="shared" si="285"/>
        <v>0</v>
      </c>
      <c r="CS184" s="1">
        <f t="shared" si="285"/>
        <v>0</v>
      </c>
      <c r="CT184" s="1">
        <f t="shared" si="285"/>
        <v>0</v>
      </c>
      <c r="CU184" s="1">
        <f t="shared" si="285"/>
        <v>0</v>
      </c>
      <c r="CV184" s="1">
        <f t="shared" si="285"/>
        <v>0</v>
      </c>
      <c r="CW184" s="1">
        <f t="shared" si="285"/>
        <v>0</v>
      </c>
      <c r="CX184" s="1">
        <f t="shared" si="285"/>
        <v>0</v>
      </c>
      <c r="CY184" s="1">
        <f t="shared" si="285"/>
        <v>0</v>
      </c>
      <c r="CZ184" s="1">
        <f t="shared" si="286"/>
        <v>1</v>
      </c>
      <c r="DA184" s="1">
        <f t="shared" si="286"/>
        <v>0</v>
      </c>
      <c r="DB184" s="1">
        <f t="shared" si="286"/>
        <v>0</v>
      </c>
      <c r="DC184" s="1">
        <f t="shared" si="286"/>
        <v>0</v>
      </c>
      <c r="DD184" s="1">
        <f t="shared" si="286"/>
        <v>0</v>
      </c>
      <c r="DE184" s="1">
        <f t="shared" si="286"/>
        <v>0</v>
      </c>
      <c r="DF184" s="1">
        <f t="shared" si="286"/>
        <v>0</v>
      </c>
      <c r="DG184" s="1">
        <f t="shared" si="286"/>
        <v>0</v>
      </c>
      <c r="DH184" s="1">
        <f t="shared" si="286"/>
        <v>0</v>
      </c>
      <c r="DI184" s="1">
        <f t="shared" si="286"/>
        <v>0</v>
      </c>
      <c r="DJ184" s="1">
        <f t="shared" si="287"/>
        <v>0</v>
      </c>
      <c r="DK184" s="1">
        <f t="shared" si="287"/>
        <v>0</v>
      </c>
      <c r="DL184" s="1">
        <f t="shared" si="287"/>
        <v>0</v>
      </c>
      <c r="DM184" s="1">
        <f t="shared" si="287"/>
        <v>0</v>
      </c>
      <c r="DN184" s="1">
        <f t="shared" si="287"/>
        <v>0</v>
      </c>
      <c r="DO184" s="1">
        <f t="shared" si="287"/>
        <v>0</v>
      </c>
      <c r="DP184" s="26"/>
      <c r="DQ184" s="26"/>
      <c r="DR184" s="26"/>
      <c r="DS184" s="26"/>
      <c r="DT184" s="366"/>
      <c r="DU184" s="142"/>
      <c r="DV184" s="26"/>
      <c r="DW184" s="48">
        <v>171</v>
      </c>
      <c r="DX184" s="26" t="str">
        <f>IFERROR(INDEX(AT$11:AT$2000,_xlfn.AGGREGATE(15,6,(ROW(AT$11:AT$2000)-ROW(AT$11)+1)/($AU$11:$AU$2000=$DY$8),ROWS(DX$11:DX184))),"")</f>
        <v/>
      </c>
      <c r="DY184" s="4" t="str">
        <f>IFERROR(INDEX(AU$11:AU$2000,_xlfn.AGGREGATE(15,6,(ROW(AU$11:AU$2000)-ROW(AU$11)+1)/($AU$11:$AU$2000=$DY$8),ROWS(DY$11:DY184))),"")</f>
        <v/>
      </c>
      <c r="DZ184" s="26" t="str">
        <f>IFERROR(INDEX(AV$11:AV$2000,_xlfn.AGGREGATE(15,6,(ROW(AV$11:AV$2000)-ROW(AV$11)+1)/($AU$11:$AU$2000=$DY$8),ROWS(DZ$11:DZ184))),"")</f>
        <v/>
      </c>
      <c r="EA184" s="26" t="str">
        <f>IFERROR(INDEX(AW$11:AW$2000,_xlfn.AGGREGATE(15,6,(ROW(AW$11:AW$2000)-ROW(AW$11)+1)/($AU$11:$AU$2000=$DY$8),ROWS(EA$11:EA184))),"")</f>
        <v/>
      </c>
      <c r="EB184" s="26" t="str">
        <f>IFERROR(INDEX(AX$11:AX$2000,_xlfn.AGGREGATE(15,6,(ROW(AX$11:AX$2000)-ROW(AX$11)+1)/($AU$11:$AU$2000=$DY$8),ROWS(EB$11:EB184))),"")</f>
        <v/>
      </c>
      <c r="EC184" s="26" t="str">
        <f>IFERROR(INDEX(AY$11:AY$2000,_xlfn.AGGREGATE(15,6,(ROW(AY$11:AY$2000)-ROW(AY$11)+1)/($AU$11:$AU$2000=$DY$8),ROWS(EC$11:EC184))),"")</f>
        <v/>
      </c>
      <c r="ED184" s="26" t="str">
        <f>IFERROR(INDEX(AZ$11:AZ$2000,_xlfn.AGGREGATE(15,6,(ROW(AZ$11:AZ$2000)-ROW(AZ$11)+1)/($AU$11:$AU$2000=$DY$8),ROWS(ED$11:ED184))),"")</f>
        <v/>
      </c>
      <c r="EE184" s="26" t="str">
        <f>IFERROR(INDEX(BA$11:BA$2000,_xlfn.AGGREGATE(15,6,(ROW(BA$11:BA$2000)-ROW(BA$11)+1)/($AU$11:$AU$2000=$DY$8),ROWS(EE$11:EE184))),"")</f>
        <v/>
      </c>
      <c r="EF184" s="26" t="str">
        <f>IFERROR(INDEX(BB$11:BB$2000,_xlfn.AGGREGATE(15,6,(ROW(BB$11:BB$2000)-ROW(BB$11)+1)/($AU$11:$AU$2000=$DY$8),ROWS(EF$11:EF184))),"")</f>
        <v/>
      </c>
      <c r="EG184" s="26" t="str">
        <f>IFERROR(INDEX(BC$11:BC$2000,_xlfn.AGGREGATE(15,6,(ROW(BC$11:BC$2000)-ROW(BC$11)+1)/($AU$11:$AU$2000=$DY$8),ROWS(EG$11:EG184))),"")</f>
        <v/>
      </c>
      <c r="EH184" s="26" t="str">
        <f>IFERROR(INDEX(BD$11:BD$2000,_xlfn.AGGREGATE(15,6,(ROW(BD$11:BD$2000)-ROW(BD$11)+1)/($AU$11:$AU$2000=$DY$8),ROWS(EH$11:EH184))),"")</f>
        <v/>
      </c>
      <c r="EI184" s="26" t="str">
        <f>IFERROR(INDEX(BE$11:BE$2000,_xlfn.AGGREGATE(15,6,(ROW(BE$11:BE$2000)-ROW(BE$11)+1)/($AU$11:$AU$2000=$DY$8),ROWS(EI$11:EI184))),"")</f>
        <v/>
      </c>
      <c r="EJ184" s="26" t="str">
        <f>IFERROR(INDEX(BF$11:BF$2000,_xlfn.AGGREGATE(15,6,(ROW(BF$11:BF$2000)-ROW(BF$11)+1)/($AU$11:$AU$2000=$DY$8),ROWS(EJ$11:EJ184))),"")</f>
        <v/>
      </c>
      <c r="EK184" s="26" t="str">
        <f>IFERROR(INDEX(BG$11:BG$2000,_xlfn.AGGREGATE(15,6,(ROW(BG$11:BG$2000)-ROW(BG$11)+1)/($AU$11:$AU$2000=$DY$8),ROWS(EK$11:EK184))),"")</f>
        <v/>
      </c>
      <c r="EL184" s="26" t="str">
        <f>IFERROR(INDEX(BH$11:BH$2000,_xlfn.AGGREGATE(15,6,(ROW(BH$11:BH$2000)-ROW(BH$11)+1)/($AU$11:$AU$2000=$DY$8),ROWS(EL$11:EL184))),"")</f>
        <v/>
      </c>
      <c r="EM184" s="26" t="str">
        <f>IFERROR(INDEX(BI$11:BI$2000,_xlfn.AGGREGATE(15,6,(ROW(BI$11:BI$2000)-ROW(BI$11)+1)/($AU$11:$AU$2000=$DY$8),ROWS(EM$11:EM184))),"")</f>
        <v/>
      </c>
      <c r="EN184" s="26" t="str">
        <f>IFERROR(INDEX(BJ$11:BJ$2000,_xlfn.AGGREGATE(15,6,(ROW(BJ$11:BJ$2000)-ROW(BJ$11)+1)/($AU$11:$AU$2000=$DY$8),ROWS(EN$11:EN184))),"")</f>
        <v/>
      </c>
      <c r="EO184" s="26" t="str">
        <f>IFERROR(INDEX(BK$11:BK$2000,_xlfn.AGGREGATE(15,6,(ROW(BK$11:BK$2000)-ROW(BK$11)+1)/($AU$11:$AU$2000=$DY$8),ROWS(EO$11:EO184))),"")</f>
        <v/>
      </c>
      <c r="EP184" s="26" t="str">
        <f>IFERROR(INDEX(BL$11:BL$2000,_xlfn.AGGREGATE(15,6,(ROW(BL$11:BL$2000)-ROW(BL$11)+1)/($AU$11:$AU$2000=$DY$8),ROWS(EP$11:EP184))),"")</f>
        <v/>
      </c>
      <c r="EQ184" s="26" t="str">
        <f>IFERROR(INDEX(BM$11:BM$2000,_xlfn.AGGREGATE(15,6,(ROW(BM$11:BM$2000)-ROW(BM$11)+1)/($AU$11:$AU$2000=$DY$8),ROWS(EQ$11:EQ184))),"")</f>
        <v/>
      </c>
      <c r="ER184" s="26" t="str">
        <f>IFERROR(INDEX(BN$11:BN$2000,_xlfn.AGGREGATE(15,6,(ROW(BN$11:BN$2000)-ROW(BN$11)+1)/($AU$11:$AU$2000=$DY$8),ROWS(ER$11:ER184))),"")</f>
        <v/>
      </c>
      <c r="ES184" s="26" t="str">
        <f>IFERROR(INDEX(BO$11:BO$2000,_xlfn.AGGREGATE(15,6,(ROW(BO$11:BO$2000)-ROW(BO$11)+1)/($AU$11:$AU$2000=$DY$8),ROWS(ES$11:ES184))),"")</f>
        <v/>
      </c>
      <c r="ET184" s="63" t="str">
        <f>IFERROR(INDEX(BP$11:BP$2000,_xlfn.AGGREGATE(15,6,(ROW(BP$11:BP$2000)-ROW(BP$11)+1)/($AU$11:$AU$2000=$DY$8),ROWS(ET$11:ET184))),"")</f>
        <v/>
      </c>
      <c r="EU184" s="25"/>
      <c r="EV184" s="47">
        <v>32</v>
      </c>
      <c r="EX184" s="164" t="str">
        <f>IFERROR(INDEX(EX$100:EX$149,_xlfn.AGGREGATE(15,6,(ROW(EX$100:EX$149)-ROW(EX$100)+1)/($EX$100:$EX$149="PASS"),ROWS(EX$153:EX184))),"")</f>
        <v/>
      </c>
      <c r="EY184" s="28" t="str">
        <f>IFERROR(INDEX(EY$100:EY$149,_xlfn.AGGREGATE(15,6,(ROW(EY$100:EY$149)-ROW(EY$100)+1)/($EX$100:$EX$149="PASS"),ROWS(EY$153:EY184))),"")</f>
        <v/>
      </c>
      <c r="EZ184" s="25" t="str">
        <f>IFERROR(INDEX(EZ$100:EZ$149,_xlfn.AGGREGATE(15,6,(ROW(EZ$100:EZ$149)-ROW(EZ$100)+1)/($EX$100:$EX$149="PASS"),ROWS(EZ$153:EZ184))),"")</f>
        <v/>
      </c>
      <c r="FA184" s="25" t="str">
        <f>IFERROR(INDEX(FA$100:FA$149,_xlfn.AGGREGATE(15,6,(ROW(FA$100:FA$149)-ROW(FA$100)+1)/($EX$100:$EX$149="PASS"),ROWS(FA$153:FA184))),"")</f>
        <v/>
      </c>
      <c r="FB184" s="25" t="str">
        <f>IFERROR(INDEX(FB$100:FB$149,_xlfn.AGGREGATE(15,6,(ROW(FB$100:FB$149)-ROW(FB$100)+1)/($EX$100:$EX$149="PASS"),ROWS(FB$153:FB184))),"")</f>
        <v/>
      </c>
      <c r="FC184" s="25" t="str">
        <f>IFERROR(INDEX(FC$100:FC$149,_xlfn.AGGREGATE(15,6,(ROW(FC$100:FC$149)-ROW(EY$100)+1)/($EX$100:$EX$149="PASS"),ROWS(FC$153:FC184))),"")</f>
        <v/>
      </c>
      <c r="FD184" s="25" t="str">
        <f>IFERROR(INDEX(FD$100:FD$149,_xlfn.AGGREGATE(15,6,(ROW(FD$100:FD$149)-ROW(EZ$100)+1)/($EX$100:$EX$149="PASS"),ROWS(FD$153:FD184))),"")</f>
        <v/>
      </c>
      <c r="FE184" s="25" t="str">
        <f>IFERROR(INDEX(FE$100:FE$149,_xlfn.AGGREGATE(15,6,(ROW(FE$100:FE$149)-ROW(FA$100)+1)/($EX$100:$EX$149="PASS"),ROWS(FE$153:FE184))),"")</f>
        <v/>
      </c>
      <c r="FF184" s="30" t="str">
        <f>IFERROR(INDEX(FF$100:FF$149,_xlfn.AGGREGATE(15,6,(ROW(FF$100:FF$149)-ROW(FB$100)+1)/($EX$100:$EX$149="PASS"),ROWS(FF$153:FF184))),"")</f>
        <v/>
      </c>
      <c r="FG184" s="25" t="str">
        <f>IFERROR(INDEX(FG$100:FG$149,_xlfn.AGGREGATE(15,6,(ROW(FG$100:FG$149)-ROW(FC$100)+1)/($EX$100:$EX$149="PASS"),ROWS(FG$153:FG184))),"")</f>
        <v/>
      </c>
      <c r="FH184" s="25" t="str">
        <f>IFERROR(INDEX(FH$100:FH$149,_xlfn.AGGREGATE(15,6,(ROW(FH$100:FH$149)-ROW(FD$100)+1)/($EX$100:$EX$149="PASS"),ROWS(FH$153:FH184))),"")</f>
        <v/>
      </c>
      <c r="FI184" s="25" t="str">
        <f>IFERROR(INDEX(FI$100:FI$149,_xlfn.AGGREGATE(15,6,(ROW(FI$100:FI$149)-ROW(FE$100)+1)/($EX$100:$EX$149="PASS"),ROWS(FI$153:FI184))),"")</f>
        <v/>
      </c>
      <c r="FJ184" s="25" t="str">
        <f>IFERROR(INDEX(FJ$100:FJ$149,_xlfn.AGGREGATE(15,6,(ROW(FJ$100:FJ$149)-ROW(FF$100)+1)/($EX$100:$EX$149="PASS"),ROWS(FJ$153:FJ184))),"")</f>
        <v/>
      </c>
      <c r="FK184" s="25"/>
      <c r="FL184" s="28" t="str">
        <f>IFERROR(INDEX(FL$100:FL$149,_xlfn.AGGREGATE(15,6,(ROW(FL$100:FL$149)-ROW(FH$100)+1)/($EX$100:$EX$149="PASS"),ROWS(FL$153:FL184))),"")</f>
        <v/>
      </c>
      <c r="FM184" s="25" t="str">
        <f>IFERROR(INDEX(FM$100:FM$149,_xlfn.AGGREGATE(15,6,(ROW(FM$100:FM$149)-ROW(FI$100)+1)/($EX$100:$EX$149="PASS"),ROWS(FM$153:FM184))),"")</f>
        <v/>
      </c>
      <c r="FN184" s="25" t="str">
        <f>IFERROR(INDEX(FN$100:FN$149,_xlfn.AGGREGATE(15,6,(ROW(FN$100:FN$149)-ROW(FJ$100)+1)/($EX$100:$EX$149="PASS"),ROWS(FN$153:FN184))),"")</f>
        <v/>
      </c>
      <c r="FO184" s="25" t="str">
        <f>IFERROR(INDEX(FO$100:FO$149,_xlfn.AGGREGATE(15,6,(ROW(FO$100:FO$149)-ROW(FK$100)+1)/($EX$100:$EX$149="PASS"),ROWS(FO$153:FO184))),"")</f>
        <v/>
      </c>
      <c r="FP184" s="25" t="str">
        <f>IFERROR(INDEX(FP$100:FP$149,_xlfn.AGGREGATE(15,6,(ROW(FP$100:FP$149)-ROW(FL$100)+1)/($EX$100:$EX$149="PASS"),ROWS(FP$153:FP184))),"")</f>
        <v/>
      </c>
      <c r="FQ184" s="25" t="str">
        <f>IFERROR(INDEX(FQ$100:FQ$149,_xlfn.AGGREGATE(15,6,(ROW(FQ$100:FQ$149)-ROW(FM$100)+1)/($EX$100:$EX$149="PASS"),ROWS(FQ$153:FQ184))),"")</f>
        <v/>
      </c>
      <c r="FR184" s="25" t="str">
        <f>IFERROR(INDEX(FR$100:FR$149,_xlfn.AGGREGATE(15,6,(ROW(FR$100:FR$149)-ROW(FN$100)+1)/($EX$100:$EX$149="PASS"),ROWS(FR$153:FR184))),"")</f>
        <v/>
      </c>
      <c r="FS184" s="165" t="str">
        <f>IFERROR(INDEX(FS$100:FS$149,_xlfn.AGGREGATE(15,6,(ROW(FS$100:FS$149)-ROW(FO$100)+1)/($EX$100:$EX$149="PASS"),ROWS(FS$153:FS184))),"")</f>
        <v/>
      </c>
      <c r="FT184" s="25"/>
      <c r="FU184" s="49"/>
      <c r="FV184" s="21"/>
      <c r="FW184" s="164" t="str">
        <f>IFERROR(INDEX(FW$100:FW$149,_xlfn.AGGREGATE(15,6,(ROW(FW$100:FW$149)-ROW(FW$100)+1)/($FW$100:$FW$149="PASS"),ROWS(FW$153:FW184))),"")</f>
        <v>PASS</v>
      </c>
      <c r="FX184" s="28">
        <f>IFERROR(INDEX(FX$100:FX$149,_xlfn.AGGREGATE(15,6,(ROW(FX$100:FX$149)-ROW(FX$100)+1)/($FW$100:$FW$149="PASS"),ROWS(FX$153:FX184))),"")</f>
        <v>1</v>
      </c>
      <c r="FY184" s="25">
        <f>IFERROR(INDEX(FY$100:FY$149,_xlfn.AGGREGATE(15,6,(ROW(FY$100:FY$149)-ROW(FY$100)+1)/($FW$100:$FW$149="PASS"),ROWS(FY$153:FY184))),"")</f>
        <v>1</v>
      </c>
      <c r="FZ184" s="25">
        <f>IFERROR(INDEX(FZ$100:FZ$149,_xlfn.AGGREGATE(15,6,(ROW(FZ$100:FZ$149)-ROW(FZ$100)+1)/($FW$100:$FW$149="PASS"),ROWS(FZ$153:FZ184))),"")</f>
        <v>3</v>
      </c>
      <c r="GA184" s="25">
        <f>IFERROR(INDEX(GA$100:GA$149,_xlfn.AGGREGATE(15,6,(ROW(GA$100:GA$149)-ROW(GA$100)+1)/($FW$100:$FW$149="PASS"),ROWS(GA$153:GA184))),"")</f>
        <v>3</v>
      </c>
      <c r="GB184" s="25">
        <f>IFERROR(INDEX(GB$100:GB$149,_xlfn.AGGREGATE(15,6,(ROW(GB$100:GB$149)-ROW(FX$100)+1)/($FW$100:$FW$149="PASS"),ROWS(GB$153:GB184))),"")</f>
        <v>1</v>
      </c>
      <c r="GC184" s="25">
        <f>IFERROR(INDEX(GC$100:GC$149,_xlfn.AGGREGATE(15,6,(ROW(GC$100:GC$149)-ROW(FY$100)+1)/($FW$100:$FW$149="PASS"),ROWS(GC$153:GC184))),"")</f>
        <v>1</v>
      </c>
      <c r="GD184" s="25">
        <f>IFERROR(INDEX(GD$100:GD$149,_xlfn.AGGREGATE(15,6,(ROW(GD$100:GD$149)-ROW(FZ$100)+1)/($FW$100:$FW$149="PASS"),ROWS(GD$153:GD184))),"")</f>
        <v>3</v>
      </c>
      <c r="GE184" s="30">
        <f>IFERROR(INDEX(GE$100:GE$149,_xlfn.AGGREGATE(15,6,(ROW(GE$100:GE$149)-ROW(GA$100)+1)/($FW$100:$FW$149="PASS"),ROWS(GE$153:GE184))),"")</f>
        <v>3</v>
      </c>
      <c r="GF184" s="25">
        <f>IFERROR(INDEX(GF$100:GF$149,_xlfn.AGGREGATE(15,6,(ROW(GF$100:GF$149)-ROW(GB$100)+1)/($FW$100:$FW$149="PASS"),ROWS(GF$153:GF184))),"")</f>
        <v>433</v>
      </c>
      <c r="GG184" s="25">
        <f>IFERROR(INDEX(GG$100:GG$149,_xlfn.AGGREGATE(15,6,(ROW(GG$100:GG$149)-ROW(GC$100)+1)/($FW$100:$FW$149="PASS"),ROWS(GG$153:GG184))),"")</f>
        <v>0</v>
      </c>
      <c r="GH184" s="25">
        <f>IFERROR(INDEX(GH$100:GH$149,_xlfn.AGGREGATE(15,6,(ROW(GH$100:GH$149)-ROW(GD$100)+1)/($FW$100:$FW$149="PASS"),ROWS(GH$153:GH184))),"")</f>
        <v>467</v>
      </c>
      <c r="GI184" s="25">
        <f>IFERROR(INDEX(GI$100:GI$149,_xlfn.AGGREGATE(15,6,(ROW(GI$100:GI$149)-ROW(GE$100)+1)/($FW$100:$FW$149="PASS"),ROWS(GI$153:GI184))),"")</f>
        <v>17</v>
      </c>
      <c r="GJ184" s="25">
        <f>IFERROR(INDEX(GJ$100:GJ$149,_xlfn.AGGREGATE(15,6,(ROW(GJ$100:GJ$149)-ROW(GF$100)+1)/($FW$100:$FW$149="PASS"),ROWS(GJ$153:GJ184))),"")</f>
        <v>0</v>
      </c>
      <c r="GK184" s="28">
        <f>IFERROR(INDEX(GK$100:GK$149,_xlfn.AGGREGATE(15,6,(ROW(GK$100:GK$149)-ROW(GG$100)+1)/($FW$100:$FW$149="PASS"),ROWS(GK$153:GK184))),"")</f>
        <v>438.14859999999999</v>
      </c>
      <c r="GL184" s="25">
        <f>IFERROR(INDEX(GL$100:GL$149,_xlfn.AGGREGATE(15,6,(ROW(GL$100:GL$149)-ROW(GH$100)+1)/($FW$100:$FW$149="PASS"),ROWS(GL$153:GL184))),"")</f>
        <v>871.27359999999999</v>
      </c>
      <c r="GM184" s="165">
        <f>IFERROR(INDEX(GM$100:GM$149,_xlfn.AGGREGATE(15,6,(ROW(GM$100:GM$149)-ROW(GI$100)+1)/($FW$100:$FW$149="PASS"),ROWS(GM$153:GM184))),"")</f>
        <v>1338.3986</v>
      </c>
      <c r="GN184" s="25">
        <f>IFERROR(INDEX(GN$100:GN$149,_xlfn.AGGREGATE(15,6,(ROW(GN$100:GN$149)-ROW(GJ$100)+1)/($FW$100:$FW$149="PASS"),ROWS(GN$153:GN184))),"")</f>
        <v>1805.3986</v>
      </c>
      <c r="GO184" s="25"/>
      <c r="GP184" s="305"/>
      <c r="GR184" s="12"/>
      <c r="GS184" s="12"/>
      <c r="GT184" s="12"/>
      <c r="GU184" s="12"/>
      <c r="GV184" s="12"/>
      <c r="GW184" s="12"/>
      <c r="GX184" s="12"/>
      <c r="GY184" s="12"/>
      <c r="GZ184" s="12"/>
      <c r="HA184" s="12"/>
      <c r="HB184" s="12"/>
      <c r="HC184" s="26"/>
      <c r="HD184" s="26"/>
      <c r="HE184" s="26"/>
      <c r="HF184" s="26"/>
      <c r="HG184" s="26"/>
      <c r="HH184" s="2"/>
      <c r="HI184" s="2"/>
      <c r="HJ184" s="25"/>
      <c r="HK184" s="2"/>
      <c r="HL184" s="2"/>
    </row>
    <row r="185" spans="14:220" x14ac:dyDescent="0.3">
      <c r="N185" s="2"/>
      <c r="O185" s="25"/>
      <c r="P185" s="25"/>
      <c r="Q185" s="25"/>
      <c r="R185" s="25"/>
      <c r="S185" s="25"/>
      <c r="T185" s="25"/>
      <c r="U185" s="25"/>
      <c r="V185" s="2"/>
      <c r="W185" s="2"/>
      <c r="X185" s="2"/>
      <c r="Y185" s="25"/>
      <c r="Z185" s="25"/>
      <c r="AA185" s="25"/>
      <c r="AB185" s="2"/>
      <c r="AC185" s="25"/>
      <c r="AD185" s="25"/>
      <c r="AE185" s="25"/>
      <c r="AF185" s="25"/>
      <c r="AG185" s="25"/>
      <c r="AH185" s="25"/>
      <c r="AI185" s="25"/>
      <c r="AJ185" s="25"/>
      <c r="AK185" s="25"/>
      <c r="AL185" s="25"/>
      <c r="AM185" s="25"/>
      <c r="AN185" s="25"/>
      <c r="AO185" s="25"/>
      <c r="AP185" s="25"/>
      <c r="AQ185" s="25"/>
      <c r="AR185" s="142"/>
      <c r="AS185" s="18">
        <v>29</v>
      </c>
      <c r="AT185" s="26" t="s">
        <v>122</v>
      </c>
      <c r="AU185" s="4" t="str">
        <f t="shared" si="261"/>
        <v>FAIL</v>
      </c>
      <c r="AV185" s="26">
        <v>1</v>
      </c>
      <c r="AW185" s="26">
        <v>1</v>
      </c>
      <c r="AX185" s="26">
        <v>3</v>
      </c>
      <c r="AY185" s="26">
        <v>3</v>
      </c>
      <c r="AZ185" s="26">
        <v>1</v>
      </c>
      <c r="BA185" s="26">
        <v>1</v>
      </c>
      <c r="BB185" s="26">
        <v>3</v>
      </c>
      <c r="BC185" s="26">
        <v>3</v>
      </c>
      <c r="BD185" s="26">
        <f t="shared" si="262"/>
        <v>217</v>
      </c>
      <c r="BE185" s="26"/>
      <c r="BF185" s="26">
        <f t="shared" si="263"/>
        <v>275</v>
      </c>
      <c r="BG185" s="63">
        <f t="shared" si="260"/>
        <v>29</v>
      </c>
      <c r="BH185" s="26"/>
      <c r="BI185" s="138">
        <f t="shared" si="264"/>
        <v>217</v>
      </c>
      <c r="BJ185" s="138">
        <f t="shared" si="265"/>
        <v>434</v>
      </c>
      <c r="BK185" s="138">
        <f t="shared" si="266"/>
        <v>709</v>
      </c>
      <c r="BL185" s="138">
        <f t="shared" si="267"/>
        <v>984</v>
      </c>
      <c r="BM185" s="138">
        <f t="shared" si="268"/>
        <v>1201</v>
      </c>
      <c r="BN185" s="138">
        <f t="shared" si="269"/>
        <v>1418</v>
      </c>
      <c r="BO185" s="138">
        <f t="shared" si="270"/>
        <v>1693</v>
      </c>
      <c r="BP185" s="138">
        <f t="shared" si="271"/>
        <v>0</v>
      </c>
      <c r="BQ185" s="26"/>
      <c r="BR185" s="26" t="str">
        <f t="shared" si="272"/>
        <v>yes3</v>
      </c>
      <c r="BS185" s="26" t="str">
        <f t="shared" si="250"/>
        <v>Int</v>
      </c>
      <c r="BT185" s="26"/>
      <c r="BU185" s="26"/>
      <c r="BV185" s="1">
        <f t="shared" si="283"/>
        <v>0</v>
      </c>
      <c r="BW185" s="1">
        <f t="shared" si="283"/>
        <v>0</v>
      </c>
      <c r="BX185" s="1">
        <f t="shared" si="283"/>
        <v>0</v>
      </c>
      <c r="BY185" s="1">
        <f t="shared" si="283"/>
        <v>0</v>
      </c>
      <c r="BZ185" s="1">
        <f t="shared" si="283"/>
        <v>0</v>
      </c>
      <c r="CA185" s="1">
        <f t="shared" si="283"/>
        <v>0</v>
      </c>
      <c r="CB185" s="1">
        <f t="shared" si="283"/>
        <v>0</v>
      </c>
      <c r="CC185" s="1">
        <f t="shared" si="283"/>
        <v>0</v>
      </c>
      <c r="CD185" s="1">
        <f t="shared" si="283"/>
        <v>0</v>
      </c>
      <c r="CE185" s="1">
        <f t="shared" si="283"/>
        <v>0</v>
      </c>
      <c r="CF185" s="1">
        <f t="shared" si="284"/>
        <v>0</v>
      </c>
      <c r="CG185" s="1">
        <f t="shared" si="284"/>
        <v>0</v>
      </c>
      <c r="CH185" s="1">
        <f t="shared" si="284"/>
        <v>0</v>
      </c>
      <c r="CI185" s="1">
        <f t="shared" si="284"/>
        <v>0</v>
      </c>
      <c r="CJ185" s="1">
        <f t="shared" si="284"/>
        <v>0</v>
      </c>
      <c r="CK185" s="1">
        <f t="shared" si="284"/>
        <v>0</v>
      </c>
      <c r="CL185" s="1">
        <f t="shared" si="284"/>
        <v>0</v>
      </c>
      <c r="CM185" s="1">
        <f t="shared" si="284"/>
        <v>0</v>
      </c>
      <c r="CN185" s="1">
        <f t="shared" si="284"/>
        <v>0</v>
      </c>
      <c r="CO185" s="1">
        <f t="shared" si="284"/>
        <v>0</v>
      </c>
      <c r="CP185" s="1">
        <f t="shared" si="285"/>
        <v>0</v>
      </c>
      <c r="CQ185" s="1">
        <f t="shared" si="285"/>
        <v>0</v>
      </c>
      <c r="CR185" s="1">
        <f t="shared" si="285"/>
        <v>0</v>
      </c>
      <c r="CS185" s="1">
        <f t="shared" si="285"/>
        <v>0</v>
      </c>
      <c r="CT185" s="1">
        <f t="shared" si="285"/>
        <v>0</v>
      </c>
      <c r="CU185" s="1">
        <f t="shared" si="285"/>
        <v>0</v>
      </c>
      <c r="CV185" s="1">
        <f t="shared" si="285"/>
        <v>0</v>
      </c>
      <c r="CW185" s="1">
        <f t="shared" si="285"/>
        <v>0</v>
      </c>
      <c r="CX185" s="1">
        <f t="shared" si="285"/>
        <v>0</v>
      </c>
      <c r="CY185" s="1">
        <f t="shared" si="285"/>
        <v>0</v>
      </c>
      <c r="CZ185" s="1">
        <f t="shared" si="286"/>
        <v>1</v>
      </c>
      <c r="DA185" s="1">
        <f t="shared" si="286"/>
        <v>0</v>
      </c>
      <c r="DB185" s="1">
        <f t="shared" si="286"/>
        <v>0</v>
      </c>
      <c r="DC185" s="1">
        <f t="shared" si="286"/>
        <v>0</v>
      </c>
      <c r="DD185" s="1">
        <f t="shared" si="286"/>
        <v>0</v>
      </c>
      <c r="DE185" s="1">
        <f t="shared" si="286"/>
        <v>0</v>
      </c>
      <c r="DF185" s="1">
        <f t="shared" si="286"/>
        <v>0</v>
      </c>
      <c r="DG185" s="1">
        <f t="shared" si="286"/>
        <v>0</v>
      </c>
      <c r="DH185" s="1">
        <f t="shared" si="286"/>
        <v>0</v>
      </c>
      <c r="DI185" s="1">
        <f t="shared" si="286"/>
        <v>0</v>
      </c>
      <c r="DJ185" s="1">
        <f t="shared" si="287"/>
        <v>0</v>
      </c>
      <c r="DK185" s="1">
        <f t="shared" si="287"/>
        <v>0</v>
      </c>
      <c r="DL185" s="1">
        <f t="shared" si="287"/>
        <v>0</v>
      </c>
      <c r="DM185" s="1">
        <f t="shared" si="287"/>
        <v>0</v>
      </c>
      <c r="DN185" s="1">
        <f t="shared" si="287"/>
        <v>0</v>
      </c>
      <c r="DO185" s="1">
        <f t="shared" si="287"/>
        <v>0</v>
      </c>
      <c r="DP185" s="26"/>
      <c r="DQ185" s="26"/>
      <c r="DR185" s="26"/>
      <c r="DS185" s="26"/>
      <c r="DT185" s="366"/>
      <c r="DU185" s="142"/>
      <c r="DV185" s="26"/>
      <c r="DW185" s="48">
        <v>172</v>
      </c>
      <c r="DX185" s="26" t="str">
        <f>IFERROR(INDEX(AT$11:AT$2000,_xlfn.AGGREGATE(15,6,(ROW(AT$11:AT$2000)-ROW(AT$11)+1)/($AU$11:$AU$2000=$DY$8),ROWS(DX$11:DX185))),"")</f>
        <v/>
      </c>
      <c r="DY185" s="4" t="str">
        <f>IFERROR(INDEX(AU$11:AU$2000,_xlfn.AGGREGATE(15,6,(ROW(AU$11:AU$2000)-ROW(AU$11)+1)/($AU$11:$AU$2000=$DY$8),ROWS(DY$11:DY185))),"")</f>
        <v/>
      </c>
      <c r="DZ185" s="26" t="str">
        <f>IFERROR(INDEX(AV$11:AV$2000,_xlfn.AGGREGATE(15,6,(ROW(AV$11:AV$2000)-ROW(AV$11)+1)/($AU$11:$AU$2000=$DY$8),ROWS(DZ$11:DZ185))),"")</f>
        <v/>
      </c>
      <c r="EA185" s="26" t="str">
        <f>IFERROR(INDEX(AW$11:AW$2000,_xlfn.AGGREGATE(15,6,(ROW(AW$11:AW$2000)-ROW(AW$11)+1)/($AU$11:$AU$2000=$DY$8),ROWS(EA$11:EA185))),"")</f>
        <v/>
      </c>
      <c r="EB185" s="26" t="str">
        <f>IFERROR(INDEX(AX$11:AX$2000,_xlfn.AGGREGATE(15,6,(ROW(AX$11:AX$2000)-ROW(AX$11)+1)/($AU$11:$AU$2000=$DY$8),ROWS(EB$11:EB185))),"")</f>
        <v/>
      </c>
      <c r="EC185" s="26" t="str">
        <f>IFERROR(INDEX(AY$11:AY$2000,_xlfn.AGGREGATE(15,6,(ROW(AY$11:AY$2000)-ROW(AY$11)+1)/($AU$11:$AU$2000=$DY$8),ROWS(EC$11:EC185))),"")</f>
        <v/>
      </c>
      <c r="ED185" s="26" t="str">
        <f>IFERROR(INDEX(AZ$11:AZ$2000,_xlfn.AGGREGATE(15,6,(ROW(AZ$11:AZ$2000)-ROW(AZ$11)+1)/($AU$11:$AU$2000=$DY$8),ROWS(ED$11:ED185))),"")</f>
        <v/>
      </c>
      <c r="EE185" s="26" t="str">
        <f>IFERROR(INDEX(BA$11:BA$2000,_xlfn.AGGREGATE(15,6,(ROW(BA$11:BA$2000)-ROW(BA$11)+1)/($AU$11:$AU$2000=$DY$8),ROWS(EE$11:EE185))),"")</f>
        <v/>
      </c>
      <c r="EF185" s="26" t="str">
        <f>IFERROR(INDEX(BB$11:BB$2000,_xlfn.AGGREGATE(15,6,(ROW(BB$11:BB$2000)-ROW(BB$11)+1)/($AU$11:$AU$2000=$DY$8),ROWS(EF$11:EF185))),"")</f>
        <v/>
      </c>
      <c r="EG185" s="26" t="str">
        <f>IFERROR(INDEX(BC$11:BC$2000,_xlfn.AGGREGATE(15,6,(ROW(BC$11:BC$2000)-ROW(BC$11)+1)/($AU$11:$AU$2000=$DY$8),ROWS(EG$11:EG185))),"")</f>
        <v/>
      </c>
      <c r="EH185" s="26" t="str">
        <f>IFERROR(INDEX(BD$11:BD$2000,_xlfn.AGGREGATE(15,6,(ROW(BD$11:BD$2000)-ROW(BD$11)+1)/($AU$11:$AU$2000=$DY$8),ROWS(EH$11:EH185))),"")</f>
        <v/>
      </c>
      <c r="EI185" s="26" t="str">
        <f>IFERROR(INDEX(BE$11:BE$2000,_xlfn.AGGREGATE(15,6,(ROW(BE$11:BE$2000)-ROW(BE$11)+1)/($AU$11:$AU$2000=$DY$8),ROWS(EI$11:EI185))),"")</f>
        <v/>
      </c>
      <c r="EJ185" s="26" t="str">
        <f>IFERROR(INDEX(BF$11:BF$2000,_xlfn.AGGREGATE(15,6,(ROW(BF$11:BF$2000)-ROW(BF$11)+1)/($AU$11:$AU$2000=$DY$8),ROWS(EJ$11:EJ185))),"")</f>
        <v/>
      </c>
      <c r="EK185" s="26" t="str">
        <f>IFERROR(INDEX(BG$11:BG$2000,_xlfn.AGGREGATE(15,6,(ROW(BG$11:BG$2000)-ROW(BG$11)+1)/($AU$11:$AU$2000=$DY$8),ROWS(EK$11:EK185))),"")</f>
        <v/>
      </c>
      <c r="EL185" s="26" t="str">
        <f>IFERROR(INDEX(BH$11:BH$2000,_xlfn.AGGREGATE(15,6,(ROW(BH$11:BH$2000)-ROW(BH$11)+1)/($AU$11:$AU$2000=$DY$8),ROWS(EL$11:EL185))),"")</f>
        <v/>
      </c>
      <c r="EM185" s="26" t="str">
        <f>IFERROR(INDEX(BI$11:BI$2000,_xlfn.AGGREGATE(15,6,(ROW(BI$11:BI$2000)-ROW(BI$11)+1)/($AU$11:$AU$2000=$DY$8),ROWS(EM$11:EM185))),"")</f>
        <v/>
      </c>
      <c r="EN185" s="26" t="str">
        <f>IFERROR(INDEX(BJ$11:BJ$2000,_xlfn.AGGREGATE(15,6,(ROW(BJ$11:BJ$2000)-ROW(BJ$11)+1)/($AU$11:$AU$2000=$DY$8),ROWS(EN$11:EN185))),"")</f>
        <v/>
      </c>
      <c r="EO185" s="26" t="str">
        <f>IFERROR(INDEX(BK$11:BK$2000,_xlfn.AGGREGATE(15,6,(ROW(BK$11:BK$2000)-ROW(BK$11)+1)/($AU$11:$AU$2000=$DY$8),ROWS(EO$11:EO185))),"")</f>
        <v/>
      </c>
      <c r="EP185" s="26" t="str">
        <f>IFERROR(INDEX(BL$11:BL$2000,_xlfn.AGGREGATE(15,6,(ROW(BL$11:BL$2000)-ROW(BL$11)+1)/($AU$11:$AU$2000=$DY$8),ROWS(EP$11:EP185))),"")</f>
        <v/>
      </c>
      <c r="EQ185" s="26" t="str">
        <f>IFERROR(INDEX(BM$11:BM$2000,_xlfn.AGGREGATE(15,6,(ROW(BM$11:BM$2000)-ROW(BM$11)+1)/($AU$11:$AU$2000=$DY$8),ROWS(EQ$11:EQ185))),"")</f>
        <v/>
      </c>
      <c r="ER185" s="26" t="str">
        <f>IFERROR(INDEX(BN$11:BN$2000,_xlfn.AGGREGATE(15,6,(ROW(BN$11:BN$2000)-ROW(BN$11)+1)/($AU$11:$AU$2000=$DY$8),ROWS(ER$11:ER185))),"")</f>
        <v/>
      </c>
      <c r="ES185" s="26" t="str">
        <f>IFERROR(INDEX(BO$11:BO$2000,_xlfn.AGGREGATE(15,6,(ROW(BO$11:BO$2000)-ROW(BO$11)+1)/($AU$11:$AU$2000=$DY$8),ROWS(ES$11:ES185))),"")</f>
        <v/>
      </c>
      <c r="ET185" s="63" t="str">
        <f>IFERROR(INDEX(BP$11:BP$2000,_xlfn.AGGREGATE(15,6,(ROW(BP$11:BP$2000)-ROW(BP$11)+1)/($AU$11:$AU$2000=$DY$8),ROWS(ET$11:ET185))),"")</f>
        <v/>
      </c>
      <c r="EU185" s="25"/>
      <c r="EV185" s="47">
        <v>33</v>
      </c>
      <c r="EX185" s="164" t="str">
        <f>IFERROR(INDEX(EX$100:EX$149,_xlfn.AGGREGATE(15,6,(ROW(EX$100:EX$149)-ROW(EX$100)+1)/($EX$100:$EX$149="PASS"),ROWS(EX$153:EX185))),"")</f>
        <v/>
      </c>
      <c r="EY185" s="28" t="str">
        <f>IFERROR(INDEX(EY$100:EY$149,_xlfn.AGGREGATE(15,6,(ROW(EY$100:EY$149)-ROW(EY$100)+1)/($EX$100:$EX$149="PASS"),ROWS(EY$153:EY185))),"")</f>
        <v/>
      </c>
      <c r="EZ185" s="25" t="str">
        <f>IFERROR(INDEX(EZ$100:EZ$149,_xlfn.AGGREGATE(15,6,(ROW(EZ$100:EZ$149)-ROW(EZ$100)+1)/($EX$100:$EX$149="PASS"),ROWS(EZ$153:EZ185))),"")</f>
        <v/>
      </c>
      <c r="FA185" s="25" t="str">
        <f>IFERROR(INDEX(FA$100:FA$149,_xlfn.AGGREGATE(15,6,(ROW(FA$100:FA$149)-ROW(FA$100)+1)/($EX$100:$EX$149="PASS"),ROWS(FA$153:FA185))),"")</f>
        <v/>
      </c>
      <c r="FB185" s="25" t="str">
        <f>IFERROR(INDEX(FB$100:FB$149,_xlfn.AGGREGATE(15,6,(ROW(FB$100:FB$149)-ROW(FB$100)+1)/($EX$100:$EX$149="PASS"),ROWS(FB$153:FB185))),"")</f>
        <v/>
      </c>
      <c r="FC185" s="25" t="str">
        <f>IFERROR(INDEX(FC$100:FC$149,_xlfn.AGGREGATE(15,6,(ROW(FC$100:FC$149)-ROW(EY$100)+1)/($EX$100:$EX$149="PASS"),ROWS(FC$153:FC185))),"")</f>
        <v/>
      </c>
      <c r="FD185" s="25" t="str">
        <f>IFERROR(INDEX(FD$100:FD$149,_xlfn.AGGREGATE(15,6,(ROW(FD$100:FD$149)-ROW(EZ$100)+1)/($EX$100:$EX$149="PASS"),ROWS(FD$153:FD185))),"")</f>
        <v/>
      </c>
      <c r="FE185" s="25" t="str">
        <f>IFERROR(INDEX(FE$100:FE$149,_xlfn.AGGREGATE(15,6,(ROW(FE$100:FE$149)-ROW(FA$100)+1)/($EX$100:$EX$149="PASS"),ROWS(FE$153:FE185))),"")</f>
        <v/>
      </c>
      <c r="FF185" s="30" t="str">
        <f>IFERROR(INDEX(FF$100:FF$149,_xlfn.AGGREGATE(15,6,(ROW(FF$100:FF$149)-ROW(FB$100)+1)/($EX$100:$EX$149="PASS"),ROWS(FF$153:FF185))),"")</f>
        <v/>
      </c>
      <c r="FG185" s="25" t="str">
        <f>IFERROR(INDEX(FG$100:FG$149,_xlfn.AGGREGATE(15,6,(ROW(FG$100:FG$149)-ROW(FC$100)+1)/($EX$100:$EX$149="PASS"),ROWS(FG$153:FG185))),"")</f>
        <v/>
      </c>
      <c r="FH185" s="25" t="str">
        <f>IFERROR(INDEX(FH$100:FH$149,_xlfn.AGGREGATE(15,6,(ROW(FH$100:FH$149)-ROW(FD$100)+1)/($EX$100:$EX$149="PASS"),ROWS(FH$153:FH185))),"")</f>
        <v/>
      </c>
      <c r="FI185" s="25" t="str">
        <f>IFERROR(INDEX(FI$100:FI$149,_xlfn.AGGREGATE(15,6,(ROW(FI$100:FI$149)-ROW(FE$100)+1)/($EX$100:$EX$149="PASS"),ROWS(FI$153:FI185))),"")</f>
        <v/>
      </c>
      <c r="FJ185" s="25" t="str">
        <f>IFERROR(INDEX(FJ$100:FJ$149,_xlfn.AGGREGATE(15,6,(ROW(FJ$100:FJ$149)-ROW(FF$100)+1)/($EX$100:$EX$149="PASS"),ROWS(FJ$153:FJ185))),"")</f>
        <v/>
      </c>
      <c r="FK185" s="25"/>
      <c r="FL185" s="28" t="str">
        <f>IFERROR(INDEX(FL$100:FL$149,_xlfn.AGGREGATE(15,6,(ROW(FL$100:FL$149)-ROW(FH$100)+1)/($EX$100:$EX$149="PASS"),ROWS(FL$153:FL185))),"")</f>
        <v/>
      </c>
      <c r="FM185" s="25" t="str">
        <f>IFERROR(INDEX(FM$100:FM$149,_xlfn.AGGREGATE(15,6,(ROW(FM$100:FM$149)-ROW(FI$100)+1)/($EX$100:$EX$149="PASS"),ROWS(FM$153:FM185))),"")</f>
        <v/>
      </c>
      <c r="FN185" s="25" t="str">
        <f>IFERROR(INDEX(FN$100:FN$149,_xlfn.AGGREGATE(15,6,(ROW(FN$100:FN$149)-ROW(FJ$100)+1)/($EX$100:$EX$149="PASS"),ROWS(FN$153:FN185))),"")</f>
        <v/>
      </c>
      <c r="FO185" s="25" t="str">
        <f>IFERROR(INDEX(FO$100:FO$149,_xlfn.AGGREGATE(15,6,(ROW(FO$100:FO$149)-ROW(FK$100)+1)/($EX$100:$EX$149="PASS"),ROWS(FO$153:FO185))),"")</f>
        <v/>
      </c>
      <c r="FP185" s="25" t="str">
        <f>IFERROR(INDEX(FP$100:FP$149,_xlfn.AGGREGATE(15,6,(ROW(FP$100:FP$149)-ROW(FL$100)+1)/($EX$100:$EX$149="PASS"),ROWS(FP$153:FP185))),"")</f>
        <v/>
      </c>
      <c r="FQ185" s="25" t="str">
        <f>IFERROR(INDEX(FQ$100:FQ$149,_xlfn.AGGREGATE(15,6,(ROW(FQ$100:FQ$149)-ROW(FM$100)+1)/($EX$100:$EX$149="PASS"),ROWS(FQ$153:FQ185))),"")</f>
        <v/>
      </c>
      <c r="FR185" s="25" t="str">
        <f>IFERROR(INDEX(FR$100:FR$149,_xlfn.AGGREGATE(15,6,(ROW(FR$100:FR$149)-ROW(FN$100)+1)/($EX$100:$EX$149="PASS"),ROWS(FR$153:FR185))),"")</f>
        <v/>
      </c>
      <c r="FS185" s="165" t="str">
        <f>IFERROR(INDEX(FS$100:FS$149,_xlfn.AGGREGATE(15,6,(ROW(FS$100:FS$149)-ROW(FO$100)+1)/($EX$100:$EX$149="PASS"),ROWS(FS$153:FS185))),"")</f>
        <v/>
      </c>
      <c r="FT185" s="25"/>
      <c r="FU185" s="49"/>
      <c r="FV185" s="21"/>
      <c r="FW185" s="164" t="str">
        <f>IFERROR(INDEX(FW$100:FW$149,_xlfn.AGGREGATE(15,6,(ROW(FW$100:FW$149)-ROW(FW$100)+1)/($FW$100:$FW$149="PASS"),ROWS(FW$153:FW185))),"")</f>
        <v>PASS</v>
      </c>
      <c r="FX185" s="28">
        <f>IFERROR(INDEX(FX$100:FX$149,_xlfn.AGGREGATE(15,6,(ROW(FX$100:FX$149)-ROW(FX$100)+1)/($FW$100:$FW$149="PASS"),ROWS(FX$153:FX185))),"")</f>
        <v>3</v>
      </c>
      <c r="FY185" s="25">
        <f>IFERROR(INDEX(FY$100:FY$149,_xlfn.AGGREGATE(15,6,(ROW(FY$100:FY$149)-ROW(FY$100)+1)/($FW$100:$FW$149="PASS"),ROWS(FY$153:FY185))),"")</f>
        <v>3</v>
      </c>
      <c r="FZ185" s="25">
        <f>IFERROR(INDEX(FZ$100:FZ$149,_xlfn.AGGREGATE(15,6,(ROW(FZ$100:FZ$149)-ROW(FZ$100)+1)/($FW$100:$FW$149="PASS"),ROWS(FZ$153:FZ185))),"")</f>
        <v>1</v>
      </c>
      <c r="GA185" s="25">
        <f>IFERROR(INDEX(GA$100:GA$149,_xlfn.AGGREGATE(15,6,(ROW(GA$100:GA$149)-ROW(GA$100)+1)/($FW$100:$FW$149="PASS"),ROWS(GA$153:GA185))),"")</f>
        <v>1</v>
      </c>
      <c r="GB185" s="25">
        <f>IFERROR(INDEX(GB$100:GB$149,_xlfn.AGGREGATE(15,6,(ROW(GB$100:GB$149)-ROW(FX$100)+1)/($FW$100:$FW$149="PASS"),ROWS(GB$153:GB185))),"")</f>
        <v>3</v>
      </c>
      <c r="GC185" s="25">
        <f>IFERROR(INDEX(GC$100:GC$149,_xlfn.AGGREGATE(15,6,(ROW(GC$100:GC$149)-ROW(FY$100)+1)/($FW$100:$FW$149="PASS"),ROWS(GC$153:GC185))),"")</f>
        <v>3</v>
      </c>
      <c r="GD185" s="25">
        <f>IFERROR(INDEX(GD$100:GD$149,_xlfn.AGGREGATE(15,6,(ROW(GD$100:GD$149)-ROW(FZ$100)+1)/($FW$100:$FW$149="PASS"),ROWS(GD$153:GD185))),"")</f>
        <v>1</v>
      </c>
      <c r="GE185" s="30">
        <f>IFERROR(INDEX(GE$100:GE$149,_xlfn.AGGREGATE(15,6,(ROW(GE$100:GE$149)-ROW(GA$100)+1)/($FW$100:$FW$149="PASS"),ROWS(GE$153:GE185))),"")</f>
        <v>1</v>
      </c>
      <c r="GF185" s="25">
        <f>IFERROR(INDEX(GF$100:GF$149,_xlfn.AGGREGATE(15,6,(ROW(GF$100:GF$149)-ROW(GB$100)+1)/($FW$100:$FW$149="PASS"),ROWS(GF$153:GF185))),"")</f>
        <v>433</v>
      </c>
      <c r="GG185" s="25">
        <f>IFERROR(INDEX(GG$100:GG$149,_xlfn.AGGREGATE(15,6,(ROW(GG$100:GG$149)-ROW(GC$100)+1)/($FW$100:$FW$149="PASS"),ROWS(GG$153:GG185))),"")</f>
        <v>0</v>
      </c>
      <c r="GH185" s="25">
        <f>IFERROR(INDEX(GH$100:GH$149,_xlfn.AGGREGATE(15,6,(ROW(GH$100:GH$149)-ROW(GD$100)+1)/($FW$100:$FW$149="PASS"),ROWS(GH$153:GH185))),"")</f>
        <v>467</v>
      </c>
      <c r="GI185" s="25">
        <f>IFERROR(INDEX(GI$100:GI$149,_xlfn.AGGREGATE(15,6,(ROW(GI$100:GI$149)-ROW(GE$100)+1)/($FW$100:$FW$149="PASS"),ROWS(GI$153:GI185))),"")</f>
        <v>17</v>
      </c>
      <c r="GJ185" s="25">
        <f>IFERROR(INDEX(GJ$100:GJ$149,_xlfn.AGGREGATE(15,6,(ROW(GJ$100:GJ$149)-ROW(GF$100)+1)/($FW$100:$FW$149="PASS"),ROWS(GJ$153:GJ185))),"")</f>
        <v>0</v>
      </c>
      <c r="GK185" s="28">
        <f>IFERROR(INDEX(GK$100:GK$149,_xlfn.AGGREGATE(15,6,(ROW(GK$100:GK$149)-ROW(GG$100)+1)/($FW$100:$FW$149="PASS"),ROWS(GK$153:GK185))),"")</f>
        <v>472.14859999999999</v>
      </c>
      <c r="GL185" s="25">
        <f>IFERROR(INDEX(GL$100:GL$149,_xlfn.AGGREGATE(15,6,(ROW(GL$100:GL$149)-ROW(GH$100)+1)/($FW$100:$FW$149="PASS"),ROWS(GL$153:GL185))),"")</f>
        <v>939.27359999999999</v>
      </c>
      <c r="GM185" s="165">
        <f>IFERROR(INDEX(GM$100:GM$149,_xlfn.AGGREGATE(15,6,(ROW(GM$100:GM$149)-ROW(GI$100)+1)/($FW$100:$FW$149="PASS"),ROWS(GM$153:GM185))),"")</f>
        <v>1372.3986</v>
      </c>
      <c r="GN185" s="25">
        <f>IFERROR(INDEX(GN$100:GN$149,_xlfn.AGGREGATE(15,6,(ROW(GN$100:GN$149)-ROW(GJ$100)+1)/($FW$100:$FW$149="PASS"),ROWS(GN$153:GN185))),"")</f>
        <v>1805.3986</v>
      </c>
      <c r="GO185" s="25"/>
      <c r="GP185" s="305"/>
      <c r="GR185" s="12"/>
      <c r="GS185" s="12"/>
      <c r="GT185" s="12"/>
      <c r="GU185" s="12"/>
      <c r="GV185" s="12"/>
      <c r="GW185" s="12"/>
      <c r="GX185" s="12"/>
      <c r="GY185" s="12"/>
      <c r="GZ185" s="12"/>
      <c r="HA185" s="12"/>
      <c r="HB185" s="12"/>
      <c r="HC185" s="26"/>
      <c r="HD185" s="26"/>
      <c r="HE185" s="26"/>
      <c r="HF185" s="26"/>
      <c r="HG185" s="26"/>
      <c r="HH185" s="2"/>
      <c r="HI185" s="2"/>
      <c r="HJ185" s="25"/>
      <c r="HK185" s="2"/>
      <c r="HL185" s="2"/>
    </row>
    <row r="186" spans="14:220" x14ac:dyDescent="0.3">
      <c r="N186" s="2"/>
      <c r="O186" s="25"/>
      <c r="P186" s="25"/>
      <c r="Q186" s="25"/>
      <c r="R186" s="25"/>
      <c r="S186" s="25"/>
      <c r="T186" s="25"/>
      <c r="U186" s="25"/>
      <c r="V186" s="2"/>
      <c r="W186" s="2"/>
      <c r="X186" s="2"/>
      <c r="Y186" s="25"/>
      <c r="Z186" s="25"/>
      <c r="AA186" s="25"/>
      <c r="AB186" s="2"/>
      <c r="AC186" s="25"/>
      <c r="AD186" s="25"/>
      <c r="AE186" s="25"/>
      <c r="AF186" s="25"/>
      <c r="AG186" s="25"/>
      <c r="AH186" s="25"/>
      <c r="AI186" s="25"/>
      <c r="AJ186" s="25"/>
      <c r="AK186" s="25"/>
      <c r="AL186" s="25"/>
      <c r="AM186" s="25"/>
      <c r="AN186" s="25"/>
      <c r="AO186" s="25"/>
      <c r="AP186" s="25"/>
      <c r="AQ186" s="25"/>
      <c r="AR186" s="142"/>
      <c r="AS186" s="18">
        <v>30</v>
      </c>
      <c r="AT186" s="26" t="s">
        <v>122</v>
      </c>
      <c r="AU186" s="4" t="str">
        <f t="shared" si="261"/>
        <v>FAIL</v>
      </c>
      <c r="AV186" s="26">
        <v>1</v>
      </c>
      <c r="AW186" s="26">
        <v>1</v>
      </c>
      <c r="AX186" s="26">
        <v>3</v>
      </c>
      <c r="AY186" s="26">
        <v>3</v>
      </c>
      <c r="AZ186" s="26">
        <v>1</v>
      </c>
      <c r="BA186" s="26">
        <v>1</v>
      </c>
      <c r="BB186" s="26">
        <v>3</v>
      </c>
      <c r="BC186" s="26">
        <v>3</v>
      </c>
      <c r="BD186" s="26">
        <f t="shared" si="262"/>
        <v>216</v>
      </c>
      <c r="BE186" s="26"/>
      <c r="BF186" s="26">
        <f t="shared" si="263"/>
        <v>276</v>
      </c>
      <c r="BG186" s="63">
        <f t="shared" si="260"/>
        <v>30</v>
      </c>
      <c r="BH186" s="26"/>
      <c r="BI186" s="138">
        <f t="shared" si="264"/>
        <v>216</v>
      </c>
      <c r="BJ186" s="138">
        <f t="shared" si="265"/>
        <v>432</v>
      </c>
      <c r="BK186" s="138">
        <f t="shared" si="266"/>
        <v>708</v>
      </c>
      <c r="BL186" s="138">
        <f t="shared" si="267"/>
        <v>984</v>
      </c>
      <c r="BM186" s="138">
        <f t="shared" si="268"/>
        <v>1200</v>
      </c>
      <c r="BN186" s="138">
        <f t="shared" si="269"/>
        <v>1416</v>
      </c>
      <c r="BO186" s="138">
        <f t="shared" si="270"/>
        <v>1692</v>
      </c>
      <c r="BP186" s="138">
        <f t="shared" si="271"/>
        <v>0</v>
      </c>
      <c r="BQ186" s="26"/>
      <c r="BR186" s="26" t="str">
        <f t="shared" si="272"/>
        <v>yes3</v>
      </c>
      <c r="BS186" s="26" t="str">
        <f t="shared" si="250"/>
        <v>Int</v>
      </c>
      <c r="BT186" s="26"/>
      <c r="BU186" s="26"/>
      <c r="BV186" s="1">
        <f t="shared" si="283"/>
        <v>0</v>
      </c>
      <c r="BW186" s="1">
        <f t="shared" si="283"/>
        <v>0</v>
      </c>
      <c r="BX186" s="1">
        <f t="shared" si="283"/>
        <v>0</v>
      </c>
      <c r="BY186" s="1">
        <f t="shared" si="283"/>
        <v>0</v>
      </c>
      <c r="BZ186" s="1">
        <f t="shared" si="283"/>
        <v>0</v>
      </c>
      <c r="CA186" s="1">
        <f t="shared" si="283"/>
        <v>0</v>
      </c>
      <c r="CB186" s="1">
        <f t="shared" si="283"/>
        <v>0</v>
      </c>
      <c r="CC186" s="1">
        <f t="shared" si="283"/>
        <v>0</v>
      </c>
      <c r="CD186" s="1">
        <f t="shared" si="283"/>
        <v>0</v>
      </c>
      <c r="CE186" s="1">
        <f t="shared" si="283"/>
        <v>0</v>
      </c>
      <c r="CF186" s="1">
        <f t="shared" si="284"/>
        <v>0</v>
      </c>
      <c r="CG186" s="1">
        <f t="shared" si="284"/>
        <v>0</v>
      </c>
      <c r="CH186" s="1">
        <f t="shared" si="284"/>
        <v>0</v>
      </c>
      <c r="CI186" s="1">
        <f t="shared" si="284"/>
        <v>0</v>
      </c>
      <c r="CJ186" s="1">
        <f t="shared" si="284"/>
        <v>0</v>
      </c>
      <c r="CK186" s="1">
        <f t="shared" si="284"/>
        <v>0</v>
      </c>
      <c r="CL186" s="1">
        <f t="shared" si="284"/>
        <v>0</v>
      </c>
      <c r="CM186" s="1">
        <f t="shared" si="284"/>
        <v>0</v>
      </c>
      <c r="CN186" s="1">
        <f t="shared" si="284"/>
        <v>0</v>
      </c>
      <c r="CO186" s="1">
        <f t="shared" si="284"/>
        <v>0</v>
      </c>
      <c r="CP186" s="1">
        <f t="shared" si="285"/>
        <v>0</v>
      </c>
      <c r="CQ186" s="1">
        <f t="shared" si="285"/>
        <v>0</v>
      </c>
      <c r="CR186" s="1">
        <f t="shared" si="285"/>
        <v>0</v>
      </c>
      <c r="CS186" s="1">
        <f t="shared" si="285"/>
        <v>0</v>
      </c>
      <c r="CT186" s="1">
        <f t="shared" si="285"/>
        <v>0</v>
      </c>
      <c r="CU186" s="1">
        <f t="shared" si="285"/>
        <v>0</v>
      </c>
      <c r="CV186" s="1">
        <f t="shared" si="285"/>
        <v>0</v>
      </c>
      <c r="CW186" s="1">
        <f t="shared" si="285"/>
        <v>0</v>
      </c>
      <c r="CX186" s="1">
        <f t="shared" si="285"/>
        <v>0</v>
      </c>
      <c r="CY186" s="1">
        <f t="shared" si="285"/>
        <v>0</v>
      </c>
      <c r="CZ186" s="1">
        <f t="shared" si="286"/>
        <v>1</v>
      </c>
      <c r="DA186" s="1">
        <f t="shared" si="286"/>
        <v>0</v>
      </c>
      <c r="DB186" s="1">
        <f t="shared" si="286"/>
        <v>0</v>
      </c>
      <c r="DC186" s="1">
        <f t="shared" si="286"/>
        <v>0</v>
      </c>
      <c r="DD186" s="1">
        <f t="shared" si="286"/>
        <v>0</v>
      </c>
      <c r="DE186" s="1">
        <f t="shared" si="286"/>
        <v>0</v>
      </c>
      <c r="DF186" s="1">
        <f t="shared" si="286"/>
        <v>0</v>
      </c>
      <c r="DG186" s="1">
        <f t="shared" si="286"/>
        <v>0</v>
      </c>
      <c r="DH186" s="1">
        <f t="shared" si="286"/>
        <v>0</v>
      </c>
      <c r="DI186" s="1">
        <f t="shared" si="286"/>
        <v>0</v>
      </c>
      <c r="DJ186" s="1">
        <f t="shared" si="287"/>
        <v>0</v>
      </c>
      <c r="DK186" s="1">
        <f t="shared" si="287"/>
        <v>0</v>
      </c>
      <c r="DL186" s="1">
        <f t="shared" si="287"/>
        <v>0</v>
      </c>
      <c r="DM186" s="1">
        <f t="shared" si="287"/>
        <v>0</v>
      </c>
      <c r="DN186" s="1">
        <f t="shared" si="287"/>
        <v>0</v>
      </c>
      <c r="DO186" s="1">
        <f t="shared" si="287"/>
        <v>0</v>
      </c>
      <c r="DP186" s="26"/>
      <c r="DQ186" s="26"/>
      <c r="DR186" s="26"/>
      <c r="DS186" s="26"/>
      <c r="DT186" s="366"/>
      <c r="DU186" s="142"/>
      <c r="DV186" s="26"/>
      <c r="DW186" s="48">
        <v>173</v>
      </c>
      <c r="DX186" s="26" t="str">
        <f>IFERROR(INDEX(AT$11:AT$2000,_xlfn.AGGREGATE(15,6,(ROW(AT$11:AT$2000)-ROW(AT$11)+1)/($AU$11:$AU$2000=$DY$8),ROWS(DX$11:DX186))),"")</f>
        <v/>
      </c>
      <c r="DY186" s="4" t="str">
        <f>IFERROR(INDEX(AU$11:AU$2000,_xlfn.AGGREGATE(15,6,(ROW(AU$11:AU$2000)-ROW(AU$11)+1)/($AU$11:$AU$2000=$DY$8),ROWS(DY$11:DY186))),"")</f>
        <v/>
      </c>
      <c r="DZ186" s="26" t="str">
        <f>IFERROR(INDEX(AV$11:AV$2000,_xlfn.AGGREGATE(15,6,(ROW(AV$11:AV$2000)-ROW(AV$11)+1)/($AU$11:$AU$2000=$DY$8),ROWS(DZ$11:DZ186))),"")</f>
        <v/>
      </c>
      <c r="EA186" s="26" t="str">
        <f>IFERROR(INDEX(AW$11:AW$2000,_xlfn.AGGREGATE(15,6,(ROW(AW$11:AW$2000)-ROW(AW$11)+1)/($AU$11:$AU$2000=$DY$8),ROWS(EA$11:EA186))),"")</f>
        <v/>
      </c>
      <c r="EB186" s="26" t="str">
        <f>IFERROR(INDEX(AX$11:AX$2000,_xlfn.AGGREGATE(15,6,(ROW(AX$11:AX$2000)-ROW(AX$11)+1)/($AU$11:$AU$2000=$DY$8),ROWS(EB$11:EB186))),"")</f>
        <v/>
      </c>
      <c r="EC186" s="26" t="str">
        <f>IFERROR(INDEX(AY$11:AY$2000,_xlfn.AGGREGATE(15,6,(ROW(AY$11:AY$2000)-ROW(AY$11)+1)/($AU$11:$AU$2000=$DY$8),ROWS(EC$11:EC186))),"")</f>
        <v/>
      </c>
      <c r="ED186" s="26" t="str">
        <f>IFERROR(INDEX(AZ$11:AZ$2000,_xlfn.AGGREGATE(15,6,(ROW(AZ$11:AZ$2000)-ROW(AZ$11)+1)/($AU$11:$AU$2000=$DY$8),ROWS(ED$11:ED186))),"")</f>
        <v/>
      </c>
      <c r="EE186" s="26" t="str">
        <f>IFERROR(INDEX(BA$11:BA$2000,_xlfn.AGGREGATE(15,6,(ROW(BA$11:BA$2000)-ROW(BA$11)+1)/($AU$11:$AU$2000=$DY$8),ROWS(EE$11:EE186))),"")</f>
        <v/>
      </c>
      <c r="EF186" s="26" t="str">
        <f>IFERROR(INDEX(BB$11:BB$2000,_xlfn.AGGREGATE(15,6,(ROW(BB$11:BB$2000)-ROW(BB$11)+1)/($AU$11:$AU$2000=$DY$8),ROWS(EF$11:EF186))),"")</f>
        <v/>
      </c>
      <c r="EG186" s="26" t="str">
        <f>IFERROR(INDEX(BC$11:BC$2000,_xlfn.AGGREGATE(15,6,(ROW(BC$11:BC$2000)-ROW(BC$11)+1)/($AU$11:$AU$2000=$DY$8),ROWS(EG$11:EG186))),"")</f>
        <v/>
      </c>
      <c r="EH186" s="26" t="str">
        <f>IFERROR(INDEX(BD$11:BD$2000,_xlfn.AGGREGATE(15,6,(ROW(BD$11:BD$2000)-ROW(BD$11)+1)/($AU$11:$AU$2000=$DY$8),ROWS(EH$11:EH186))),"")</f>
        <v/>
      </c>
      <c r="EI186" s="26" t="str">
        <f>IFERROR(INDEX(BE$11:BE$2000,_xlfn.AGGREGATE(15,6,(ROW(BE$11:BE$2000)-ROW(BE$11)+1)/($AU$11:$AU$2000=$DY$8),ROWS(EI$11:EI186))),"")</f>
        <v/>
      </c>
      <c r="EJ186" s="26" t="str">
        <f>IFERROR(INDEX(BF$11:BF$2000,_xlfn.AGGREGATE(15,6,(ROW(BF$11:BF$2000)-ROW(BF$11)+1)/($AU$11:$AU$2000=$DY$8),ROWS(EJ$11:EJ186))),"")</f>
        <v/>
      </c>
      <c r="EK186" s="26" t="str">
        <f>IFERROR(INDEX(BG$11:BG$2000,_xlfn.AGGREGATE(15,6,(ROW(BG$11:BG$2000)-ROW(BG$11)+1)/($AU$11:$AU$2000=$DY$8),ROWS(EK$11:EK186))),"")</f>
        <v/>
      </c>
      <c r="EL186" s="26" t="str">
        <f>IFERROR(INDEX(BH$11:BH$2000,_xlfn.AGGREGATE(15,6,(ROW(BH$11:BH$2000)-ROW(BH$11)+1)/($AU$11:$AU$2000=$DY$8),ROWS(EL$11:EL186))),"")</f>
        <v/>
      </c>
      <c r="EM186" s="26" t="str">
        <f>IFERROR(INDEX(BI$11:BI$2000,_xlfn.AGGREGATE(15,6,(ROW(BI$11:BI$2000)-ROW(BI$11)+1)/($AU$11:$AU$2000=$DY$8),ROWS(EM$11:EM186))),"")</f>
        <v/>
      </c>
      <c r="EN186" s="26" t="str">
        <f>IFERROR(INDEX(BJ$11:BJ$2000,_xlfn.AGGREGATE(15,6,(ROW(BJ$11:BJ$2000)-ROW(BJ$11)+1)/($AU$11:$AU$2000=$DY$8),ROWS(EN$11:EN186))),"")</f>
        <v/>
      </c>
      <c r="EO186" s="26" t="str">
        <f>IFERROR(INDEX(BK$11:BK$2000,_xlfn.AGGREGATE(15,6,(ROW(BK$11:BK$2000)-ROW(BK$11)+1)/($AU$11:$AU$2000=$DY$8),ROWS(EO$11:EO186))),"")</f>
        <v/>
      </c>
      <c r="EP186" s="26" t="str">
        <f>IFERROR(INDEX(BL$11:BL$2000,_xlfn.AGGREGATE(15,6,(ROW(BL$11:BL$2000)-ROW(BL$11)+1)/($AU$11:$AU$2000=$DY$8),ROWS(EP$11:EP186))),"")</f>
        <v/>
      </c>
      <c r="EQ186" s="26" t="str">
        <f>IFERROR(INDEX(BM$11:BM$2000,_xlfn.AGGREGATE(15,6,(ROW(BM$11:BM$2000)-ROW(BM$11)+1)/($AU$11:$AU$2000=$DY$8),ROWS(EQ$11:EQ186))),"")</f>
        <v/>
      </c>
      <c r="ER186" s="26" t="str">
        <f>IFERROR(INDEX(BN$11:BN$2000,_xlfn.AGGREGATE(15,6,(ROW(BN$11:BN$2000)-ROW(BN$11)+1)/($AU$11:$AU$2000=$DY$8),ROWS(ER$11:ER186))),"")</f>
        <v/>
      </c>
      <c r="ES186" s="26" t="str">
        <f>IFERROR(INDEX(BO$11:BO$2000,_xlfn.AGGREGATE(15,6,(ROW(BO$11:BO$2000)-ROW(BO$11)+1)/($AU$11:$AU$2000=$DY$8),ROWS(ES$11:ES186))),"")</f>
        <v/>
      </c>
      <c r="ET186" s="63" t="str">
        <f>IFERROR(INDEX(BP$11:BP$2000,_xlfn.AGGREGATE(15,6,(ROW(BP$11:BP$2000)-ROW(BP$11)+1)/($AU$11:$AU$2000=$DY$8),ROWS(ET$11:ET186))),"")</f>
        <v/>
      </c>
      <c r="EU186" s="25"/>
      <c r="EV186" s="47">
        <v>34</v>
      </c>
      <c r="EX186" s="164" t="str">
        <f>IFERROR(INDEX(EX$100:EX$149,_xlfn.AGGREGATE(15,6,(ROW(EX$100:EX$149)-ROW(EX$100)+1)/($EX$100:$EX$149="PASS"),ROWS(EX$153:EX186))),"")</f>
        <v/>
      </c>
      <c r="EY186" s="28" t="str">
        <f>IFERROR(INDEX(EY$100:EY$149,_xlfn.AGGREGATE(15,6,(ROW(EY$100:EY$149)-ROW(EY$100)+1)/($EX$100:$EX$149="PASS"),ROWS(EY$153:EY186))),"")</f>
        <v/>
      </c>
      <c r="EZ186" s="25" t="str">
        <f>IFERROR(INDEX(EZ$100:EZ$149,_xlfn.AGGREGATE(15,6,(ROW(EZ$100:EZ$149)-ROW(EZ$100)+1)/($EX$100:$EX$149="PASS"),ROWS(EZ$153:EZ186))),"")</f>
        <v/>
      </c>
      <c r="FA186" s="25" t="str">
        <f>IFERROR(INDEX(FA$100:FA$149,_xlfn.AGGREGATE(15,6,(ROW(FA$100:FA$149)-ROW(FA$100)+1)/($EX$100:$EX$149="PASS"),ROWS(FA$153:FA186))),"")</f>
        <v/>
      </c>
      <c r="FB186" s="25" t="str">
        <f>IFERROR(INDEX(FB$100:FB$149,_xlfn.AGGREGATE(15,6,(ROW(FB$100:FB$149)-ROW(FB$100)+1)/($EX$100:$EX$149="PASS"),ROWS(FB$153:FB186))),"")</f>
        <v/>
      </c>
      <c r="FC186" s="25" t="str">
        <f>IFERROR(INDEX(FC$100:FC$149,_xlfn.AGGREGATE(15,6,(ROW(FC$100:FC$149)-ROW(EY$100)+1)/($EX$100:$EX$149="PASS"),ROWS(FC$153:FC186))),"")</f>
        <v/>
      </c>
      <c r="FD186" s="25" t="str">
        <f>IFERROR(INDEX(FD$100:FD$149,_xlfn.AGGREGATE(15,6,(ROW(FD$100:FD$149)-ROW(EZ$100)+1)/($EX$100:$EX$149="PASS"),ROWS(FD$153:FD186))),"")</f>
        <v/>
      </c>
      <c r="FE186" s="25" t="str">
        <f>IFERROR(INDEX(FE$100:FE$149,_xlfn.AGGREGATE(15,6,(ROW(FE$100:FE$149)-ROW(FA$100)+1)/($EX$100:$EX$149="PASS"),ROWS(FE$153:FE186))),"")</f>
        <v/>
      </c>
      <c r="FF186" s="30" t="str">
        <f>IFERROR(INDEX(FF$100:FF$149,_xlfn.AGGREGATE(15,6,(ROW(FF$100:FF$149)-ROW(FB$100)+1)/($EX$100:$EX$149="PASS"),ROWS(FF$153:FF186))),"")</f>
        <v/>
      </c>
      <c r="FG186" s="25" t="str">
        <f>IFERROR(INDEX(FG$100:FG$149,_xlfn.AGGREGATE(15,6,(ROW(FG$100:FG$149)-ROW(FC$100)+1)/($EX$100:$EX$149="PASS"),ROWS(FG$153:FG186))),"")</f>
        <v/>
      </c>
      <c r="FH186" s="25" t="str">
        <f>IFERROR(INDEX(FH$100:FH$149,_xlfn.AGGREGATE(15,6,(ROW(FH$100:FH$149)-ROW(FD$100)+1)/($EX$100:$EX$149="PASS"),ROWS(FH$153:FH186))),"")</f>
        <v/>
      </c>
      <c r="FI186" s="25" t="str">
        <f>IFERROR(INDEX(FI$100:FI$149,_xlfn.AGGREGATE(15,6,(ROW(FI$100:FI$149)-ROW(FE$100)+1)/($EX$100:$EX$149="PASS"),ROWS(FI$153:FI186))),"")</f>
        <v/>
      </c>
      <c r="FJ186" s="25" t="str">
        <f>IFERROR(INDEX(FJ$100:FJ$149,_xlfn.AGGREGATE(15,6,(ROW(FJ$100:FJ$149)-ROW(FF$100)+1)/($EX$100:$EX$149="PASS"),ROWS(FJ$153:FJ186))),"")</f>
        <v/>
      </c>
      <c r="FK186" s="25"/>
      <c r="FL186" s="28" t="str">
        <f>IFERROR(INDEX(FL$100:FL$149,_xlfn.AGGREGATE(15,6,(ROW(FL$100:FL$149)-ROW(FH$100)+1)/($EX$100:$EX$149="PASS"),ROWS(FL$153:FL186))),"")</f>
        <v/>
      </c>
      <c r="FM186" s="25" t="str">
        <f>IFERROR(INDEX(FM$100:FM$149,_xlfn.AGGREGATE(15,6,(ROW(FM$100:FM$149)-ROW(FI$100)+1)/($EX$100:$EX$149="PASS"),ROWS(FM$153:FM186))),"")</f>
        <v/>
      </c>
      <c r="FN186" s="25" t="str">
        <f>IFERROR(INDEX(FN$100:FN$149,_xlfn.AGGREGATE(15,6,(ROW(FN$100:FN$149)-ROW(FJ$100)+1)/($EX$100:$EX$149="PASS"),ROWS(FN$153:FN186))),"")</f>
        <v/>
      </c>
      <c r="FO186" s="25" t="str">
        <f>IFERROR(INDEX(FO$100:FO$149,_xlfn.AGGREGATE(15,6,(ROW(FO$100:FO$149)-ROW(FK$100)+1)/($EX$100:$EX$149="PASS"),ROWS(FO$153:FO186))),"")</f>
        <v/>
      </c>
      <c r="FP186" s="25" t="str">
        <f>IFERROR(INDEX(FP$100:FP$149,_xlfn.AGGREGATE(15,6,(ROW(FP$100:FP$149)-ROW(FL$100)+1)/($EX$100:$EX$149="PASS"),ROWS(FP$153:FP186))),"")</f>
        <v/>
      </c>
      <c r="FQ186" s="25" t="str">
        <f>IFERROR(INDEX(FQ$100:FQ$149,_xlfn.AGGREGATE(15,6,(ROW(FQ$100:FQ$149)-ROW(FM$100)+1)/($EX$100:$EX$149="PASS"),ROWS(FQ$153:FQ186))),"")</f>
        <v/>
      </c>
      <c r="FR186" s="25" t="str">
        <f>IFERROR(INDEX(FR$100:FR$149,_xlfn.AGGREGATE(15,6,(ROW(FR$100:FR$149)-ROW(FN$100)+1)/($EX$100:$EX$149="PASS"),ROWS(FR$153:FR186))),"")</f>
        <v/>
      </c>
      <c r="FS186" s="165" t="str">
        <f>IFERROR(INDEX(FS$100:FS$149,_xlfn.AGGREGATE(15,6,(ROW(FS$100:FS$149)-ROW(FO$100)+1)/($EX$100:$EX$149="PASS"),ROWS(FS$153:FS186))),"")</f>
        <v/>
      </c>
      <c r="FT186" s="25"/>
      <c r="FU186" s="49"/>
      <c r="FV186" s="21"/>
      <c r="FW186" s="164" t="str">
        <f>IFERROR(INDEX(FW$100:FW$149,_xlfn.AGGREGATE(15,6,(ROW(FW$100:FW$149)-ROW(FW$100)+1)/($FW$100:$FW$149="PASS"),ROWS(FW$153:FW186))),"")</f>
        <v>PASS</v>
      </c>
      <c r="FX186" s="28">
        <f>IFERROR(INDEX(FX$100:FX$149,_xlfn.AGGREGATE(15,6,(ROW(FX$100:FX$149)-ROW(FX$100)+1)/($FW$100:$FW$149="PASS"),ROWS(FX$153:FX186))),"")</f>
        <v>3</v>
      </c>
      <c r="FY186" s="25">
        <f>IFERROR(INDEX(FY$100:FY$149,_xlfn.AGGREGATE(15,6,(ROW(FY$100:FY$149)-ROW(FY$100)+1)/($FW$100:$FW$149="PASS"),ROWS(FY$153:FY186))),"")</f>
        <v>1</v>
      </c>
      <c r="FZ186" s="25">
        <f>IFERROR(INDEX(FZ$100:FZ$149,_xlfn.AGGREGATE(15,6,(ROW(FZ$100:FZ$149)-ROW(FZ$100)+1)/($FW$100:$FW$149="PASS"),ROWS(FZ$153:FZ186))),"")</f>
        <v>3</v>
      </c>
      <c r="GA186" s="25">
        <f>IFERROR(INDEX(GA$100:GA$149,_xlfn.AGGREGATE(15,6,(ROW(GA$100:GA$149)-ROW(GA$100)+1)/($FW$100:$FW$149="PASS"),ROWS(GA$153:GA186))),"")</f>
        <v>1</v>
      </c>
      <c r="GB186" s="25">
        <f>IFERROR(INDEX(GB$100:GB$149,_xlfn.AGGREGATE(15,6,(ROW(GB$100:GB$149)-ROW(FX$100)+1)/($FW$100:$FW$149="PASS"),ROWS(GB$153:GB186))),"")</f>
        <v>3</v>
      </c>
      <c r="GC186" s="25">
        <f>IFERROR(INDEX(GC$100:GC$149,_xlfn.AGGREGATE(15,6,(ROW(GC$100:GC$149)-ROW(FY$100)+1)/($FW$100:$FW$149="PASS"),ROWS(GC$153:GC186))),"")</f>
        <v>1</v>
      </c>
      <c r="GD186" s="25">
        <f>IFERROR(INDEX(GD$100:GD$149,_xlfn.AGGREGATE(15,6,(ROW(GD$100:GD$149)-ROW(FZ$100)+1)/($FW$100:$FW$149="PASS"),ROWS(GD$153:GD186))),"")</f>
        <v>3</v>
      </c>
      <c r="GE186" s="30">
        <f>IFERROR(INDEX(GE$100:GE$149,_xlfn.AGGREGATE(15,6,(ROW(GE$100:GE$149)-ROW(GA$100)+1)/($FW$100:$FW$149="PASS"),ROWS(GE$153:GE186))),"")</f>
        <v>1</v>
      </c>
      <c r="GF186" s="25">
        <f>IFERROR(INDEX(GF$100:GF$149,_xlfn.AGGREGATE(15,6,(ROW(GF$100:GF$149)-ROW(GB$100)+1)/($FW$100:$FW$149="PASS"),ROWS(GF$153:GF186))),"")</f>
        <v>432.5</v>
      </c>
      <c r="GG186" s="25">
        <f>IFERROR(INDEX(GG$100:GG$149,_xlfn.AGGREGATE(15,6,(ROW(GG$100:GG$149)-ROW(GC$100)+1)/($FW$100:$FW$149="PASS"),ROWS(GG$153:GG186))),"")</f>
        <v>0</v>
      </c>
      <c r="GH186" s="25">
        <f>IFERROR(INDEX(GH$100:GH$149,_xlfn.AGGREGATE(15,6,(ROW(GH$100:GH$149)-ROW(GD$100)+1)/($FW$100:$FW$149="PASS"),ROWS(GH$153:GH186))),"")</f>
        <v>467.5</v>
      </c>
      <c r="GI186" s="25">
        <f>IFERROR(INDEX(GI$100:GI$149,_xlfn.AGGREGATE(15,6,(ROW(GI$100:GI$149)-ROW(GE$100)+1)/($FW$100:$FW$149="PASS"),ROWS(GI$153:GI186))),"")</f>
        <v>17.5</v>
      </c>
      <c r="GJ186" s="25">
        <f>IFERROR(INDEX(GJ$100:GJ$149,_xlfn.AGGREGATE(15,6,(ROW(GJ$100:GJ$149)-ROW(GF$100)+1)/($FW$100:$FW$149="PASS"),ROWS(GJ$153:GJ186))),"")</f>
        <v>0</v>
      </c>
      <c r="GK186" s="28">
        <f>IFERROR(INDEX(GK$100:GK$149,_xlfn.AGGREGATE(15,6,(ROW(GK$100:GK$149)-ROW(GG$100)+1)/($FW$100:$FW$149="PASS"),ROWS(GK$153:GK186))),"")</f>
        <v>472.64859999999999</v>
      </c>
      <c r="GL186" s="25">
        <f>IFERROR(INDEX(GL$100:GL$149,_xlfn.AGGREGATE(15,6,(ROW(GL$100:GL$149)-ROW(GH$100)+1)/($FW$100:$FW$149="PASS"),ROWS(GL$153:GL186))),"")</f>
        <v>905.27359999999999</v>
      </c>
      <c r="GM186" s="165">
        <f>IFERROR(INDEX(GM$100:GM$149,_xlfn.AGGREGATE(15,6,(ROW(GM$100:GM$149)-ROW(GI$100)+1)/($FW$100:$FW$149="PASS"),ROWS(GM$153:GM186))),"")</f>
        <v>1372.8986</v>
      </c>
      <c r="GN186" s="25">
        <f>IFERROR(INDEX(GN$100:GN$149,_xlfn.AGGREGATE(15,6,(ROW(GN$100:GN$149)-ROW(GJ$100)+1)/($FW$100:$FW$149="PASS"),ROWS(GN$153:GN186))),"")</f>
        <v>1805.3986</v>
      </c>
      <c r="GO186" s="25"/>
      <c r="GP186" s="305"/>
      <c r="GR186" s="12"/>
      <c r="GS186" s="12"/>
      <c r="GT186" s="12"/>
      <c r="GU186" s="12"/>
      <c r="GV186" s="12"/>
      <c r="GW186" s="12"/>
      <c r="GX186" s="12"/>
      <c r="GY186" s="12"/>
      <c r="GZ186" s="12"/>
      <c r="HA186" s="12"/>
      <c r="HB186" s="12"/>
      <c r="HC186" s="26"/>
      <c r="HD186" s="26"/>
      <c r="HE186" s="26"/>
      <c r="HF186" s="26"/>
      <c r="HG186" s="26"/>
      <c r="HH186" s="2"/>
      <c r="HI186" s="2"/>
      <c r="HJ186" s="25"/>
      <c r="HK186" s="2"/>
      <c r="HL186" s="2"/>
    </row>
    <row r="187" spans="14:220" x14ac:dyDescent="0.3">
      <c r="N187" s="2"/>
      <c r="O187" s="25"/>
      <c r="P187" s="25"/>
      <c r="Q187" s="25"/>
      <c r="R187" s="25"/>
      <c r="S187" s="25"/>
      <c r="T187" s="25"/>
      <c r="U187" s="25"/>
      <c r="V187" s="2"/>
      <c r="W187" s="2"/>
      <c r="X187" s="2"/>
      <c r="Y187" s="25"/>
      <c r="Z187" s="25"/>
      <c r="AA187" s="25"/>
      <c r="AB187" s="2"/>
      <c r="AC187" s="25"/>
      <c r="AD187" s="25"/>
      <c r="AE187" s="25"/>
      <c r="AF187" s="25"/>
      <c r="AG187" s="25"/>
      <c r="AH187" s="25"/>
      <c r="AI187" s="25"/>
      <c r="AJ187" s="25"/>
      <c r="AK187" s="25"/>
      <c r="AL187" s="25"/>
      <c r="AM187" s="25"/>
      <c r="AN187" s="25"/>
      <c r="AO187" s="25"/>
      <c r="AP187" s="25"/>
      <c r="AQ187" s="25"/>
      <c r="AR187" s="142"/>
      <c r="AS187" s="18">
        <v>31</v>
      </c>
      <c r="AT187" s="26" t="s">
        <v>122</v>
      </c>
      <c r="AU187" s="4" t="str">
        <f t="shared" si="261"/>
        <v>FAIL</v>
      </c>
      <c r="AV187" s="26">
        <v>1</v>
      </c>
      <c r="AW187" s="26">
        <v>1</v>
      </c>
      <c r="AX187" s="26">
        <v>3</v>
      </c>
      <c r="AY187" s="26">
        <v>3</v>
      </c>
      <c r="AZ187" s="26">
        <v>1</v>
      </c>
      <c r="BA187" s="26">
        <v>1</v>
      </c>
      <c r="BB187" s="26">
        <v>3</v>
      </c>
      <c r="BC187" s="26">
        <v>3</v>
      </c>
      <c r="BD187" s="26">
        <f t="shared" si="262"/>
        <v>215</v>
      </c>
      <c r="BE187" s="26"/>
      <c r="BF187" s="26">
        <f t="shared" si="263"/>
        <v>277</v>
      </c>
      <c r="BG187" s="63">
        <f t="shared" si="260"/>
        <v>31</v>
      </c>
      <c r="BH187" s="26"/>
      <c r="BI187" s="138">
        <f t="shared" si="264"/>
        <v>215</v>
      </c>
      <c r="BJ187" s="138">
        <f t="shared" si="265"/>
        <v>430</v>
      </c>
      <c r="BK187" s="138">
        <f t="shared" si="266"/>
        <v>707</v>
      </c>
      <c r="BL187" s="138">
        <f t="shared" si="267"/>
        <v>984</v>
      </c>
      <c r="BM187" s="138">
        <f t="shared" si="268"/>
        <v>1199</v>
      </c>
      <c r="BN187" s="138">
        <f t="shared" si="269"/>
        <v>1414</v>
      </c>
      <c r="BO187" s="138">
        <f t="shared" si="270"/>
        <v>1691</v>
      </c>
      <c r="BP187" s="138">
        <f t="shared" si="271"/>
        <v>0</v>
      </c>
      <c r="BQ187" s="26"/>
      <c r="BR187" s="26" t="str">
        <f t="shared" si="272"/>
        <v>yes3</v>
      </c>
      <c r="BS187" s="26" t="str">
        <f t="shared" si="250"/>
        <v>Int</v>
      </c>
      <c r="BT187" s="26"/>
      <c r="BU187" s="26"/>
      <c r="BV187" s="1">
        <f t="shared" ref="BV187:CE196" si="288">IF(BV$3=0,0,IF(AND(ABS($BI187-BV$3)&gt;PostVertTotTol,ABS($BJ187-BV$3)&gt;PostVertTotTol,ABS($BK187-BV$3)&gt;PostVertTotTol,ABS($BL187-BV$3)&gt;PostVertTotTol,ABS($BM187-BV$3)&gt;PostVertTotTol,ABS($BN187-BV$3)&gt;PostVertTotTol,ABS($BO187-BV$3)&gt;PostVertTotTol,ABS($BP187-BV$3)&gt;PostVertTotTol),0,1))</f>
        <v>0</v>
      </c>
      <c r="BW187" s="1">
        <f t="shared" si="288"/>
        <v>0</v>
      </c>
      <c r="BX187" s="1">
        <f t="shared" si="288"/>
        <v>0</v>
      </c>
      <c r="BY187" s="1">
        <f t="shared" si="288"/>
        <v>0</v>
      </c>
      <c r="BZ187" s="1">
        <f t="shared" si="288"/>
        <v>0</v>
      </c>
      <c r="CA187" s="1">
        <f t="shared" si="288"/>
        <v>0</v>
      </c>
      <c r="CB187" s="1">
        <f t="shared" si="288"/>
        <v>0</v>
      </c>
      <c r="CC187" s="1">
        <f t="shared" si="288"/>
        <v>0</v>
      </c>
      <c r="CD187" s="1">
        <f t="shared" si="288"/>
        <v>0</v>
      </c>
      <c r="CE187" s="1">
        <f t="shared" si="288"/>
        <v>0</v>
      </c>
      <c r="CF187" s="1">
        <f t="shared" ref="CF187:CO196" si="289">IF(CF$3=0,0,IF(AND(ABS($BI187-CF$3)&gt;PostVertTotTol,ABS($BJ187-CF$3)&gt;PostVertTotTol,ABS($BK187-CF$3)&gt;PostVertTotTol,ABS($BL187-CF$3)&gt;PostVertTotTol,ABS($BM187-CF$3)&gt;PostVertTotTol,ABS($BN187-CF$3)&gt;PostVertTotTol,ABS($BO187-CF$3)&gt;PostVertTotTol,ABS($BP187-CF$3)&gt;PostVertTotTol),0,1))</f>
        <v>0</v>
      </c>
      <c r="CG187" s="1">
        <f t="shared" si="289"/>
        <v>0</v>
      </c>
      <c r="CH187" s="1">
        <f t="shared" si="289"/>
        <v>0</v>
      </c>
      <c r="CI187" s="1">
        <f t="shared" si="289"/>
        <v>0</v>
      </c>
      <c r="CJ187" s="1">
        <f t="shared" si="289"/>
        <v>0</v>
      </c>
      <c r="CK187" s="1">
        <f t="shared" si="289"/>
        <v>0</v>
      </c>
      <c r="CL187" s="1">
        <f t="shared" si="289"/>
        <v>0</v>
      </c>
      <c r="CM187" s="1">
        <f t="shared" si="289"/>
        <v>0</v>
      </c>
      <c r="CN187" s="1">
        <f t="shared" si="289"/>
        <v>0</v>
      </c>
      <c r="CO187" s="1">
        <f t="shared" si="289"/>
        <v>0</v>
      </c>
      <c r="CP187" s="1">
        <f t="shared" ref="CP187:CY196" si="290">IF(CP$3=0,0,IF(AND(ABS($BI187-CP$3)&gt;PostVertTotTol,ABS($BJ187-CP$3)&gt;PostVertTotTol,ABS($BK187-CP$3)&gt;PostVertTotTol,ABS($BL187-CP$3)&gt;PostVertTotTol,ABS($BM187-CP$3)&gt;PostVertTotTol,ABS($BN187-CP$3)&gt;PostVertTotTol,ABS($BO187-CP$3)&gt;PostVertTotTol,ABS($BP187-CP$3)&gt;PostVertTotTol),0,1))</f>
        <v>0</v>
      </c>
      <c r="CQ187" s="1">
        <f t="shared" si="290"/>
        <v>0</v>
      </c>
      <c r="CR187" s="1">
        <f t="shared" si="290"/>
        <v>0</v>
      </c>
      <c r="CS187" s="1">
        <f t="shared" si="290"/>
        <v>0</v>
      </c>
      <c r="CT187" s="1">
        <f t="shared" si="290"/>
        <v>0</v>
      </c>
      <c r="CU187" s="1">
        <f t="shared" si="290"/>
        <v>0</v>
      </c>
      <c r="CV187" s="1">
        <f t="shared" si="290"/>
        <v>0</v>
      </c>
      <c r="CW187" s="1">
        <f t="shared" si="290"/>
        <v>0</v>
      </c>
      <c r="CX187" s="1">
        <f t="shared" si="290"/>
        <v>0</v>
      </c>
      <c r="CY187" s="1">
        <f t="shared" si="290"/>
        <v>0</v>
      </c>
      <c r="CZ187" s="1">
        <f t="shared" ref="CZ187:DI196" si="291">IF(CZ$3=0,0,IF(AND(ABS($BI187-CZ$3)&gt;PostVertTotTol,ABS($BJ187-CZ$3)&gt;PostVertTotTol,ABS($BK187-CZ$3)&gt;PostVertTotTol,ABS($BL187-CZ$3)&gt;PostVertTotTol,ABS($BM187-CZ$3)&gt;PostVertTotTol,ABS($BN187-CZ$3)&gt;PostVertTotTol,ABS($BO187-CZ$3)&gt;PostVertTotTol,ABS($BP187-CZ$3)&gt;PostVertTotTol),0,1))</f>
        <v>1</v>
      </c>
      <c r="DA187" s="1">
        <f t="shared" si="291"/>
        <v>0</v>
      </c>
      <c r="DB187" s="1">
        <f t="shared" si="291"/>
        <v>0</v>
      </c>
      <c r="DC187" s="1">
        <f t="shared" si="291"/>
        <v>0</v>
      </c>
      <c r="DD187" s="1">
        <f t="shared" si="291"/>
        <v>0</v>
      </c>
      <c r="DE187" s="1">
        <f t="shared" si="291"/>
        <v>0</v>
      </c>
      <c r="DF187" s="1">
        <f t="shared" si="291"/>
        <v>0</v>
      </c>
      <c r="DG187" s="1">
        <f t="shared" si="291"/>
        <v>0</v>
      </c>
      <c r="DH187" s="1">
        <f t="shared" si="291"/>
        <v>0</v>
      </c>
      <c r="DI187" s="1">
        <f t="shared" si="291"/>
        <v>0</v>
      </c>
      <c r="DJ187" s="1">
        <f t="shared" ref="DJ187:DO196" si="292">IF(DJ$3=0,0,IF(AND(ABS($BI187-DJ$3)&gt;PostVertTotTol,ABS($BJ187-DJ$3)&gt;PostVertTotTol,ABS($BK187-DJ$3)&gt;PostVertTotTol,ABS($BL187-DJ$3)&gt;PostVertTotTol,ABS($BM187-DJ$3)&gt;PostVertTotTol,ABS($BN187-DJ$3)&gt;PostVertTotTol,ABS($BO187-DJ$3)&gt;PostVertTotTol,ABS($BP187-DJ$3)&gt;PostVertTotTol),0,1))</f>
        <v>0</v>
      </c>
      <c r="DK187" s="1">
        <f t="shared" si="292"/>
        <v>0</v>
      </c>
      <c r="DL187" s="1">
        <f t="shared" si="292"/>
        <v>0</v>
      </c>
      <c r="DM187" s="1">
        <f t="shared" si="292"/>
        <v>0</v>
      </c>
      <c r="DN187" s="1">
        <f t="shared" si="292"/>
        <v>0</v>
      </c>
      <c r="DO187" s="1">
        <f t="shared" si="292"/>
        <v>0</v>
      </c>
      <c r="DP187" s="26"/>
      <c r="DQ187" s="26"/>
      <c r="DR187" s="26"/>
      <c r="DS187" s="26"/>
      <c r="DT187" s="366"/>
      <c r="DU187" s="142"/>
      <c r="DV187" s="26"/>
      <c r="DW187" s="48">
        <v>174</v>
      </c>
      <c r="DX187" s="26" t="str">
        <f>IFERROR(INDEX(AT$11:AT$2000,_xlfn.AGGREGATE(15,6,(ROW(AT$11:AT$2000)-ROW(AT$11)+1)/($AU$11:$AU$2000=$DY$8),ROWS(DX$11:DX187))),"")</f>
        <v/>
      </c>
      <c r="DY187" s="4" t="str">
        <f>IFERROR(INDEX(AU$11:AU$2000,_xlfn.AGGREGATE(15,6,(ROW(AU$11:AU$2000)-ROW(AU$11)+1)/($AU$11:$AU$2000=$DY$8),ROWS(DY$11:DY187))),"")</f>
        <v/>
      </c>
      <c r="DZ187" s="26" t="str">
        <f>IFERROR(INDEX(AV$11:AV$2000,_xlfn.AGGREGATE(15,6,(ROW(AV$11:AV$2000)-ROW(AV$11)+1)/($AU$11:$AU$2000=$DY$8),ROWS(DZ$11:DZ187))),"")</f>
        <v/>
      </c>
      <c r="EA187" s="26" t="str">
        <f>IFERROR(INDEX(AW$11:AW$2000,_xlfn.AGGREGATE(15,6,(ROW(AW$11:AW$2000)-ROW(AW$11)+1)/($AU$11:$AU$2000=$DY$8),ROWS(EA$11:EA187))),"")</f>
        <v/>
      </c>
      <c r="EB187" s="26" t="str">
        <f>IFERROR(INDEX(AX$11:AX$2000,_xlfn.AGGREGATE(15,6,(ROW(AX$11:AX$2000)-ROW(AX$11)+1)/($AU$11:$AU$2000=$DY$8),ROWS(EB$11:EB187))),"")</f>
        <v/>
      </c>
      <c r="EC187" s="26" t="str">
        <f>IFERROR(INDEX(AY$11:AY$2000,_xlfn.AGGREGATE(15,6,(ROW(AY$11:AY$2000)-ROW(AY$11)+1)/($AU$11:$AU$2000=$DY$8),ROWS(EC$11:EC187))),"")</f>
        <v/>
      </c>
      <c r="ED187" s="26" t="str">
        <f>IFERROR(INDEX(AZ$11:AZ$2000,_xlfn.AGGREGATE(15,6,(ROW(AZ$11:AZ$2000)-ROW(AZ$11)+1)/($AU$11:$AU$2000=$DY$8),ROWS(ED$11:ED187))),"")</f>
        <v/>
      </c>
      <c r="EE187" s="26" t="str">
        <f>IFERROR(INDEX(BA$11:BA$2000,_xlfn.AGGREGATE(15,6,(ROW(BA$11:BA$2000)-ROW(BA$11)+1)/($AU$11:$AU$2000=$DY$8),ROWS(EE$11:EE187))),"")</f>
        <v/>
      </c>
      <c r="EF187" s="26" t="str">
        <f>IFERROR(INDEX(BB$11:BB$2000,_xlfn.AGGREGATE(15,6,(ROW(BB$11:BB$2000)-ROW(BB$11)+1)/($AU$11:$AU$2000=$DY$8),ROWS(EF$11:EF187))),"")</f>
        <v/>
      </c>
      <c r="EG187" s="26" t="str">
        <f>IFERROR(INDEX(BC$11:BC$2000,_xlfn.AGGREGATE(15,6,(ROW(BC$11:BC$2000)-ROW(BC$11)+1)/($AU$11:$AU$2000=$DY$8),ROWS(EG$11:EG187))),"")</f>
        <v/>
      </c>
      <c r="EH187" s="26" t="str">
        <f>IFERROR(INDEX(BD$11:BD$2000,_xlfn.AGGREGATE(15,6,(ROW(BD$11:BD$2000)-ROW(BD$11)+1)/($AU$11:$AU$2000=$DY$8),ROWS(EH$11:EH187))),"")</f>
        <v/>
      </c>
      <c r="EI187" s="26" t="str">
        <f>IFERROR(INDEX(BE$11:BE$2000,_xlfn.AGGREGATE(15,6,(ROW(BE$11:BE$2000)-ROW(BE$11)+1)/($AU$11:$AU$2000=$DY$8),ROWS(EI$11:EI187))),"")</f>
        <v/>
      </c>
      <c r="EJ187" s="26" t="str">
        <f>IFERROR(INDEX(BF$11:BF$2000,_xlfn.AGGREGATE(15,6,(ROW(BF$11:BF$2000)-ROW(BF$11)+1)/($AU$11:$AU$2000=$DY$8),ROWS(EJ$11:EJ187))),"")</f>
        <v/>
      </c>
      <c r="EK187" s="26" t="str">
        <f>IFERROR(INDEX(BG$11:BG$2000,_xlfn.AGGREGATE(15,6,(ROW(BG$11:BG$2000)-ROW(BG$11)+1)/($AU$11:$AU$2000=$DY$8),ROWS(EK$11:EK187))),"")</f>
        <v/>
      </c>
      <c r="EL187" s="26" t="str">
        <f>IFERROR(INDEX(BH$11:BH$2000,_xlfn.AGGREGATE(15,6,(ROW(BH$11:BH$2000)-ROW(BH$11)+1)/($AU$11:$AU$2000=$DY$8),ROWS(EL$11:EL187))),"")</f>
        <v/>
      </c>
      <c r="EM187" s="26" t="str">
        <f>IFERROR(INDEX(BI$11:BI$2000,_xlfn.AGGREGATE(15,6,(ROW(BI$11:BI$2000)-ROW(BI$11)+1)/($AU$11:$AU$2000=$DY$8),ROWS(EM$11:EM187))),"")</f>
        <v/>
      </c>
      <c r="EN187" s="26" t="str">
        <f>IFERROR(INDEX(BJ$11:BJ$2000,_xlfn.AGGREGATE(15,6,(ROW(BJ$11:BJ$2000)-ROW(BJ$11)+1)/($AU$11:$AU$2000=$DY$8),ROWS(EN$11:EN187))),"")</f>
        <v/>
      </c>
      <c r="EO187" s="26" t="str">
        <f>IFERROR(INDEX(BK$11:BK$2000,_xlfn.AGGREGATE(15,6,(ROW(BK$11:BK$2000)-ROW(BK$11)+1)/($AU$11:$AU$2000=$DY$8),ROWS(EO$11:EO187))),"")</f>
        <v/>
      </c>
      <c r="EP187" s="26" t="str">
        <f>IFERROR(INDEX(BL$11:BL$2000,_xlfn.AGGREGATE(15,6,(ROW(BL$11:BL$2000)-ROW(BL$11)+1)/($AU$11:$AU$2000=$DY$8),ROWS(EP$11:EP187))),"")</f>
        <v/>
      </c>
      <c r="EQ187" s="26" t="str">
        <f>IFERROR(INDEX(BM$11:BM$2000,_xlfn.AGGREGATE(15,6,(ROW(BM$11:BM$2000)-ROW(BM$11)+1)/($AU$11:$AU$2000=$DY$8),ROWS(EQ$11:EQ187))),"")</f>
        <v/>
      </c>
      <c r="ER187" s="26" t="str">
        <f>IFERROR(INDEX(BN$11:BN$2000,_xlfn.AGGREGATE(15,6,(ROW(BN$11:BN$2000)-ROW(BN$11)+1)/($AU$11:$AU$2000=$DY$8),ROWS(ER$11:ER187))),"")</f>
        <v/>
      </c>
      <c r="ES187" s="26" t="str">
        <f>IFERROR(INDEX(BO$11:BO$2000,_xlfn.AGGREGATE(15,6,(ROW(BO$11:BO$2000)-ROW(BO$11)+1)/($AU$11:$AU$2000=$DY$8),ROWS(ES$11:ES187))),"")</f>
        <v/>
      </c>
      <c r="ET187" s="63" t="str">
        <f>IFERROR(INDEX(BP$11:BP$2000,_xlfn.AGGREGATE(15,6,(ROW(BP$11:BP$2000)-ROW(BP$11)+1)/($AU$11:$AU$2000=$DY$8),ROWS(ET$11:ET187))),"")</f>
        <v/>
      </c>
      <c r="EU187" s="25"/>
      <c r="EV187" s="47">
        <v>35</v>
      </c>
      <c r="EX187" s="164" t="str">
        <f>IFERROR(INDEX(EX$100:EX$149,_xlfn.AGGREGATE(15,6,(ROW(EX$100:EX$149)-ROW(EX$100)+1)/($EX$100:$EX$149="PASS"),ROWS(EX$153:EX187))),"")</f>
        <v/>
      </c>
      <c r="EY187" s="28" t="str">
        <f>IFERROR(INDEX(EY$100:EY$149,_xlfn.AGGREGATE(15,6,(ROW(EY$100:EY$149)-ROW(EY$100)+1)/($EX$100:$EX$149="PASS"),ROWS(EY$153:EY187))),"")</f>
        <v/>
      </c>
      <c r="EZ187" s="25" t="str">
        <f>IFERROR(INDEX(EZ$100:EZ$149,_xlfn.AGGREGATE(15,6,(ROW(EZ$100:EZ$149)-ROW(EZ$100)+1)/($EX$100:$EX$149="PASS"),ROWS(EZ$153:EZ187))),"")</f>
        <v/>
      </c>
      <c r="FA187" s="25" t="str">
        <f>IFERROR(INDEX(FA$100:FA$149,_xlfn.AGGREGATE(15,6,(ROW(FA$100:FA$149)-ROW(FA$100)+1)/($EX$100:$EX$149="PASS"),ROWS(FA$153:FA187))),"")</f>
        <v/>
      </c>
      <c r="FB187" s="25" t="str">
        <f>IFERROR(INDEX(FB$100:FB$149,_xlfn.AGGREGATE(15,6,(ROW(FB$100:FB$149)-ROW(FB$100)+1)/($EX$100:$EX$149="PASS"),ROWS(FB$153:FB187))),"")</f>
        <v/>
      </c>
      <c r="FC187" s="25" t="str">
        <f>IFERROR(INDEX(FC$100:FC$149,_xlfn.AGGREGATE(15,6,(ROW(FC$100:FC$149)-ROW(EY$100)+1)/($EX$100:$EX$149="PASS"),ROWS(FC$153:FC187))),"")</f>
        <v/>
      </c>
      <c r="FD187" s="25" t="str">
        <f>IFERROR(INDEX(FD$100:FD$149,_xlfn.AGGREGATE(15,6,(ROW(FD$100:FD$149)-ROW(EZ$100)+1)/($EX$100:$EX$149="PASS"),ROWS(FD$153:FD187))),"")</f>
        <v/>
      </c>
      <c r="FE187" s="25" t="str">
        <f>IFERROR(INDEX(FE$100:FE$149,_xlfn.AGGREGATE(15,6,(ROW(FE$100:FE$149)-ROW(FA$100)+1)/($EX$100:$EX$149="PASS"),ROWS(FE$153:FE187))),"")</f>
        <v/>
      </c>
      <c r="FF187" s="30" t="str">
        <f>IFERROR(INDEX(FF$100:FF$149,_xlfn.AGGREGATE(15,6,(ROW(FF$100:FF$149)-ROW(FB$100)+1)/($EX$100:$EX$149="PASS"),ROWS(FF$153:FF187))),"")</f>
        <v/>
      </c>
      <c r="FG187" s="25" t="str">
        <f>IFERROR(INDEX(FG$100:FG$149,_xlfn.AGGREGATE(15,6,(ROW(FG$100:FG$149)-ROW(FC$100)+1)/($EX$100:$EX$149="PASS"),ROWS(FG$153:FG187))),"")</f>
        <v/>
      </c>
      <c r="FH187" s="25" t="str">
        <f>IFERROR(INDEX(FH$100:FH$149,_xlfn.AGGREGATE(15,6,(ROW(FH$100:FH$149)-ROW(FD$100)+1)/($EX$100:$EX$149="PASS"),ROWS(FH$153:FH187))),"")</f>
        <v/>
      </c>
      <c r="FI187" s="25" t="str">
        <f>IFERROR(INDEX(FI$100:FI$149,_xlfn.AGGREGATE(15,6,(ROW(FI$100:FI$149)-ROW(FE$100)+1)/($EX$100:$EX$149="PASS"),ROWS(FI$153:FI187))),"")</f>
        <v/>
      </c>
      <c r="FJ187" s="25" t="str">
        <f>IFERROR(INDEX(FJ$100:FJ$149,_xlfn.AGGREGATE(15,6,(ROW(FJ$100:FJ$149)-ROW(FF$100)+1)/($EX$100:$EX$149="PASS"),ROWS(FJ$153:FJ187))),"")</f>
        <v/>
      </c>
      <c r="FK187" s="25"/>
      <c r="FL187" s="28" t="str">
        <f>IFERROR(INDEX(FL$100:FL$149,_xlfn.AGGREGATE(15,6,(ROW(FL$100:FL$149)-ROW(FH$100)+1)/($EX$100:$EX$149="PASS"),ROWS(FL$153:FL187))),"")</f>
        <v/>
      </c>
      <c r="FM187" s="25" t="str">
        <f>IFERROR(INDEX(FM$100:FM$149,_xlfn.AGGREGATE(15,6,(ROW(FM$100:FM$149)-ROW(FI$100)+1)/($EX$100:$EX$149="PASS"),ROWS(FM$153:FM187))),"")</f>
        <v/>
      </c>
      <c r="FN187" s="25" t="str">
        <f>IFERROR(INDEX(FN$100:FN$149,_xlfn.AGGREGATE(15,6,(ROW(FN$100:FN$149)-ROW(FJ$100)+1)/($EX$100:$EX$149="PASS"),ROWS(FN$153:FN187))),"")</f>
        <v/>
      </c>
      <c r="FO187" s="25" t="str">
        <f>IFERROR(INDEX(FO$100:FO$149,_xlfn.AGGREGATE(15,6,(ROW(FO$100:FO$149)-ROW(FK$100)+1)/($EX$100:$EX$149="PASS"),ROWS(FO$153:FO187))),"")</f>
        <v/>
      </c>
      <c r="FP187" s="25" t="str">
        <f>IFERROR(INDEX(FP$100:FP$149,_xlfn.AGGREGATE(15,6,(ROW(FP$100:FP$149)-ROW(FL$100)+1)/($EX$100:$EX$149="PASS"),ROWS(FP$153:FP187))),"")</f>
        <v/>
      </c>
      <c r="FQ187" s="25" t="str">
        <f>IFERROR(INDEX(FQ$100:FQ$149,_xlfn.AGGREGATE(15,6,(ROW(FQ$100:FQ$149)-ROW(FM$100)+1)/($EX$100:$EX$149="PASS"),ROWS(FQ$153:FQ187))),"")</f>
        <v/>
      </c>
      <c r="FR187" s="25" t="str">
        <f>IFERROR(INDEX(FR$100:FR$149,_xlfn.AGGREGATE(15,6,(ROW(FR$100:FR$149)-ROW(FN$100)+1)/($EX$100:$EX$149="PASS"),ROWS(FR$153:FR187))),"")</f>
        <v/>
      </c>
      <c r="FS187" s="165" t="str">
        <f>IFERROR(INDEX(FS$100:FS$149,_xlfn.AGGREGATE(15,6,(ROW(FS$100:FS$149)-ROW(FO$100)+1)/($EX$100:$EX$149="PASS"),ROWS(FS$153:FS187))),"")</f>
        <v/>
      </c>
      <c r="FT187" s="25"/>
      <c r="FU187" s="49"/>
      <c r="FV187" s="21"/>
      <c r="FW187" s="164" t="str">
        <f>IFERROR(INDEX(FW$100:FW$149,_xlfn.AGGREGATE(15,6,(ROW(FW$100:FW$149)-ROW(FW$100)+1)/($FW$100:$FW$149="PASS"),ROWS(FW$153:FW187))),"")</f>
        <v>PASS</v>
      </c>
      <c r="FX187" s="28">
        <f>IFERROR(INDEX(FX$100:FX$149,_xlfn.AGGREGATE(15,6,(ROW(FX$100:FX$149)-ROW(FX$100)+1)/($FW$100:$FW$149="PASS"),ROWS(FX$153:FX187))),"")</f>
        <v>1</v>
      </c>
      <c r="FY187" s="25">
        <f>IFERROR(INDEX(FY$100:FY$149,_xlfn.AGGREGATE(15,6,(ROW(FY$100:FY$149)-ROW(FY$100)+1)/($FW$100:$FW$149="PASS"),ROWS(FY$153:FY187))),"")</f>
        <v>3</v>
      </c>
      <c r="FZ187" s="25">
        <f>IFERROR(INDEX(FZ$100:FZ$149,_xlfn.AGGREGATE(15,6,(ROW(FZ$100:FZ$149)-ROW(FZ$100)+1)/($FW$100:$FW$149="PASS"),ROWS(FZ$153:FZ187))),"")</f>
        <v>1</v>
      </c>
      <c r="GA187" s="25">
        <f>IFERROR(INDEX(GA$100:GA$149,_xlfn.AGGREGATE(15,6,(ROW(GA$100:GA$149)-ROW(GA$100)+1)/($FW$100:$FW$149="PASS"),ROWS(GA$153:GA187))),"")</f>
        <v>3</v>
      </c>
      <c r="GB187" s="25">
        <f>IFERROR(INDEX(GB$100:GB$149,_xlfn.AGGREGATE(15,6,(ROW(GB$100:GB$149)-ROW(FX$100)+1)/($FW$100:$FW$149="PASS"),ROWS(GB$153:GB187))),"")</f>
        <v>1</v>
      </c>
      <c r="GC187" s="25">
        <f>IFERROR(INDEX(GC$100:GC$149,_xlfn.AGGREGATE(15,6,(ROW(GC$100:GC$149)-ROW(FY$100)+1)/($FW$100:$FW$149="PASS"),ROWS(GC$153:GC187))),"")</f>
        <v>3</v>
      </c>
      <c r="GD187" s="25">
        <f>IFERROR(INDEX(GD$100:GD$149,_xlfn.AGGREGATE(15,6,(ROW(GD$100:GD$149)-ROW(FZ$100)+1)/($FW$100:$FW$149="PASS"),ROWS(GD$153:GD187))),"")</f>
        <v>1</v>
      </c>
      <c r="GE187" s="30">
        <f>IFERROR(INDEX(GE$100:GE$149,_xlfn.AGGREGATE(15,6,(ROW(GE$100:GE$149)-ROW(GA$100)+1)/($FW$100:$FW$149="PASS"),ROWS(GE$153:GE187))),"")</f>
        <v>3</v>
      </c>
      <c r="GF187" s="25">
        <f>IFERROR(INDEX(GF$100:GF$149,_xlfn.AGGREGATE(15,6,(ROW(GF$100:GF$149)-ROW(GB$100)+1)/($FW$100:$FW$149="PASS"),ROWS(GF$153:GF187))),"")</f>
        <v>432.5</v>
      </c>
      <c r="GG187" s="25">
        <f>IFERROR(INDEX(GG$100:GG$149,_xlfn.AGGREGATE(15,6,(ROW(GG$100:GG$149)-ROW(GC$100)+1)/($FW$100:$FW$149="PASS"),ROWS(GG$153:GG187))),"")</f>
        <v>0</v>
      </c>
      <c r="GH187" s="25">
        <f>IFERROR(INDEX(GH$100:GH$149,_xlfn.AGGREGATE(15,6,(ROW(GH$100:GH$149)-ROW(GD$100)+1)/($FW$100:$FW$149="PASS"),ROWS(GH$153:GH187))),"")</f>
        <v>467.5</v>
      </c>
      <c r="GI187" s="25">
        <f>IFERROR(INDEX(GI$100:GI$149,_xlfn.AGGREGATE(15,6,(ROW(GI$100:GI$149)-ROW(GE$100)+1)/($FW$100:$FW$149="PASS"),ROWS(GI$153:GI187))),"")</f>
        <v>17.5</v>
      </c>
      <c r="GJ187" s="25">
        <f>IFERROR(INDEX(GJ$100:GJ$149,_xlfn.AGGREGATE(15,6,(ROW(GJ$100:GJ$149)-ROW(GF$100)+1)/($FW$100:$FW$149="PASS"),ROWS(GJ$153:GJ187))),"")</f>
        <v>0</v>
      </c>
      <c r="GK187" s="28">
        <f>IFERROR(INDEX(GK$100:GK$149,_xlfn.AGGREGATE(15,6,(ROW(GK$100:GK$149)-ROW(GG$100)+1)/($FW$100:$FW$149="PASS"),ROWS(GK$153:GK187))),"")</f>
        <v>437.64859999999999</v>
      </c>
      <c r="GL187" s="25">
        <f>IFERROR(INDEX(GL$100:GL$149,_xlfn.AGGREGATE(15,6,(ROW(GL$100:GL$149)-ROW(GH$100)+1)/($FW$100:$FW$149="PASS"),ROWS(GL$153:GL187))),"")</f>
        <v>905.27359999999999</v>
      </c>
      <c r="GM187" s="165">
        <f>IFERROR(INDEX(GM$100:GM$149,_xlfn.AGGREGATE(15,6,(ROW(GM$100:GM$149)-ROW(GI$100)+1)/($FW$100:$FW$149="PASS"),ROWS(GM$153:GM187))),"")</f>
        <v>1337.8986</v>
      </c>
      <c r="GN187" s="25">
        <f>IFERROR(INDEX(GN$100:GN$149,_xlfn.AGGREGATE(15,6,(ROW(GN$100:GN$149)-ROW(GJ$100)+1)/($FW$100:$FW$149="PASS"),ROWS(GN$153:GN187))),"")</f>
        <v>1805.3986</v>
      </c>
      <c r="GO187" s="25"/>
      <c r="GP187" s="305"/>
      <c r="GR187" s="12"/>
      <c r="GS187" s="12"/>
      <c r="GT187" s="12"/>
      <c r="GU187" s="12"/>
      <c r="GV187" s="12"/>
      <c r="GW187" s="12"/>
      <c r="GX187" s="12"/>
      <c r="GY187" s="12"/>
      <c r="GZ187" s="12"/>
      <c r="HA187" s="12"/>
      <c r="HB187" s="12"/>
      <c r="HC187" s="26"/>
      <c r="HD187" s="26"/>
      <c r="HE187" s="26"/>
      <c r="HF187" s="26"/>
      <c r="HG187" s="26"/>
      <c r="HH187" s="2"/>
      <c r="HI187" s="2"/>
      <c r="HJ187" s="25"/>
      <c r="HK187" s="2"/>
      <c r="HL187" s="2"/>
    </row>
    <row r="188" spans="14:220" x14ac:dyDescent="0.3">
      <c r="N188" s="2"/>
      <c r="O188" s="25"/>
      <c r="P188" s="25"/>
      <c r="Q188" s="25"/>
      <c r="R188" s="25"/>
      <c r="S188" s="25"/>
      <c r="T188" s="25"/>
      <c r="U188" s="25"/>
      <c r="V188" s="2"/>
      <c r="W188" s="2"/>
      <c r="X188" s="2"/>
      <c r="Y188" s="25"/>
      <c r="Z188" s="25"/>
      <c r="AA188" s="25"/>
      <c r="AB188" s="2"/>
      <c r="AC188" s="25"/>
      <c r="AD188" s="25"/>
      <c r="AE188" s="25"/>
      <c r="AF188" s="25"/>
      <c r="AG188" s="25"/>
      <c r="AH188" s="25"/>
      <c r="AI188" s="25"/>
      <c r="AJ188" s="25"/>
      <c r="AK188" s="25"/>
      <c r="AL188" s="25"/>
      <c r="AM188" s="25"/>
      <c r="AN188" s="25"/>
      <c r="AO188" s="25"/>
      <c r="AP188" s="25"/>
      <c r="AQ188" s="25"/>
      <c r="AR188" s="142"/>
      <c r="AS188" s="18">
        <v>32</v>
      </c>
      <c r="AT188" s="26" t="s">
        <v>122</v>
      </c>
      <c r="AU188" s="4" t="str">
        <f t="shared" si="261"/>
        <v>FAIL</v>
      </c>
      <c r="AV188" s="26">
        <v>1</v>
      </c>
      <c r="AW188" s="26">
        <v>1</v>
      </c>
      <c r="AX188" s="26">
        <v>3</v>
      </c>
      <c r="AY188" s="26">
        <v>3</v>
      </c>
      <c r="AZ188" s="26">
        <v>1</v>
      </c>
      <c r="BA188" s="26">
        <v>1</v>
      </c>
      <c r="BB188" s="26">
        <v>3</v>
      </c>
      <c r="BC188" s="26">
        <v>3</v>
      </c>
      <c r="BD188" s="26">
        <f t="shared" si="262"/>
        <v>214</v>
      </c>
      <c r="BE188" s="26"/>
      <c r="BF188" s="26">
        <f t="shared" si="263"/>
        <v>278</v>
      </c>
      <c r="BG188" s="63">
        <f t="shared" ref="BG188:BG206" si="293">BG82</f>
        <v>32</v>
      </c>
      <c r="BH188" s="26"/>
      <c r="BI188" s="138">
        <f t="shared" si="264"/>
        <v>214</v>
      </c>
      <c r="BJ188" s="138">
        <f t="shared" si="265"/>
        <v>428</v>
      </c>
      <c r="BK188" s="138">
        <f t="shared" si="266"/>
        <v>706</v>
      </c>
      <c r="BL188" s="138">
        <f t="shared" si="267"/>
        <v>984</v>
      </c>
      <c r="BM188" s="138">
        <f t="shared" si="268"/>
        <v>1198</v>
      </c>
      <c r="BN188" s="138">
        <f t="shared" si="269"/>
        <v>1412</v>
      </c>
      <c r="BO188" s="138">
        <f t="shared" si="270"/>
        <v>1690</v>
      </c>
      <c r="BP188" s="138">
        <f t="shared" si="271"/>
        <v>0</v>
      </c>
      <c r="BQ188" s="26"/>
      <c r="BR188" s="26" t="str">
        <f t="shared" si="272"/>
        <v>yes3</v>
      </c>
      <c r="BS188" s="26" t="str">
        <f t="shared" si="250"/>
        <v>Int</v>
      </c>
      <c r="BT188" s="26"/>
      <c r="BU188" s="26"/>
      <c r="BV188" s="1">
        <f t="shared" si="288"/>
        <v>0</v>
      </c>
      <c r="BW188" s="1">
        <f t="shared" si="288"/>
        <v>0</v>
      </c>
      <c r="BX188" s="1">
        <f t="shared" si="288"/>
        <v>0</v>
      </c>
      <c r="BY188" s="1">
        <f t="shared" si="288"/>
        <v>0</v>
      </c>
      <c r="BZ188" s="1">
        <f t="shared" si="288"/>
        <v>0</v>
      </c>
      <c r="CA188" s="1">
        <f t="shared" si="288"/>
        <v>1</v>
      </c>
      <c r="CB188" s="1">
        <f t="shared" si="288"/>
        <v>0</v>
      </c>
      <c r="CC188" s="1">
        <f t="shared" si="288"/>
        <v>0</v>
      </c>
      <c r="CD188" s="1">
        <f t="shared" si="288"/>
        <v>0</v>
      </c>
      <c r="CE188" s="1">
        <f t="shared" si="288"/>
        <v>0</v>
      </c>
      <c r="CF188" s="1">
        <f t="shared" si="289"/>
        <v>0</v>
      </c>
      <c r="CG188" s="1">
        <f t="shared" si="289"/>
        <v>0</v>
      </c>
      <c r="CH188" s="1">
        <f t="shared" si="289"/>
        <v>0</v>
      </c>
      <c r="CI188" s="1">
        <f t="shared" si="289"/>
        <v>0</v>
      </c>
      <c r="CJ188" s="1">
        <f t="shared" si="289"/>
        <v>0</v>
      </c>
      <c r="CK188" s="1">
        <f t="shared" si="289"/>
        <v>0</v>
      </c>
      <c r="CL188" s="1">
        <f t="shared" si="289"/>
        <v>0</v>
      </c>
      <c r="CM188" s="1">
        <f t="shared" si="289"/>
        <v>0</v>
      </c>
      <c r="CN188" s="1">
        <f t="shared" si="289"/>
        <v>0</v>
      </c>
      <c r="CO188" s="1">
        <f t="shared" si="289"/>
        <v>0</v>
      </c>
      <c r="CP188" s="1">
        <f t="shared" si="290"/>
        <v>0</v>
      </c>
      <c r="CQ188" s="1">
        <f t="shared" si="290"/>
        <v>0</v>
      </c>
      <c r="CR188" s="1">
        <f t="shared" si="290"/>
        <v>0</v>
      </c>
      <c r="CS188" s="1">
        <f t="shared" si="290"/>
        <v>0</v>
      </c>
      <c r="CT188" s="1">
        <f t="shared" si="290"/>
        <v>0</v>
      </c>
      <c r="CU188" s="1">
        <f t="shared" si="290"/>
        <v>0</v>
      </c>
      <c r="CV188" s="1">
        <f t="shared" si="290"/>
        <v>0</v>
      </c>
      <c r="CW188" s="1">
        <f t="shared" si="290"/>
        <v>0</v>
      </c>
      <c r="CX188" s="1">
        <f t="shared" si="290"/>
        <v>0</v>
      </c>
      <c r="CY188" s="1">
        <f t="shared" si="290"/>
        <v>0</v>
      </c>
      <c r="CZ188" s="1">
        <f t="shared" si="291"/>
        <v>1</v>
      </c>
      <c r="DA188" s="1">
        <f t="shared" si="291"/>
        <v>0</v>
      </c>
      <c r="DB188" s="1">
        <f t="shared" si="291"/>
        <v>0</v>
      </c>
      <c r="DC188" s="1">
        <f t="shared" si="291"/>
        <v>0</v>
      </c>
      <c r="DD188" s="1">
        <f t="shared" si="291"/>
        <v>0</v>
      </c>
      <c r="DE188" s="1">
        <f t="shared" si="291"/>
        <v>0</v>
      </c>
      <c r="DF188" s="1">
        <f t="shared" si="291"/>
        <v>0</v>
      </c>
      <c r="DG188" s="1">
        <f t="shared" si="291"/>
        <v>0</v>
      </c>
      <c r="DH188" s="1">
        <f t="shared" si="291"/>
        <v>0</v>
      </c>
      <c r="DI188" s="1">
        <f t="shared" si="291"/>
        <v>0</v>
      </c>
      <c r="DJ188" s="1">
        <f t="shared" si="292"/>
        <v>0</v>
      </c>
      <c r="DK188" s="1">
        <f t="shared" si="292"/>
        <v>0</v>
      </c>
      <c r="DL188" s="1">
        <f t="shared" si="292"/>
        <v>0</v>
      </c>
      <c r="DM188" s="1">
        <f t="shared" si="292"/>
        <v>0</v>
      </c>
      <c r="DN188" s="1">
        <f t="shared" si="292"/>
        <v>0</v>
      </c>
      <c r="DO188" s="1">
        <f t="shared" si="292"/>
        <v>0</v>
      </c>
      <c r="DP188" s="26"/>
      <c r="DQ188" s="26"/>
      <c r="DR188" s="26"/>
      <c r="DS188" s="26"/>
      <c r="DT188" s="366"/>
      <c r="DU188" s="142"/>
      <c r="DV188" s="26"/>
      <c r="DW188" s="48">
        <v>175</v>
      </c>
      <c r="DX188" s="26" t="str">
        <f>IFERROR(INDEX(AT$11:AT$2000,_xlfn.AGGREGATE(15,6,(ROW(AT$11:AT$2000)-ROW(AT$11)+1)/($AU$11:$AU$2000=$DY$8),ROWS(DX$11:DX188))),"")</f>
        <v/>
      </c>
      <c r="DY188" s="4" t="str">
        <f>IFERROR(INDEX(AU$11:AU$2000,_xlfn.AGGREGATE(15,6,(ROW(AU$11:AU$2000)-ROW(AU$11)+1)/($AU$11:$AU$2000=$DY$8),ROWS(DY$11:DY188))),"")</f>
        <v/>
      </c>
      <c r="DZ188" s="26" t="str">
        <f>IFERROR(INDEX(AV$11:AV$2000,_xlfn.AGGREGATE(15,6,(ROW(AV$11:AV$2000)-ROW(AV$11)+1)/($AU$11:$AU$2000=$DY$8),ROWS(DZ$11:DZ188))),"")</f>
        <v/>
      </c>
      <c r="EA188" s="26" t="str">
        <f>IFERROR(INDEX(AW$11:AW$2000,_xlfn.AGGREGATE(15,6,(ROW(AW$11:AW$2000)-ROW(AW$11)+1)/($AU$11:$AU$2000=$DY$8),ROWS(EA$11:EA188))),"")</f>
        <v/>
      </c>
      <c r="EB188" s="26" t="str">
        <f>IFERROR(INDEX(AX$11:AX$2000,_xlfn.AGGREGATE(15,6,(ROW(AX$11:AX$2000)-ROW(AX$11)+1)/($AU$11:$AU$2000=$DY$8),ROWS(EB$11:EB188))),"")</f>
        <v/>
      </c>
      <c r="EC188" s="26" t="str">
        <f>IFERROR(INDEX(AY$11:AY$2000,_xlfn.AGGREGATE(15,6,(ROW(AY$11:AY$2000)-ROW(AY$11)+1)/($AU$11:$AU$2000=$DY$8),ROWS(EC$11:EC188))),"")</f>
        <v/>
      </c>
      <c r="ED188" s="26" t="str">
        <f>IFERROR(INDEX(AZ$11:AZ$2000,_xlfn.AGGREGATE(15,6,(ROW(AZ$11:AZ$2000)-ROW(AZ$11)+1)/($AU$11:$AU$2000=$DY$8),ROWS(ED$11:ED188))),"")</f>
        <v/>
      </c>
      <c r="EE188" s="26" t="str">
        <f>IFERROR(INDEX(BA$11:BA$2000,_xlfn.AGGREGATE(15,6,(ROW(BA$11:BA$2000)-ROW(BA$11)+1)/($AU$11:$AU$2000=$DY$8),ROWS(EE$11:EE188))),"")</f>
        <v/>
      </c>
      <c r="EF188" s="26" t="str">
        <f>IFERROR(INDEX(BB$11:BB$2000,_xlfn.AGGREGATE(15,6,(ROW(BB$11:BB$2000)-ROW(BB$11)+1)/($AU$11:$AU$2000=$DY$8),ROWS(EF$11:EF188))),"")</f>
        <v/>
      </c>
      <c r="EG188" s="26" t="str">
        <f>IFERROR(INDEX(BC$11:BC$2000,_xlfn.AGGREGATE(15,6,(ROW(BC$11:BC$2000)-ROW(BC$11)+1)/($AU$11:$AU$2000=$DY$8),ROWS(EG$11:EG188))),"")</f>
        <v/>
      </c>
      <c r="EH188" s="26" t="str">
        <f>IFERROR(INDEX(BD$11:BD$2000,_xlfn.AGGREGATE(15,6,(ROW(BD$11:BD$2000)-ROW(BD$11)+1)/($AU$11:$AU$2000=$DY$8),ROWS(EH$11:EH188))),"")</f>
        <v/>
      </c>
      <c r="EI188" s="26" t="str">
        <f>IFERROR(INDEX(BE$11:BE$2000,_xlfn.AGGREGATE(15,6,(ROW(BE$11:BE$2000)-ROW(BE$11)+1)/($AU$11:$AU$2000=$DY$8),ROWS(EI$11:EI188))),"")</f>
        <v/>
      </c>
      <c r="EJ188" s="26" t="str">
        <f>IFERROR(INDEX(BF$11:BF$2000,_xlfn.AGGREGATE(15,6,(ROW(BF$11:BF$2000)-ROW(BF$11)+1)/($AU$11:$AU$2000=$DY$8),ROWS(EJ$11:EJ188))),"")</f>
        <v/>
      </c>
      <c r="EK188" s="26" t="str">
        <f>IFERROR(INDEX(BG$11:BG$2000,_xlfn.AGGREGATE(15,6,(ROW(BG$11:BG$2000)-ROW(BG$11)+1)/($AU$11:$AU$2000=$DY$8),ROWS(EK$11:EK188))),"")</f>
        <v/>
      </c>
      <c r="EL188" s="26" t="str">
        <f>IFERROR(INDEX(BH$11:BH$2000,_xlfn.AGGREGATE(15,6,(ROW(BH$11:BH$2000)-ROW(BH$11)+1)/($AU$11:$AU$2000=$DY$8),ROWS(EL$11:EL188))),"")</f>
        <v/>
      </c>
      <c r="EM188" s="26" t="str">
        <f>IFERROR(INDEX(BI$11:BI$2000,_xlfn.AGGREGATE(15,6,(ROW(BI$11:BI$2000)-ROW(BI$11)+1)/($AU$11:$AU$2000=$DY$8),ROWS(EM$11:EM188))),"")</f>
        <v/>
      </c>
      <c r="EN188" s="26" t="str">
        <f>IFERROR(INDEX(BJ$11:BJ$2000,_xlfn.AGGREGATE(15,6,(ROW(BJ$11:BJ$2000)-ROW(BJ$11)+1)/($AU$11:$AU$2000=$DY$8),ROWS(EN$11:EN188))),"")</f>
        <v/>
      </c>
      <c r="EO188" s="26" t="str">
        <f>IFERROR(INDEX(BK$11:BK$2000,_xlfn.AGGREGATE(15,6,(ROW(BK$11:BK$2000)-ROW(BK$11)+1)/($AU$11:$AU$2000=$DY$8),ROWS(EO$11:EO188))),"")</f>
        <v/>
      </c>
      <c r="EP188" s="26" t="str">
        <f>IFERROR(INDEX(BL$11:BL$2000,_xlfn.AGGREGATE(15,6,(ROW(BL$11:BL$2000)-ROW(BL$11)+1)/($AU$11:$AU$2000=$DY$8),ROWS(EP$11:EP188))),"")</f>
        <v/>
      </c>
      <c r="EQ188" s="26" t="str">
        <f>IFERROR(INDEX(BM$11:BM$2000,_xlfn.AGGREGATE(15,6,(ROW(BM$11:BM$2000)-ROW(BM$11)+1)/($AU$11:$AU$2000=$DY$8),ROWS(EQ$11:EQ188))),"")</f>
        <v/>
      </c>
      <c r="ER188" s="26" t="str">
        <f>IFERROR(INDEX(BN$11:BN$2000,_xlfn.AGGREGATE(15,6,(ROW(BN$11:BN$2000)-ROW(BN$11)+1)/($AU$11:$AU$2000=$DY$8),ROWS(ER$11:ER188))),"")</f>
        <v/>
      </c>
      <c r="ES188" s="26" t="str">
        <f>IFERROR(INDEX(BO$11:BO$2000,_xlfn.AGGREGATE(15,6,(ROW(BO$11:BO$2000)-ROW(BO$11)+1)/($AU$11:$AU$2000=$DY$8),ROWS(ES$11:ES188))),"")</f>
        <v/>
      </c>
      <c r="ET188" s="63" t="str">
        <f>IFERROR(INDEX(BP$11:BP$2000,_xlfn.AGGREGATE(15,6,(ROW(BP$11:BP$2000)-ROW(BP$11)+1)/($AU$11:$AU$2000=$DY$8),ROWS(ET$11:ET188))),"")</f>
        <v/>
      </c>
      <c r="EU188" s="25"/>
      <c r="EV188" s="47">
        <v>36</v>
      </c>
      <c r="EX188" s="164" t="str">
        <f>IFERROR(INDEX(EX$100:EX$149,_xlfn.AGGREGATE(15,6,(ROW(EX$100:EX$149)-ROW(EX$100)+1)/($EX$100:$EX$149="PASS"),ROWS(EX$153:EX188))),"")</f>
        <v/>
      </c>
      <c r="EY188" s="28" t="str">
        <f>IFERROR(INDEX(EY$100:EY$149,_xlfn.AGGREGATE(15,6,(ROW(EY$100:EY$149)-ROW(EY$100)+1)/($EX$100:$EX$149="PASS"),ROWS(EY$153:EY188))),"")</f>
        <v/>
      </c>
      <c r="EZ188" s="25" t="str">
        <f>IFERROR(INDEX(EZ$100:EZ$149,_xlfn.AGGREGATE(15,6,(ROW(EZ$100:EZ$149)-ROW(EZ$100)+1)/($EX$100:$EX$149="PASS"),ROWS(EZ$153:EZ188))),"")</f>
        <v/>
      </c>
      <c r="FA188" s="25" t="str">
        <f>IFERROR(INDEX(FA$100:FA$149,_xlfn.AGGREGATE(15,6,(ROW(FA$100:FA$149)-ROW(FA$100)+1)/($EX$100:$EX$149="PASS"),ROWS(FA$153:FA188))),"")</f>
        <v/>
      </c>
      <c r="FB188" s="25" t="str">
        <f>IFERROR(INDEX(FB$100:FB$149,_xlfn.AGGREGATE(15,6,(ROW(FB$100:FB$149)-ROW(FB$100)+1)/($EX$100:$EX$149="PASS"),ROWS(FB$153:FB188))),"")</f>
        <v/>
      </c>
      <c r="FC188" s="25" t="str">
        <f>IFERROR(INDEX(FC$100:FC$149,_xlfn.AGGREGATE(15,6,(ROW(FC$100:FC$149)-ROW(EY$100)+1)/($EX$100:$EX$149="PASS"),ROWS(FC$153:FC188))),"")</f>
        <v/>
      </c>
      <c r="FD188" s="25" t="str">
        <f>IFERROR(INDEX(FD$100:FD$149,_xlfn.AGGREGATE(15,6,(ROW(FD$100:FD$149)-ROW(EZ$100)+1)/($EX$100:$EX$149="PASS"),ROWS(FD$153:FD188))),"")</f>
        <v/>
      </c>
      <c r="FE188" s="25" t="str">
        <f>IFERROR(INDEX(FE$100:FE$149,_xlfn.AGGREGATE(15,6,(ROW(FE$100:FE$149)-ROW(FA$100)+1)/($EX$100:$EX$149="PASS"),ROWS(FE$153:FE188))),"")</f>
        <v/>
      </c>
      <c r="FF188" s="30" t="str">
        <f>IFERROR(INDEX(FF$100:FF$149,_xlfn.AGGREGATE(15,6,(ROW(FF$100:FF$149)-ROW(FB$100)+1)/($EX$100:$EX$149="PASS"),ROWS(FF$153:FF188))),"")</f>
        <v/>
      </c>
      <c r="FG188" s="25" t="str">
        <f>IFERROR(INDEX(FG$100:FG$149,_xlfn.AGGREGATE(15,6,(ROW(FG$100:FG$149)-ROW(FC$100)+1)/($EX$100:$EX$149="PASS"),ROWS(FG$153:FG188))),"")</f>
        <v/>
      </c>
      <c r="FH188" s="25" t="str">
        <f>IFERROR(INDEX(FH$100:FH$149,_xlfn.AGGREGATE(15,6,(ROW(FH$100:FH$149)-ROW(FD$100)+1)/($EX$100:$EX$149="PASS"),ROWS(FH$153:FH188))),"")</f>
        <v/>
      </c>
      <c r="FI188" s="25" t="str">
        <f>IFERROR(INDEX(FI$100:FI$149,_xlfn.AGGREGATE(15,6,(ROW(FI$100:FI$149)-ROW(FE$100)+1)/($EX$100:$EX$149="PASS"),ROWS(FI$153:FI188))),"")</f>
        <v/>
      </c>
      <c r="FJ188" s="25" t="str">
        <f>IFERROR(INDEX(FJ$100:FJ$149,_xlfn.AGGREGATE(15,6,(ROW(FJ$100:FJ$149)-ROW(FF$100)+1)/($EX$100:$EX$149="PASS"),ROWS(FJ$153:FJ188))),"")</f>
        <v/>
      </c>
      <c r="FK188" s="25"/>
      <c r="FL188" s="28" t="str">
        <f>IFERROR(INDEX(FL$100:FL$149,_xlfn.AGGREGATE(15,6,(ROW(FL$100:FL$149)-ROW(FH$100)+1)/($EX$100:$EX$149="PASS"),ROWS(FL$153:FL188))),"")</f>
        <v/>
      </c>
      <c r="FM188" s="25" t="str">
        <f>IFERROR(INDEX(FM$100:FM$149,_xlfn.AGGREGATE(15,6,(ROW(FM$100:FM$149)-ROW(FI$100)+1)/($EX$100:$EX$149="PASS"),ROWS(FM$153:FM188))),"")</f>
        <v/>
      </c>
      <c r="FN188" s="25" t="str">
        <f>IFERROR(INDEX(FN$100:FN$149,_xlfn.AGGREGATE(15,6,(ROW(FN$100:FN$149)-ROW(FJ$100)+1)/($EX$100:$EX$149="PASS"),ROWS(FN$153:FN188))),"")</f>
        <v/>
      </c>
      <c r="FO188" s="25" t="str">
        <f>IFERROR(INDEX(FO$100:FO$149,_xlfn.AGGREGATE(15,6,(ROW(FO$100:FO$149)-ROW(FK$100)+1)/($EX$100:$EX$149="PASS"),ROWS(FO$153:FO188))),"")</f>
        <v/>
      </c>
      <c r="FP188" s="25" t="str">
        <f>IFERROR(INDEX(FP$100:FP$149,_xlfn.AGGREGATE(15,6,(ROW(FP$100:FP$149)-ROW(FL$100)+1)/($EX$100:$EX$149="PASS"),ROWS(FP$153:FP188))),"")</f>
        <v/>
      </c>
      <c r="FQ188" s="25" t="str">
        <f>IFERROR(INDEX(FQ$100:FQ$149,_xlfn.AGGREGATE(15,6,(ROW(FQ$100:FQ$149)-ROW(FM$100)+1)/($EX$100:$EX$149="PASS"),ROWS(FQ$153:FQ188))),"")</f>
        <v/>
      </c>
      <c r="FR188" s="25" t="str">
        <f>IFERROR(INDEX(FR$100:FR$149,_xlfn.AGGREGATE(15,6,(ROW(FR$100:FR$149)-ROW(FN$100)+1)/($EX$100:$EX$149="PASS"),ROWS(FR$153:FR188))),"")</f>
        <v/>
      </c>
      <c r="FS188" s="165" t="str">
        <f>IFERROR(INDEX(FS$100:FS$149,_xlfn.AGGREGATE(15,6,(ROW(FS$100:FS$149)-ROW(FO$100)+1)/($EX$100:$EX$149="PASS"),ROWS(FS$153:FS188))),"")</f>
        <v/>
      </c>
      <c r="FT188" s="25"/>
      <c r="FU188" s="49"/>
      <c r="FV188" s="21"/>
      <c r="FW188" s="164" t="str">
        <f>IFERROR(INDEX(FW$100:FW$149,_xlfn.AGGREGATE(15,6,(ROW(FW$100:FW$149)-ROW(FW$100)+1)/($FW$100:$FW$149="PASS"),ROWS(FW$153:FW188))),"")</f>
        <v>PASS</v>
      </c>
      <c r="FX188" s="28">
        <f>IFERROR(INDEX(FX$100:FX$149,_xlfn.AGGREGATE(15,6,(ROW(FX$100:FX$149)-ROW(FX$100)+1)/($FW$100:$FW$149="PASS"),ROWS(FX$153:FX188))),"")</f>
        <v>1</v>
      </c>
      <c r="FY188" s="25">
        <f>IFERROR(INDEX(FY$100:FY$149,_xlfn.AGGREGATE(15,6,(ROW(FY$100:FY$149)-ROW(FY$100)+1)/($FW$100:$FW$149="PASS"),ROWS(FY$153:FY188))),"")</f>
        <v>1</v>
      </c>
      <c r="FZ188" s="25">
        <f>IFERROR(INDEX(FZ$100:FZ$149,_xlfn.AGGREGATE(15,6,(ROW(FZ$100:FZ$149)-ROW(FZ$100)+1)/($FW$100:$FW$149="PASS"),ROWS(FZ$153:FZ188))),"")</f>
        <v>3</v>
      </c>
      <c r="GA188" s="25">
        <f>IFERROR(INDEX(GA$100:GA$149,_xlfn.AGGREGATE(15,6,(ROW(GA$100:GA$149)-ROW(GA$100)+1)/($FW$100:$FW$149="PASS"),ROWS(GA$153:GA188))),"")</f>
        <v>3</v>
      </c>
      <c r="GB188" s="25">
        <f>IFERROR(INDEX(GB$100:GB$149,_xlfn.AGGREGATE(15,6,(ROW(GB$100:GB$149)-ROW(FX$100)+1)/($FW$100:$FW$149="PASS"),ROWS(GB$153:GB188))),"")</f>
        <v>1</v>
      </c>
      <c r="GC188" s="25">
        <f>IFERROR(INDEX(GC$100:GC$149,_xlfn.AGGREGATE(15,6,(ROW(GC$100:GC$149)-ROW(FY$100)+1)/($FW$100:$FW$149="PASS"),ROWS(GC$153:GC188))),"")</f>
        <v>1</v>
      </c>
      <c r="GD188" s="25">
        <f>IFERROR(INDEX(GD$100:GD$149,_xlfn.AGGREGATE(15,6,(ROW(GD$100:GD$149)-ROW(FZ$100)+1)/($FW$100:$FW$149="PASS"),ROWS(GD$153:GD188))),"")</f>
        <v>3</v>
      </c>
      <c r="GE188" s="30">
        <f>IFERROR(INDEX(GE$100:GE$149,_xlfn.AGGREGATE(15,6,(ROW(GE$100:GE$149)-ROW(GA$100)+1)/($FW$100:$FW$149="PASS"),ROWS(GE$153:GE188))),"")</f>
        <v>3</v>
      </c>
      <c r="GF188" s="25">
        <f>IFERROR(INDEX(GF$100:GF$149,_xlfn.AGGREGATE(15,6,(ROW(GF$100:GF$149)-ROW(GB$100)+1)/($FW$100:$FW$149="PASS"),ROWS(GF$153:GF188))),"")</f>
        <v>432.5</v>
      </c>
      <c r="GG188" s="25">
        <f>IFERROR(INDEX(GG$100:GG$149,_xlfn.AGGREGATE(15,6,(ROW(GG$100:GG$149)-ROW(GC$100)+1)/($FW$100:$FW$149="PASS"),ROWS(GG$153:GG188))),"")</f>
        <v>0</v>
      </c>
      <c r="GH188" s="25">
        <f>IFERROR(INDEX(GH$100:GH$149,_xlfn.AGGREGATE(15,6,(ROW(GH$100:GH$149)-ROW(GD$100)+1)/($FW$100:$FW$149="PASS"),ROWS(GH$153:GH188))),"")</f>
        <v>467.5</v>
      </c>
      <c r="GI188" s="25">
        <f>IFERROR(INDEX(GI$100:GI$149,_xlfn.AGGREGATE(15,6,(ROW(GI$100:GI$149)-ROW(GE$100)+1)/($FW$100:$FW$149="PASS"),ROWS(GI$153:GI188))),"")</f>
        <v>17.5</v>
      </c>
      <c r="GJ188" s="25">
        <f>IFERROR(INDEX(GJ$100:GJ$149,_xlfn.AGGREGATE(15,6,(ROW(GJ$100:GJ$149)-ROW(GF$100)+1)/($FW$100:$FW$149="PASS"),ROWS(GJ$153:GJ188))),"")</f>
        <v>0</v>
      </c>
      <c r="GK188" s="28">
        <f>IFERROR(INDEX(GK$100:GK$149,_xlfn.AGGREGATE(15,6,(ROW(GK$100:GK$149)-ROW(GG$100)+1)/($FW$100:$FW$149="PASS"),ROWS(GK$153:GK188))),"")</f>
        <v>437.64859999999999</v>
      </c>
      <c r="GL188" s="25">
        <f>IFERROR(INDEX(GL$100:GL$149,_xlfn.AGGREGATE(15,6,(ROW(GL$100:GL$149)-ROW(GH$100)+1)/($FW$100:$FW$149="PASS"),ROWS(GL$153:GL188))),"")</f>
        <v>870.27359999999999</v>
      </c>
      <c r="GM188" s="165">
        <f>IFERROR(INDEX(GM$100:GM$149,_xlfn.AGGREGATE(15,6,(ROW(GM$100:GM$149)-ROW(GI$100)+1)/($FW$100:$FW$149="PASS"),ROWS(GM$153:GM188))),"")</f>
        <v>1337.8986</v>
      </c>
      <c r="GN188" s="25">
        <f>IFERROR(INDEX(GN$100:GN$149,_xlfn.AGGREGATE(15,6,(ROW(GN$100:GN$149)-ROW(GJ$100)+1)/($FW$100:$FW$149="PASS"),ROWS(GN$153:GN188))),"")</f>
        <v>1805.3986</v>
      </c>
      <c r="GO188" s="25"/>
      <c r="GP188" s="305"/>
      <c r="GR188" s="12"/>
      <c r="GS188" s="12"/>
      <c r="GT188" s="12"/>
      <c r="GU188" s="12"/>
      <c r="GV188" s="12"/>
      <c r="GW188" s="12"/>
      <c r="GX188" s="12"/>
      <c r="GY188" s="12"/>
      <c r="GZ188" s="12"/>
      <c r="HA188" s="12"/>
      <c r="HB188" s="12"/>
      <c r="HC188" s="26"/>
      <c r="HD188" s="26"/>
      <c r="HE188" s="26"/>
      <c r="HF188" s="26"/>
      <c r="HG188" s="26"/>
      <c r="HH188" s="2"/>
      <c r="HI188" s="2"/>
      <c r="HJ188" s="25"/>
      <c r="HK188" s="2"/>
      <c r="HL188" s="2"/>
    </row>
    <row r="189" spans="14:220" x14ac:dyDescent="0.3">
      <c r="N189" s="2"/>
      <c r="O189" s="25"/>
      <c r="P189" s="25"/>
      <c r="Q189" s="25"/>
      <c r="R189" s="25"/>
      <c r="S189" s="25"/>
      <c r="T189" s="25"/>
      <c r="U189" s="25"/>
      <c r="V189" s="2"/>
      <c r="W189" s="2"/>
      <c r="X189" s="2"/>
      <c r="Y189" s="25"/>
      <c r="Z189" s="25"/>
      <c r="AA189" s="25"/>
      <c r="AB189" s="2"/>
      <c r="AC189" s="25"/>
      <c r="AD189" s="25"/>
      <c r="AE189" s="25"/>
      <c r="AF189" s="25"/>
      <c r="AG189" s="25"/>
      <c r="AH189" s="25"/>
      <c r="AI189" s="25"/>
      <c r="AJ189" s="25"/>
      <c r="AK189" s="25"/>
      <c r="AL189" s="25"/>
      <c r="AM189" s="25"/>
      <c r="AN189" s="25"/>
      <c r="AO189" s="25"/>
      <c r="AP189" s="25"/>
      <c r="AQ189" s="25"/>
      <c r="AR189" s="142"/>
      <c r="AS189" s="18">
        <v>33</v>
      </c>
      <c r="AT189" s="26" t="s">
        <v>122</v>
      </c>
      <c r="AU189" s="4" t="str">
        <f t="shared" si="261"/>
        <v>FAIL</v>
      </c>
      <c r="AV189" s="26">
        <v>1</v>
      </c>
      <c r="AW189" s="26">
        <v>1</v>
      </c>
      <c r="AX189" s="26">
        <v>3</v>
      </c>
      <c r="AY189" s="26">
        <v>3</v>
      </c>
      <c r="AZ189" s="26">
        <v>1</v>
      </c>
      <c r="BA189" s="26">
        <v>1</v>
      </c>
      <c r="BB189" s="26">
        <v>3</v>
      </c>
      <c r="BC189" s="26">
        <v>3</v>
      </c>
      <c r="BD189" s="26">
        <f t="shared" ref="BD189:BD206" si="294">BD83</f>
        <v>213</v>
      </c>
      <c r="BE189" s="26"/>
      <c r="BF189" s="26">
        <f t="shared" ref="BF189:BF206" si="295">BF83</f>
        <v>279</v>
      </c>
      <c r="BG189" s="63">
        <f t="shared" si="293"/>
        <v>33</v>
      </c>
      <c r="BH189" s="26"/>
      <c r="BI189" s="138">
        <f t="shared" ref="BI189:BI206" si="296">IF($J$44&lt;BI$50,0,IF(AV189=1,BH189+$BD189,IF(AV189=2,BH189+$BE189,IF(AV189=3,BH189+$BF189))))</f>
        <v>213</v>
      </c>
      <c r="BJ189" s="138">
        <f t="shared" ref="BJ189:BJ206" si="297">IF($J$44&lt;BJ$50,0,IF(AW189=1,BI189+$BD189,IF(AW189=2,BI189+$BE189,IF(AW189=3,BI189+$BF189))))</f>
        <v>426</v>
      </c>
      <c r="BK189" s="138">
        <f t="shared" ref="BK189:BK206" si="298">IF($J$44&lt;BK$50,0,IF(AX189=1,BJ189+$BD189,IF(AX189=2,BJ189+$BE189,IF(AX189=3,BJ189+$BF189))))</f>
        <v>705</v>
      </c>
      <c r="BL189" s="138">
        <f t="shared" ref="BL189:BL206" si="299">IF($J$44&lt;BL$50,0,IF(AY189=1,BK189+$BD189,IF(AY189=2,BK189+$BE189,IF(AY189=3,BK189+$BF189))))</f>
        <v>984</v>
      </c>
      <c r="BM189" s="138">
        <f t="shared" ref="BM189:BM206" si="300">IF($J$44&lt;BM$50,0,IF(AZ189=1,BL189+$BD189,IF(AZ189=2,BL189+$BE189,IF(AZ189=3,BL189+$BF189))))</f>
        <v>1197</v>
      </c>
      <c r="BN189" s="138">
        <f t="shared" ref="BN189:BN206" si="301">IF($J$44&lt;BN$50,0,IF(BA189=1,BM189+$BD189,IF(BA189=2,BM189+$BE189,IF(BA189=3,BM189+$BF189))))</f>
        <v>1410</v>
      </c>
      <c r="BO189" s="138">
        <f t="shared" ref="BO189:BO206" si="302">IF($J$44&lt;BO$50,0,IF(BB189=1,BN189+$BD189,IF(BB189=2,BN189+$BE189,IF(BB189=3,BN189+$BF189))))</f>
        <v>1689</v>
      </c>
      <c r="BP189" s="138">
        <f t="shared" ref="BP189:BP206" si="303">IF($J$44&lt;BP$50,0,IF(BC189=1,BO189+$BD189,IF(BC189=2,BO189+$BE189,IF(BC189=3,BO189+$BF189))))</f>
        <v>0</v>
      </c>
      <c r="BQ189" s="26"/>
      <c r="BR189" s="26" t="str">
        <f t="shared" si="272"/>
        <v>yes3</v>
      </c>
      <c r="BS189" s="26" t="str">
        <f t="shared" si="250"/>
        <v>Int</v>
      </c>
      <c r="BT189" s="26"/>
      <c r="BU189" s="26"/>
      <c r="BV189" s="1">
        <f t="shared" si="288"/>
        <v>0</v>
      </c>
      <c r="BW189" s="1">
        <f t="shared" si="288"/>
        <v>0</v>
      </c>
      <c r="BX189" s="1">
        <f t="shared" si="288"/>
        <v>0</v>
      </c>
      <c r="BY189" s="1">
        <f t="shared" si="288"/>
        <v>0</v>
      </c>
      <c r="BZ189" s="1">
        <f t="shared" si="288"/>
        <v>0</v>
      </c>
      <c r="CA189" s="1">
        <f t="shared" si="288"/>
        <v>1</v>
      </c>
      <c r="CB189" s="1">
        <f t="shared" si="288"/>
        <v>0</v>
      </c>
      <c r="CC189" s="1">
        <f t="shared" si="288"/>
        <v>0</v>
      </c>
      <c r="CD189" s="1">
        <f t="shared" si="288"/>
        <v>0</v>
      </c>
      <c r="CE189" s="1">
        <f t="shared" si="288"/>
        <v>0</v>
      </c>
      <c r="CF189" s="1">
        <f t="shared" si="289"/>
        <v>0</v>
      </c>
      <c r="CG189" s="1">
        <f t="shared" si="289"/>
        <v>0</v>
      </c>
      <c r="CH189" s="1">
        <f t="shared" si="289"/>
        <v>0</v>
      </c>
      <c r="CI189" s="1">
        <f t="shared" si="289"/>
        <v>0</v>
      </c>
      <c r="CJ189" s="1">
        <f t="shared" si="289"/>
        <v>0</v>
      </c>
      <c r="CK189" s="1">
        <f t="shared" si="289"/>
        <v>0</v>
      </c>
      <c r="CL189" s="1">
        <f t="shared" si="289"/>
        <v>0</v>
      </c>
      <c r="CM189" s="1">
        <f t="shared" si="289"/>
        <v>0</v>
      </c>
      <c r="CN189" s="1">
        <f t="shared" si="289"/>
        <v>0</v>
      </c>
      <c r="CO189" s="1">
        <f t="shared" si="289"/>
        <v>0</v>
      </c>
      <c r="CP189" s="1">
        <f t="shared" si="290"/>
        <v>0</v>
      </c>
      <c r="CQ189" s="1">
        <f t="shared" si="290"/>
        <v>0</v>
      </c>
      <c r="CR189" s="1">
        <f t="shared" si="290"/>
        <v>0</v>
      </c>
      <c r="CS189" s="1">
        <f t="shared" si="290"/>
        <v>0</v>
      </c>
      <c r="CT189" s="1">
        <f t="shared" si="290"/>
        <v>0</v>
      </c>
      <c r="CU189" s="1">
        <f t="shared" si="290"/>
        <v>0</v>
      </c>
      <c r="CV189" s="1">
        <f t="shared" si="290"/>
        <v>0</v>
      </c>
      <c r="CW189" s="1">
        <f t="shared" si="290"/>
        <v>0</v>
      </c>
      <c r="CX189" s="1">
        <f t="shared" si="290"/>
        <v>0</v>
      </c>
      <c r="CY189" s="1">
        <f t="shared" si="290"/>
        <v>0</v>
      </c>
      <c r="CZ189" s="1">
        <f t="shared" si="291"/>
        <v>0</v>
      </c>
      <c r="DA189" s="1">
        <f t="shared" si="291"/>
        <v>0</v>
      </c>
      <c r="DB189" s="1">
        <f t="shared" si="291"/>
        <v>0</v>
      </c>
      <c r="DC189" s="1">
        <f t="shared" si="291"/>
        <v>0</v>
      </c>
      <c r="DD189" s="1">
        <f t="shared" si="291"/>
        <v>0</v>
      </c>
      <c r="DE189" s="1">
        <f t="shared" si="291"/>
        <v>0</v>
      </c>
      <c r="DF189" s="1">
        <f t="shared" si="291"/>
        <v>0</v>
      </c>
      <c r="DG189" s="1">
        <f t="shared" si="291"/>
        <v>0</v>
      </c>
      <c r="DH189" s="1">
        <f t="shared" si="291"/>
        <v>0</v>
      </c>
      <c r="DI189" s="1">
        <f t="shared" si="291"/>
        <v>0</v>
      </c>
      <c r="DJ189" s="1">
        <f t="shared" si="292"/>
        <v>0</v>
      </c>
      <c r="DK189" s="1">
        <f t="shared" si="292"/>
        <v>0</v>
      </c>
      <c r="DL189" s="1">
        <f t="shared" si="292"/>
        <v>0</v>
      </c>
      <c r="DM189" s="1">
        <f t="shared" si="292"/>
        <v>0</v>
      </c>
      <c r="DN189" s="1">
        <f t="shared" si="292"/>
        <v>0</v>
      </c>
      <c r="DO189" s="1">
        <f t="shared" si="292"/>
        <v>0</v>
      </c>
      <c r="DP189" s="26"/>
      <c r="DQ189" s="26"/>
      <c r="DR189" s="26"/>
      <c r="DS189" s="26"/>
      <c r="DT189" s="366"/>
      <c r="DU189" s="142"/>
      <c r="DV189" s="26"/>
      <c r="DW189" s="48">
        <v>176</v>
      </c>
      <c r="DX189" s="26" t="str">
        <f>IFERROR(INDEX(AT$11:AT$2000,_xlfn.AGGREGATE(15,6,(ROW(AT$11:AT$2000)-ROW(AT$11)+1)/($AU$11:$AU$2000=$DY$8),ROWS(DX$11:DX189))),"")</f>
        <v/>
      </c>
      <c r="DY189" s="4" t="str">
        <f>IFERROR(INDEX(AU$11:AU$2000,_xlfn.AGGREGATE(15,6,(ROW(AU$11:AU$2000)-ROW(AU$11)+1)/($AU$11:$AU$2000=$DY$8),ROWS(DY$11:DY189))),"")</f>
        <v/>
      </c>
      <c r="DZ189" s="26" t="str">
        <f>IFERROR(INDEX(AV$11:AV$2000,_xlfn.AGGREGATE(15,6,(ROW(AV$11:AV$2000)-ROW(AV$11)+1)/($AU$11:$AU$2000=$DY$8),ROWS(DZ$11:DZ189))),"")</f>
        <v/>
      </c>
      <c r="EA189" s="26" t="str">
        <f>IFERROR(INDEX(AW$11:AW$2000,_xlfn.AGGREGATE(15,6,(ROW(AW$11:AW$2000)-ROW(AW$11)+1)/($AU$11:$AU$2000=$DY$8),ROWS(EA$11:EA189))),"")</f>
        <v/>
      </c>
      <c r="EB189" s="26" t="str">
        <f>IFERROR(INDEX(AX$11:AX$2000,_xlfn.AGGREGATE(15,6,(ROW(AX$11:AX$2000)-ROW(AX$11)+1)/($AU$11:$AU$2000=$DY$8),ROWS(EB$11:EB189))),"")</f>
        <v/>
      </c>
      <c r="EC189" s="26" t="str">
        <f>IFERROR(INDEX(AY$11:AY$2000,_xlfn.AGGREGATE(15,6,(ROW(AY$11:AY$2000)-ROW(AY$11)+1)/($AU$11:$AU$2000=$DY$8),ROWS(EC$11:EC189))),"")</f>
        <v/>
      </c>
      <c r="ED189" s="26" t="str">
        <f>IFERROR(INDEX(AZ$11:AZ$2000,_xlfn.AGGREGATE(15,6,(ROW(AZ$11:AZ$2000)-ROW(AZ$11)+1)/($AU$11:$AU$2000=$DY$8),ROWS(ED$11:ED189))),"")</f>
        <v/>
      </c>
      <c r="EE189" s="26" t="str">
        <f>IFERROR(INDEX(BA$11:BA$2000,_xlfn.AGGREGATE(15,6,(ROW(BA$11:BA$2000)-ROW(BA$11)+1)/($AU$11:$AU$2000=$DY$8),ROWS(EE$11:EE189))),"")</f>
        <v/>
      </c>
      <c r="EF189" s="26" t="str">
        <f>IFERROR(INDEX(BB$11:BB$2000,_xlfn.AGGREGATE(15,6,(ROW(BB$11:BB$2000)-ROW(BB$11)+1)/($AU$11:$AU$2000=$DY$8),ROWS(EF$11:EF189))),"")</f>
        <v/>
      </c>
      <c r="EG189" s="26" t="str">
        <f>IFERROR(INDEX(BC$11:BC$2000,_xlfn.AGGREGATE(15,6,(ROW(BC$11:BC$2000)-ROW(BC$11)+1)/($AU$11:$AU$2000=$DY$8),ROWS(EG$11:EG189))),"")</f>
        <v/>
      </c>
      <c r="EH189" s="26" t="str">
        <f>IFERROR(INDEX(BD$11:BD$2000,_xlfn.AGGREGATE(15,6,(ROW(BD$11:BD$2000)-ROW(BD$11)+1)/($AU$11:$AU$2000=$DY$8),ROWS(EH$11:EH189))),"")</f>
        <v/>
      </c>
      <c r="EI189" s="26" t="str">
        <f>IFERROR(INDEX(BE$11:BE$2000,_xlfn.AGGREGATE(15,6,(ROW(BE$11:BE$2000)-ROW(BE$11)+1)/($AU$11:$AU$2000=$DY$8),ROWS(EI$11:EI189))),"")</f>
        <v/>
      </c>
      <c r="EJ189" s="26" t="str">
        <f>IFERROR(INDEX(BF$11:BF$2000,_xlfn.AGGREGATE(15,6,(ROW(BF$11:BF$2000)-ROW(BF$11)+1)/($AU$11:$AU$2000=$DY$8),ROWS(EJ$11:EJ189))),"")</f>
        <v/>
      </c>
      <c r="EK189" s="26" t="str">
        <f>IFERROR(INDEX(BG$11:BG$2000,_xlfn.AGGREGATE(15,6,(ROW(BG$11:BG$2000)-ROW(BG$11)+1)/($AU$11:$AU$2000=$DY$8),ROWS(EK$11:EK189))),"")</f>
        <v/>
      </c>
      <c r="EL189" s="26" t="str">
        <f>IFERROR(INDEX(BH$11:BH$2000,_xlfn.AGGREGATE(15,6,(ROW(BH$11:BH$2000)-ROW(BH$11)+1)/($AU$11:$AU$2000=$DY$8),ROWS(EL$11:EL189))),"")</f>
        <v/>
      </c>
      <c r="EM189" s="26" t="str">
        <f>IFERROR(INDEX(BI$11:BI$2000,_xlfn.AGGREGATE(15,6,(ROW(BI$11:BI$2000)-ROW(BI$11)+1)/($AU$11:$AU$2000=$DY$8),ROWS(EM$11:EM189))),"")</f>
        <v/>
      </c>
      <c r="EN189" s="26" t="str">
        <f>IFERROR(INDEX(BJ$11:BJ$2000,_xlfn.AGGREGATE(15,6,(ROW(BJ$11:BJ$2000)-ROW(BJ$11)+1)/($AU$11:$AU$2000=$DY$8),ROWS(EN$11:EN189))),"")</f>
        <v/>
      </c>
      <c r="EO189" s="26" t="str">
        <f>IFERROR(INDEX(BK$11:BK$2000,_xlfn.AGGREGATE(15,6,(ROW(BK$11:BK$2000)-ROW(BK$11)+1)/($AU$11:$AU$2000=$DY$8),ROWS(EO$11:EO189))),"")</f>
        <v/>
      </c>
      <c r="EP189" s="26" t="str">
        <f>IFERROR(INDEX(BL$11:BL$2000,_xlfn.AGGREGATE(15,6,(ROW(BL$11:BL$2000)-ROW(BL$11)+1)/($AU$11:$AU$2000=$DY$8),ROWS(EP$11:EP189))),"")</f>
        <v/>
      </c>
      <c r="EQ189" s="26" t="str">
        <f>IFERROR(INDEX(BM$11:BM$2000,_xlfn.AGGREGATE(15,6,(ROW(BM$11:BM$2000)-ROW(BM$11)+1)/($AU$11:$AU$2000=$DY$8),ROWS(EQ$11:EQ189))),"")</f>
        <v/>
      </c>
      <c r="ER189" s="26" t="str">
        <f>IFERROR(INDEX(BN$11:BN$2000,_xlfn.AGGREGATE(15,6,(ROW(BN$11:BN$2000)-ROW(BN$11)+1)/($AU$11:$AU$2000=$DY$8),ROWS(ER$11:ER189))),"")</f>
        <v/>
      </c>
      <c r="ES189" s="26" t="str">
        <f>IFERROR(INDEX(BO$11:BO$2000,_xlfn.AGGREGATE(15,6,(ROW(BO$11:BO$2000)-ROW(BO$11)+1)/($AU$11:$AU$2000=$DY$8),ROWS(ES$11:ES189))),"")</f>
        <v/>
      </c>
      <c r="ET189" s="63" t="str">
        <f>IFERROR(INDEX(BP$11:BP$2000,_xlfn.AGGREGATE(15,6,(ROW(BP$11:BP$2000)-ROW(BP$11)+1)/($AU$11:$AU$2000=$DY$8),ROWS(ET$11:ET189))),"")</f>
        <v/>
      </c>
      <c r="EU189" s="25"/>
      <c r="EV189" s="47">
        <v>37</v>
      </c>
      <c r="EX189" s="164" t="str">
        <f>IFERROR(INDEX(EX$100:EX$149,_xlfn.AGGREGATE(15,6,(ROW(EX$100:EX$149)-ROW(EX$100)+1)/($EX$100:$EX$149="PASS"),ROWS(EX$153:EX189))),"")</f>
        <v/>
      </c>
      <c r="EY189" s="28" t="str">
        <f>IFERROR(INDEX(EY$100:EY$149,_xlfn.AGGREGATE(15,6,(ROW(EY$100:EY$149)-ROW(EY$100)+1)/($EX$100:$EX$149="PASS"),ROWS(EY$153:EY189))),"")</f>
        <v/>
      </c>
      <c r="EZ189" s="25" t="str">
        <f>IFERROR(INDEX(EZ$100:EZ$149,_xlfn.AGGREGATE(15,6,(ROW(EZ$100:EZ$149)-ROW(EZ$100)+1)/($EX$100:$EX$149="PASS"),ROWS(EZ$153:EZ189))),"")</f>
        <v/>
      </c>
      <c r="FA189" s="25" t="str">
        <f>IFERROR(INDEX(FA$100:FA$149,_xlfn.AGGREGATE(15,6,(ROW(FA$100:FA$149)-ROW(FA$100)+1)/($EX$100:$EX$149="PASS"),ROWS(FA$153:FA189))),"")</f>
        <v/>
      </c>
      <c r="FB189" s="25" t="str">
        <f>IFERROR(INDEX(FB$100:FB$149,_xlfn.AGGREGATE(15,6,(ROW(FB$100:FB$149)-ROW(FB$100)+1)/($EX$100:$EX$149="PASS"),ROWS(FB$153:FB189))),"")</f>
        <v/>
      </c>
      <c r="FC189" s="25" t="str">
        <f>IFERROR(INDEX(FC$100:FC$149,_xlfn.AGGREGATE(15,6,(ROW(FC$100:FC$149)-ROW(EY$100)+1)/($EX$100:$EX$149="PASS"),ROWS(FC$153:FC189))),"")</f>
        <v/>
      </c>
      <c r="FD189" s="25" t="str">
        <f>IFERROR(INDEX(FD$100:FD$149,_xlfn.AGGREGATE(15,6,(ROW(FD$100:FD$149)-ROW(EZ$100)+1)/($EX$100:$EX$149="PASS"),ROWS(FD$153:FD189))),"")</f>
        <v/>
      </c>
      <c r="FE189" s="25" t="str">
        <f>IFERROR(INDEX(FE$100:FE$149,_xlfn.AGGREGATE(15,6,(ROW(FE$100:FE$149)-ROW(FA$100)+1)/($EX$100:$EX$149="PASS"),ROWS(FE$153:FE189))),"")</f>
        <v/>
      </c>
      <c r="FF189" s="30" t="str">
        <f>IFERROR(INDEX(FF$100:FF$149,_xlfn.AGGREGATE(15,6,(ROW(FF$100:FF$149)-ROW(FB$100)+1)/($EX$100:$EX$149="PASS"),ROWS(FF$153:FF189))),"")</f>
        <v/>
      </c>
      <c r="FG189" s="25" t="str">
        <f>IFERROR(INDEX(FG$100:FG$149,_xlfn.AGGREGATE(15,6,(ROW(FG$100:FG$149)-ROW(FC$100)+1)/($EX$100:$EX$149="PASS"),ROWS(FG$153:FG189))),"")</f>
        <v/>
      </c>
      <c r="FH189" s="25" t="str">
        <f>IFERROR(INDEX(FH$100:FH$149,_xlfn.AGGREGATE(15,6,(ROW(FH$100:FH$149)-ROW(FD$100)+1)/($EX$100:$EX$149="PASS"),ROWS(FH$153:FH189))),"")</f>
        <v/>
      </c>
      <c r="FI189" s="25" t="str">
        <f>IFERROR(INDEX(FI$100:FI$149,_xlfn.AGGREGATE(15,6,(ROW(FI$100:FI$149)-ROW(FE$100)+1)/($EX$100:$EX$149="PASS"),ROWS(FI$153:FI189))),"")</f>
        <v/>
      </c>
      <c r="FJ189" s="25" t="str">
        <f>IFERROR(INDEX(FJ$100:FJ$149,_xlfn.AGGREGATE(15,6,(ROW(FJ$100:FJ$149)-ROW(FF$100)+1)/($EX$100:$EX$149="PASS"),ROWS(FJ$153:FJ189))),"")</f>
        <v/>
      </c>
      <c r="FK189" s="25"/>
      <c r="FL189" s="28" t="str">
        <f>IFERROR(INDEX(FL$100:FL$149,_xlfn.AGGREGATE(15,6,(ROW(FL$100:FL$149)-ROW(FH$100)+1)/($EX$100:$EX$149="PASS"),ROWS(FL$153:FL189))),"")</f>
        <v/>
      </c>
      <c r="FM189" s="25" t="str">
        <f>IFERROR(INDEX(FM$100:FM$149,_xlfn.AGGREGATE(15,6,(ROW(FM$100:FM$149)-ROW(FI$100)+1)/($EX$100:$EX$149="PASS"),ROWS(FM$153:FM189))),"")</f>
        <v/>
      </c>
      <c r="FN189" s="25" t="str">
        <f>IFERROR(INDEX(FN$100:FN$149,_xlfn.AGGREGATE(15,6,(ROW(FN$100:FN$149)-ROW(FJ$100)+1)/($EX$100:$EX$149="PASS"),ROWS(FN$153:FN189))),"")</f>
        <v/>
      </c>
      <c r="FO189" s="25" t="str">
        <f>IFERROR(INDEX(FO$100:FO$149,_xlfn.AGGREGATE(15,6,(ROW(FO$100:FO$149)-ROW(FK$100)+1)/($EX$100:$EX$149="PASS"),ROWS(FO$153:FO189))),"")</f>
        <v/>
      </c>
      <c r="FP189" s="25" t="str">
        <f>IFERROR(INDEX(FP$100:FP$149,_xlfn.AGGREGATE(15,6,(ROW(FP$100:FP$149)-ROW(FL$100)+1)/($EX$100:$EX$149="PASS"),ROWS(FP$153:FP189))),"")</f>
        <v/>
      </c>
      <c r="FQ189" s="25" t="str">
        <f>IFERROR(INDEX(FQ$100:FQ$149,_xlfn.AGGREGATE(15,6,(ROW(FQ$100:FQ$149)-ROW(FM$100)+1)/($EX$100:$EX$149="PASS"),ROWS(FQ$153:FQ189))),"")</f>
        <v/>
      </c>
      <c r="FR189" s="25" t="str">
        <f>IFERROR(INDEX(FR$100:FR$149,_xlfn.AGGREGATE(15,6,(ROW(FR$100:FR$149)-ROW(FN$100)+1)/($EX$100:$EX$149="PASS"),ROWS(FR$153:FR189))),"")</f>
        <v/>
      </c>
      <c r="FS189" s="165" t="str">
        <f>IFERROR(INDEX(FS$100:FS$149,_xlfn.AGGREGATE(15,6,(ROW(FS$100:FS$149)-ROW(FO$100)+1)/($EX$100:$EX$149="PASS"),ROWS(FS$153:FS189))),"")</f>
        <v/>
      </c>
      <c r="FT189" s="25"/>
      <c r="FU189" s="49"/>
      <c r="FV189" s="21"/>
      <c r="FW189" s="164" t="str">
        <f>IFERROR(INDEX(FW$100:FW$149,_xlfn.AGGREGATE(15,6,(ROW(FW$100:FW$149)-ROW(FW$100)+1)/($FW$100:$FW$149="PASS"),ROWS(FW$153:FW189))),"")</f>
        <v>PASS</v>
      </c>
      <c r="FX189" s="28">
        <f>IFERROR(INDEX(FX$100:FX$149,_xlfn.AGGREGATE(15,6,(ROW(FX$100:FX$149)-ROW(FX$100)+1)/($FW$100:$FW$149="PASS"),ROWS(FX$153:FX189))),"")</f>
        <v>3</v>
      </c>
      <c r="FY189" s="25">
        <f>IFERROR(INDEX(FY$100:FY$149,_xlfn.AGGREGATE(15,6,(ROW(FY$100:FY$149)-ROW(FY$100)+1)/($FW$100:$FW$149="PASS"),ROWS(FY$153:FY189))),"")</f>
        <v>3</v>
      </c>
      <c r="FZ189" s="25">
        <f>IFERROR(INDEX(FZ$100:FZ$149,_xlfn.AGGREGATE(15,6,(ROW(FZ$100:FZ$149)-ROW(FZ$100)+1)/($FW$100:$FW$149="PASS"),ROWS(FZ$153:FZ189))),"")</f>
        <v>1</v>
      </c>
      <c r="GA189" s="25">
        <f>IFERROR(INDEX(GA$100:GA$149,_xlfn.AGGREGATE(15,6,(ROW(GA$100:GA$149)-ROW(GA$100)+1)/($FW$100:$FW$149="PASS"),ROWS(GA$153:GA189))),"")</f>
        <v>1</v>
      </c>
      <c r="GB189" s="25">
        <f>IFERROR(INDEX(GB$100:GB$149,_xlfn.AGGREGATE(15,6,(ROW(GB$100:GB$149)-ROW(FX$100)+1)/($FW$100:$FW$149="PASS"),ROWS(GB$153:GB189))),"")</f>
        <v>3</v>
      </c>
      <c r="GC189" s="25">
        <f>IFERROR(INDEX(GC$100:GC$149,_xlfn.AGGREGATE(15,6,(ROW(GC$100:GC$149)-ROW(FY$100)+1)/($FW$100:$FW$149="PASS"),ROWS(GC$153:GC189))),"")</f>
        <v>3</v>
      </c>
      <c r="GD189" s="25">
        <f>IFERROR(INDEX(GD$100:GD$149,_xlfn.AGGREGATE(15,6,(ROW(GD$100:GD$149)-ROW(FZ$100)+1)/($FW$100:$FW$149="PASS"),ROWS(GD$153:GD189))),"")</f>
        <v>1</v>
      </c>
      <c r="GE189" s="30">
        <f>IFERROR(INDEX(GE$100:GE$149,_xlfn.AGGREGATE(15,6,(ROW(GE$100:GE$149)-ROW(GA$100)+1)/($FW$100:$FW$149="PASS"),ROWS(GE$153:GE189))),"")</f>
        <v>1</v>
      </c>
      <c r="GF189" s="25">
        <f>IFERROR(INDEX(GF$100:GF$149,_xlfn.AGGREGATE(15,6,(ROW(GF$100:GF$149)-ROW(GB$100)+1)/($FW$100:$FW$149="PASS"),ROWS(GF$153:GF189))),"")</f>
        <v>432.5</v>
      </c>
      <c r="GG189" s="25">
        <f>IFERROR(INDEX(GG$100:GG$149,_xlfn.AGGREGATE(15,6,(ROW(GG$100:GG$149)-ROW(GC$100)+1)/($FW$100:$FW$149="PASS"),ROWS(GG$153:GG189))),"")</f>
        <v>0</v>
      </c>
      <c r="GH189" s="25">
        <f>IFERROR(INDEX(GH$100:GH$149,_xlfn.AGGREGATE(15,6,(ROW(GH$100:GH$149)-ROW(GD$100)+1)/($FW$100:$FW$149="PASS"),ROWS(GH$153:GH189))),"")</f>
        <v>467.5</v>
      </c>
      <c r="GI189" s="25">
        <f>IFERROR(INDEX(GI$100:GI$149,_xlfn.AGGREGATE(15,6,(ROW(GI$100:GI$149)-ROW(GE$100)+1)/($FW$100:$FW$149="PASS"),ROWS(GI$153:GI189))),"")</f>
        <v>17.5</v>
      </c>
      <c r="GJ189" s="25">
        <f>IFERROR(INDEX(GJ$100:GJ$149,_xlfn.AGGREGATE(15,6,(ROW(GJ$100:GJ$149)-ROW(GF$100)+1)/($FW$100:$FW$149="PASS"),ROWS(GJ$153:GJ189))),"")</f>
        <v>0</v>
      </c>
      <c r="GK189" s="28">
        <f>IFERROR(INDEX(GK$100:GK$149,_xlfn.AGGREGATE(15,6,(ROW(GK$100:GK$149)-ROW(GG$100)+1)/($FW$100:$FW$149="PASS"),ROWS(GK$153:GK189))),"")</f>
        <v>472.64859999999999</v>
      </c>
      <c r="GL189" s="25">
        <f>IFERROR(INDEX(GL$100:GL$149,_xlfn.AGGREGATE(15,6,(ROW(GL$100:GL$149)-ROW(GH$100)+1)/($FW$100:$FW$149="PASS"),ROWS(GL$153:GL189))),"")</f>
        <v>940.27359999999999</v>
      </c>
      <c r="GM189" s="165">
        <f>IFERROR(INDEX(GM$100:GM$149,_xlfn.AGGREGATE(15,6,(ROW(GM$100:GM$149)-ROW(GI$100)+1)/($FW$100:$FW$149="PASS"),ROWS(GM$153:GM189))),"")</f>
        <v>1372.8986</v>
      </c>
      <c r="GN189" s="25">
        <f>IFERROR(INDEX(GN$100:GN$149,_xlfn.AGGREGATE(15,6,(ROW(GN$100:GN$149)-ROW(GJ$100)+1)/($FW$100:$FW$149="PASS"),ROWS(GN$153:GN189))),"")</f>
        <v>1805.3986</v>
      </c>
      <c r="GO189" s="25"/>
      <c r="GP189" s="305"/>
      <c r="GR189" s="12"/>
      <c r="GS189" s="12"/>
      <c r="GT189" s="12"/>
      <c r="GU189" s="12"/>
      <c r="GV189" s="12"/>
      <c r="GW189" s="12"/>
      <c r="GX189" s="12"/>
      <c r="GY189" s="12"/>
      <c r="GZ189" s="12"/>
      <c r="HA189" s="12"/>
      <c r="HB189" s="12"/>
      <c r="HC189" s="26"/>
      <c r="HD189" s="26"/>
      <c r="HE189" s="26"/>
      <c r="HF189" s="26"/>
      <c r="HG189" s="26"/>
      <c r="HH189" s="2"/>
      <c r="HI189" s="2"/>
      <c r="HJ189" s="25"/>
      <c r="HK189" s="2"/>
      <c r="HL189" s="2"/>
    </row>
    <row r="190" spans="14:220" x14ac:dyDescent="0.3">
      <c r="N190" s="2"/>
      <c r="O190" s="25"/>
      <c r="P190" s="25"/>
      <c r="Q190" s="25"/>
      <c r="R190" s="25"/>
      <c r="S190" s="25"/>
      <c r="T190" s="25"/>
      <c r="U190" s="25"/>
      <c r="V190" s="2"/>
      <c r="W190" s="2"/>
      <c r="X190" s="2"/>
      <c r="Y190" s="25"/>
      <c r="Z190" s="25"/>
      <c r="AA190" s="25"/>
      <c r="AB190" s="2"/>
      <c r="AC190" s="25"/>
      <c r="AD190" s="25"/>
      <c r="AE190" s="25"/>
      <c r="AF190" s="25"/>
      <c r="AG190" s="25"/>
      <c r="AH190" s="25"/>
      <c r="AI190" s="25"/>
      <c r="AJ190" s="25"/>
      <c r="AK190" s="25"/>
      <c r="AL190" s="25"/>
      <c r="AM190" s="25"/>
      <c r="AN190" s="25"/>
      <c r="AO190" s="25"/>
      <c r="AP190" s="25"/>
      <c r="AQ190" s="25"/>
      <c r="AR190" s="142"/>
      <c r="AS190" s="18">
        <v>34</v>
      </c>
      <c r="AT190" s="26" t="s">
        <v>122</v>
      </c>
      <c r="AU190" s="4" t="str">
        <f t="shared" si="261"/>
        <v>FAIL</v>
      </c>
      <c r="AV190" s="26">
        <v>1</v>
      </c>
      <c r="AW190" s="26">
        <v>1</v>
      </c>
      <c r="AX190" s="26">
        <v>3</v>
      </c>
      <c r="AY190" s="26">
        <v>3</v>
      </c>
      <c r="AZ190" s="26">
        <v>1</v>
      </c>
      <c r="BA190" s="26">
        <v>1</v>
      </c>
      <c r="BB190" s="26">
        <v>3</v>
      </c>
      <c r="BC190" s="26">
        <v>3</v>
      </c>
      <c r="BD190" s="26">
        <f t="shared" si="294"/>
        <v>212</v>
      </c>
      <c r="BE190" s="26"/>
      <c r="BF190" s="26">
        <f t="shared" si="295"/>
        <v>280</v>
      </c>
      <c r="BG190" s="63">
        <f t="shared" si="293"/>
        <v>34</v>
      </c>
      <c r="BH190" s="26"/>
      <c r="BI190" s="138">
        <f t="shared" si="296"/>
        <v>212</v>
      </c>
      <c r="BJ190" s="138">
        <f t="shared" si="297"/>
        <v>424</v>
      </c>
      <c r="BK190" s="138">
        <f t="shared" si="298"/>
        <v>704</v>
      </c>
      <c r="BL190" s="138">
        <f t="shared" si="299"/>
        <v>984</v>
      </c>
      <c r="BM190" s="138">
        <f t="shared" si="300"/>
        <v>1196</v>
      </c>
      <c r="BN190" s="138">
        <f t="shared" si="301"/>
        <v>1408</v>
      </c>
      <c r="BO190" s="138">
        <f t="shared" si="302"/>
        <v>1688</v>
      </c>
      <c r="BP190" s="138">
        <f t="shared" si="303"/>
        <v>0</v>
      </c>
      <c r="BQ190" s="26"/>
      <c r="BR190" s="26" t="str">
        <f t="shared" si="272"/>
        <v>yes3</v>
      </c>
      <c r="BS190" s="26" t="str">
        <f t="shared" si="250"/>
        <v>Int</v>
      </c>
      <c r="BT190" s="26"/>
      <c r="BU190" s="26"/>
      <c r="BV190" s="1">
        <f t="shared" si="288"/>
        <v>0</v>
      </c>
      <c r="BW190" s="1">
        <f t="shared" si="288"/>
        <v>0</v>
      </c>
      <c r="BX190" s="1">
        <f t="shared" si="288"/>
        <v>0</v>
      </c>
      <c r="BY190" s="1">
        <f t="shared" si="288"/>
        <v>0</v>
      </c>
      <c r="BZ190" s="1">
        <f t="shared" si="288"/>
        <v>0</v>
      </c>
      <c r="CA190" s="1">
        <f t="shared" si="288"/>
        <v>1</v>
      </c>
      <c r="CB190" s="1">
        <f t="shared" si="288"/>
        <v>0</v>
      </c>
      <c r="CC190" s="1">
        <f t="shared" si="288"/>
        <v>0</v>
      </c>
      <c r="CD190" s="1">
        <f t="shared" si="288"/>
        <v>0</v>
      </c>
      <c r="CE190" s="1">
        <f t="shared" si="288"/>
        <v>0</v>
      </c>
      <c r="CF190" s="1">
        <f t="shared" si="289"/>
        <v>0</v>
      </c>
      <c r="CG190" s="1">
        <f t="shared" si="289"/>
        <v>0</v>
      </c>
      <c r="CH190" s="1">
        <f t="shared" si="289"/>
        <v>0</v>
      </c>
      <c r="CI190" s="1">
        <f t="shared" si="289"/>
        <v>0</v>
      </c>
      <c r="CJ190" s="1">
        <f t="shared" si="289"/>
        <v>0</v>
      </c>
      <c r="CK190" s="1">
        <f t="shared" si="289"/>
        <v>0</v>
      </c>
      <c r="CL190" s="1">
        <f t="shared" si="289"/>
        <v>0</v>
      </c>
      <c r="CM190" s="1">
        <f t="shared" si="289"/>
        <v>0</v>
      </c>
      <c r="CN190" s="1">
        <f t="shared" si="289"/>
        <v>0</v>
      </c>
      <c r="CO190" s="1">
        <f t="shared" si="289"/>
        <v>0</v>
      </c>
      <c r="CP190" s="1">
        <f t="shared" si="290"/>
        <v>0</v>
      </c>
      <c r="CQ190" s="1">
        <f t="shared" si="290"/>
        <v>0</v>
      </c>
      <c r="CR190" s="1">
        <f t="shared" si="290"/>
        <v>0</v>
      </c>
      <c r="CS190" s="1">
        <f t="shared" si="290"/>
        <v>0</v>
      </c>
      <c r="CT190" s="1">
        <f t="shared" si="290"/>
        <v>0</v>
      </c>
      <c r="CU190" s="1">
        <f t="shared" si="290"/>
        <v>0</v>
      </c>
      <c r="CV190" s="1">
        <f t="shared" si="290"/>
        <v>0</v>
      </c>
      <c r="CW190" s="1">
        <f t="shared" si="290"/>
        <v>0</v>
      </c>
      <c r="CX190" s="1">
        <f t="shared" si="290"/>
        <v>0</v>
      </c>
      <c r="CY190" s="1">
        <f t="shared" si="290"/>
        <v>0</v>
      </c>
      <c r="CZ190" s="1">
        <f t="shared" si="291"/>
        <v>0</v>
      </c>
      <c r="DA190" s="1">
        <f t="shared" si="291"/>
        <v>0</v>
      </c>
      <c r="DB190" s="1">
        <f t="shared" si="291"/>
        <v>0</v>
      </c>
      <c r="DC190" s="1">
        <f t="shared" si="291"/>
        <v>0</v>
      </c>
      <c r="DD190" s="1">
        <f t="shared" si="291"/>
        <v>0</v>
      </c>
      <c r="DE190" s="1">
        <f t="shared" si="291"/>
        <v>1</v>
      </c>
      <c r="DF190" s="1">
        <f t="shared" si="291"/>
        <v>0</v>
      </c>
      <c r="DG190" s="1">
        <f t="shared" si="291"/>
        <v>0</v>
      </c>
      <c r="DH190" s="1">
        <f t="shared" si="291"/>
        <v>0</v>
      </c>
      <c r="DI190" s="1">
        <f t="shared" si="291"/>
        <v>0</v>
      </c>
      <c r="DJ190" s="1">
        <f t="shared" si="292"/>
        <v>0</v>
      </c>
      <c r="DK190" s="1">
        <f t="shared" si="292"/>
        <v>0</v>
      </c>
      <c r="DL190" s="1">
        <f t="shared" si="292"/>
        <v>0</v>
      </c>
      <c r="DM190" s="1">
        <f t="shared" si="292"/>
        <v>0</v>
      </c>
      <c r="DN190" s="1">
        <f t="shared" si="292"/>
        <v>0</v>
      </c>
      <c r="DO190" s="1">
        <f t="shared" si="292"/>
        <v>0</v>
      </c>
      <c r="DP190" s="26"/>
      <c r="DQ190" s="26"/>
      <c r="DR190" s="26"/>
      <c r="DS190" s="26"/>
      <c r="DT190" s="366"/>
      <c r="DU190" s="142"/>
      <c r="DV190" s="26"/>
      <c r="DW190" s="48">
        <v>177</v>
      </c>
      <c r="DX190" s="26" t="str">
        <f>IFERROR(INDEX(AT$11:AT$2000,_xlfn.AGGREGATE(15,6,(ROW(AT$11:AT$2000)-ROW(AT$11)+1)/($AU$11:$AU$2000=$DY$8),ROWS(DX$11:DX190))),"")</f>
        <v/>
      </c>
      <c r="DY190" s="4" t="str">
        <f>IFERROR(INDEX(AU$11:AU$2000,_xlfn.AGGREGATE(15,6,(ROW(AU$11:AU$2000)-ROW(AU$11)+1)/($AU$11:$AU$2000=$DY$8),ROWS(DY$11:DY190))),"")</f>
        <v/>
      </c>
      <c r="DZ190" s="26" t="str">
        <f>IFERROR(INDEX(AV$11:AV$2000,_xlfn.AGGREGATE(15,6,(ROW(AV$11:AV$2000)-ROW(AV$11)+1)/($AU$11:$AU$2000=$DY$8),ROWS(DZ$11:DZ190))),"")</f>
        <v/>
      </c>
      <c r="EA190" s="26" t="str">
        <f>IFERROR(INDEX(AW$11:AW$2000,_xlfn.AGGREGATE(15,6,(ROW(AW$11:AW$2000)-ROW(AW$11)+1)/($AU$11:$AU$2000=$DY$8),ROWS(EA$11:EA190))),"")</f>
        <v/>
      </c>
      <c r="EB190" s="26" t="str">
        <f>IFERROR(INDEX(AX$11:AX$2000,_xlfn.AGGREGATE(15,6,(ROW(AX$11:AX$2000)-ROW(AX$11)+1)/($AU$11:$AU$2000=$DY$8),ROWS(EB$11:EB190))),"")</f>
        <v/>
      </c>
      <c r="EC190" s="26" t="str">
        <f>IFERROR(INDEX(AY$11:AY$2000,_xlfn.AGGREGATE(15,6,(ROW(AY$11:AY$2000)-ROW(AY$11)+1)/($AU$11:$AU$2000=$DY$8),ROWS(EC$11:EC190))),"")</f>
        <v/>
      </c>
      <c r="ED190" s="26" t="str">
        <f>IFERROR(INDEX(AZ$11:AZ$2000,_xlfn.AGGREGATE(15,6,(ROW(AZ$11:AZ$2000)-ROW(AZ$11)+1)/($AU$11:$AU$2000=$DY$8),ROWS(ED$11:ED190))),"")</f>
        <v/>
      </c>
      <c r="EE190" s="26" t="str">
        <f>IFERROR(INDEX(BA$11:BA$2000,_xlfn.AGGREGATE(15,6,(ROW(BA$11:BA$2000)-ROW(BA$11)+1)/($AU$11:$AU$2000=$DY$8),ROWS(EE$11:EE190))),"")</f>
        <v/>
      </c>
      <c r="EF190" s="26" t="str">
        <f>IFERROR(INDEX(BB$11:BB$2000,_xlfn.AGGREGATE(15,6,(ROW(BB$11:BB$2000)-ROW(BB$11)+1)/($AU$11:$AU$2000=$DY$8),ROWS(EF$11:EF190))),"")</f>
        <v/>
      </c>
      <c r="EG190" s="26" t="str">
        <f>IFERROR(INDEX(BC$11:BC$2000,_xlfn.AGGREGATE(15,6,(ROW(BC$11:BC$2000)-ROW(BC$11)+1)/($AU$11:$AU$2000=$DY$8),ROWS(EG$11:EG190))),"")</f>
        <v/>
      </c>
      <c r="EH190" s="26" t="str">
        <f>IFERROR(INDEX(BD$11:BD$2000,_xlfn.AGGREGATE(15,6,(ROW(BD$11:BD$2000)-ROW(BD$11)+1)/($AU$11:$AU$2000=$DY$8),ROWS(EH$11:EH190))),"")</f>
        <v/>
      </c>
      <c r="EI190" s="26" t="str">
        <f>IFERROR(INDEX(BE$11:BE$2000,_xlfn.AGGREGATE(15,6,(ROW(BE$11:BE$2000)-ROW(BE$11)+1)/($AU$11:$AU$2000=$DY$8),ROWS(EI$11:EI190))),"")</f>
        <v/>
      </c>
      <c r="EJ190" s="26" t="str">
        <f>IFERROR(INDEX(BF$11:BF$2000,_xlfn.AGGREGATE(15,6,(ROW(BF$11:BF$2000)-ROW(BF$11)+1)/($AU$11:$AU$2000=$DY$8),ROWS(EJ$11:EJ190))),"")</f>
        <v/>
      </c>
      <c r="EK190" s="26" t="str">
        <f>IFERROR(INDEX(BG$11:BG$2000,_xlfn.AGGREGATE(15,6,(ROW(BG$11:BG$2000)-ROW(BG$11)+1)/($AU$11:$AU$2000=$DY$8),ROWS(EK$11:EK190))),"")</f>
        <v/>
      </c>
      <c r="EL190" s="26" t="str">
        <f>IFERROR(INDEX(BH$11:BH$2000,_xlfn.AGGREGATE(15,6,(ROW(BH$11:BH$2000)-ROW(BH$11)+1)/($AU$11:$AU$2000=$DY$8),ROWS(EL$11:EL190))),"")</f>
        <v/>
      </c>
      <c r="EM190" s="26" t="str">
        <f>IFERROR(INDEX(BI$11:BI$2000,_xlfn.AGGREGATE(15,6,(ROW(BI$11:BI$2000)-ROW(BI$11)+1)/($AU$11:$AU$2000=$DY$8),ROWS(EM$11:EM190))),"")</f>
        <v/>
      </c>
      <c r="EN190" s="26" t="str">
        <f>IFERROR(INDEX(BJ$11:BJ$2000,_xlfn.AGGREGATE(15,6,(ROW(BJ$11:BJ$2000)-ROW(BJ$11)+1)/($AU$11:$AU$2000=$DY$8),ROWS(EN$11:EN190))),"")</f>
        <v/>
      </c>
      <c r="EO190" s="26" t="str">
        <f>IFERROR(INDEX(BK$11:BK$2000,_xlfn.AGGREGATE(15,6,(ROW(BK$11:BK$2000)-ROW(BK$11)+1)/($AU$11:$AU$2000=$DY$8),ROWS(EO$11:EO190))),"")</f>
        <v/>
      </c>
      <c r="EP190" s="26" t="str">
        <f>IFERROR(INDEX(BL$11:BL$2000,_xlfn.AGGREGATE(15,6,(ROW(BL$11:BL$2000)-ROW(BL$11)+1)/($AU$11:$AU$2000=$DY$8),ROWS(EP$11:EP190))),"")</f>
        <v/>
      </c>
      <c r="EQ190" s="26" t="str">
        <f>IFERROR(INDEX(BM$11:BM$2000,_xlfn.AGGREGATE(15,6,(ROW(BM$11:BM$2000)-ROW(BM$11)+1)/($AU$11:$AU$2000=$DY$8),ROWS(EQ$11:EQ190))),"")</f>
        <v/>
      </c>
      <c r="ER190" s="26" t="str">
        <f>IFERROR(INDEX(BN$11:BN$2000,_xlfn.AGGREGATE(15,6,(ROW(BN$11:BN$2000)-ROW(BN$11)+1)/($AU$11:$AU$2000=$DY$8),ROWS(ER$11:ER190))),"")</f>
        <v/>
      </c>
      <c r="ES190" s="26" t="str">
        <f>IFERROR(INDEX(BO$11:BO$2000,_xlfn.AGGREGATE(15,6,(ROW(BO$11:BO$2000)-ROW(BO$11)+1)/($AU$11:$AU$2000=$DY$8),ROWS(ES$11:ES190))),"")</f>
        <v/>
      </c>
      <c r="ET190" s="63" t="str">
        <f>IFERROR(INDEX(BP$11:BP$2000,_xlfn.AGGREGATE(15,6,(ROW(BP$11:BP$2000)-ROW(BP$11)+1)/($AU$11:$AU$2000=$DY$8),ROWS(ET$11:ET190))),"")</f>
        <v/>
      </c>
      <c r="EU190" s="25"/>
      <c r="EV190" s="47">
        <v>38</v>
      </c>
      <c r="EX190" s="164" t="str">
        <f>IFERROR(INDEX(EX$100:EX$149,_xlfn.AGGREGATE(15,6,(ROW(EX$100:EX$149)-ROW(EX$100)+1)/($EX$100:$EX$149="PASS"),ROWS(EX$153:EX190))),"")</f>
        <v/>
      </c>
      <c r="EY190" s="28" t="str">
        <f>IFERROR(INDEX(EY$100:EY$149,_xlfn.AGGREGATE(15,6,(ROW(EY$100:EY$149)-ROW(EY$100)+1)/($EX$100:$EX$149="PASS"),ROWS(EY$153:EY190))),"")</f>
        <v/>
      </c>
      <c r="EZ190" s="25" t="str">
        <f>IFERROR(INDEX(EZ$100:EZ$149,_xlfn.AGGREGATE(15,6,(ROW(EZ$100:EZ$149)-ROW(EZ$100)+1)/($EX$100:$EX$149="PASS"),ROWS(EZ$153:EZ190))),"")</f>
        <v/>
      </c>
      <c r="FA190" s="25" t="str">
        <f>IFERROR(INDEX(FA$100:FA$149,_xlfn.AGGREGATE(15,6,(ROW(FA$100:FA$149)-ROW(FA$100)+1)/($EX$100:$EX$149="PASS"),ROWS(FA$153:FA190))),"")</f>
        <v/>
      </c>
      <c r="FB190" s="25" t="str">
        <f>IFERROR(INDEX(FB$100:FB$149,_xlfn.AGGREGATE(15,6,(ROW(FB$100:FB$149)-ROW(FB$100)+1)/($EX$100:$EX$149="PASS"),ROWS(FB$153:FB190))),"")</f>
        <v/>
      </c>
      <c r="FC190" s="25" t="str">
        <f>IFERROR(INDEX(FC$100:FC$149,_xlfn.AGGREGATE(15,6,(ROW(FC$100:FC$149)-ROW(EY$100)+1)/($EX$100:$EX$149="PASS"),ROWS(FC$153:FC190))),"")</f>
        <v/>
      </c>
      <c r="FD190" s="25" t="str">
        <f>IFERROR(INDEX(FD$100:FD$149,_xlfn.AGGREGATE(15,6,(ROW(FD$100:FD$149)-ROW(EZ$100)+1)/($EX$100:$EX$149="PASS"),ROWS(FD$153:FD190))),"")</f>
        <v/>
      </c>
      <c r="FE190" s="25" t="str">
        <f>IFERROR(INDEX(FE$100:FE$149,_xlfn.AGGREGATE(15,6,(ROW(FE$100:FE$149)-ROW(FA$100)+1)/($EX$100:$EX$149="PASS"),ROWS(FE$153:FE190))),"")</f>
        <v/>
      </c>
      <c r="FF190" s="30" t="str">
        <f>IFERROR(INDEX(FF$100:FF$149,_xlfn.AGGREGATE(15,6,(ROW(FF$100:FF$149)-ROW(FB$100)+1)/($EX$100:$EX$149="PASS"),ROWS(FF$153:FF190))),"")</f>
        <v/>
      </c>
      <c r="FG190" s="25" t="str">
        <f>IFERROR(INDEX(FG$100:FG$149,_xlfn.AGGREGATE(15,6,(ROW(FG$100:FG$149)-ROW(FC$100)+1)/($EX$100:$EX$149="PASS"),ROWS(FG$153:FG190))),"")</f>
        <v/>
      </c>
      <c r="FH190" s="25" t="str">
        <f>IFERROR(INDEX(FH$100:FH$149,_xlfn.AGGREGATE(15,6,(ROW(FH$100:FH$149)-ROW(FD$100)+1)/($EX$100:$EX$149="PASS"),ROWS(FH$153:FH190))),"")</f>
        <v/>
      </c>
      <c r="FI190" s="25" t="str">
        <f>IFERROR(INDEX(FI$100:FI$149,_xlfn.AGGREGATE(15,6,(ROW(FI$100:FI$149)-ROW(FE$100)+1)/($EX$100:$EX$149="PASS"),ROWS(FI$153:FI190))),"")</f>
        <v/>
      </c>
      <c r="FJ190" s="25" t="str">
        <f>IFERROR(INDEX(FJ$100:FJ$149,_xlfn.AGGREGATE(15,6,(ROW(FJ$100:FJ$149)-ROW(FF$100)+1)/($EX$100:$EX$149="PASS"),ROWS(FJ$153:FJ190))),"")</f>
        <v/>
      </c>
      <c r="FK190" s="25"/>
      <c r="FL190" s="28" t="str">
        <f>IFERROR(INDEX(FL$100:FL$149,_xlfn.AGGREGATE(15,6,(ROW(FL$100:FL$149)-ROW(FH$100)+1)/($EX$100:$EX$149="PASS"),ROWS(FL$153:FL190))),"")</f>
        <v/>
      </c>
      <c r="FM190" s="25" t="str">
        <f>IFERROR(INDEX(FM$100:FM$149,_xlfn.AGGREGATE(15,6,(ROW(FM$100:FM$149)-ROW(FI$100)+1)/($EX$100:$EX$149="PASS"),ROWS(FM$153:FM190))),"")</f>
        <v/>
      </c>
      <c r="FN190" s="25" t="str">
        <f>IFERROR(INDEX(FN$100:FN$149,_xlfn.AGGREGATE(15,6,(ROW(FN$100:FN$149)-ROW(FJ$100)+1)/($EX$100:$EX$149="PASS"),ROWS(FN$153:FN190))),"")</f>
        <v/>
      </c>
      <c r="FO190" s="25" t="str">
        <f>IFERROR(INDEX(FO$100:FO$149,_xlfn.AGGREGATE(15,6,(ROW(FO$100:FO$149)-ROW(FK$100)+1)/($EX$100:$EX$149="PASS"),ROWS(FO$153:FO190))),"")</f>
        <v/>
      </c>
      <c r="FP190" s="25" t="str">
        <f>IFERROR(INDEX(FP$100:FP$149,_xlfn.AGGREGATE(15,6,(ROW(FP$100:FP$149)-ROW(FL$100)+1)/($EX$100:$EX$149="PASS"),ROWS(FP$153:FP190))),"")</f>
        <v/>
      </c>
      <c r="FQ190" s="25" t="str">
        <f>IFERROR(INDEX(FQ$100:FQ$149,_xlfn.AGGREGATE(15,6,(ROW(FQ$100:FQ$149)-ROW(FM$100)+1)/($EX$100:$EX$149="PASS"),ROWS(FQ$153:FQ190))),"")</f>
        <v/>
      </c>
      <c r="FR190" s="25" t="str">
        <f>IFERROR(INDEX(FR$100:FR$149,_xlfn.AGGREGATE(15,6,(ROW(FR$100:FR$149)-ROW(FN$100)+1)/($EX$100:$EX$149="PASS"),ROWS(FR$153:FR190))),"")</f>
        <v/>
      </c>
      <c r="FS190" s="165" t="str">
        <f>IFERROR(INDEX(FS$100:FS$149,_xlfn.AGGREGATE(15,6,(ROW(FS$100:FS$149)-ROW(FO$100)+1)/($EX$100:$EX$149="PASS"),ROWS(FS$153:FS190))),"")</f>
        <v/>
      </c>
      <c r="FT190" s="25"/>
      <c r="FU190" s="49"/>
      <c r="FV190" s="21"/>
      <c r="FW190" s="164" t="str">
        <f>IFERROR(INDEX(FW$100:FW$149,_xlfn.AGGREGATE(15,6,(ROW(FW$100:FW$149)-ROW(FW$100)+1)/($FW$100:$FW$149="PASS"),ROWS(FW$153:FW190))),"")</f>
        <v>PASS</v>
      </c>
      <c r="FX190" s="28">
        <f>IFERROR(INDEX(FX$100:FX$149,_xlfn.AGGREGATE(15,6,(ROW(FX$100:FX$149)-ROW(FX$100)+1)/($FW$100:$FW$149="PASS"),ROWS(FX$153:FX190))),"")</f>
        <v>3</v>
      </c>
      <c r="FY190" s="25">
        <f>IFERROR(INDEX(FY$100:FY$149,_xlfn.AGGREGATE(15,6,(ROW(FY$100:FY$149)-ROW(FY$100)+1)/($FW$100:$FW$149="PASS"),ROWS(FY$153:FY190))),"")</f>
        <v>1</v>
      </c>
      <c r="FZ190" s="25">
        <f>IFERROR(INDEX(FZ$100:FZ$149,_xlfn.AGGREGATE(15,6,(ROW(FZ$100:FZ$149)-ROW(FZ$100)+1)/($FW$100:$FW$149="PASS"),ROWS(FZ$153:FZ190))),"")</f>
        <v>3</v>
      </c>
      <c r="GA190" s="25">
        <f>IFERROR(INDEX(GA$100:GA$149,_xlfn.AGGREGATE(15,6,(ROW(GA$100:GA$149)-ROW(GA$100)+1)/($FW$100:$FW$149="PASS"),ROWS(GA$153:GA190))),"")</f>
        <v>1</v>
      </c>
      <c r="GB190" s="25">
        <f>IFERROR(INDEX(GB$100:GB$149,_xlfn.AGGREGATE(15,6,(ROW(GB$100:GB$149)-ROW(FX$100)+1)/($FW$100:$FW$149="PASS"),ROWS(GB$153:GB190))),"")</f>
        <v>3</v>
      </c>
      <c r="GC190" s="25">
        <f>IFERROR(INDEX(GC$100:GC$149,_xlfn.AGGREGATE(15,6,(ROW(GC$100:GC$149)-ROW(FY$100)+1)/($FW$100:$FW$149="PASS"),ROWS(GC$153:GC190))),"")</f>
        <v>1</v>
      </c>
      <c r="GD190" s="25">
        <f>IFERROR(INDEX(GD$100:GD$149,_xlfn.AGGREGATE(15,6,(ROW(GD$100:GD$149)-ROW(FZ$100)+1)/($FW$100:$FW$149="PASS"),ROWS(GD$153:GD190))),"")</f>
        <v>3</v>
      </c>
      <c r="GE190" s="30">
        <f>IFERROR(INDEX(GE$100:GE$149,_xlfn.AGGREGATE(15,6,(ROW(GE$100:GE$149)-ROW(GA$100)+1)/($FW$100:$FW$149="PASS"),ROWS(GE$153:GE190))),"")</f>
        <v>1</v>
      </c>
      <c r="GF190" s="25">
        <f>IFERROR(INDEX(GF$100:GF$149,_xlfn.AGGREGATE(15,6,(ROW(GF$100:GF$149)-ROW(GB$100)+1)/($FW$100:$FW$149="PASS"),ROWS(GF$153:GF190))),"")</f>
        <v>432</v>
      </c>
      <c r="GG190" s="25">
        <f>IFERROR(INDEX(GG$100:GG$149,_xlfn.AGGREGATE(15,6,(ROW(GG$100:GG$149)-ROW(GC$100)+1)/($FW$100:$FW$149="PASS"),ROWS(GG$153:GG190))),"")</f>
        <v>0</v>
      </c>
      <c r="GH190" s="25">
        <f>IFERROR(INDEX(GH$100:GH$149,_xlfn.AGGREGATE(15,6,(ROW(GH$100:GH$149)-ROW(GD$100)+1)/($FW$100:$FW$149="PASS"),ROWS(GH$153:GH190))),"")</f>
        <v>468</v>
      </c>
      <c r="GI190" s="25">
        <f>IFERROR(INDEX(GI$100:GI$149,_xlfn.AGGREGATE(15,6,(ROW(GI$100:GI$149)-ROW(GE$100)+1)/($FW$100:$FW$149="PASS"),ROWS(GI$153:GI190))),"")</f>
        <v>18</v>
      </c>
      <c r="GJ190" s="25">
        <f>IFERROR(INDEX(GJ$100:GJ$149,_xlfn.AGGREGATE(15,6,(ROW(GJ$100:GJ$149)-ROW(GF$100)+1)/($FW$100:$FW$149="PASS"),ROWS(GJ$153:GJ190))),"")</f>
        <v>0</v>
      </c>
      <c r="GK190" s="28">
        <f>IFERROR(INDEX(GK$100:GK$149,_xlfn.AGGREGATE(15,6,(ROW(GK$100:GK$149)-ROW(GG$100)+1)/($FW$100:$FW$149="PASS"),ROWS(GK$153:GK190))),"")</f>
        <v>473.14859999999999</v>
      </c>
      <c r="GL190" s="25">
        <f>IFERROR(INDEX(GL$100:GL$149,_xlfn.AGGREGATE(15,6,(ROW(GL$100:GL$149)-ROW(GH$100)+1)/($FW$100:$FW$149="PASS"),ROWS(GL$153:GL190))),"")</f>
        <v>905.27359999999999</v>
      </c>
      <c r="GM190" s="165">
        <f>IFERROR(INDEX(GM$100:GM$149,_xlfn.AGGREGATE(15,6,(ROW(GM$100:GM$149)-ROW(GI$100)+1)/($FW$100:$FW$149="PASS"),ROWS(GM$153:GM190))),"")</f>
        <v>1373.3986</v>
      </c>
      <c r="GN190" s="25">
        <f>IFERROR(INDEX(GN$100:GN$149,_xlfn.AGGREGATE(15,6,(ROW(GN$100:GN$149)-ROW(GJ$100)+1)/($FW$100:$FW$149="PASS"),ROWS(GN$153:GN190))),"")</f>
        <v>1805.3986</v>
      </c>
      <c r="GO190" s="25"/>
      <c r="GP190" s="305"/>
      <c r="GR190" s="12"/>
      <c r="GS190" s="12"/>
      <c r="GT190" s="12"/>
      <c r="GU190" s="12"/>
      <c r="GV190" s="12"/>
      <c r="GW190" s="12"/>
      <c r="GX190" s="12"/>
      <c r="GY190" s="12"/>
      <c r="GZ190" s="12"/>
      <c r="HA190" s="12"/>
      <c r="HB190" s="12"/>
      <c r="HC190" s="26"/>
      <c r="HD190" s="26"/>
      <c r="HE190" s="26"/>
      <c r="HF190" s="26"/>
      <c r="HG190" s="26"/>
      <c r="HH190" s="2"/>
      <c r="HI190" s="2"/>
      <c r="HJ190" s="25"/>
      <c r="HK190" s="2"/>
      <c r="HL190" s="2"/>
    </row>
    <row r="191" spans="14:220" x14ac:dyDescent="0.3">
      <c r="N191" s="2"/>
      <c r="O191" s="25"/>
      <c r="P191" s="25"/>
      <c r="Q191" s="25"/>
      <c r="R191" s="25"/>
      <c r="S191" s="25"/>
      <c r="T191" s="25"/>
      <c r="U191" s="25"/>
      <c r="V191" s="2"/>
      <c r="W191" s="2"/>
      <c r="X191" s="2"/>
      <c r="Y191" s="25"/>
      <c r="Z191" s="25"/>
      <c r="AA191" s="25"/>
      <c r="AB191" s="2"/>
      <c r="AC191" s="25"/>
      <c r="AD191" s="25"/>
      <c r="AE191" s="25"/>
      <c r="AF191" s="25"/>
      <c r="AG191" s="25"/>
      <c r="AH191" s="25"/>
      <c r="AI191" s="25"/>
      <c r="AJ191" s="25"/>
      <c r="AK191" s="25"/>
      <c r="AL191" s="25"/>
      <c r="AM191" s="25"/>
      <c r="AN191" s="25"/>
      <c r="AO191" s="25"/>
      <c r="AP191" s="25"/>
      <c r="AQ191" s="25"/>
      <c r="AR191" s="142"/>
      <c r="AS191" s="18">
        <v>35</v>
      </c>
      <c r="AT191" s="26" t="s">
        <v>122</v>
      </c>
      <c r="AU191" s="4" t="str">
        <f t="shared" si="261"/>
        <v>FAIL</v>
      </c>
      <c r="AV191" s="26">
        <v>1</v>
      </c>
      <c r="AW191" s="26">
        <v>1</v>
      </c>
      <c r="AX191" s="26">
        <v>3</v>
      </c>
      <c r="AY191" s="26">
        <v>3</v>
      </c>
      <c r="AZ191" s="26">
        <v>1</v>
      </c>
      <c r="BA191" s="26">
        <v>1</v>
      </c>
      <c r="BB191" s="26">
        <v>3</v>
      </c>
      <c r="BC191" s="26">
        <v>3</v>
      </c>
      <c r="BD191" s="26">
        <f t="shared" si="294"/>
        <v>211</v>
      </c>
      <c r="BE191" s="26"/>
      <c r="BF191" s="26">
        <f t="shared" si="295"/>
        <v>281</v>
      </c>
      <c r="BG191" s="63">
        <f t="shared" si="293"/>
        <v>35</v>
      </c>
      <c r="BH191" s="26"/>
      <c r="BI191" s="138">
        <f t="shared" si="296"/>
        <v>211</v>
      </c>
      <c r="BJ191" s="138">
        <f t="shared" si="297"/>
        <v>422</v>
      </c>
      <c r="BK191" s="138">
        <f t="shared" si="298"/>
        <v>703</v>
      </c>
      <c r="BL191" s="138">
        <f t="shared" si="299"/>
        <v>984</v>
      </c>
      <c r="BM191" s="138">
        <f t="shared" si="300"/>
        <v>1195</v>
      </c>
      <c r="BN191" s="138">
        <f t="shared" si="301"/>
        <v>1406</v>
      </c>
      <c r="BO191" s="138">
        <f t="shared" si="302"/>
        <v>1687</v>
      </c>
      <c r="BP191" s="138">
        <f t="shared" si="303"/>
        <v>0</v>
      </c>
      <c r="BQ191" s="26"/>
      <c r="BR191" s="26" t="str">
        <f t="shared" si="272"/>
        <v>yes3</v>
      </c>
      <c r="BS191" s="26" t="str">
        <f t="shared" si="250"/>
        <v>Int</v>
      </c>
      <c r="BT191" s="26"/>
      <c r="BU191" s="26"/>
      <c r="BV191" s="1">
        <f t="shared" si="288"/>
        <v>0</v>
      </c>
      <c r="BW191" s="1">
        <f t="shared" si="288"/>
        <v>0</v>
      </c>
      <c r="BX191" s="1">
        <f t="shared" si="288"/>
        <v>0</v>
      </c>
      <c r="BY191" s="1">
        <f t="shared" si="288"/>
        <v>0</v>
      </c>
      <c r="BZ191" s="1">
        <f t="shared" si="288"/>
        <v>0</v>
      </c>
      <c r="CA191" s="1">
        <f t="shared" si="288"/>
        <v>1</v>
      </c>
      <c r="CB191" s="1">
        <f t="shared" si="288"/>
        <v>0</v>
      </c>
      <c r="CC191" s="1">
        <f t="shared" si="288"/>
        <v>0</v>
      </c>
      <c r="CD191" s="1">
        <f t="shared" si="288"/>
        <v>0</v>
      </c>
      <c r="CE191" s="1">
        <f t="shared" si="288"/>
        <v>0</v>
      </c>
      <c r="CF191" s="1">
        <f t="shared" si="289"/>
        <v>0</v>
      </c>
      <c r="CG191" s="1">
        <f t="shared" si="289"/>
        <v>0</v>
      </c>
      <c r="CH191" s="1">
        <f t="shared" si="289"/>
        <v>0</v>
      </c>
      <c r="CI191" s="1">
        <f t="shared" si="289"/>
        <v>0</v>
      </c>
      <c r="CJ191" s="1">
        <f t="shared" si="289"/>
        <v>0</v>
      </c>
      <c r="CK191" s="1">
        <f t="shared" si="289"/>
        <v>0</v>
      </c>
      <c r="CL191" s="1">
        <f t="shared" si="289"/>
        <v>0</v>
      </c>
      <c r="CM191" s="1">
        <f t="shared" si="289"/>
        <v>0</v>
      </c>
      <c r="CN191" s="1">
        <f t="shared" si="289"/>
        <v>0</v>
      </c>
      <c r="CO191" s="1">
        <f t="shared" si="289"/>
        <v>0</v>
      </c>
      <c r="CP191" s="1">
        <f t="shared" si="290"/>
        <v>0</v>
      </c>
      <c r="CQ191" s="1">
        <f t="shared" si="290"/>
        <v>0</v>
      </c>
      <c r="CR191" s="1">
        <f t="shared" si="290"/>
        <v>0</v>
      </c>
      <c r="CS191" s="1">
        <f t="shared" si="290"/>
        <v>0</v>
      </c>
      <c r="CT191" s="1">
        <f t="shared" si="290"/>
        <v>0</v>
      </c>
      <c r="CU191" s="1">
        <f t="shared" si="290"/>
        <v>0</v>
      </c>
      <c r="CV191" s="1">
        <f t="shared" si="290"/>
        <v>0</v>
      </c>
      <c r="CW191" s="1">
        <f t="shared" si="290"/>
        <v>0</v>
      </c>
      <c r="CX191" s="1">
        <f t="shared" si="290"/>
        <v>0</v>
      </c>
      <c r="CY191" s="1">
        <f t="shared" si="290"/>
        <v>0</v>
      </c>
      <c r="CZ191" s="1">
        <f t="shared" si="291"/>
        <v>0</v>
      </c>
      <c r="DA191" s="1">
        <f t="shared" si="291"/>
        <v>0</v>
      </c>
      <c r="DB191" s="1">
        <f t="shared" si="291"/>
        <v>0</v>
      </c>
      <c r="DC191" s="1">
        <f t="shared" si="291"/>
        <v>0</v>
      </c>
      <c r="DD191" s="1">
        <f t="shared" si="291"/>
        <v>0</v>
      </c>
      <c r="DE191" s="1">
        <f t="shared" si="291"/>
        <v>1</v>
      </c>
      <c r="DF191" s="1">
        <f t="shared" si="291"/>
        <v>0</v>
      </c>
      <c r="DG191" s="1">
        <f t="shared" si="291"/>
        <v>0</v>
      </c>
      <c r="DH191" s="1">
        <f t="shared" si="291"/>
        <v>0</v>
      </c>
      <c r="DI191" s="1">
        <f t="shared" si="291"/>
        <v>0</v>
      </c>
      <c r="DJ191" s="1">
        <f t="shared" si="292"/>
        <v>0</v>
      </c>
      <c r="DK191" s="1">
        <f t="shared" si="292"/>
        <v>0</v>
      </c>
      <c r="DL191" s="1">
        <f t="shared" si="292"/>
        <v>0</v>
      </c>
      <c r="DM191" s="1">
        <f t="shared" si="292"/>
        <v>0</v>
      </c>
      <c r="DN191" s="1">
        <f t="shared" si="292"/>
        <v>0</v>
      </c>
      <c r="DO191" s="1">
        <f t="shared" si="292"/>
        <v>0</v>
      </c>
      <c r="DP191" s="26"/>
      <c r="DQ191" s="26"/>
      <c r="DR191" s="26"/>
      <c r="DS191" s="26"/>
      <c r="DT191" s="366"/>
      <c r="DU191" s="142"/>
      <c r="DV191" s="26"/>
      <c r="DW191" s="48">
        <v>178</v>
      </c>
      <c r="DX191" s="26" t="str">
        <f>IFERROR(INDEX(AT$11:AT$2000,_xlfn.AGGREGATE(15,6,(ROW(AT$11:AT$2000)-ROW(AT$11)+1)/($AU$11:$AU$2000=$DY$8),ROWS(DX$11:DX191))),"")</f>
        <v/>
      </c>
      <c r="DY191" s="4" t="str">
        <f>IFERROR(INDEX(AU$11:AU$2000,_xlfn.AGGREGATE(15,6,(ROW(AU$11:AU$2000)-ROW(AU$11)+1)/($AU$11:$AU$2000=$DY$8),ROWS(DY$11:DY191))),"")</f>
        <v/>
      </c>
      <c r="DZ191" s="26" t="str">
        <f>IFERROR(INDEX(AV$11:AV$2000,_xlfn.AGGREGATE(15,6,(ROW(AV$11:AV$2000)-ROW(AV$11)+1)/($AU$11:$AU$2000=$DY$8),ROWS(DZ$11:DZ191))),"")</f>
        <v/>
      </c>
      <c r="EA191" s="26" t="str">
        <f>IFERROR(INDEX(AW$11:AW$2000,_xlfn.AGGREGATE(15,6,(ROW(AW$11:AW$2000)-ROW(AW$11)+1)/($AU$11:$AU$2000=$DY$8),ROWS(EA$11:EA191))),"")</f>
        <v/>
      </c>
      <c r="EB191" s="26" t="str">
        <f>IFERROR(INDEX(AX$11:AX$2000,_xlfn.AGGREGATE(15,6,(ROW(AX$11:AX$2000)-ROW(AX$11)+1)/($AU$11:$AU$2000=$DY$8),ROWS(EB$11:EB191))),"")</f>
        <v/>
      </c>
      <c r="EC191" s="26" t="str">
        <f>IFERROR(INDEX(AY$11:AY$2000,_xlfn.AGGREGATE(15,6,(ROW(AY$11:AY$2000)-ROW(AY$11)+1)/($AU$11:$AU$2000=$DY$8),ROWS(EC$11:EC191))),"")</f>
        <v/>
      </c>
      <c r="ED191" s="26" t="str">
        <f>IFERROR(INDEX(AZ$11:AZ$2000,_xlfn.AGGREGATE(15,6,(ROW(AZ$11:AZ$2000)-ROW(AZ$11)+1)/($AU$11:$AU$2000=$DY$8),ROWS(ED$11:ED191))),"")</f>
        <v/>
      </c>
      <c r="EE191" s="26" t="str">
        <f>IFERROR(INDEX(BA$11:BA$2000,_xlfn.AGGREGATE(15,6,(ROW(BA$11:BA$2000)-ROW(BA$11)+1)/($AU$11:$AU$2000=$DY$8),ROWS(EE$11:EE191))),"")</f>
        <v/>
      </c>
      <c r="EF191" s="26" t="str">
        <f>IFERROR(INDEX(BB$11:BB$2000,_xlfn.AGGREGATE(15,6,(ROW(BB$11:BB$2000)-ROW(BB$11)+1)/($AU$11:$AU$2000=$DY$8),ROWS(EF$11:EF191))),"")</f>
        <v/>
      </c>
      <c r="EG191" s="26" t="str">
        <f>IFERROR(INDEX(BC$11:BC$2000,_xlfn.AGGREGATE(15,6,(ROW(BC$11:BC$2000)-ROW(BC$11)+1)/($AU$11:$AU$2000=$DY$8),ROWS(EG$11:EG191))),"")</f>
        <v/>
      </c>
      <c r="EH191" s="26" t="str">
        <f>IFERROR(INDEX(BD$11:BD$2000,_xlfn.AGGREGATE(15,6,(ROW(BD$11:BD$2000)-ROW(BD$11)+1)/($AU$11:$AU$2000=$DY$8),ROWS(EH$11:EH191))),"")</f>
        <v/>
      </c>
      <c r="EI191" s="26" t="str">
        <f>IFERROR(INDEX(BE$11:BE$2000,_xlfn.AGGREGATE(15,6,(ROW(BE$11:BE$2000)-ROW(BE$11)+1)/($AU$11:$AU$2000=$DY$8),ROWS(EI$11:EI191))),"")</f>
        <v/>
      </c>
      <c r="EJ191" s="26" t="str">
        <f>IFERROR(INDEX(BF$11:BF$2000,_xlfn.AGGREGATE(15,6,(ROW(BF$11:BF$2000)-ROW(BF$11)+1)/($AU$11:$AU$2000=$DY$8),ROWS(EJ$11:EJ191))),"")</f>
        <v/>
      </c>
      <c r="EK191" s="26" t="str">
        <f>IFERROR(INDEX(BG$11:BG$2000,_xlfn.AGGREGATE(15,6,(ROW(BG$11:BG$2000)-ROW(BG$11)+1)/($AU$11:$AU$2000=$DY$8),ROWS(EK$11:EK191))),"")</f>
        <v/>
      </c>
      <c r="EL191" s="26" t="str">
        <f>IFERROR(INDEX(BH$11:BH$2000,_xlfn.AGGREGATE(15,6,(ROW(BH$11:BH$2000)-ROW(BH$11)+1)/($AU$11:$AU$2000=$DY$8),ROWS(EL$11:EL191))),"")</f>
        <v/>
      </c>
      <c r="EM191" s="26" t="str">
        <f>IFERROR(INDEX(BI$11:BI$2000,_xlfn.AGGREGATE(15,6,(ROW(BI$11:BI$2000)-ROW(BI$11)+1)/($AU$11:$AU$2000=$DY$8),ROWS(EM$11:EM191))),"")</f>
        <v/>
      </c>
      <c r="EN191" s="26" t="str">
        <f>IFERROR(INDEX(BJ$11:BJ$2000,_xlfn.AGGREGATE(15,6,(ROW(BJ$11:BJ$2000)-ROW(BJ$11)+1)/($AU$11:$AU$2000=$DY$8),ROWS(EN$11:EN191))),"")</f>
        <v/>
      </c>
      <c r="EO191" s="26" t="str">
        <f>IFERROR(INDEX(BK$11:BK$2000,_xlfn.AGGREGATE(15,6,(ROW(BK$11:BK$2000)-ROW(BK$11)+1)/($AU$11:$AU$2000=$DY$8),ROWS(EO$11:EO191))),"")</f>
        <v/>
      </c>
      <c r="EP191" s="26" t="str">
        <f>IFERROR(INDEX(BL$11:BL$2000,_xlfn.AGGREGATE(15,6,(ROW(BL$11:BL$2000)-ROW(BL$11)+1)/($AU$11:$AU$2000=$DY$8),ROWS(EP$11:EP191))),"")</f>
        <v/>
      </c>
      <c r="EQ191" s="26" t="str">
        <f>IFERROR(INDEX(BM$11:BM$2000,_xlfn.AGGREGATE(15,6,(ROW(BM$11:BM$2000)-ROW(BM$11)+1)/($AU$11:$AU$2000=$DY$8),ROWS(EQ$11:EQ191))),"")</f>
        <v/>
      </c>
      <c r="ER191" s="26" t="str">
        <f>IFERROR(INDEX(BN$11:BN$2000,_xlfn.AGGREGATE(15,6,(ROW(BN$11:BN$2000)-ROW(BN$11)+1)/($AU$11:$AU$2000=$DY$8),ROWS(ER$11:ER191))),"")</f>
        <v/>
      </c>
      <c r="ES191" s="26" t="str">
        <f>IFERROR(INDEX(BO$11:BO$2000,_xlfn.AGGREGATE(15,6,(ROW(BO$11:BO$2000)-ROW(BO$11)+1)/($AU$11:$AU$2000=$DY$8),ROWS(ES$11:ES191))),"")</f>
        <v/>
      </c>
      <c r="ET191" s="63" t="str">
        <f>IFERROR(INDEX(BP$11:BP$2000,_xlfn.AGGREGATE(15,6,(ROW(BP$11:BP$2000)-ROW(BP$11)+1)/($AU$11:$AU$2000=$DY$8),ROWS(ET$11:ET191))),"")</f>
        <v/>
      </c>
      <c r="EU191" s="25"/>
      <c r="EV191" s="47">
        <v>39</v>
      </c>
      <c r="EX191" s="164" t="str">
        <f>IFERROR(INDEX(EX$100:EX$149,_xlfn.AGGREGATE(15,6,(ROW(EX$100:EX$149)-ROW(EX$100)+1)/($EX$100:$EX$149="PASS"),ROWS(EX$153:EX191))),"")</f>
        <v/>
      </c>
      <c r="EY191" s="28" t="str">
        <f>IFERROR(INDEX(EY$100:EY$149,_xlfn.AGGREGATE(15,6,(ROW(EY$100:EY$149)-ROW(EY$100)+1)/($EX$100:$EX$149="PASS"),ROWS(EY$153:EY191))),"")</f>
        <v/>
      </c>
      <c r="EZ191" s="25" t="str">
        <f>IFERROR(INDEX(EZ$100:EZ$149,_xlfn.AGGREGATE(15,6,(ROW(EZ$100:EZ$149)-ROW(EZ$100)+1)/($EX$100:$EX$149="PASS"),ROWS(EZ$153:EZ191))),"")</f>
        <v/>
      </c>
      <c r="FA191" s="25" t="str">
        <f>IFERROR(INDEX(FA$100:FA$149,_xlfn.AGGREGATE(15,6,(ROW(FA$100:FA$149)-ROW(FA$100)+1)/($EX$100:$EX$149="PASS"),ROWS(FA$153:FA191))),"")</f>
        <v/>
      </c>
      <c r="FB191" s="25" t="str">
        <f>IFERROR(INDEX(FB$100:FB$149,_xlfn.AGGREGATE(15,6,(ROW(FB$100:FB$149)-ROW(FB$100)+1)/($EX$100:$EX$149="PASS"),ROWS(FB$153:FB191))),"")</f>
        <v/>
      </c>
      <c r="FC191" s="25" t="str">
        <f>IFERROR(INDEX(FC$100:FC$149,_xlfn.AGGREGATE(15,6,(ROW(FC$100:FC$149)-ROW(EY$100)+1)/($EX$100:$EX$149="PASS"),ROWS(FC$153:FC191))),"")</f>
        <v/>
      </c>
      <c r="FD191" s="25" t="str">
        <f>IFERROR(INDEX(FD$100:FD$149,_xlfn.AGGREGATE(15,6,(ROW(FD$100:FD$149)-ROW(EZ$100)+1)/($EX$100:$EX$149="PASS"),ROWS(FD$153:FD191))),"")</f>
        <v/>
      </c>
      <c r="FE191" s="25" t="str">
        <f>IFERROR(INDEX(FE$100:FE$149,_xlfn.AGGREGATE(15,6,(ROW(FE$100:FE$149)-ROW(FA$100)+1)/($EX$100:$EX$149="PASS"),ROWS(FE$153:FE191))),"")</f>
        <v/>
      </c>
      <c r="FF191" s="30" t="str">
        <f>IFERROR(INDEX(FF$100:FF$149,_xlfn.AGGREGATE(15,6,(ROW(FF$100:FF$149)-ROW(FB$100)+1)/($EX$100:$EX$149="PASS"),ROWS(FF$153:FF191))),"")</f>
        <v/>
      </c>
      <c r="FG191" s="25" t="str">
        <f>IFERROR(INDEX(FG$100:FG$149,_xlfn.AGGREGATE(15,6,(ROW(FG$100:FG$149)-ROW(FC$100)+1)/($EX$100:$EX$149="PASS"),ROWS(FG$153:FG191))),"")</f>
        <v/>
      </c>
      <c r="FH191" s="25" t="str">
        <f>IFERROR(INDEX(FH$100:FH$149,_xlfn.AGGREGATE(15,6,(ROW(FH$100:FH$149)-ROW(FD$100)+1)/($EX$100:$EX$149="PASS"),ROWS(FH$153:FH191))),"")</f>
        <v/>
      </c>
      <c r="FI191" s="25" t="str">
        <f>IFERROR(INDEX(FI$100:FI$149,_xlfn.AGGREGATE(15,6,(ROW(FI$100:FI$149)-ROW(FE$100)+1)/($EX$100:$EX$149="PASS"),ROWS(FI$153:FI191))),"")</f>
        <v/>
      </c>
      <c r="FJ191" s="25" t="str">
        <f>IFERROR(INDEX(FJ$100:FJ$149,_xlfn.AGGREGATE(15,6,(ROW(FJ$100:FJ$149)-ROW(FF$100)+1)/($EX$100:$EX$149="PASS"),ROWS(FJ$153:FJ191))),"")</f>
        <v/>
      </c>
      <c r="FK191" s="25"/>
      <c r="FL191" s="28" t="str">
        <f>IFERROR(INDEX(FL$100:FL$149,_xlfn.AGGREGATE(15,6,(ROW(FL$100:FL$149)-ROW(FH$100)+1)/($EX$100:$EX$149="PASS"),ROWS(FL$153:FL191))),"")</f>
        <v/>
      </c>
      <c r="FM191" s="25" t="str">
        <f>IFERROR(INDEX(FM$100:FM$149,_xlfn.AGGREGATE(15,6,(ROW(FM$100:FM$149)-ROW(FI$100)+1)/($EX$100:$EX$149="PASS"),ROWS(FM$153:FM191))),"")</f>
        <v/>
      </c>
      <c r="FN191" s="25" t="str">
        <f>IFERROR(INDEX(FN$100:FN$149,_xlfn.AGGREGATE(15,6,(ROW(FN$100:FN$149)-ROW(FJ$100)+1)/($EX$100:$EX$149="PASS"),ROWS(FN$153:FN191))),"")</f>
        <v/>
      </c>
      <c r="FO191" s="25" t="str">
        <f>IFERROR(INDEX(FO$100:FO$149,_xlfn.AGGREGATE(15,6,(ROW(FO$100:FO$149)-ROW(FK$100)+1)/($EX$100:$EX$149="PASS"),ROWS(FO$153:FO191))),"")</f>
        <v/>
      </c>
      <c r="FP191" s="25" t="str">
        <f>IFERROR(INDEX(FP$100:FP$149,_xlfn.AGGREGATE(15,6,(ROW(FP$100:FP$149)-ROW(FL$100)+1)/($EX$100:$EX$149="PASS"),ROWS(FP$153:FP191))),"")</f>
        <v/>
      </c>
      <c r="FQ191" s="25" t="str">
        <f>IFERROR(INDEX(FQ$100:FQ$149,_xlfn.AGGREGATE(15,6,(ROW(FQ$100:FQ$149)-ROW(FM$100)+1)/($EX$100:$EX$149="PASS"),ROWS(FQ$153:FQ191))),"")</f>
        <v/>
      </c>
      <c r="FR191" s="25" t="str">
        <f>IFERROR(INDEX(FR$100:FR$149,_xlfn.AGGREGATE(15,6,(ROW(FR$100:FR$149)-ROW(FN$100)+1)/($EX$100:$EX$149="PASS"),ROWS(FR$153:FR191))),"")</f>
        <v/>
      </c>
      <c r="FS191" s="165" t="str">
        <f>IFERROR(INDEX(FS$100:FS$149,_xlfn.AGGREGATE(15,6,(ROW(FS$100:FS$149)-ROW(FO$100)+1)/($EX$100:$EX$149="PASS"),ROWS(FS$153:FS191))),"")</f>
        <v/>
      </c>
      <c r="FT191" s="25"/>
      <c r="FU191" s="49"/>
      <c r="FV191" s="21"/>
      <c r="FW191" s="164" t="str">
        <f>IFERROR(INDEX(FW$100:FW$149,_xlfn.AGGREGATE(15,6,(ROW(FW$100:FW$149)-ROW(FW$100)+1)/($FW$100:$FW$149="PASS"),ROWS(FW$153:FW191))),"")</f>
        <v>PASS</v>
      </c>
      <c r="FX191" s="28">
        <f>IFERROR(INDEX(FX$100:FX$149,_xlfn.AGGREGATE(15,6,(ROW(FX$100:FX$149)-ROW(FX$100)+1)/($FW$100:$FW$149="PASS"),ROWS(FX$153:FX191))),"")</f>
        <v>1</v>
      </c>
      <c r="FY191" s="25">
        <f>IFERROR(INDEX(FY$100:FY$149,_xlfn.AGGREGATE(15,6,(ROW(FY$100:FY$149)-ROW(FY$100)+1)/($FW$100:$FW$149="PASS"),ROWS(FY$153:FY191))),"")</f>
        <v>3</v>
      </c>
      <c r="FZ191" s="25">
        <f>IFERROR(INDEX(FZ$100:FZ$149,_xlfn.AGGREGATE(15,6,(ROW(FZ$100:FZ$149)-ROW(FZ$100)+1)/($FW$100:$FW$149="PASS"),ROWS(FZ$153:FZ191))),"")</f>
        <v>1</v>
      </c>
      <c r="GA191" s="25">
        <f>IFERROR(INDEX(GA$100:GA$149,_xlfn.AGGREGATE(15,6,(ROW(GA$100:GA$149)-ROW(GA$100)+1)/($FW$100:$FW$149="PASS"),ROWS(GA$153:GA191))),"")</f>
        <v>3</v>
      </c>
      <c r="GB191" s="25">
        <f>IFERROR(INDEX(GB$100:GB$149,_xlfn.AGGREGATE(15,6,(ROW(GB$100:GB$149)-ROW(FX$100)+1)/($FW$100:$FW$149="PASS"),ROWS(GB$153:GB191))),"")</f>
        <v>1</v>
      </c>
      <c r="GC191" s="25">
        <f>IFERROR(INDEX(GC$100:GC$149,_xlfn.AGGREGATE(15,6,(ROW(GC$100:GC$149)-ROW(FY$100)+1)/($FW$100:$FW$149="PASS"),ROWS(GC$153:GC191))),"")</f>
        <v>3</v>
      </c>
      <c r="GD191" s="25">
        <f>IFERROR(INDEX(GD$100:GD$149,_xlfn.AGGREGATE(15,6,(ROW(GD$100:GD$149)-ROW(FZ$100)+1)/($FW$100:$FW$149="PASS"),ROWS(GD$153:GD191))),"")</f>
        <v>1</v>
      </c>
      <c r="GE191" s="30">
        <f>IFERROR(INDEX(GE$100:GE$149,_xlfn.AGGREGATE(15,6,(ROW(GE$100:GE$149)-ROW(GA$100)+1)/($FW$100:$FW$149="PASS"),ROWS(GE$153:GE191))),"")</f>
        <v>3</v>
      </c>
      <c r="GF191" s="25">
        <f>IFERROR(INDEX(GF$100:GF$149,_xlfn.AGGREGATE(15,6,(ROW(GF$100:GF$149)-ROW(GB$100)+1)/($FW$100:$FW$149="PASS"),ROWS(GF$153:GF191))),"")</f>
        <v>432</v>
      </c>
      <c r="GG191" s="25">
        <f>IFERROR(INDEX(GG$100:GG$149,_xlfn.AGGREGATE(15,6,(ROW(GG$100:GG$149)-ROW(GC$100)+1)/($FW$100:$FW$149="PASS"),ROWS(GG$153:GG191))),"")</f>
        <v>0</v>
      </c>
      <c r="GH191" s="25">
        <f>IFERROR(INDEX(GH$100:GH$149,_xlfn.AGGREGATE(15,6,(ROW(GH$100:GH$149)-ROW(GD$100)+1)/($FW$100:$FW$149="PASS"),ROWS(GH$153:GH191))),"")</f>
        <v>468</v>
      </c>
      <c r="GI191" s="25">
        <f>IFERROR(INDEX(GI$100:GI$149,_xlfn.AGGREGATE(15,6,(ROW(GI$100:GI$149)-ROW(GE$100)+1)/($FW$100:$FW$149="PASS"),ROWS(GI$153:GI191))),"")</f>
        <v>18</v>
      </c>
      <c r="GJ191" s="25">
        <f>IFERROR(INDEX(GJ$100:GJ$149,_xlfn.AGGREGATE(15,6,(ROW(GJ$100:GJ$149)-ROW(GF$100)+1)/($FW$100:$FW$149="PASS"),ROWS(GJ$153:GJ191))),"")</f>
        <v>0</v>
      </c>
      <c r="GK191" s="28">
        <f>IFERROR(INDEX(GK$100:GK$149,_xlfn.AGGREGATE(15,6,(ROW(GK$100:GK$149)-ROW(GG$100)+1)/($FW$100:$FW$149="PASS"),ROWS(GK$153:GK191))),"")</f>
        <v>437.14859999999999</v>
      </c>
      <c r="GL191" s="25">
        <f>IFERROR(INDEX(GL$100:GL$149,_xlfn.AGGREGATE(15,6,(ROW(GL$100:GL$149)-ROW(GH$100)+1)/($FW$100:$FW$149="PASS"),ROWS(GL$153:GL191))),"")</f>
        <v>905.27359999999999</v>
      </c>
      <c r="GM191" s="165">
        <f>IFERROR(INDEX(GM$100:GM$149,_xlfn.AGGREGATE(15,6,(ROW(GM$100:GM$149)-ROW(GI$100)+1)/($FW$100:$FW$149="PASS"),ROWS(GM$153:GM191))),"")</f>
        <v>1337.3986</v>
      </c>
      <c r="GN191" s="25">
        <f>IFERROR(INDEX(GN$100:GN$149,_xlfn.AGGREGATE(15,6,(ROW(GN$100:GN$149)-ROW(GJ$100)+1)/($FW$100:$FW$149="PASS"),ROWS(GN$153:GN191))),"")</f>
        <v>1805.3986</v>
      </c>
      <c r="GO191" s="25"/>
      <c r="GP191" s="305"/>
      <c r="GR191" s="12"/>
      <c r="GS191" s="12"/>
      <c r="GT191" s="12"/>
      <c r="GU191" s="12"/>
      <c r="GV191" s="12"/>
      <c r="GW191" s="12"/>
      <c r="GX191" s="12"/>
      <c r="GY191" s="12"/>
      <c r="GZ191" s="12"/>
      <c r="HA191" s="12"/>
      <c r="HB191" s="12"/>
      <c r="HC191" s="26"/>
      <c r="HD191" s="26"/>
      <c r="HE191" s="26"/>
      <c r="HF191" s="26"/>
      <c r="HG191" s="26"/>
      <c r="HH191" s="2"/>
      <c r="HI191" s="2"/>
      <c r="HJ191" s="25"/>
      <c r="HK191" s="2"/>
      <c r="HL191" s="2"/>
    </row>
    <row r="192" spans="14:220" x14ac:dyDescent="0.3">
      <c r="N192" s="2"/>
      <c r="O192" s="25"/>
      <c r="P192" s="25"/>
      <c r="Q192" s="25"/>
      <c r="R192" s="25"/>
      <c r="S192" s="25"/>
      <c r="T192" s="25"/>
      <c r="U192" s="25"/>
      <c r="V192" s="2"/>
      <c r="W192" s="2"/>
      <c r="X192" s="2"/>
      <c r="Y192" s="25"/>
      <c r="Z192" s="25"/>
      <c r="AA192" s="25"/>
      <c r="AB192" s="2"/>
      <c r="AC192" s="25"/>
      <c r="AD192" s="25"/>
      <c r="AE192" s="25"/>
      <c r="AF192" s="25"/>
      <c r="AG192" s="25"/>
      <c r="AH192" s="25"/>
      <c r="AI192" s="25"/>
      <c r="AJ192" s="25"/>
      <c r="AK192" s="25"/>
      <c r="AL192" s="25"/>
      <c r="AM192" s="25"/>
      <c r="AN192" s="25"/>
      <c r="AO192" s="25"/>
      <c r="AP192" s="25"/>
      <c r="AQ192" s="25"/>
      <c r="AR192" s="142"/>
      <c r="AS192" s="18">
        <v>36</v>
      </c>
      <c r="AT192" s="26" t="s">
        <v>122</v>
      </c>
      <c r="AU192" s="4" t="str">
        <f t="shared" si="261"/>
        <v>FAIL</v>
      </c>
      <c r="AV192" s="26">
        <v>1</v>
      </c>
      <c r="AW192" s="26">
        <v>1</v>
      </c>
      <c r="AX192" s="26">
        <v>3</v>
      </c>
      <c r="AY192" s="26">
        <v>3</v>
      </c>
      <c r="AZ192" s="26">
        <v>1</v>
      </c>
      <c r="BA192" s="26">
        <v>1</v>
      </c>
      <c r="BB192" s="26">
        <v>3</v>
      </c>
      <c r="BC192" s="26">
        <v>3</v>
      </c>
      <c r="BD192" s="26">
        <f t="shared" si="294"/>
        <v>210</v>
      </c>
      <c r="BE192" s="26"/>
      <c r="BF192" s="26">
        <f t="shared" si="295"/>
        <v>282</v>
      </c>
      <c r="BG192" s="63">
        <f t="shared" si="293"/>
        <v>36</v>
      </c>
      <c r="BH192" s="26"/>
      <c r="BI192" s="138">
        <f t="shared" si="296"/>
        <v>210</v>
      </c>
      <c r="BJ192" s="138">
        <f t="shared" si="297"/>
        <v>420</v>
      </c>
      <c r="BK192" s="138">
        <f t="shared" si="298"/>
        <v>702</v>
      </c>
      <c r="BL192" s="138">
        <f t="shared" si="299"/>
        <v>984</v>
      </c>
      <c r="BM192" s="138">
        <f t="shared" si="300"/>
        <v>1194</v>
      </c>
      <c r="BN192" s="138">
        <f t="shared" si="301"/>
        <v>1404</v>
      </c>
      <c r="BO192" s="138">
        <f t="shared" si="302"/>
        <v>1686</v>
      </c>
      <c r="BP192" s="138">
        <f t="shared" si="303"/>
        <v>0</v>
      </c>
      <c r="BQ192" s="26"/>
      <c r="BR192" s="26" t="str">
        <f t="shared" si="272"/>
        <v>yes3</v>
      </c>
      <c r="BS192" s="26" t="str">
        <f t="shared" si="250"/>
        <v>Int</v>
      </c>
      <c r="BT192" s="26"/>
      <c r="BU192" s="26"/>
      <c r="BV192" s="1">
        <f t="shared" si="288"/>
        <v>0</v>
      </c>
      <c r="BW192" s="1">
        <f t="shared" si="288"/>
        <v>0</v>
      </c>
      <c r="BX192" s="1">
        <f t="shared" si="288"/>
        <v>0</v>
      </c>
      <c r="BY192" s="1">
        <f t="shared" si="288"/>
        <v>0</v>
      </c>
      <c r="BZ192" s="1">
        <f t="shared" si="288"/>
        <v>0</v>
      </c>
      <c r="CA192" s="1">
        <f t="shared" si="288"/>
        <v>1</v>
      </c>
      <c r="CB192" s="1">
        <f t="shared" si="288"/>
        <v>0</v>
      </c>
      <c r="CC192" s="1">
        <f t="shared" si="288"/>
        <v>0</v>
      </c>
      <c r="CD192" s="1">
        <f t="shared" si="288"/>
        <v>0</v>
      </c>
      <c r="CE192" s="1">
        <f t="shared" si="288"/>
        <v>0</v>
      </c>
      <c r="CF192" s="1">
        <f t="shared" si="289"/>
        <v>0</v>
      </c>
      <c r="CG192" s="1">
        <f t="shared" si="289"/>
        <v>0</v>
      </c>
      <c r="CH192" s="1">
        <f t="shared" si="289"/>
        <v>0</v>
      </c>
      <c r="CI192" s="1">
        <f t="shared" si="289"/>
        <v>0</v>
      </c>
      <c r="CJ192" s="1">
        <f t="shared" si="289"/>
        <v>0</v>
      </c>
      <c r="CK192" s="1">
        <f t="shared" si="289"/>
        <v>0</v>
      </c>
      <c r="CL192" s="1">
        <f t="shared" si="289"/>
        <v>0</v>
      </c>
      <c r="CM192" s="1">
        <f t="shared" si="289"/>
        <v>0</v>
      </c>
      <c r="CN192" s="1">
        <f t="shared" si="289"/>
        <v>0</v>
      </c>
      <c r="CO192" s="1">
        <f t="shared" si="289"/>
        <v>0</v>
      </c>
      <c r="CP192" s="1">
        <f t="shared" si="290"/>
        <v>0</v>
      </c>
      <c r="CQ192" s="1">
        <f t="shared" si="290"/>
        <v>0</v>
      </c>
      <c r="CR192" s="1">
        <f t="shared" si="290"/>
        <v>0</v>
      </c>
      <c r="CS192" s="1">
        <f t="shared" si="290"/>
        <v>0</v>
      </c>
      <c r="CT192" s="1">
        <f t="shared" si="290"/>
        <v>0</v>
      </c>
      <c r="CU192" s="1">
        <f t="shared" si="290"/>
        <v>0</v>
      </c>
      <c r="CV192" s="1">
        <f t="shared" si="290"/>
        <v>0</v>
      </c>
      <c r="CW192" s="1">
        <f t="shared" si="290"/>
        <v>0</v>
      </c>
      <c r="CX192" s="1">
        <f t="shared" si="290"/>
        <v>0</v>
      </c>
      <c r="CY192" s="1">
        <f t="shared" si="290"/>
        <v>0</v>
      </c>
      <c r="CZ192" s="1">
        <f t="shared" si="291"/>
        <v>0</v>
      </c>
      <c r="DA192" s="1">
        <f t="shared" si="291"/>
        <v>0</v>
      </c>
      <c r="DB192" s="1">
        <f t="shared" si="291"/>
        <v>0</v>
      </c>
      <c r="DC192" s="1">
        <f t="shared" si="291"/>
        <v>0</v>
      </c>
      <c r="DD192" s="1">
        <f t="shared" si="291"/>
        <v>0</v>
      </c>
      <c r="DE192" s="1">
        <f t="shared" si="291"/>
        <v>1</v>
      </c>
      <c r="DF192" s="1">
        <f t="shared" si="291"/>
        <v>0</v>
      </c>
      <c r="DG192" s="1">
        <f t="shared" si="291"/>
        <v>0</v>
      </c>
      <c r="DH192" s="1">
        <f t="shared" si="291"/>
        <v>0</v>
      </c>
      <c r="DI192" s="1">
        <f t="shared" si="291"/>
        <v>0</v>
      </c>
      <c r="DJ192" s="1">
        <f t="shared" si="292"/>
        <v>0</v>
      </c>
      <c r="DK192" s="1">
        <f t="shared" si="292"/>
        <v>0</v>
      </c>
      <c r="DL192" s="1">
        <f t="shared" si="292"/>
        <v>1</v>
      </c>
      <c r="DM192" s="1">
        <f t="shared" si="292"/>
        <v>0</v>
      </c>
      <c r="DN192" s="1">
        <f t="shared" si="292"/>
        <v>0</v>
      </c>
      <c r="DO192" s="1">
        <f t="shared" si="292"/>
        <v>0</v>
      </c>
      <c r="DP192" s="26"/>
      <c r="DQ192" s="26"/>
      <c r="DR192" s="26"/>
      <c r="DS192" s="26"/>
      <c r="DT192" s="366"/>
      <c r="DU192" s="142"/>
      <c r="DV192" s="26"/>
      <c r="DW192" s="48">
        <v>179</v>
      </c>
      <c r="DX192" s="26" t="str">
        <f>IFERROR(INDEX(AT$11:AT$2000,_xlfn.AGGREGATE(15,6,(ROW(AT$11:AT$2000)-ROW(AT$11)+1)/($AU$11:$AU$2000=$DY$8),ROWS(DX$11:DX192))),"")</f>
        <v/>
      </c>
      <c r="DY192" s="4" t="str">
        <f>IFERROR(INDEX(AU$11:AU$2000,_xlfn.AGGREGATE(15,6,(ROW(AU$11:AU$2000)-ROW(AU$11)+1)/($AU$11:$AU$2000=$DY$8),ROWS(DY$11:DY192))),"")</f>
        <v/>
      </c>
      <c r="DZ192" s="26" t="str">
        <f>IFERROR(INDEX(AV$11:AV$2000,_xlfn.AGGREGATE(15,6,(ROW(AV$11:AV$2000)-ROW(AV$11)+1)/($AU$11:$AU$2000=$DY$8),ROWS(DZ$11:DZ192))),"")</f>
        <v/>
      </c>
      <c r="EA192" s="26" t="str">
        <f>IFERROR(INDEX(AW$11:AW$2000,_xlfn.AGGREGATE(15,6,(ROW(AW$11:AW$2000)-ROW(AW$11)+1)/($AU$11:$AU$2000=$DY$8),ROWS(EA$11:EA192))),"")</f>
        <v/>
      </c>
      <c r="EB192" s="26" t="str">
        <f>IFERROR(INDEX(AX$11:AX$2000,_xlfn.AGGREGATE(15,6,(ROW(AX$11:AX$2000)-ROW(AX$11)+1)/($AU$11:$AU$2000=$DY$8),ROWS(EB$11:EB192))),"")</f>
        <v/>
      </c>
      <c r="EC192" s="26" t="str">
        <f>IFERROR(INDEX(AY$11:AY$2000,_xlfn.AGGREGATE(15,6,(ROW(AY$11:AY$2000)-ROW(AY$11)+1)/($AU$11:$AU$2000=$DY$8),ROWS(EC$11:EC192))),"")</f>
        <v/>
      </c>
      <c r="ED192" s="26" t="str">
        <f>IFERROR(INDEX(AZ$11:AZ$2000,_xlfn.AGGREGATE(15,6,(ROW(AZ$11:AZ$2000)-ROW(AZ$11)+1)/($AU$11:$AU$2000=$DY$8),ROWS(ED$11:ED192))),"")</f>
        <v/>
      </c>
      <c r="EE192" s="26" t="str">
        <f>IFERROR(INDEX(BA$11:BA$2000,_xlfn.AGGREGATE(15,6,(ROW(BA$11:BA$2000)-ROW(BA$11)+1)/($AU$11:$AU$2000=$DY$8),ROWS(EE$11:EE192))),"")</f>
        <v/>
      </c>
      <c r="EF192" s="26" t="str">
        <f>IFERROR(INDEX(BB$11:BB$2000,_xlfn.AGGREGATE(15,6,(ROW(BB$11:BB$2000)-ROW(BB$11)+1)/($AU$11:$AU$2000=$DY$8),ROWS(EF$11:EF192))),"")</f>
        <v/>
      </c>
      <c r="EG192" s="26" t="str">
        <f>IFERROR(INDEX(BC$11:BC$2000,_xlfn.AGGREGATE(15,6,(ROW(BC$11:BC$2000)-ROW(BC$11)+1)/($AU$11:$AU$2000=$DY$8),ROWS(EG$11:EG192))),"")</f>
        <v/>
      </c>
      <c r="EH192" s="26" t="str">
        <f>IFERROR(INDEX(BD$11:BD$2000,_xlfn.AGGREGATE(15,6,(ROW(BD$11:BD$2000)-ROW(BD$11)+1)/($AU$11:$AU$2000=$DY$8),ROWS(EH$11:EH192))),"")</f>
        <v/>
      </c>
      <c r="EI192" s="26" t="str">
        <f>IFERROR(INDEX(BE$11:BE$2000,_xlfn.AGGREGATE(15,6,(ROW(BE$11:BE$2000)-ROW(BE$11)+1)/($AU$11:$AU$2000=$DY$8),ROWS(EI$11:EI192))),"")</f>
        <v/>
      </c>
      <c r="EJ192" s="26" t="str">
        <f>IFERROR(INDEX(BF$11:BF$2000,_xlfn.AGGREGATE(15,6,(ROW(BF$11:BF$2000)-ROW(BF$11)+1)/($AU$11:$AU$2000=$DY$8),ROWS(EJ$11:EJ192))),"")</f>
        <v/>
      </c>
      <c r="EK192" s="26" t="str">
        <f>IFERROR(INDEX(BG$11:BG$2000,_xlfn.AGGREGATE(15,6,(ROW(BG$11:BG$2000)-ROW(BG$11)+1)/($AU$11:$AU$2000=$DY$8),ROWS(EK$11:EK192))),"")</f>
        <v/>
      </c>
      <c r="EL192" s="26" t="str">
        <f>IFERROR(INDEX(BH$11:BH$2000,_xlfn.AGGREGATE(15,6,(ROW(BH$11:BH$2000)-ROW(BH$11)+1)/($AU$11:$AU$2000=$DY$8),ROWS(EL$11:EL192))),"")</f>
        <v/>
      </c>
      <c r="EM192" s="26" t="str">
        <f>IFERROR(INDEX(BI$11:BI$2000,_xlfn.AGGREGATE(15,6,(ROW(BI$11:BI$2000)-ROW(BI$11)+1)/($AU$11:$AU$2000=$DY$8),ROWS(EM$11:EM192))),"")</f>
        <v/>
      </c>
      <c r="EN192" s="26" t="str">
        <f>IFERROR(INDEX(BJ$11:BJ$2000,_xlfn.AGGREGATE(15,6,(ROW(BJ$11:BJ$2000)-ROW(BJ$11)+1)/($AU$11:$AU$2000=$DY$8),ROWS(EN$11:EN192))),"")</f>
        <v/>
      </c>
      <c r="EO192" s="26" t="str">
        <f>IFERROR(INDEX(BK$11:BK$2000,_xlfn.AGGREGATE(15,6,(ROW(BK$11:BK$2000)-ROW(BK$11)+1)/($AU$11:$AU$2000=$DY$8),ROWS(EO$11:EO192))),"")</f>
        <v/>
      </c>
      <c r="EP192" s="26" t="str">
        <f>IFERROR(INDEX(BL$11:BL$2000,_xlfn.AGGREGATE(15,6,(ROW(BL$11:BL$2000)-ROW(BL$11)+1)/($AU$11:$AU$2000=$DY$8),ROWS(EP$11:EP192))),"")</f>
        <v/>
      </c>
      <c r="EQ192" s="26" t="str">
        <f>IFERROR(INDEX(BM$11:BM$2000,_xlfn.AGGREGATE(15,6,(ROW(BM$11:BM$2000)-ROW(BM$11)+1)/($AU$11:$AU$2000=$DY$8),ROWS(EQ$11:EQ192))),"")</f>
        <v/>
      </c>
      <c r="ER192" s="26" t="str">
        <f>IFERROR(INDEX(BN$11:BN$2000,_xlfn.AGGREGATE(15,6,(ROW(BN$11:BN$2000)-ROW(BN$11)+1)/($AU$11:$AU$2000=$DY$8),ROWS(ER$11:ER192))),"")</f>
        <v/>
      </c>
      <c r="ES192" s="26" t="str">
        <f>IFERROR(INDEX(BO$11:BO$2000,_xlfn.AGGREGATE(15,6,(ROW(BO$11:BO$2000)-ROW(BO$11)+1)/($AU$11:$AU$2000=$DY$8),ROWS(ES$11:ES192))),"")</f>
        <v/>
      </c>
      <c r="ET192" s="63" t="str">
        <f>IFERROR(INDEX(BP$11:BP$2000,_xlfn.AGGREGATE(15,6,(ROW(BP$11:BP$2000)-ROW(BP$11)+1)/($AU$11:$AU$2000=$DY$8),ROWS(ET$11:ET192))),"")</f>
        <v/>
      </c>
      <c r="EU192" s="25"/>
      <c r="EV192" s="47">
        <v>40</v>
      </c>
      <c r="EX192" s="164" t="str">
        <f>IFERROR(INDEX(EX$100:EX$149,_xlfn.AGGREGATE(15,6,(ROW(EX$100:EX$149)-ROW(EX$100)+1)/($EX$100:$EX$149="PASS"),ROWS(EX$153:EX192))),"")</f>
        <v/>
      </c>
      <c r="EY192" s="28" t="str">
        <f>IFERROR(INDEX(EY$100:EY$149,_xlfn.AGGREGATE(15,6,(ROW(EY$100:EY$149)-ROW(EY$100)+1)/($EX$100:$EX$149="PASS"),ROWS(EY$153:EY192))),"")</f>
        <v/>
      </c>
      <c r="EZ192" s="25" t="str">
        <f>IFERROR(INDEX(EZ$100:EZ$149,_xlfn.AGGREGATE(15,6,(ROW(EZ$100:EZ$149)-ROW(EZ$100)+1)/($EX$100:$EX$149="PASS"),ROWS(EZ$153:EZ192))),"")</f>
        <v/>
      </c>
      <c r="FA192" s="25" t="str">
        <f>IFERROR(INDEX(FA$100:FA$149,_xlfn.AGGREGATE(15,6,(ROW(FA$100:FA$149)-ROW(FA$100)+1)/($EX$100:$EX$149="PASS"),ROWS(FA$153:FA192))),"")</f>
        <v/>
      </c>
      <c r="FB192" s="25" t="str">
        <f>IFERROR(INDEX(FB$100:FB$149,_xlfn.AGGREGATE(15,6,(ROW(FB$100:FB$149)-ROW(FB$100)+1)/($EX$100:$EX$149="PASS"),ROWS(FB$153:FB192))),"")</f>
        <v/>
      </c>
      <c r="FC192" s="25" t="str">
        <f>IFERROR(INDEX(FC$100:FC$149,_xlfn.AGGREGATE(15,6,(ROW(FC$100:FC$149)-ROW(EY$100)+1)/($EX$100:$EX$149="PASS"),ROWS(FC$153:FC192))),"")</f>
        <v/>
      </c>
      <c r="FD192" s="25" t="str">
        <f>IFERROR(INDEX(FD$100:FD$149,_xlfn.AGGREGATE(15,6,(ROW(FD$100:FD$149)-ROW(EZ$100)+1)/($EX$100:$EX$149="PASS"),ROWS(FD$153:FD192))),"")</f>
        <v/>
      </c>
      <c r="FE192" s="25" t="str">
        <f>IFERROR(INDEX(FE$100:FE$149,_xlfn.AGGREGATE(15,6,(ROW(FE$100:FE$149)-ROW(FA$100)+1)/($EX$100:$EX$149="PASS"),ROWS(FE$153:FE192))),"")</f>
        <v/>
      </c>
      <c r="FF192" s="30" t="str">
        <f>IFERROR(INDEX(FF$100:FF$149,_xlfn.AGGREGATE(15,6,(ROW(FF$100:FF$149)-ROW(FB$100)+1)/($EX$100:$EX$149="PASS"),ROWS(FF$153:FF192))),"")</f>
        <v/>
      </c>
      <c r="FG192" s="25" t="str">
        <f>IFERROR(INDEX(FG$100:FG$149,_xlfn.AGGREGATE(15,6,(ROW(FG$100:FG$149)-ROW(FC$100)+1)/($EX$100:$EX$149="PASS"),ROWS(FG$153:FG192))),"")</f>
        <v/>
      </c>
      <c r="FH192" s="25" t="str">
        <f>IFERROR(INDEX(FH$100:FH$149,_xlfn.AGGREGATE(15,6,(ROW(FH$100:FH$149)-ROW(FD$100)+1)/($EX$100:$EX$149="PASS"),ROWS(FH$153:FH192))),"")</f>
        <v/>
      </c>
      <c r="FI192" s="25" t="str">
        <f>IFERROR(INDEX(FI$100:FI$149,_xlfn.AGGREGATE(15,6,(ROW(FI$100:FI$149)-ROW(FE$100)+1)/($EX$100:$EX$149="PASS"),ROWS(FI$153:FI192))),"")</f>
        <v/>
      </c>
      <c r="FJ192" s="25" t="str">
        <f>IFERROR(INDEX(FJ$100:FJ$149,_xlfn.AGGREGATE(15,6,(ROW(FJ$100:FJ$149)-ROW(FF$100)+1)/($EX$100:$EX$149="PASS"),ROWS(FJ$153:FJ192))),"")</f>
        <v/>
      </c>
      <c r="FK192" s="25"/>
      <c r="FL192" s="28" t="str">
        <f>IFERROR(INDEX(FL$100:FL$149,_xlfn.AGGREGATE(15,6,(ROW(FL$100:FL$149)-ROW(FH$100)+1)/($EX$100:$EX$149="PASS"),ROWS(FL$153:FL192))),"")</f>
        <v/>
      </c>
      <c r="FM192" s="25" t="str">
        <f>IFERROR(INDEX(FM$100:FM$149,_xlfn.AGGREGATE(15,6,(ROW(FM$100:FM$149)-ROW(FI$100)+1)/($EX$100:$EX$149="PASS"),ROWS(FM$153:FM192))),"")</f>
        <v/>
      </c>
      <c r="FN192" s="25" t="str">
        <f>IFERROR(INDEX(FN$100:FN$149,_xlfn.AGGREGATE(15,6,(ROW(FN$100:FN$149)-ROW(FJ$100)+1)/($EX$100:$EX$149="PASS"),ROWS(FN$153:FN192))),"")</f>
        <v/>
      </c>
      <c r="FO192" s="25" t="str">
        <f>IFERROR(INDEX(FO$100:FO$149,_xlfn.AGGREGATE(15,6,(ROW(FO$100:FO$149)-ROW(FK$100)+1)/($EX$100:$EX$149="PASS"),ROWS(FO$153:FO192))),"")</f>
        <v/>
      </c>
      <c r="FP192" s="25" t="str">
        <f>IFERROR(INDEX(FP$100:FP$149,_xlfn.AGGREGATE(15,6,(ROW(FP$100:FP$149)-ROW(FL$100)+1)/($EX$100:$EX$149="PASS"),ROWS(FP$153:FP192))),"")</f>
        <v/>
      </c>
      <c r="FQ192" s="25" t="str">
        <f>IFERROR(INDEX(FQ$100:FQ$149,_xlfn.AGGREGATE(15,6,(ROW(FQ$100:FQ$149)-ROW(FM$100)+1)/($EX$100:$EX$149="PASS"),ROWS(FQ$153:FQ192))),"")</f>
        <v/>
      </c>
      <c r="FR192" s="25" t="str">
        <f>IFERROR(INDEX(FR$100:FR$149,_xlfn.AGGREGATE(15,6,(ROW(FR$100:FR$149)-ROW(FN$100)+1)/($EX$100:$EX$149="PASS"),ROWS(FR$153:FR192))),"")</f>
        <v/>
      </c>
      <c r="FS192" s="165" t="str">
        <f>IFERROR(INDEX(FS$100:FS$149,_xlfn.AGGREGATE(15,6,(ROW(FS$100:FS$149)-ROW(FO$100)+1)/($EX$100:$EX$149="PASS"),ROWS(FS$153:FS192))),"")</f>
        <v/>
      </c>
      <c r="FT192" s="25"/>
      <c r="FU192" s="49"/>
      <c r="FV192" s="21"/>
      <c r="FW192" s="164" t="str">
        <f>IFERROR(INDEX(FW$100:FW$149,_xlfn.AGGREGATE(15,6,(ROW(FW$100:FW$149)-ROW(FW$100)+1)/($FW$100:$FW$149="PASS"),ROWS(FW$153:FW192))),"")</f>
        <v>PASS</v>
      </c>
      <c r="FX192" s="28">
        <f>IFERROR(INDEX(FX$100:FX$149,_xlfn.AGGREGATE(15,6,(ROW(FX$100:FX$149)-ROW(FX$100)+1)/($FW$100:$FW$149="PASS"),ROWS(FX$153:FX192))),"")</f>
        <v>1</v>
      </c>
      <c r="FY192" s="25">
        <f>IFERROR(INDEX(FY$100:FY$149,_xlfn.AGGREGATE(15,6,(ROW(FY$100:FY$149)-ROW(FY$100)+1)/($FW$100:$FW$149="PASS"),ROWS(FY$153:FY192))),"")</f>
        <v>1</v>
      </c>
      <c r="FZ192" s="25">
        <f>IFERROR(INDEX(FZ$100:FZ$149,_xlfn.AGGREGATE(15,6,(ROW(FZ$100:FZ$149)-ROW(FZ$100)+1)/($FW$100:$FW$149="PASS"),ROWS(FZ$153:FZ192))),"")</f>
        <v>3</v>
      </c>
      <c r="GA192" s="25">
        <f>IFERROR(INDEX(GA$100:GA$149,_xlfn.AGGREGATE(15,6,(ROW(GA$100:GA$149)-ROW(GA$100)+1)/($FW$100:$FW$149="PASS"),ROWS(GA$153:GA192))),"")</f>
        <v>3</v>
      </c>
      <c r="GB192" s="25">
        <f>IFERROR(INDEX(GB$100:GB$149,_xlfn.AGGREGATE(15,6,(ROW(GB$100:GB$149)-ROW(FX$100)+1)/($FW$100:$FW$149="PASS"),ROWS(GB$153:GB192))),"")</f>
        <v>1</v>
      </c>
      <c r="GC192" s="25">
        <f>IFERROR(INDEX(GC$100:GC$149,_xlfn.AGGREGATE(15,6,(ROW(GC$100:GC$149)-ROW(FY$100)+1)/($FW$100:$FW$149="PASS"),ROWS(GC$153:GC192))),"")</f>
        <v>1</v>
      </c>
      <c r="GD192" s="25">
        <f>IFERROR(INDEX(GD$100:GD$149,_xlfn.AGGREGATE(15,6,(ROW(GD$100:GD$149)-ROW(FZ$100)+1)/($FW$100:$FW$149="PASS"),ROWS(GD$153:GD192))),"")</f>
        <v>3</v>
      </c>
      <c r="GE192" s="30">
        <f>IFERROR(INDEX(GE$100:GE$149,_xlfn.AGGREGATE(15,6,(ROW(GE$100:GE$149)-ROW(GA$100)+1)/($FW$100:$FW$149="PASS"),ROWS(GE$153:GE192))),"")</f>
        <v>3</v>
      </c>
      <c r="GF192" s="25">
        <f>IFERROR(INDEX(GF$100:GF$149,_xlfn.AGGREGATE(15,6,(ROW(GF$100:GF$149)-ROW(GB$100)+1)/($FW$100:$FW$149="PASS"),ROWS(GF$153:GF192))),"")</f>
        <v>432</v>
      </c>
      <c r="GG192" s="25">
        <f>IFERROR(INDEX(GG$100:GG$149,_xlfn.AGGREGATE(15,6,(ROW(GG$100:GG$149)-ROW(GC$100)+1)/($FW$100:$FW$149="PASS"),ROWS(GG$153:GG192))),"")</f>
        <v>0</v>
      </c>
      <c r="GH192" s="25">
        <f>IFERROR(INDEX(GH$100:GH$149,_xlfn.AGGREGATE(15,6,(ROW(GH$100:GH$149)-ROW(GD$100)+1)/($FW$100:$FW$149="PASS"),ROWS(GH$153:GH192))),"")</f>
        <v>468</v>
      </c>
      <c r="GI192" s="25">
        <f>IFERROR(INDEX(GI$100:GI$149,_xlfn.AGGREGATE(15,6,(ROW(GI$100:GI$149)-ROW(GE$100)+1)/($FW$100:$FW$149="PASS"),ROWS(GI$153:GI192))),"")</f>
        <v>18</v>
      </c>
      <c r="GJ192" s="25">
        <f>IFERROR(INDEX(GJ$100:GJ$149,_xlfn.AGGREGATE(15,6,(ROW(GJ$100:GJ$149)-ROW(GF$100)+1)/($FW$100:$FW$149="PASS"),ROWS(GJ$153:GJ192))),"")</f>
        <v>0</v>
      </c>
      <c r="GK192" s="28">
        <f>IFERROR(INDEX(GK$100:GK$149,_xlfn.AGGREGATE(15,6,(ROW(GK$100:GK$149)-ROW(GG$100)+1)/($FW$100:$FW$149="PASS"),ROWS(GK$153:GK192))),"")</f>
        <v>437.14859999999999</v>
      </c>
      <c r="GL192" s="25">
        <f>IFERROR(INDEX(GL$100:GL$149,_xlfn.AGGREGATE(15,6,(ROW(GL$100:GL$149)-ROW(GH$100)+1)/($FW$100:$FW$149="PASS"),ROWS(GL$153:GL192))),"")</f>
        <v>869.27359999999999</v>
      </c>
      <c r="GM192" s="165">
        <f>IFERROR(INDEX(GM$100:GM$149,_xlfn.AGGREGATE(15,6,(ROW(GM$100:GM$149)-ROW(GI$100)+1)/($FW$100:$FW$149="PASS"),ROWS(GM$153:GM192))),"")</f>
        <v>1337.3986</v>
      </c>
      <c r="GN192" s="25">
        <f>IFERROR(INDEX(GN$100:GN$149,_xlfn.AGGREGATE(15,6,(ROW(GN$100:GN$149)-ROW(GJ$100)+1)/($FW$100:$FW$149="PASS"),ROWS(GN$153:GN192))),"")</f>
        <v>1805.3986</v>
      </c>
      <c r="GO192" s="25"/>
      <c r="GP192" s="305"/>
      <c r="GR192" s="12"/>
      <c r="GS192" s="12"/>
      <c r="GT192" s="12"/>
      <c r="GU192" s="12"/>
      <c r="GV192" s="12"/>
      <c r="GW192" s="12"/>
      <c r="GX192" s="12"/>
      <c r="GY192" s="12"/>
      <c r="GZ192" s="12"/>
      <c r="HA192" s="12"/>
      <c r="HB192" s="12"/>
      <c r="HC192" s="26"/>
      <c r="HD192" s="26"/>
      <c r="HE192" s="26"/>
      <c r="HF192" s="26"/>
      <c r="HG192" s="26"/>
      <c r="HH192" s="2"/>
      <c r="HI192" s="2"/>
      <c r="HJ192" s="25"/>
      <c r="HK192" s="2"/>
      <c r="HL192" s="2"/>
    </row>
    <row r="193" spans="14:220" x14ac:dyDescent="0.3">
      <c r="N193" s="2"/>
      <c r="O193" s="25"/>
      <c r="P193" s="25"/>
      <c r="Q193" s="25"/>
      <c r="R193" s="25"/>
      <c r="S193" s="25"/>
      <c r="T193" s="25"/>
      <c r="U193" s="25"/>
      <c r="V193" s="2"/>
      <c r="W193" s="2"/>
      <c r="X193" s="2"/>
      <c r="Y193" s="25"/>
      <c r="Z193" s="25"/>
      <c r="AA193" s="25"/>
      <c r="AB193" s="2"/>
      <c r="AC193" s="25"/>
      <c r="AD193" s="25"/>
      <c r="AE193" s="25"/>
      <c r="AF193" s="25"/>
      <c r="AG193" s="25"/>
      <c r="AH193" s="25"/>
      <c r="AI193" s="25"/>
      <c r="AJ193" s="25"/>
      <c r="AK193" s="25"/>
      <c r="AL193" s="25"/>
      <c r="AM193" s="25"/>
      <c r="AN193" s="25"/>
      <c r="AO193" s="25"/>
      <c r="AP193" s="25"/>
      <c r="AQ193" s="25"/>
      <c r="AR193" s="142"/>
      <c r="AS193" s="18">
        <v>37</v>
      </c>
      <c r="AT193" s="26" t="s">
        <v>122</v>
      </c>
      <c r="AU193" s="4" t="str">
        <f t="shared" si="261"/>
        <v>FAIL</v>
      </c>
      <c r="AV193" s="26">
        <v>1</v>
      </c>
      <c r="AW193" s="26">
        <v>1</v>
      </c>
      <c r="AX193" s="26">
        <v>3</v>
      </c>
      <c r="AY193" s="26">
        <v>3</v>
      </c>
      <c r="AZ193" s="26">
        <v>1</v>
      </c>
      <c r="BA193" s="26">
        <v>1</v>
      </c>
      <c r="BB193" s="26">
        <v>3</v>
      </c>
      <c r="BC193" s="26">
        <v>3</v>
      </c>
      <c r="BD193" s="26">
        <f t="shared" si="294"/>
        <v>209</v>
      </c>
      <c r="BE193" s="26"/>
      <c r="BF193" s="26">
        <f t="shared" si="295"/>
        <v>283</v>
      </c>
      <c r="BG193" s="63">
        <f t="shared" si="293"/>
        <v>37</v>
      </c>
      <c r="BH193" s="26"/>
      <c r="BI193" s="138">
        <f t="shared" si="296"/>
        <v>209</v>
      </c>
      <c r="BJ193" s="138">
        <f t="shared" si="297"/>
        <v>418</v>
      </c>
      <c r="BK193" s="138">
        <f t="shared" si="298"/>
        <v>701</v>
      </c>
      <c r="BL193" s="138">
        <f t="shared" si="299"/>
        <v>984</v>
      </c>
      <c r="BM193" s="138">
        <f t="shared" si="300"/>
        <v>1193</v>
      </c>
      <c r="BN193" s="138">
        <f t="shared" si="301"/>
        <v>1402</v>
      </c>
      <c r="BO193" s="138">
        <f t="shared" si="302"/>
        <v>1685</v>
      </c>
      <c r="BP193" s="138">
        <f t="shared" si="303"/>
        <v>0</v>
      </c>
      <c r="BQ193" s="26"/>
      <c r="BR193" s="26" t="str">
        <f t="shared" si="272"/>
        <v>yes3</v>
      </c>
      <c r="BS193" s="26" t="str">
        <f t="shared" si="250"/>
        <v>Int</v>
      </c>
      <c r="BT193" s="26"/>
      <c r="BU193" s="26"/>
      <c r="BV193" s="1">
        <f t="shared" si="288"/>
        <v>0</v>
      </c>
      <c r="BW193" s="1">
        <f t="shared" si="288"/>
        <v>0</v>
      </c>
      <c r="BX193" s="1">
        <f t="shared" si="288"/>
        <v>0</v>
      </c>
      <c r="BY193" s="1">
        <f t="shared" si="288"/>
        <v>0</v>
      </c>
      <c r="BZ193" s="1">
        <f t="shared" si="288"/>
        <v>0</v>
      </c>
      <c r="CA193" s="1">
        <f t="shared" si="288"/>
        <v>1</v>
      </c>
      <c r="CB193" s="1">
        <f t="shared" si="288"/>
        <v>0</v>
      </c>
      <c r="CC193" s="1">
        <f t="shared" si="288"/>
        <v>0</v>
      </c>
      <c r="CD193" s="1">
        <f t="shared" si="288"/>
        <v>0</v>
      </c>
      <c r="CE193" s="1">
        <f t="shared" si="288"/>
        <v>0</v>
      </c>
      <c r="CF193" s="1">
        <f t="shared" si="289"/>
        <v>0</v>
      </c>
      <c r="CG193" s="1">
        <f t="shared" si="289"/>
        <v>0</v>
      </c>
      <c r="CH193" s="1">
        <f t="shared" si="289"/>
        <v>0</v>
      </c>
      <c r="CI193" s="1">
        <f t="shared" si="289"/>
        <v>0</v>
      </c>
      <c r="CJ193" s="1">
        <f t="shared" si="289"/>
        <v>0</v>
      </c>
      <c r="CK193" s="1">
        <f t="shared" si="289"/>
        <v>0</v>
      </c>
      <c r="CL193" s="1">
        <f t="shared" si="289"/>
        <v>0</v>
      </c>
      <c r="CM193" s="1">
        <f t="shared" si="289"/>
        <v>0</v>
      </c>
      <c r="CN193" s="1">
        <f t="shared" si="289"/>
        <v>0</v>
      </c>
      <c r="CO193" s="1">
        <f t="shared" si="289"/>
        <v>0</v>
      </c>
      <c r="CP193" s="1">
        <f t="shared" si="290"/>
        <v>0</v>
      </c>
      <c r="CQ193" s="1">
        <f t="shared" si="290"/>
        <v>0</v>
      </c>
      <c r="CR193" s="1">
        <f t="shared" si="290"/>
        <v>0</v>
      </c>
      <c r="CS193" s="1">
        <f t="shared" si="290"/>
        <v>0</v>
      </c>
      <c r="CT193" s="1">
        <f t="shared" si="290"/>
        <v>0</v>
      </c>
      <c r="CU193" s="1">
        <f t="shared" si="290"/>
        <v>0</v>
      </c>
      <c r="CV193" s="1">
        <f t="shared" si="290"/>
        <v>0</v>
      </c>
      <c r="CW193" s="1">
        <f t="shared" si="290"/>
        <v>0</v>
      </c>
      <c r="CX193" s="1">
        <f t="shared" si="290"/>
        <v>0</v>
      </c>
      <c r="CY193" s="1">
        <f t="shared" si="290"/>
        <v>0</v>
      </c>
      <c r="CZ193" s="1">
        <f t="shared" si="291"/>
        <v>0</v>
      </c>
      <c r="DA193" s="1">
        <f t="shared" si="291"/>
        <v>0</v>
      </c>
      <c r="DB193" s="1">
        <f t="shared" si="291"/>
        <v>0</v>
      </c>
      <c r="DC193" s="1">
        <f t="shared" si="291"/>
        <v>0</v>
      </c>
      <c r="DD193" s="1">
        <f t="shared" si="291"/>
        <v>0</v>
      </c>
      <c r="DE193" s="1">
        <f t="shared" si="291"/>
        <v>1</v>
      </c>
      <c r="DF193" s="1">
        <f t="shared" si="291"/>
        <v>0</v>
      </c>
      <c r="DG193" s="1">
        <f t="shared" si="291"/>
        <v>0</v>
      </c>
      <c r="DH193" s="1">
        <f t="shared" si="291"/>
        <v>0</v>
      </c>
      <c r="DI193" s="1">
        <f t="shared" si="291"/>
        <v>0</v>
      </c>
      <c r="DJ193" s="1">
        <f t="shared" si="292"/>
        <v>0</v>
      </c>
      <c r="DK193" s="1">
        <f t="shared" si="292"/>
        <v>0</v>
      </c>
      <c r="DL193" s="1">
        <f t="shared" si="292"/>
        <v>1</v>
      </c>
      <c r="DM193" s="1">
        <f t="shared" si="292"/>
        <v>0</v>
      </c>
      <c r="DN193" s="1">
        <f t="shared" si="292"/>
        <v>0</v>
      </c>
      <c r="DO193" s="1">
        <f t="shared" si="292"/>
        <v>0</v>
      </c>
      <c r="DP193" s="26"/>
      <c r="DQ193" s="26"/>
      <c r="DR193" s="26"/>
      <c r="DS193" s="26"/>
      <c r="DT193" s="366"/>
      <c r="DU193" s="142"/>
      <c r="DV193" s="26"/>
      <c r="DW193" s="48">
        <v>180</v>
      </c>
      <c r="DX193" s="26" t="str">
        <f>IFERROR(INDEX(AT$11:AT$2000,_xlfn.AGGREGATE(15,6,(ROW(AT$11:AT$2000)-ROW(AT$11)+1)/($AU$11:$AU$2000=$DY$8),ROWS(DX$11:DX193))),"")</f>
        <v/>
      </c>
      <c r="DY193" s="4" t="str">
        <f>IFERROR(INDEX(AU$11:AU$2000,_xlfn.AGGREGATE(15,6,(ROW(AU$11:AU$2000)-ROW(AU$11)+1)/($AU$11:$AU$2000=$DY$8),ROWS(DY$11:DY193))),"")</f>
        <v/>
      </c>
      <c r="DZ193" s="26" t="str">
        <f>IFERROR(INDEX(AV$11:AV$2000,_xlfn.AGGREGATE(15,6,(ROW(AV$11:AV$2000)-ROW(AV$11)+1)/($AU$11:$AU$2000=$DY$8),ROWS(DZ$11:DZ193))),"")</f>
        <v/>
      </c>
      <c r="EA193" s="26" t="str">
        <f>IFERROR(INDEX(AW$11:AW$2000,_xlfn.AGGREGATE(15,6,(ROW(AW$11:AW$2000)-ROW(AW$11)+1)/($AU$11:$AU$2000=$DY$8),ROWS(EA$11:EA193))),"")</f>
        <v/>
      </c>
      <c r="EB193" s="26" t="str">
        <f>IFERROR(INDEX(AX$11:AX$2000,_xlfn.AGGREGATE(15,6,(ROW(AX$11:AX$2000)-ROW(AX$11)+1)/($AU$11:$AU$2000=$DY$8),ROWS(EB$11:EB193))),"")</f>
        <v/>
      </c>
      <c r="EC193" s="26" t="str">
        <f>IFERROR(INDEX(AY$11:AY$2000,_xlfn.AGGREGATE(15,6,(ROW(AY$11:AY$2000)-ROW(AY$11)+1)/($AU$11:$AU$2000=$DY$8),ROWS(EC$11:EC193))),"")</f>
        <v/>
      </c>
      <c r="ED193" s="26" t="str">
        <f>IFERROR(INDEX(AZ$11:AZ$2000,_xlfn.AGGREGATE(15,6,(ROW(AZ$11:AZ$2000)-ROW(AZ$11)+1)/($AU$11:$AU$2000=$DY$8),ROWS(ED$11:ED193))),"")</f>
        <v/>
      </c>
      <c r="EE193" s="26" t="str">
        <f>IFERROR(INDEX(BA$11:BA$2000,_xlfn.AGGREGATE(15,6,(ROW(BA$11:BA$2000)-ROW(BA$11)+1)/($AU$11:$AU$2000=$DY$8),ROWS(EE$11:EE193))),"")</f>
        <v/>
      </c>
      <c r="EF193" s="26" t="str">
        <f>IFERROR(INDEX(BB$11:BB$2000,_xlfn.AGGREGATE(15,6,(ROW(BB$11:BB$2000)-ROW(BB$11)+1)/($AU$11:$AU$2000=$DY$8),ROWS(EF$11:EF193))),"")</f>
        <v/>
      </c>
      <c r="EG193" s="26" t="str">
        <f>IFERROR(INDEX(BC$11:BC$2000,_xlfn.AGGREGATE(15,6,(ROW(BC$11:BC$2000)-ROW(BC$11)+1)/($AU$11:$AU$2000=$DY$8),ROWS(EG$11:EG193))),"")</f>
        <v/>
      </c>
      <c r="EH193" s="26" t="str">
        <f>IFERROR(INDEX(BD$11:BD$2000,_xlfn.AGGREGATE(15,6,(ROW(BD$11:BD$2000)-ROW(BD$11)+1)/($AU$11:$AU$2000=$DY$8),ROWS(EH$11:EH193))),"")</f>
        <v/>
      </c>
      <c r="EI193" s="26" t="str">
        <f>IFERROR(INDEX(BE$11:BE$2000,_xlfn.AGGREGATE(15,6,(ROW(BE$11:BE$2000)-ROW(BE$11)+1)/($AU$11:$AU$2000=$DY$8),ROWS(EI$11:EI193))),"")</f>
        <v/>
      </c>
      <c r="EJ193" s="26" t="str">
        <f>IFERROR(INDEX(BF$11:BF$2000,_xlfn.AGGREGATE(15,6,(ROW(BF$11:BF$2000)-ROW(BF$11)+1)/($AU$11:$AU$2000=$DY$8),ROWS(EJ$11:EJ193))),"")</f>
        <v/>
      </c>
      <c r="EK193" s="26" t="str">
        <f>IFERROR(INDEX(BG$11:BG$2000,_xlfn.AGGREGATE(15,6,(ROW(BG$11:BG$2000)-ROW(BG$11)+1)/($AU$11:$AU$2000=$DY$8),ROWS(EK$11:EK193))),"")</f>
        <v/>
      </c>
      <c r="EL193" s="26" t="str">
        <f>IFERROR(INDEX(BH$11:BH$2000,_xlfn.AGGREGATE(15,6,(ROW(BH$11:BH$2000)-ROW(BH$11)+1)/($AU$11:$AU$2000=$DY$8),ROWS(EL$11:EL193))),"")</f>
        <v/>
      </c>
      <c r="EM193" s="26" t="str">
        <f>IFERROR(INDEX(BI$11:BI$2000,_xlfn.AGGREGATE(15,6,(ROW(BI$11:BI$2000)-ROW(BI$11)+1)/($AU$11:$AU$2000=$DY$8),ROWS(EM$11:EM193))),"")</f>
        <v/>
      </c>
      <c r="EN193" s="26" t="str">
        <f>IFERROR(INDEX(BJ$11:BJ$2000,_xlfn.AGGREGATE(15,6,(ROW(BJ$11:BJ$2000)-ROW(BJ$11)+1)/($AU$11:$AU$2000=$DY$8),ROWS(EN$11:EN193))),"")</f>
        <v/>
      </c>
      <c r="EO193" s="26" t="str">
        <f>IFERROR(INDEX(BK$11:BK$2000,_xlfn.AGGREGATE(15,6,(ROW(BK$11:BK$2000)-ROW(BK$11)+1)/($AU$11:$AU$2000=$DY$8),ROWS(EO$11:EO193))),"")</f>
        <v/>
      </c>
      <c r="EP193" s="26" t="str">
        <f>IFERROR(INDEX(BL$11:BL$2000,_xlfn.AGGREGATE(15,6,(ROW(BL$11:BL$2000)-ROW(BL$11)+1)/($AU$11:$AU$2000=$DY$8),ROWS(EP$11:EP193))),"")</f>
        <v/>
      </c>
      <c r="EQ193" s="26" t="str">
        <f>IFERROR(INDEX(BM$11:BM$2000,_xlfn.AGGREGATE(15,6,(ROW(BM$11:BM$2000)-ROW(BM$11)+1)/($AU$11:$AU$2000=$DY$8),ROWS(EQ$11:EQ193))),"")</f>
        <v/>
      </c>
      <c r="ER193" s="26" t="str">
        <f>IFERROR(INDEX(BN$11:BN$2000,_xlfn.AGGREGATE(15,6,(ROW(BN$11:BN$2000)-ROW(BN$11)+1)/($AU$11:$AU$2000=$DY$8),ROWS(ER$11:ER193))),"")</f>
        <v/>
      </c>
      <c r="ES193" s="26" t="str">
        <f>IFERROR(INDEX(BO$11:BO$2000,_xlfn.AGGREGATE(15,6,(ROW(BO$11:BO$2000)-ROW(BO$11)+1)/($AU$11:$AU$2000=$DY$8),ROWS(ES$11:ES193))),"")</f>
        <v/>
      </c>
      <c r="ET193" s="63" t="str">
        <f>IFERROR(INDEX(BP$11:BP$2000,_xlfn.AGGREGATE(15,6,(ROW(BP$11:BP$2000)-ROW(BP$11)+1)/($AU$11:$AU$2000=$DY$8),ROWS(ET$11:ET193))),"")</f>
        <v/>
      </c>
      <c r="EU193" s="25"/>
      <c r="EV193" s="47">
        <v>41</v>
      </c>
      <c r="EX193" s="164" t="str">
        <f>IFERROR(INDEX(EX$100:EX$149,_xlfn.AGGREGATE(15,6,(ROW(EX$100:EX$149)-ROW(EX$100)+1)/($EX$100:$EX$149="PASS"),ROWS(EX$153:EX193))),"")</f>
        <v/>
      </c>
      <c r="EY193" s="28" t="str">
        <f>IFERROR(INDEX(EY$100:EY$149,_xlfn.AGGREGATE(15,6,(ROW(EY$100:EY$149)-ROW(EY$100)+1)/($EX$100:$EX$149="PASS"),ROWS(EY$153:EY193))),"")</f>
        <v/>
      </c>
      <c r="EZ193" s="25" t="str">
        <f>IFERROR(INDEX(EZ$100:EZ$149,_xlfn.AGGREGATE(15,6,(ROW(EZ$100:EZ$149)-ROW(EZ$100)+1)/($EX$100:$EX$149="PASS"),ROWS(EZ$153:EZ193))),"")</f>
        <v/>
      </c>
      <c r="FA193" s="25" t="str">
        <f>IFERROR(INDEX(FA$100:FA$149,_xlfn.AGGREGATE(15,6,(ROW(FA$100:FA$149)-ROW(FA$100)+1)/($EX$100:$EX$149="PASS"),ROWS(FA$153:FA193))),"")</f>
        <v/>
      </c>
      <c r="FB193" s="25" t="str">
        <f>IFERROR(INDEX(FB$100:FB$149,_xlfn.AGGREGATE(15,6,(ROW(FB$100:FB$149)-ROW(FB$100)+1)/($EX$100:$EX$149="PASS"),ROWS(FB$153:FB193))),"")</f>
        <v/>
      </c>
      <c r="FC193" s="25" t="str">
        <f>IFERROR(INDEX(FC$100:FC$149,_xlfn.AGGREGATE(15,6,(ROW(FC$100:FC$149)-ROW(EY$100)+1)/($EX$100:$EX$149="PASS"),ROWS(FC$153:FC193))),"")</f>
        <v/>
      </c>
      <c r="FD193" s="25" t="str">
        <f>IFERROR(INDEX(FD$100:FD$149,_xlfn.AGGREGATE(15,6,(ROW(FD$100:FD$149)-ROW(EZ$100)+1)/($EX$100:$EX$149="PASS"),ROWS(FD$153:FD193))),"")</f>
        <v/>
      </c>
      <c r="FE193" s="25" t="str">
        <f>IFERROR(INDEX(FE$100:FE$149,_xlfn.AGGREGATE(15,6,(ROW(FE$100:FE$149)-ROW(FA$100)+1)/($EX$100:$EX$149="PASS"),ROWS(FE$153:FE193))),"")</f>
        <v/>
      </c>
      <c r="FF193" s="30" t="str">
        <f>IFERROR(INDEX(FF$100:FF$149,_xlfn.AGGREGATE(15,6,(ROW(FF$100:FF$149)-ROW(FB$100)+1)/($EX$100:$EX$149="PASS"),ROWS(FF$153:FF193))),"")</f>
        <v/>
      </c>
      <c r="FG193" s="25" t="str">
        <f>IFERROR(INDEX(FG$100:FG$149,_xlfn.AGGREGATE(15,6,(ROW(FG$100:FG$149)-ROW(FC$100)+1)/($EX$100:$EX$149="PASS"),ROWS(FG$153:FG193))),"")</f>
        <v/>
      </c>
      <c r="FH193" s="25" t="str">
        <f>IFERROR(INDEX(FH$100:FH$149,_xlfn.AGGREGATE(15,6,(ROW(FH$100:FH$149)-ROW(FD$100)+1)/($EX$100:$EX$149="PASS"),ROWS(FH$153:FH193))),"")</f>
        <v/>
      </c>
      <c r="FI193" s="25" t="str">
        <f>IFERROR(INDEX(FI$100:FI$149,_xlfn.AGGREGATE(15,6,(ROW(FI$100:FI$149)-ROW(FE$100)+1)/($EX$100:$EX$149="PASS"),ROWS(FI$153:FI193))),"")</f>
        <v/>
      </c>
      <c r="FJ193" s="25" t="str">
        <f>IFERROR(INDEX(FJ$100:FJ$149,_xlfn.AGGREGATE(15,6,(ROW(FJ$100:FJ$149)-ROW(FF$100)+1)/($EX$100:$EX$149="PASS"),ROWS(FJ$153:FJ193))),"")</f>
        <v/>
      </c>
      <c r="FK193" s="25"/>
      <c r="FL193" s="28" t="str">
        <f>IFERROR(INDEX(FL$100:FL$149,_xlfn.AGGREGATE(15,6,(ROW(FL$100:FL$149)-ROW(FH$100)+1)/($EX$100:$EX$149="PASS"),ROWS(FL$153:FL193))),"")</f>
        <v/>
      </c>
      <c r="FM193" s="25" t="str">
        <f>IFERROR(INDEX(FM$100:FM$149,_xlfn.AGGREGATE(15,6,(ROW(FM$100:FM$149)-ROW(FI$100)+1)/($EX$100:$EX$149="PASS"),ROWS(FM$153:FM193))),"")</f>
        <v/>
      </c>
      <c r="FN193" s="25" t="str">
        <f>IFERROR(INDEX(FN$100:FN$149,_xlfn.AGGREGATE(15,6,(ROW(FN$100:FN$149)-ROW(FJ$100)+1)/($EX$100:$EX$149="PASS"),ROWS(FN$153:FN193))),"")</f>
        <v/>
      </c>
      <c r="FO193" s="25" t="str">
        <f>IFERROR(INDEX(FO$100:FO$149,_xlfn.AGGREGATE(15,6,(ROW(FO$100:FO$149)-ROW(FK$100)+1)/($EX$100:$EX$149="PASS"),ROWS(FO$153:FO193))),"")</f>
        <v/>
      </c>
      <c r="FP193" s="25" t="str">
        <f>IFERROR(INDEX(FP$100:FP$149,_xlfn.AGGREGATE(15,6,(ROW(FP$100:FP$149)-ROW(FL$100)+1)/($EX$100:$EX$149="PASS"),ROWS(FP$153:FP193))),"")</f>
        <v/>
      </c>
      <c r="FQ193" s="25" t="str">
        <f>IFERROR(INDEX(FQ$100:FQ$149,_xlfn.AGGREGATE(15,6,(ROW(FQ$100:FQ$149)-ROW(FM$100)+1)/($EX$100:$EX$149="PASS"),ROWS(FQ$153:FQ193))),"")</f>
        <v/>
      </c>
      <c r="FR193" s="25" t="str">
        <f>IFERROR(INDEX(FR$100:FR$149,_xlfn.AGGREGATE(15,6,(ROW(FR$100:FR$149)-ROW(FN$100)+1)/($EX$100:$EX$149="PASS"),ROWS(FR$153:FR193))),"")</f>
        <v/>
      </c>
      <c r="FS193" s="165" t="str">
        <f>IFERROR(INDEX(FS$100:FS$149,_xlfn.AGGREGATE(15,6,(ROW(FS$100:FS$149)-ROW(FO$100)+1)/($EX$100:$EX$149="PASS"),ROWS(FS$153:FS193))),"")</f>
        <v/>
      </c>
      <c r="FT193" s="25"/>
      <c r="FU193" s="49"/>
      <c r="FV193" s="21"/>
      <c r="FW193" s="164" t="str">
        <f>IFERROR(INDEX(FW$100:FW$149,_xlfn.AGGREGATE(15,6,(ROW(FW$100:FW$149)-ROW(FW$100)+1)/($FW$100:$FW$149="PASS"),ROWS(FW$153:FW193))),"")</f>
        <v>PASS</v>
      </c>
      <c r="FX193" s="28">
        <f>IFERROR(INDEX(FX$100:FX$149,_xlfn.AGGREGATE(15,6,(ROW(FX$100:FX$149)-ROW(FX$100)+1)/($FW$100:$FW$149="PASS"),ROWS(FX$153:FX193))),"")</f>
        <v>3</v>
      </c>
      <c r="FY193" s="25">
        <f>IFERROR(INDEX(FY$100:FY$149,_xlfn.AGGREGATE(15,6,(ROW(FY$100:FY$149)-ROW(FY$100)+1)/($FW$100:$FW$149="PASS"),ROWS(FY$153:FY193))),"")</f>
        <v>3</v>
      </c>
      <c r="FZ193" s="25">
        <f>IFERROR(INDEX(FZ$100:FZ$149,_xlfn.AGGREGATE(15,6,(ROW(FZ$100:FZ$149)-ROW(FZ$100)+1)/($FW$100:$FW$149="PASS"),ROWS(FZ$153:FZ193))),"")</f>
        <v>1</v>
      </c>
      <c r="GA193" s="25">
        <f>IFERROR(INDEX(GA$100:GA$149,_xlfn.AGGREGATE(15,6,(ROW(GA$100:GA$149)-ROW(GA$100)+1)/($FW$100:$FW$149="PASS"),ROWS(GA$153:GA193))),"")</f>
        <v>1</v>
      </c>
      <c r="GB193" s="25">
        <f>IFERROR(INDEX(GB$100:GB$149,_xlfn.AGGREGATE(15,6,(ROW(GB$100:GB$149)-ROW(FX$100)+1)/($FW$100:$FW$149="PASS"),ROWS(GB$153:GB193))),"")</f>
        <v>3</v>
      </c>
      <c r="GC193" s="25">
        <f>IFERROR(INDEX(GC$100:GC$149,_xlfn.AGGREGATE(15,6,(ROW(GC$100:GC$149)-ROW(FY$100)+1)/($FW$100:$FW$149="PASS"),ROWS(GC$153:GC193))),"")</f>
        <v>3</v>
      </c>
      <c r="GD193" s="25">
        <f>IFERROR(INDEX(GD$100:GD$149,_xlfn.AGGREGATE(15,6,(ROW(GD$100:GD$149)-ROW(FZ$100)+1)/($FW$100:$FW$149="PASS"),ROWS(GD$153:GD193))),"")</f>
        <v>1</v>
      </c>
      <c r="GE193" s="30">
        <f>IFERROR(INDEX(GE$100:GE$149,_xlfn.AGGREGATE(15,6,(ROW(GE$100:GE$149)-ROW(GA$100)+1)/($FW$100:$FW$149="PASS"),ROWS(GE$153:GE193))),"")</f>
        <v>1</v>
      </c>
      <c r="GF193" s="25">
        <f>IFERROR(INDEX(GF$100:GF$149,_xlfn.AGGREGATE(15,6,(ROW(GF$100:GF$149)-ROW(GB$100)+1)/($FW$100:$FW$149="PASS"),ROWS(GF$153:GF193))),"")</f>
        <v>432</v>
      </c>
      <c r="GG193" s="25">
        <f>IFERROR(INDEX(GG$100:GG$149,_xlfn.AGGREGATE(15,6,(ROW(GG$100:GG$149)-ROW(GC$100)+1)/($FW$100:$FW$149="PASS"),ROWS(GG$153:GG193))),"")</f>
        <v>0</v>
      </c>
      <c r="GH193" s="25">
        <f>IFERROR(INDEX(GH$100:GH$149,_xlfn.AGGREGATE(15,6,(ROW(GH$100:GH$149)-ROW(GD$100)+1)/($FW$100:$FW$149="PASS"),ROWS(GH$153:GH193))),"")</f>
        <v>468</v>
      </c>
      <c r="GI193" s="25">
        <f>IFERROR(INDEX(GI$100:GI$149,_xlfn.AGGREGATE(15,6,(ROW(GI$100:GI$149)-ROW(GE$100)+1)/($FW$100:$FW$149="PASS"),ROWS(GI$153:GI193))),"")</f>
        <v>18</v>
      </c>
      <c r="GJ193" s="25">
        <f>IFERROR(INDEX(GJ$100:GJ$149,_xlfn.AGGREGATE(15,6,(ROW(GJ$100:GJ$149)-ROW(GF$100)+1)/($FW$100:$FW$149="PASS"),ROWS(GJ$153:GJ193))),"")</f>
        <v>0</v>
      </c>
      <c r="GK193" s="28">
        <f>IFERROR(INDEX(GK$100:GK$149,_xlfn.AGGREGATE(15,6,(ROW(GK$100:GK$149)-ROW(GG$100)+1)/($FW$100:$FW$149="PASS"),ROWS(GK$153:GK193))),"")</f>
        <v>473.14859999999999</v>
      </c>
      <c r="GL193" s="25">
        <f>IFERROR(INDEX(GL$100:GL$149,_xlfn.AGGREGATE(15,6,(ROW(GL$100:GL$149)-ROW(GH$100)+1)/($FW$100:$FW$149="PASS"),ROWS(GL$153:GL193))),"")</f>
        <v>941.27359999999999</v>
      </c>
      <c r="GM193" s="165">
        <f>IFERROR(INDEX(GM$100:GM$149,_xlfn.AGGREGATE(15,6,(ROW(GM$100:GM$149)-ROW(GI$100)+1)/($FW$100:$FW$149="PASS"),ROWS(GM$153:GM193))),"")</f>
        <v>1373.3986</v>
      </c>
      <c r="GN193" s="25">
        <f>IFERROR(INDEX(GN$100:GN$149,_xlfn.AGGREGATE(15,6,(ROW(GN$100:GN$149)-ROW(GJ$100)+1)/($FW$100:$FW$149="PASS"),ROWS(GN$153:GN193))),"")</f>
        <v>1805.3986</v>
      </c>
      <c r="GO193" s="25"/>
      <c r="GP193" s="305"/>
      <c r="GR193" s="12"/>
      <c r="GS193" s="12"/>
      <c r="GT193" s="12"/>
      <c r="GU193" s="12"/>
      <c r="GV193" s="12"/>
      <c r="GW193" s="12"/>
      <c r="GX193" s="12"/>
      <c r="GY193" s="12"/>
      <c r="GZ193" s="12"/>
      <c r="HA193" s="12"/>
      <c r="HB193" s="12"/>
      <c r="HC193" s="26"/>
      <c r="HD193" s="26"/>
      <c r="HE193" s="26"/>
      <c r="HF193" s="26"/>
      <c r="HG193" s="26"/>
      <c r="HH193" s="2"/>
      <c r="HI193" s="2"/>
      <c r="HJ193" s="25"/>
      <c r="HK193" s="2"/>
      <c r="HL193" s="2"/>
    </row>
    <row r="194" spans="14:220" x14ac:dyDescent="0.3">
      <c r="N194" s="2"/>
      <c r="O194" s="25"/>
      <c r="P194" s="25"/>
      <c r="Q194" s="25"/>
      <c r="R194" s="25"/>
      <c r="S194" s="25"/>
      <c r="T194" s="25"/>
      <c r="U194" s="25"/>
      <c r="V194" s="2"/>
      <c r="W194" s="2"/>
      <c r="X194" s="2"/>
      <c r="Y194" s="25"/>
      <c r="Z194" s="25"/>
      <c r="AA194" s="25"/>
      <c r="AB194" s="2"/>
      <c r="AC194" s="25"/>
      <c r="AD194" s="25"/>
      <c r="AE194" s="25"/>
      <c r="AF194" s="25"/>
      <c r="AG194" s="25"/>
      <c r="AH194" s="25"/>
      <c r="AI194" s="25"/>
      <c r="AJ194" s="25"/>
      <c r="AK194" s="25"/>
      <c r="AL194" s="25"/>
      <c r="AM194" s="25"/>
      <c r="AN194" s="25"/>
      <c r="AO194" s="25"/>
      <c r="AP194" s="25"/>
      <c r="AQ194" s="25"/>
      <c r="AR194" s="142"/>
      <c r="AS194" s="18">
        <v>38</v>
      </c>
      <c r="AT194" s="26" t="s">
        <v>122</v>
      </c>
      <c r="AU194" s="4" t="str">
        <f t="shared" si="261"/>
        <v>FAIL</v>
      </c>
      <c r="AV194" s="26">
        <v>1</v>
      </c>
      <c r="AW194" s="26">
        <v>1</v>
      </c>
      <c r="AX194" s="26">
        <v>3</v>
      </c>
      <c r="AY194" s="26">
        <v>3</v>
      </c>
      <c r="AZ194" s="26">
        <v>1</v>
      </c>
      <c r="BA194" s="26">
        <v>1</v>
      </c>
      <c r="BB194" s="26">
        <v>3</v>
      </c>
      <c r="BC194" s="26">
        <v>3</v>
      </c>
      <c r="BD194" s="26">
        <f t="shared" si="294"/>
        <v>208</v>
      </c>
      <c r="BE194" s="26"/>
      <c r="BF194" s="26">
        <f t="shared" si="295"/>
        <v>284</v>
      </c>
      <c r="BG194" s="63">
        <f t="shared" si="293"/>
        <v>38</v>
      </c>
      <c r="BH194" s="26"/>
      <c r="BI194" s="138">
        <f t="shared" si="296"/>
        <v>208</v>
      </c>
      <c r="BJ194" s="138">
        <f t="shared" si="297"/>
        <v>416</v>
      </c>
      <c r="BK194" s="138">
        <f t="shared" si="298"/>
        <v>700</v>
      </c>
      <c r="BL194" s="138">
        <f t="shared" si="299"/>
        <v>984</v>
      </c>
      <c r="BM194" s="138">
        <f t="shared" si="300"/>
        <v>1192</v>
      </c>
      <c r="BN194" s="138">
        <f t="shared" si="301"/>
        <v>1400</v>
      </c>
      <c r="BO194" s="138">
        <f t="shared" si="302"/>
        <v>1684</v>
      </c>
      <c r="BP194" s="138">
        <f t="shared" si="303"/>
        <v>0</v>
      </c>
      <c r="BQ194" s="26"/>
      <c r="BR194" s="26" t="str">
        <f t="shared" si="272"/>
        <v>yes3</v>
      </c>
      <c r="BS194" s="26" t="str">
        <f t="shared" si="250"/>
        <v>Int</v>
      </c>
      <c r="BT194" s="26"/>
      <c r="BU194" s="26"/>
      <c r="BV194" s="1">
        <f t="shared" si="288"/>
        <v>0</v>
      </c>
      <c r="BW194" s="1">
        <f t="shared" si="288"/>
        <v>0</v>
      </c>
      <c r="BX194" s="1">
        <f t="shared" si="288"/>
        <v>0</v>
      </c>
      <c r="BY194" s="1">
        <f t="shared" si="288"/>
        <v>0</v>
      </c>
      <c r="BZ194" s="1">
        <f t="shared" si="288"/>
        <v>0</v>
      </c>
      <c r="CA194" s="1">
        <f t="shared" si="288"/>
        <v>1</v>
      </c>
      <c r="CB194" s="1">
        <f t="shared" si="288"/>
        <v>0</v>
      </c>
      <c r="CC194" s="1">
        <f t="shared" si="288"/>
        <v>0</v>
      </c>
      <c r="CD194" s="1">
        <f t="shared" si="288"/>
        <v>0</v>
      </c>
      <c r="CE194" s="1">
        <f t="shared" si="288"/>
        <v>0</v>
      </c>
      <c r="CF194" s="1">
        <f t="shared" si="289"/>
        <v>0</v>
      </c>
      <c r="CG194" s="1">
        <f t="shared" si="289"/>
        <v>0</v>
      </c>
      <c r="CH194" s="1">
        <f t="shared" si="289"/>
        <v>0</v>
      </c>
      <c r="CI194" s="1">
        <f t="shared" si="289"/>
        <v>0</v>
      </c>
      <c r="CJ194" s="1">
        <f t="shared" si="289"/>
        <v>0</v>
      </c>
      <c r="CK194" s="1">
        <f t="shared" si="289"/>
        <v>0</v>
      </c>
      <c r="CL194" s="1">
        <f t="shared" si="289"/>
        <v>0</v>
      </c>
      <c r="CM194" s="1">
        <f t="shared" si="289"/>
        <v>0</v>
      </c>
      <c r="CN194" s="1">
        <f t="shared" si="289"/>
        <v>0</v>
      </c>
      <c r="CO194" s="1">
        <f t="shared" si="289"/>
        <v>0</v>
      </c>
      <c r="CP194" s="1">
        <f t="shared" si="290"/>
        <v>0</v>
      </c>
      <c r="CQ194" s="1">
        <f t="shared" si="290"/>
        <v>0</v>
      </c>
      <c r="CR194" s="1">
        <f t="shared" si="290"/>
        <v>0</v>
      </c>
      <c r="CS194" s="1">
        <f t="shared" si="290"/>
        <v>0</v>
      </c>
      <c r="CT194" s="1">
        <f t="shared" si="290"/>
        <v>0</v>
      </c>
      <c r="CU194" s="1">
        <f t="shared" si="290"/>
        <v>0</v>
      </c>
      <c r="CV194" s="1">
        <f t="shared" si="290"/>
        <v>0</v>
      </c>
      <c r="CW194" s="1">
        <f t="shared" si="290"/>
        <v>0</v>
      </c>
      <c r="CX194" s="1">
        <f t="shared" si="290"/>
        <v>0</v>
      </c>
      <c r="CY194" s="1">
        <f t="shared" si="290"/>
        <v>0</v>
      </c>
      <c r="CZ194" s="1">
        <f t="shared" si="291"/>
        <v>0</v>
      </c>
      <c r="DA194" s="1">
        <f t="shared" si="291"/>
        <v>0</v>
      </c>
      <c r="DB194" s="1">
        <f t="shared" si="291"/>
        <v>0</v>
      </c>
      <c r="DC194" s="1">
        <f t="shared" si="291"/>
        <v>0</v>
      </c>
      <c r="DD194" s="1">
        <f t="shared" si="291"/>
        <v>0</v>
      </c>
      <c r="DE194" s="1">
        <f t="shared" si="291"/>
        <v>1</v>
      </c>
      <c r="DF194" s="1">
        <f t="shared" si="291"/>
        <v>0</v>
      </c>
      <c r="DG194" s="1">
        <f t="shared" si="291"/>
        <v>0</v>
      </c>
      <c r="DH194" s="1">
        <f t="shared" si="291"/>
        <v>0</v>
      </c>
      <c r="DI194" s="1">
        <f t="shared" si="291"/>
        <v>0</v>
      </c>
      <c r="DJ194" s="1">
        <f t="shared" si="292"/>
        <v>0</v>
      </c>
      <c r="DK194" s="1">
        <f t="shared" si="292"/>
        <v>0</v>
      </c>
      <c r="DL194" s="1">
        <f t="shared" si="292"/>
        <v>1</v>
      </c>
      <c r="DM194" s="1">
        <f t="shared" si="292"/>
        <v>0</v>
      </c>
      <c r="DN194" s="1">
        <f t="shared" si="292"/>
        <v>0</v>
      </c>
      <c r="DO194" s="1">
        <f t="shared" si="292"/>
        <v>0</v>
      </c>
      <c r="DP194" s="26"/>
      <c r="DQ194" s="26"/>
      <c r="DR194" s="26"/>
      <c r="DS194" s="26"/>
      <c r="DT194" s="366"/>
      <c r="DU194" s="142"/>
      <c r="DV194" s="26"/>
      <c r="DW194" s="48">
        <v>181</v>
      </c>
      <c r="DX194" s="26" t="str">
        <f>IFERROR(INDEX(AT$11:AT$2000,_xlfn.AGGREGATE(15,6,(ROW(AT$11:AT$2000)-ROW(AT$11)+1)/($AU$11:$AU$2000=$DY$8),ROWS(DX$11:DX194))),"")</f>
        <v/>
      </c>
      <c r="DY194" s="4" t="str">
        <f>IFERROR(INDEX(AU$11:AU$2000,_xlfn.AGGREGATE(15,6,(ROW(AU$11:AU$2000)-ROW(AU$11)+1)/($AU$11:$AU$2000=$DY$8),ROWS(DY$11:DY194))),"")</f>
        <v/>
      </c>
      <c r="DZ194" s="26" t="str">
        <f>IFERROR(INDEX(AV$11:AV$2000,_xlfn.AGGREGATE(15,6,(ROW(AV$11:AV$2000)-ROW(AV$11)+1)/($AU$11:$AU$2000=$DY$8),ROWS(DZ$11:DZ194))),"")</f>
        <v/>
      </c>
      <c r="EA194" s="26" t="str">
        <f>IFERROR(INDEX(AW$11:AW$2000,_xlfn.AGGREGATE(15,6,(ROW(AW$11:AW$2000)-ROW(AW$11)+1)/($AU$11:$AU$2000=$DY$8),ROWS(EA$11:EA194))),"")</f>
        <v/>
      </c>
      <c r="EB194" s="26" t="str">
        <f>IFERROR(INDEX(AX$11:AX$2000,_xlfn.AGGREGATE(15,6,(ROW(AX$11:AX$2000)-ROW(AX$11)+1)/($AU$11:$AU$2000=$DY$8),ROWS(EB$11:EB194))),"")</f>
        <v/>
      </c>
      <c r="EC194" s="26" t="str">
        <f>IFERROR(INDEX(AY$11:AY$2000,_xlfn.AGGREGATE(15,6,(ROW(AY$11:AY$2000)-ROW(AY$11)+1)/($AU$11:$AU$2000=$DY$8),ROWS(EC$11:EC194))),"")</f>
        <v/>
      </c>
      <c r="ED194" s="26" t="str">
        <f>IFERROR(INDEX(AZ$11:AZ$2000,_xlfn.AGGREGATE(15,6,(ROW(AZ$11:AZ$2000)-ROW(AZ$11)+1)/($AU$11:$AU$2000=$DY$8),ROWS(ED$11:ED194))),"")</f>
        <v/>
      </c>
      <c r="EE194" s="26" t="str">
        <f>IFERROR(INDEX(BA$11:BA$2000,_xlfn.AGGREGATE(15,6,(ROW(BA$11:BA$2000)-ROW(BA$11)+1)/($AU$11:$AU$2000=$DY$8),ROWS(EE$11:EE194))),"")</f>
        <v/>
      </c>
      <c r="EF194" s="26" t="str">
        <f>IFERROR(INDEX(BB$11:BB$2000,_xlfn.AGGREGATE(15,6,(ROW(BB$11:BB$2000)-ROW(BB$11)+1)/($AU$11:$AU$2000=$DY$8),ROWS(EF$11:EF194))),"")</f>
        <v/>
      </c>
      <c r="EG194" s="26" t="str">
        <f>IFERROR(INDEX(BC$11:BC$2000,_xlfn.AGGREGATE(15,6,(ROW(BC$11:BC$2000)-ROW(BC$11)+1)/($AU$11:$AU$2000=$DY$8),ROWS(EG$11:EG194))),"")</f>
        <v/>
      </c>
      <c r="EH194" s="26" t="str">
        <f>IFERROR(INDEX(BD$11:BD$2000,_xlfn.AGGREGATE(15,6,(ROW(BD$11:BD$2000)-ROW(BD$11)+1)/($AU$11:$AU$2000=$DY$8),ROWS(EH$11:EH194))),"")</f>
        <v/>
      </c>
      <c r="EI194" s="26" t="str">
        <f>IFERROR(INDEX(BE$11:BE$2000,_xlfn.AGGREGATE(15,6,(ROW(BE$11:BE$2000)-ROW(BE$11)+1)/($AU$11:$AU$2000=$DY$8),ROWS(EI$11:EI194))),"")</f>
        <v/>
      </c>
      <c r="EJ194" s="26" t="str">
        <f>IFERROR(INDEX(BF$11:BF$2000,_xlfn.AGGREGATE(15,6,(ROW(BF$11:BF$2000)-ROW(BF$11)+1)/($AU$11:$AU$2000=$DY$8),ROWS(EJ$11:EJ194))),"")</f>
        <v/>
      </c>
      <c r="EK194" s="26" t="str">
        <f>IFERROR(INDEX(BG$11:BG$2000,_xlfn.AGGREGATE(15,6,(ROW(BG$11:BG$2000)-ROW(BG$11)+1)/($AU$11:$AU$2000=$DY$8),ROWS(EK$11:EK194))),"")</f>
        <v/>
      </c>
      <c r="EL194" s="26" t="str">
        <f>IFERROR(INDEX(BH$11:BH$2000,_xlfn.AGGREGATE(15,6,(ROW(BH$11:BH$2000)-ROW(BH$11)+1)/($AU$11:$AU$2000=$DY$8),ROWS(EL$11:EL194))),"")</f>
        <v/>
      </c>
      <c r="EM194" s="26" t="str">
        <f>IFERROR(INDEX(BI$11:BI$2000,_xlfn.AGGREGATE(15,6,(ROW(BI$11:BI$2000)-ROW(BI$11)+1)/($AU$11:$AU$2000=$DY$8),ROWS(EM$11:EM194))),"")</f>
        <v/>
      </c>
      <c r="EN194" s="26" t="str">
        <f>IFERROR(INDEX(BJ$11:BJ$2000,_xlfn.AGGREGATE(15,6,(ROW(BJ$11:BJ$2000)-ROW(BJ$11)+1)/($AU$11:$AU$2000=$DY$8),ROWS(EN$11:EN194))),"")</f>
        <v/>
      </c>
      <c r="EO194" s="26" t="str">
        <f>IFERROR(INDEX(BK$11:BK$2000,_xlfn.AGGREGATE(15,6,(ROW(BK$11:BK$2000)-ROW(BK$11)+1)/($AU$11:$AU$2000=$DY$8),ROWS(EO$11:EO194))),"")</f>
        <v/>
      </c>
      <c r="EP194" s="26" t="str">
        <f>IFERROR(INDEX(BL$11:BL$2000,_xlfn.AGGREGATE(15,6,(ROW(BL$11:BL$2000)-ROW(BL$11)+1)/($AU$11:$AU$2000=$DY$8),ROWS(EP$11:EP194))),"")</f>
        <v/>
      </c>
      <c r="EQ194" s="26" t="str">
        <f>IFERROR(INDEX(BM$11:BM$2000,_xlfn.AGGREGATE(15,6,(ROW(BM$11:BM$2000)-ROW(BM$11)+1)/($AU$11:$AU$2000=$DY$8),ROWS(EQ$11:EQ194))),"")</f>
        <v/>
      </c>
      <c r="ER194" s="26" t="str">
        <f>IFERROR(INDEX(BN$11:BN$2000,_xlfn.AGGREGATE(15,6,(ROW(BN$11:BN$2000)-ROW(BN$11)+1)/($AU$11:$AU$2000=$DY$8),ROWS(ER$11:ER194))),"")</f>
        <v/>
      </c>
      <c r="ES194" s="26" t="str">
        <f>IFERROR(INDEX(BO$11:BO$2000,_xlfn.AGGREGATE(15,6,(ROW(BO$11:BO$2000)-ROW(BO$11)+1)/($AU$11:$AU$2000=$DY$8),ROWS(ES$11:ES194))),"")</f>
        <v/>
      </c>
      <c r="ET194" s="63" t="str">
        <f>IFERROR(INDEX(BP$11:BP$2000,_xlfn.AGGREGATE(15,6,(ROW(BP$11:BP$2000)-ROW(BP$11)+1)/($AU$11:$AU$2000=$DY$8),ROWS(ET$11:ET194))),"")</f>
        <v/>
      </c>
      <c r="EU194" s="25"/>
      <c r="EV194" s="47">
        <v>42</v>
      </c>
      <c r="EX194" s="164" t="str">
        <f>IFERROR(INDEX(EX$100:EX$149,_xlfn.AGGREGATE(15,6,(ROW(EX$100:EX$149)-ROW(EX$100)+1)/($EX$100:$EX$149="PASS"),ROWS(EX$153:EX194))),"")</f>
        <v/>
      </c>
      <c r="EY194" s="28" t="str">
        <f>IFERROR(INDEX(EY$100:EY$149,_xlfn.AGGREGATE(15,6,(ROW(EY$100:EY$149)-ROW(EY$100)+1)/($EX$100:$EX$149="PASS"),ROWS(EY$153:EY194))),"")</f>
        <v/>
      </c>
      <c r="EZ194" s="25" t="str">
        <f>IFERROR(INDEX(EZ$100:EZ$149,_xlfn.AGGREGATE(15,6,(ROW(EZ$100:EZ$149)-ROW(EZ$100)+1)/($EX$100:$EX$149="PASS"),ROWS(EZ$153:EZ194))),"")</f>
        <v/>
      </c>
      <c r="FA194" s="25" t="str">
        <f>IFERROR(INDEX(FA$100:FA$149,_xlfn.AGGREGATE(15,6,(ROW(FA$100:FA$149)-ROW(FA$100)+1)/($EX$100:$EX$149="PASS"),ROWS(FA$153:FA194))),"")</f>
        <v/>
      </c>
      <c r="FB194" s="25" t="str">
        <f>IFERROR(INDEX(FB$100:FB$149,_xlfn.AGGREGATE(15,6,(ROW(FB$100:FB$149)-ROW(FB$100)+1)/($EX$100:$EX$149="PASS"),ROWS(FB$153:FB194))),"")</f>
        <v/>
      </c>
      <c r="FC194" s="25" t="str">
        <f>IFERROR(INDEX(FC$100:FC$149,_xlfn.AGGREGATE(15,6,(ROW(FC$100:FC$149)-ROW(EY$100)+1)/($EX$100:$EX$149="PASS"),ROWS(FC$153:FC194))),"")</f>
        <v/>
      </c>
      <c r="FD194" s="25" t="str">
        <f>IFERROR(INDEX(FD$100:FD$149,_xlfn.AGGREGATE(15,6,(ROW(FD$100:FD$149)-ROW(EZ$100)+1)/($EX$100:$EX$149="PASS"),ROWS(FD$153:FD194))),"")</f>
        <v/>
      </c>
      <c r="FE194" s="25" t="str">
        <f>IFERROR(INDEX(FE$100:FE$149,_xlfn.AGGREGATE(15,6,(ROW(FE$100:FE$149)-ROW(FA$100)+1)/($EX$100:$EX$149="PASS"),ROWS(FE$153:FE194))),"")</f>
        <v/>
      </c>
      <c r="FF194" s="30" t="str">
        <f>IFERROR(INDEX(FF$100:FF$149,_xlfn.AGGREGATE(15,6,(ROW(FF$100:FF$149)-ROW(FB$100)+1)/($EX$100:$EX$149="PASS"),ROWS(FF$153:FF194))),"")</f>
        <v/>
      </c>
      <c r="FG194" s="25" t="str">
        <f>IFERROR(INDEX(FG$100:FG$149,_xlfn.AGGREGATE(15,6,(ROW(FG$100:FG$149)-ROW(FC$100)+1)/($EX$100:$EX$149="PASS"),ROWS(FG$153:FG194))),"")</f>
        <v/>
      </c>
      <c r="FH194" s="25" t="str">
        <f>IFERROR(INDEX(FH$100:FH$149,_xlfn.AGGREGATE(15,6,(ROW(FH$100:FH$149)-ROW(FD$100)+1)/($EX$100:$EX$149="PASS"),ROWS(FH$153:FH194))),"")</f>
        <v/>
      </c>
      <c r="FI194" s="25" t="str">
        <f>IFERROR(INDEX(FI$100:FI$149,_xlfn.AGGREGATE(15,6,(ROW(FI$100:FI$149)-ROW(FE$100)+1)/($EX$100:$EX$149="PASS"),ROWS(FI$153:FI194))),"")</f>
        <v/>
      </c>
      <c r="FJ194" s="25" t="str">
        <f>IFERROR(INDEX(FJ$100:FJ$149,_xlfn.AGGREGATE(15,6,(ROW(FJ$100:FJ$149)-ROW(FF$100)+1)/($EX$100:$EX$149="PASS"),ROWS(FJ$153:FJ194))),"")</f>
        <v/>
      </c>
      <c r="FK194" s="25"/>
      <c r="FL194" s="28" t="str">
        <f>IFERROR(INDEX(FL$100:FL$149,_xlfn.AGGREGATE(15,6,(ROW(FL$100:FL$149)-ROW(FH$100)+1)/($EX$100:$EX$149="PASS"),ROWS(FL$153:FL194))),"")</f>
        <v/>
      </c>
      <c r="FM194" s="25" t="str">
        <f>IFERROR(INDEX(FM$100:FM$149,_xlfn.AGGREGATE(15,6,(ROW(FM$100:FM$149)-ROW(FI$100)+1)/($EX$100:$EX$149="PASS"),ROWS(FM$153:FM194))),"")</f>
        <v/>
      </c>
      <c r="FN194" s="25" t="str">
        <f>IFERROR(INDEX(FN$100:FN$149,_xlfn.AGGREGATE(15,6,(ROW(FN$100:FN$149)-ROW(FJ$100)+1)/($EX$100:$EX$149="PASS"),ROWS(FN$153:FN194))),"")</f>
        <v/>
      </c>
      <c r="FO194" s="25" t="str">
        <f>IFERROR(INDEX(FO$100:FO$149,_xlfn.AGGREGATE(15,6,(ROW(FO$100:FO$149)-ROW(FK$100)+1)/($EX$100:$EX$149="PASS"),ROWS(FO$153:FO194))),"")</f>
        <v/>
      </c>
      <c r="FP194" s="25" t="str">
        <f>IFERROR(INDEX(FP$100:FP$149,_xlfn.AGGREGATE(15,6,(ROW(FP$100:FP$149)-ROW(FL$100)+1)/($EX$100:$EX$149="PASS"),ROWS(FP$153:FP194))),"")</f>
        <v/>
      </c>
      <c r="FQ194" s="25" t="str">
        <f>IFERROR(INDEX(FQ$100:FQ$149,_xlfn.AGGREGATE(15,6,(ROW(FQ$100:FQ$149)-ROW(FM$100)+1)/($EX$100:$EX$149="PASS"),ROWS(FQ$153:FQ194))),"")</f>
        <v/>
      </c>
      <c r="FR194" s="25" t="str">
        <f>IFERROR(INDEX(FR$100:FR$149,_xlfn.AGGREGATE(15,6,(ROW(FR$100:FR$149)-ROW(FN$100)+1)/($EX$100:$EX$149="PASS"),ROWS(FR$153:FR194))),"")</f>
        <v/>
      </c>
      <c r="FS194" s="165" t="str">
        <f>IFERROR(INDEX(FS$100:FS$149,_xlfn.AGGREGATE(15,6,(ROW(FS$100:FS$149)-ROW(FO$100)+1)/($EX$100:$EX$149="PASS"),ROWS(FS$153:FS194))),"")</f>
        <v/>
      </c>
      <c r="FT194" s="25"/>
      <c r="FU194" s="49"/>
      <c r="FV194" s="21"/>
      <c r="FW194" s="164" t="str">
        <f>IFERROR(INDEX(FW$100:FW$149,_xlfn.AGGREGATE(15,6,(ROW(FW$100:FW$149)-ROW(FW$100)+1)/($FW$100:$FW$149="PASS"),ROWS(FW$153:FW194))),"")</f>
        <v>PASS</v>
      </c>
      <c r="FX194" s="28">
        <f>IFERROR(INDEX(FX$100:FX$149,_xlfn.AGGREGATE(15,6,(ROW(FX$100:FX$149)-ROW(FX$100)+1)/($FW$100:$FW$149="PASS"),ROWS(FX$153:FX194))),"")</f>
        <v>3</v>
      </c>
      <c r="FY194" s="25">
        <f>IFERROR(INDEX(FY$100:FY$149,_xlfn.AGGREGATE(15,6,(ROW(FY$100:FY$149)-ROW(FY$100)+1)/($FW$100:$FW$149="PASS"),ROWS(FY$153:FY194))),"")</f>
        <v>1</v>
      </c>
      <c r="FZ194" s="25">
        <f>IFERROR(INDEX(FZ$100:FZ$149,_xlfn.AGGREGATE(15,6,(ROW(FZ$100:FZ$149)-ROW(FZ$100)+1)/($FW$100:$FW$149="PASS"),ROWS(FZ$153:FZ194))),"")</f>
        <v>3</v>
      </c>
      <c r="GA194" s="25">
        <f>IFERROR(INDEX(GA$100:GA$149,_xlfn.AGGREGATE(15,6,(ROW(GA$100:GA$149)-ROW(GA$100)+1)/($FW$100:$FW$149="PASS"),ROWS(GA$153:GA194))),"")</f>
        <v>1</v>
      </c>
      <c r="GB194" s="25">
        <f>IFERROR(INDEX(GB$100:GB$149,_xlfn.AGGREGATE(15,6,(ROW(GB$100:GB$149)-ROW(FX$100)+1)/($FW$100:$FW$149="PASS"),ROWS(GB$153:GB194))),"")</f>
        <v>3</v>
      </c>
      <c r="GC194" s="25">
        <f>IFERROR(INDEX(GC$100:GC$149,_xlfn.AGGREGATE(15,6,(ROW(GC$100:GC$149)-ROW(FY$100)+1)/($FW$100:$FW$149="PASS"),ROWS(GC$153:GC194))),"")</f>
        <v>1</v>
      </c>
      <c r="GD194" s="25">
        <f>IFERROR(INDEX(GD$100:GD$149,_xlfn.AGGREGATE(15,6,(ROW(GD$100:GD$149)-ROW(FZ$100)+1)/($FW$100:$FW$149="PASS"),ROWS(GD$153:GD194))),"")</f>
        <v>3</v>
      </c>
      <c r="GE194" s="30">
        <f>IFERROR(INDEX(GE$100:GE$149,_xlfn.AGGREGATE(15,6,(ROW(GE$100:GE$149)-ROW(GA$100)+1)/($FW$100:$FW$149="PASS"),ROWS(GE$153:GE194))),"")</f>
        <v>1</v>
      </c>
      <c r="GF194" s="25">
        <f>IFERROR(INDEX(GF$100:GF$149,_xlfn.AGGREGATE(15,6,(ROW(GF$100:GF$149)-ROW(GB$100)+1)/($FW$100:$FW$149="PASS"),ROWS(GF$153:GF194))),"")</f>
        <v>431.5</v>
      </c>
      <c r="GG194" s="25">
        <f>IFERROR(INDEX(GG$100:GG$149,_xlfn.AGGREGATE(15,6,(ROW(GG$100:GG$149)-ROW(GC$100)+1)/($FW$100:$FW$149="PASS"),ROWS(GG$153:GG194))),"")</f>
        <v>0</v>
      </c>
      <c r="GH194" s="25">
        <f>IFERROR(INDEX(GH$100:GH$149,_xlfn.AGGREGATE(15,6,(ROW(GH$100:GH$149)-ROW(GD$100)+1)/($FW$100:$FW$149="PASS"),ROWS(GH$153:GH194))),"")</f>
        <v>468.5</v>
      </c>
      <c r="GI194" s="25">
        <f>IFERROR(INDEX(GI$100:GI$149,_xlfn.AGGREGATE(15,6,(ROW(GI$100:GI$149)-ROW(GE$100)+1)/($FW$100:$FW$149="PASS"),ROWS(GI$153:GI194))),"")</f>
        <v>18.5</v>
      </c>
      <c r="GJ194" s="25">
        <f>IFERROR(INDEX(GJ$100:GJ$149,_xlfn.AGGREGATE(15,6,(ROW(GJ$100:GJ$149)-ROW(GF$100)+1)/($FW$100:$FW$149="PASS"),ROWS(GJ$153:GJ194))),"")</f>
        <v>0</v>
      </c>
      <c r="GK194" s="28">
        <f>IFERROR(INDEX(GK$100:GK$149,_xlfn.AGGREGATE(15,6,(ROW(GK$100:GK$149)-ROW(GG$100)+1)/($FW$100:$FW$149="PASS"),ROWS(GK$153:GK194))),"")</f>
        <v>473.64859999999999</v>
      </c>
      <c r="GL194" s="25">
        <f>IFERROR(INDEX(GL$100:GL$149,_xlfn.AGGREGATE(15,6,(ROW(GL$100:GL$149)-ROW(GH$100)+1)/($FW$100:$FW$149="PASS"),ROWS(GL$153:GL194))),"")</f>
        <v>905.27359999999999</v>
      </c>
      <c r="GM194" s="165">
        <f>IFERROR(INDEX(GM$100:GM$149,_xlfn.AGGREGATE(15,6,(ROW(GM$100:GM$149)-ROW(GI$100)+1)/($FW$100:$FW$149="PASS"),ROWS(GM$153:GM194))),"")</f>
        <v>1373.8986</v>
      </c>
      <c r="GN194" s="25">
        <f>IFERROR(INDEX(GN$100:GN$149,_xlfn.AGGREGATE(15,6,(ROW(GN$100:GN$149)-ROW(GJ$100)+1)/($FW$100:$FW$149="PASS"),ROWS(GN$153:GN194))),"")</f>
        <v>1805.3986</v>
      </c>
      <c r="GO194" s="25"/>
      <c r="GP194" s="305"/>
      <c r="GR194" s="12"/>
      <c r="GS194" s="12"/>
      <c r="GT194" s="12"/>
      <c r="GU194" s="12"/>
      <c r="GV194" s="12"/>
      <c r="GW194" s="12"/>
      <c r="GX194" s="12"/>
      <c r="GY194" s="12"/>
      <c r="GZ194" s="12"/>
      <c r="HA194" s="12"/>
      <c r="HB194" s="12"/>
      <c r="HC194" s="26"/>
      <c r="HD194" s="26"/>
      <c r="HE194" s="26"/>
      <c r="HF194" s="26"/>
      <c r="HG194" s="26"/>
      <c r="HH194" s="2"/>
      <c r="HI194" s="2"/>
      <c r="HJ194" s="25"/>
      <c r="HK194" s="2"/>
      <c r="HL194" s="2"/>
    </row>
    <row r="195" spans="14:220" x14ac:dyDescent="0.3">
      <c r="N195" s="2"/>
      <c r="O195" s="25"/>
      <c r="P195" s="25"/>
      <c r="Q195" s="25"/>
      <c r="R195" s="25"/>
      <c r="S195" s="25"/>
      <c r="T195" s="25"/>
      <c r="U195" s="25"/>
      <c r="V195" s="2"/>
      <c r="W195" s="2"/>
      <c r="X195" s="2"/>
      <c r="Y195" s="25"/>
      <c r="Z195" s="25"/>
      <c r="AA195" s="25"/>
      <c r="AB195" s="2"/>
      <c r="AC195" s="25"/>
      <c r="AD195" s="25"/>
      <c r="AE195" s="25"/>
      <c r="AF195" s="25"/>
      <c r="AG195" s="25"/>
      <c r="AH195" s="25"/>
      <c r="AI195" s="25"/>
      <c r="AJ195" s="25"/>
      <c r="AK195" s="25"/>
      <c r="AL195" s="25"/>
      <c r="AM195" s="25"/>
      <c r="AN195" s="25"/>
      <c r="AO195" s="25"/>
      <c r="AP195" s="25"/>
      <c r="AQ195" s="25"/>
      <c r="AR195" s="142"/>
      <c r="AS195" s="18">
        <v>39</v>
      </c>
      <c r="AT195" s="26" t="s">
        <v>122</v>
      </c>
      <c r="AU195" s="4" t="str">
        <f t="shared" si="261"/>
        <v>FAIL</v>
      </c>
      <c r="AV195" s="26">
        <v>1</v>
      </c>
      <c r="AW195" s="26">
        <v>1</v>
      </c>
      <c r="AX195" s="26">
        <v>3</v>
      </c>
      <c r="AY195" s="26">
        <v>3</v>
      </c>
      <c r="AZ195" s="26">
        <v>1</v>
      </c>
      <c r="BA195" s="26">
        <v>1</v>
      </c>
      <c r="BB195" s="26">
        <v>3</v>
      </c>
      <c r="BC195" s="26">
        <v>3</v>
      </c>
      <c r="BD195" s="26">
        <f t="shared" si="294"/>
        <v>207</v>
      </c>
      <c r="BE195" s="26"/>
      <c r="BF195" s="26">
        <f t="shared" si="295"/>
        <v>285</v>
      </c>
      <c r="BG195" s="63">
        <f t="shared" si="293"/>
        <v>39</v>
      </c>
      <c r="BH195" s="26"/>
      <c r="BI195" s="138">
        <f t="shared" si="296"/>
        <v>207</v>
      </c>
      <c r="BJ195" s="138">
        <f t="shared" si="297"/>
        <v>414</v>
      </c>
      <c r="BK195" s="138">
        <f t="shared" si="298"/>
        <v>699</v>
      </c>
      <c r="BL195" s="138">
        <f t="shared" si="299"/>
        <v>984</v>
      </c>
      <c r="BM195" s="138">
        <f t="shared" si="300"/>
        <v>1191</v>
      </c>
      <c r="BN195" s="138">
        <f t="shared" si="301"/>
        <v>1398</v>
      </c>
      <c r="BO195" s="138">
        <f t="shared" si="302"/>
        <v>1683</v>
      </c>
      <c r="BP195" s="138">
        <f t="shared" si="303"/>
        <v>0</v>
      </c>
      <c r="BQ195" s="26"/>
      <c r="BR195" s="26" t="str">
        <f t="shared" si="272"/>
        <v>yes3</v>
      </c>
      <c r="BS195" s="26" t="str">
        <f t="shared" si="250"/>
        <v>Int</v>
      </c>
      <c r="BT195" s="26"/>
      <c r="BU195" s="26"/>
      <c r="BV195" s="1">
        <f t="shared" si="288"/>
        <v>0</v>
      </c>
      <c r="BW195" s="1">
        <f t="shared" si="288"/>
        <v>0</v>
      </c>
      <c r="BX195" s="1">
        <f t="shared" si="288"/>
        <v>0</v>
      </c>
      <c r="BY195" s="1">
        <f t="shared" si="288"/>
        <v>0</v>
      </c>
      <c r="BZ195" s="1">
        <f t="shared" si="288"/>
        <v>0</v>
      </c>
      <c r="CA195" s="1">
        <f t="shared" si="288"/>
        <v>1</v>
      </c>
      <c r="CB195" s="1">
        <f t="shared" si="288"/>
        <v>0</v>
      </c>
      <c r="CC195" s="1">
        <f t="shared" si="288"/>
        <v>0</v>
      </c>
      <c r="CD195" s="1">
        <f t="shared" si="288"/>
        <v>0</v>
      </c>
      <c r="CE195" s="1">
        <f t="shared" si="288"/>
        <v>0</v>
      </c>
      <c r="CF195" s="1">
        <f t="shared" si="289"/>
        <v>0</v>
      </c>
      <c r="CG195" s="1">
        <f t="shared" si="289"/>
        <v>0</v>
      </c>
      <c r="CH195" s="1">
        <f t="shared" si="289"/>
        <v>0</v>
      </c>
      <c r="CI195" s="1">
        <f t="shared" si="289"/>
        <v>0</v>
      </c>
      <c r="CJ195" s="1">
        <f t="shared" si="289"/>
        <v>0</v>
      </c>
      <c r="CK195" s="1">
        <f t="shared" si="289"/>
        <v>0</v>
      </c>
      <c r="CL195" s="1">
        <f t="shared" si="289"/>
        <v>0</v>
      </c>
      <c r="CM195" s="1">
        <f t="shared" si="289"/>
        <v>0</v>
      </c>
      <c r="CN195" s="1">
        <f t="shared" si="289"/>
        <v>0</v>
      </c>
      <c r="CO195" s="1">
        <f t="shared" si="289"/>
        <v>0</v>
      </c>
      <c r="CP195" s="1">
        <f t="shared" si="290"/>
        <v>0</v>
      </c>
      <c r="CQ195" s="1">
        <f t="shared" si="290"/>
        <v>0</v>
      </c>
      <c r="CR195" s="1">
        <f t="shared" si="290"/>
        <v>0</v>
      </c>
      <c r="CS195" s="1">
        <f t="shared" si="290"/>
        <v>0</v>
      </c>
      <c r="CT195" s="1">
        <f t="shared" si="290"/>
        <v>0</v>
      </c>
      <c r="CU195" s="1">
        <f t="shared" si="290"/>
        <v>0</v>
      </c>
      <c r="CV195" s="1">
        <f t="shared" si="290"/>
        <v>0</v>
      </c>
      <c r="CW195" s="1">
        <f t="shared" si="290"/>
        <v>0</v>
      </c>
      <c r="CX195" s="1">
        <f t="shared" si="290"/>
        <v>0</v>
      </c>
      <c r="CY195" s="1">
        <f t="shared" si="290"/>
        <v>0</v>
      </c>
      <c r="CZ195" s="1">
        <f t="shared" si="291"/>
        <v>0</v>
      </c>
      <c r="DA195" s="1">
        <f t="shared" si="291"/>
        <v>0</v>
      </c>
      <c r="DB195" s="1">
        <f t="shared" si="291"/>
        <v>0</v>
      </c>
      <c r="DC195" s="1">
        <f t="shared" si="291"/>
        <v>0</v>
      </c>
      <c r="DD195" s="1">
        <f t="shared" si="291"/>
        <v>0</v>
      </c>
      <c r="DE195" s="1">
        <f t="shared" si="291"/>
        <v>1</v>
      </c>
      <c r="DF195" s="1">
        <f t="shared" si="291"/>
        <v>0</v>
      </c>
      <c r="DG195" s="1">
        <f t="shared" si="291"/>
        <v>0</v>
      </c>
      <c r="DH195" s="1">
        <f t="shared" si="291"/>
        <v>0</v>
      </c>
      <c r="DI195" s="1">
        <f t="shared" si="291"/>
        <v>0</v>
      </c>
      <c r="DJ195" s="1">
        <f t="shared" si="292"/>
        <v>0</v>
      </c>
      <c r="DK195" s="1">
        <f t="shared" si="292"/>
        <v>0</v>
      </c>
      <c r="DL195" s="1">
        <f t="shared" si="292"/>
        <v>1</v>
      </c>
      <c r="DM195" s="1">
        <f t="shared" si="292"/>
        <v>0</v>
      </c>
      <c r="DN195" s="1">
        <f t="shared" si="292"/>
        <v>0</v>
      </c>
      <c r="DO195" s="1">
        <f t="shared" si="292"/>
        <v>0</v>
      </c>
      <c r="DP195" s="26"/>
      <c r="DQ195" s="26"/>
      <c r="DR195" s="26"/>
      <c r="DS195" s="26"/>
      <c r="DT195" s="366"/>
      <c r="DU195" s="142"/>
      <c r="DV195" s="26"/>
      <c r="DW195" s="48">
        <v>182</v>
      </c>
      <c r="DX195" s="26" t="str">
        <f>IFERROR(INDEX(AT$11:AT$2000,_xlfn.AGGREGATE(15,6,(ROW(AT$11:AT$2000)-ROW(AT$11)+1)/($AU$11:$AU$2000=$DY$8),ROWS(DX$11:DX195))),"")</f>
        <v/>
      </c>
      <c r="DY195" s="4" t="str">
        <f>IFERROR(INDEX(AU$11:AU$2000,_xlfn.AGGREGATE(15,6,(ROW(AU$11:AU$2000)-ROW(AU$11)+1)/($AU$11:$AU$2000=$DY$8),ROWS(DY$11:DY195))),"")</f>
        <v/>
      </c>
      <c r="DZ195" s="26" t="str">
        <f>IFERROR(INDEX(AV$11:AV$2000,_xlfn.AGGREGATE(15,6,(ROW(AV$11:AV$2000)-ROW(AV$11)+1)/($AU$11:$AU$2000=$DY$8),ROWS(DZ$11:DZ195))),"")</f>
        <v/>
      </c>
      <c r="EA195" s="26" t="str">
        <f>IFERROR(INDEX(AW$11:AW$2000,_xlfn.AGGREGATE(15,6,(ROW(AW$11:AW$2000)-ROW(AW$11)+1)/($AU$11:$AU$2000=$DY$8),ROWS(EA$11:EA195))),"")</f>
        <v/>
      </c>
      <c r="EB195" s="26" t="str">
        <f>IFERROR(INDEX(AX$11:AX$2000,_xlfn.AGGREGATE(15,6,(ROW(AX$11:AX$2000)-ROW(AX$11)+1)/($AU$11:$AU$2000=$DY$8),ROWS(EB$11:EB195))),"")</f>
        <v/>
      </c>
      <c r="EC195" s="26" t="str">
        <f>IFERROR(INDEX(AY$11:AY$2000,_xlfn.AGGREGATE(15,6,(ROW(AY$11:AY$2000)-ROW(AY$11)+1)/($AU$11:$AU$2000=$DY$8),ROWS(EC$11:EC195))),"")</f>
        <v/>
      </c>
      <c r="ED195" s="26" t="str">
        <f>IFERROR(INDEX(AZ$11:AZ$2000,_xlfn.AGGREGATE(15,6,(ROW(AZ$11:AZ$2000)-ROW(AZ$11)+1)/($AU$11:$AU$2000=$DY$8),ROWS(ED$11:ED195))),"")</f>
        <v/>
      </c>
      <c r="EE195" s="26" t="str">
        <f>IFERROR(INDEX(BA$11:BA$2000,_xlfn.AGGREGATE(15,6,(ROW(BA$11:BA$2000)-ROW(BA$11)+1)/($AU$11:$AU$2000=$DY$8),ROWS(EE$11:EE195))),"")</f>
        <v/>
      </c>
      <c r="EF195" s="26" t="str">
        <f>IFERROR(INDEX(BB$11:BB$2000,_xlfn.AGGREGATE(15,6,(ROW(BB$11:BB$2000)-ROW(BB$11)+1)/($AU$11:$AU$2000=$DY$8),ROWS(EF$11:EF195))),"")</f>
        <v/>
      </c>
      <c r="EG195" s="26" t="str">
        <f>IFERROR(INDEX(BC$11:BC$2000,_xlfn.AGGREGATE(15,6,(ROW(BC$11:BC$2000)-ROW(BC$11)+1)/($AU$11:$AU$2000=$DY$8),ROWS(EG$11:EG195))),"")</f>
        <v/>
      </c>
      <c r="EH195" s="26" t="str">
        <f>IFERROR(INDEX(BD$11:BD$2000,_xlfn.AGGREGATE(15,6,(ROW(BD$11:BD$2000)-ROW(BD$11)+1)/($AU$11:$AU$2000=$DY$8),ROWS(EH$11:EH195))),"")</f>
        <v/>
      </c>
      <c r="EI195" s="26" t="str">
        <f>IFERROR(INDEX(BE$11:BE$2000,_xlfn.AGGREGATE(15,6,(ROW(BE$11:BE$2000)-ROW(BE$11)+1)/($AU$11:$AU$2000=$DY$8),ROWS(EI$11:EI195))),"")</f>
        <v/>
      </c>
      <c r="EJ195" s="26" t="str">
        <f>IFERROR(INDEX(BF$11:BF$2000,_xlfn.AGGREGATE(15,6,(ROW(BF$11:BF$2000)-ROW(BF$11)+1)/($AU$11:$AU$2000=$DY$8),ROWS(EJ$11:EJ195))),"")</f>
        <v/>
      </c>
      <c r="EK195" s="26" t="str">
        <f>IFERROR(INDEX(BG$11:BG$2000,_xlfn.AGGREGATE(15,6,(ROW(BG$11:BG$2000)-ROW(BG$11)+1)/($AU$11:$AU$2000=$DY$8),ROWS(EK$11:EK195))),"")</f>
        <v/>
      </c>
      <c r="EL195" s="26" t="str">
        <f>IFERROR(INDEX(BH$11:BH$2000,_xlfn.AGGREGATE(15,6,(ROW(BH$11:BH$2000)-ROW(BH$11)+1)/($AU$11:$AU$2000=$DY$8),ROWS(EL$11:EL195))),"")</f>
        <v/>
      </c>
      <c r="EM195" s="26" t="str">
        <f>IFERROR(INDEX(BI$11:BI$2000,_xlfn.AGGREGATE(15,6,(ROW(BI$11:BI$2000)-ROW(BI$11)+1)/($AU$11:$AU$2000=$DY$8),ROWS(EM$11:EM195))),"")</f>
        <v/>
      </c>
      <c r="EN195" s="26" t="str">
        <f>IFERROR(INDEX(BJ$11:BJ$2000,_xlfn.AGGREGATE(15,6,(ROW(BJ$11:BJ$2000)-ROW(BJ$11)+1)/($AU$11:$AU$2000=$DY$8),ROWS(EN$11:EN195))),"")</f>
        <v/>
      </c>
      <c r="EO195" s="26" t="str">
        <f>IFERROR(INDEX(BK$11:BK$2000,_xlfn.AGGREGATE(15,6,(ROW(BK$11:BK$2000)-ROW(BK$11)+1)/($AU$11:$AU$2000=$DY$8),ROWS(EO$11:EO195))),"")</f>
        <v/>
      </c>
      <c r="EP195" s="26" t="str">
        <f>IFERROR(INDEX(BL$11:BL$2000,_xlfn.AGGREGATE(15,6,(ROW(BL$11:BL$2000)-ROW(BL$11)+1)/($AU$11:$AU$2000=$DY$8),ROWS(EP$11:EP195))),"")</f>
        <v/>
      </c>
      <c r="EQ195" s="26" t="str">
        <f>IFERROR(INDEX(BM$11:BM$2000,_xlfn.AGGREGATE(15,6,(ROW(BM$11:BM$2000)-ROW(BM$11)+1)/($AU$11:$AU$2000=$DY$8),ROWS(EQ$11:EQ195))),"")</f>
        <v/>
      </c>
      <c r="ER195" s="26" t="str">
        <f>IFERROR(INDEX(BN$11:BN$2000,_xlfn.AGGREGATE(15,6,(ROW(BN$11:BN$2000)-ROW(BN$11)+1)/($AU$11:$AU$2000=$DY$8),ROWS(ER$11:ER195))),"")</f>
        <v/>
      </c>
      <c r="ES195" s="26" t="str">
        <f>IFERROR(INDEX(BO$11:BO$2000,_xlfn.AGGREGATE(15,6,(ROW(BO$11:BO$2000)-ROW(BO$11)+1)/($AU$11:$AU$2000=$DY$8),ROWS(ES$11:ES195))),"")</f>
        <v/>
      </c>
      <c r="ET195" s="63" t="str">
        <f>IFERROR(INDEX(BP$11:BP$2000,_xlfn.AGGREGATE(15,6,(ROW(BP$11:BP$2000)-ROW(BP$11)+1)/($AU$11:$AU$2000=$DY$8),ROWS(ET$11:ET195))),"")</f>
        <v/>
      </c>
      <c r="EU195" s="25"/>
      <c r="EV195" s="47">
        <v>43</v>
      </c>
      <c r="EX195" s="164" t="str">
        <f>IFERROR(INDEX(EX$100:EX$149,_xlfn.AGGREGATE(15,6,(ROW(EX$100:EX$149)-ROW(EX$100)+1)/($EX$100:$EX$149="PASS"),ROWS(EX$153:EX195))),"")</f>
        <v/>
      </c>
      <c r="EY195" s="28" t="str">
        <f>IFERROR(INDEX(EY$100:EY$149,_xlfn.AGGREGATE(15,6,(ROW(EY$100:EY$149)-ROW(EY$100)+1)/($EX$100:$EX$149="PASS"),ROWS(EY$153:EY195))),"")</f>
        <v/>
      </c>
      <c r="EZ195" s="25" t="str">
        <f>IFERROR(INDEX(EZ$100:EZ$149,_xlfn.AGGREGATE(15,6,(ROW(EZ$100:EZ$149)-ROW(EZ$100)+1)/($EX$100:$EX$149="PASS"),ROWS(EZ$153:EZ195))),"")</f>
        <v/>
      </c>
      <c r="FA195" s="25" t="str">
        <f>IFERROR(INDEX(FA$100:FA$149,_xlfn.AGGREGATE(15,6,(ROW(FA$100:FA$149)-ROW(FA$100)+1)/($EX$100:$EX$149="PASS"),ROWS(FA$153:FA195))),"")</f>
        <v/>
      </c>
      <c r="FB195" s="25" t="str">
        <f>IFERROR(INDEX(FB$100:FB$149,_xlfn.AGGREGATE(15,6,(ROW(FB$100:FB$149)-ROW(FB$100)+1)/($EX$100:$EX$149="PASS"),ROWS(FB$153:FB195))),"")</f>
        <v/>
      </c>
      <c r="FC195" s="25" t="str">
        <f>IFERROR(INDEX(FC$100:FC$149,_xlfn.AGGREGATE(15,6,(ROW(FC$100:FC$149)-ROW(EY$100)+1)/($EX$100:$EX$149="PASS"),ROWS(FC$153:FC195))),"")</f>
        <v/>
      </c>
      <c r="FD195" s="25" t="str">
        <f>IFERROR(INDEX(FD$100:FD$149,_xlfn.AGGREGATE(15,6,(ROW(FD$100:FD$149)-ROW(EZ$100)+1)/($EX$100:$EX$149="PASS"),ROWS(FD$153:FD195))),"")</f>
        <v/>
      </c>
      <c r="FE195" s="25" t="str">
        <f>IFERROR(INDEX(FE$100:FE$149,_xlfn.AGGREGATE(15,6,(ROW(FE$100:FE$149)-ROW(FA$100)+1)/($EX$100:$EX$149="PASS"),ROWS(FE$153:FE195))),"")</f>
        <v/>
      </c>
      <c r="FF195" s="30" t="str">
        <f>IFERROR(INDEX(FF$100:FF$149,_xlfn.AGGREGATE(15,6,(ROW(FF$100:FF$149)-ROW(FB$100)+1)/($EX$100:$EX$149="PASS"),ROWS(FF$153:FF195))),"")</f>
        <v/>
      </c>
      <c r="FG195" s="25" t="str">
        <f>IFERROR(INDEX(FG$100:FG$149,_xlfn.AGGREGATE(15,6,(ROW(FG$100:FG$149)-ROW(FC$100)+1)/($EX$100:$EX$149="PASS"),ROWS(FG$153:FG195))),"")</f>
        <v/>
      </c>
      <c r="FH195" s="25" t="str">
        <f>IFERROR(INDEX(FH$100:FH$149,_xlfn.AGGREGATE(15,6,(ROW(FH$100:FH$149)-ROW(FD$100)+1)/($EX$100:$EX$149="PASS"),ROWS(FH$153:FH195))),"")</f>
        <v/>
      </c>
      <c r="FI195" s="25" t="str">
        <f>IFERROR(INDEX(FI$100:FI$149,_xlfn.AGGREGATE(15,6,(ROW(FI$100:FI$149)-ROW(FE$100)+1)/($EX$100:$EX$149="PASS"),ROWS(FI$153:FI195))),"")</f>
        <v/>
      </c>
      <c r="FJ195" s="25" t="str">
        <f>IFERROR(INDEX(FJ$100:FJ$149,_xlfn.AGGREGATE(15,6,(ROW(FJ$100:FJ$149)-ROW(FF$100)+1)/($EX$100:$EX$149="PASS"),ROWS(FJ$153:FJ195))),"")</f>
        <v/>
      </c>
      <c r="FK195" s="25"/>
      <c r="FL195" s="28" t="str">
        <f>IFERROR(INDEX(FL$100:FL$149,_xlfn.AGGREGATE(15,6,(ROW(FL$100:FL$149)-ROW(FH$100)+1)/($EX$100:$EX$149="PASS"),ROWS(FL$153:FL195))),"")</f>
        <v/>
      </c>
      <c r="FM195" s="25" t="str">
        <f>IFERROR(INDEX(FM$100:FM$149,_xlfn.AGGREGATE(15,6,(ROW(FM$100:FM$149)-ROW(FI$100)+1)/($EX$100:$EX$149="PASS"),ROWS(FM$153:FM195))),"")</f>
        <v/>
      </c>
      <c r="FN195" s="25" t="str">
        <f>IFERROR(INDEX(FN$100:FN$149,_xlfn.AGGREGATE(15,6,(ROW(FN$100:FN$149)-ROW(FJ$100)+1)/($EX$100:$EX$149="PASS"),ROWS(FN$153:FN195))),"")</f>
        <v/>
      </c>
      <c r="FO195" s="25" t="str">
        <f>IFERROR(INDEX(FO$100:FO$149,_xlfn.AGGREGATE(15,6,(ROW(FO$100:FO$149)-ROW(FK$100)+1)/($EX$100:$EX$149="PASS"),ROWS(FO$153:FO195))),"")</f>
        <v/>
      </c>
      <c r="FP195" s="25" t="str">
        <f>IFERROR(INDEX(FP$100:FP$149,_xlfn.AGGREGATE(15,6,(ROW(FP$100:FP$149)-ROW(FL$100)+1)/($EX$100:$EX$149="PASS"),ROWS(FP$153:FP195))),"")</f>
        <v/>
      </c>
      <c r="FQ195" s="25" t="str">
        <f>IFERROR(INDEX(FQ$100:FQ$149,_xlfn.AGGREGATE(15,6,(ROW(FQ$100:FQ$149)-ROW(FM$100)+1)/($EX$100:$EX$149="PASS"),ROWS(FQ$153:FQ195))),"")</f>
        <v/>
      </c>
      <c r="FR195" s="25" t="str">
        <f>IFERROR(INDEX(FR$100:FR$149,_xlfn.AGGREGATE(15,6,(ROW(FR$100:FR$149)-ROW(FN$100)+1)/($EX$100:$EX$149="PASS"),ROWS(FR$153:FR195))),"")</f>
        <v/>
      </c>
      <c r="FS195" s="165" t="str">
        <f>IFERROR(INDEX(FS$100:FS$149,_xlfn.AGGREGATE(15,6,(ROW(FS$100:FS$149)-ROW(FO$100)+1)/($EX$100:$EX$149="PASS"),ROWS(FS$153:FS195))),"")</f>
        <v/>
      </c>
      <c r="FT195" s="25"/>
      <c r="FU195" s="49"/>
      <c r="FV195" s="21"/>
      <c r="FW195" s="164" t="str">
        <f>IFERROR(INDEX(FW$100:FW$149,_xlfn.AGGREGATE(15,6,(ROW(FW$100:FW$149)-ROW(FW$100)+1)/($FW$100:$FW$149="PASS"),ROWS(FW$153:FW195))),"")</f>
        <v>PASS</v>
      </c>
      <c r="FX195" s="28">
        <f>IFERROR(INDEX(FX$100:FX$149,_xlfn.AGGREGATE(15,6,(ROW(FX$100:FX$149)-ROW(FX$100)+1)/($FW$100:$FW$149="PASS"),ROWS(FX$153:FX195))),"")</f>
        <v>1</v>
      </c>
      <c r="FY195" s="25">
        <f>IFERROR(INDEX(FY$100:FY$149,_xlfn.AGGREGATE(15,6,(ROW(FY$100:FY$149)-ROW(FY$100)+1)/($FW$100:$FW$149="PASS"),ROWS(FY$153:FY195))),"")</f>
        <v>3</v>
      </c>
      <c r="FZ195" s="25">
        <f>IFERROR(INDEX(FZ$100:FZ$149,_xlfn.AGGREGATE(15,6,(ROW(FZ$100:FZ$149)-ROW(FZ$100)+1)/($FW$100:$FW$149="PASS"),ROWS(FZ$153:FZ195))),"")</f>
        <v>1</v>
      </c>
      <c r="GA195" s="25">
        <f>IFERROR(INDEX(GA$100:GA$149,_xlfn.AGGREGATE(15,6,(ROW(GA$100:GA$149)-ROW(GA$100)+1)/($FW$100:$FW$149="PASS"),ROWS(GA$153:GA195))),"")</f>
        <v>3</v>
      </c>
      <c r="GB195" s="25">
        <f>IFERROR(INDEX(GB$100:GB$149,_xlfn.AGGREGATE(15,6,(ROW(GB$100:GB$149)-ROW(FX$100)+1)/($FW$100:$FW$149="PASS"),ROWS(GB$153:GB195))),"")</f>
        <v>1</v>
      </c>
      <c r="GC195" s="25">
        <f>IFERROR(INDEX(GC$100:GC$149,_xlfn.AGGREGATE(15,6,(ROW(GC$100:GC$149)-ROW(FY$100)+1)/($FW$100:$FW$149="PASS"),ROWS(GC$153:GC195))),"")</f>
        <v>3</v>
      </c>
      <c r="GD195" s="25">
        <f>IFERROR(INDEX(GD$100:GD$149,_xlfn.AGGREGATE(15,6,(ROW(GD$100:GD$149)-ROW(FZ$100)+1)/($FW$100:$FW$149="PASS"),ROWS(GD$153:GD195))),"")</f>
        <v>1</v>
      </c>
      <c r="GE195" s="30">
        <f>IFERROR(INDEX(GE$100:GE$149,_xlfn.AGGREGATE(15,6,(ROW(GE$100:GE$149)-ROW(GA$100)+1)/($FW$100:$FW$149="PASS"),ROWS(GE$153:GE195))),"")</f>
        <v>3</v>
      </c>
      <c r="GF195" s="25">
        <f>IFERROR(INDEX(GF$100:GF$149,_xlfn.AGGREGATE(15,6,(ROW(GF$100:GF$149)-ROW(GB$100)+1)/($FW$100:$FW$149="PASS"),ROWS(GF$153:GF195))),"")</f>
        <v>431.5</v>
      </c>
      <c r="GG195" s="25">
        <f>IFERROR(INDEX(GG$100:GG$149,_xlfn.AGGREGATE(15,6,(ROW(GG$100:GG$149)-ROW(GC$100)+1)/($FW$100:$FW$149="PASS"),ROWS(GG$153:GG195))),"")</f>
        <v>0</v>
      </c>
      <c r="GH195" s="25">
        <f>IFERROR(INDEX(GH$100:GH$149,_xlfn.AGGREGATE(15,6,(ROW(GH$100:GH$149)-ROW(GD$100)+1)/($FW$100:$FW$149="PASS"),ROWS(GH$153:GH195))),"")</f>
        <v>468.5</v>
      </c>
      <c r="GI195" s="25">
        <f>IFERROR(INDEX(GI$100:GI$149,_xlfn.AGGREGATE(15,6,(ROW(GI$100:GI$149)-ROW(GE$100)+1)/($FW$100:$FW$149="PASS"),ROWS(GI$153:GI195))),"")</f>
        <v>18.5</v>
      </c>
      <c r="GJ195" s="25">
        <f>IFERROR(INDEX(GJ$100:GJ$149,_xlfn.AGGREGATE(15,6,(ROW(GJ$100:GJ$149)-ROW(GF$100)+1)/($FW$100:$FW$149="PASS"),ROWS(GJ$153:GJ195))),"")</f>
        <v>0</v>
      </c>
      <c r="GK195" s="28">
        <f>IFERROR(INDEX(GK$100:GK$149,_xlfn.AGGREGATE(15,6,(ROW(GK$100:GK$149)-ROW(GG$100)+1)/($FW$100:$FW$149="PASS"),ROWS(GK$153:GK195))),"")</f>
        <v>436.64859999999999</v>
      </c>
      <c r="GL195" s="25">
        <f>IFERROR(INDEX(GL$100:GL$149,_xlfn.AGGREGATE(15,6,(ROW(GL$100:GL$149)-ROW(GH$100)+1)/($FW$100:$FW$149="PASS"),ROWS(GL$153:GL195))),"")</f>
        <v>905.27359999999999</v>
      </c>
      <c r="GM195" s="165">
        <f>IFERROR(INDEX(GM$100:GM$149,_xlfn.AGGREGATE(15,6,(ROW(GM$100:GM$149)-ROW(GI$100)+1)/($FW$100:$FW$149="PASS"),ROWS(GM$153:GM195))),"")</f>
        <v>1336.8986</v>
      </c>
      <c r="GN195" s="25">
        <f>IFERROR(INDEX(GN$100:GN$149,_xlfn.AGGREGATE(15,6,(ROW(GN$100:GN$149)-ROW(GJ$100)+1)/($FW$100:$FW$149="PASS"),ROWS(GN$153:GN195))),"")</f>
        <v>1805.3986</v>
      </c>
      <c r="GO195" s="25"/>
      <c r="GP195" s="305"/>
      <c r="GR195" s="12"/>
      <c r="GS195" s="12"/>
      <c r="GT195" s="12"/>
      <c r="GU195" s="12"/>
      <c r="GV195" s="12"/>
      <c r="GW195" s="12"/>
      <c r="GX195" s="12"/>
      <c r="GY195" s="12"/>
      <c r="GZ195" s="12"/>
      <c r="HA195" s="12"/>
      <c r="HB195" s="12"/>
      <c r="HC195" s="26"/>
      <c r="HD195" s="26"/>
      <c r="HE195" s="26"/>
      <c r="HF195" s="26"/>
      <c r="HG195" s="26"/>
      <c r="HH195" s="2"/>
      <c r="HI195" s="2"/>
      <c r="HJ195" s="25"/>
      <c r="HK195" s="2"/>
      <c r="HL195" s="2"/>
    </row>
    <row r="196" spans="14:220" x14ac:dyDescent="0.3">
      <c r="N196" s="2"/>
      <c r="O196" s="25"/>
      <c r="P196" s="25"/>
      <c r="Q196" s="25"/>
      <c r="R196" s="25"/>
      <c r="S196" s="25"/>
      <c r="T196" s="25"/>
      <c r="U196" s="25"/>
      <c r="V196" s="2"/>
      <c r="W196" s="2"/>
      <c r="X196" s="2"/>
      <c r="Y196" s="25"/>
      <c r="Z196" s="25"/>
      <c r="AA196" s="25"/>
      <c r="AB196" s="2"/>
      <c r="AC196" s="25"/>
      <c r="AD196" s="25"/>
      <c r="AE196" s="25"/>
      <c r="AF196" s="25"/>
      <c r="AG196" s="25"/>
      <c r="AH196" s="25"/>
      <c r="AI196" s="25"/>
      <c r="AJ196" s="25"/>
      <c r="AK196" s="25"/>
      <c r="AL196" s="25"/>
      <c r="AM196" s="25"/>
      <c r="AN196" s="25"/>
      <c r="AO196" s="25"/>
      <c r="AP196" s="25"/>
      <c r="AQ196" s="25"/>
      <c r="AR196" s="142"/>
      <c r="AS196" s="18">
        <v>40</v>
      </c>
      <c r="AT196" s="26" t="s">
        <v>122</v>
      </c>
      <c r="AU196" s="4" t="str">
        <f t="shared" si="261"/>
        <v>FAIL</v>
      </c>
      <c r="AV196" s="26">
        <v>1</v>
      </c>
      <c r="AW196" s="26">
        <v>1</v>
      </c>
      <c r="AX196" s="26">
        <v>3</v>
      </c>
      <c r="AY196" s="26">
        <v>3</v>
      </c>
      <c r="AZ196" s="26">
        <v>1</v>
      </c>
      <c r="BA196" s="26">
        <v>1</v>
      </c>
      <c r="BB196" s="26">
        <v>3</v>
      </c>
      <c r="BC196" s="26">
        <v>3</v>
      </c>
      <c r="BD196" s="26">
        <f t="shared" si="294"/>
        <v>206</v>
      </c>
      <c r="BE196" s="26"/>
      <c r="BF196" s="26">
        <f t="shared" si="295"/>
        <v>286</v>
      </c>
      <c r="BG196" s="63">
        <f t="shared" si="293"/>
        <v>40</v>
      </c>
      <c r="BH196" s="26"/>
      <c r="BI196" s="138">
        <f t="shared" si="296"/>
        <v>206</v>
      </c>
      <c r="BJ196" s="138">
        <f t="shared" si="297"/>
        <v>412</v>
      </c>
      <c r="BK196" s="138">
        <f t="shared" si="298"/>
        <v>698</v>
      </c>
      <c r="BL196" s="138">
        <f t="shared" si="299"/>
        <v>984</v>
      </c>
      <c r="BM196" s="138">
        <f t="shared" si="300"/>
        <v>1190</v>
      </c>
      <c r="BN196" s="138">
        <f t="shared" si="301"/>
        <v>1396</v>
      </c>
      <c r="BO196" s="138">
        <f t="shared" si="302"/>
        <v>1682</v>
      </c>
      <c r="BP196" s="138">
        <f t="shared" si="303"/>
        <v>0</v>
      </c>
      <c r="BQ196" s="26"/>
      <c r="BR196" s="26" t="str">
        <f>IF(AND(MAX(BI196:BP196)&gt;$J$24,MAX(BI196:BP196)&lt;$J$25),"yes3",IF(AND(MAX(BI196:BP196)&gt;$J$24,MAX(BI196:BP196)&lt;$J$26),"yes2","no"))</f>
        <v>yes3</v>
      </c>
      <c r="BS196" s="26" t="str">
        <f t="shared" si="250"/>
        <v>Int</v>
      </c>
      <c r="BT196" s="26"/>
      <c r="BU196" s="26"/>
      <c r="BV196" s="1">
        <f t="shared" si="288"/>
        <v>0</v>
      </c>
      <c r="BW196" s="1">
        <f t="shared" si="288"/>
        <v>0</v>
      </c>
      <c r="BX196" s="1">
        <f t="shared" si="288"/>
        <v>0</v>
      </c>
      <c r="BY196" s="1">
        <f t="shared" si="288"/>
        <v>0</v>
      </c>
      <c r="BZ196" s="1">
        <f t="shared" si="288"/>
        <v>0</v>
      </c>
      <c r="CA196" s="1">
        <f t="shared" si="288"/>
        <v>1</v>
      </c>
      <c r="CB196" s="1">
        <f t="shared" si="288"/>
        <v>0</v>
      </c>
      <c r="CC196" s="1">
        <f t="shared" si="288"/>
        <v>0</v>
      </c>
      <c r="CD196" s="1">
        <f t="shared" si="288"/>
        <v>0</v>
      </c>
      <c r="CE196" s="1">
        <f t="shared" si="288"/>
        <v>0</v>
      </c>
      <c r="CF196" s="1">
        <f t="shared" si="289"/>
        <v>1</v>
      </c>
      <c r="CG196" s="1">
        <f t="shared" si="289"/>
        <v>0</v>
      </c>
      <c r="CH196" s="1">
        <f t="shared" si="289"/>
        <v>0</v>
      </c>
      <c r="CI196" s="1">
        <f t="shared" si="289"/>
        <v>0</v>
      </c>
      <c r="CJ196" s="1">
        <f t="shared" si="289"/>
        <v>0</v>
      </c>
      <c r="CK196" s="1">
        <f t="shared" si="289"/>
        <v>0</v>
      </c>
      <c r="CL196" s="1">
        <f t="shared" si="289"/>
        <v>0</v>
      </c>
      <c r="CM196" s="1">
        <f t="shared" si="289"/>
        <v>0</v>
      </c>
      <c r="CN196" s="1">
        <f t="shared" si="289"/>
        <v>0</v>
      </c>
      <c r="CO196" s="1">
        <f t="shared" si="289"/>
        <v>0</v>
      </c>
      <c r="CP196" s="1">
        <f t="shared" si="290"/>
        <v>0</v>
      </c>
      <c r="CQ196" s="1">
        <f t="shared" si="290"/>
        <v>0</v>
      </c>
      <c r="CR196" s="1">
        <f t="shared" si="290"/>
        <v>0</v>
      </c>
      <c r="CS196" s="1">
        <f t="shared" si="290"/>
        <v>0</v>
      </c>
      <c r="CT196" s="1">
        <f t="shared" si="290"/>
        <v>0</v>
      </c>
      <c r="CU196" s="1">
        <f t="shared" si="290"/>
        <v>0</v>
      </c>
      <c r="CV196" s="1">
        <f t="shared" si="290"/>
        <v>0</v>
      </c>
      <c r="CW196" s="1">
        <f t="shared" si="290"/>
        <v>0</v>
      </c>
      <c r="CX196" s="1">
        <f t="shared" si="290"/>
        <v>0</v>
      </c>
      <c r="CY196" s="1">
        <f t="shared" si="290"/>
        <v>0</v>
      </c>
      <c r="CZ196" s="1">
        <f t="shared" si="291"/>
        <v>0</v>
      </c>
      <c r="DA196" s="1">
        <f t="shared" si="291"/>
        <v>0</v>
      </c>
      <c r="DB196" s="1">
        <f t="shared" si="291"/>
        <v>0</v>
      </c>
      <c r="DC196" s="1">
        <f t="shared" si="291"/>
        <v>0</v>
      </c>
      <c r="DD196" s="1">
        <f t="shared" si="291"/>
        <v>0</v>
      </c>
      <c r="DE196" s="1">
        <f t="shared" si="291"/>
        <v>0</v>
      </c>
      <c r="DF196" s="1">
        <f t="shared" si="291"/>
        <v>0</v>
      </c>
      <c r="DG196" s="1">
        <f t="shared" si="291"/>
        <v>0</v>
      </c>
      <c r="DH196" s="1">
        <f t="shared" si="291"/>
        <v>0</v>
      </c>
      <c r="DI196" s="1">
        <f t="shared" si="291"/>
        <v>0</v>
      </c>
      <c r="DJ196" s="1">
        <f t="shared" si="292"/>
        <v>0</v>
      </c>
      <c r="DK196" s="1">
        <f t="shared" si="292"/>
        <v>0</v>
      </c>
      <c r="DL196" s="1">
        <f t="shared" si="292"/>
        <v>1</v>
      </c>
      <c r="DM196" s="1">
        <f t="shared" si="292"/>
        <v>0</v>
      </c>
      <c r="DN196" s="1">
        <f t="shared" si="292"/>
        <v>0</v>
      </c>
      <c r="DO196" s="1">
        <f t="shared" si="292"/>
        <v>0</v>
      </c>
      <c r="DP196" s="26"/>
      <c r="DQ196" s="26"/>
      <c r="DR196" s="26"/>
      <c r="DS196" s="26"/>
      <c r="DT196" s="366"/>
      <c r="DU196" s="142"/>
      <c r="DV196" s="26"/>
      <c r="DW196" s="48">
        <v>183</v>
      </c>
      <c r="DX196" s="26" t="str">
        <f>IFERROR(INDEX(AT$11:AT$2000,_xlfn.AGGREGATE(15,6,(ROW(AT$11:AT$2000)-ROW(AT$11)+1)/($AU$11:$AU$2000=$DY$8),ROWS(DX$11:DX196))),"")</f>
        <v/>
      </c>
      <c r="DY196" s="4" t="str">
        <f>IFERROR(INDEX(AU$11:AU$2000,_xlfn.AGGREGATE(15,6,(ROW(AU$11:AU$2000)-ROW(AU$11)+1)/($AU$11:$AU$2000=$DY$8),ROWS(DY$11:DY196))),"")</f>
        <v/>
      </c>
      <c r="DZ196" s="26" t="str">
        <f>IFERROR(INDEX(AV$11:AV$2000,_xlfn.AGGREGATE(15,6,(ROW(AV$11:AV$2000)-ROW(AV$11)+1)/($AU$11:$AU$2000=$DY$8),ROWS(DZ$11:DZ196))),"")</f>
        <v/>
      </c>
      <c r="EA196" s="26" t="str">
        <f>IFERROR(INDEX(AW$11:AW$2000,_xlfn.AGGREGATE(15,6,(ROW(AW$11:AW$2000)-ROW(AW$11)+1)/($AU$11:$AU$2000=$DY$8),ROWS(EA$11:EA196))),"")</f>
        <v/>
      </c>
      <c r="EB196" s="26" t="str">
        <f>IFERROR(INDEX(AX$11:AX$2000,_xlfn.AGGREGATE(15,6,(ROW(AX$11:AX$2000)-ROW(AX$11)+1)/($AU$11:$AU$2000=$DY$8),ROWS(EB$11:EB196))),"")</f>
        <v/>
      </c>
      <c r="EC196" s="26" t="str">
        <f>IFERROR(INDEX(AY$11:AY$2000,_xlfn.AGGREGATE(15,6,(ROW(AY$11:AY$2000)-ROW(AY$11)+1)/($AU$11:$AU$2000=$DY$8),ROWS(EC$11:EC196))),"")</f>
        <v/>
      </c>
      <c r="ED196" s="26" t="str">
        <f>IFERROR(INDEX(AZ$11:AZ$2000,_xlfn.AGGREGATE(15,6,(ROW(AZ$11:AZ$2000)-ROW(AZ$11)+1)/($AU$11:$AU$2000=$DY$8),ROWS(ED$11:ED196))),"")</f>
        <v/>
      </c>
      <c r="EE196" s="26" t="str">
        <f>IFERROR(INDEX(BA$11:BA$2000,_xlfn.AGGREGATE(15,6,(ROW(BA$11:BA$2000)-ROW(BA$11)+1)/($AU$11:$AU$2000=$DY$8),ROWS(EE$11:EE196))),"")</f>
        <v/>
      </c>
      <c r="EF196" s="26" t="str">
        <f>IFERROR(INDEX(BB$11:BB$2000,_xlfn.AGGREGATE(15,6,(ROW(BB$11:BB$2000)-ROW(BB$11)+1)/($AU$11:$AU$2000=$DY$8),ROWS(EF$11:EF196))),"")</f>
        <v/>
      </c>
      <c r="EG196" s="26" t="str">
        <f>IFERROR(INDEX(BC$11:BC$2000,_xlfn.AGGREGATE(15,6,(ROW(BC$11:BC$2000)-ROW(BC$11)+1)/($AU$11:$AU$2000=$DY$8),ROWS(EG$11:EG196))),"")</f>
        <v/>
      </c>
      <c r="EH196" s="26" t="str">
        <f>IFERROR(INDEX(BD$11:BD$2000,_xlfn.AGGREGATE(15,6,(ROW(BD$11:BD$2000)-ROW(BD$11)+1)/($AU$11:$AU$2000=$DY$8),ROWS(EH$11:EH196))),"")</f>
        <v/>
      </c>
      <c r="EI196" s="26" t="str">
        <f>IFERROR(INDEX(BE$11:BE$2000,_xlfn.AGGREGATE(15,6,(ROW(BE$11:BE$2000)-ROW(BE$11)+1)/($AU$11:$AU$2000=$DY$8),ROWS(EI$11:EI196))),"")</f>
        <v/>
      </c>
      <c r="EJ196" s="26" t="str">
        <f>IFERROR(INDEX(BF$11:BF$2000,_xlfn.AGGREGATE(15,6,(ROW(BF$11:BF$2000)-ROW(BF$11)+1)/($AU$11:$AU$2000=$DY$8),ROWS(EJ$11:EJ196))),"")</f>
        <v/>
      </c>
      <c r="EK196" s="26" t="str">
        <f>IFERROR(INDEX(BG$11:BG$2000,_xlfn.AGGREGATE(15,6,(ROW(BG$11:BG$2000)-ROW(BG$11)+1)/($AU$11:$AU$2000=$DY$8),ROWS(EK$11:EK196))),"")</f>
        <v/>
      </c>
      <c r="EL196" s="26" t="str">
        <f>IFERROR(INDEX(BH$11:BH$2000,_xlfn.AGGREGATE(15,6,(ROW(BH$11:BH$2000)-ROW(BH$11)+1)/($AU$11:$AU$2000=$DY$8),ROWS(EL$11:EL196))),"")</f>
        <v/>
      </c>
      <c r="EM196" s="26" t="str">
        <f>IFERROR(INDEX(BI$11:BI$2000,_xlfn.AGGREGATE(15,6,(ROW(BI$11:BI$2000)-ROW(BI$11)+1)/($AU$11:$AU$2000=$DY$8),ROWS(EM$11:EM196))),"")</f>
        <v/>
      </c>
      <c r="EN196" s="26" t="str">
        <f>IFERROR(INDEX(BJ$11:BJ$2000,_xlfn.AGGREGATE(15,6,(ROW(BJ$11:BJ$2000)-ROW(BJ$11)+1)/($AU$11:$AU$2000=$DY$8),ROWS(EN$11:EN196))),"")</f>
        <v/>
      </c>
      <c r="EO196" s="26" t="str">
        <f>IFERROR(INDEX(BK$11:BK$2000,_xlfn.AGGREGATE(15,6,(ROW(BK$11:BK$2000)-ROW(BK$11)+1)/($AU$11:$AU$2000=$DY$8),ROWS(EO$11:EO196))),"")</f>
        <v/>
      </c>
      <c r="EP196" s="26" t="str">
        <f>IFERROR(INDEX(BL$11:BL$2000,_xlfn.AGGREGATE(15,6,(ROW(BL$11:BL$2000)-ROW(BL$11)+1)/($AU$11:$AU$2000=$DY$8),ROWS(EP$11:EP196))),"")</f>
        <v/>
      </c>
      <c r="EQ196" s="26" t="str">
        <f>IFERROR(INDEX(BM$11:BM$2000,_xlfn.AGGREGATE(15,6,(ROW(BM$11:BM$2000)-ROW(BM$11)+1)/($AU$11:$AU$2000=$DY$8),ROWS(EQ$11:EQ196))),"")</f>
        <v/>
      </c>
      <c r="ER196" s="26" t="str">
        <f>IFERROR(INDEX(BN$11:BN$2000,_xlfn.AGGREGATE(15,6,(ROW(BN$11:BN$2000)-ROW(BN$11)+1)/($AU$11:$AU$2000=$DY$8),ROWS(ER$11:ER196))),"")</f>
        <v/>
      </c>
      <c r="ES196" s="26" t="str">
        <f>IFERROR(INDEX(BO$11:BO$2000,_xlfn.AGGREGATE(15,6,(ROW(BO$11:BO$2000)-ROW(BO$11)+1)/($AU$11:$AU$2000=$DY$8),ROWS(ES$11:ES196))),"")</f>
        <v/>
      </c>
      <c r="ET196" s="63" t="str">
        <f>IFERROR(INDEX(BP$11:BP$2000,_xlfn.AGGREGATE(15,6,(ROW(BP$11:BP$2000)-ROW(BP$11)+1)/($AU$11:$AU$2000=$DY$8),ROWS(ET$11:ET196))),"")</f>
        <v/>
      </c>
      <c r="EU196" s="25"/>
      <c r="EV196" s="47">
        <v>44</v>
      </c>
      <c r="EX196" s="164" t="str">
        <f>IFERROR(INDEX(EX$100:EX$149,_xlfn.AGGREGATE(15,6,(ROW(EX$100:EX$149)-ROW(EX$100)+1)/($EX$100:$EX$149="PASS"),ROWS(EX$153:EX196))),"")</f>
        <v/>
      </c>
      <c r="EY196" s="28" t="str">
        <f>IFERROR(INDEX(EY$100:EY$149,_xlfn.AGGREGATE(15,6,(ROW(EY$100:EY$149)-ROW(EY$100)+1)/($EX$100:$EX$149="PASS"),ROWS(EY$153:EY196))),"")</f>
        <v/>
      </c>
      <c r="EZ196" s="25" t="str">
        <f>IFERROR(INDEX(EZ$100:EZ$149,_xlfn.AGGREGATE(15,6,(ROW(EZ$100:EZ$149)-ROW(EZ$100)+1)/($EX$100:$EX$149="PASS"),ROWS(EZ$153:EZ196))),"")</f>
        <v/>
      </c>
      <c r="FA196" s="25" t="str">
        <f>IFERROR(INDEX(FA$100:FA$149,_xlfn.AGGREGATE(15,6,(ROW(FA$100:FA$149)-ROW(FA$100)+1)/($EX$100:$EX$149="PASS"),ROWS(FA$153:FA196))),"")</f>
        <v/>
      </c>
      <c r="FB196" s="25" t="str">
        <f>IFERROR(INDEX(FB$100:FB$149,_xlfn.AGGREGATE(15,6,(ROW(FB$100:FB$149)-ROW(FB$100)+1)/($EX$100:$EX$149="PASS"),ROWS(FB$153:FB196))),"")</f>
        <v/>
      </c>
      <c r="FC196" s="25" t="str">
        <f>IFERROR(INDEX(FC$100:FC$149,_xlfn.AGGREGATE(15,6,(ROW(FC$100:FC$149)-ROW(EY$100)+1)/($EX$100:$EX$149="PASS"),ROWS(FC$153:FC196))),"")</f>
        <v/>
      </c>
      <c r="FD196" s="25" t="str">
        <f>IFERROR(INDEX(FD$100:FD$149,_xlfn.AGGREGATE(15,6,(ROW(FD$100:FD$149)-ROW(EZ$100)+1)/($EX$100:$EX$149="PASS"),ROWS(FD$153:FD196))),"")</f>
        <v/>
      </c>
      <c r="FE196" s="25" t="str">
        <f>IFERROR(INDEX(FE$100:FE$149,_xlfn.AGGREGATE(15,6,(ROW(FE$100:FE$149)-ROW(FA$100)+1)/($EX$100:$EX$149="PASS"),ROWS(FE$153:FE196))),"")</f>
        <v/>
      </c>
      <c r="FF196" s="30" t="str">
        <f>IFERROR(INDEX(FF$100:FF$149,_xlfn.AGGREGATE(15,6,(ROW(FF$100:FF$149)-ROW(FB$100)+1)/($EX$100:$EX$149="PASS"),ROWS(FF$153:FF196))),"")</f>
        <v/>
      </c>
      <c r="FG196" s="25" t="str">
        <f>IFERROR(INDEX(FG$100:FG$149,_xlfn.AGGREGATE(15,6,(ROW(FG$100:FG$149)-ROW(FC$100)+1)/($EX$100:$EX$149="PASS"),ROWS(FG$153:FG196))),"")</f>
        <v/>
      </c>
      <c r="FH196" s="25" t="str">
        <f>IFERROR(INDEX(FH$100:FH$149,_xlfn.AGGREGATE(15,6,(ROW(FH$100:FH$149)-ROW(FD$100)+1)/($EX$100:$EX$149="PASS"),ROWS(FH$153:FH196))),"")</f>
        <v/>
      </c>
      <c r="FI196" s="25" t="str">
        <f>IFERROR(INDEX(FI$100:FI$149,_xlfn.AGGREGATE(15,6,(ROW(FI$100:FI$149)-ROW(FE$100)+1)/($EX$100:$EX$149="PASS"),ROWS(FI$153:FI196))),"")</f>
        <v/>
      </c>
      <c r="FJ196" s="25" t="str">
        <f>IFERROR(INDEX(FJ$100:FJ$149,_xlfn.AGGREGATE(15,6,(ROW(FJ$100:FJ$149)-ROW(FF$100)+1)/($EX$100:$EX$149="PASS"),ROWS(FJ$153:FJ196))),"")</f>
        <v/>
      </c>
      <c r="FK196" s="25"/>
      <c r="FL196" s="28" t="str">
        <f>IFERROR(INDEX(FL$100:FL$149,_xlfn.AGGREGATE(15,6,(ROW(FL$100:FL$149)-ROW(FH$100)+1)/($EX$100:$EX$149="PASS"),ROWS(FL$153:FL196))),"")</f>
        <v/>
      </c>
      <c r="FM196" s="25" t="str">
        <f>IFERROR(INDEX(FM$100:FM$149,_xlfn.AGGREGATE(15,6,(ROW(FM$100:FM$149)-ROW(FI$100)+1)/($EX$100:$EX$149="PASS"),ROWS(FM$153:FM196))),"")</f>
        <v/>
      </c>
      <c r="FN196" s="25" t="str">
        <f>IFERROR(INDEX(FN$100:FN$149,_xlfn.AGGREGATE(15,6,(ROW(FN$100:FN$149)-ROW(FJ$100)+1)/($EX$100:$EX$149="PASS"),ROWS(FN$153:FN196))),"")</f>
        <v/>
      </c>
      <c r="FO196" s="25" t="str">
        <f>IFERROR(INDEX(FO$100:FO$149,_xlfn.AGGREGATE(15,6,(ROW(FO$100:FO$149)-ROW(FK$100)+1)/($EX$100:$EX$149="PASS"),ROWS(FO$153:FO196))),"")</f>
        <v/>
      </c>
      <c r="FP196" s="25" t="str">
        <f>IFERROR(INDEX(FP$100:FP$149,_xlfn.AGGREGATE(15,6,(ROW(FP$100:FP$149)-ROW(FL$100)+1)/($EX$100:$EX$149="PASS"),ROWS(FP$153:FP196))),"")</f>
        <v/>
      </c>
      <c r="FQ196" s="25" t="str">
        <f>IFERROR(INDEX(FQ$100:FQ$149,_xlfn.AGGREGATE(15,6,(ROW(FQ$100:FQ$149)-ROW(FM$100)+1)/($EX$100:$EX$149="PASS"),ROWS(FQ$153:FQ196))),"")</f>
        <v/>
      </c>
      <c r="FR196" s="25" t="str">
        <f>IFERROR(INDEX(FR$100:FR$149,_xlfn.AGGREGATE(15,6,(ROW(FR$100:FR$149)-ROW(FN$100)+1)/($EX$100:$EX$149="PASS"),ROWS(FR$153:FR196))),"")</f>
        <v/>
      </c>
      <c r="FS196" s="165" t="str">
        <f>IFERROR(INDEX(FS$100:FS$149,_xlfn.AGGREGATE(15,6,(ROW(FS$100:FS$149)-ROW(FO$100)+1)/($EX$100:$EX$149="PASS"),ROWS(FS$153:FS196))),"")</f>
        <v/>
      </c>
      <c r="FT196" s="25"/>
      <c r="FU196" s="49"/>
      <c r="FV196" s="21"/>
      <c r="FW196" s="164" t="str">
        <f>IFERROR(INDEX(FW$100:FW$149,_xlfn.AGGREGATE(15,6,(ROW(FW$100:FW$149)-ROW(FW$100)+1)/($FW$100:$FW$149="PASS"),ROWS(FW$153:FW196))),"")</f>
        <v>PASS</v>
      </c>
      <c r="FX196" s="28">
        <f>IFERROR(INDEX(FX$100:FX$149,_xlfn.AGGREGATE(15,6,(ROW(FX$100:FX$149)-ROW(FX$100)+1)/($FW$100:$FW$149="PASS"),ROWS(FX$153:FX196))),"")</f>
        <v>1</v>
      </c>
      <c r="FY196" s="25">
        <f>IFERROR(INDEX(FY$100:FY$149,_xlfn.AGGREGATE(15,6,(ROW(FY$100:FY$149)-ROW(FY$100)+1)/($FW$100:$FW$149="PASS"),ROWS(FY$153:FY196))),"")</f>
        <v>1</v>
      </c>
      <c r="FZ196" s="25">
        <f>IFERROR(INDEX(FZ$100:FZ$149,_xlfn.AGGREGATE(15,6,(ROW(FZ$100:FZ$149)-ROW(FZ$100)+1)/($FW$100:$FW$149="PASS"),ROWS(FZ$153:FZ196))),"")</f>
        <v>3</v>
      </c>
      <c r="GA196" s="25">
        <f>IFERROR(INDEX(GA$100:GA$149,_xlfn.AGGREGATE(15,6,(ROW(GA$100:GA$149)-ROW(GA$100)+1)/($FW$100:$FW$149="PASS"),ROWS(GA$153:GA196))),"")</f>
        <v>3</v>
      </c>
      <c r="GB196" s="25">
        <f>IFERROR(INDEX(GB$100:GB$149,_xlfn.AGGREGATE(15,6,(ROW(GB$100:GB$149)-ROW(FX$100)+1)/($FW$100:$FW$149="PASS"),ROWS(GB$153:GB196))),"")</f>
        <v>1</v>
      </c>
      <c r="GC196" s="25">
        <f>IFERROR(INDEX(GC$100:GC$149,_xlfn.AGGREGATE(15,6,(ROW(GC$100:GC$149)-ROW(FY$100)+1)/($FW$100:$FW$149="PASS"),ROWS(GC$153:GC196))),"")</f>
        <v>1</v>
      </c>
      <c r="GD196" s="25">
        <f>IFERROR(INDEX(GD$100:GD$149,_xlfn.AGGREGATE(15,6,(ROW(GD$100:GD$149)-ROW(FZ$100)+1)/($FW$100:$FW$149="PASS"),ROWS(GD$153:GD196))),"")</f>
        <v>3</v>
      </c>
      <c r="GE196" s="30">
        <f>IFERROR(INDEX(GE$100:GE$149,_xlfn.AGGREGATE(15,6,(ROW(GE$100:GE$149)-ROW(GA$100)+1)/($FW$100:$FW$149="PASS"),ROWS(GE$153:GE196))),"")</f>
        <v>3</v>
      </c>
      <c r="GF196" s="25">
        <f>IFERROR(INDEX(GF$100:GF$149,_xlfn.AGGREGATE(15,6,(ROW(GF$100:GF$149)-ROW(GB$100)+1)/($FW$100:$FW$149="PASS"),ROWS(GF$153:GF196))),"")</f>
        <v>431.5</v>
      </c>
      <c r="GG196" s="25">
        <f>IFERROR(INDEX(GG$100:GG$149,_xlfn.AGGREGATE(15,6,(ROW(GG$100:GG$149)-ROW(GC$100)+1)/($FW$100:$FW$149="PASS"),ROWS(GG$153:GG196))),"")</f>
        <v>0</v>
      </c>
      <c r="GH196" s="25">
        <f>IFERROR(INDEX(GH$100:GH$149,_xlfn.AGGREGATE(15,6,(ROW(GH$100:GH$149)-ROW(GD$100)+1)/($FW$100:$FW$149="PASS"),ROWS(GH$153:GH196))),"")</f>
        <v>468.5</v>
      </c>
      <c r="GI196" s="25">
        <f>IFERROR(INDEX(GI$100:GI$149,_xlfn.AGGREGATE(15,6,(ROW(GI$100:GI$149)-ROW(GE$100)+1)/($FW$100:$FW$149="PASS"),ROWS(GI$153:GI196))),"")</f>
        <v>18.5</v>
      </c>
      <c r="GJ196" s="25">
        <f>IFERROR(INDEX(GJ$100:GJ$149,_xlfn.AGGREGATE(15,6,(ROW(GJ$100:GJ$149)-ROW(GF$100)+1)/($FW$100:$FW$149="PASS"),ROWS(GJ$153:GJ196))),"")</f>
        <v>0</v>
      </c>
      <c r="GK196" s="28">
        <f>IFERROR(INDEX(GK$100:GK$149,_xlfn.AGGREGATE(15,6,(ROW(GK$100:GK$149)-ROW(GG$100)+1)/($FW$100:$FW$149="PASS"),ROWS(GK$153:GK196))),"")</f>
        <v>436.64859999999999</v>
      </c>
      <c r="GL196" s="25">
        <f>IFERROR(INDEX(GL$100:GL$149,_xlfn.AGGREGATE(15,6,(ROW(GL$100:GL$149)-ROW(GH$100)+1)/($FW$100:$FW$149="PASS"),ROWS(GL$153:GL196))),"")</f>
        <v>868.27359999999999</v>
      </c>
      <c r="GM196" s="165">
        <f>IFERROR(INDEX(GM$100:GM$149,_xlfn.AGGREGATE(15,6,(ROW(GM$100:GM$149)-ROW(GI$100)+1)/($FW$100:$FW$149="PASS"),ROWS(GM$153:GM196))),"")</f>
        <v>1336.8986</v>
      </c>
      <c r="GN196" s="25">
        <f>IFERROR(INDEX(GN$100:GN$149,_xlfn.AGGREGATE(15,6,(ROW(GN$100:GN$149)-ROW(GJ$100)+1)/($FW$100:$FW$149="PASS"),ROWS(GN$153:GN196))),"")</f>
        <v>1805.3986</v>
      </c>
      <c r="GO196" s="25"/>
      <c r="GP196" s="305"/>
      <c r="GR196" s="12"/>
      <c r="GS196" s="12"/>
      <c r="GT196" s="12"/>
      <c r="GU196" s="12"/>
      <c r="GV196" s="12"/>
      <c r="GW196" s="12"/>
      <c r="GX196" s="12"/>
      <c r="GY196" s="12"/>
      <c r="GZ196" s="12"/>
      <c r="HA196" s="12"/>
      <c r="HB196" s="12"/>
      <c r="HC196" s="26"/>
      <c r="HD196" s="26"/>
      <c r="HE196" s="26"/>
      <c r="HF196" s="26"/>
      <c r="HG196" s="26"/>
      <c r="HH196" s="2"/>
      <c r="HI196" s="2"/>
      <c r="HJ196" s="25"/>
      <c r="HK196" s="2"/>
      <c r="HL196" s="2"/>
    </row>
    <row r="197" spans="14:220" x14ac:dyDescent="0.3">
      <c r="N197" s="2"/>
      <c r="O197" s="25"/>
      <c r="P197" s="25"/>
      <c r="Q197" s="25"/>
      <c r="R197" s="25"/>
      <c r="S197" s="25"/>
      <c r="T197" s="25"/>
      <c r="U197" s="25"/>
      <c r="V197" s="2"/>
      <c r="W197" s="2"/>
      <c r="X197" s="2"/>
      <c r="Y197" s="25"/>
      <c r="Z197" s="25"/>
      <c r="AA197" s="25"/>
      <c r="AB197" s="2"/>
      <c r="AC197" s="25"/>
      <c r="AD197" s="25"/>
      <c r="AE197" s="25"/>
      <c r="AF197" s="25"/>
      <c r="AG197" s="25"/>
      <c r="AH197" s="25"/>
      <c r="AI197" s="25"/>
      <c r="AJ197" s="25"/>
      <c r="AK197" s="25"/>
      <c r="AL197" s="25"/>
      <c r="AM197" s="25"/>
      <c r="AN197" s="25"/>
      <c r="AO197" s="25"/>
      <c r="AP197" s="25"/>
      <c r="AQ197" s="25"/>
      <c r="AR197" s="142"/>
      <c r="AS197" s="18">
        <v>41</v>
      </c>
      <c r="AT197" s="26" t="s">
        <v>122</v>
      </c>
      <c r="AU197" s="4" t="str">
        <f t="shared" si="261"/>
        <v>FAIL</v>
      </c>
      <c r="AV197" s="26">
        <v>1</v>
      </c>
      <c r="AW197" s="26">
        <v>1</v>
      </c>
      <c r="AX197" s="26">
        <v>3</v>
      </c>
      <c r="AY197" s="26">
        <v>3</v>
      </c>
      <c r="AZ197" s="26">
        <v>1</v>
      </c>
      <c r="BA197" s="26">
        <v>1</v>
      </c>
      <c r="BB197" s="26">
        <v>3</v>
      </c>
      <c r="BC197" s="26">
        <v>3</v>
      </c>
      <c r="BD197" s="26">
        <f t="shared" si="294"/>
        <v>205</v>
      </c>
      <c r="BE197" s="26"/>
      <c r="BF197" s="26">
        <f t="shared" si="295"/>
        <v>287</v>
      </c>
      <c r="BG197" s="63">
        <f t="shared" si="293"/>
        <v>41</v>
      </c>
      <c r="BH197" s="26"/>
      <c r="BI197" s="138">
        <f t="shared" si="296"/>
        <v>205</v>
      </c>
      <c r="BJ197" s="138">
        <f t="shared" si="297"/>
        <v>410</v>
      </c>
      <c r="BK197" s="138">
        <f t="shared" si="298"/>
        <v>697</v>
      </c>
      <c r="BL197" s="138">
        <f t="shared" si="299"/>
        <v>984</v>
      </c>
      <c r="BM197" s="138">
        <f t="shared" si="300"/>
        <v>1189</v>
      </c>
      <c r="BN197" s="138">
        <f t="shared" si="301"/>
        <v>1394</v>
      </c>
      <c r="BO197" s="138">
        <f t="shared" si="302"/>
        <v>1681</v>
      </c>
      <c r="BP197" s="138">
        <f t="shared" si="303"/>
        <v>0</v>
      </c>
      <c r="BQ197" s="26"/>
      <c r="BR197" s="26" t="str">
        <f t="shared" si="272"/>
        <v>no</v>
      </c>
      <c r="BS197" s="26" t="str">
        <f t="shared" si="250"/>
        <v>Int</v>
      </c>
      <c r="BT197" s="26"/>
      <c r="BU197" s="26"/>
      <c r="BV197" s="1">
        <f t="shared" ref="BV197:CE206" si="304">IF(BV$3=0,0,IF(AND(ABS($BI197-BV$3)&gt;PostVertTotTol,ABS($BJ197-BV$3)&gt;PostVertTotTol,ABS($BK197-BV$3)&gt;PostVertTotTol,ABS($BL197-BV$3)&gt;PostVertTotTol,ABS($BM197-BV$3)&gt;PostVertTotTol,ABS($BN197-BV$3)&gt;PostVertTotTol,ABS($BO197-BV$3)&gt;PostVertTotTol,ABS($BP197-BV$3)&gt;PostVertTotTol),0,1))</f>
        <v>0</v>
      </c>
      <c r="BW197" s="1">
        <f t="shared" si="304"/>
        <v>0</v>
      </c>
      <c r="BX197" s="1">
        <f t="shared" si="304"/>
        <v>0</v>
      </c>
      <c r="BY197" s="1">
        <f t="shared" si="304"/>
        <v>0</v>
      </c>
      <c r="BZ197" s="1">
        <f t="shared" si="304"/>
        <v>0</v>
      </c>
      <c r="CA197" s="1">
        <f t="shared" si="304"/>
        <v>1</v>
      </c>
      <c r="CB197" s="1">
        <f t="shared" si="304"/>
        <v>0</v>
      </c>
      <c r="CC197" s="1">
        <f t="shared" si="304"/>
        <v>0</v>
      </c>
      <c r="CD197" s="1">
        <f t="shared" si="304"/>
        <v>0</v>
      </c>
      <c r="CE197" s="1">
        <f t="shared" si="304"/>
        <v>0</v>
      </c>
      <c r="CF197" s="1">
        <f t="shared" ref="CF197:CO206" si="305">IF(CF$3=0,0,IF(AND(ABS($BI197-CF$3)&gt;PostVertTotTol,ABS($BJ197-CF$3)&gt;PostVertTotTol,ABS($BK197-CF$3)&gt;PostVertTotTol,ABS($BL197-CF$3)&gt;PostVertTotTol,ABS($BM197-CF$3)&gt;PostVertTotTol,ABS($BN197-CF$3)&gt;PostVertTotTol,ABS($BO197-CF$3)&gt;PostVertTotTol,ABS($BP197-CF$3)&gt;PostVertTotTol),0,1))</f>
        <v>1</v>
      </c>
      <c r="CG197" s="1">
        <f t="shared" si="305"/>
        <v>0</v>
      </c>
      <c r="CH197" s="1">
        <f t="shared" si="305"/>
        <v>0</v>
      </c>
      <c r="CI197" s="1">
        <f t="shared" si="305"/>
        <v>0</v>
      </c>
      <c r="CJ197" s="1">
        <f t="shared" si="305"/>
        <v>0</v>
      </c>
      <c r="CK197" s="1">
        <f t="shared" si="305"/>
        <v>0</v>
      </c>
      <c r="CL197" s="1">
        <f t="shared" si="305"/>
        <v>0</v>
      </c>
      <c r="CM197" s="1">
        <f t="shared" si="305"/>
        <v>0</v>
      </c>
      <c r="CN197" s="1">
        <f t="shared" si="305"/>
        <v>0</v>
      </c>
      <c r="CO197" s="1">
        <f t="shared" si="305"/>
        <v>0</v>
      </c>
      <c r="CP197" s="1">
        <f t="shared" ref="CP197:CY206" si="306">IF(CP$3=0,0,IF(AND(ABS($BI197-CP$3)&gt;PostVertTotTol,ABS($BJ197-CP$3)&gt;PostVertTotTol,ABS($BK197-CP$3)&gt;PostVertTotTol,ABS($BL197-CP$3)&gt;PostVertTotTol,ABS($BM197-CP$3)&gt;PostVertTotTol,ABS($BN197-CP$3)&gt;PostVertTotTol,ABS($BO197-CP$3)&gt;PostVertTotTol,ABS($BP197-CP$3)&gt;PostVertTotTol),0,1))</f>
        <v>0</v>
      </c>
      <c r="CQ197" s="1">
        <f t="shared" si="306"/>
        <v>0</v>
      </c>
      <c r="CR197" s="1">
        <f t="shared" si="306"/>
        <v>0</v>
      </c>
      <c r="CS197" s="1">
        <f t="shared" si="306"/>
        <v>0</v>
      </c>
      <c r="CT197" s="1">
        <f t="shared" si="306"/>
        <v>0</v>
      </c>
      <c r="CU197" s="1">
        <f t="shared" si="306"/>
        <v>0</v>
      </c>
      <c r="CV197" s="1">
        <f t="shared" si="306"/>
        <v>0</v>
      </c>
      <c r="CW197" s="1">
        <f t="shared" si="306"/>
        <v>0</v>
      </c>
      <c r="CX197" s="1">
        <f t="shared" si="306"/>
        <v>0</v>
      </c>
      <c r="CY197" s="1">
        <f t="shared" si="306"/>
        <v>0</v>
      </c>
      <c r="CZ197" s="1">
        <f t="shared" ref="CZ197:DI206" si="307">IF(CZ$3=0,0,IF(AND(ABS($BI197-CZ$3)&gt;PostVertTotTol,ABS($BJ197-CZ$3)&gt;PostVertTotTol,ABS($BK197-CZ$3)&gt;PostVertTotTol,ABS($BL197-CZ$3)&gt;PostVertTotTol,ABS($BM197-CZ$3)&gt;PostVertTotTol,ABS($BN197-CZ$3)&gt;PostVertTotTol,ABS($BO197-CZ$3)&gt;PostVertTotTol,ABS($BP197-CZ$3)&gt;PostVertTotTol),0,1))</f>
        <v>0</v>
      </c>
      <c r="DA197" s="1">
        <f t="shared" si="307"/>
        <v>0</v>
      </c>
      <c r="DB197" s="1">
        <f t="shared" si="307"/>
        <v>0</v>
      </c>
      <c r="DC197" s="1">
        <f t="shared" si="307"/>
        <v>0</v>
      </c>
      <c r="DD197" s="1">
        <f t="shared" si="307"/>
        <v>0</v>
      </c>
      <c r="DE197" s="1">
        <f t="shared" si="307"/>
        <v>0</v>
      </c>
      <c r="DF197" s="1">
        <f t="shared" si="307"/>
        <v>0</v>
      </c>
      <c r="DG197" s="1">
        <f t="shared" si="307"/>
        <v>0</v>
      </c>
      <c r="DH197" s="1">
        <f t="shared" si="307"/>
        <v>0</v>
      </c>
      <c r="DI197" s="1">
        <f t="shared" si="307"/>
        <v>0</v>
      </c>
      <c r="DJ197" s="1">
        <f t="shared" ref="DJ197:DO206" si="308">IF(DJ$3=0,0,IF(AND(ABS($BI197-DJ$3)&gt;PostVertTotTol,ABS($BJ197-DJ$3)&gt;PostVertTotTol,ABS($BK197-DJ$3)&gt;PostVertTotTol,ABS($BL197-DJ$3)&gt;PostVertTotTol,ABS($BM197-DJ$3)&gt;PostVertTotTol,ABS($BN197-DJ$3)&gt;PostVertTotTol,ABS($BO197-DJ$3)&gt;PostVertTotTol,ABS($BP197-DJ$3)&gt;PostVertTotTol),0,1))</f>
        <v>0</v>
      </c>
      <c r="DK197" s="1">
        <f t="shared" si="308"/>
        <v>0</v>
      </c>
      <c r="DL197" s="1">
        <f t="shared" si="308"/>
        <v>1</v>
      </c>
      <c r="DM197" s="1">
        <f t="shared" si="308"/>
        <v>0</v>
      </c>
      <c r="DN197" s="1">
        <f t="shared" si="308"/>
        <v>0</v>
      </c>
      <c r="DO197" s="1">
        <f t="shared" si="308"/>
        <v>0</v>
      </c>
      <c r="DP197" s="26"/>
      <c r="DQ197" s="26"/>
      <c r="DR197" s="26"/>
      <c r="DS197" s="26"/>
      <c r="DT197" s="366"/>
      <c r="DU197" s="142"/>
      <c r="DV197" s="26"/>
      <c r="DW197" s="48">
        <v>184</v>
      </c>
      <c r="DX197" s="26" t="str">
        <f>IFERROR(INDEX(AT$11:AT$2000,_xlfn.AGGREGATE(15,6,(ROW(AT$11:AT$2000)-ROW(AT$11)+1)/($AU$11:$AU$2000=$DY$8),ROWS(DX$11:DX197))),"")</f>
        <v/>
      </c>
      <c r="DY197" s="4" t="str">
        <f>IFERROR(INDEX(AU$11:AU$2000,_xlfn.AGGREGATE(15,6,(ROW(AU$11:AU$2000)-ROW(AU$11)+1)/($AU$11:$AU$2000=$DY$8),ROWS(DY$11:DY197))),"")</f>
        <v/>
      </c>
      <c r="DZ197" s="26" t="str">
        <f>IFERROR(INDEX(AV$11:AV$2000,_xlfn.AGGREGATE(15,6,(ROW(AV$11:AV$2000)-ROW(AV$11)+1)/($AU$11:$AU$2000=$DY$8),ROWS(DZ$11:DZ197))),"")</f>
        <v/>
      </c>
      <c r="EA197" s="26" t="str">
        <f>IFERROR(INDEX(AW$11:AW$2000,_xlfn.AGGREGATE(15,6,(ROW(AW$11:AW$2000)-ROW(AW$11)+1)/($AU$11:$AU$2000=$DY$8),ROWS(EA$11:EA197))),"")</f>
        <v/>
      </c>
      <c r="EB197" s="26" t="str">
        <f>IFERROR(INDEX(AX$11:AX$2000,_xlfn.AGGREGATE(15,6,(ROW(AX$11:AX$2000)-ROW(AX$11)+1)/($AU$11:$AU$2000=$DY$8),ROWS(EB$11:EB197))),"")</f>
        <v/>
      </c>
      <c r="EC197" s="26" t="str">
        <f>IFERROR(INDEX(AY$11:AY$2000,_xlfn.AGGREGATE(15,6,(ROW(AY$11:AY$2000)-ROW(AY$11)+1)/($AU$11:$AU$2000=$DY$8),ROWS(EC$11:EC197))),"")</f>
        <v/>
      </c>
      <c r="ED197" s="26" t="str">
        <f>IFERROR(INDEX(AZ$11:AZ$2000,_xlfn.AGGREGATE(15,6,(ROW(AZ$11:AZ$2000)-ROW(AZ$11)+1)/($AU$11:$AU$2000=$DY$8),ROWS(ED$11:ED197))),"")</f>
        <v/>
      </c>
      <c r="EE197" s="26" t="str">
        <f>IFERROR(INDEX(BA$11:BA$2000,_xlfn.AGGREGATE(15,6,(ROW(BA$11:BA$2000)-ROW(BA$11)+1)/($AU$11:$AU$2000=$DY$8),ROWS(EE$11:EE197))),"")</f>
        <v/>
      </c>
      <c r="EF197" s="26" t="str">
        <f>IFERROR(INDEX(BB$11:BB$2000,_xlfn.AGGREGATE(15,6,(ROW(BB$11:BB$2000)-ROW(BB$11)+1)/($AU$11:$AU$2000=$DY$8),ROWS(EF$11:EF197))),"")</f>
        <v/>
      </c>
      <c r="EG197" s="26" t="str">
        <f>IFERROR(INDEX(BC$11:BC$2000,_xlfn.AGGREGATE(15,6,(ROW(BC$11:BC$2000)-ROW(BC$11)+1)/($AU$11:$AU$2000=$DY$8),ROWS(EG$11:EG197))),"")</f>
        <v/>
      </c>
      <c r="EH197" s="26" t="str">
        <f>IFERROR(INDEX(BD$11:BD$2000,_xlfn.AGGREGATE(15,6,(ROW(BD$11:BD$2000)-ROW(BD$11)+1)/($AU$11:$AU$2000=$DY$8),ROWS(EH$11:EH197))),"")</f>
        <v/>
      </c>
      <c r="EI197" s="26" t="str">
        <f>IFERROR(INDEX(BE$11:BE$2000,_xlfn.AGGREGATE(15,6,(ROW(BE$11:BE$2000)-ROW(BE$11)+1)/($AU$11:$AU$2000=$DY$8),ROWS(EI$11:EI197))),"")</f>
        <v/>
      </c>
      <c r="EJ197" s="26" t="str">
        <f>IFERROR(INDEX(BF$11:BF$2000,_xlfn.AGGREGATE(15,6,(ROW(BF$11:BF$2000)-ROW(BF$11)+1)/($AU$11:$AU$2000=$DY$8),ROWS(EJ$11:EJ197))),"")</f>
        <v/>
      </c>
      <c r="EK197" s="26" t="str">
        <f>IFERROR(INDEX(BG$11:BG$2000,_xlfn.AGGREGATE(15,6,(ROW(BG$11:BG$2000)-ROW(BG$11)+1)/($AU$11:$AU$2000=$DY$8),ROWS(EK$11:EK197))),"")</f>
        <v/>
      </c>
      <c r="EL197" s="26" t="str">
        <f>IFERROR(INDEX(BH$11:BH$2000,_xlfn.AGGREGATE(15,6,(ROW(BH$11:BH$2000)-ROW(BH$11)+1)/($AU$11:$AU$2000=$DY$8),ROWS(EL$11:EL197))),"")</f>
        <v/>
      </c>
      <c r="EM197" s="26" t="str">
        <f>IFERROR(INDEX(BI$11:BI$2000,_xlfn.AGGREGATE(15,6,(ROW(BI$11:BI$2000)-ROW(BI$11)+1)/($AU$11:$AU$2000=$DY$8),ROWS(EM$11:EM197))),"")</f>
        <v/>
      </c>
      <c r="EN197" s="26" t="str">
        <f>IFERROR(INDEX(BJ$11:BJ$2000,_xlfn.AGGREGATE(15,6,(ROW(BJ$11:BJ$2000)-ROW(BJ$11)+1)/($AU$11:$AU$2000=$DY$8),ROWS(EN$11:EN197))),"")</f>
        <v/>
      </c>
      <c r="EO197" s="26" t="str">
        <f>IFERROR(INDEX(BK$11:BK$2000,_xlfn.AGGREGATE(15,6,(ROW(BK$11:BK$2000)-ROW(BK$11)+1)/($AU$11:$AU$2000=$DY$8),ROWS(EO$11:EO197))),"")</f>
        <v/>
      </c>
      <c r="EP197" s="26" t="str">
        <f>IFERROR(INDEX(BL$11:BL$2000,_xlfn.AGGREGATE(15,6,(ROW(BL$11:BL$2000)-ROW(BL$11)+1)/($AU$11:$AU$2000=$DY$8),ROWS(EP$11:EP197))),"")</f>
        <v/>
      </c>
      <c r="EQ197" s="26" t="str">
        <f>IFERROR(INDEX(BM$11:BM$2000,_xlfn.AGGREGATE(15,6,(ROW(BM$11:BM$2000)-ROW(BM$11)+1)/($AU$11:$AU$2000=$DY$8),ROWS(EQ$11:EQ197))),"")</f>
        <v/>
      </c>
      <c r="ER197" s="26" t="str">
        <f>IFERROR(INDEX(BN$11:BN$2000,_xlfn.AGGREGATE(15,6,(ROW(BN$11:BN$2000)-ROW(BN$11)+1)/($AU$11:$AU$2000=$DY$8),ROWS(ER$11:ER197))),"")</f>
        <v/>
      </c>
      <c r="ES197" s="26" t="str">
        <f>IFERROR(INDEX(BO$11:BO$2000,_xlfn.AGGREGATE(15,6,(ROW(BO$11:BO$2000)-ROW(BO$11)+1)/($AU$11:$AU$2000=$DY$8),ROWS(ES$11:ES197))),"")</f>
        <v/>
      </c>
      <c r="ET197" s="63" t="str">
        <f>IFERROR(INDEX(BP$11:BP$2000,_xlfn.AGGREGATE(15,6,(ROW(BP$11:BP$2000)-ROW(BP$11)+1)/($AU$11:$AU$2000=$DY$8),ROWS(ET$11:ET197))),"")</f>
        <v/>
      </c>
      <c r="EU197" s="25"/>
      <c r="EV197" s="47">
        <v>45</v>
      </c>
      <c r="EX197" s="164" t="str">
        <f>IFERROR(INDEX(EX$100:EX$149,_xlfn.AGGREGATE(15,6,(ROW(EX$100:EX$149)-ROW(EX$100)+1)/($EX$100:$EX$149="PASS"),ROWS(EX$153:EX197))),"")</f>
        <v/>
      </c>
      <c r="EY197" s="28" t="str">
        <f>IFERROR(INDEX(EY$100:EY$149,_xlfn.AGGREGATE(15,6,(ROW(EY$100:EY$149)-ROW(EY$100)+1)/($EX$100:$EX$149="PASS"),ROWS(EY$153:EY197))),"")</f>
        <v/>
      </c>
      <c r="EZ197" s="25" t="str">
        <f>IFERROR(INDEX(EZ$100:EZ$149,_xlfn.AGGREGATE(15,6,(ROW(EZ$100:EZ$149)-ROW(EZ$100)+1)/($EX$100:$EX$149="PASS"),ROWS(EZ$153:EZ197))),"")</f>
        <v/>
      </c>
      <c r="FA197" s="25" t="str">
        <f>IFERROR(INDEX(FA$100:FA$149,_xlfn.AGGREGATE(15,6,(ROW(FA$100:FA$149)-ROW(FA$100)+1)/($EX$100:$EX$149="PASS"),ROWS(FA$153:FA197))),"")</f>
        <v/>
      </c>
      <c r="FB197" s="25" t="str">
        <f>IFERROR(INDEX(FB$100:FB$149,_xlfn.AGGREGATE(15,6,(ROW(FB$100:FB$149)-ROW(FB$100)+1)/($EX$100:$EX$149="PASS"),ROWS(FB$153:FB197))),"")</f>
        <v/>
      </c>
      <c r="FC197" s="25" t="str">
        <f>IFERROR(INDEX(FC$100:FC$149,_xlfn.AGGREGATE(15,6,(ROW(FC$100:FC$149)-ROW(EY$100)+1)/($EX$100:$EX$149="PASS"),ROWS(FC$153:FC197))),"")</f>
        <v/>
      </c>
      <c r="FD197" s="25" t="str">
        <f>IFERROR(INDEX(FD$100:FD$149,_xlfn.AGGREGATE(15,6,(ROW(FD$100:FD$149)-ROW(EZ$100)+1)/($EX$100:$EX$149="PASS"),ROWS(FD$153:FD197))),"")</f>
        <v/>
      </c>
      <c r="FE197" s="25" t="str">
        <f>IFERROR(INDEX(FE$100:FE$149,_xlfn.AGGREGATE(15,6,(ROW(FE$100:FE$149)-ROW(FA$100)+1)/($EX$100:$EX$149="PASS"),ROWS(FE$153:FE197))),"")</f>
        <v/>
      </c>
      <c r="FF197" s="30" t="str">
        <f>IFERROR(INDEX(FF$100:FF$149,_xlfn.AGGREGATE(15,6,(ROW(FF$100:FF$149)-ROW(FB$100)+1)/($EX$100:$EX$149="PASS"),ROWS(FF$153:FF197))),"")</f>
        <v/>
      </c>
      <c r="FG197" s="25" t="str">
        <f>IFERROR(INDEX(FG$100:FG$149,_xlfn.AGGREGATE(15,6,(ROW(FG$100:FG$149)-ROW(FC$100)+1)/($EX$100:$EX$149="PASS"),ROWS(FG$153:FG197))),"")</f>
        <v/>
      </c>
      <c r="FH197" s="25" t="str">
        <f>IFERROR(INDEX(FH$100:FH$149,_xlfn.AGGREGATE(15,6,(ROW(FH$100:FH$149)-ROW(FD$100)+1)/($EX$100:$EX$149="PASS"),ROWS(FH$153:FH197))),"")</f>
        <v/>
      </c>
      <c r="FI197" s="25" t="str">
        <f>IFERROR(INDEX(FI$100:FI$149,_xlfn.AGGREGATE(15,6,(ROW(FI$100:FI$149)-ROW(FE$100)+1)/($EX$100:$EX$149="PASS"),ROWS(FI$153:FI197))),"")</f>
        <v/>
      </c>
      <c r="FJ197" s="25" t="str">
        <f>IFERROR(INDEX(FJ$100:FJ$149,_xlfn.AGGREGATE(15,6,(ROW(FJ$100:FJ$149)-ROW(FF$100)+1)/($EX$100:$EX$149="PASS"),ROWS(FJ$153:FJ197))),"")</f>
        <v/>
      </c>
      <c r="FK197" s="25"/>
      <c r="FL197" s="28" t="str">
        <f>IFERROR(INDEX(FL$100:FL$149,_xlfn.AGGREGATE(15,6,(ROW(FL$100:FL$149)-ROW(FH$100)+1)/($EX$100:$EX$149="PASS"),ROWS(FL$153:FL197))),"")</f>
        <v/>
      </c>
      <c r="FM197" s="25" t="str">
        <f>IFERROR(INDEX(FM$100:FM$149,_xlfn.AGGREGATE(15,6,(ROW(FM$100:FM$149)-ROW(FI$100)+1)/($EX$100:$EX$149="PASS"),ROWS(FM$153:FM197))),"")</f>
        <v/>
      </c>
      <c r="FN197" s="25" t="str">
        <f>IFERROR(INDEX(FN$100:FN$149,_xlfn.AGGREGATE(15,6,(ROW(FN$100:FN$149)-ROW(FJ$100)+1)/($EX$100:$EX$149="PASS"),ROWS(FN$153:FN197))),"")</f>
        <v/>
      </c>
      <c r="FO197" s="25" t="str">
        <f>IFERROR(INDEX(FO$100:FO$149,_xlfn.AGGREGATE(15,6,(ROW(FO$100:FO$149)-ROW(FK$100)+1)/($EX$100:$EX$149="PASS"),ROWS(FO$153:FO197))),"")</f>
        <v/>
      </c>
      <c r="FP197" s="25" t="str">
        <f>IFERROR(INDEX(FP$100:FP$149,_xlfn.AGGREGATE(15,6,(ROW(FP$100:FP$149)-ROW(FL$100)+1)/($EX$100:$EX$149="PASS"),ROWS(FP$153:FP197))),"")</f>
        <v/>
      </c>
      <c r="FQ197" s="25" t="str">
        <f>IFERROR(INDEX(FQ$100:FQ$149,_xlfn.AGGREGATE(15,6,(ROW(FQ$100:FQ$149)-ROW(FM$100)+1)/($EX$100:$EX$149="PASS"),ROWS(FQ$153:FQ197))),"")</f>
        <v/>
      </c>
      <c r="FR197" s="25" t="str">
        <f>IFERROR(INDEX(FR$100:FR$149,_xlfn.AGGREGATE(15,6,(ROW(FR$100:FR$149)-ROW(FN$100)+1)/($EX$100:$EX$149="PASS"),ROWS(FR$153:FR197))),"")</f>
        <v/>
      </c>
      <c r="FS197" s="165" t="str">
        <f>IFERROR(INDEX(FS$100:FS$149,_xlfn.AGGREGATE(15,6,(ROW(FS$100:FS$149)-ROW(FO$100)+1)/($EX$100:$EX$149="PASS"),ROWS(FS$153:FS197))),"")</f>
        <v/>
      </c>
      <c r="FT197" s="25"/>
      <c r="FU197" s="49"/>
      <c r="FV197" s="21"/>
      <c r="FW197" s="164" t="str">
        <f>IFERROR(INDEX(FW$100:FW$149,_xlfn.AGGREGATE(15,6,(ROW(FW$100:FW$149)-ROW(FW$100)+1)/($FW$100:$FW$149="PASS"),ROWS(FW$153:FW197))),"")</f>
        <v>PASS</v>
      </c>
      <c r="FX197" s="28">
        <f>IFERROR(INDEX(FX$100:FX$149,_xlfn.AGGREGATE(15,6,(ROW(FX$100:FX$149)-ROW(FX$100)+1)/($FW$100:$FW$149="PASS"),ROWS(FX$153:FX197))),"")</f>
        <v>3</v>
      </c>
      <c r="FY197" s="25">
        <f>IFERROR(INDEX(FY$100:FY$149,_xlfn.AGGREGATE(15,6,(ROW(FY$100:FY$149)-ROW(FY$100)+1)/($FW$100:$FW$149="PASS"),ROWS(FY$153:FY197))),"")</f>
        <v>3</v>
      </c>
      <c r="FZ197" s="25">
        <f>IFERROR(INDEX(FZ$100:FZ$149,_xlfn.AGGREGATE(15,6,(ROW(FZ$100:FZ$149)-ROW(FZ$100)+1)/($FW$100:$FW$149="PASS"),ROWS(FZ$153:FZ197))),"")</f>
        <v>1</v>
      </c>
      <c r="GA197" s="25">
        <f>IFERROR(INDEX(GA$100:GA$149,_xlfn.AGGREGATE(15,6,(ROW(GA$100:GA$149)-ROW(GA$100)+1)/($FW$100:$FW$149="PASS"),ROWS(GA$153:GA197))),"")</f>
        <v>1</v>
      </c>
      <c r="GB197" s="25">
        <f>IFERROR(INDEX(GB$100:GB$149,_xlfn.AGGREGATE(15,6,(ROW(GB$100:GB$149)-ROW(FX$100)+1)/($FW$100:$FW$149="PASS"),ROWS(GB$153:GB197))),"")</f>
        <v>3</v>
      </c>
      <c r="GC197" s="25">
        <f>IFERROR(INDEX(GC$100:GC$149,_xlfn.AGGREGATE(15,6,(ROW(GC$100:GC$149)-ROW(FY$100)+1)/($FW$100:$FW$149="PASS"),ROWS(GC$153:GC197))),"")</f>
        <v>3</v>
      </c>
      <c r="GD197" s="25">
        <f>IFERROR(INDEX(GD$100:GD$149,_xlfn.AGGREGATE(15,6,(ROW(GD$100:GD$149)-ROW(FZ$100)+1)/($FW$100:$FW$149="PASS"),ROWS(GD$153:GD197))),"")</f>
        <v>1</v>
      </c>
      <c r="GE197" s="30">
        <f>IFERROR(INDEX(GE$100:GE$149,_xlfn.AGGREGATE(15,6,(ROW(GE$100:GE$149)-ROW(GA$100)+1)/($FW$100:$FW$149="PASS"),ROWS(GE$153:GE197))),"")</f>
        <v>1</v>
      </c>
      <c r="GF197" s="25">
        <f>IFERROR(INDEX(GF$100:GF$149,_xlfn.AGGREGATE(15,6,(ROW(GF$100:GF$149)-ROW(GB$100)+1)/($FW$100:$FW$149="PASS"),ROWS(GF$153:GF197))),"")</f>
        <v>431.5</v>
      </c>
      <c r="GG197" s="25">
        <f>IFERROR(INDEX(GG$100:GG$149,_xlfn.AGGREGATE(15,6,(ROW(GG$100:GG$149)-ROW(GC$100)+1)/($FW$100:$FW$149="PASS"),ROWS(GG$153:GG197))),"")</f>
        <v>0</v>
      </c>
      <c r="GH197" s="25">
        <f>IFERROR(INDEX(GH$100:GH$149,_xlfn.AGGREGATE(15,6,(ROW(GH$100:GH$149)-ROW(GD$100)+1)/($FW$100:$FW$149="PASS"),ROWS(GH$153:GH197))),"")</f>
        <v>468.5</v>
      </c>
      <c r="GI197" s="25">
        <f>IFERROR(INDEX(GI$100:GI$149,_xlfn.AGGREGATE(15,6,(ROW(GI$100:GI$149)-ROW(GE$100)+1)/($FW$100:$FW$149="PASS"),ROWS(GI$153:GI197))),"")</f>
        <v>18.5</v>
      </c>
      <c r="GJ197" s="25">
        <f>IFERROR(INDEX(GJ$100:GJ$149,_xlfn.AGGREGATE(15,6,(ROW(GJ$100:GJ$149)-ROW(GF$100)+1)/($FW$100:$FW$149="PASS"),ROWS(GJ$153:GJ197))),"")</f>
        <v>0</v>
      </c>
      <c r="GK197" s="28">
        <f>IFERROR(INDEX(GK$100:GK$149,_xlfn.AGGREGATE(15,6,(ROW(GK$100:GK$149)-ROW(GG$100)+1)/($FW$100:$FW$149="PASS"),ROWS(GK$153:GK197))),"")</f>
        <v>473.64859999999999</v>
      </c>
      <c r="GL197" s="25">
        <f>IFERROR(INDEX(GL$100:GL$149,_xlfn.AGGREGATE(15,6,(ROW(GL$100:GL$149)-ROW(GH$100)+1)/($FW$100:$FW$149="PASS"),ROWS(GL$153:GL197))),"")</f>
        <v>942.27359999999999</v>
      </c>
      <c r="GM197" s="165">
        <f>IFERROR(INDEX(GM$100:GM$149,_xlfn.AGGREGATE(15,6,(ROW(GM$100:GM$149)-ROW(GI$100)+1)/($FW$100:$FW$149="PASS"),ROWS(GM$153:GM197))),"")</f>
        <v>1373.8986</v>
      </c>
      <c r="GN197" s="25">
        <f>IFERROR(INDEX(GN$100:GN$149,_xlfn.AGGREGATE(15,6,(ROW(GN$100:GN$149)-ROW(GJ$100)+1)/($FW$100:$FW$149="PASS"),ROWS(GN$153:GN197))),"")</f>
        <v>1805.3986</v>
      </c>
      <c r="GO197" s="25"/>
      <c r="GP197" s="305"/>
      <c r="GR197" s="12"/>
      <c r="GS197" s="12"/>
      <c r="GT197" s="12"/>
      <c r="GU197" s="12"/>
      <c r="GV197" s="12"/>
      <c r="GW197" s="12"/>
      <c r="GX197" s="12"/>
      <c r="GY197" s="12"/>
      <c r="GZ197" s="12"/>
      <c r="HA197" s="12"/>
      <c r="HB197" s="12"/>
      <c r="HC197" s="26"/>
      <c r="HD197" s="26"/>
      <c r="HE197" s="26"/>
      <c r="HF197" s="26"/>
      <c r="HG197" s="26"/>
      <c r="HH197" s="2"/>
      <c r="HI197" s="2"/>
      <c r="HJ197" s="25"/>
      <c r="HK197" s="2"/>
      <c r="HL197" s="2"/>
    </row>
    <row r="198" spans="14:220" x14ac:dyDescent="0.3">
      <c r="N198" s="2"/>
      <c r="O198" s="25"/>
      <c r="P198" s="25"/>
      <c r="Q198" s="25"/>
      <c r="R198" s="25"/>
      <c r="S198" s="25"/>
      <c r="T198" s="25"/>
      <c r="U198" s="25"/>
      <c r="V198" s="2"/>
      <c r="W198" s="2"/>
      <c r="X198" s="2"/>
      <c r="Y198" s="25"/>
      <c r="Z198" s="25"/>
      <c r="AA198" s="25"/>
      <c r="AB198" s="2"/>
      <c r="AC198" s="25"/>
      <c r="AD198" s="25"/>
      <c r="AE198" s="25"/>
      <c r="AF198" s="25"/>
      <c r="AG198" s="25"/>
      <c r="AH198" s="25"/>
      <c r="AI198" s="25"/>
      <c r="AJ198" s="25"/>
      <c r="AK198" s="25"/>
      <c r="AL198" s="25"/>
      <c r="AM198" s="25"/>
      <c r="AN198" s="25"/>
      <c r="AO198" s="25"/>
      <c r="AP198" s="25"/>
      <c r="AQ198" s="25"/>
      <c r="AR198" s="142"/>
      <c r="AS198" s="18">
        <v>42</v>
      </c>
      <c r="AT198" s="26" t="s">
        <v>122</v>
      </c>
      <c r="AU198" s="4" t="str">
        <f t="shared" si="261"/>
        <v>FAIL</v>
      </c>
      <c r="AV198" s="26">
        <v>1</v>
      </c>
      <c r="AW198" s="26">
        <v>1</v>
      </c>
      <c r="AX198" s="26">
        <v>3</v>
      </c>
      <c r="AY198" s="26">
        <v>3</v>
      </c>
      <c r="AZ198" s="26">
        <v>1</v>
      </c>
      <c r="BA198" s="26">
        <v>1</v>
      </c>
      <c r="BB198" s="26">
        <v>3</v>
      </c>
      <c r="BC198" s="26">
        <v>3</v>
      </c>
      <c r="BD198" s="26">
        <f t="shared" si="294"/>
        <v>204</v>
      </c>
      <c r="BE198" s="26"/>
      <c r="BF198" s="26">
        <f t="shared" si="295"/>
        <v>288</v>
      </c>
      <c r="BG198" s="63">
        <f t="shared" si="293"/>
        <v>42</v>
      </c>
      <c r="BH198" s="26"/>
      <c r="BI198" s="138">
        <f t="shared" si="296"/>
        <v>204</v>
      </c>
      <c r="BJ198" s="138">
        <f t="shared" si="297"/>
        <v>408</v>
      </c>
      <c r="BK198" s="138">
        <f t="shared" si="298"/>
        <v>696</v>
      </c>
      <c r="BL198" s="138">
        <f t="shared" si="299"/>
        <v>984</v>
      </c>
      <c r="BM198" s="138">
        <f t="shared" si="300"/>
        <v>1188</v>
      </c>
      <c r="BN198" s="138">
        <f t="shared" si="301"/>
        <v>1392</v>
      </c>
      <c r="BO198" s="138">
        <f t="shared" si="302"/>
        <v>1680</v>
      </c>
      <c r="BP198" s="138">
        <f t="shared" si="303"/>
        <v>0</v>
      </c>
      <c r="BQ198" s="26"/>
      <c r="BR198" s="26" t="str">
        <f t="shared" si="272"/>
        <v>no</v>
      </c>
      <c r="BS198" s="26" t="str">
        <f t="shared" si="250"/>
        <v>Int</v>
      </c>
      <c r="BT198" s="26"/>
      <c r="BU198" s="26"/>
      <c r="BV198" s="1">
        <f t="shared" si="304"/>
        <v>0</v>
      </c>
      <c r="BW198" s="1">
        <f t="shared" si="304"/>
        <v>0</v>
      </c>
      <c r="BX198" s="1">
        <f t="shared" si="304"/>
        <v>0</v>
      </c>
      <c r="BY198" s="1">
        <f t="shared" si="304"/>
        <v>0</v>
      </c>
      <c r="BZ198" s="1">
        <f t="shared" si="304"/>
        <v>0</v>
      </c>
      <c r="CA198" s="1">
        <f t="shared" si="304"/>
        <v>1</v>
      </c>
      <c r="CB198" s="1">
        <f t="shared" si="304"/>
        <v>0</v>
      </c>
      <c r="CC198" s="1">
        <f t="shared" si="304"/>
        <v>0</v>
      </c>
      <c r="CD198" s="1">
        <f t="shared" si="304"/>
        <v>0</v>
      </c>
      <c r="CE198" s="1">
        <f t="shared" si="304"/>
        <v>0</v>
      </c>
      <c r="CF198" s="1">
        <f t="shared" si="305"/>
        <v>1</v>
      </c>
      <c r="CG198" s="1">
        <f t="shared" si="305"/>
        <v>0</v>
      </c>
      <c r="CH198" s="1">
        <f t="shared" si="305"/>
        <v>0</v>
      </c>
      <c r="CI198" s="1">
        <f t="shared" si="305"/>
        <v>0</v>
      </c>
      <c r="CJ198" s="1">
        <f t="shared" si="305"/>
        <v>0</v>
      </c>
      <c r="CK198" s="1">
        <f t="shared" si="305"/>
        <v>0</v>
      </c>
      <c r="CL198" s="1">
        <f t="shared" si="305"/>
        <v>0</v>
      </c>
      <c r="CM198" s="1">
        <f t="shared" si="305"/>
        <v>0</v>
      </c>
      <c r="CN198" s="1">
        <f t="shared" si="305"/>
        <v>0</v>
      </c>
      <c r="CO198" s="1">
        <f t="shared" si="305"/>
        <v>0</v>
      </c>
      <c r="CP198" s="1">
        <f t="shared" si="306"/>
        <v>0</v>
      </c>
      <c r="CQ198" s="1">
        <f t="shared" si="306"/>
        <v>0</v>
      </c>
      <c r="CR198" s="1">
        <f t="shared" si="306"/>
        <v>0</v>
      </c>
      <c r="CS198" s="1">
        <f t="shared" si="306"/>
        <v>0</v>
      </c>
      <c r="CT198" s="1">
        <f t="shared" si="306"/>
        <v>0</v>
      </c>
      <c r="CU198" s="1">
        <f t="shared" si="306"/>
        <v>0</v>
      </c>
      <c r="CV198" s="1">
        <f t="shared" si="306"/>
        <v>0</v>
      </c>
      <c r="CW198" s="1">
        <f t="shared" si="306"/>
        <v>0</v>
      </c>
      <c r="CX198" s="1">
        <f t="shared" si="306"/>
        <v>0</v>
      </c>
      <c r="CY198" s="1">
        <f t="shared" si="306"/>
        <v>0</v>
      </c>
      <c r="CZ198" s="1">
        <f t="shared" si="307"/>
        <v>0</v>
      </c>
      <c r="DA198" s="1">
        <f t="shared" si="307"/>
        <v>0</v>
      </c>
      <c r="DB198" s="1">
        <f t="shared" si="307"/>
        <v>0</v>
      </c>
      <c r="DC198" s="1">
        <f t="shared" si="307"/>
        <v>0</v>
      </c>
      <c r="DD198" s="1">
        <f t="shared" si="307"/>
        <v>0</v>
      </c>
      <c r="DE198" s="1">
        <f t="shared" si="307"/>
        <v>0</v>
      </c>
      <c r="DF198" s="1">
        <f t="shared" si="307"/>
        <v>0</v>
      </c>
      <c r="DG198" s="1">
        <f t="shared" si="307"/>
        <v>0</v>
      </c>
      <c r="DH198" s="1">
        <f t="shared" si="307"/>
        <v>0</v>
      </c>
      <c r="DI198" s="1">
        <f t="shared" si="307"/>
        <v>0</v>
      </c>
      <c r="DJ198" s="1">
        <f t="shared" si="308"/>
        <v>0</v>
      </c>
      <c r="DK198" s="1">
        <f t="shared" si="308"/>
        <v>0</v>
      </c>
      <c r="DL198" s="1">
        <f t="shared" si="308"/>
        <v>1</v>
      </c>
      <c r="DM198" s="1">
        <f t="shared" si="308"/>
        <v>0</v>
      </c>
      <c r="DN198" s="1">
        <f t="shared" si="308"/>
        <v>0</v>
      </c>
      <c r="DO198" s="1">
        <f t="shared" si="308"/>
        <v>0</v>
      </c>
      <c r="DP198" s="26"/>
      <c r="DQ198" s="26"/>
      <c r="DR198" s="26"/>
      <c r="DS198" s="26"/>
      <c r="DT198" s="366"/>
      <c r="DU198" s="142"/>
      <c r="DV198" s="26"/>
      <c r="DW198" s="48">
        <v>185</v>
      </c>
      <c r="DX198" s="26" t="str">
        <f>IFERROR(INDEX(AT$11:AT$2000,_xlfn.AGGREGATE(15,6,(ROW(AT$11:AT$2000)-ROW(AT$11)+1)/($AU$11:$AU$2000=$DY$8),ROWS(DX$11:DX198))),"")</f>
        <v/>
      </c>
      <c r="DY198" s="4" t="str">
        <f>IFERROR(INDEX(AU$11:AU$2000,_xlfn.AGGREGATE(15,6,(ROW(AU$11:AU$2000)-ROW(AU$11)+1)/($AU$11:$AU$2000=$DY$8),ROWS(DY$11:DY198))),"")</f>
        <v/>
      </c>
      <c r="DZ198" s="26" t="str">
        <f>IFERROR(INDEX(AV$11:AV$2000,_xlfn.AGGREGATE(15,6,(ROW(AV$11:AV$2000)-ROW(AV$11)+1)/($AU$11:$AU$2000=$DY$8),ROWS(DZ$11:DZ198))),"")</f>
        <v/>
      </c>
      <c r="EA198" s="26" t="str">
        <f>IFERROR(INDEX(AW$11:AW$2000,_xlfn.AGGREGATE(15,6,(ROW(AW$11:AW$2000)-ROW(AW$11)+1)/($AU$11:$AU$2000=$DY$8),ROWS(EA$11:EA198))),"")</f>
        <v/>
      </c>
      <c r="EB198" s="26" t="str">
        <f>IFERROR(INDEX(AX$11:AX$2000,_xlfn.AGGREGATE(15,6,(ROW(AX$11:AX$2000)-ROW(AX$11)+1)/($AU$11:$AU$2000=$DY$8),ROWS(EB$11:EB198))),"")</f>
        <v/>
      </c>
      <c r="EC198" s="26" t="str">
        <f>IFERROR(INDEX(AY$11:AY$2000,_xlfn.AGGREGATE(15,6,(ROW(AY$11:AY$2000)-ROW(AY$11)+1)/($AU$11:$AU$2000=$DY$8),ROWS(EC$11:EC198))),"")</f>
        <v/>
      </c>
      <c r="ED198" s="26" t="str">
        <f>IFERROR(INDEX(AZ$11:AZ$2000,_xlfn.AGGREGATE(15,6,(ROW(AZ$11:AZ$2000)-ROW(AZ$11)+1)/($AU$11:$AU$2000=$DY$8),ROWS(ED$11:ED198))),"")</f>
        <v/>
      </c>
      <c r="EE198" s="26" t="str">
        <f>IFERROR(INDEX(BA$11:BA$2000,_xlfn.AGGREGATE(15,6,(ROW(BA$11:BA$2000)-ROW(BA$11)+1)/($AU$11:$AU$2000=$DY$8),ROWS(EE$11:EE198))),"")</f>
        <v/>
      </c>
      <c r="EF198" s="26" t="str">
        <f>IFERROR(INDEX(BB$11:BB$2000,_xlfn.AGGREGATE(15,6,(ROW(BB$11:BB$2000)-ROW(BB$11)+1)/($AU$11:$AU$2000=$DY$8),ROWS(EF$11:EF198))),"")</f>
        <v/>
      </c>
      <c r="EG198" s="26" t="str">
        <f>IFERROR(INDEX(BC$11:BC$2000,_xlfn.AGGREGATE(15,6,(ROW(BC$11:BC$2000)-ROW(BC$11)+1)/($AU$11:$AU$2000=$DY$8),ROWS(EG$11:EG198))),"")</f>
        <v/>
      </c>
      <c r="EH198" s="26" t="str">
        <f>IFERROR(INDEX(BD$11:BD$2000,_xlfn.AGGREGATE(15,6,(ROW(BD$11:BD$2000)-ROW(BD$11)+1)/($AU$11:$AU$2000=$DY$8),ROWS(EH$11:EH198))),"")</f>
        <v/>
      </c>
      <c r="EI198" s="26" t="str">
        <f>IFERROR(INDEX(BE$11:BE$2000,_xlfn.AGGREGATE(15,6,(ROW(BE$11:BE$2000)-ROW(BE$11)+1)/($AU$11:$AU$2000=$DY$8),ROWS(EI$11:EI198))),"")</f>
        <v/>
      </c>
      <c r="EJ198" s="26" t="str">
        <f>IFERROR(INDEX(BF$11:BF$2000,_xlfn.AGGREGATE(15,6,(ROW(BF$11:BF$2000)-ROW(BF$11)+1)/($AU$11:$AU$2000=$DY$8),ROWS(EJ$11:EJ198))),"")</f>
        <v/>
      </c>
      <c r="EK198" s="26" t="str">
        <f>IFERROR(INDEX(BG$11:BG$2000,_xlfn.AGGREGATE(15,6,(ROW(BG$11:BG$2000)-ROW(BG$11)+1)/($AU$11:$AU$2000=$DY$8),ROWS(EK$11:EK198))),"")</f>
        <v/>
      </c>
      <c r="EL198" s="26" t="str">
        <f>IFERROR(INDEX(BH$11:BH$2000,_xlfn.AGGREGATE(15,6,(ROW(BH$11:BH$2000)-ROW(BH$11)+1)/($AU$11:$AU$2000=$DY$8),ROWS(EL$11:EL198))),"")</f>
        <v/>
      </c>
      <c r="EM198" s="26" t="str">
        <f>IFERROR(INDEX(BI$11:BI$2000,_xlfn.AGGREGATE(15,6,(ROW(BI$11:BI$2000)-ROW(BI$11)+1)/($AU$11:$AU$2000=$DY$8),ROWS(EM$11:EM198))),"")</f>
        <v/>
      </c>
      <c r="EN198" s="26" t="str">
        <f>IFERROR(INDEX(BJ$11:BJ$2000,_xlfn.AGGREGATE(15,6,(ROW(BJ$11:BJ$2000)-ROW(BJ$11)+1)/($AU$11:$AU$2000=$DY$8),ROWS(EN$11:EN198))),"")</f>
        <v/>
      </c>
      <c r="EO198" s="26" t="str">
        <f>IFERROR(INDEX(BK$11:BK$2000,_xlfn.AGGREGATE(15,6,(ROW(BK$11:BK$2000)-ROW(BK$11)+1)/($AU$11:$AU$2000=$DY$8),ROWS(EO$11:EO198))),"")</f>
        <v/>
      </c>
      <c r="EP198" s="26" t="str">
        <f>IFERROR(INDEX(BL$11:BL$2000,_xlfn.AGGREGATE(15,6,(ROW(BL$11:BL$2000)-ROW(BL$11)+1)/($AU$11:$AU$2000=$DY$8),ROWS(EP$11:EP198))),"")</f>
        <v/>
      </c>
      <c r="EQ198" s="26" t="str">
        <f>IFERROR(INDEX(BM$11:BM$2000,_xlfn.AGGREGATE(15,6,(ROW(BM$11:BM$2000)-ROW(BM$11)+1)/($AU$11:$AU$2000=$DY$8),ROWS(EQ$11:EQ198))),"")</f>
        <v/>
      </c>
      <c r="ER198" s="26" t="str">
        <f>IFERROR(INDEX(BN$11:BN$2000,_xlfn.AGGREGATE(15,6,(ROW(BN$11:BN$2000)-ROW(BN$11)+1)/($AU$11:$AU$2000=$DY$8),ROWS(ER$11:ER198))),"")</f>
        <v/>
      </c>
      <c r="ES198" s="26" t="str">
        <f>IFERROR(INDEX(BO$11:BO$2000,_xlfn.AGGREGATE(15,6,(ROW(BO$11:BO$2000)-ROW(BO$11)+1)/($AU$11:$AU$2000=$DY$8),ROWS(ES$11:ES198))),"")</f>
        <v/>
      </c>
      <c r="ET198" s="63" t="str">
        <f>IFERROR(INDEX(BP$11:BP$2000,_xlfn.AGGREGATE(15,6,(ROW(BP$11:BP$2000)-ROW(BP$11)+1)/($AU$11:$AU$2000=$DY$8),ROWS(ET$11:ET198))),"")</f>
        <v/>
      </c>
      <c r="EU198" s="25"/>
      <c r="EV198" s="47">
        <v>46</v>
      </c>
      <c r="EX198" s="164" t="str">
        <f>IFERROR(INDEX(EX$100:EX$149,_xlfn.AGGREGATE(15,6,(ROW(EX$100:EX$149)-ROW(EX$100)+1)/($EX$100:$EX$149="PASS"),ROWS(EX$153:EX198))),"")</f>
        <v/>
      </c>
      <c r="EY198" s="28" t="str">
        <f>IFERROR(INDEX(EY$100:EY$149,_xlfn.AGGREGATE(15,6,(ROW(EY$100:EY$149)-ROW(EY$100)+1)/($EX$100:$EX$149="PASS"),ROWS(EY$153:EY198))),"")</f>
        <v/>
      </c>
      <c r="EZ198" s="25" t="str">
        <f>IFERROR(INDEX(EZ$100:EZ$149,_xlfn.AGGREGATE(15,6,(ROW(EZ$100:EZ$149)-ROW(EZ$100)+1)/($EX$100:$EX$149="PASS"),ROWS(EZ$153:EZ198))),"")</f>
        <v/>
      </c>
      <c r="FA198" s="25" t="str">
        <f>IFERROR(INDEX(FA$100:FA$149,_xlfn.AGGREGATE(15,6,(ROW(FA$100:FA$149)-ROW(FA$100)+1)/($EX$100:$EX$149="PASS"),ROWS(FA$153:FA198))),"")</f>
        <v/>
      </c>
      <c r="FB198" s="25" t="str">
        <f>IFERROR(INDEX(FB$100:FB$149,_xlfn.AGGREGATE(15,6,(ROW(FB$100:FB$149)-ROW(FB$100)+1)/($EX$100:$EX$149="PASS"),ROWS(FB$153:FB198))),"")</f>
        <v/>
      </c>
      <c r="FC198" s="25" t="str">
        <f>IFERROR(INDEX(FC$100:FC$149,_xlfn.AGGREGATE(15,6,(ROW(FC$100:FC$149)-ROW(EY$100)+1)/($EX$100:$EX$149="PASS"),ROWS(FC$153:FC198))),"")</f>
        <v/>
      </c>
      <c r="FD198" s="25" t="str">
        <f>IFERROR(INDEX(FD$100:FD$149,_xlfn.AGGREGATE(15,6,(ROW(FD$100:FD$149)-ROW(EZ$100)+1)/($EX$100:$EX$149="PASS"),ROWS(FD$153:FD198))),"")</f>
        <v/>
      </c>
      <c r="FE198" s="25" t="str">
        <f>IFERROR(INDEX(FE$100:FE$149,_xlfn.AGGREGATE(15,6,(ROW(FE$100:FE$149)-ROW(FA$100)+1)/($EX$100:$EX$149="PASS"),ROWS(FE$153:FE198))),"")</f>
        <v/>
      </c>
      <c r="FF198" s="30" t="str">
        <f>IFERROR(INDEX(FF$100:FF$149,_xlfn.AGGREGATE(15,6,(ROW(FF$100:FF$149)-ROW(FB$100)+1)/($EX$100:$EX$149="PASS"),ROWS(FF$153:FF198))),"")</f>
        <v/>
      </c>
      <c r="FG198" s="25" t="str">
        <f>IFERROR(INDEX(FG$100:FG$149,_xlfn.AGGREGATE(15,6,(ROW(FG$100:FG$149)-ROW(FC$100)+1)/($EX$100:$EX$149="PASS"),ROWS(FG$153:FG198))),"")</f>
        <v/>
      </c>
      <c r="FH198" s="25" t="str">
        <f>IFERROR(INDEX(FH$100:FH$149,_xlfn.AGGREGATE(15,6,(ROW(FH$100:FH$149)-ROW(FD$100)+1)/($EX$100:$EX$149="PASS"),ROWS(FH$153:FH198))),"")</f>
        <v/>
      </c>
      <c r="FI198" s="25" t="str">
        <f>IFERROR(INDEX(FI$100:FI$149,_xlfn.AGGREGATE(15,6,(ROW(FI$100:FI$149)-ROW(FE$100)+1)/($EX$100:$EX$149="PASS"),ROWS(FI$153:FI198))),"")</f>
        <v/>
      </c>
      <c r="FJ198" s="25" t="str">
        <f>IFERROR(INDEX(FJ$100:FJ$149,_xlfn.AGGREGATE(15,6,(ROW(FJ$100:FJ$149)-ROW(FF$100)+1)/($EX$100:$EX$149="PASS"),ROWS(FJ$153:FJ198))),"")</f>
        <v/>
      </c>
      <c r="FK198" s="25"/>
      <c r="FL198" s="28" t="str">
        <f>IFERROR(INDEX(FL$100:FL$149,_xlfn.AGGREGATE(15,6,(ROW(FL$100:FL$149)-ROW(FH$100)+1)/($EX$100:$EX$149="PASS"),ROWS(FL$153:FL198))),"")</f>
        <v/>
      </c>
      <c r="FM198" s="25" t="str">
        <f>IFERROR(INDEX(FM$100:FM$149,_xlfn.AGGREGATE(15,6,(ROW(FM$100:FM$149)-ROW(FI$100)+1)/($EX$100:$EX$149="PASS"),ROWS(FM$153:FM198))),"")</f>
        <v/>
      </c>
      <c r="FN198" s="25" t="str">
        <f>IFERROR(INDEX(FN$100:FN$149,_xlfn.AGGREGATE(15,6,(ROW(FN$100:FN$149)-ROW(FJ$100)+1)/($EX$100:$EX$149="PASS"),ROWS(FN$153:FN198))),"")</f>
        <v/>
      </c>
      <c r="FO198" s="25" t="str">
        <f>IFERROR(INDEX(FO$100:FO$149,_xlfn.AGGREGATE(15,6,(ROW(FO$100:FO$149)-ROW(FK$100)+1)/($EX$100:$EX$149="PASS"),ROWS(FO$153:FO198))),"")</f>
        <v/>
      </c>
      <c r="FP198" s="25" t="str">
        <f>IFERROR(INDEX(FP$100:FP$149,_xlfn.AGGREGATE(15,6,(ROW(FP$100:FP$149)-ROW(FL$100)+1)/($EX$100:$EX$149="PASS"),ROWS(FP$153:FP198))),"")</f>
        <v/>
      </c>
      <c r="FQ198" s="25" t="str">
        <f>IFERROR(INDEX(FQ$100:FQ$149,_xlfn.AGGREGATE(15,6,(ROW(FQ$100:FQ$149)-ROW(FM$100)+1)/($EX$100:$EX$149="PASS"),ROWS(FQ$153:FQ198))),"")</f>
        <v/>
      </c>
      <c r="FR198" s="25" t="str">
        <f>IFERROR(INDEX(FR$100:FR$149,_xlfn.AGGREGATE(15,6,(ROW(FR$100:FR$149)-ROW(FN$100)+1)/($EX$100:$EX$149="PASS"),ROWS(FR$153:FR198))),"")</f>
        <v/>
      </c>
      <c r="FS198" s="165" t="str">
        <f>IFERROR(INDEX(FS$100:FS$149,_xlfn.AGGREGATE(15,6,(ROW(FS$100:FS$149)-ROW(FO$100)+1)/($EX$100:$EX$149="PASS"),ROWS(FS$153:FS198))),"")</f>
        <v/>
      </c>
      <c r="FT198" s="25"/>
      <c r="FU198" s="49"/>
      <c r="FV198" s="21"/>
      <c r="FW198" s="164" t="str">
        <f>IFERROR(INDEX(FW$100:FW$149,_xlfn.AGGREGATE(15,6,(ROW(FW$100:FW$149)-ROW(FW$100)+1)/($FW$100:$FW$149="PASS"),ROWS(FW$153:FW198))),"")</f>
        <v>PASS</v>
      </c>
      <c r="FX198" s="28">
        <f>IFERROR(INDEX(FX$100:FX$149,_xlfn.AGGREGATE(15,6,(ROW(FX$100:FX$149)-ROW(FX$100)+1)/($FW$100:$FW$149="PASS"),ROWS(FX$153:FX198))),"")</f>
        <v>3</v>
      </c>
      <c r="FY198" s="25">
        <f>IFERROR(INDEX(FY$100:FY$149,_xlfn.AGGREGATE(15,6,(ROW(FY$100:FY$149)-ROW(FY$100)+1)/($FW$100:$FW$149="PASS"),ROWS(FY$153:FY198))),"")</f>
        <v>1</v>
      </c>
      <c r="FZ198" s="25">
        <f>IFERROR(INDEX(FZ$100:FZ$149,_xlfn.AGGREGATE(15,6,(ROW(FZ$100:FZ$149)-ROW(FZ$100)+1)/($FW$100:$FW$149="PASS"),ROWS(FZ$153:FZ198))),"")</f>
        <v>3</v>
      </c>
      <c r="GA198" s="25">
        <f>IFERROR(INDEX(GA$100:GA$149,_xlfn.AGGREGATE(15,6,(ROW(GA$100:GA$149)-ROW(GA$100)+1)/($FW$100:$FW$149="PASS"),ROWS(GA$153:GA198))),"")</f>
        <v>1</v>
      </c>
      <c r="GB198" s="25">
        <f>IFERROR(INDEX(GB$100:GB$149,_xlfn.AGGREGATE(15,6,(ROW(GB$100:GB$149)-ROW(FX$100)+1)/($FW$100:$FW$149="PASS"),ROWS(GB$153:GB198))),"")</f>
        <v>3</v>
      </c>
      <c r="GC198" s="25">
        <f>IFERROR(INDEX(GC$100:GC$149,_xlfn.AGGREGATE(15,6,(ROW(GC$100:GC$149)-ROW(FY$100)+1)/($FW$100:$FW$149="PASS"),ROWS(GC$153:GC198))),"")</f>
        <v>1</v>
      </c>
      <c r="GD198" s="25">
        <f>IFERROR(INDEX(GD$100:GD$149,_xlfn.AGGREGATE(15,6,(ROW(GD$100:GD$149)-ROW(FZ$100)+1)/($FW$100:$FW$149="PASS"),ROWS(GD$153:GD198))),"")</f>
        <v>3</v>
      </c>
      <c r="GE198" s="30">
        <f>IFERROR(INDEX(GE$100:GE$149,_xlfn.AGGREGATE(15,6,(ROW(GE$100:GE$149)-ROW(GA$100)+1)/($FW$100:$FW$149="PASS"),ROWS(GE$153:GE198))),"")</f>
        <v>1</v>
      </c>
      <c r="GF198" s="25">
        <f>IFERROR(INDEX(GF$100:GF$149,_xlfn.AGGREGATE(15,6,(ROW(GF$100:GF$149)-ROW(GB$100)+1)/($FW$100:$FW$149="PASS"),ROWS(GF$153:GF198))),"")</f>
        <v>431</v>
      </c>
      <c r="GG198" s="25">
        <f>IFERROR(INDEX(GG$100:GG$149,_xlfn.AGGREGATE(15,6,(ROW(GG$100:GG$149)-ROW(GC$100)+1)/($FW$100:$FW$149="PASS"),ROWS(GG$153:GG198))),"")</f>
        <v>0</v>
      </c>
      <c r="GH198" s="25">
        <f>IFERROR(INDEX(GH$100:GH$149,_xlfn.AGGREGATE(15,6,(ROW(GH$100:GH$149)-ROW(GD$100)+1)/($FW$100:$FW$149="PASS"),ROWS(GH$153:GH198))),"")</f>
        <v>469</v>
      </c>
      <c r="GI198" s="25">
        <f>IFERROR(INDEX(GI$100:GI$149,_xlfn.AGGREGATE(15,6,(ROW(GI$100:GI$149)-ROW(GE$100)+1)/($FW$100:$FW$149="PASS"),ROWS(GI$153:GI198))),"")</f>
        <v>19</v>
      </c>
      <c r="GJ198" s="25">
        <f>IFERROR(INDEX(GJ$100:GJ$149,_xlfn.AGGREGATE(15,6,(ROW(GJ$100:GJ$149)-ROW(GF$100)+1)/($FW$100:$FW$149="PASS"),ROWS(GJ$153:GJ198))),"")</f>
        <v>0</v>
      </c>
      <c r="GK198" s="28">
        <f>IFERROR(INDEX(GK$100:GK$149,_xlfn.AGGREGATE(15,6,(ROW(GK$100:GK$149)-ROW(GG$100)+1)/($FW$100:$FW$149="PASS"),ROWS(GK$153:GK198))),"")</f>
        <v>474.14859999999999</v>
      </c>
      <c r="GL198" s="25">
        <f>IFERROR(INDEX(GL$100:GL$149,_xlfn.AGGREGATE(15,6,(ROW(GL$100:GL$149)-ROW(GH$100)+1)/($FW$100:$FW$149="PASS"),ROWS(GL$153:GL198))),"")</f>
        <v>905.27359999999999</v>
      </c>
      <c r="GM198" s="165">
        <f>IFERROR(INDEX(GM$100:GM$149,_xlfn.AGGREGATE(15,6,(ROW(GM$100:GM$149)-ROW(GI$100)+1)/($FW$100:$FW$149="PASS"),ROWS(GM$153:GM198))),"")</f>
        <v>1374.3986</v>
      </c>
      <c r="GN198" s="25">
        <f>IFERROR(INDEX(GN$100:GN$149,_xlfn.AGGREGATE(15,6,(ROW(GN$100:GN$149)-ROW(GJ$100)+1)/($FW$100:$FW$149="PASS"),ROWS(GN$153:GN198))),"")</f>
        <v>1805.3986</v>
      </c>
      <c r="GO198" s="25"/>
      <c r="GP198" s="305"/>
      <c r="GR198" s="12"/>
      <c r="GS198" s="12"/>
      <c r="GT198" s="12"/>
      <c r="GU198" s="12"/>
      <c r="GV198" s="12"/>
      <c r="GW198" s="12"/>
      <c r="GX198" s="12"/>
      <c r="GY198" s="12"/>
      <c r="GZ198" s="12"/>
      <c r="HA198" s="12"/>
      <c r="HB198" s="12"/>
      <c r="HC198" s="26"/>
      <c r="HD198" s="26"/>
      <c r="HE198" s="26"/>
      <c r="HF198" s="26"/>
      <c r="HG198" s="26"/>
      <c r="HH198" s="2"/>
      <c r="HI198" s="2"/>
      <c r="HJ198" s="25"/>
      <c r="HK198" s="2"/>
      <c r="HL198" s="2"/>
    </row>
    <row r="199" spans="14:220" x14ac:dyDescent="0.3">
      <c r="N199" s="2"/>
      <c r="O199" s="25"/>
      <c r="P199" s="25"/>
      <c r="Q199" s="25"/>
      <c r="R199" s="25"/>
      <c r="S199" s="25"/>
      <c r="T199" s="25"/>
      <c r="U199" s="25"/>
      <c r="V199" s="2"/>
      <c r="W199" s="2"/>
      <c r="X199" s="2"/>
      <c r="Y199" s="25"/>
      <c r="Z199" s="25"/>
      <c r="AA199" s="25"/>
      <c r="AB199" s="2"/>
      <c r="AC199" s="25"/>
      <c r="AD199" s="25"/>
      <c r="AE199" s="25"/>
      <c r="AF199" s="25"/>
      <c r="AG199" s="25"/>
      <c r="AH199" s="25"/>
      <c r="AI199" s="25"/>
      <c r="AJ199" s="25"/>
      <c r="AK199" s="25"/>
      <c r="AL199" s="25"/>
      <c r="AM199" s="25"/>
      <c r="AN199" s="25"/>
      <c r="AO199" s="25"/>
      <c r="AP199" s="25"/>
      <c r="AQ199" s="25"/>
      <c r="AR199" s="142"/>
      <c r="AS199" s="18">
        <v>43</v>
      </c>
      <c r="AT199" s="26" t="s">
        <v>122</v>
      </c>
      <c r="AU199" s="4" t="str">
        <f t="shared" si="261"/>
        <v>FAIL</v>
      </c>
      <c r="AV199" s="26">
        <v>1</v>
      </c>
      <c r="AW199" s="26">
        <v>1</v>
      </c>
      <c r="AX199" s="26">
        <v>3</v>
      </c>
      <c r="AY199" s="26">
        <v>3</v>
      </c>
      <c r="AZ199" s="26">
        <v>1</v>
      </c>
      <c r="BA199" s="26">
        <v>1</v>
      </c>
      <c r="BB199" s="26">
        <v>3</v>
      </c>
      <c r="BC199" s="26">
        <v>3</v>
      </c>
      <c r="BD199" s="26">
        <f t="shared" si="294"/>
        <v>203</v>
      </c>
      <c r="BE199" s="26"/>
      <c r="BF199" s="26">
        <f t="shared" si="295"/>
        <v>289</v>
      </c>
      <c r="BG199" s="63">
        <f t="shared" si="293"/>
        <v>43</v>
      </c>
      <c r="BH199" s="26"/>
      <c r="BI199" s="138">
        <f t="shared" si="296"/>
        <v>203</v>
      </c>
      <c r="BJ199" s="138">
        <f t="shared" si="297"/>
        <v>406</v>
      </c>
      <c r="BK199" s="138">
        <f t="shared" si="298"/>
        <v>695</v>
      </c>
      <c r="BL199" s="138">
        <f t="shared" si="299"/>
        <v>984</v>
      </c>
      <c r="BM199" s="138">
        <f t="shared" si="300"/>
        <v>1187</v>
      </c>
      <c r="BN199" s="138">
        <f t="shared" si="301"/>
        <v>1390</v>
      </c>
      <c r="BO199" s="138">
        <f t="shared" si="302"/>
        <v>1679</v>
      </c>
      <c r="BP199" s="138">
        <f t="shared" si="303"/>
        <v>0</v>
      </c>
      <c r="BQ199" s="26"/>
      <c r="BR199" s="26" t="str">
        <f t="shared" si="272"/>
        <v>no</v>
      </c>
      <c r="BS199" s="26" t="str">
        <f t="shared" si="250"/>
        <v>Int</v>
      </c>
      <c r="BT199" s="26"/>
      <c r="BU199" s="26"/>
      <c r="BV199" s="1">
        <f t="shared" si="304"/>
        <v>0</v>
      </c>
      <c r="BW199" s="1">
        <f t="shared" si="304"/>
        <v>0</v>
      </c>
      <c r="BX199" s="1">
        <f t="shared" si="304"/>
        <v>0</v>
      </c>
      <c r="BY199" s="1">
        <f t="shared" si="304"/>
        <v>0</v>
      </c>
      <c r="BZ199" s="1">
        <f t="shared" si="304"/>
        <v>0</v>
      </c>
      <c r="CA199" s="1">
        <f t="shared" si="304"/>
        <v>1</v>
      </c>
      <c r="CB199" s="1">
        <f t="shared" si="304"/>
        <v>0</v>
      </c>
      <c r="CC199" s="1">
        <f t="shared" si="304"/>
        <v>0</v>
      </c>
      <c r="CD199" s="1">
        <f t="shared" si="304"/>
        <v>0</v>
      </c>
      <c r="CE199" s="1">
        <f t="shared" si="304"/>
        <v>0</v>
      </c>
      <c r="CF199" s="1">
        <f t="shared" si="305"/>
        <v>1</v>
      </c>
      <c r="CG199" s="1">
        <f t="shared" si="305"/>
        <v>0</v>
      </c>
      <c r="CH199" s="1">
        <f t="shared" si="305"/>
        <v>0</v>
      </c>
      <c r="CI199" s="1">
        <f t="shared" si="305"/>
        <v>0</v>
      </c>
      <c r="CJ199" s="1">
        <f t="shared" si="305"/>
        <v>0</v>
      </c>
      <c r="CK199" s="1">
        <f t="shared" si="305"/>
        <v>0</v>
      </c>
      <c r="CL199" s="1">
        <f t="shared" si="305"/>
        <v>0</v>
      </c>
      <c r="CM199" s="1">
        <f t="shared" si="305"/>
        <v>0</v>
      </c>
      <c r="CN199" s="1">
        <f t="shared" si="305"/>
        <v>0</v>
      </c>
      <c r="CO199" s="1">
        <f t="shared" si="305"/>
        <v>0</v>
      </c>
      <c r="CP199" s="1">
        <f t="shared" si="306"/>
        <v>0</v>
      </c>
      <c r="CQ199" s="1">
        <f t="shared" si="306"/>
        <v>0</v>
      </c>
      <c r="CR199" s="1">
        <f t="shared" si="306"/>
        <v>0</v>
      </c>
      <c r="CS199" s="1">
        <f t="shared" si="306"/>
        <v>0</v>
      </c>
      <c r="CT199" s="1">
        <f t="shared" si="306"/>
        <v>0</v>
      </c>
      <c r="CU199" s="1">
        <f t="shared" si="306"/>
        <v>0</v>
      </c>
      <c r="CV199" s="1">
        <f t="shared" si="306"/>
        <v>0</v>
      </c>
      <c r="CW199" s="1">
        <f t="shared" si="306"/>
        <v>0</v>
      </c>
      <c r="CX199" s="1">
        <f t="shared" si="306"/>
        <v>0</v>
      </c>
      <c r="CY199" s="1">
        <f t="shared" si="306"/>
        <v>0</v>
      </c>
      <c r="CZ199" s="1">
        <f t="shared" si="307"/>
        <v>0</v>
      </c>
      <c r="DA199" s="1">
        <f t="shared" si="307"/>
        <v>0</v>
      </c>
      <c r="DB199" s="1">
        <f t="shared" si="307"/>
        <v>0</v>
      </c>
      <c r="DC199" s="1">
        <f t="shared" si="307"/>
        <v>0</v>
      </c>
      <c r="DD199" s="1">
        <f t="shared" si="307"/>
        <v>0</v>
      </c>
      <c r="DE199" s="1">
        <f t="shared" si="307"/>
        <v>0</v>
      </c>
      <c r="DF199" s="1">
        <f t="shared" si="307"/>
        <v>0</v>
      </c>
      <c r="DG199" s="1">
        <f t="shared" si="307"/>
        <v>0</v>
      </c>
      <c r="DH199" s="1">
        <f t="shared" si="307"/>
        <v>0</v>
      </c>
      <c r="DI199" s="1">
        <f t="shared" si="307"/>
        <v>0</v>
      </c>
      <c r="DJ199" s="1">
        <f t="shared" si="308"/>
        <v>0</v>
      </c>
      <c r="DK199" s="1">
        <f t="shared" si="308"/>
        <v>0</v>
      </c>
      <c r="DL199" s="1">
        <f t="shared" si="308"/>
        <v>1</v>
      </c>
      <c r="DM199" s="1">
        <f t="shared" si="308"/>
        <v>0</v>
      </c>
      <c r="DN199" s="1">
        <f t="shared" si="308"/>
        <v>0</v>
      </c>
      <c r="DO199" s="1">
        <f t="shared" si="308"/>
        <v>0</v>
      </c>
      <c r="DP199" s="26"/>
      <c r="DQ199" s="26"/>
      <c r="DR199" s="26"/>
      <c r="DS199" s="26"/>
      <c r="DT199" s="366"/>
      <c r="DU199" s="142"/>
      <c r="DV199" s="26"/>
      <c r="DW199" s="48">
        <v>186</v>
      </c>
      <c r="DX199" s="26" t="str">
        <f>IFERROR(INDEX(AT$11:AT$2000,_xlfn.AGGREGATE(15,6,(ROW(AT$11:AT$2000)-ROW(AT$11)+1)/($AU$11:$AU$2000=$DY$8),ROWS(DX$11:DX199))),"")</f>
        <v/>
      </c>
      <c r="DY199" s="4" t="str">
        <f>IFERROR(INDEX(AU$11:AU$2000,_xlfn.AGGREGATE(15,6,(ROW(AU$11:AU$2000)-ROW(AU$11)+1)/($AU$11:$AU$2000=$DY$8),ROWS(DY$11:DY199))),"")</f>
        <v/>
      </c>
      <c r="DZ199" s="26" t="str">
        <f>IFERROR(INDEX(AV$11:AV$2000,_xlfn.AGGREGATE(15,6,(ROW(AV$11:AV$2000)-ROW(AV$11)+1)/($AU$11:$AU$2000=$DY$8),ROWS(DZ$11:DZ199))),"")</f>
        <v/>
      </c>
      <c r="EA199" s="26" t="str">
        <f>IFERROR(INDEX(AW$11:AW$2000,_xlfn.AGGREGATE(15,6,(ROW(AW$11:AW$2000)-ROW(AW$11)+1)/($AU$11:$AU$2000=$DY$8),ROWS(EA$11:EA199))),"")</f>
        <v/>
      </c>
      <c r="EB199" s="26" t="str">
        <f>IFERROR(INDEX(AX$11:AX$2000,_xlfn.AGGREGATE(15,6,(ROW(AX$11:AX$2000)-ROW(AX$11)+1)/($AU$11:$AU$2000=$DY$8),ROWS(EB$11:EB199))),"")</f>
        <v/>
      </c>
      <c r="EC199" s="26" t="str">
        <f>IFERROR(INDEX(AY$11:AY$2000,_xlfn.AGGREGATE(15,6,(ROW(AY$11:AY$2000)-ROW(AY$11)+1)/($AU$11:$AU$2000=$DY$8),ROWS(EC$11:EC199))),"")</f>
        <v/>
      </c>
      <c r="ED199" s="26" t="str">
        <f>IFERROR(INDEX(AZ$11:AZ$2000,_xlfn.AGGREGATE(15,6,(ROW(AZ$11:AZ$2000)-ROW(AZ$11)+1)/($AU$11:$AU$2000=$DY$8),ROWS(ED$11:ED199))),"")</f>
        <v/>
      </c>
      <c r="EE199" s="26" t="str">
        <f>IFERROR(INDEX(BA$11:BA$2000,_xlfn.AGGREGATE(15,6,(ROW(BA$11:BA$2000)-ROW(BA$11)+1)/($AU$11:$AU$2000=$DY$8),ROWS(EE$11:EE199))),"")</f>
        <v/>
      </c>
      <c r="EF199" s="26" t="str">
        <f>IFERROR(INDEX(BB$11:BB$2000,_xlfn.AGGREGATE(15,6,(ROW(BB$11:BB$2000)-ROW(BB$11)+1)/($AU$11:$AU$2000=$DY$8),ROWS(EF$11:EF199))),"")</f>
        <v/>
      </c>
      <c r="EG199" s="26" t="str">
        <f>IFERROR(INDEX(BC$11:BC$2000,_xlfn.AGGREGATE(15,6,(ROW(BC$11:BC$2000)-ROW(BC$11)+1)/($AU$11:$AU$2000=$DY$8),ROWS(EG$11:EG199))),"")</f>
        <v/>
      </c>
      <c r="EH199" s="26" t="str">
        <f>IFERROR(INDEX(BD$11:BD$2000,_xlfn.AGGREGATE(15,6,(ROW(BD$11:BD$2000)-ROW(BD$11)+1)/($AU$11:$AU$2000=$DY$8),ROWS(EH$11:EH199))),"")</f>
        <v/>
      </c>
      <c r="EI199" s="26" t="str">
        <f>IFERROR(INDEX(BE$11:BE$2000,_xlfn.AGGREGATE(15,6,(ROW(BE$11:BE$2000)-ROW(BE$11)+1)/($AU$11:$AU$2000=$DY$8),ROWS(EI$11:EI199))),"")</f>
        <v/>
      </c>
      <c r="EJ199" s="26" t="str">
        <f>IFERROR(INDEX(BF$11:BF$2000,_xlfn.AGGREGATE(15,6,(ROW(BF$11:BF$2000)-ROW(BF$11)+1)/($AU$11:$AU$2000=$DY$8),ROWS(EJ$11:EJ199))),"")</f>
        <v/>
      </c>
      <c r="EK199" s="26" t="str">
        <f>IFERROR(INDEX(BG$11:BG$2000,_xlfn.AGGREGATE(15,6,(ROW(BG$11:BG$2000)-ROW(BG$11)+1)/($AU$11:$AU$2000=$DY$8),ROWS(EK$11:EK199))),"")</f>
        <v/>
      </c>
      <c r="EL199" s="26" t="str">
        <f>IFERROR(INDEX(BH$11:BH$2000,_xlfn.AGGREGATE(15,6,(ROW(BH$11:BH$2000)-ROW(BH$11)+1)/($AU$11:$AU$2000=$DY$8),ROWS(EL$11:EL199))),"")</f>
        <v/>
      </c>
      <c r="EM199" s="26" t="str">
        <f>IFERROR(INDEX(BI$11:BI$2000,_xlfn.AGGREGATE(15,6,(ROW(BI$11:BI$2000)-ROW(BI$11)+1)/($AU$11:$AU$2000=$DY$8),ROWS(EM$11:EM199))),"")</f>
        <v/>
      </c>
      <c r="EN199" s="26" t="str">
        <f>IFERROR(INDEX(BJ$11:BJ$2000,_xlfn.AGGREGATE(15,6,(ROW(BJ$11:BJ$2000)-ROW(BJ$11)+1)/($AU$11:$AU$2000=$DY$8),ROWS(EN$11:EN199))),"")</f>
        <v/>
      </c>
      <c r="EO199" s="26" t="str">
        <f>IFERROR(INDEX(BK$11:BK$2000,_xlfn.AGGREGATE(15,6,(ROW(BK$11:BK$2000)-ROW(BK$11)+1)/($AU$11:$AU$2000=$DY$8),ROWS(EO$11:EO199))),"")</f>
        <v/>
      </c>
      <c r="EP199" s="26" t="str">
        <f>IFERROR(INDEX(BL$11:BL$2000,_xlfn.AGGREGATE(15,6,(ROW(BL$11:BL$2000)-ROW(BL$11)+1)/($AU$11:$AU$2000=$DY$8),ROWS(EP$11:EP199))),"")</f>
        <v/>
      </c>
      <c r="EQ199" s="26" t="str">
        <f>IFERROR(INDEX(BM$11:BM$2000,_xlfn.AGGREGATE(15,6,(ROW(BM$11:BM$2000)-ROW(BM$11)+1)/($AU$11:$AU$2000=$DY$8),ROWS(EQ$11:EQ199))),"")</f>
        <v/>
      </c>
      <c r="ER199" s="26" t="str">
        <f>IFERROR(INDEX(BN$11:BN$2000,_xlfn.AGGREGATE(15,6,(ROW(BN$11:BN$2000)-ROW(BN$11)+1)/($AU$11:$AU$2000=$DY$8),ROWS(ER$11:ER199))),"")</f>
        <v/>
      </c>
      <c r="ES199" s="26" t="str">
        <f>IFERROR(INDEX(BO$11:BO$2000,_xlfn.AGGREGATE(15,6,(ROW(BO$11:BO$2000)-ROW(BO$11)+1)/($AU$11:$AU$2000=$DY$8),ROWS(ES$11:ES199))),"")</f>
        <v/>
      </c>
      <c r="ET199" s="63" t="str">
        <f>IFERROR(INDEX(BP$11:BP$2000,_xlfn.AGGREGATE(15,6,(ROW(BP$11:BP$2000)-ROW(BP$11)+1)/($AU$11:$AU$2000=$DY$8),ROWS(ET$11:ET199))),"")</f>
        <v/>
      </c>
      <c r="EU199" s="25"/>
      <c r="EV199" s="47">
        <v>47</v>
      </c>
      <c r="EX199" s="164" t="str">
        <f>IFERROR(INDEX(EX$100:EX$149,_xlfn.AGGREGATE(15,6,(ROW(EX$100:EX$149)-ROW(EX$100)+1)/($EX$100:$EX$149="PASS"),ROWS(EX$153:EX199))),"")</f>
        <v/>
      </c>
      <c r="EY199" s="28" t="str">
        <f>IFERROR(INDEX(EY$100:EY$149,_xlfn.AGGREGATE(15,6,(ROW(EY$100:EY$149)-ROW(EY$100)+1)/($EX$100:$EX$149="PASS"),ROWS(EY$153:EY199))),"")</f>
        <v/>
      </c>
      <c r="EZ199" s="25" t="str">
        <f>IFERROR(INDEX(EZ$100:EZ$149,_xlfn.AGGREGATE(15,6,(ROW(EZ$100:EZ$149)-ROW(EZ$100)+1)/($EX$100:$EX$149="PASS"),ROWS(EZ$153:EZ199))),"")</f>
        <v/>
      </c>
      <c r="FA199" s="25" t="str">
        <f>IFERROR(INDEX(FA$100:FA$149,_xlfn.AGGREGATE(15,6,(ROW(FA$100:FA$149)-ROW(FA$100)+1)/($EX$100:$EX$149="PASS"),ROWS(FA$153:FA199))),"")</f>
        <v/>
      </c>
      <c r="FB199" s="25" t="str">
        <f>IFERROR(INDEX(FB$100:FB$149,_xlfn.AGGREGATE(15,6,(ROW(FB$100:FB$149)-ROW(FB$100)+1)/($EX$100:$EX$149="PASS"),ROWS(FB$153:FB199))),"")</f>
        <v/>
      </c>
      <c r="FC199" s="25" t="str">
        <f>IFERROR(INDEX(FC$100:FC$149,_xlfn.AGGREGATE(15,6,(ROW(FC$100:FC$149)-ROW(EY$100)+1)/($EX$100:$EX$149="PASS"),ROWS(FC$153:FC199))),"")</f>
        <v/>
      </c>
      <c r="FD199" s="25" t="str">
        <f>IFERROR(INDEX(FD$100:FD$149,_xlfn.AGGREGATE(15,6,(ROW(FD$100:FD$149)-ROW(EZ$100)+1)/($EX$100:$EX$149="PASS"),ROWS(FD$153:FD199))),"")</f>
        <v/>
      </c>
      <c r="FE199" s="25" t="str">
        <f>IFERROR(INDEX(FE$100:FE$149,_xlfn.AGGREGATE(15,6,(ROW(FE$100:FE$149)-ROW(FA$100)+1)/($EX$100:$EX$149="PASS"),ROWS(FE$153:FE199))),"")</f>
        <v/>
      </c>
      <c r="FF199" s="30" t="str">
        <f>IFERROR(INDEX(FF$100:FF$149,_xlfn.AGGREGATE(15,6,(ROW(FF$100:FF$149)-ROW(FB$100)+1)/($EX$100:$EX$149="PASS"),ROWS(FF$153:FF199))),"")</f>
        <v/>
      </c>
      <c r="FG199" s="25" t="str">
        <f>IFERROR(INDEX(FG$100:FG$149,_xlfn.AGGREGATE(15,6,(ROW(FG$100:FG$149)-ROW(FC$100)+1)/($EX$100:$EX$149="PASS"),ROWS(FG$153:FG199))),"")</f>
        <v/>
      </c>
      <c r="FH199" s="25" t="str">
        <f>IFERROR(INDEX(FH$100:FH$149,_xlfn.AGGREGATE(15,6,(ROW(FH$100:FH$149)-ROW(FD$100)+1)/($EX$100:$EX$149="PASS"),ROWS(FH$153:FH199))),"")</f>
        <v/>
      </c>
      <c r="FI199" s="25" t="str">
        <f>IFERROR(INDEX(FI$100:FI$149,_xlfn.AGGREGATE(15,6,(ROW(FI$100:FI$149)-ROW(FE$100)+1)/($EX$100:$EX$149="PASS"),ROWS(FI$153:FI199))),"")</f>
        <v/>
      </c>
      <c r="FJ199" s="25" t="str">
        <f>IFERROR(INDEX(FJ$100:FJ$149,_xlfn.AGGREGATE(15,6,(ROW(FJ$100:FJ$149)-ROW(FF$100)+1)/($EX$100:$EX$149="PASS"),ROWS(FJ$153:FJ199))),"")</f>
        <v/>
      </c>
      <c r="FK199" s="25"/>
      <c r="FL199" s="28" t="str">
        <f>IFERROR(INDEX(FL$100:FL$149,_xlfn.AGGREGATE(15,6,(ROW(FL$100:FL$149)-ROW(FH$100)+1)/($EX$100:$EX$149="PASS"),ROWS(FL$153:FL199))),"")</f>
        <v/>
      </c>
      <c r="FM199" s="25" t="str">
        <f>IFERROR(INDEX(FM$100:FM$149,_xlfn.AGGREGATE(15,6,(ROW(FM$100:FM$149)-ROW(FI$100)+1)/($EX$100:$EX$149="PASS"),ROWS(FM$153:FM199))),"")</f>
        <v/>
      </c>
      <c r="FN199" s="25" t="str">
        <f>IFERROR(INDEX(FN$100:FN$149,_xlfn.AGGREGATE(15,6,(ROW(FN$100:FN$149)-ROW(FJ$100)+1)/($EX$100:$EX$149="PASS"),ROWS(FN$153:FN199))),"")</f>
        <v/>
      </c>
      <c r="FO199" s="25" t="str">
        <f>IFERROR(INDEX(FO$100:FO$149,_xlfn.AGGREGATE(15,6,(ROW(FO$100:FO$149)-ROW(FK$100)+1)/($EX$100:$EX$149="PASS"),ROWS(FO$153:FO199))),"")</f>
        <v/>
      </c>
      <c r="FP199" s="25" t="str">
        <f>IFERROR(INDEX(FP$100:FP$149,_xlfn.AGGREGATE(15,6,(ROW(FP$100:FP$149)-ROW(FL$100)+1)/($EX$100:$EX$149="PASS"),ROWS(FP$153:FP199))),"")</f>
        <v/>
      </c>
      <c r="FQ199" s="25" t="str">
        <f>IFERROR(INDEX(FQ$100:FQ$149,_xlfn.AGGREGATE(15,6,(ROW(FQ$100:FQ$149)-ROW(FM$100)+1)/($EX$100:$EX$149="PASS"),ROWS(FQ$153:FQ199))),"")</f>
        <v/>
      </c>
      <c r="FR199" s="25" t="str">
        <f>IFERROR(INDEX(FR$100:FR$149,_xlfn.AGGREGATE(15,6,(ROW(FR$100:FR$149)-ROW(FN$100)+1)/($EX$100:$EX$149="PASS"),ROWS(FR$153:FR199))),"")</f>
        <v/>
      </c>
      <c r="FS199" s="165" t="str">
        <f>IFERROR(INDEX(FS$100:FS$149,_xlfn.AGGREGATE(15,6,(ROW(FS$100:FS$149)-ROW(FO$100)+1)/($EX$100:$EX$149="PASS"),ROWS(FS$153:FS199))),"")</f>
        <v/>
      </c>
      <c r="FT199" s="25"/>
      <c r="FU199" s="49"/>
      <c r="FV199" s="21"/>
      <c r="FW199" s="164" t="str">
        <f>IFERROR(INDEX(FW$100:FW$149,_xlfn.AGGREGATE(15,6,(ROW(FW$100:FW$149)-ROW(FW$100)+1)/($FW$100:$FW$149="PASS"),ROWS(FW$153:FW199))),"")</f>
        <v>PASS</v>
      </c>
      <c r="FX199" s="28">
        <f>IFERROR(INDEX(FX$100:FX$149,_xlfn.AGGREGATE(15,6,(ROW(FX$100:FX$149)-ROW(FX$100)+1)/($FW$100:$FW$149="PASS"),ROWS(FX$153:FX199))),"")</f>
        <v>1</v>
      </c>
      <c r="FY199" s="25">
        <f>IFERROR(INDEX(FY$100:FY$149,_xlfn.AGGREGATE(15,6,(ROW(FY$100:FY$149)-ROW(FY$100)+1)/($FW$100:$FW$149="PASS"),ROWS(FY$153:FY199))),"")</f>
        <v>3</v>
      </c>
      <c r="FZ199" s="25">
        <f>IFERROR(INDEX(FZ$100:FZ$149,_xlfn.AGGREGATE(15,6,(ROW(FZ$100:FZ$149)-ROW(FZ$100)+1)/($FW$100:$FW$149="PASS"),ROWS(FZ$153:FZ199))),"")</f>
        <v>1</v>
      </c>
      <c r="GA199" s="25">
        <f>IFERROR(INDEX(GA$100:GA$149,_xlfn.AGGREGATE(15,6,(ROW(GA$100:GA$149)-ROW(GA$100)+1)/($FW$100:$FW$149="PASS"),ROWS(GA$153:GA199))),"")</f>
        <v>3</v>
      </c>
      <c r="GB199" s="25">
        <f>IFERROR(INDEX(GB$100:GB$149,_xlfn.AGGREGATE(15,6,(ROW(GB$100:GB$149)-ROW(FX$100)+1)/($FW$100:$FW$149="PASS"),ROWS(GB$153:GB199))),"")</f>
        <v>1</v>
      </c>
      <c r="GC199" s="25">
        <f>IFERROR(INDEX(GC$100:GC$149,_xlfn.AGGREGATE(15,6,(ROW(GC$100:GC$149)-ROW(FY$100)+1)/($FW$100:$FW$149="PASS"),ROWS(GC$153:GC199))),"")</f>
        <v>3</v>
      </c>
      <c r="GD199" s="25">
        <f>IFERROR(INDEX(GD$100:GD$149,_xlfn.AGGREGATE(15,6,(ROW(GD$100:GD$149)-ROW(FZ$100)+1)/($FW$100:$FW$149="PASS"),ROWS(GD$153:GD199))),"")</f>
        <v>1</v>
      </c>
      <c r="GE199" s="30">
        <f>IFERROR(INDEX(GE$100:GE$149,_xlfn.AGGREGATE(15,6,(ROW(GE$100:GE$149)-ROW(GA$100)+1)/($FW$100:$FW$149="PASS"),ROWS(GE$153:GE199))),"")</f>
        <v>3</v>
      </c>
      <c r="GF199" s="25">
        <f>IFERROR(INDEX(GF$100:GF$149,_xlfn.AGGREGATE(15,6,(ROW(GF$100:GF$149)-ROW(GB$100)+1)/($FW$100:$FW$149="PASS"),ROWS(GF$153:GF199))),"")</f>
        <v>431</v>
      </c>
      <c r="GG199" s="25">
        <f>IFERROR(INDEX(GG$100:GG$149,_xlfn.AGGREGATE(15,6,(ROW(GG$100:GG$149)-ROW(GC$100)+1)/($FW$100:$FW$149="PASS"),ROWS(GG$153:GG199))),"")</f>
        <v>0</v>
      </c>
      <c r="GH199" s="25">
        <f>IFERROR(INDEX(GH$100:GH$149,_xlfn.AGGREGATE(15,6,(ROW(GH$100:GH$149)-ROW(GD$100)+1)/($FW$100:$FW$149="PASS"),ROWS(GH$153:GH199))),"")</f>
        <v>469</v>
      </c>
      <c r="GI199" s="25">
        <f>IFERROR(INDEX(GI$100:GI$149,_xlfn.AGGREGATE(15,6,(ROW(GI$100:GI$149)-ROW(GE$100)+1)/($FW$100:$FW$149="PASS"),ROWS(GI$153:GI199))),"")</f>
        <v>19</v>
      </c>
      <c r="GJ199" s="25">
        <f>IFERROR(INDEX(GJ$100:GJ$149,_xlfn.AGGREGATE(15,6,(ROW(GJ$100:GJ$149)-ROW(GF$100)+1)/($FW$100:$FW$149="PASS"),ROWS(GJ$153:GJ199))),"")</f>
        <v>0</v>
      </c>
      <c r="GK199" s="28">
        <f>IFERROR(INDEX(GK$100:GK$149,_xlfn.AGGREGATE(15,6,(ROW(GK$100:GK$149)-ROW(GG$100)+1)/($FW$100:$FW$149="PASS"),ROWS(GK$153:GK199))),"")</f>
        <v>436.14859999999999</v>
      </c>
      <c r="GL199" s="25">
        <f>IFERROR(INDEX(GL$100:GL$149,_xlfn.AGGREGATE(15,6,(ROW(GL$100:GL$149)-ROW(GH$100)+1)/($FW$100:$FW$149="PASS"),ROWS(GL$153:GL199))),"")</f>
        <v>905.27359999999999</v>
      </c>
      <c r="GM199" s="165">
        <f>IFERROR(INDEX(GM$100:GM$149,_xlfn.AGGREGATE(15,6,(ROW(GM$100:GM$149)-ROW(GI$100)+1)/($FW$100:$FW$149="PASS"),ROWS(GM$153:GM199))),"")</f>
        <v>1336.3986</v>
      </c>
      <c r="GN199" s="25">
        <f>IFERROR(INDEX(GN$100:GN$149,_xlfn.AGGREGATE(15,6,(ROW(GN$100:GN$149)-ROW(GJ$100)+1)/($FW$100:$FW$149="PASS"),ROWS(GN$153:GN199))),"")</f>
        <v>1805.3986</v>
      </c>
      <c r="GO199" s="25"/>
      <c r="GR199" s="12"/>
      <c r="GS199" s="12"/>
      <c r="GT199" s="12"/>
      <c r="GU199" s="12"/>
      <c r="GV199" s="12"/>
      <c r="GW199" s="12"/>
      <c r="GX199" s="12"/>
      <c r="GY199" s="12"/>
      <c r="GZ199" s="12"/>
      <c r="HA199" s="12"/>
      <c r="HB199" s="12"/>
      <c r="HC199" s="26"/>
      <c r="HD199" s="26"/>
      <c r="HE199" s="26"/>
      <c r="HF199" s="26"/>
      <c r="HG199" s="26"/>
      <c r="HH199" s="2"/>
      <c r="HI199" s="2"/>
      <c r="HJ199" s="25"/>
      <c r="HK199" s="2"/>
      <c r="HL199" s="2"/>
    </row>
    <row r="200" spans="14:220" x14ac:dyDescent="0.3">
      <c r="N200" s="2"/>
      <c r="O200" s="25"/>
      <c r="P200" s="25"/>
      <c r="Q200" s="25"/>
      <c r="R200" s="25"/>
      <c r="S200" s="25"/>
      <c r="T200" s="25"/>
      <c r="U200" s="25"/>
      <c r="V200" s="2"/>
      <c r="W200" s="2"/>
      <c r="X200" s="2"/>
      <c r="Y200" s="25"/>
      <c r="Z200" s="25"/>
      <c r="AA200" s="25"/>
      <c r="AB200" s="2"/>
      <c r="AC200" s="25"/>
      <c r="AD200" s="25"/>
      <c r="AE200" s="25"/>
      <c r="AF200" s="25"/>
      <c r="AG200" s="25"/>
      <c r="AH200" s="25"/>
      <c r="AI200" s="25"/>
      <c r="AJ200" s="25"/>
      <c r="AK200" s="25"/>
      <c r="AL200" s="25"/>
      <c r="AM200" s="25"/>
      <c r="AN200" s="25"/>
      <c r="AO200" s="25"/>
      <c r="AP200" s="25"/>
      <c r="AQ200" s="25"/>
      <c r="AR200" s="142"/>
      <c r="AS200" s="18">
        <v>44</v>
      </c>
      <c r="AT200" s="26" t="s">
        <v>122</v>
      </c>
      <c r="AU200" s="4" t="str">
        <f t="shared" si="261"/>
        <v>FAIL</v>
      </c>
      <c r="AV200" s="26">
        <v>1</v>
      </c>
      <c r="AW200" s="26">
        <v>1</v>
      </c>
      <c r="AX200" s="26">
        <v>3</v>
      </c>
      <c r="AY200" s="26">
        <v>3</v>
      </c>
      <c r="AZ200" s="26">
        <v>1</v>
      </c>
      <c r="BA200" s="26">
        <v>1</v>
      </c>
      <c r="BB200" s="26">
        <v>3</v>
      </c>
      <c r="BC200" s="26">
        <v>3</v>
      </c>
      <c r="BD200" s="26">
        <f t="shared" si="294"/>
        <v>202</v>
      </c>
      <c r="BE200" s="26"/>
      <c r="BF200" s="26">
        <f t="shared" si="295"/>
        <v>290</v>
      </c>
      <c r="BG200" s="63">
        <f t="shared" si="293"/>
        <v>44</v>
      </c>
      <c r="BH200" s="26"/>
      <c r="BI200" s="138">
        <f t="shared" si="296"/>
        <v>202</v>
      </c>
      <c r="BJ200" s="138">
        <f t="shared" si="297"/>
        <v>404</v>
      </c>
      <c r="BK200" s="138">
        <f t="shared" si="298"/>
        <v>694</v>
      </c>
      <c r="BL200" s="138">
        <f t="shared" si="299"/>
        <v>984</v>
      </c>
      <c r="BM200" s="138">
        <f t="shared" si="300"/>
        <v>1186</v>
      </c>
      <c r="BN200" s="138">
        <f t="shared" si="301"/>
        <v>1388</v>
      </c>
      <c r="BO200" s="138">
        <f t="shared" si="302"/>
        <v>1678</v>
      </c>
      <c r="BP200" s="138">
        <f t="shared" si="303"/>
        <v>0</v>
      </c>
      <c r="BQ200" s="26"/>
      <c r="BR200" s="26" t="str">
        <f t="shared" si="272"/>
        <v>no</v>
      </c>
      <c r="BS200" s="26" t="str">
        <f t="shared" si="250"/>
        <v>Int</v>
      </c>
      <c r="BT200" s="26"/>
      <c r="BU200" s="26"/>
      <c r="BV200" s="1">
        <f t="shared" si="304"/>
        <v>0</v>
      </c>
      <c r="BW200" s="1">
        <f t="shared" si="304"/>
        <v>0</v>
      </c>
      <c r="BX200" s="1">
        <f t="shared" si="304"/>
        <v>0</v>
      </c>
      <c r="BY200" s="1">
        <f t="shared" si="304"/>
        <v>0</v>
      </c>
      <c r="BZ200" s="1">
        <f t="shared" si="304"/>
        <v>0</v>
      </c>
      <c r="CA200" s="1">
        <f t="shared" si="304"/>
        <v>0</v>
      </c>
      <c r="CB200" s="1">
        <f t="shared" si="304"/>
        <v>0</v>
      </c>
      <c r="CC200" s="1">
        <f t="shared" si="304"/>
        <v>0</v>
      </c>
      <c r="CD200" s="1">
        <f t="shared" si="304"/>
        <v>0</v>
      </c>
      <c r="CE200" s="1">
        <f t="shared" si="304"/>
        <v>0</v>
      </c>
      <c r="CF200" s="1">
        <f t="shared" si="305"/>
        <v>1</v>
      </c>
      <c r="CG200" s="1">
        <f t="shared" si="305"/>
        <v>0</v>
      </c>
      <c r="CH200" s="1">
        <f t="shared" si="305"/>
        <v>0</v>
      </c>
      <c r="CI200" s="1">
        <f t="shared" si="305"/>
        <v>0</v>
      </c>
      <c r="CJ200" s="1">
        <f t="shared" si="305"/>
        <v>0</v>
      </c>
      <c r="CK200" s="1">
        <f t="shared" si="305"/>
        <v>0</v>
      </c>
      <c r="CL200" s="1">
        <f t="shared" si="305"/>
        <v>0</v>
      </c>
      <c r="CM200" s="1">
        <f t="shared" si="305"/>
        <v>0</v>
      </c>
      <c r="CN200" s="1">
        <f t="shared" si="305"/>
        <v>0</v>
      </c>
      <c r="CO200" s="1">
        <f t="shared" si="305"/>
        <v>0</v>
      </c>
      <c r="CP200" s="1">
        <f t="shared" si="306"/>
        <v>0</v>
      </c>
      <c r="CQ200" s="1">
        <f t="shared" si="306"/>
        <v>0</v>
      </c>
      <c r="CR200" s="1">
        <f t="shared" si="306"/>
        <v>0</v>
      </c>
      <c r="CS200" s="1">
        <f t="shared" si="306"/>
        <v>0</v>
      </c>
      <c r="CT200" s="1">
        <f t="shared" si="306"/>
        <v>0</v>
      </c>
      <c r="CU200" s="1">
        <f t="shared" si="306"/>
        <v>0</v>
      </c>
      <c r="CV200" s="1">
        <f t="shared" si="306"/>
        <v>0</v>
      </c>
      <c r="CW200" s="1">
        <f t="shared" si="306"/>
        <v>0</v>
      </c>
      <c r="CX200" s="1">
        <f t="shared" si="306"/>
        <v>0</v>
      </c>
      <c r="CY200" s="1">
        <f t="shared" si="306"/>
        <v>0</v>
      </c>
      <c r="CZ200" s="1">
        <f t="shared" si="307"/>
        <v>0</v>
      </c>
      <c r="DA200" s="1">
        <f t="shared" si="307"/>
        <v>0</v>
      </c>
      <c r="DB200" s="1">
        <f t="shared" si="307"/>
        <v>0</v>
      </c>
      <c r="DC200" s="1">
        <f t="shared" si="307"/>
        <v>0</v>
      </c>
      <c r="DD200" s="1">
        <f t="shared" si="307"/>
        <v>0</v>
      </c>
      <c r="DE200" s="1">
        <f t="shared" si="307"/>
        <v>0</v>
      </c>
      <c r="DF200" s="1">
        <f t="shared" si="307"/>
        <v>0</v>
      </c>
      <c r="DG200" s="1">
        <f t="shared" si="307"/>
        <v>0</v>
      </c>
      <c r="DH200" s="1">
        <f t="shared" si="307"/>
        <v>0</v>
      </c>
      <c r="DI200" s="1">
        <f t="shared" si="307"/>
        <v>0</v>
      </c>
      <c r="DJ200" s="1">
        <f t="shared" si="308"/>
        <v>0</v>
      </c>
      <c r="DK200" s="1">
        <f t="shared" si="308"/>
        <v>0</v>
      </c>
      <c r="DL200" s="1">
        <f t="shared" si="308"/>
        <v>1</v>
      </c>
      <c r="DM200" s="1">
        <f t="shared" si="308"/>
        <v>0</v>
      </c>
      <c r="DN200" s="1">
        <f t="shared" si="308"/>
        <v>0</v>
      </c>
      <c r="DO200" s="1">
        <f t="shared" si="308"/>
        <v>0</v>
      </c>
      <c r="DP200" s="26"/>
      <c r="DQ200" s="26"/>
      <c r="DR200" s="26"/>
      <c r="DS200" s="26"/>
      <c r="DT200" s="366"/>
      <c r="DU200" s="142"/>
      <c r="DV200" s="26"/>
      <c r="DW200" s="48">
        <v>187</v>
      </c>
      <c r="DX200" s="26" t="str">
        <f>IFERROR(INDEX(AT$11:AT$2000,_xlfn.AGGREGATE(15,6,(ROW(AT$11:AT$2000)-ROW(AT$11)+1)/($AU$11:$AU$2000=$DY$8),ROWS(DX$11:DX200))),"")</f>
        <v/>
      </c>
      <c r="DY200" s="4" t="str">
        <f>IFERROR(INDEX(AU$11:AU$2000,_xlfn.AGGREGATE(15,6,(ROW(AU$11:AU$2000)-ROW(AU$11)+1)/($AU$11:$AU$2000=$DY$8),ROWS(DY$11:DY200))),"")</f>
        <v/>
      </c>
      <c r="DZ200" s="26" t="str">
        <f>IFERROR(INDEX(AV$11:AV$2000,_xlfn.AGGREGATE(15,6,(ROW(AV$11:AV$2000)-ROW(AV$11)+1)/($AU$11:$AU$2000=$DY$8),ROWS(DZ$11:DZ200))),"")</f>
        <v/>
      </c>
      <c r="EA200" s="26" t="str">
        <f>IFERROR(INDEX(AW$11:AW$2000,_xlfn.AGGREGATE(15,6,(ROW(AW$11:AW$2000)-ROW(AW$11)+1)/($AU$11:$AU$2000=$DY$8),ROWS(EA$11:EA200))),"")</f>
        <v/>
      </c>
      <c r="EB200" s="26" t="str">
        <f>IFERROR(INDEX(AX$11:AX$2000,_xlfn.AGGREGATE(15,6,(ROW(AX$11:AX$2000)-ROW(AX$11)+1)/($AU$11:$AU$2000=$DY$8),ROWS(EB$11:EB200))),"")</f>
        <v/>
      </c>
      <c r="EC200" s="26" t="str">
        <f>IFERROR(INDEX(AY$11:AY$2000,_xlfn.AGGREGATE(15,6,(ROW(AY$11:AY$2000)-ROW(AY$11)+1)/($AU$11:$AU$2000=$DY$8),ROWS(EC$11:EC200))),"")</f>
        <v/>
      </c>
      <c r="ED200" s="26" t="str">
        <f>IFERROR(INDEX(AZ$11:AZ$2000,_xlfn.AGGREGATE(15,6,(ROW(AZ$11:AZ$2000)-ROW(AZ$11)+1)/($AU$11:$AU$2000=$DY$8),ROWS(ED$11:ED200))),"")</f>
        <v/>
      </c>
      <c r="EE200" s="26" t="str">
        <f>IFERROR(INDEX(BA$11:BA$2000,_xlfn.AGGREGATE(15,6,(ROW(BA$11:BA$2000)-ROW(BA$11)+1)/($AU$11:$AU$2000=$DY$8),ROWS(EE$11:EE200))),"")</f>
        <v/>
      </c>
      <c r="EF200" s="26" t="str">
        <f>IFERROR(INDEX(BB$11:BB$2000,_xlfn.AGGREGATE(15,6,(ROW(BB$11:BB$2000)-ROW(BB$11)+1)/($AU$11:$AU$2000=$DY$8),ROWS(EF$11:EF200))),"")</f>
        <v/>
      </c>
      <c r="EG200" s="26" t="str">
        <f>IFERROR(INDEX(BC$11:BC$2000,_xlfn.AGGREGATE(15,6,(ROW(BC$11:BC$2000)-ROW(BC$11)+1)/($AU$11:$AU$2000=$DY$8),ROWS(EG$11:EG200))),"")</f>
        <v/>
      </c>
      <c r="EH200" s="26" t="str">
        <f>IFERROR(INDEX(BD$11:BD$2000,_xlfn.AGGREGATE(15,6,(ROW(BD$11:BD$2000)-ROW(BD$11)+1)/($AU$11:$AU$2000=$DY$8),ROWS(EH$11:EH200))),"")</f>
        <v/>
      </c>
      <c r="EI200" s="26" t="str">
        <f>IFERROR(INDEX(BE$11:BE$2000,_xlfn.AGGREGATE(15,6,(ROW(BE$11:BE$2000)-ROW(BE$11)+1)/($AU$11:$AU$2000=$DY$8),ROWS(EI$11:EI200))),"")</f>
        <v/>
      </c>
      <c r="EJ200" s="26" t="str">
        <f>IFERROR(INDEX(BF$11:BF$2000,_xlfn.AGGREGATE(15,6,(ROW(BF$11:BF$2000)-ROW(BF$11)+1)/($AU$11:$AU$2000=$DY$8),ROWS(EJ$11:EJ200))),"")</f>
        <v/>
      </c>
      <c r="EK200" s="26" t="str">
        <f>IFERROR(INDEX(BG$11:BG$2000,_xlfn.AGGREGATE(15,6,(ROW(BG$11:BG$2000)-ROW(BG$11)+1)/($AU$11:$AU$2000=$DY$8),ROWS(EK$11:EK200))),"")</f>
        <v/>
      </c>
      <c r="EL200" s="26" t="str">
        <f>IFERROR(INDEX(BH$11:BH$2000,_xlfn.AGGREGATE(15,6,(ROW(BH$11:BH$2000)-ROW(BH$11)+1)/($AU$11:$AU$2000=$DY$8),ROWS(EL$11:EL200))),"")</f>
        <v/>
      </c>
      <c r="EM200" s="26" t="str">
        <f>IFERROR(INDEX(BI$11:BI$2000,_xlfn.AGGREGATE(15,6,(ROW(BI$11:BI$2000)-ROW(BI$11)+1)/($AU$11:$AU$2000=$DY$8),ROWS(EM$11:EM200))),"")</f>
        <v/>
      </c>
      <c r="EN200" s="26" t="str">
        <f>IFERROR(INDEX(BJ$11:BJ$2000,_xlfn.AGGREGATE(15,6,(ROW(BJ$11:BJ$2000)-ROW(BJ$11)+1)/($AU$11:$AU$2000=$DY$8),ROWS(EN$11:EN200))),"")</f>
        <v/>
      </c>
      <c r="EO200" s="26" t="str">
        <f>IFERROR(INDEX(BK$11:BK$2000,_xlfn.AGGREGATE(15,6,(ROW(BK$11:BK$2000)-ROW(BK$11)+1)/($AU$11:$AU$2000=$DY$8),ROWS(EO$11:EO200))),"")</f>
        <v/>
      </c>
      <c r="EP200" s="26" t="str">
        <f>IFERROR(INDEX(BL$11:BL$2000,_xlfn.AGGREGATE(15,6,(ROW(BL$11:BL$2000)-ROW(BL$11)+1)/($AU$11:$AU$2000=$DY$8),ROWS(EP$11:EP200))),"")</f>
        <v/>
      </c>
      <c r="EQ200" s="26" t="str">
        <f>IFERROR(INDEX(BM$11:BM$2000,_xlfn.AGGREGATE(15,6,(ROW(BM$11:BM$2000)-ROW(BM$11)+1)/($AU$11:$AU$2000=$DY$8),ROWS(EQ$11:EQ200))),"")</f>
        <v/>
      </c>
      <c r="ER200" s="26" t="str">
        <f>IFERROR(INDEX(BN$11:BN$2000,_xlfn.AGGREGATE(15,6,(ROW(BN$11:BN$2000)-ROW(BN$11)+1)/($AU$11:$AU$2000=$DY$8),ROWS(ER$11:ER200))),"")</f>
        <v/>
      </c>
      <c r="ES200" s="26" t="str">
        <f>IFERROR(INDEX(BO$11:BO$2000,_xlfn.AGGREGATE(15,6,(ROW(BO$11:BO$2000)-ROW(BO$11)+1)/($AU$11:$AU$2000=$DY$8),ROWS(ES$11:ES200))),"")</f>
        <v/>
      </c>
      <c r="ET200" s="63" t="str">
        <f>IFERROR(INDEX(BP$11:BP$2000,_xlfn.AGGREGATE(15,6,(ROW(BP$11:BP$2000)-ROW(BP$11)+1)/($AU$11:$AU$2000=$DY$8),ROWS(ET$11:ET200))),"")</f>
        <v/>
      </c>
      <c r="EU200" s="25"/>
      <c r="EV200" s="47">
        <v>48</v>
      </c>
      <c r="EX200" s="164" t="str">
        <f>IFERROR(INDEX(EX$100:EX$149,_xlfn.AGGREGATE(15,6,(ROW(EX$100:EX$149)-ROW(EX$100)+1)/($EX$100:$EX$149="PASS"),ROWS(EX$153:EX200))),"")</f>
        <v/>
      </c>
      <c r="EY200" s="28" t="str">
        <f>IFERROR(INDEX(EY$100:EY$149,_xlfn.AGGREGATE(15,6,(ROW(EY$100:EY$149)-ROW(EY$100)+1)/($EX$100:$EX$149="PASS"),ROWS(EY$153:EY200))),"")</f>
        <v/>
      </c>
      <c r="EZ200" s="25" t="str">
        <f>IFERROR(INDEX(EZ$100:EZ$149,_xlfn.AGGREGATE(15,6,(ROW(EZ$100:EZ$149)-ROW(EZ$100)+1)/($EX$100:$EX$149="PASS"),ROWS(EZ$153:EZ200))),"")</f>
        <v/>
      </c>
      <c r="FA200" s="25" t="str">
        <f>IFERROR(INDEX(FA$100:FA$149,_xlfn.AGGREGATE(15,6,(ROW(FA$100:FA$149)-ROW(FA$100)+1)/($EX$100:$EX$149="PASS"),ROWS(FA$153:FA200))),"")</f>
        <v/>
      </c>
      <c r="FB200" s="25" t="str">
        <f>IFERROR(INDEX(FB$100:FB$149,_xlfn.AGGREGATE(15,6,(ROW(FB$100:FB$149)-ROW(FB$100)+1)/($EX$100:$EX$149="PASS"),ROWS(FB$153:FB200))),"")</f>
        <v/>
      </c>
      <c r="FC200" s="25" t="str">
        <f>IFERROR(INDEX(FC$100:FC$149,_xlfn.AGGREGATE(15,6,(ROW(FC$100:FC$149)-ROW(EY$100)+1)/($EX$100:$EX$149="PASS"),ROWS(FC$153:FC200))),"")</f>
        <v/>
      </c>
      <c r="FD200" s="25" t="str">
        <f>IFERROR(INDEX(FD$100:FD$149,_xlfn.AGGREGATE(15,6,(ROW(FD$100:FD$149)-ROW(EZ$100)+1)/($EX$100:$EX$149="PASS"),ROWS(FD$153:FD200))),"")</f>
        <v/>
      </c>
      <c r="FE200" s="25" t="str">
        <f>IFERROR(INDEX(FE$100:FE$149,_xlfn.AGGREGATE(15,6,(ROW(FE$100:FE$149)-ROW(FA$100)+1)/($EX$100:$EX$149="PASS"),ROWS(FE$153:FE200))),"")</f>
        <v/>
      </c>
      <c r="FF200" s="30" t="str">
        <f>IFERROR(INDEX(FF$100:FF$149,_xlfn.AGGREGATE(15,6,(ROW(FF$100:FF$149)-ROW(FB$100)+1)/($EX$100:$EX$149="PASS"),ROWS(FF$153:FF200))),"")</f>
        <v/>
      </c>
      <c r="FG200" s="25" t="str">
        <f>IFERROR(INDEX(FG$100:FG$149,_xlfn.AGGREGATE(15,6,(ROW(FG$100:FG$149)-ROW(FC$100)+1)/($EX$100:$EX$149="PASS"),ROWS(FG$153:FG200))),"")</f>
        <v/>
      </c>
      <c r="FH200" s="25" t="str">
        <f>IFERROR(INDEX(FH$100:FH$149,_xlfn.AGGREGATE(15,6,(ROW(FH$100:FH$149)-ROW(FD$100)+1)/($EX$100:$EX$149="PASS"),ROWS(FH$153:FH200))),"")</f>
        <v/>
      </c>
      <c r="FI200" s="25" t="str">
        <f>IFERROR(INDEX(FI$100:FI$149,_xlfn.AGGREGATE(15,6,(ROW(FI$100:FI$149)-ROW(FE$100)+1)/($EX$100:$EX$149="PASS"),ROWS(FI$153:FI200))),"")</f>
        <v/>
      </c>
      <c r="FJ200" s="25" t="str">
        <f>IFERROR(INDEX(FJ$100:FJ$149,_xlfn.AGGREGATE(15,6,(ROW(FJ$100:FJ$149)-ROW(FF$100)+1)/($EX$100:$EX$149="PASS"),ROWS(FJ$153:FJ200))),"")</f>
        <v/>
      </c>
      <c r="FK200" s="25"/>
      <c r="FL200" s="28" t="str">
        <f>IFERROR(INDEX(FL$100:FL$149,_xlfn.AGGREGATE(15,6,(ROW(FL$100:FL$149)-ROW(FH$100)+1)/($EX$100:$EX$149="PASS"),ROWS(FL$153:FL200))),"")</f>
        <v/>
      </c>
      <c r="FM200" s="25" t="str">
        <f>IFERROR(INDEX(FM$100:FM$149,_xlfn.AGGREGATE(15,6,(ROW(FM$100:FM$149)-ROW(FI$100)+1)/($EX$100:$EX$149="PASS"),ROWS(FM$153:FM200))),"")</f>
        <v/>
      </c>
      <c r="FN200" s="25" t="str">
        <f>IFERROR(INDEX(FN$100:FN$149,_xlfn.AGGREGATE(15,6,(ROW(FN$100:FN$149)-ROW(FJ$100)+1)/($EX$100:$EX$149="PASS"),ROWS(FN$153:FN200))),"")</f>
        <v/>
      </c>
      <c r="FO200" s="25" t="str">
        <f>IFERROR(INDEX(FO$100:FO$149,_xlfn.AGGREGATE(15,6,(ROW(FO$100:FO$149)-ROW(FK$100)+1)/($EX$100:$EX$149="PASS"),ROWS(FO$153:FO200))),"")</f>
        <v/>
      </c>
      <c r="FP200" s="25" t="str">
        <f>IFERROR(INDEX(FP$100:FP$149,_xlfn.AGGREGATE(15,6,(ROW(FP$100:FP$149)-ROW(FL$100)+1)/($EX$100:$EX$149="PASS"),ROWS(FP$153:FP200))),"")</f>
        <v/>
      </c>
      <c r="FQ200" s="25" t="str">
        <f>IFERROR(INDEX(FQ$100:FQ$149,_xlfn.AGGREGATE(15,6,(ROW(FQ$100:FQ$149)-ROW(FM$100)+1)/($EX$100:$EX$149="PASS"),ROWS(FQ$153:FQ200))),"")</f>
        <v/>
      </c>
      <c r="FR200" s="25" t="str">
        <f>IFERROR(INDEX(FR$100:FR$149,_xlfn.AGGREGATE(15,6,(ROW(FR$100:FR$149)-ROW(FN$100)+1)/($EX$100:$EX$149="PASS"),ROWS(FR$153:FR200))),"")</f>
        <v/>
      </c>
      <c r="FS200" s="165" t="str">
        <f>IFERROR(INDEX(FS$100:FS$149,_xlfn.AGGREGATE(15,6,(ROW(FS$100:FS$149)-ROW(FO$100)+1)/($EX$100:$EX$149="PASS"),ROWS(FS$153:FS200))),"")</f>
        <v/>
      </c>
      <c r="FT200" s="25"/>
      <c r="FU200" s="49"/>
      <c r="FV200" s="21"/>
      <c r="FW200" s="164" t="str">
        <f>IFERROR(INDEX(FW$100:FW$149,_xlfn.AGGREGATE(15,6,(ROW(FW$100:FW$149)-ROW(FW$100)+1)/($FW$100:$FW$149="PASS"),ROWS(FW$153:FW200))),"")</f>
        <v>PASS</v>
      </c>
      <c r="FX200" s="28">
        <f>IFERROR(INDEX(FX$100:FX$149,_xlfn.AGGREGATE(15,6,(ROW(FX$100:FX$149)-ROW(FX$100)+1)/($FW$100:$FW$149="PASS"),ROWS(FX$153:FX200))),"")</f>
        <v>1</v>
      </c>
      <c r="FY200" s="25">
        <f>IFERROR(INDEX(FY$100:FY$149,_xlfn.AGGREGATE(15,6,(ROW(FY$100:FY$149)-ROW(FY$100)+1)/($FW$100:$FW$149="PASS"),ROWS(FY$153:FY200))),"")</f>
        <v>1</v>
      </c>
      <c r="FZ200" s="25">
        <f>IFERROR(INDEX(FZ$100:FZ$149,_xlfn.AGGREGATE(15,6,(ROW(FZ$100:FZ$149)-ROW(FZ$100)+1)/($FW$100:$FW$149="PASS"),ROWS(FZ$153:FZ200))),"")</f>
        <v>3</v>
      </c>
      <c r="GA200" s="25">
        <f>IFERROR(INDEX(GA$100:GA$149,_xlfn.AGGREGATE(15,6,(ROW(GA$100:GA$149)-ROW(GA$100)+1)/($FW$100:$FW$149="PASS"),ROWS(GA$153:GA200))),"")</f>
        <v>3</v>
      </c>
      <c r="GB200" s="25">
        <f>IFERROR(INDEX(GB$100:GB$149,_xlfn.AGGREGATE(15,6,(ROW(GB$100:GB$149)-ROW(FX$100)+1)/($FW$100:$FW$149="PASS"),ROWS(GB$153:GB200))),"")</f>
        <v>1</v>
      </c>
      <c r="GC200" s="25">
        <f>IFERROR(INDEX(GC$100:GC$149,_xlfn.AGGREGATE(15,6,(ROW(GC$100:GC$149)-ROW(FY$100)+1)/($FW$100:$FW$149="PASS"),ROWS(GC$153:GC200))),"")</f>
        <v>1</v>
      </c>
      <c r="GD200" s="25">
        <f>IFERROR(INDEX(GD$100:GD$149,_xlfn.AGGREGATE(15,6,(ROW(GD$100:GD$149)-ROW(FZ$100)+1)/($FW$100:$FW$149="PASS"),ROWS(GD$153:GD200))),"")</f>
        <v>3</v>
      </c>
      <c r="GE200" s="30">
        <f>IFERROR(INDEX(GE$100:GE$149,_xlfn.AGGREGATE(15,6,(ROW(GE$100:GE$149)-ROW(GA$100)+1)/($FW$100:$FW$149="PASS"),ROWS(GE$153:GE200))),"")</f>
        <v>3</v>
      </c>
      <c r="GF200" s="25">
        <f>IFERROR(INDEX(GF$100:GF$149,_xlfn.AGGREGATE(15,6,(ROW(GF$100:GF$149)-ROW(GB$100)+1)/($FW$100:$FW$149="PASS"),ROWS(GF$153:GF200))),"")</f>
        <v>431</v>
      </c>
      <c r="GG200" s="25">
        <f>IFERROR(INDEX(GG$100:GG$149,_xlfn.AGGREGATE(15,6,(ROW(GG$100:GG$149)-ROW(GC$100)+1)/($FW$100:$FW$149="PASS"),ROWS(GG$153:GG200))),"")</f>
        <v>0</v>
      </c>
      <c r="GH200" s="25">
        <f>IFERROR(INDEX(GH$100:GH$149,_xlfn.AGGREGATE(15,6,(ROW(GH$100:GH$149)-ROW(GD$100)+1)/($FW$100:$FW$149="PASS"),ROWS(GH$153:GH200))),"")</f>
        <v>469</v>
      </c>
      <c r="GI200" s="25">
        <f>IFERROR(INDEX(GI$100:GI$149,_xlfn.AGGREGATE(15,6,(ROW(GI$100:GI$149)-ROW(GE$100)+1)/($FW$100:$FW$149="PASS"),ROWS(GI$153:GI200))),"")</f>
        <v>19</v>
      </c>
      <c r="GJ200" s="25">
        <f>IFERROR(INDEX(GJ$100:GJ$149,_xlfn.AGGREGATE(15,6,(ROW(GJ$100:GJ$149)-ROW(GF$100)+1)/($FW$100:$FW$149="PASS"),ROWS(GJ$153:GJ200))),"")</f>
        <v>0</v>
      </c>
      <c r="GK200" s="28">
        <f>IFERROR(INDEX(GK$100:GK$149,_xlfn.AGGREGATE(15,6,(ROW(GK$100:GK$149)-ROW(GG$100)+1)/($FW$100:$FW$149="PASS"),ROWS(GK$153:GK200))),"")</f>
        <v>436.14859999999999</v>
      </c>
      <c r="GL200" s="25">
        <f>IFERROR(INDEX(GL$100:GL$149,_xlfn.AGGREGATE(15,6,(ROW(GL$100:GL$149)-ROW(GH$100)+1)/($FW$100:$FW$149="PASS"),ROWS(GL$153:GL200))),"")</f>
        <v>867.27359999999999</v>
      </c>
      <c r="GM200" s="165">
        <f>IFERROR(INDEX(GM$100:GM$149,_xlfn.AGGREGATE(15,6,(ROW(GM$100:GM$149)-ROW(GI$100)+1)/($FW$100:$FW$149="PASS"),ROWS(GM$153:GM200))),"")</f>
        <v>1336.3986</v>
      </c>
      <c r="GN200" s="25">
        <f>IFERROR(INDEX(GN$100:GN$149,_xlfn.AGGREGATE(15,6,(ROW(GN$100:GN$149)-ROW(GJ$100)+1)/($FW$100:$FW$149="PASS"),ROWS(GN$153:GN200))),"")</f>
        <v>1805.3986</v>
      </c>
      <c r="GO200" s="25"/>
      <c r="GR200" s="12"/>
      <c r="GS200" s="12"/>
      <c r="GT200" s="12"/>
      <c r="GU200" s="12"/>
      <c r="GV200" s="12"/>
      <c r="GW200" s="12"/>
      <c r="GX200" s="12"/>
      <c r="GY200" s="12"/>
      <c r="GZ200" s="12"/>
      <c r="HA200" s="12"/>
      <c r="HB200" s="12"/>
      <c r="HC200" s="26"/>
      <c r="HD200" s="26"/>
      <c r="HE200" s="26"/>
      <c r="HF200" s="26"/>
      <c r="HG200" s="26"/>
      <c r="HH200" s="2"/>
      <c r="HI200" s="2"/>
      <c r="HJ200" s="25"/>
      <c r="HK200" s="2"/>
      <c r="HL200" s="2"/>
    </row>
    <row r="201" spans="14:220" x14ac:dyDescent="0.3">
      <c r="N201" s="2"/>
      <c r="O201" s="25"/>
      <c r="P201" s="25"/>
      <c r="Q201" s="25"/>
      <c r="R201" s="25"/>
      <c r="S201" s="25"/>
      <c r="T201" s="25"/>
      <c r="U201" s="25"/>
      <c r="V201" s="2"/>
      <c r="W201" s="2"/>
      <c r="X201" s="2"/>
      <c r="Y201" s="25"/>
      <c r="Z201" s="25"/>
      <c r="AA201" s="25"/>
      <c r="AB201" s="2"/>
      <c r="AC201" s="25"/>
      <c r="AD201" s="25"/>
      <c r="AE201" s="25"/>
      <c r="AF201" s="25"/>
      <c r="AG201" s="25"/>
      <c r="AH201" s="25"/>
      <c r="AI201" s="25"/>
      <c r="AJ201" s="25"/>
      <c r="AK201" s="25"/>
      <c r="AL201" s="25"/>
      <c r="AM201" s="25"/>
      <c r="AN201" s="25"/>
      <c r="AO201" s="25"/>
      <c r="AP201" s="25"/>
      <c r="AQ201" s="25"/>
      <c r="AR201" s="142"/>
      <c r="AS201" s="18">
        <v>45</v>
      </c>
      <c r="AT201" s="26" t="s">
        <v>122</v>
      </c>
      <c r="AU201" s="4" t="str">
        <f t="shared" si="261"/>
        <v>FAIL</v>
      </c>
      <c r="AV201" s="26">
        <v>1</v>
      </c>
      <c r="AW201" s="26">
        <v>1</v>
      </c>
      <c r="AX201" s="26">
        <v>3</v>
      </c>
      <c r="AY201" s="26">
        <v>3</v>
      </c>
      <c r="AZ201" s="26">
        <v>1</v>
      </c>
      <c r="BA201" s="26">
        <v>1</v>
      </c>
      <c r="BB201" s="26">
        <v>3</v>
      </c>
      <c r="BC201" s="26">
        <v>3</v>
      </c>
      <c r="BD201" s="26">
        <f t="shared" si="294"/>
        <v>201</v>
      </c>
      <c r="BE201" s="26"/>
      <c r="BF201" s="26">
        <f t="shared" si="295"/>
        <v>291</v>
      </c>
      <c r="BG201" s="63">
        <f t="shared" si="293"/>
        <v>45</v>
      </c>
      <c r="BH201" s="26"/>
      <c r="BI201" s="138">
        <f t="shared" si="296"/>
        <v>201</v>
      </c>
      <c r="BJ201" s="138">
        <f t="shared" si="297"/>
        <v>402</v>
      </c>
      <c r="BK201" s="138">
        <f t="shared" si="298"/>
        <v>693</v>
      </c>
      <c r="BL201" s="138">
        <f t="shared" si="299"/>
        <v>984</v>
      </c>
      <c r="BM201" s="138">
        <f t="shared" si="300"/>
        <v>1185</v>
      </c>
      <c r="BN201" s="138">
        <f t="shared" si="301"/>
        <v>1386</v>
      </c>
      <c r="BO201" s="138">
        <f t="shared" si="302"/>
        <v>1677</v>
      </c>
      <c r="BP201" s="138">
        <f t="shared" si="303"/>
        <v>0</v>
      </c>
      <c r="BQ201" s="26"/>
      <c r="BR201" s="26" t="str">
        <f t="shared" si="272"/>
        <v>no</v>
      </c>
      <c r="BS201" s="26" t="str">
        <f t="shared" si="250"/>
        <v>Int</v>
      </c>
      <c r="BT201" s="26"/>
      <c r="BU201" s="26"/>
      <c r="BV201" s="1">
        <f t="shared" si="304"/>
        <v>0</v>
      </c>
      <c r="BW201" s="1">
        <f t="shared" si="304"/>
        <v>0</v>
      </c>
      <c r="BX201" s="1">
        <f t="shared" si="304"/>
        <v>0</v>
      </c>
      <c r="BY201" s="1">
        <f t="shared" si="304"/>
        <v>0</v>
      </c>
      <c r="BZ201" s="1">
        <f t="shared" si="304"/>
        <v>0</v>
      </c>
      <c r="CA201" s="1">
        <f t="shared" si="304"/>
        <v>0</v>
      </c>
      <c r="CB201" s="1">
        <f t="shared" si="304"/>
        <v>0</v>
      </c>
      <c r="CC201" s="1">
        <f t="shared" si="304"/>
        <v>0</v>
      </c>
      <c r="CD201" s="1">
        <f t="shared" si="304"/>
        <v>0</v>
      </c>
      <c r="CE201" s="1">
        <f t="shared" si="304"/>
        <v>0</v>
      </c>
      <c r="CF201" s="1">
        <f t="shared" si="305"/>
        <v>1</v>
      </c>
      <c r="CG201" s="1">
        <f t="shared" si="305"/>
        <v>0</v>
      </c>
      <c r="CH201" s="1">
        <f t="shared" si="305"/>
        <v>0</v>
      </c>
      <c r="CI201" s="1">
        <f t="shared" si="305"/>
        <v>0</v>
      </c>
      <c r="CJ201" s="1">
        <f t="shared" si="305"/>
        <v>0</v>
      </c>
      <c r="CK201" s="1">
        <f t="shared" si="305"/>
        <v>0</v>
      </c>
      <c r="CL201" s="1">
        <f t="shared" si="305"/>
        <v>0</v>
      </c>
      <c r="CM201" s="1">
        <f t="shared" si="305"/>
        <v>0</v>
      </c>
      <c r="CN201" s="1">
        <f t="shared" si="305"/>
        <v>0</v>
      </c>
      <c r="CO201" s="1">
        <f t="shared" si="305"/>
        <v>0</v>
      </c>
      <c r="CP201" s="1">
        <f t="shared" si="306"/>
        <v>0</v>
      </c>
      <c r="CQ201" s="1">
        <f t="shared" si="306"/>
        <v>0</v>
      </c>
      <c r="CR201" s="1">
        <f t="shared" si="306"/>
        <v>0</v>
      </c>
      <c r="CS201" s="1">
        <f t="shared" si="306"/>
        <v>0</v>
      </c>
      <c r="CT201" s="1">
        <f t="shared" si="306"/>
        <v>0</v>
      </c>
      <c r="CU201" s="1">
        <f t="shared" si="306"/>
        <v>0</v>
      </c>
      <c r="CV201" s="1">
        <f t="shared" si="306"/>
        <v>0</v>
      </c>
      <c r="CW201" s="1">
        <f t="shared" si="306"/>
        <v>0</v>
      </c>
      <c r="CX201" s="1">
        <f t="shared" si="306"/>
        <v>0</v>
      </c>
      <c r="CY201" s="1">
        <f t="shared" si="306"/>
        <v>0</v>
      </c>
      <c r="CZ201" s="1">
        <f t="shared" si="307"/>
        <v>0</v>
      </c>
      <c r="DA201" s="1">
        <f t="shared" si="307"/>
        <v>0</v>
      </c>
      <c r="DB201" s="1">
        <f t="shared" si="307"/>
        <v>0</v>
      </c>
      <c r="DC201" s="1">
        <f t="shared" si="307"/>
        <v>0</v>
      </c>
      <c r="DD201" s="1">
        <f t="shared" si="307"/>
        <v>0</v>
      </c>
      <c r="DE201" s="1">
        <f t="shared" si="307"/>
        <v>0</v>
      </c>
      <c r="DF201" s="1">
        <f t="shared" si="307"/>
        <v>0</v>
      </c>
      <c r="DG201" s="1">
        <f t="shared" si="307"/>
        <v>0</v>
      </c>
      <c r="DH201" s="1">
        <f t="shared" si="307"/>
        <v>0</v>
      </c>
      <c r="DI201" s="1">
        <f t="shared" si="307"/>
        <v>0</v>
      </c>
      <c r="DJ201" s="1">
        <f t="shared" si="308"/>
        <v>0</v>
      </c>
      <c r="DK201" s="1">
        <f t="shared" si="308"/>
        <v>0</v>
      </c>
      <c r="DL201" s="1">
        <f t="shared" si="308"/>
        <v>1</v>
      </c>
      <c r="DM201" s="1">
        <f t="shared" si="308"/>
        <v>0</v>
      </c>
      <c r="DN201" s="1">
        <f t="shared" si="308"/>
        <v>0</v>
      </c>
      <c r="DO201" s="1">
        <f t="shared" si="308"/>
        <v>0</v>
      </c>
      <c r="DP201" s="26"/>
      <c r="DQ201" s="26"/>
      <c r="DR201" s="26"/>
      <c r="DS201" s="26"/>
      <c r="DT201" s="366"/>
      <c r="DU201" s="142"/>
      <c r="DV201" s="26"/>
      <c r="DW201" s="48">
        <v>188</v>
      </c>
      <c r="DX201" s="26" t="str">
        <f>IFERROR(INDEX(AT$11:AT$2000,_xlfn.AGGREGATE(15,6,(ROW(AT$11:AT$2000)-ROW(AT$11)+1)/($AU$11:$AU$2000=$DY$8),ROWS(DX$11:DX201))),"")</f>
        <v/>
      </c>
      <c r="DY201" s="4" t="str">
        <f>IFERROR(INDEX(AU$11:AU$2000,_xlfn.AGGREGATE(15,6,(ROW(AU$11:AU$2000)-ROW(AU$11)+1)/($AU$11:$AU$2000=$DY$8),ROWS(DY$11:DY201))),"")</f>
        <v/>
      </c>
      <c r="DZ201" s="26" t="str">
        <f>IFERROR(INDEX(AV$11:AV$2000,_xlfn.AGGREGATE(15,6,(ROW(AV$11:AV$2000)-ROW(AV$11)+1)/($AU$11:$AU$2000=$DY$8),ROWS(DZ$11:DZ201))),"")</f>
        <v/>
      </c>
      <c r="EA201" s="26" t="str">
        <f>IFERROR(INDEX(AW$11:AW$2000,_xlfn.AGGREGATE(15,6,(ROW(AW$11:AW$2000)-ROW(AW$11)+1)/($AU$11:$AU$2000=$DY$8),ROWS(EA$11:EA201))),"")</f>
        <v/>
      </c>
      <c r="EB201" s="26" t="str">
        <f>IFERROR(INDEX(AX$11:AX$2000,_xlfn.AGGREGATE(15,6,(ROW(AX$11:AX$2000)-ROW(AX$11)+1)/($AU$11:$AU$2000=$DY$8),ROWS(EB$11:EB201))),"")</f>
        <v/>
      </c>
      <c r="EC201" s="26" t="str">
        <f>IFERROR(INDEX(AY$11:AY$2000,_xlfn.AGGREGATE(15,6,(ROW(AY$11:AY$2000)-ROW(AY$11)+1)/($AU$11:$AU$2000=$DY$8),ROWS(EC$11:EC201))),"")</f>
        <v/>
      </c>
      <c r="ED201" s="26" t="str">
        <f>IFERROR(INDEX(AZ$11:AZ$2000,_xlfn.AGGREGATE(15,6,(ROW(AZ$11:AZ$2000)-ROW(AZ$11)+1)/($AU$11:$AU$2000=$DY$8),ROWS(ED$11:ED201))),"")</f>
        <v/>
      </c>
      <c r="EE201" s="26" t="str">
        <f>IFERROR(INDEX(BA$11:BA$2000,_xlfn.AGGREGATE(15,6,(ROW(BA$11:BA$2000)-ROW(BA$11)+1)/($AU$11:$AU$2000=$DY$8),ROWS(EE$11:EE201))),"")</f>
        <v/>
      </c>
      <c r="EF201" s="26" t="str">
        <f>IFERROR(INDEX(BB$11:BB$2000,_xlfn.AGGREGATE(15,6,(ROW(BB$11:BB$2000)-ROW(BB$11)+1)/($AU$11:$AU$2000=$DY$8),ROWS(EF$11:EF201))),"")</f>
        <v/>
      </c>
      <c r="EG201" s="26" t="str">
        <f>IFERROR(INDEX(BC$11:BC$2000,_xlfn.AGGREGATE(15,6,(ROW(BC$11:BC$2000)-ROW(BC$11)+1)/($AU$11:$AU$2000=$DY$8),ROWS(EG$11:EG201))),"")</f>
        <v/>
      </c>
      <c r="EH201" s="26" t="str">
        <f>IFERROR(INDEX(BD$11:BD$2000,_xlfn.AGGREGATE(15,6,(ROW(BD$11:BD$2000)-ROW(BD$11)+1)/($AU$11:$AU$2000=$DY$8),ROWS(EH$11:EH201))),"")</f>
        <v/>
      </c>
      <c r="EI201" s="26" t="str">
        <f>IFERROR(INDEX(BE$11:BE$2000,_xlfn.AGGREGATE(15,6,(ROW(BE$11:BE$2000)-ROW(BE$11)+1)/($AU$11:$AU$2000=$DY$8),ROWS(EI$11:EI201))),"")</f>
        <v/>
      </c>
      <c r="EJ201" s="26" t="str">
        <f>IFERROR(INDEX(BF$11:BF$2000,_xlfn.AGGREGATE(15,6,(ROW(BF$11:BF$2000)-ROW(BF$11)+1)/($AU$11:$AU$2000=$DY$8),ROWS(EJ$11:EJ201))),"")</f>
        <v/>
      </c>
      <c r="EK201" s="26" t="str">
        <f>IFERROR(INDEX(BG$11:BG$2000,_xlfn.AGGREGATE(15,6,(ROW(BG$11:BG$2000)-ROW(BG$11)+1)/($AU$11:$AU$2000=$DY$8),ROWS(EK$11:EK201))),"")</f>
        <v/>
      </c>
      <c r="EL201" s="26" t="str">
        <f>IFERROR(INDEX(BH$11:BH$2000,_xlfn.AGGREGATE(15,6,(ROW(BH$11:BH$2000)-ROW(BH$11)+1)/($AU$11:$AU$2000=$DY$8),ROWS(EL$11:EL201))),"")</f>
        <v/>
      </c>
      <c r="EM201" s="26" t="str">
        <f>IFERROR(INDEX(BI$11:BI$2000,_xlfn.AGGREGATE(15,6,(ROW(BI$11:BI$2000)-ROW(BI$11)+1)/($AU$11:$AU$2000=$DY$8),ROWS(EM$11:EM201))),"")</f>
        <v/>
      </c>
      <c r="EN201" s="26" t="str">
        <f>IFERROR(INDEX(BJ$11:BJ$2000,_xlfn.AGGREGATE(15,6,(ROW(BJ$11:BJ$2000)-ROW(BJ$11)+1)/($AU$11:$AU$2000=$DY$8),ROWS(EN$11:EN201))),"")</f>
        <v/>
      </c>
      <c r="EO201" s="26" t="str">
        <f>IFERROR(INDEX(BK$11:BK$2000,_xlfn.AGGREGATE(15,6,(ROW(BK$11:BK$2000)-ROW(BK$11)+1)/($AU$11:$AU$2000=$DY$8),ROWS(EO$11:EO201))),"")</f>
        <v/>
      </c>
      <c r="EP201" s="26" t="str">
        <f>IFERROR(INDEX(BL$11:BL$2000,_xlfn.AGGREGATE(15,6,(ROW(BL$11:BL$2000)-ROW(BL$11)+1)/($AU$11:$AU$2000=$DY$8),ROWS(EP$11:EP201))),"")</f>
        <v/>
      </c>
      <c r="EQ201" s="26" t="str">
        <f>IFERROR(INDEX(BM$11:BM$2000,_xlfn.AGGREGATE(15,6,(ROW(BM$11:BM$2000)-ROW(BM$11)+1)/($AU$11:$AU$2000=$DY$8),ROWS(EQ$11:EQ201))),"")</f>
        <v/>
      </c>
      <c r="ER201" s="26" t="str">
        <f>IFERROR(INDEX(BN$11:BN$2000,_xlfn.AGGREGATE(15,6,(ROW(BN$11:BN$2000)-ROW(BN$11)+1)/($AU$11:$AU$2000=$DY$8),ROWS(ER$11:ER201))),"")</f>
        <v/>
      </c>
      <c r="ES201" s="26" t="str">
        <f>IFERROR(INDEX(BO$11:BO$2000,_xlfn.AGGREGATE(15,6,(ROW(BO$11:BO$2000)-ROW(BO$11)+1)/($AU$11:$AU$2000=$DY$8),ROWS(ES$11:ES201))),"")</f>
        <v/>
      </c>
      <c r="ET201" s="63" t="str">
        <f>IFERROR(INDEX(BP$11:BP$2000,_xlfn.AGGREGATE(15,6,(ROW(BP$11:BP$2000)-ROW(BP$11)+1)/($AU$11:$AU$2000=$DY$8),ROWS(ET$11:ET201))),"")</f>
        <v/>
      </c>
      <c r="EU201" s="25"/>
      <c r="EV201" s="47">
        <v>49</v>
      </c>
      <c r="EX201" s="164" t="str">
        <f>IFERROR(INDEX(EX$100:EX$149,_xlfn.AGGREGATE(15,6,(ROW(EX$100:EX$149)-ROW(EX$100)+1)/($EX$100:$EX$149="PASS"),ROWS(EX$153:EX201))),"")</f>
        <v/>
      </c>
      <c r="EY201" s="28" t="str">
        <f>IFERROR(INDEX(EY$100:EY$149,_xlfn.AGGREGATE(15,6,(ROW(EY$100:EY$149)-ROW(EY$100)+1)/($EX$100:$EX$149="PASS"),ROWS(EY$153:EY201))),"")</f>
        <v/>
      </c>
      <c r="EZ201" s="25" t="str">
        <f>IFERROR(INDEX(EZ$100:EZ$149,_xlfn.AGGREGATE(15,6,(ROW(EZ$100:EZ$149)-ROW(EZ$100)+1)/($EX$100:$EX$149="PASS"),ROWS(EZ$153:EZ201))),"")</f>
        <v/>
      </c>
      <c r="FA201" s="25" t="str">
        <f>IFERROR(INDEX(FA$100:FA$149,_xlfn.AGGREGATE(15,6,(ROW(FA$100:FA$149)-ROW(FA$100)+1)/($EX$100:$EX$149="PASS"),ROWS(FA$153:FA201))),"")</f>
        <v/>
      </c>
      <c r="FB201" s="25" t="str">
        <f>IFERROR(INDEX(FB$100:FB$149,_xlfn.AGGREGATE(15,6,(ROW(FB$100:FB$149)-ROW(FB$100)+1)/($EX$100:$EX$149="PASS"),ROWS(FB$153:FB201))),"")</f>
        <v/>
      </c>
      <c r="FC201" s="25" t="str">
        <f>IFERROR(INDEX(FC$100:FC$149,_xlfn.AGGREGATE(15,6,(ROW(FC$100:FC$149)-ROW(EY$100)+1)/($EX$100:$EX$149="PASS"),ROWS(FC$153:FC201))),"")</f>
        <v/>
      </c>
      <c r="FD201" s="25" t="str">
        <f>IFERROR(INDEX(FD$100:FD$149,_xlfn.AGGREGATE(15,6,(ROW(FD$100:FD$149)-ROW(EZ$100)+1)/($EX$100:$EX$149="PASS"),ROWS(FD$153:FD201))),"")</f>
        <v/>
      </c>
      <c r="FE201" s="25" t="str">
        <f>IFERROR(INDEX(FE$100:FE$149,_xlfn.AGGREGATE(15,6,(ROW(FE$100:FE$149)-ROW(FA$100)+1)/($EX$100:$EX$149="PASS"),ROWS(FE$153:FE201))),"")</f>
        <v/>
      </c>
      <c r="FF201" s="30" t="str">
        <f>IFERROR(INDEX(FF$100:FF$149,_xlfn.AGGREGATE(15,6,(ROW(FF$100:FF$149)-ROW(FB$100)+1)/($EX$100:$EX$149="PASS"),ROWS(FF$153:FF201))),"")</f>
        <v/>
      </c>
      <c r="FG201" s="25" t="str">
        <f>IFERROR(INDEX(FG$100:FG$149,_xlfn.AGGREGATE(15,6,(ROW(FG$100:FG$149)-ROW(FC$100)+1)/($EX$100:$EX$149="PASS"),ROWS(FG$153:FG201))),"")</f>
        <v/>
      </c>
      <c r="FH201" s="25" t="str">
        <f>IFERROR(INDEX(FH$100:FH$149,_xlfn.AGGREGATE(15,6,(ROW(FH$100:FH$149)-ROW(FD$100)+1)/($EX$100:$EX$149="PASS"),ROWS(FH$153:FH201))),"")</f>
        <v/>
      </c>
      <c r="FI201" s="25" t="str">
        <f>IFERROR(INDEX(FI$100:FI$149,_xlfn.AGGREGATE(15,6,(ROW(FI$100:FI$149)-ROW(FE$100)+1)/($EX$100:$EX$149="PASS"),ROWS(FI$153:FI201))),"")</f>
        <v/>
      </c>
      <c r="FJ201" s="25" t="str">
        <f>IFERROR(INDEX(FJ$100:FJ$149,_xlfn.AGGREGATE(15,6,(ROW(FJ$100:FJ$149)-ROW(FF$100)+1)/($EX$100:$EX$149="PASS"),ROWS(FJ$153:FJ201))),"")</f>
        <v/>
      </c>
      <c r="FK201" s="25"/>
      <c r="FL201" s="28" t="str">
        <f>IFERROR(INDEX(FL$100:FL$149,_xlfn.AGGREGATE(15,6,(ROW(FL$100:FL$149)-ROW(FH$100)+1)/($EX$100:$EX$149="PASS"),ROWS(FL$153:FL201))),"")</f>
        <v/>
      </c>
      <c r="FM201" s="25" t="str">
        <f>IFERROR(INDEX(FM$100:FM$149,_xlfn.AGGREGATE(15,6,(ROW(FM$100:FM$149)-ROW(FI$100)+1)/($EX$100:$EX$149="PASS"),ROWS(FM$153:FM201))),"")</f>
        <v/>
      </c>
      <c r="FN201" s="25" t="str">
        <f>IFERROR(INDEX(FN$100:FN$149,_xlfn.AGGREGATE(15,6,(ROW(FN$100:FN$149)-ROW(FJ$100)+1)/($EX$100:$EX$149="PASS"),ROWS(FN$153:FN201))),"")</f>
        <v/>
      </c>
      <c r="FO201" s="25" t="str">
        <f>IFERROR(INDEX(FO$100:FO$149,_xlfn.AGGREGATE(15,6,(ROW(FO$100:FO$149)-ROW(FK$100)+1)/($EX$100:$EX$149="PASS"),ROWS(FO$153:FO201))),"")</f>
        <v/>
      </c>
      <c r="FP201" s="25" t="str">
        <f>IFERROR(INDEX(FP$100:FP$149,_xlfn.AGGREGATE(15,6,(ROW(FP$100:FP$149)-ROW(FL$100)+1)/($EX$100:$EX$149="PASS"),ROWS(FP$153:FP201))),"")</f>
        <v/>
      </c>
      <c r="FQ201" s="25" t="str">
        <f>IFERROR(INDEX(FQ$100:FQ$149,_xlfn.AGGREGATE(15,6,(ROW(FQ$100:FQ$149)-ROW(FM$100)+1)/($EX$100:$EX$149="PASS"),ROWS(FQ$153:FQ201))),"")</f>
        <v/>
      </c>
      <c r="FR201" s="25" t="str">
        <f>IFERROR(INDEX(FR$100:FR$149,_xlfn.AGGREGATE(15,6,(ROW(FR$100:FR$149)-ROW(FN$100)+1)/($EX$100:$EX$149="PASS"),ROWS(FR$153:FR201))),"")</f>
        <v/>
      </c>
      <c r="FS201" s="165" t="str">
        <f>IFERROR(INDEX(FS$100:FS$149,_xlfn.AGGREGATE(15,6,(ROW(FS$100:FS$149)-ROW(FO$100)+1)/($EX$100:$EX$149="PASS"),ROWS(FS$153:FS201))),"")</f>
        <v/>
      </c>
      <c r="FT201" s="25"/>
      <c r="FU201" s="49"/>
      <c r="FV201" s="21"/>
      <c r="FW201" s="164" t="str">
        <f>IFERROR(INDEX(FW$100:FW$149,_xlfn.AGGREGATE(15,6,(ROW(FW$100:FW$149)-ROW(FW$100)+1)/($FW$100:$FW$149="PASS"),ROWS(FW$153:FW201))),"")</f>
        <v>PASS</v>
      </c>
      <c r="FX201" s="28">
        <f>IFERROR(INDEX(FX$100:FX$149,_xlfn.AGGREGATE(15,6,(ROW(FX$100:FX$149)-ROW(FX$100)+1)/($FW$100:$FW$149="PASS"),ROWS(FX$153:FX201))),"")</f>
        <v>3</v>
      </c>
      <c r="FY201" s="25">
        <f>IFERROR(INDEX(FY$100:FY$149,_xlfn.AGGREGATE(15,6,(ROW(FY$100:FY$149)-ROW(FY$100)+1)/($FW$100:$FW$149="PASS"),ROWS(FY$153:FY201))),"")</f>
        <v>3</v>
      </c>
      <c r="FZ201" s="25">
        <f>IFERROR(INDEX(FZ$100:FZ$149,_xlfn.AGGREGATE(15,6,(ROW(FZ$100:FZ$149)-ROW(FZ$100)+1)/($FW$100:$FW$149="PASS"),ROWS(FZ$153:FZ201))),"")</f>
        <v>1</v>
      </c>
      <c r="GA201" s="25">
        <f>IFERROR(INDEX(GA$100:GA$149,_xlfn.AGGREGATE(15,6,(ROW(GA$100:GA$149)-ROW(GA$100)+1)/($FW$100:$FW$149="PASS"),ROWS(GA$153:GA201))),"")</f>
        <v>1</v>
      </c>
      <c r="GB201" s="25">
        <f>IFERROR(INDEX(GB$100:GB$149,_xlfn.AGGREGATE(15,6,(ROW(GB$100:GB$149)-ROW(FX$100)+1)/($FW$100:$FW$149="PASS"),ROWS(GB$153:GB201))),"")</f>
        <v>3</v>
      </c>
      <c r="GC201" s="25">
        <f>IFERROR(INDEX(GC$100:GC$149,_xlfn.AGGREGATE(15,6,(ROW(GC$100:GC$149)-ROW(FY$100)+1)/($FW$100:$FW$149="PASS"),ROWS(GC$153:GC201))),"")</f>
        <v>3</v>
      </c>
      <c r="GD201" s="25">
        <f>IFERROR(INDEX(GD$100:GD$149,_xlfn.AGGREGATE(15,6,(ROW(GD$100:GD$149)-ROW(FZ$100)+1)/($FW$100:$FW$149="PASS"),ROWS(GD$153:GD201))),"")</f>
        <v>1</v>
      </c>
      <c r="GE201" s="30">
        <f>IFERROR(INDEX(GE$100:GE$149,_xlfn.AGGREGATE(15,6,(ROW(GE$100:GE$149)-ROW(GA$100)+1)/($FW$100:$FW$149="PASS"),ROWS(GE$153:GE201))),"")</f>
        <v>1</v>
      </c>
      <c r="GF201" s="25">
        <f>IFERROR(INDEX(GF$100:GF$149,_xlfn.AGGREGATE(15,6,(ROW(GF$100:GF$149)-ROW(GB$100)+1)/($FW$100:$FW$149="PASS"),ROWS(GF$153:GF201))),"")</f>
        <v>431</v>
      </c>
      <c r="GG201" s="25">
        <f>IFERROR(INDEX(GG$100:GG$149,_xlfn.AGGREGATE(15,6,(ROW(GG$100:GG$149)-ROW(GC$100)+1)/($FW$100:$FW$149="PASS"),ROWS(GG$153:GG201))),"")</f>
        <v>0</v>
      </c>
      <c r="GH201" s="25">
        <f>IFERROR(INDEX(GH$100:GH$149,_xlfn.AGGREGATE(15,6,(ROW(GH$100:GH$149)-ROW(GD$100)+1)/($FW$100:$FW$149="PASS"),ROWS(GH$153:GH201))),"")</f>
        <v>469</v>
      </c>
      <c r="GI201" s="25">
        <f>IFERROR(INDEX(GI$100:GI$149,_xlfn.AGGREGATE(15,6,(ROW(GI$100:GI$149)-ROW(GE$100)+1)/($FW$100:$FW$149="PASS"),ROWS(GI$153:GI201))),"")</f>
        <v>19</v>
      </c>
      <c r="GJ201" s="25">
        <f>IFERROR(INDEX(GJ$100:GJ$149,_xlfn.AGGREGATE(15,6,(ROW(GJ$100:GJ$149)-ROW(GF$100)+1)/($FW$100:$FW$149="PASS"),ROWS(GJ$153:GJ201))),"")</f>
        <v>0</v>
      </c>
      <c r="GK201" s="28">
        <f>IFERROR(INDEX(GK$100:GK$149,_xlfn.AGGREGATE(15,6,(ROW(GK$100:GK$149)-ROW(GG$100)+1)/($FW$100:$FW$149="PASS"),ROWS(GK$153:GK201))),"")</f>
        <v>474.14859999999999</v>
      </c>
      <c r="GL201" s="25">
        <f>IFERROR(INDEX(GL$100:GL$149,_xlfn.AGGREGATE(15,6,(ROW(GL$100:GL$149)-ROW(GH$100)+1)/($FW$100:$FW$149="PASS"),ROWS(GL$153:GL201))),"")</f>
        <v>943.27359999999999</v>
      </c>
      <c r="GM201" s="165">
        <f>IFERROR(INDEX(GM$100:GM$149,_xlfn.AGGREGATE(15,6,(ROW(GM$100:GM$149)-ROW(GI$100)+1)/($FW$100:$FW$149="PASS"),ROWS(GM$153:GM201))),"")</f>
        <v>1374.3986</v>
      </c>
      <c r="GN201" s="25">
        <f>IFERROR(INDEX(GN$100:GN$149,_xlfn.AGGREGATE(15,6,(ROW(GN$100:GN$149)-ROW(GJ$100)+1)/($FW$100:$FW$149="PASS"),ROWS(GN$153:GN201))),"")</f>
        <v>1805.3986</v>
      </c>
      <c r="GO201" s="25"/>
      <c r="GR201" s="12"/>
      <c r="GS201" s="12"/>
      <c r="GT201" s="12"/>
      <c r="GU201" s="12"/>
      <c r="GV201" s="12"/>
      <c r="GW201" s="12"/>
      <c r="GX201" s="12"/>
      <c r="GY201" s="12"/>
      <c r="GZ201" s="12"/>
      <c r="HA201" s="12"/>
      <c r="HB201" s="12"/>
      <c r="HC201" s="26"/>
      <c r="HD201" s="26"/>
      <c r="HE201" s="26"/>
      <c r="HF201" s="26"/>
      <c r="HG201" s="26"/>
      <c r="HH201" s="2"/>
      <c r="HI201" s="2"/>
      <c r="HJ201" s="25"/>
      <c r="HK201" s="2"/>
      <c r="HL201" s="2"/>
    </row>
    <row r="202" spans="14:220" ht="15" thickBot="1" x14ac:dyDescent="0.35">
      <c r="N202" s="2"/>
      <c r="O202" s="25"/>
      <c r="P202" s="25"/>
      <c r="Q202" s="25"/>
      <c r="R202" s="25"/>
      <c r="S202" s="25"/>
      <c r="T202" s="25"/>
      <c r="U202" s="25"/>
      <c r="V202" s="2"/>
      <c r="W202" s="2"/>
      <c r="X202" s="2"/>
      <c r="Y202" s="25"/>
      <c r="Z202" s="25"/>
      <c r="AA202" s="25"/>
      <c r="AB202" s="2"/>
      <c r="AC202" s="25"/>
      <c r="AD202" s="25"/>
      <c r="AE202" s="25"/>
      <c r="AF202" s="25"/>
      <c r="AG202" s="25"/>
      <c r="AH202" s="25"/>
      <c r="AI202" s="25"/>
      <c r="AJ202" s="25"/>
      <c r="AK202" s="25"/>
      <c r="AL202" s="25"/>
      <c r="AM202" s="25"/>
      <c r="AN202" s="25"/>
      <c r="AO202" s="25"/>
      <c r="AP202" s="25"/>
      <c r="AQ202" s="25"/>
      <c r="AR202" s="142"/>
      <c r="AS202" s="18">
        <v>46</v>
      </c>
      <c r="AT202" s="26" t="s">
        <v>122</v>
      </c>
      <c r="AU202" s="4" t="str">
        <f t="shared" si="261"/>
        <v>FAIL</v>
      </c>
      <c r="AV202" s="26">
        <v>1</v>
      </c>
      <c r="AW202" s="26">
        <v>1</v>
      </c>
      <c r="AX202" s="26">
        <v>3</v>
      </c>
      <c r="AY202" s="26">
        <v>3</v>
      </c>
      <c r="AZ202" s="26">
        <v>1</v>
      </c>
      <c r="BA202" s="26">
        <v>1</v>
      </c>
      <c r="BB202" s="26">
        <v>3</v>
      </c>
      <c r="BC202" s="26">
        <v>3</v>
      </c>
      <c r="BD202" s="26">
        <f t="shared" si="294"/>
        <v>200</v>
      </c>
      <c r="BE202" s="26"/>
      <c r="BF202" s="26">
        <f t="shared" si="295"/>
        <v>292</v>
      </c>
      <c r="BG202" s="63">
        <f t="shared" si="293"/>
        <v>46</v>
      </c>
      <c r="BH202" s="26"/>
      <c r="BI202" s="138">
        <f t="shared" si="296"/>
        <v>200</v>
      </c>
      <c r="BJ202" s="138">
        <f t="shared" si="297"/>
        <v>400</v>
      </c>
      <c r="BK202" s="138">
        <f t="shared" si="298"/>
        <v>692</v>
      </c>
      <c r="BL202" s="138">
        <f t="shared" si="299"/>
        <v>984</v>
      </c>
      <c r="BM202" s="138">
        <f t="shared" si="300"/>
        <v>1184</v>
      </c>
      <c r="BN202" s="138">
        <f t="shared" si="301"/>
        <v>1384</v>
      </c>
      <c r="BO202" s="138">
        <f t="shared" si="302"/>
        <v>1676</v>
      </c>
      <c r="BP202" s="138">
        <f t="shared" si="303"/>
        <v>0</v>
      </c>
      <c r="BQ202" s="26"/>
      <c r="BR202" s="26" t="str">
        <f t="shared" si="272"/>
        <v>no</v>
      </c>
      <c r="BS202" s="26" t="str">
        <f t="shared" si="250"/>
        <v>Int</v>
      </c>
      <c r="BT202" s="26"/>
      <c r="BU202" s="26"/>
      <c r="BV202" s="1">
        <f t="shared" si="304"/>
        <v>0</v>
      </c>
      <c r="BW202" s="1">
        <f t="shared" si="304"/>
        <v>0</v>
      </c>
      <c r="BX202" s="1">
        <f t="shared" si="304"/>
        <v>0</v>
      </c>
      <c r="BY202" s="1">
        <f t="shared" si="304"/>
        <v>0</v>
      </c>
      <c r="BZ202" s="1">
        <f t="shared" si="304"/>
        <v>0</v>
      </c>
      <c r="CA202" s="1">
        <f t="shared" si="304"/>
        <v>0</v>
      </c>
      <c r="CB202" s="1">
        <f t="shared" si="304"/>
        <v>0</v>
      </c>
      <c r="CC202" s="1">
        <f t="shared" si="304"/>
        <v>0</v>
      </c>
      <c r="CD202" s="1">
        <f t="shared" si="304"/>
        <v>0</v>
      </c>
      <c r="CE202" s="1">
        <f t="shared" si="304"/>
        <v>0</v>
      </c>
      <c r="CF202" s="1">
        <f t="shared" si="305"/>
        <v>0</v>
      </c>
      <c r="CG202" s="1">
        <f t="shared" si="305"/>
        <v>0</v>
      </c>
      <c r="CH202" s="1">
        <f t="shared" si="305"/>
        <v>0</v>
      </c>
      <c r="CI202" s="1">
        <f t="shared" si="305"/>
        <v>0</v>
      </c>
      <c r="CJ202" s="1">
        <f t="shared" si="305"/>
        <v>0</v>
      </c>
      <c r="CK202" s="1">
        <f t="shared" si="305"/>
        <v>0</v>
      </c>
      <c r="CL202" s="1">
        <f t="shared" si="305"/>
        <v>0</v>
      </c>
      <c r="CM202" s="1">
        <f t="shared" si="305"/>
        <v>1</v>
      </c>
      <c r="CN202" s="1">
        <f t="shared" si="305"/>
        <v>0</v>
      </c>
      <c r="CO202" s="1">
        <f t="shared" si="305"/>
        <v>0</v>
      </c>
      <c r="CP202" s="1">
        <f t="shared" si="306"/>
        <v>0</v>
      </c>
      <c r="CQ202" s="1">
        <f t="shared" si="306"/>
        <v>0</v>
      </c>
      <c r="CR202" s="1">
        <f t="shared" si="306"/>
        <v>0</v>
      </c>
      <c r="CS202" s="1">
        <f t="shared" si="306"/>
        <v>0</v>
      </c>
      <c r="CT202" s="1">
        <f t="shared" si="306"/>
        <v>0</v>
      </c>
      <c r="CU202" s="1">
        <f t="shared" si="306"/>
        <v>0</v>
      </c>
      <c r="CV202" s="1">
        <f t="shared" si="306"/>
        <v>0</v>
      </c>
      <c r="CW202" s="1">
        <f t="shared" si="306"/>
        <v>0</v>
      </c>
      <c r="CX202" s="1">
        <f t="shared" si="306"/>
        <v>0</v>
      </c>
      <c r="CY202" s="1">
        <f t="shared" si="306"/>
        <v>0</v>
      </c>
      <c r="CZ202" s="1">
        <f t="shared" si="307"/>
        <v>0</v>
      </c>
      <c r="DA202" s="1">
        <f t="shared" si="307"/>
        <v>0</v>
      </c>
      <c r="DB202" s="1">
        <f t="shared" si="307"/>
        <v>0</v>
      </c>
      <c r="DC202" s="1">
        <f t="shared" si="307"/>
        <v>0</v>
      </c>
      <c r="DD202" s="1">
        <f t="shared" si="307"/>
        <v>0</v>
      </c>
      <c r="DE202" s="1">
        <f t="shared" si="307"/>
        <v>0</v>
      </c>
      <c r="DF202" s="1">
        <f t="shared" si="307"/>
        <v>0</v>
      </c>
      <c r="DG202" s="1">
        <f t="shared" si="307"/>
        <v>0</v>
      </c>
      <c r="DH202" s="1">
        <f t="shared" si="307"/>
        <v>0</v>
      </c>
      <c r="DI202" s="1">
        <f t="shared" si="307"/>
        <v>0</v>
      </c>
      <c r="DJ202" s="1">
        <f t="shared" si="308"/>
        <v>0</v>
      </c>
      <c r="DK202" s="1">
        <f t="shared" si="308"/>
        <v>0</v>
      </c>
      <c r="DL202" s="1">
        <f t="shared" si="308"/>
        <v>1</v>
      </c>
      <c r="DM202" s="1">
        <f t="shared" si="308"/>
        <v>0</v>
      </c>
      <c r="DN202" s="1">
        <f t="shared" si="308"/>
        <v>0</v>
      </c>
      <c r="DO202" s="1">
        <f t="shared" si="308"/>
        <v>0</v>
      </c>
      <c r="DP202" s="26"/>
      <c r="DQ202" s="26"/>
      <c r="DR202" s="26"/>
      <c r="DS202" s="26"/>
      <c r="DT202" s="366"/>
      <c r="DU202" s="142"/>
      <c r="DV202" s="26"/>
      <c r="DW202" s="48">
        <v>189</v>
      </c>
      <c r="DX202" s="26" t="str">
        <f>IFERROR(INDEX(AT$11:AT$2000,_xlfn.AGGREGATE(15,6,(ROW(AT$11:AT$2000)-ROW(AT$11)+1)/($AU$11:$AU$2000=$DY$8),ROWS(DX$11:DX202))),"")</f>
        <v/>
      </c>
      <c r="DY202" s="4" t="str">
        <f>IFERROR(INDEX(AU$11:AU$2000,_xlfn.AGGREGATE(15,6,(ROW(AU$11:AU$2000)-ROW(AU$11)+1)/($AU$11:$AU$2000=$DY$8),ROWS(DY$11:DY202))),"")</f>
        <v/>
      </c>
      <c r="DZ202" s="26" t="str">
        <f>IFERROR(INDEX(AV$11:AV$2000,_xlfn.AGGREGATE(15,6,(ROW(AV$11:AV$2000)-ROW(AV$11)+1)/($AU$11:$AU$2000=$DY$8),ROWS(DZ$11:DZ202))),"")</f>
        <v/>
      </c>
      <c r="EA202" s="26" t="str">
        <f>IFERROR(INDEX(AW$11:AW$2000,_xlfn.AGGREGATE(15,6,(ROW(AW$11:AW$2000)-ROW(AW$11)+1)/($AU$11:$AU$2000=$DY$8),ROWS(EA$11:EA202))),"")</f>
        <v/>
      </c>
      <c r="EB202" s="26" t="str">
        <f>IFERROR(INDEX(AX$11:AX$2000,_xlfn.AGGREGATE(15,6,(ROW(AX$11:AX$2000)-ROW(AX$11)+1)/($AU$11:$AU$2000=$DY$8),ROWS(EB$11:EB202))),"")</f>
        <v/>
      </c>
      <c r="EC202" s="26" t="str">
        <f>IFERROR(INDEX(AY$11:AY$2000,_xlfn.AGGREGATE(15,6,(ROW(AY$11:AY$2000)-ROW(AY$11)+1)/($AU$11:$AU$2000=$DY$8),ROWS(EC$11:EC202))),"")</f>
        <v/>
      </c>
      <c r="ED202" s="26" t="str">
        <f>IFERROR(INDEX(AZ$11:AZ$2000,_xlfn.AGGREGATE(15,6,(ROW(AZ$11:AZ$2000)-ROW(AZ$11)+1)/($AU$11:$AU$2000=$DY$8),ROWS(ED$11:ED202))),"")</f>
        <v/>
      </c>
      <c r="EE202" s="26" t="str">
        <f>IFERROR(INDEX(BA$11:BA$2000,_xlfn.AGGREGATE(15,6,(ROW(BA$11:BA$2000)-ROW(BA$11)+1)/($AU$11:$AU$2000=$DY$8),ROWS(EE$11:EE202))),"")</f>
        <v/>
      </c>
      <c r="EF202" s="26" t="str">
        <f>IFERROR(INDEX(BB$11:BB$2000,_xlfn.AGGREGATE(15,6,(ROW(BB$11:BB$2000)-ROW(BB$11)+1)/($AU$11:$AU$2000=$DY$8),ROWS(EF$11:EF202))),"")</f>
        <v/>
      </c>
      <c r="EG202" s="26" t="str">
        <f>IFERROR(INDEX(BC$11:BC$2000,_xlfn.AGGREGATE(15,6,(ROW(BC$11:BC$2000)-ROW(BC$11)+1)/($AU$11:$AU$2000=$DY$8),ROWS(EG$11:EG202))),"")</f>
        <v/>
      </c>
      <c r="EH202" s="26" t="str">
        <f>IFERROR(INDEX(BD$11:BD$2000,_xlfn.AGGREGATE(15,6,(ROW(BD$11:BD$2000)-ROW(BD$11)+1)/($AU$11:$AU$2000=$DY$8),ROWS(EH$11:EH202))),"")</f>
        <v/>
      </c>
      <c r="EI202" s="26" t="str">
        <f>IFERROR(INDEX(BE$11:BE$2000,_xlfn.AGGREGATE(15,6,(ROW(BE$11:BE$2000)-ROW(BE$11)+1)/($AU$11:$AU$2000=$DY$8),ROWS(EI$11:EI202))),"")</f>
        <v/>
      </c>
      <c r="EJ202" s="26" t="str">
        <f>IFERROR(INDEX(BF$11:BF$2000,_xlfn.AGGREGATE(15,6,(ROW(BF$11:BF$2000)-ROW(BF$11)+1)/($AU$11:$AU$2000=$DY$8),ROWS(EJ$11:EJ202))),"")</f>
        <v/>
      </c>
      <c r="EK202" s="26" t="str">
        <f>IFERROR(INDEX(BG$11:BG$2000,_xlfn.AGGREGATE(15,6,(ROW(BG$11:BG$2000)-ROW(BG$11)+1)/($AU$11:$AU$2000=$DY$8),ROWS(EK$11:EK202))),"")</f>
        <v/>
      </c>
      <c r="EL202" s="26" t="str">
        <f>IFERROR(INDEX(BH$11:BH$2000,_xlfn.AGGREGATE(15,6,(ROW(BH$11:BH$2000)-ROW(BH$11)+1)/($AU$11:$AU$2000=$DY$8),ROWS(EL$11:EL202))),"")</f>
        <v/>
      </c>
      <c r="EM202" s="26" t="str">
        <f>IFERROR(INDEX(BI$11:BI$2000,_xlfn.AGGREGATE(15,6,(ROW(BI$11:BI$2000)-ROW(BI$11)+1)/($AU$11:$AU$2000=$DY$8),ROWS(EM$11:EM202))),"")</f>
        <v/>
      </c>
      <c r="EN202" s="26" t="str">
        <f>IFERROR(INDEX(BJ$11:BJ$2000,_xlfn.AGGREGATE(15,6,(ROW(BJ$11:BJ$2000)-ROW(BJ$11)+1)/($AU$11:$AU$2000=$DY$8),ROWS(EN$11:EN202))),"")</f>
        <v/>
      </c>
      <c r="EO202" s="26" t="str">
        <f>IFERROR(INDEX(BK$11:BK$2000,_xlfn.AGGREGATE(15,6,(ROW(BK$11:BK$2000)-ROW(BK$11)+1)/($AU$11:$AU$2000=$DY$8),ROWS(EO$11:EO202))),"")</f>
        <v/>
      </c>
      <c r="EP202" s="26" t="str">
        <f>IFERROR(INDEX(BL$11:BL$2000,_xlfn.AGGREGATE(15,6,(ROW(BL$11:BL$2000)-ROW(BL$11)+1)/($AU$11:$AU$2000=$DY$8),ROWS(EP$11:EP202))),"")</f>
        <v/>
      </c>
      <c r="EQ202" s="26" t="str">
        <f>IFERROR(INDEX(BM$11:BM$2000,_xlfn.AGGREGATE(15,6,(ROW(BM$11:BM$2000)-ROW(BM$11)+1)/($AU$11:$AU$2000=$DY$8),ROWS(EQ$11:EQ202))),"")</f>
        <v/>
      </c>
      <c r="ER202" s="26" t="str">
        <f>IFERROR(INDEX(BN$11:BN$2000,_xlfn.AGGREGATE(15,6,(ROW(BN$11:BN$2000)-ROW(BN$11)+1)/($AU$11:$AU$2000=$DY$8),ROWS(ER$11:ER202))),"")</f>
        <v/>
      </c>
      <c r="ES202" s="26" t="str">
        <f>IFERROR(INDEX(BO$11:BO$2000,_xlfn.AGGREGATE(15,6,(ROW(BO$11:BO$2000)-ROW(BO$11)+1)/($AU$11:$AU$2000=$DY$8),ROWS(ES$11:ES202))),"")</f>
        <v/>
      </c>
      <c r="ET202" s="63" t="str">
        <f>IFERROR(INDEX(BP$11:BP$2000,_xlfn.AGGREGATE(15,6,(ROW(BP$11:BP$2000)-ROW(BP$11)+1)/($AU$11:$AU$2000=$DY$8),ROWS(ET$11:ET202))),"")</f>
        <v/>
      </c>
      <c r="EU202" s="25"/>
      <c r="EV202" s="47">
        <v>50</v>
      </c>
      <c r="EX202" s="166" t="str">
        <f>IFERROR(INDEX(EX$100:EX$149,_xlfn.AGGREGATE(15,6,(ROW(EX$100:EX$149)-ROW(EX$100)+1)/($EX$100:$EX$149="PASS"),ROWS(EX$153:EX202))),"")</f>
        <v/>
      </c>
      <c r="EY202" s="170" t="str">
        <f>IFERROR(INDEX(EY$100:EY$149,_xlfn.AGGREGATE(15,6,(ROW(EY$100:EY$149)-ROW(EY$100)+1)/($EX$100:$EX$149="PASS"),ROWS(EY$153:EY202))),"")</f>
        <v/>
      </c>
      <c r="EZ202" s="167" t="str">
        <f>IFERROR(INDEX(EZ$100:EZ$149,_xlfn.AGGREGATE(15,6,(ROW(EZ$100:EZ$149)-ROW(EZ$100)+1)/($EX$100:$EX$149="PASS"),ROWS(EZ$153:EZ202))),"")</f>
        <v/>
      </c>
      <c r="FA202" s="167" t="str">
        <f>IFERROR(INDEX(FA$100:FA$149,_xlfn.AGGREGATE(15,6,(ROW(FA$100:FA$149)-ROW(FA$100)+1)/($EX$100:$EX$149="PASS"),ROWS(FA$153:FA202))),"")</f>
        <v/>
      </c>
      <c r="FB202" s="167" t="str">
        <f>IFERROR(INDEX(FB$100:FB$149,_xlfn.AGGREGATE(15,6,(ROW(FB$100:FB$149)-ROW(FB$100)+1)/($EX$100:$EX$149="PASS"),ROWS(FB$153:FB202))),"")</f>
        <v/>
      </c>
      <c r="FC202" s="167" t="str">
        <f>IFERROR(INDEX(FC$100:FC$149,_xlfn.AGGREGATE(15,6,(ROW(FC$100:FC$149)-ROW(EY$100)+1)/($EX$100:$EX$149="PASS"),ROWS(FC$153:FC202))),"")</f>
        <v/>
      </c>
      <c r="FD202" s="167" t="str">
        <f>IFERROR(INDEX(FD$100:FD$149,_xlfn.AGGREGATE(15,6,(ROW(FD$100:FD$149)-ROW(EZ$100)+1)/($EX$100:$EX$149="PASS"),ROWS(FD$153:FD202))),"")</f>
        <v/>
      </c>
      <c r="FE202" s="167" t="str">
        <f>IFERROR(INDEX(FE$100:FE$149,_xlfn.AGGREGATE(15,6,(ROW(FE$100:FE$149)-ROW(FA$100)+1)/($EX$100:$EX$149="PASS"),ROWS(FE$153:FE202))),"")</f>
        <v/>
      </c>
      <c r="FF202" s="171" t="str">
        <f>IFERROR(INDEX(FF$100:FF$149,_xlfn.AGGREGATE(15,6,(ROW(FF$100:FF$149)-ROW(FB$100)+1)/($EX$100:$EX$149="PASS"),ROWS(FF$153:FF202))),"")</f>
        <v/>
      </c>
      <c r="FG202" s="167" t="str">
        <f>IFERROR(INDEX(FG$100:FG$149,_xlfn.AGGREGATE(15,6,(ROW(FG$100:FG$149)-ROW(FC$100)+1)/($EX$100:$EX$149="PASS"),ROWS(FG$153:FG202))),"")</f>
        <v/>
      </c>
      <c r="FH202" s="167" t="str">
        <f>IFERROR(INDEX(FH$100:FH$149,_xlfn.AGGREGATE(15,6,(ROW(FH$100:FH$149)-ROW(FD$100)+1)/($EX$100:$EX$149="PASS"),ROWS(FH$153:FH202))),"")</f>
        <v/>
      </c>
      <c r="FI202" s="167" t="str">
        <f>IFERROR(INDEX(FI$100:FI$149,_xlfn.AGGREGATE(15,6,(ROW(FI$100:FI$149)-ROW(FE$100)+1)/($EX$100:$EX$149="PASS"),ROWS(FI$153:FI202))),"")</f>
        <v/>
      </c>
      <c r="FJ202" s="167" t="str">
        <f>IFERROR(INDEX(FJ$100:FJ$149,_xlfn.AGGREGATE(15,6,(ROW(FJ$100:FJ$149)-ROW(FF$100)+1)/($EX$100:$EX$149="PASS"),ROWS(FJ$153:FJ202))),"")</f>
        <v/>
      </c>
      <c r="FK202" s="167"/>
      <c r="FL202" s="170" t="str">
        <f>IFERROR(INDEX(FL$100:FL$149,_xlfn.AGGREGATE(15,6,(ROW(FL$100:FL$149)-ROW(FH$100)+1)/($EX$100:$EX$149="PASS"),ROWS(FL$153:FL202))),"")</f>
        <v/>
      </c>
      <c r="FM202" s="167" t="str">
        <f>IFERROR(INDEX(FM$100:FM$149,_xlfn.AGGREGATE(15,6,(ROW(FM$100:FM$149)-ROW(FI$100)+1)/($EX$100:$EX$149="PASS"),ROWS(FM$153:FM202))),"")</f>
        <v/>
      </c>
      <c r="FN202" s="167" t="str">
        <f>IFERROR(INDEX(FN$100:FN$149,_xlfn.AGGREGATE(15,6,(ROW(FN$100:FN$149)-ROW(FJ$100)+1)/($EX$100:$EX$149="PASS"),ROWS(FN$153:FN202))),"")</f>
        <v/>
      </c>
      <c r="FO202" s="167" t="str">
        <f>IFERROR(INDEX(FO$100:FO$149,_xlfn.AGGREGATE(15,6,(ROW(FO$100:FO$149)-ROW(FK$100)+1)/($EX$100:$EX$149="PASS"),ROWS(FO$153:FO202))),"")</f>
        <v/>
      </c>
      <c r="FP202" s="167" t="str">
        <f>IFERROR(INDEX(FP$100:FP$149,_xlfn.AGGREGATE(15,6,(ROW(FP$100:FP$149)-ROW(FL$100)+1)/($EX$100:$EX$149="PASS"),ROWS(FP$153:FP202))),"")</f>
        <v/>
      </c>
      <c r="FQ202" s="167" t="str">
        <f>IFERROR(INDEX(FQ$100:FQ$149,_xlfn.AGGREGATE(15,6,(ROW(FQ$100:FQ$149)-ROW(FM$100)+1)/($EX$100:$EX$149="PASS"),ROWS(FQ$153:FQ202))),"")</f>
        <v/>
      </c>
      <c r="FR202" s="167" t="str">
        <f>IFERROR(INDEX(FR$100:FR$149,_xlfn.AGGREGATE(15,6,(ROW(FR$100:FR$149)-ROW(FN$100)+1)/($EX$100:$EX$149="PASS"),ROWS(FR$153:FR202))),"")</f>
        <v/>
      </c>
      <c r="FS202" s="168" t="str">
        <f>IFERROR(INDEX(FS$100:FS$149,_xlfn.AGGREGATE(15,6,(ROW(FS$100:FS$149)-ROW(FO$100)+1)/($EX$100:$EX$149="PASS"),ROWS(FS$153:FS202))),"")</f>
        <v/>
      </c>
      <c r="FT202" s="25"/>
      <c r="FU202" s="49"/>
      <c r="FV202" s="21"/>
      <c r="FW202" s="166" t="str">
        <f>IFERROR(INDEX(FW$100:FW$149,_xlfn.AGGREGATE(15,6,(ROW(FW$100:FW$149)-ROW(FW$100)+1)/($FW$100:$FW$149="PASS"),ROWS(FW$153:FW202))),"")</f>
        <v>PASS</v>
      </c>
      <c r="FX202" s="170">
        <f>IFERROR(INDEX(FX$100:FX$149,_xlfn.AGGREGATE(15,6,(ROW(FX$100:FX$149)-ROW(FX$100)+1)/($FW$100:$FW$149="PASS"),ROWS(FX$153:FX202))),"")</f>
        <v>3</v>
      </c>
      <c r="FY202" s="167">
        <f>IFERROR(INDEX(FY$100:FY$149,_xlfn.AGGREGATE(15,6,(ROW(FY$100:FY$149)-ROW(FY$100)+1)/($FW$100:$FW$149="PASS"),ROWS(FY$153:FY202))),"")</f>
        <v>1</v>
      </c>
      <c r="FZ202" s="167">
        <f>IFERROR(INDEX(FZ$100:FZ$149,_xlfn.AGGREGATE(15,6,(ROW(FZ$100:FZ$149)-ROW(FZ$100)+1)/($FW$100:$FW$149="PASS"),ROWS(FZ$153:FZ202))),"")</f>
        <v>3</v>
      </c>
      <c r="GA202" s="167">
        <f>IFERROR(INDEX(GA$100:GA$149,_xlfn.AGGREGATE(15,6,(ROW(GA$100:GA$149)-ROW(GA$100)+1)/($FW$100:$FW$149="PASS"),ROWS(GA$153:GA202))),"")</f>
        <v>1</v>
      </c>
      <c r="GB202" s="167">
        <f>IFERROR(INDEX(GB$100:GB$149,_xlfn.AGGREGATE(15,6,(ROW(GB$100:GB$149)-ROW(FX$100)+1)/($FW$100:$FW$149="PASS"),ROWS(GB$153:GB202))),"")</f>
        <v>3</v>
      </c>
      <c r="GC202" s="167">
        <f>IFERROR(INDEX(GC$100:GC$149,_xlfn.AGGREGATE(15,6,(ROW(GC$100:GC$149)-ROW(FY$100)+1)/($FW$100:$FW$149="PASS"),ROWS(GC$153:GC202))),"")</f>
        <v>1</v>
      </c>
      <c r="GD202" s="167">
        <f>IFERROR(INDEX(GD$100:GD$149,_xlfn.AGGREGATE(15,6,(ROW(GD$100:GD$149)-ROW(FZ$100)+1)/($FW$100:$FW$149="PASS"),ROWS(GD$153:GD202))),"")</f>
        <v>3</v>
      </c>
      <c r="GE202" s="171">
        <f>IFERROR(INDEX(GE$100:GE$149,_xlfn.AGGREGATE(15,6,(ROW(GE$100:GE$149)-ROW(GA$100)+1)/($FW$100:$FW$149="PASS"),ROWS(GE$153:GE202))),"")</f>
        <v>1</v>
      </c>
      <c r="GF202" s="167">
        <f>IFERROR(INDEX(GF$100:GF$149,_xlfn.AGGREGATE(15,6,(ROW(GF$100:GF$149)-ROW(GB$100)+1)/($FW$100:$FW$149="PASS"),ROWS(GF$153:GF202))),"")</f>
        <v>430.5</v>
      </c>
      <c r="GG202" s="167">
        <f>IFERROR(INDEX(GG$100:GG$149,_xlfn.AGGREGATE(15,6,(ROW(GG$100:GG$149)-ROW(GC$100)+1)/($FW$100:$FW$149="PASS"),ROWS(GG$153:GG202))),"")</f>
        <v>0</v>
      </c>
      <c r="GH202" s="167">
        <f>IFERROR(INDEX(GH$100:GH$149,_xlfn.AGGREGATE(15,6,(ROW(GH$100:GH$149)-ROW(GD$100)+1)/($FW$100:$FW$149="PASS"),ROWS(GH$153:GH202))),"")</f>
        <v>469.5</v>
      </c>
      <c r="GI202" s="167">
        <f>IFERROR(INDEX(GI$100:GI$149,_xlfn.AGGREGATE(15,6,(ROW(GI$100:GI$149)-ROW(GE$100)+1)/($FW$100:$FW$149="PASS"),ROWS(GI$153:GI202))),"")</f>
        <v>19.5</v>
      </c>
      <c r="GJ202" s="167">
        <f>IFERROR(INDEX(GJ$100:GJ$149,_xlfn.AGGREGATE(15,6,(ROW(GJ$100:GJ$149)-ROW(GF$100)+1)/($FW$100:$FW$149="PASS"),ROWS(GJ$153:GJ202))),"")</f>
        <v>0</v>
      </c>
      <c r="GK202" s="170">
        <f>IFERROR(INDEX(GK$100:GK$149,_xlfn.AGGREGATE(15,6,(ROW(GK$100:GK$149)-ROW(GG$100)+1)/($FW$100:$FW$149="PASS"),ROWS(GK$153:GK202))),"")</f>
        <v>474.64859999999999</v>
      </c>
      <c r="GL202" s="167">
        <f>IFERROR(INDEX(GL$100:GL$149,_xlfn.AGGREGATE(15,6,(ROW(GL$100:GL$149)-ROW(GH$100)+1)/($FW$100:$FW$149="PASS"),ROWS(GL$153:GL202))),"")</f>
        <v>905.27359999999999</v>
      </c>
      <c r="GM202" s="168">
        <f>IFERROR(INDEX(GM$100:GM$149,_xlfn.AGGREGATE(15,6,(ROW(GM$100:GM$149)-ROW(GI$100)+1)/($FW$100:$FW$149="PASS"),ROWS(GM$153:GM202))),"")</f>
        <v>1374.8986</v>
      </c>
      <c r="GN202" s="25">
        <f>IFERROR(INDEX(GN$100:GN$149,_xlfn.AGGREGATE(15,6,(ROW(GN$100:GN$149)-ROW(GJ$100)+1)/($FW$100:$FW$149="PASS"),ROWS(GN$153:GN202))),"")</f>
        <v>1805.3986</v>
      </c>
      <c r="GO202" s="25"/>
      <c r="GR202" s="12"/>
      <c r="GS202" s="12"/>
      <c r="GT202" s="12"/>
      <c r="GU202" s="12"/>
      <c r="GV202" s="12"/>
      <c r="GW202" s="12"/>
      <c r="GX202" s="12"/>
      <c r="GY202" s="12"/>
      <c r="GZ202" s="12"/>
      <c r="HA202" s="12"/>
      <c r="HB202" s="12"/>
      <c r="HC202" s="26"/>
      <c r="HD202" s="26"/>
      <c r="HE202" s="26"/>
      <c r="HF202" s="26"/>
      <c r="HG202" s="26"/>
      <c r="HH202" s="2"/>
      <c r="HI202" s="2"/>
      <c r="HJ202" s="25"/>
      <c r="HK202" s="2"/>
      <c r="HL202" s="2"/>
    </row>
    <row r="203" spans="14:220" x14ac:dyDescent="0.3">
      <c r="N203" s="2"/>
      <c r="O203" s="25"/>
      <c r="P203" s="25"/>
      <c r="Q203" s="25"/>
      <c r="R203" s="25"/>
      <c r="S203" s="25"/>
      <c r="T203" s="25"/>
      <c r="U203" s="25"/>
      <c r="V203" s="2"/>
      <c r="W203" s="2"/>
      <c r="X203" s="2"/>
      <c r="Y203" s="25"/>
      <c r="Z203" s="25"/>
      <c r="AA203" s="25"/>
      <c r="AB203" s="2"/>
      <c r="AC203" s="25"/>
      <c r="AD203" s="25"/>
      <c r="AE203" s="25"/>
      <c r="AF203" s="25"/>
      <c r="AG203" s="25"/>
      <c r="AH203" s="25"/>
      <c r="AI203" s="25"/>
      <c r="AJ203" s="25"/>
      <c r="AK203" s="25"/>
      <c r="AL203" s="25"/>
      <c r="AM203" s="25"/>
      <c r="AN203" s="25"/>
      <c r="AO203" s="25"/>
      <c r="AP203" s="25"/>
      <c r="AQ203" s="25"/>
      <c r="AR203" s="142"/>
      <c r="AS203" s="18">
        <v>47</v>
      </c>
      <c r="AT203" s="26" t="s">
        <v>122</v>
      </c>
      <c r="AU203" s="4" t="str">
        <f t="shared" si="261"/>
        <v>FAIL</v>
      </c>
      <c r="AV203" s="26">
        <v>1</v>
      </c>
      <c r="AW203" s="26">
        <v>1</v>
      </c>
      <c r="AX203" s="26">
        <v>3</v>
      </c>
      <c r="AY203" s="26">
        <v>3</v>
      </c>
      <c r="AZ203" s="26">
        <v>1</v>
      </c>
      <c r="BA203" s="26">
        <v>1</v>
      </c>
      <c r="BB203" s="26">
        <v>3</v>
      </c>
      <c r="BC203" s="26">
        <v>3</v>
      </c>
      <c r="BD203" s="26">
        <f t="shared" si="294"/>
        <v>199</v>
      </c>
      <c r="BE203" s="26"/>
      <c r="BF203" s="26">
        <f t="shared" si="295"/>
        <v>293</v>
      </c>
      <c r="BG203" s="63">
        <f t="shared" si="293"/>
        <v>47</v>
      </c>
      <c r="BH203" s="26"/>
      <c r="BI203" s="138">
        <f t="shared" si="296"/>
        <v>199</v>
      </c>
      <c r="BJ203" s="138">
        <f t="shared" si="297"/>
        <v>398</v>
      </c>
      <c r="BK203" s="138">
        <f t="shared" si="298"/>
        <v>691</v>
      </c>
      <c r="BL203" s="138">
        <f t="shared" si="299"/>
        <v>984</v>
      </c>
      <c r="BM203" s="138">
        <f t="shared" si="300"/>
        <v>1183</v>
      </c>
      <c r="BN203" s="138">
        <f t="shared" si="301"/>
        <v>1382</v>
      </c>
      <c r="BO203" s="138">
        <f t="shared" si="302"/>
        <v>1675</v>
      </c>
      <c r="BP203" s="138">
        <f t="shared" si="303"/>
        <v>0</v>
      </c>
      <c r="BQ203" s="26"/>
      <c r="BR203" s="26" t="str">
        <f t="shared" si="272"/>
        <v>no</v>
      </c>
      <c r="BS203" s="26" t="str">
        <f t="shared" si="250"/>
        <v>Int</v>
      </c>
      <c r="BT203" s="26"/>
      <c r="BU203" s="26"/>
      <c r="BV203" s="1">
        <f t="shared" si="304"/>
        <v>0</v>
      </c>
      <c r="BW203" s="1">
        <f t="shared" si="304"/>
        <v>0</v>
      </c>
      <c r="BX203" s="1">
        <f t="shared" si="304"/>
        <v>0</v>
      </c>
      <c r="BY203" s="1">
        <f t="shared" si="304"/>
        <v>0</v>
      </c>
      <c r="BZ203" s="1">
        <f t="shared" si="304"/>
        <v>0</v>
      </c>
      <c r="CA203" s="1">
        <f t="shared" si="304"/>
        <v>0</v>
      </c>
      <c r="CB203" s="1">
        <f t="shared" si="304"/>
        <v>0</v>
      </c>
      <c r="CC203" s="1">
        <f t="shared" si="304"/>
        <v>0</v>
      </c>
      <c r="CD203" s="1">
        <f t="shared" si="304"/>
        <v>0</v>
      </c>
      <c r="CE203" s="1">
        <f t="shared" si="304"/>
        <v>0</v>
      </c>
      <c r="CF203" s="1">
        <f t="shared" si="305"/>
        <v>0</v>
      </c>
      <c r="CG203" s="1">
        <f t="shared" si="305"/>
        <v>0</v>
      </c>
      <c r="CH203" s="1">
        <f t="shared" si="305"/>
        <v>0</v>
      </c>
      <c r="CI203" s="1">
        <f t="shared" si="305"/>
        <v>0</v>
      </c>
      <c r="CJ203" s="1">
        <f t="shared" si="305"/>
        <v>0</v>
      </c>
      <c r="CK203" s="1">
        <f t="shared" si="305"/>
        <v>0</v>
      </c>
      <c r="CL203" s="1">
        <f t="shared" si="305"/>
        <v>0</v>
      </c>
      <c r="CM203" s="1">
        <f t="shared" si="305"/>
        <v>1</v>
      </c>
      <c r="CN203" s="1">
        <f t="shared" si="305"/>
        <v>0</v>
      </c>
      <c r="CO203" s="1">
        <f t="shared" si="305"/>
        <v>0</v>
      </c>
      <c r="CP203" s="1">
        <f t="shared" si="306"/>
        <v>0</v>
      </c>
      <c r="CQ203" s="1">
        <f t="shared" si="306"/>
        <v>0</v>
      </c>
      <c r="CR203" s="1">
        <f t="shared" si="306"/>
        <v>0</v>
      </c>
      <c r="CS203" s="1">
        <f t="shared" si="306"/>
        <v>0</v>
      </c>
      <c r="CT203" s="1">
        <f t="shared" si="306"/>
        <v>0</v>
      </c>
      <c r="CU203" s="1">
        <f t="shared" si="306"/>
        <v>0</v>
      </c>
      <c r="CV203" s="1">
        <f t="shared" si="306"/>
        <v>0</v>
      </c>
      <c r="CW203" s="1">
        <f t="shared" si="306"/>
        <v>0</v>
      </c>
      <c r="CX203" s="1">
        <f t="shared" si="306"/>
        <v>0</v>
      </c>
      <c r="CY203" s="1">
        <f t="shared" si="306"/>
        <v>0</v>
      </c>
      <c r="CZ203" s="1">
        <f t="shared" si="307"/>
        <v>0</v>
      </c>
      <c r="DA203" s="1">
        <f t="shared" si="307"/>
        <v>0</v>
      </c>
      <c r="DB203" s="1">
        <f t="shared" si="307"/>
        <v>0</v>
      </c>
      <c r="DC203" s="1">
        <f t="shared" si="307"/>
        <v>0</v>
      </c>
      <c r="DD203" s="1">
        <f t="shared" si="307"/>
        <v>0</v>
      </c>
      <c r="DE203" s="1">
        <f t="shared" si="307"/>
        <v>0</v>
      </c>
      <c r="DF203" s="1">
        <f t="shared" si="307"/>
        <v>0</v>
      </c>
      <c r="DG203" s="1">
        <f t="shared" si="307"/>
        <v>0</v>
      </c>
      <c r="DH203" s="1">
        <f t="shared" si="307"/>
        <v>0</v>
      </c>
      <c r="DI203" s="1">
        <f t="shared" si="307"/>
        <v>0</v>
      </c>
      <c r="DJ203" s="1">
        <f t="shared" si="308"/>
        <v>0</v>
      </c>
      <c r="DK203" s="1">
        <f t="shared" si="308"/>
        <v>0</v>
      </c>
      <c r="DL203" s="1">
        <f t="shared" si="308"/>
        <v>0</v>
      </c>
      <c r="DM203" s="1">
        <f t="shared" si="308"/>
        <v>0</v>
      </c>
      <c r="DN203" s="1">
        <f t="shared" si="308"/>
        <v>0</v>
      </c>
      <c r="DO203" s="1">
        <f t="shared" si="308"/>
        <v>0</v>
      </c>
      <c r="DP203" s="26"/>
      <c r="DQ203" s="26"/>
      <c r="DR203" s="26"/>
      <c r="DS203" s="26"/>
      <c r="DT203" s="366"/>
      <c r="DU203" s="142"/>
      <c r="DV203" s="26"/>
      <c r="DW203" s="48">
        <v>190</v>
      </c>
      <c r="DX203" s="26" t="str">
        <f>IFERROR(INDEX(AT$11:AT$2000,_xlfn.AGGREGATE(15,6,(ROW(AT$11:AT$2000)-ROW(AT$11)+1)/($AU$11:$AU$2000=$DY$8),ROWS(DX$11:DX203))),"")</f>
        <v/>
      </c>
      <c r="DY203" s="4" t="str">
        <f>IFERROR(INDEX(AU$11:AU$2000,_xlfn.AGGREGATE(15,6,(ROW(AU$11:AU$2000)-ROW(AU$11)+1)/($AU$11:$AU$2000=$DY$8),ROWS(DY$11:DY203))),"")</f>
        <v/>
      </c>
      <c r="DZ203" s="26" t="str">
        <f>IFERROR(INDEX(AV$11:AV$2000,_xlfn.AGGREGATE(15,6,(ROW(AV$11:AV$2000)-ROW(AV$11)+1)/($AU$11:$AU$2000=$DY$8),ROWS(DZ$11:DZ203))),"")</f>
        <v/>
      </c>
      <c r="EA203" s="26" t="str">
        <f>IFERROR(INDEX(AW$11:AW$2000,_xlfn.AGGREGATE(15,6,(ROW(AW$11:AW$2000)-ROW(AW$11)+1)/($AU$11:$AU$2000=$DY$8),ROWS(EA$11:EA203))),"")</f>
        <v/>
      </c>
      <c r="EB203" s="26" t="str">
        <f>IFERROR(INDEX(AX$11:AX$2000,_xlfn.AGGREGATE(15,6,(ROW(AX$11:AX$2000)-ROW(AX$11)+1)/($AU$11:$AU$2000=$DY$8),ROWS(EB$11:EB203))),"")</f>
        <v/>
      </c>
      <c r="EC203" s="26" t="str">
        <f>IFERROR(INDEX(AY$11:AY$2000,_xlfn.AGGREGATE(15,6,(ROW(AY$11:AY$2000)-ROW(AY$11)+1)/($AU$11:$AU$2000=$DY$8),ROWS(EC$11:EC203))),"")</f>
        <v/>
      </c>
      <c r="ED203" s="26" t="str">
        <f>IFERROR(INDEX(AZ$11:AZ$2000,_xlfn.AGGREGATE(15,6,(ROW(AZ$11:AZ$2000)-ROW(AZ$11)+1)/($AU$11:$AU$2000=$DY$8),ROWS(ED$11:ED203))),"")</f>
        <v/>
      </c>
      <c r="EE203" s="26" t="str">
        <f>IFERROR(INDEX(BA$11:BA$2000,_xlfn.AGGREGATE(15,6,(ROW(BA$11:BA$2000)-ROW(BA$11)+1)/($AU$11:$AU$2000=$DY$8),ROWS(EE$11:EE203))),"")</f>
        <v/>
      </c>
      <c r="EF203" s="26" t="str">
        <f>IFERROR(INDEX(BB$11:BB$2000,_xlfn.AGGREGATE(15,6,(ROW(BB$11:BB$2000)-ROW(BB$11)+1)/($AU$11:$AU$2000=$DY$8),ROWS(EF$11:EF203))),"")</f>
        <v/>
      </c>
      <c r="EG203" s="26" t="str">
        <f>IFERROR(INDEX(BC$11:BC$2000,_xlfn.AGGREGATE(15,6,(ROW(BC$11:BC$2000)-ROW(BC$11)+1)/($AU$11:$AU$2000=$DY$8),ROWS(EG$11:EG203))),"")</f>
        <v/>
      </c>
      <c r="EH203" s="26" t="str">
        <f>IFERROR(INDEX(BD$11:BD$2000,_xlfn.AGGREGATE(15,6,(ROW(BD$11:BD$2000)-ROW(BD$11)+1)/($AU$11:$AU$2000=$DY$8),ROWS(EH$11:EH203))),"")</f>
        <v/>
      </c>
      <c r="EI203" s="26" t="str">
        <f>IFERROR(INDEX(BE$11:BE$2000,_xlfn.AGGREGATE(15,6,(ROW(BE$11:BE$2000)-ROW(BE$11)+1)/($AU$11:$AU$2000=$DY$8),ROWS(EI$11:EI203))),"")</f>
        <v/>
      </c>
      <c r="EJ203" s="26" t="str">
        <f>IFERROR(INDEX(BF$11:BF$2000,_xlfn.AGGREGATE(15,6,(ROW(BF$11:BF$2000)-ROW(BF$11)+1)/($AU$11:$AU$2000=$DY$8),ROWS(EJ$11:EJ203))),"")</f>
        <v/>
      </c>
      <c r="EK203" s="26" t="str">
        <f>IFERROR(INDEX(BG$11:BG$2000,_xlfn.AGGREGATE(15,6,(ROW(BG$11:BG$2000)-ROW(BG$11)+1)/($AU$11:$AU$2000=$DY$8),ROWS(EK$11:EK203))),"")</f>
        <v/>
      </c>
      <c r="EL203" s="26" t="str">
        <f>IFERROR(INDEX(BH$11:BH$2000,_xlfn.AGGREGATE(15,6,(ROW(BH$11:BH$2000)-ROW(BH$11)+1)/($AU$11:$AU$2000=$DY$8),ROWS(EL$11:EL203))),"")</f>
        <v/>
      </c>
      <c r="EM203" s="26" t="str">
        <f>IFERROR(INDEX(BI$11:BI$2000,_xlfn.AGGREGATE(15,6,(ROW(BI$11:BI$2000)-ROW(BI$11)+1)/($AU$11:$AU$2000=$DY$8),ROWS(EM$11:EM203))),"")</f>
        <v/>
      </c>
      <c r="EN203" s="26" t="str">
        <f>IFERROR(INDEX(BJ$11:BJ$2000,_xlfn.AGGREGATE(15,6,(ROW(BJ$11:BJ$2000)-ROW(BJ$11)+1)/($AU$11:$AU$2000=$DY$8),ROWS(EN$11:EN203))),"")</f>
        <v/>
      </c>
      <c r="EO203" s="26" t="str">
        <f>IFERROR(INDEX(BK$11:BK$2000,_xlfn.AGGREGATE(15,6,(ROW(BK$11:BK$2000)-ROW(BK$11)+1)/($AU$11:$AU$2000=$DY$8),ROWS(EO$11:EO203))),"")</f>
        <v/>
      </c>
      <c r="EP203" s="26" t="str">
        <f>IFERROR(INDEX(BL$11:BL$2000,_xlfn.AGGREGATE(15,6,(ROW(BL$11:BL$2000)-ROW(BL$11)+1)/($AU$11:$AU$2000=$DY$8),ROWS(EP$11:EP203))),"")</f>
        <v/>
      </c>
      <c r="EQ203" s="26" t="str">
        <f>IFERROR(INDEX(BM$11:BM$2000,_xlfn.AGGREGATE(15,6,(ROW(BM$11:BM$2000)-ROW(BM$11)+1)/($AU$11:$AU$2000=$DY$8),ROWS(EQ$11:EQ203))),"")</f>
        <v/>
      </c>
      <c r="ER203" s="26" t="str">
        <f>IFERROR(INDEX(BN$11:BN$2000,_xlfn.AGGREGATE(15,6,(ROW(BN$11:BN$2000)-ROW(BN$11)+1)/($AU$11:$AU$2000=$DY$8),ROWS(ER$11:ER203))),"")</f>
        <v/>
      </c>
      <c r="ES203" s="26" t="str">
        <f>IFERROR(INDEX(BO$11:BO$2000,_xlfn.AGGREGATE(15,6,(ROW(BO$11:BO$2000)-ROW(BO$11)+1)/($AU$11:$AU$2000=$DY$8),ROWS(ES$11:ES203))),"")</f>
        <v/>
      </c>
      <c r="ET203" s="63" t="str">
        <f>IFERROR(INDEX(BP$11:BP$2000,_xlfn.AGGREGATE(15,6,(ROW(BP$11:BP$2000)-ROW(BP$11)+1)/($AU$11:$AU$2000=$DY$8),ROWS(ET$11:ET203))),"")</f>
        <v/>
      </c>
      <c r="EU203" s="25"/>
      <c r="EX203" s="25"/>
      <c r="EY203" s="25"/>
      <c r="EZ203" s="25"/>
      <c r="FA203" s="25"/>
      <c r="FB203" s="25"/>
      <c r="FC203" s="25"/>
      <c r="FD203" s="25"/>
      <c r="FE203" s="25"/>
      <c r="FF203" s="25"/>
      <c r="FG203" s="25"/>
      <c r="FH203" s="25"/>
      <c r="FI203" s="25"/>
      <c r="FJ203" s="25"/>
      <c r="FK203" s="25"/>
      <c r="FL203" s="25"/>
      <c r="FM203" s="25"/>
      <c r="FN203" s="25"/>
      <c r="FO203" s="25"/>
      <c r="FP203" s="25"/>
      <c r="FQ203" s="25"/>
      <c r="FR203" s="25"/>
      <c r="FS203" s="25"/>
      <c r="FT203" s="25"/>
      <c r="FU203" s="49"/>
      <c r="FV203" s="21"/>
      <c r="FW203" s="25"/>
      <c r="FX203" s="25"/>
      <c r="FY203" s="25"/>
      <c r="FZ203" s="25"/>
      <c r="GA203" s="25"/>
      <c r="GB203" s="25"/>
      <c r="GC203" s="25"/>
      <c r="GD203" s="25"/>
      <c r="GE203" s="25"/>
      <c r="GF203" s="25"/>
      <c r="GG203" s="25"/>
      <c r="GH203" s="25"/>
      <c r="GI203" s="25"/>
      <c r="GJ203" s="25"/>
      <c r="GK203" s="25"/>
      <c r="GL203" s="25"/>
      <c r="GM203" s="25"/>
      <c r="GN203" s="25"/>
      <c r="GR203" s="12"/>
      <c r="GS203" s="12"/>
      <c r="GT203" s="12"/>
      <c r="GU203" s="12"/>
      <c r="GV203" s="12"/>
      <c r="GW203" s="12"/>
      <c r="GX203" s="12"/>
      <c r="GY203" s="12"/>
      <c r="GZ203" s="12"/>
      <c r="HA203" s="12"/>
      <c r="HB203" s="12"/>
      <c r="HC203" s="26"/>
      <c r="HD203" s="26"/>
      <c r="HE203" s="26"/>
      <c r="HF203" s="26"/>
      <c r="HG203" s="26"/>
      <c r="HH203" s="2"/>
      <c r="HI203" s="2"/>
      <c r="HJ203" s="25"/>
      <c r="HK203" s="2"/>
      <c r="HL203" s="2"/>
    </row>
    <row r="204" spans="14:220" x14ac:dyDescent="0.3">
      <c r="N204" s="2"/>
      <c r="O204" s="25"/>
      <c r="P204" s="25"/>
      <c r="Q204" s="25"/>
      <c r="R204" s="25"/>
      <c r="S204" s="25"/>
      <c r="T204" s="25"/>
      <c r="U204" s="25"/>
      <c r="V204" s="2"/>
      <c r="W204" s="2"/>
      <c r="X204" s="2"/>
      <c r="Y204" s="25"/>
      <c r="Z204" s="25"/>
      <c r="AA204" s="25"/>
      <c r="AB204" s="2"/>
      <c r="AC204" s="25"/>
      <c r="AD204" s="25"/>
      <c r="AE204" s="25"/>
      <c r="AF204" s="25"/>
      <c r="AG204" s="25"/>
      <c r="AH204" s="25"/>
      <c r="AI204" s="25"/>
      <c r="AJ204" s="25"/>
      <c r="AK204" s="25"/>
      <c r="AL204" s="25"/>
      <c r="AM204" s="25"/>
      <c r="AN204" s="25"/>
      <c r="AO204" s="25"/>
      <c r="AP204" s="25"/>
      <c r="AQ204" s="25"/>
      <c r="AR204" s="142"/>
      <c r="AS204" s="18">
        <v>48</v>
      </c>
      <c r="AT204" s="26" t="s">
        <v>122</v>
      </c>
      <c r="AU204" s="4" t="str">
        <f t="shared" si="261"/>
        <v>FAIL</v>
      </c>
      <c r="AV204" s="26">
        <v>1</v>
      </c>
      <c r="AW204" s="26">
        <v>1</v>
      </c>
      <c r="AX204" s="26">
        <v>3</v>
      </c>
      <c r="AY204" s="26">
        <v>3</v>
      </c>
      <c r="AZ204" s="26">
        <v>1</v>
      </c>
      <c r="BA204" s="26">
        <v>1</v>
      </c>
      <c r="BB204" s="26">
        <v>3</v>
      </c>
      <c r="BC204" s="26">
        <v>3</v>
      </c>
      <c r="BD204" s="26">
        <f t="shared" si="294"/>
        <v>198</v>
      </c>
      <c r="BE204" s="26"/>
      <c r="BF204" s="26">
        <f t="shared" si="295"/>
        <v>294</v>
      </c>
      <c r="BG204" s="63">
        <f t="shared" si="293"/>
        <v>48</v>
      </c>
      <c r="BH204" s="26"/>
      <c r="BI204" s="138">
        <f t="shared" si="296"/>
        <v>198</v>
      </c>
      <c r="BJ204" s="138">
        <f t="shared" si="297"/>
        <v>396</v>
      </c>
      <c r="BK204" s="138">
        <f t="shared" si="298"/>
        <v>690</v>
      </c>
      <c r="BL204" s="138">
        <f t="shared" si="299"/>
        <v>984</v>
      </c>
      <c r="BM204" s="138">
        <f t="shared" si="300"/>
        <v>1182</v>
      </c>
      <c r="BN204" s="138">
        <f t="shared" si="301"/>
        <v>1380</v>
      </c>
      <c r="BO204" s="138">
        <f t="shared" si="302"/>
        <v>1674</v>
      </c>
      <c r="BP204" s="138">
        <f t="shared" si="303"/>
        <v>0</v>
      </c>
      <c r="BQ204" s="26"/>
      <c r="BR204" s="26" t="str">
        <f t="shared" si="272"/>
        <v>no</v>
      </c>
      <c r="BS204" s="26" t="str">
        <f t="shared" ref="BS204:BS267" si="309">IF(COUNTIF(BV204:DO204,1)&gt;0,"Int","good")</f>
        <v>Int</v>
      </c>
      <c r="BT204" s="26"/>
      <c r="BU204" s="26"/>
      <c r="BV204" s="1">
        <f t="shared" si="304"/>
        <v>0</v>
      </c>
      <c r="BW204" s="1">
        <f t="shared" si="304"/>
        <v>0</v>
      </c>
      <c r="BX204" s="1">
        <f t="shared" si="304"/>
        <v>0</v>
      </c>
      <c r="BY204" s="1">
        <f t="shared" si="304"/>
        <v>0</v>
      </c>
      <c r="BZ204" s="1">
        <f t="shared" si="304"/>
        <v>0</v>
      </c>
      <c r="CA204" s="1">
        <f t="shared" si="304"/>
        <v>0</v>
      </c>
      <c r="CB204" s="1">
        <f t="shared" si="304"/>
        <v>0</v>
      </c>
      <c r="CC204" s="1">
        <f t="shared" si="304"/>
        <v>0</v>
      </c>
      <c r="CD204" s="1">
        <f t="shared" si="304"/>
        <v>0</v>
      </c>
      <c r="CE204" s="1">
        <f t="shared" si="304"/>
        <v>0</v>
      </c>
      <c r="CF204" s="1">
        <f t="shared" si="305"/>
        <v>0</v>
      </c>
      <c r="CG204" s="1">
        <f t="shared" si="305"/>
        <v>0</v>
      </c>
      <c r="CH204" s="1">
        <f t="shared" si="305"/>
        <v>0</v>
      </c>
      <c r="CI204" s="1">
        <f t="shared" si="305"/>
        <v>0</v>
      </c>
      <c r="CJ204" s="1">
        <f t="shared" si="305"/>
        <v>0</v>
      </c>
      <c r="CK204" s="1">
        <f t="shared" si="305"/>
        <v>0</v>
      </c>
      <c r="CL204" s="1">
        <f t="shared" si="305"/>
        <v>0</v>
      </c>
      <c r="CM204" s="1">
        <f t="shared" si="305"/>
        <v>1</v>
      </c>
      <c r="CN204" s="1">
        <f t="shared" si="305"/>
        <v>0</v>
      </c>
      <c r="CO204" s="1">
        <f t="shared" si="305"/>
        <v>0</v>
      </c>
      <c r="CP204" s="1">
        <f t="shared" si="306"/>
        <v>0</v>
      </c>
      <c r="CQ204" s="1">
        <f t="shared" si="306"/>
        <v>0</v>
      </c>
      <c r="CR204" s="1">
        <f t="shared" si="306"/>
        <v>0</v>
      </c>
      <c r="CS204" s="1">
        <f t="shared" si="306"/>
        <v>0</v>
      </c>
      <c r="CT204" s="1">
        <f t="shared" si="306"/>
        <v>0</v>
      </c>
      <c r="CU204" s="1">
        <f t="shared" si="306"/>
        <v>0</v>
      </c>
      <c r="CV204" s="1">
        <f t="shared" si="306"/>
        <v>0</v>
      </c>
      <c r="CW204" s="1">
        <f t="shared" si="306"/>
        <v>0</v>
      </c>
      <c r="CX204" s="1">
        <f t="shared" si="306"/>
        <v>0</v>
      </c>
      <c r="CY204" s="1">
        <f t="shared" si="306"/>
        <v>0</v>
      </c>
      <c r="CZ204" s="1">
        <f t="shared" si="307"/>
        <v>0</v>
      </c>
      <c r="DA204" s="1">
        <f t="shared" si="307"/>
        <v>0</v>
      </c>
      <c r="DB204" s="1">
        <f t="shared" si="307"/>
        <v>0</v>
      </c>
      <c r="DC204" s="1">
        <f t="shared" si="307"/>
        <v>0</v>
      </c>
      <c r="DD204" s="1">
        <f t="shared" si="307"/>
        <v>0</v>
      </c>
      <c r="DE204" s="1">
        <f t="shared" si="307"/>
        <v>0</v>
      </c>
      <c r="DF204" s="1">
        <f t="shared" si="307"/>
        <v>0</v>
      </c>
      <c r="DG204" s="1">
        <f t="shared" si="307"/>
        <v>0</v>
      </c>
      <c r="DH204" s="1">
        <f t="shared" si="307"/>
        <v>0</v>
      </c>
      <c r="DI204" s="1">
        <f t="shared" si="307"/>
        <v>0</v>
      </c>
      <c r="DJ204" s="1">
        <f t="shared" si="308"/>
        <v>0</v>
      </c>
      <c r="DK204" s="1">
        <f t="shared" si="308"/>
        <v>0</v>
      </c>
      <c r="DL204" s="1">
        <f t="shared" si="308"/>
        <v>0</v>
      </c>
      <c r="DM204" s="1">
        <f t="shared" si="308"/>
        <v>0</v>
      </c>
      <c r="DN204" s="1">
        <f t="shared" si="308"/>
        <v>0</v>
      </c>
      <c r="DO204" s="1">
        <f t="shared" si="308"/>
        <v>0</v>
      </c>
      <c r="DP204" s="26"/>
      <c r="DQ204" s="26"/>
      <c r="DR204" s="26"/>
      <c r="DS204" s="26"/>
      <c r="DT204" s="366"/>
      <c r="DU204" s="142"/>
      <c r="DV204" s="26"/>
      <c r="DW204" s="48">
        <v>191</v>
      </c>
      <c r="DX204" s="26" t="str">
        <f>IFERROR(INDEX(AT$11:AT$2000,_xlfn.AGGREGATE(15,6,(ROW(AT$11:AT$2000)-ROW(AT$11)+1)/($AU$11:$AU$2000=$DY$8),ROWS(DX$11:DX204))),"")</f>
        <v/>
      </c>
      <c r="DY204" s="4" t="str">
        <f>IFERROR(INDEX(AU$11:AU$2000,_xlfn.AGGREGATE(15,6,(ROW(AU$11:AU$2000)-ROW(AU$11)+1)/($AU$11:$AU$2000=$DY$8),ROWS(DY$11:DY204))),"")</f>
        <v/>
      </c>
      <c r="DZ204" s="26" t="str">
        <f>IFERROR(INDEX(AV$11:AV$2000,_xlfn.AGGREGATE(15,6,(ROW(AV$11:AV$2000)-ROW(AV$11)+1)/($AU$11:$AU$2000=$DY$8),ROWS(DZ$11:DZ204))),"")</f>
        <v/>
      </c>
      <c r="EA204" s="26" t="str">
        <f>IFERROR(INDEX(AW$11:AW$2000,_xlfn.AGGREGATE(15,6,(ROW(AW$11:AW$2000)-ROW(AW$11)+1)/($AU$11:$AU$2000=$DY$8),ROWS(EA$11:EA204))),"")</f>
        <v/>
      </c>
      <c r="EB204" s="26" t="str">
        <f>IFERROR(INDEX(AX$11:AX$2000,_xlfn.AGGREGATE(15,6,(ROW(AX$11:AX$2000)-ROW(AX$11)+1)/($AU$11:$AU$2000=$DY$8),ROWS(EB$11:EB204))),"")</f>
        <v/>
      </c>
      <c r="EC204" s="26" t="str">
        <f>IFERROR(INDEX(AY$11:AY$2000,_xlfn.AGGREGATE(15,6,(ROW(AY$11:AY$2000)-ROW(AY$11)+1)/($AU$11:$AU$2000=$DY$8),ROWS(EC$11:EC204))),"")</f>
        <v/>
      </c>
      <c r="ED204" s="26" t="str">
        <f>IFERROR(INDEX(AZ$11:AZ$2000,_xlfn.AGGREGATE(15,6,(ROW(AZ$11:AZ$2000)-ROW(AZ$11)+1)/($AU$11:$AU$2000=$DY$8),ROWS(ED$11:ED204))),"")</f>
        <v/>
      </c>
      <c r="EE204" s="26" t="str">
        <f>IFERROR(INDEX(BA$11:BA$2000,_xlfn.AGGREGATE(15,6,(ROW(BA$11:BA$2000)-ROW(BA$11)+1)/($AU$11:$AU$2000=$DY$8),ROWS(EE$11:EE204))),"")</f>
        <v/>
      </c>
      <c r="EF204" s="26" t="str">
        <f>IFERROR(INDEX(BB$11:BB$2000,_xlfn.AGGREGATE(15,6,(ROW(BB$11:BB$2000)-ROW(BB$11)+1)/($AU$11:$AU$2000=$DY$8),ROWS(EF$11:EF204))),"")</f>
        <v/>
      </c>
      <c r="EG204" s="26" t="str">
        <f>IFERROR(INDEX(BC$11:BC$2000,_xlfn.AGGREGATE(15,6,(ROW(BC$11:BC$2000)-ROW(BC$11)+1)/($AU$11:$AU$2000=$DY$8),ROWS(EG$11:EG204))),"")</f>
        <v/>
      </c>
      <c r="EH204" s="26" t="str">
        <f>IFERROR(INDEX(BD$11:BD$2000,_xlfn.AGGREGATE(15,6,(ROW(BD$11:BD$2000)-ROW(BD$11)+1)/($AU$11:$AU$2000=$DY$8),ROWS(EH$11:EH204))),"")</f>
        <v/>
      </c>
      <c r="EI204" s="26" t="str">
        <f>IFERROR(INDEX(BE$11:BE$2000,_xlfn.AGGREGATE(15,6,(ROW(BE$11:BE$2000)-ROW(BE$11)+1)/($AU$11:$AU$2000=$DY$8),ROWS(EI$11:EI204))),"")</f>
        <v/>
      </c>
      <c r="EJ204" s="26" t="str">
        <f>IFERROR(INDEX(BF$11:BF$2000,_xlfn.AGGREGATE(15,6,(ROW(BF$11:BF$2000)-ROW(BF$11)+1)/($AU$11:$AU$2000=$DY$8),ROWS(EJ$11:EJ204))),"")</f>
        <v/>
      </c>
      <c r="EK204" s="26" t="str">
        <f>IFERROR(INDEX(BG$11:BG$2000,_xlfn.AGGREGATE(15,6,(ROW(BG$11:BG$2000)-ROW(BG$11)+1)/($AU$11:$AU$2000=$DY$8),ROWS(EK$11:EK204))),"")</f>
        <v/>
      </c>
      <c r="EL204" s="26" t="str">
        <f>IFERROR(INDEX(BH$11:BH$2000,_xlfn.AGGREGATE(15,6,(ROW(BH$11:BH$2000)-ROW(BH$11)+1)/($AU$11:$AU$2000=$DY$8),ROWS(EL$11:EL204))),"")</f>
        <v/>
      </c>
      <c r="EM204" s="26" t="str">
        <f>IFERROR(INDEX(BI$11:BI$2000,_xlfn.AGGREGATE(15,6,(ROW(BI$11:BI$2000)-ROW(BI$11)+1)/($AU$11:$AU$2000=$DY$8),ROWS(EM$11:EM204))),"")</f>
        <v/>
      </c>
      <c r="EN204" s="26" t="str">
        <f>IFERROR(INDEX(BJ$11:BJ$2000,_xlfn.AGGREGATE(15,6,(ROW(BJ$11:BJ$2000)-ROW(BJ$11)+1)/($AU$11:$AU$2000=$DY$8),ROWS(EN$11:EN204))),"")</f>
        <v/>
      </c>
      <c r="EO204" s="26" t="str">
        <f>IFERROR(INDEX(BK$11:BK$2000,_xlfn.AGGREGATE(15,6,(ROW(BK$11:BK$2000)-ROW(BK$11)+1)/($AU$11:$AU$2000=$DY$8),ROWS(EO$11:EO204))),"")</f>
        <v/>
      </c>
      <c r="EP204" s="26" t="str">
        <f>IFERROR(INDEX(BL$11:BL$2000,_xlfn.AGGREGATE(15,6,(ROW(BL$11:BL$2000)-ROW(BL$11)+1)/($AU$11:$AU$2000=$DY$8),ROWS(EP$11:EP204))),"")</f>
        <v/>
      </c>
      <c r="EQ204" s="26" t="str">
        <f>IFERROR(INDEX(BM$11:BM$2000,_xlfn.AGGREGATE(15,6,(ROW(BM$11:BM$2000)-ROW(BM$11)+1)/($AU$11:$AU$2000=$DY$8),ROWS(EQ$11:EQ204))),"")</f>
        <v/>
      </c>
      <c r="ER204" s="26" t="str">
        <f>IFERROR(INDEX(BN$11:BN$2000,_xlfn.AGGREGATE(15,6,(ROW(BN$11:BN$2000)-ROW(BN$11)+1)/($AU$11:$AU$2000=$DY$8),ROWS(ER$11:ER204))),"")</f>
        <v/>
      </c>
      <c r="ES204" s="26" t="str">
        <f>IFERROR(INDEX(BO$11:BO$2000,_xlfn.AGGREGATE(15,6,(ROW(BO$11:BO$2000)-ROW(BO$11)+1)/($AU$11:$AU$2000=$DY$8),ROWS(ES$11:ES204))),"")</f>
        <v/>
      </c>
      <c r="ET204" s="63" t="str">
        <f>IFERROR(INDEX(BP$11:BP$2000,_xlfn.AGGREGATE(15,6,(ROW(BP$11:BP$2000)-ROW(BP$11)+1)/($AU$11:$AU$2000=$DY$8),ROWS(ET$11:ET204))),"")</f>
        <v/>
      </c>
      <c r="EU204" s="25"/>
      <c r="EX204" s="25"/>
      <c r="EY204" s="25"/>
      <c r="EZ204" s="25"/>
      <c r="FA204" s="25"/>
      <c r="FB204" s="25"/>
      <c r="FC204" s="25"/>
      <c r="FD204" s="25"/>
      <c r="FE204" s="25"/>
      <c r="FF204" s="25"/>
      <c r="FG204" s="25"/>
      <c r="FH204" s="25"/>
      <c r="FI204" s="25"/>
      <c r="FJ204" s="25"/>
      <c r="FK204" s="25"/>
      <c r="FL204" s="25"/>
      <c r="FM204" s="25"/>
      <c r="FN204" s="25"/>
      <c r="FO204" s="25"/>
      <c r="FP204" s="25"/>
      <c r="FQ204" s="25"/>
      <c r="FR204" s="25"/>
      <c r="FS204" s="25"/>
      <c r="FT204" s="25"/>
      <c r="FU204" s="49"/>
      <c r="FV204" s="21"/>
      <c r="FW204" s="25"/>
      <c r="FX204" s="25"/>
      <c r="FY204" s="25"/>
      <c r="FZ204" s="25"/>
      <c r="GA204" s="25"/>
      <c r="GB204" s="25"/>
      <c r="GC204" s="25"/>
      <c r="GD204" s="25"/>
      <c r="GE204" s="25"/>
      <c r="GF204" s="25"/>
      <c r="GG204" s="25"/>
      <c r="GH204" s="25"/>
      <c r="GI204" s="25"/>
      <c r="GJ204" s="25"/>
      <c r="GK204" s="25"/>
      <c r="GL204" s="25"/>
      <c r="GM204" s="25"/>
      <c r="GN204" s="25"/>
      <c r="GR204" s="12"/>
      <c r="GS204" s="12"/>
      <c r="GT204" s="12"/>
      <c r="GU204" s="12"/>
      <c r="GV204" s="12"/>
      <c r="GW204" s="12"/>
      <c r="GX204" s="12"/>
      <c r="GY204" s="12"/>
      <c r="GZ204" s="12"/>
      <c r="HA204" s="12"/>
      <c r="HB204" s="12"/>
      <c r="HC204" s="26"/>
      <c r="HD204" s="26"/>
      <c r="HE204" s="26"/>
      <c r="HF204" s="26"/>
      <c r="HG204" s="26"/>
      <c r="HH204" s="2"/>
      <c r="HI204" s="2"/>
      <c r="HJ204" s="25"/>
      <c r="HK204" s="2"/>
      <c r="HL204" s="2"/>
    </row>
    <row r="205" spans="14:220" x14ac:dyDescent="0.3">
      <c r="N205" s="2"/>
      <c r="O205" s="25"/>
      <c r="P205" s="25"/>
      <c r="Q205" s="25"/>
      <c r="R205" s="25"/>
      <c r="S205" s="25"/>
      <c r="T205" s="25"/>
      <c r="U205" s="25"/>
      <c r="V205" s="2"/>
      <c r="W205" s="2"/>
      <c r="X205" s="2"/>
      <c r="Y205" s="25"/>
      <c r="Z205" s="25"/>
      <c r="AA205" s="25"/>
      <c r="AB205" s="2"/>
      <c r="AC205" s="25"/>
      <c r="AD205" s="25"/>
      <c r="AE205" s="25"/>
      <c r="AF205" s="25"/>
      <c r="AG205" s="25"/>
      <c r="AH205" s="25"/>
      <c r="AI205" s="25"/>
      <c r="AJ205" s="25"/>
      <c r="AK205" s="25"/>
      <c r="AL205" s="25"/>
      <c r="AM205" s="25"/>
      <c r="AN205" s="25"/>
      <c r="AO205" s="25"/>
      <c r="AP205" s="25"/>
      <c r="AQ205" s="25"/>
      <c r="AR205" s="142"/>
      <c r="AS205" s="18">
        <v>49</v>
      </c>
      <c r="AT205" s="26" t="s">
        <v>122</v>
      </c>
      <c r="AU205" s="4" t="str">
        <f t="shared" si="261"/>
        <v>FAIL</v>
      </c>
      <c r="AV205" s="26">
        <v>1</v>
      </c>
      <c r="AW205" s="26">
        <v>1</v>
      </c>
      <c r="AX205" s="26">
        <v>3</v>
      </c>
      <c r="AY205" s="26">
        <v>3</v>
      </c>
      <c r="AZ205" s="26">
        <v>1</v>
      </c>
      <c r="BA205" s="26">
        <v>1</v>
      </c>
      <c r="BB205" s="26">
        <v>3</v>
      </c>
      <c r="BC205" s="26">
        <v>3</v>
      </c>
      <c r="BD205" s="26">
        <f t="shared" si="294"/>
        <v>197</v>
      </c>
      <c r="BE205" s="26"/>
      <c r="BF205" s="26">
        <f t="shared" si="295"/>
        <v>295</v>
      </c>
      <c r="BG205" s="63">
        <f t="shared" si="293"/>
        <v>49</v>
      </c>
      <c r="BH205" s="26"/>
      <c r="BI205" s="138">
        <f t="shared" si="296"/>
        <v>197</v>
      </c>
      <c r="BJ205" s="138">
        <f t="shared" si="297"/>
        <v>394</v>
      </c>
      <c r="BK205" s="138">
        <f t="shared" si="298"/>
        <v>689</v>
      </c>
      <c r="BL205" s="138">
        <f t="shared" si="299"/>
        <v>984</v>
      </c>
      <c r="BM205" s="138">
        <f t="shared" si="300"/>
        <v>1181</v>
      </c>
      <c r="BN205" s="138">
        <f t="shared" si="301"/>
        <v>1378</v>
      </c>
      <c r="BO205" s="138">
        <f t="shared" si="302"/>
        <v>1673</v>
      </c>
      <c r="BP205" s="138">
        <f t="shared" si="303"/>
        <v>0</v>
      </c>
      <c r="BQ205" s="26"/>
      <c r="BR205" s="26" t="str">
        <f t="shared" si="272"/>
        <v>no</v>
      </c>
      <c r="BS205" s="26" t="str">
        <f t="shared" si="309"/>
        <v>Int</v>
      </c>
      <c r="BT205" s="26"/>
      <c r="BU205" s="26"/>
      <c r="BV205" s="1">
        <f t="shared" si="304"/>
        <v>0</v>
      </c>
      <c r="BW205" s="1">
        <f t="shared" si="304"/>
        <v>0</v>
      </c>
      <c r="BX205" s="1">
        <f t="shared" si="304"/>
        <v>0</v>
      </c>
      <c r="BY205" s="1">
        <f t="shared" si="304"/>
        <v>0</v>
      </c>
      <c r="BZ205" s="1">
        <f t="shared" si="304"/>
        <v>0</v>
      </c>
      <c r="CA205" s="1">
        <f t="shared" si="304"/>
        <v>0</v>
      </c>
      <c r="CB205" s="1">
        <f t="shared" si="304"/>
        <v>0</v>
      </c>
      <c r="CC205" s="1">
        <f t="shared" si="304"/>
        <v>0</v>
      </c>
      <c r="CD205" s="1">
        <f t="shared" si="304"/>
        <v>0</v>
      </c>
      <c r="CE205" s="1">
        <f t="shared" si="304"/>
        <v>0</v>
      </c>
      <c r="CF205" s="1">
        <f t="shared" si="305"/>
        <v>0</v>
      </c>
      <c r="CG205" s="1">
        <f t="shared" si="305"/>
        <v>0</v>
      </c>
      <c r="CH205" s="1">
        <f t="shared" si="305"/>
        <v>0</v>
      </c>
      <c r="CI205" s="1">
        <f t="shared" si="305"/>
        <v>0</v>
      </c>
      <c r="CJ205" s="1">
        <f t="shared" si="305"/>
        <v>0</v>
      </c>
      <c r="CK205" s="1">
        <f t="shared" si="305"/>
        <v>0</v>
      </c>
      <c r="CL205" s="1">
        <f t="shared" si="305"/>
        <v>0</v>
      </c>
      <c r="CM205" s="1">
        <f t="shared" si="305"/>
        <v>1</v>
      </c>
      <c r="CN205" s="1">
        <f t="shared" si="305"/>
        <v>0</v>
      </c>
      <c r="CO205" s="1">
        <f t="shared" si="305"/>
        <v>0</v>
      </c>
      <c r="CP205" s="1">
        <f t="shared" si="306"/>
        <v>0</v>
      </c>
      <c r="CQ205" s="1">
        <f t="shared" si="306"/>
        <v>0</v>
      </c>
      <c r="CR205" s="1">
        <f t="shared" si="306"/>
        <v>0</v>
      </c>
      <c r="CS205" s="1">
        <f t="shared" si="306"/>
        <v>0</v>
      </c>
      <c r="CT205" s="1">
        <f t="shared" si="306"/>
        <v>0</v>
      </c>
      <c r="CU205" s="1">
        <f t="shared" si="306"/>
        <v>0</v>
      </c>
      <c r="CV205" s="1">
        <f t="shared" si="306"/>
        <v>0</v>
      </c>
      <c r="CW205" s="1">
        <f t="shared" si="306"/>
        <v>0</v>
      </c>
      <c r="CX205" s="1">
        <f t="shared" si="306"/>
        <v>0</v>
      </c>
      <c r="CY205" s="1">
        <f t="shared" si="306"/>
        <v>0</v>
      </c>
      <c r="CZ205" s="1">
        <f t="shared" si="307"/>
        <v>0</v>
      </c>
      <c r="DA205" s="1">
        <f t="shared" si="307"/>
        <v>0</v>
      </c>
      <c r="DB205" s="1">
        <f t="shared" si="307"/>
        <v>0</v>
      </c>
      <c r="DC205" s="1">
        <f t="shared" si="307"/>
        <v>0</v>
      </c>
      <c r="DD205" s="1">
        <f t="shared" si="307"/>
        <v>0</v>
      </c>
      <c r="DE205" s="1">
        <f t="shared" si="307"/>
        <v>0</v>
      </c>
      <c r="DF205" s="1">
        <f t="shared" si="307"/>
        <v>0</v>
      </c>
      <c r="DG205" s="1">
        <f t="shared" si="307"/>
        <v>0</v>
      </c>
      <c r="DH205" s="1">
        <f t="shared" si="307"/>
        <v>0</v>
      </c>
      <c r="DI205" s="1">
        <f t="shared" si="307"/>
        <v>0</v>
      </c>
      <c r="DJ205" s="1">
        <f t="shared" si="308"/>
        <v>0</v>
      </c>
      <c r="DK205" s="1">
        <f t="shared" si="308"/>
        <v>0</v>
      </c>
      <c r="DL205" s="1">
        <f t="shared" si="308"/>
        <v>0</v>
      </c>
      <c r="DM205" s="1">
        <f t="shared" si="308"/>
        <v>0</v>
      </c>
      <c r="DN205" s="1">
        <f t="shared" si="308"/>
        <v>0</v>
      </c>
      <c r="DO205" s="1">
        <f t="shared" si="308"/>
        <v>0</v>
      </c>
      <c r="DP205" s="26"/>
      <c r="DQ205" s="26"/>
      <c r="DR205" s="26"/>
      <c r="DS205" s="26"/>
      <c r="DT205" s="366"/>
      <c r="DU205" s="142"/>
      <c r="DV205" s="26"/>
      <c r="DW205" s="48">
        <v>192</v>
      </c>
      <c r="DX205" s="26" t="str">
        <f>IFERROR(INDEX(AT$11:AT$2000,_xlfn.AGGREGATE(15,6,(ROW(AT$11:AT$2000)-ROW(AT$11)+1)/($AU$11:$AU$2000=$DY$8),ROWS(DX$11:DX205))),"")</f>
        <v/>
      </c>
      <c r="DY205" s="4" t="str">
        <f>IFERROR(INDEX(AU$11:AU$2000,_xlfn.AGGREGATE(15,6,(ROW(AU$11:AU$2000)-ROW(AU$11)+1)/($AU$11:$AU$2000=$DY$8),ROWS(DY$11:DY205))),"")</f>
        <v/>
      </c>
      <c r="DZ205" s="26" t="str">
        <f>IFERROR(INDEX(AV$11:AV$2000,_xlfn.AGGREGATE(15,6,(ROW(AV$11:AV$2000)-ROW(AV$11)+1)/($AU$11:$AU$2000=$DY$8),ROWS(DZ$11:DZ205))),"")</f>
        <v/>
      </c>
      <c r="EA205" s="26" t="str">
        <f>IFERROR(INDEX(AW$11:AW$2000,_xlfn.AGGREGATE(15,6,(ROW(AW$11:AW$2000)-ROW(AW$11)+1)/($AU$11:$AU$2000=$DY$8),ROWS(EA$11:EA205))),"")</f>
        <v/>
      </c>
      <c r="EB205" s="26" t="str">
        <f>IFERROR(INDEX(AX$11:AX$2000,_xlfn.AGGREGATE(15,6,(ROW(AX$11:AX$2000)-ROW(AX$11)+1)/($AU$11:$AU$2000=$DY$8),ROWS(EB$11:EB205))),"")</f>
        <v/>
      </c>
      <c r="EC205" s="26" t="str">
        <f>IFERROR(INDEX(AY$11:AY$2000,_xlfn.AGGREGATE(15,6,(ROW(AY$11:AY$2000)-ROW(AY$11)+1)/($AU$11:$AU$2000=$DY$8),ROWS(EC$11:EC205))),"")</f>
        <v/>
      </c>
      <c r="ED205" s="26" t="str">
        <f>IFERROR(INDEX(AZ$11:AZ$2000,_xlfn.AGGREGATE(15,6,(ROW(AZ$11:AZ$2000)-ROW(AZ$11)+1)/($AU$11:$AU$2000=$DY$8),ROWS(ED$11:ED205))),"")</f>
        <v/>
      </c>
      <c r="EE205" s="26" t="str">
        <f>IFERROR(INDEX(BA$11:BA$2000,_xlfn.AGGREGATE(15,6,(ROW(BA$11:BA$2000)-ROW(BA$11)+1)/($AU$11:$AU$2000=$DY$8),ROWS(EE$11:EE205))),"")</f>
        <v/>
      </c>
      <c r="EF205" s="26" t="str">
        <f>IFERROR(INDEX(BB$11:BB$2000,_xlfn.AGGREGATE(15,6,(ROW(BB$11:BB$2000)-ROW(BB$11)+1)/($AU$11:$AU$2000=$DY$8),ROWS(EF$11:EF205))),"")</f>
        <v/>
      </c>
      <c r="EG205" s="26" t="str">
        <f>IFERROR(INDEX(BC$11:BC$2000,_xlfn.AGGREGATE(15,6,(ROW(BC$11:BC$2000)-ROW(BC$11)+1)/($AU$11:$AU$2000=$DY$8),ROWS(EG$11:EG205))),"")</f>
        <v/>
      </c>
      <c r="EH205" s="26" t="str">
        <f>IFERROR(INDEX(BD$11:BD$2000,_xlfn.AGGREGATE(15,6,(ROW(BD$11:BD$2000)-ROW(BD$11)+1)/($AU$11:$AU$2000=$DY$8),ROWS(EH$11:EH205))),"")</f>
        <v/>
      </c>
      <c r="EI205" s="26" t="str">
        <f>IFERROR(INDEX(BE$11:BE$2000,_xlfn.AGGREGATE(15,6,(ROW(BE$11:BE$2000)-ROW(BE$11)+1)/($AU$11:$AU$2000=$DY$8),ROWS(EI$11:EI205))),"")</f>
        <v/>
      </c>
      <c r="EJ205" s="26" t="str">
        <f>IFERROR(INDEX(BF$11:BF$2000,_xlfn.AGGREGATE(15,6,(ROW(BF$11:BF$2000)-ROW(BF$11)+1)/($AU$11:$AU$2000=$DY$8),ROWS(EJ$11:EJ205))),"")</f>
        <v/>
      </c>
      <c r="EK205" s="26" t="str">
        <f>IFERROR(INDEX(BG$11:BG$2000,_xlfn.AGGREGATE(15,6,(ROW(BG$11:BG$2000)-ROW(BG$11)+1)/($AU$11:$AU$2000=$DY$8),ROWS(EK$11:EK205))),"")</f>
        <v/>
      </c>
      <c r="EL205" s="26" t="str">
        <f>IFERROR(INDEX(BH$11:BH$2000,_xlfn.AGGREGATE(15,6,(ROW(BH$11:BH$2000)-ROW(BH$11)+1)/($AU$11:$AU$2000=$DY$8),ROWS(EL$11:EL205))),"")</f>
        <v/>
      </c>
      <c r="EM205" s="26" t="str">
        <f>IFERROR(INDEX(BI$11:BI$2000,_xlfn.AGGREGATE(15,6,(ROW(BI$11:BI$2000)-ROW(BI$11)+1)/($AU$11:$AU$2000=$DY$8),ROWS(EM$11:EM205))),"")</f>
        <v/>
      </c>
      <c r="EN205" s="26" t="str">
        <f>IFERROR(INDEX(BJ$11:BJ$2000,_xlfn.AGGREGATE(15,6,(ROW(BJ$11:BJ$2000)-ROW(BJ$11)+1)/($AU$11:$AU$2000=$DY$8),ROWS(EN$11:EN205))),"")</f>
        <v/>
      </c>
      <c r="EO205" s="26" t="str">
        <f>IFERROR(INDEX(BK$11:BK$2000,_xlfn.AGGREGATE(15,6,(ROW(BK$11:BK$2000)-ROW(BK$11)+1)/($AU$11:$AU$2000=$DY$8),ROWS(EO$11:EO205))),"")</f>
        <v/>
      </c>
      <c r="EP205" s="26" t="str">
        <f>IFERROR(INDEX(BL$11:BL$2000,_xlfn.AGGREGATE(15,6,(ROW(BL$11:BL$2000)-ROW(BL$11)+1)/($AU$11:$AU$2000=$DY$8),ROWS(EP$11:EP205))),"")</f>
        <v/>
      </c>
      <c r="EQ205" s="26" t="str">
        <f>IFERROR(INDEX(BM$11:BM$2000,_xlfn.AGGREGATE(15,6,(ROW(BM$11:BM$2000)-ROW(BM$11)+1)/($AU$11:$AU$2000=$DY$8),ROWS(EQ$11:EQ205))),"")</f>
        <v/>
      </c>
      <c r="ER205" s="26" t="str">
        <f>IFERROR(INDEX(BN$11:BN$2000,_xlfn.AGGREGATE(15,6,(ROW(BN$11:BN$2000)-ROW(BN$11)+1)/($AU$11:$AU$2000=$DY$8),ROWS(ER$11:ER205))),"")</f>
        <v/>
      </c>
      <c r="ES205" s="26" t="str">
        <f>IFERROR(INDEX(BO$11:BO$2000,_xlfn.AGGREGATE(15,6,(ROW(BO$11:BO$2000)-ROW(BO$11)+1)/($AU$11:$AU$2000=$DY$8),ROWS(ES$11:ES205))),"")</f>
        <v/>
      </c>
      <c r="ET205" s="63" t="str">
        <f>IFERROR(INDEX(BP$11:BP$2000,_xlfn.AGGREGATE(15,6,(ROW(BP$11:BP$2000)-ROW(BP$11)+1)/($AU$11:$AU$2000=$DY$8),ROWS(ET$11:ET205))),"")</f>
        <v/>
      </c>
      <c r="EU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49"/>
      <c r="FV205" s="21"/>
      <c r="FW205" s="25"/>
      <c r="FX205" s="25"/>
      <c r="FY205" s="25"/>
      <c r="FZ205" s="25"/>
      <c r="GA205" s="25"/>
      <c r="GB205" s="25"/>
      <c r="GC205" s="25"/>
      <c r="GD205" s="25"/>
      <c r="GE205" s="25"/>
      <c r="GF205" s="25"/>
      <c r="GG205" s="25"/>
      <c r="GH205" s="25"/>
      <c r="GI205" s="25"/>
      <c r="GJ205" s="25"/>
      <c r="GK205" s="25"/>
      <c r="GL205" s="25"/>
      <c r="GM205" s="25"/>
      <c r="GN205" s="25"/>
      <c r="GR205" s="12"/>
      <c r="GS205" s="12"/>
      <c r="GT205" s="12"/>
      <c r="GU205" s="12"/>
      <c r="GV205" s="12"/>
      <c r="GW205" s="12"/>
      <c r="GX205" s="12"/>
      <c r="GY205" s="12"/>
      <c r="GZ205" s="12"/>
      <c r="HA205" s="12"/>
      <c r="HB205" s="12"/>
      <c r="HC205" s="26"/>
      <c r="HD205" s="26"/>
      <c r="HE205" s="26"/>
      <c r="HF205" s="26"/>
      <c r="HG205" s="26"/>
      <c r="HH205" s="2"/>
      <c r="HI205" s="2"/>
      <c r="HJ205" s="25"/>
      <c r="HK205" s="2"/>
      <c r="HL205" s="2"/>
    </row>
    <row r="206" spans="14:220" x14ac:dyDescent="0.3">
      <c r="N206" s="2"/>
      <c r="O206" s="25"/>
      <c r="P206" s="25"/>
      <c r="Q206" s="25"/>
      <c r="R206" s="25"/>
      <c r="S206" s="25"/>
      <c r="T206" s="25"/>
      <c r="U206" s="25"/>
      <c r="V206" s="2"/>
      <c r="W206" s="2"/>
      <c r="X206" s="2"/>
      <c r="Y206" s="25"/>
      <c r="Z206" s="25"/>
      <c r="AA206" s="25"/>
      <c r="AB206" s="2"/>
      <c r="AC206" s="25"/>
      <c r="AD206" s="25"/>
      <c r="AE206" s="25"/>
      <c r="AF206" s="25"/>
      <c r="AG206" s="25"/>
      <c r="AH206" s="25"/>
      <c r="AI206" s="25"/>
      <c r="AJ206" s="25"/>
      <c r="AK206" s="25"/>
      <c r="AL206" s="25"/>
      <c r="AM206" s="25"/>
      <c r="AN206" s="25"/>
      <c r="AO206" s="25"/>
      <c r="AP206" s="25"/>
      <c r="AQ206" s="25"/>
      <c r="AR206" s="142"/>
      <c r="AS206" s="18">
        <v>50</v>
      </c>
      <c r="AT206" s="26" t="s">
        <v>122</v>
      </c>
      <c r="AU206" s="64" t="str">
        <f t="shared" si="261"/>
        <v>FAIL</v>
      </c>
      <c r="AV206" s="33">
        <v>1</v>
      </c>
      <c r="AW206" s="33">
        <v>1</v>
      </c>
      <c r="AX206" s="33">
        <v>3</v>
      </c>
      <c r="AY206" s="33">
        <v>3</v>
      </c>
      <c r="AZ206" s="33">
        <v>1</v>
      </c>
      <c r="BA206" s="33">
        <v>1</v>
      </c>
      <c r="BB206" s="33">
        <v>3</v>
      </c>
      <c r="BC206" s="33">
        <v>3</v>
      </c>
      <c r="BD206" s="33">
        <f t="shared" si="294"/>
        <v>196</v>
      </c>
      <c r="BE206" s="33"/>
      <c r="BF206" s="33">
        <f t="shared" si="295"/>
        <v>296</v>
      </c>
      <c r="BG206" s="65">
        <f t="shared" si="293"/>
        <v>50</v>
      </c>
      <c r="BH206" s="26"/>
      <c r="BI206" s="138">
        <f t="shared" si="296"/>
        <v>196</v>
      </c>
      <c r="BJ206" s="138">
        <f t="shared" si="297"/>
        <v>392</v>
      </c>
      <c r="BK206" s="138">
        <f t="shared" si="298"/>
        <v>688</v>
      </c>
      <c r="BL206" s="138">
        <f t="shared" si="299"/>
        <v>984</v>
      </c>
      <c r="BM206" s="138">
        <f t="shared" si="300"/>
        <v>1180</v>
      </c>
      <c r="BN206" s="138">
        <f t="shared" si="301"/>
        <v>1376</v>
      </c>
      <c r="BO206" s="138">
        <f t="shared" si="302"/>
        <v>1672</v>
      </c>
      <c r="BP206" s="138">
        <f t="shared" si="303"/>
        <v>0</v>
      </c>
      <c r="BQ206" s="26"/>
      <c r="BR206" s="26" t="str">
        <f t="shared" si="272"/>
        <v>no</v>
      </c>
      <c r="BS206" s="26" t="str">
        <f t="shared" si="309"/>
        <v>Int</v>
      </c>
      <c r="BT206" s="26"/>
      <c r="BU206" s="26"/>
      <c r="BV206" s="1">
        <f t="shared" si="304"/>
        <v>0</v>
      </c>
      <c r="BW206" s="1">
        <f t="shared" si="304"/>
        <v>0</v>
      </c>
      <c r="BX206" s="1">
        <f t="shared" si="304"/>
        <v>0</v>
      </c>
      <c r="BY206" s="1">
        <f t="shared" si="304"/>
        <v>0</v>
      </c>
      <c r="BZ206" s="1">
        <f t="shared" si="304"/>
        <v>0</v>
      </c>
      <c r="CA206" s="1">
        <f t="shared" si="304"/>
        <v>0</v>
      </c>
      <c r="CB206" s="1">
        <f t="shared" si="304"/>
        <v>0</v>
      </c>
      <c r="CC206" s="1">
        <f t="shared" si="304"/>
        <v>0</v>
      </c>
      <c r="CD206" s="1">
        <f t="shared" si="304"/>
        <v>0</v>
      </c>
      <c r="CE206" s="1">
        <f t="shared" si="304"/>
        <v>0</v>
      </c>
      <c r="CF206" s="1">
        <f t="shared" si="305"/>
        <v>0</v>
      </c>
      <c r="CG206" s="1">
        <f t="shared" si="305"/>
        <v>0</v>
      </c>
      <c r="CH206" s="1">
        <f t="shared" si="305"/>
        <v>0</v>
      </c>
      <c r="CI206" s="1">
        <f t="shared" si="305"/>
        <v>0</v>
      </c>
      <c r="CJ206" s="1">
        <f t="shared" si="305"/>
        <v>0</v>
      </c>
      <c r="CK206" s="1">
        <f t="shared" si="305"/>
        <v>0</v>
      </c>
      <c r="CL206" s="1">
        <f t="shared" si="305"/>
        <v>0</v>
      </c>
      <c r="CM206" s="1">
        <f t="shared" si="305"/>
        <v>1</v>
      </c>
      <c r="CN206" s="1">
        <f t="shared" si="305"/>
        <v>0</v>
      </c>
      <c r="CO206" s="1">
        <f t="shared" si="305"/>
        <v>0</v>
      </c>
      <c r="CP206" s="1">
        <f t="shared" si="306"/>
        <v>0</v>
      </c>
      <c r="CQ206" s="1">
        <f t="shared" si="306"/>
        <v>0</v>
      </c>
      <c r="CR206" s="1">
        <f t="shared" si="306"/>
        <v>0</v>
      </c>
      <c r="CS206" s="1">
        <f t="shared" si="306"/>
        <v>0</v>
      </c>
      <c r="CT206" s="1">
        <f t="shared" si="306"/>
        <v>0</v>
      </c>
      <c r="CU206" s="1">
        <f t="shared" si="306"/>
        <v>0</v>
      </c>
      <c r="CV206" s="1">
        <f t="shared" si="306"/>
        <v>0</v>
      </c>
      <c r="CW206" s="1">
        <f t="shared" si="306"/>
        <v>0</v>
      </c>
      <c r="CX206" s="1">
        <f t="shared" si="306"/>
        <v>0</v>
      </c>
      <c r="CY206" s="1">
        <f t="shared" si="306"/>
        <v>0</v>
      </c>
      <c r="CZ206" s="1">
        <f t="shared" si="307"/>
        <v>0</v>
      </c>
      <c r="DA206" s="1">
        <f t="shared" si="307"/>
        <v>0</v>
      </c>
      <c r="DB206" s="1">
        <f t="shared" si="307"/>
        <v>0</v>
      </c>
      <c r="DC206" s="1">
        <f t="shared" si="307"/>
        <v>0</v>
      </c>
      <c r="DD206" s="1">
        <f t="shared" si="307"/>
        <v>0</v>
      </c>
      <c r="DE206" s="1">
        <f t="shared" si="307"/>
        <v>0</v>
      </c>
      <c r="DF206" s="1">
        <f t="shared" si="307"/>
        <v>0</v>
      </c>
      <c r="DG206" s="1">
        <f t="shared" si="307"/>
        <v>0</v>
      </c>
      <c r="DH206" s="1">
        <f t="shared" si="307"/>
        <v>0</v>
      </c>
      <c r="DI206" s="1">
        <f t="shared" si="307"/>
        <v>0</v>
      </c>
      <c r="DJ206" s="1">
        <f t="shared" si="308"/>
        <v>0</v>
      </c>
      <c r="DK206" s="1">
        <f t="shared" si="308"/>
        <v>0</v>
      </c>
      <c r="DL206" s="1">
        <f t="shared" si="308"/>
        <v>0</v>
      </c>
      <c r="DM206" s="1">
        <f t="shared" si="308"/>
        <v>0</v>
      </c>
      <c r="DN206" s="1">
        <f t="shared" si="308"/>
        <v>0</v>
      </c>
      <c r="DO206" s="1">
        <f t="shared" si="308"/>
        <v>0</v>
      </c>
      <c r="DP206" s="26"/>
      <c r="DQ206" s="26"/>
      <c r="DR206" s="26"/>
      <c r="DS206" s="26"/>
      <c r="DT206" s="366"/>
      <c r="DU206" s="142"/>
      <c r="DV206" s="26"/>
      <c r="DW206" s="48">
        <v>193</v>
      </c>
      <c r="DX206" s="26" t="str">
        <f>IFERROR(INDEX(AT$11:AT$2000,_xlfn.AGGREGATE(15,6,(ROW(AT$11:AT$2000)-ROW(AT$11)+1)/($AU$11:$AU$2000=$DY$8),ROWS(DX$11:DX206))),"")</f>
        <v/>
      </c>
      <c r="DY206" s="4" t="str">
        <f>IFERROR(INDEX(AU$11:AU$2000,_xlfn.AGGREGATE(15,6,(ROW(AU$11:AU$2000)-ROW(AU$11)+1)/($AU$11:$AU$2000=$DY$8),ROWS(DY$11:DY206))),"")</f>
        <v/>
      </c>
      <c r="DZ206" s="26" t="str">
        <f>IFERROR(INDEX(AV$11:AV$2000,_xlfn.AGGREGATE(15,6,(ROW(AV$11:AV$2000)-ROW(AV$11)+1)/($AU$11:$AU$2000=$DY$8),ROWS(DZ$11:DZ206))),"")</f>
        <v/>
      </c>
      <c r="EA206" s="26" t="str">
        <f>IFERROR(INDEX(AW$11:AW$2000,_xlfn.AGGREGATE(15,6,(ROW(AW$11:AW$2000)-ROW(AW$11)+1)/($AU$11:$AU$2000=$DY$8),ROWS(EA$11:EA206))),"")</f>
        <v/>
      </c>
      <c r="EB206" s="26" t="str">
        <f>IFERROR(INDEX(AX$11:AX$2000,_xlfn.AGGREGATE(15,6,(ROW(AX$11:AX$2000)-ROW(AX$11)+1)/($AU$11:$AU$2000=$DY$8),ROWS(EB$11:EB206))),"")</f>
        <v/>
      </c>
      <c r="EC206" s="26" t="str">
        <f>IFERROR(INDEX(AY$11:AY$2000,_xlfn.AGGREGATE(15,6,(ROW(AY$11:AY$2000)-ROW(AY$11)+1)/($AU$11:$AU$2000=$DY$8),ROWS(EC$11:EC206))),"")</f>
        <v/>
      </c>
      <c r="ED206" s="26" t="str">
        <f>IFERROR(INDEX(AZ$11:AZ$2000,_xlfn.AGGREGATE(15,6,(ROW(AZ$11:AZ$2000)-ROW(AZ$11)+1)/($AU$11:$AU$2000=$DY$8),ROWS(ED$11:ED206))),"")</f>
        <v/>
      </c>
      <c r="EE206" s="26" t="str">
        <f>IFERROR(INDEX(BA$11:BA$2000,_xlfn.AGGREGATE(15,6,(ROW(BA$11:BA$2000)-ROW(BA$11)+1)/($AU$11:$AU$2000=$DY$8),ROWS(EE$11:EE206))),"")</f>
        <v/>
      </c>
      <c r="EF206" s="26" t="str">
        <f>IFERROR(INDEX(BB$11:BB$2000,_xlfn.AGGREGATE(15,6,(ROW(BB$11:BB$2000)-ROW(BB$11)+1)/($AU$11:$AU$2000=$DY$8),ROWS(EF$11:EF206))),"")</f>
        <v/>
      </c>
      <c r="EG206" s="26" t="str">
        <f>IFERROR(INDEX(BC$11:BC$2000,_xlfn.AGGREGATE(15,6,(ROW(BC$11:BC$2000)-ROW(BC$11)+1)/($AU$11:$AU$2000=$DY$8),ROWS(EG$11:EG206))),"")</f>
        <v/>
      </c>
      <c r="EH206" s="26" t="str">
        <f>IFERROR(INDEX(BD$11:BD$2000,_xlfn.AGGREGATE(15,6,(ROW(BD$11:BD$2000)-ROW(BD$11)+1)/($AU$11:$AU$2000=$DY$8),ROWS(EH$11:EH206))),"")</f>
        <v/>
      </c>
      <c r="EI206" s="26" t="str">
        <f>IFERROR(INDEX(BE$11:BE$2000,_xlfn.AGGREGATE(15,6,(ROW(BE$11:BE$2000)-ROW(BE$11)+1)/($AU$11:$AU$2000=$DY$8),ROWS(EI$11:EI206))),"")</f>
        <v/>
      </c>
      <c r="EJ206" s="26" t="str">
        <f>IFERROR(INDEX(BF$11:BF$2000,_xlfn.AGGREGATE(15,6,(ROW(BF$11:BF$2000)-ROW(BF$11)+1)/($AU$11:$AU$2000=$DY$8),ROWS(EJ$11:EJ206))),"")</f>
        <v/>
      </c>
      <c r="EK206" s="26" t="str">
        <f>IFERROR(INDEX(BG$11:BG$2000,_xlfn.AGGREGATE(15,6,(ROW(BG$11:BG$2000)-ROW(BG$11)+1)/($AU$11:$AU$2000=$DY$8),ROWS(EK$11:EK206))),"")</f>
        <v/>
      </c>
      <c r="EL206" s="26" t="str">
        <f>IFERROR(INDEX(BH$11:BH$2000,_xlfn.AGGREGATE(15,6,(ROW(BH$11:BH$2000)-ROW(BH$11)+1)/($AU$11:$AU$2000=$DY$8),ROWS(EL$11:EL206))),"")</f>
        <v/>
      </c>
      <c r="EM206" s="26" t="str">
        <f>IFERROR(INDEX(BI$11:BI$2000,_xlfn.AGGREGATE(15,6,(ROW(BI$11:BI$2000)-ROW(BI$11)+1)/($AU$11:$AU$2000=$DY$8),ROWS(EM$11:EM206))),"")</f>
        <v/>
      </c>
      <c r="EN206" s="26" t="str">
        <f>IFERROR(INDEX(BJ$11:BJ$2000,_xlfn.AGGREGATE(15,6,(ROW(BJ$11:BJ$2000)-ROW(BJ$11)+1)/($AU$11:$AU$2000=$DY$8),ROWS(EN$11:EN206))),"")</f>
        <v/>
      </c>
      <c r="EO206" s="26" t="str">
        <f>IFERROR(INDEX(BK$11:BK$2000,_xlfn.AGGREGATE(15,6,(ROW(BK$11:BK$2000)-ROW(BK$11)+1)/($AU$11:$AU$2000=$DY$8),ROWS(EO$11:EO206))),"")</f>
        <v/>
      </c>
      <c r="EP206" s="26" t="str">
        <f>IFERROR(INDEX(BL$11:BL$2000,_xlfn.AGGREGATE(15,6,(ROW(BL$11:BL$2000)-ROW(BL$11)+1)/($AU$11:$AU$2000=$DY$8),ROWS(EP$11:EP206))),"")</f>
        <v/>
      </c>
      <c r="EQ206" s="26" t="str">
        <f>IFERROR(INDEX(BM$11:BM$2000,_xlfn.AGGREGATE(15,6,(ROW(BM$11:BM$2000)-ROW(BM$11)+1)/($AU$11:$AU$2000=$DY$8),ROWS(EQ$11:EQ206))),"")</f>
        <v/>
      </c>
      <c r="ER206" s="26" t="str">
        <f>IFERROR(INDEX(BN$11:BN$2000,_xlfn.AGGREGATE(15,6,(ROW(BN$11:BN$2000)-ROW(BN$11)+1)/($AU$11:$AU$2000=$DY$8),ROWS(ER$11:ER206))),"")</f>
        <v/>
      </c>
      <c r="ES206" s="26" t="str">
        <f>IFERROR(INDEX(BO$11:BO$2000,_xlfn.AGGREGATE(15,6,(ROW(BO$11:BO$2000)-ROW(BO$11)+1)/($AU$11:$AU$2000=$DY$8),ROWS(ES$11:ES206))),"")</f>
        <v/>
      </c>
      <c r="ET206" s="63" t="str">
        <f>IFERROR(INDEX(BP$11:BP$2000,_xlfn.AGGREGATE(15,6,(ROW(BP$11:BP$2000)-ROW(BP$11)+1)/($AU$11:$AU$2000=$DY$8),ROWS(ET$11:ET206))),"")</f>
        <v/>
      </c>
      <c r="EU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49"/>
      <c r="FV206" s="21"/>
      <c r="FW206" s="25"/>
      <c r="FX206" s="25"/>
      <c r="FY206" s="25"/>
      <c r="FZ206" s="25"/>
      <c r="GA206" s="25"/>
      <c r="GB206" s="25"/>
      <c r="GC206" s="25"/>
      <c r="GD206" s="25"/>
      <c r="GE206" s="25"/>
      <c r="GF206" s="25"/>
      <c r="GG206" s="25"/>
      <c r="GH206" s="25"/>
      <c r="GI206" s="25"/>
      <c r="GJ206" s="25"/>
      <c r="GK206" s="25"/>
      <c r="GL206" s="25"/>
      <c r="GM206" s="25"/>
      <c r="GN206" s="25"/>
      <c r="GR206" s="12"/>
      <c r="GS206" s="12"/>
      <c r="GT206" s="12"/>
      <c r="GU206" s="12"/>
      <c r="GV206" s="12"/>
      <c r="GW206" s="12"/>
      <c r="GX206" s="12"/>
      <c r="GY206" s="12"/>
      <c r="GZ206" s="12"/>
      <c r="HA206" s="12"/>
      <c r="HB206" s="12"/>
      <c r="HC206" s="26"/>
      <c r="HD206" s="26"/>
      <c r="HE206" s="26"/>
      <c r="HF206" s="26"/>
      <c r="HG206" s="26"/>
      <c r="HH206" s="2"/>
      <c r="HI206" s="2"/>
      <c r="HJ206" s="25"/>
      <c r="HK206" s="2"/>
      <c r="HL206" s="2"/>
    </row>
    <row r="207" spans="14:220" x14ac:dyDescent="0.3">
      <c r="N207" s="2"/>
      <c r="O207" s="25"/>
      <c r="P207" s="25"/>
      <c r="Q207" s="25"/>
      <c r="R207" s="25"/>
      <c r="S207" s="25"/>
      <c r="T207" s="25"/>
      <c r="U207" s="25"/>
      <c r="V207" s="2"/>
      <c r="W207" s="2"/>
      <c r="X207" s="2"/>
      <c r="Y207" s="25"/>
      <c r="Z207" s="25"/>
      <c r="AA207" s="25"/>
      <c r="AB207" s="2"/>
      <c r="AC207" s="25"/>
      <c r="AD207" s="25"/>
      <c r="AE207" s="25"/>
      <c r="AF207" s="25"/>
      <c r="AG207" s="25"/>
      <c r="AH207" s="25"/>
      <c r="AI207" s="25"/>
      <c r="AJ207" s="25"/>
      <c r="AK207" s="25"/>
      <c r="AL207" s="25"/>
      <c r="AM207" s="25"/>
      <c r="AN207" s="25"/>
      <c r="AO207" s="25"/>
      <c r="AP207" s="25"/>
      <c r="AQ207" s="25"/>
      <c r="AR207" s="142"/>
      <c r="BR207" s="26"/>
      <c r="BS207" s="26"/>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26"/>
      <c r="DQ207" s="26"/>
      <c r="DR207" s="26"/>
      <c r="DS207" s="26"/>
      <c r="DT207" s="366"/>
      <c r="DU207" s="142"/>
      <c r="DV207" s="26"/>
      <c r="DW207" s="48">
        <v>194</v>
      </c>
      <c r="DX207" s="26" t="str">
        <f>IFERROR(INDEX(AT$11:AT$2000,_xlfn.AGGREGATE(15,6,(ROW(AT$11:AT$2000)-ROW(AT$11)+1)/($AU$11:$AU$2000=$DY$8),ROWS(DX$11:DX207))),"")</f>
        <v/>
      </c>
      <c r="DY207" s="4" t="str">
        <f>IFERROR(INDEX(AU$11:AU$2000,_xlfn.AGGREGATE(15,6,(ROW(AU$11:AU$2000)-ROW(AU$11)+1)/($AU$11:$AU$2000=$DY$8),ROWS(DY$11:DY207))),"")</f>
        <v/>
      </c>
      <c r="DZ207" s="26" t="str">
        <f>IFERROR(INDEX(AV$11:AV$2000,_xlfn.AGGREGATE(15,6,(ROW(AV$11:AV$2000)-ROW(AV$11)+1)/($AU$11:$AU$2000=$DY$8),ROWS(DZ$11:DZ207))),"")</f>
        <v/>
      </c>
      <c r="EA207" s="26" t="str">
        <f>IFERROR(INDEX(AW$11:AW$2000,_xlfn.AGGREGATE(15,6,(ROW(AW$11:AW$2000)-ROW(AW$11)+1)/($AU$11:$AU$2000=$DY$8),ROWS(EA$11:EA207))),"")</f>
        <v/>
      </c>
      <c r="EB207" s="26" t="str">
        <f>IFERROR(INDEX(AX$11:AX$2000,_xlfn.AGGREGATE(15,6,(ROW(AX$11:AX$2000)-ROW(AX$11)+1)/($AU$11:$AU$2000=$DY$8),ROWS(EB$11:EB207))),"")</f>
        <v/>
      </c>
      <c r="EC207" s="26" t="str">
        <f>IFERROR(INDEX(AY$11:AY$2000,_xlfn.AGGREGATE(15,6,(ROW(AY$11:AY$2000)-ROW(AY$11)+1)/($AU$11:$AU$2000=$DY$8),ROWS(EC$11:EC207))),"")</f>
        <v/>
      </c>
      <c r="ED207" s="26" t="str">
        <f>IFERROR(INDEX(AZ$11:AZ$2000,_xlfn.AGGREGATE(15,6,(ROW(AZ$11:AZ$2000)-ROW(AZ$11)+1)/($AU$11:$AU$2000=$DY$8),ROWS(ED$11:ED207))),"")</f>
        <v/>
      </c>
      <c r="EE207" s="26" t="str">
        <f>IFERROR(INDEX(BA$11:BA$2000,_xlfn.AGGREGATE(15,6,(ROW(BA$11:BA$2000)-ROW(BA$11)+1)/($AU$11:$AU$2000=$DY$8),ROWS(EE$11:EE207))),"")</f>
        <v/>
      </c>
      <c r="EF207" s="26" t="str">
        <f>IFERROR(INDEX(BB$11:BB$2000,_xlfn.AGGREGATE(15,6,(ROW(BB$11:BB$2000)-ROW(BB$11)+1)/($AU$11:$AU$2000=$DY$8),ROWS(EF$11:EF207))),"")</f>
        <v/>
      </c>
      <c r="EG207" s="26" t="str">
        <f>IFERROR(INDEX(BC$11:BC$2000,_xlfn.AGGREGATE(15,6,(ROW(BC$11:BC$2000)-ROW(BC$11)+1)/($AU$11:$AU$2000=$DY$8),ROWS(EG$11:EG207))),"")</f>
        <v/>
      </c>
      <c r="EH207" s="26" t="str">
        <f>IFERROR(INDEX(BD$11:BD$2000,_xlfn.AGGREGATE(15,6,(ROW(BD$11:BD$2000)-ROW(BD$11)+1)/($AU$11:$AU$2000=$DY$8),ROWS(EH$11:EH207))),"")</f>
        <v/>
      </c>
      <c r="EI207" s="26" t="str">
        <f>IFERROR(INDEX(BE$11:BE$2000,_xlfn.AGGREGATE(15,6,(ROW(BE$11:BE$2000)-ROW(BE$11)+1)/($AU$11:$AU$2000=$DY$8),ROWS(EI$11:EI207))),"")</f>
        <v/>
      </c>
      <c r="EJ207" s="26" t="str">
        <f>IFERROR(INDEX(BF$11:BF$2000,_xlfn.AGGREGATE(15,6,(ROW(BF$11:BF$2000)-ROW(BF$11)+1)/($AU$11:$AU$2000=$DY$8),ROWS(EJ$11:EJ207))),"")</f>
        <v/>
      </c>
      <c r="EK207" s="26" t="str">
        <f>IFERROR(INDEX(BG$11:BG$2000,_xlfn.AGGREGATE(15,6,(ROW(BG$11:BG$2000)-ROW(BG$11)+1)/($AU$11:$AU$2000=$DY$8),ROWS(EK$11:EK207))),"")</f>
        <v/>
      </c>
      <c r="EL207" s="26" t="str">
        <f>IFERROR(INDEX(BH$11:BH$2000,_xlfn.AGGREGATE(15,6,(ROW(BH$11:BH$2000)-ROW(BH$11)+1)/($AU$11:$AU$2000=$DY$8),ROWS(EL$11:EL207))),"")</f>
        <v/>
      </c>
      <c r="EM207" s="26" t="str">
        <f>IFERROR(INDEX(BI$11:BI$2000,_xlfn.AGGREGATE(15,6,(ROW(BI$11:BI$2000)-ROW(BI$11)+1)/($AU$11:$AU$2000=$DY$8),ROWS(EM$11:EM207))),"")</f>
        <v/>
      </c>
      <c r="EN207" s="26" t="str">
        <f>IFERROR(INDEX(BJ$11:BJ$2000,_xlfn.AGGREGATE(15,6,(ROW(BJ$11:BJ$2000)-ROW(BJ$11)+1)/($AU$11:$AU$2000=$DY$8),ROWS(EN$11:EN207))),"")</f>
        <v/>
      </c>
      <c r="EO207" s="26" t="str">
        <f>IFERROR(INDEX(BK$11:BK$2000,_xlfn.AGGREGATE(15,6,(ROW(BK$11:BK$2000)-ROW(BK$11)+1)/($AU$11:$AU$2000=$DY$8),ROWS(EO$11:EO207))),"")</f>
        <v/>
      </c>
      <c r="EP207" s="26" t="str">
        <f>IFERROR(INDEX(BL$11:BL$2000,_xlfn.AGGREGATE(15,6,(ROW(BL$11:BL$2000)-ROW(BL$11)+1)/($AU$11:$AU$2000=$DY$8),ROWS(EP$11:EP207))),"")</f>
        <v/>
      </c>
      <c r="EQ207" s="26" t="str">
        <f>IFERROR(INDEX(BM$11:BM$2000,_xlfn.AGGREGATE(15,6,(ROW(BM$11:BM$2000)-ROW(BM$11)+1)/($AU$11:$AU$2000=$DY$8),ROWS(EQ$11:EQ207))),"")</f>
        <v/>
      </c>
      <c r="ER207" s="26" t="str">
        <f>IFERROR(INDEX(BN$11:BN$2000,_xlfn.AGGREGATE(15,6,(ROW(BN$11:BN$2000)-ROW(BN$11)+1)/($AU$11:$AU$2000=$DY$8),ROWS(ER$11:ER207))),"")</f>
        <v/>
      </c>
      <c r="ES207" s="26" t="str">
        <f>IFERROR(INDEX(BO$11:BO$2000,_xlfn.AGGREGATE(15,6,(ROW(BO$11:BO$2000)-ROW(BO$11)+1)/($AU$11:$AU$2000=$DY$8),ROWS(ES$11:ES207))),"")</f>
        <v/>
      </c>
      <c r="ET207" s="63" t="str">
        <f>IFERROR(INDEX(BP$11:BP$2000,_xlfn.AGGREGATE(15,6,(ROW(BP$11:BP$2000)-ROW(BP$11)+1)/($AU$11:$AU$2000=$DY$8),ROWS(ET$11:ET207))),"")</f>
        <v/>
      </c>
      <c r="EU207" s="25"/>
      <c r="EX207" s="25"/>
      <c r="EY207" s="25"/>
      <c r="EZ207" s="25"/>
      <c r="FA207" s="25"/>
      <c r="FB207" s="25"/>
      <c r="FC207" s="25"/>
      <c r="FD207" s="25"/>
      <c r="FE207" s="25"/>
      <c r="FF207" s="25"/>
      <c r="FG207" s="25"/>
      <c r="FH207" s="25"/>
      <c r="FI207" s="25"/>
      <c r="FJ207" s="25"/>
      <c r="FK207" s="25"/>
      <c r="FL207" s="25"/>
      <c r="FM207" s="25"/>
      <c r="FN207" s="25"/>
      <c r="FO207" s="25"/>
      <c r="FP207" s="25"/>
      <c r="FQ207" s="25"/>
      <c r="FR207" s="25"/>
      <c r="FS207" s="25"/>
      <c r="FT207" s="25"/>
      <c r="FU207" s="49"/>
      <c r="FV207" s="21"/>
      <c r="FW207" s="25"/>
      <c r="FX207" s="25"/>
      <c r="FY207" s="25"/>
      <c r="FZ207" s="25"/>
      <c r="GA207" s="25"/>
      <c r="GB207" s="25"/>
      <c r="GC207" s="25"/>
      <c r="GD207" s="25"/>
      <c r="GE207" s="25"/>
      <c r="GF207" s="25"/>
      <c r="GG207" s="25"/>
      <c r="GH207" s="25"/>
      <c r="GI207" s="25"/>
      <c r="GJ207" s="25"/>
      <c r="GK207" s="25"/>
      <c r="GL207" s="25"/>
      <c r="GM207" s="25"/>
      <c r="GN207" s="25"/>
      <c r="GR207" s="12"/>
      <c r="GS207" s="12"/>
      <c r="GT207" s="12"/>
      <c r="GU207" s="12"/>
      <c r="GV207" s="12"/>
      <c r="GW207" s="12"/>
      <c r="GX207" s="12"/>
      <c r="GY207" s="12"/>
      <c r="GZ207" s="12"/>
      <c r="HA207" s="12"/>
      <c r="HB207" s="12"/>
      <c r="HC207" s="26"/>
      <c r="HD207" s="26"/>
      <c r="HE207" s="26"/>
      <c r="HF207" s="26"/>
      <c r="HG207" s="26"/>
      <c r="HH207" s="2"/>
      <c r="HI207" s="2"/>
      <c r="HJ207" s="25"/>
      <c r="HK207" s="2"/>
      <c r="HL207" s="2"/>
    </row>
    <row r="208" spans="14:220" x14ac:dyDescent="0.3">
      <c r="N208" s="2"/>
      <c r="O208" s="25"/>
      <c r="P208" s="25"/>
      <c r="Q208" s="25"/>
      <c r="R208" s="25"/>
      <c r="S208" s="25"/>
      <c r="T208" s="25"/>
      <c r="U208" s="25"/>
      <c r="V208" s="2"/>
      <c r="W208" s="2"/>
      <c r="X208" s="2"/>
      <c r="Y208" s="25"/>
      <c r="Z208" s="25"/>
      <c r="AA208" s="25"/>
      <c r="AB208" s="2"/>
      <c r="AC208" s="25"/>
      <c r="AD208" s="25"/>
      <c r="AE208" s="25"/>
      <c r="AF208" s="25"/>
      <c r="AG208" s="25"/>
      <c r="AH208" s="25"/>
      <c r="AI208" s="25"/>
      <c r="AJ208" s="25"/>
      <c r="AK208" s="25"/>
      <c r="AL208" s="25"/>
      <c r="AM208" s="25"/>
      <c r="AN208" s="25"/>
      <c r="AO208" s="25"/>
      <c r="AP208" s="25"/>
      <c r="AQ208" s="25"/>
      <c r="AR208" s="142"/>
      <c r="AS208" s="18"/>
      <c r="AU208" s="436" t="s">
        <v>116</v>
      </c>
      <c r="AV208" s="437"/>
      <c r="AW208" s="437"/>
      <c r="AX208" s="437"/>
      <c r="AY208" s="437"/>
      <c r="AZ208" s="437"/>
      <c r="BA208" s="437"/>
      <c r="BB208" s="437"/>
      <c r="BC208" s="437"/>
      <c r="BD208" s="437"/>
      <c r="BE208" s="437"/>
      <c r="BF208" s="437"/>
      <c r="BG208" s="438"/>
      <c r="BH208" s="203"/>
      <c r="BI208" s="26">
        <f t="shared" ref="BI208:BP208" si="310">BI10</f>
        <v>1</v>
      </c>
      <c r="BJ208" s="26">
        <f t="shared" si="310"/>
        <v>2</v>
      </c>
      <c r="BK208" s="26">
        <f t="shared" si="310"/>
        <v>3</v>
      </c>
      <c r="BL208" s="26">
        <f t="shared" si="310"/>
        <v>4</v>
      </c>
      <c r="BM208" s="26">
        <f t="shared" si="310"/>
        <v>5</v>
      </c>
      <c r="BN208" s="26">
        <f t="shared" si="310"/>
        <v>6</v>
      </c>
      <c r="BO208" s="26">
        <f t="shared" si="310"/>
        <v>7</v>
      </c>
      <c r="BP208" s="26">
        <f t="shared" si="310"/>
        <v>8</v>
      </c>
      <c r="BQ208" s="203"/>
      <c r="BR208" s="26"/>
      <c r="BS208" s="26"/>
      <c r="BT208" s="26"/>
      <c r="BU208" s="26"/>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26"/>
      <c r="DQ208" s="26"/>
      <c r="DR208" s="26"/>
      <c r="DS208" s="26"/>
      <c r="DT208" s="366"/>
      <c r="DU208" s="142"/>
      <c r="DV208" s="26"/>
      <c r="DW208" s="48">
        <v>195</v>
      </c>
      <c r="DX208" s="26" t="str">
        <f>IFERROR(INDEX(AT$11:AT$2000,_xlfn.AGGREGATE(15,6,(ROW(AT$11:AT$2000)-ROW(AT$11)+1)/($AU$11:$AU$2000=$DY$8),ROWS(DX$11:DX208))),"")</f>
        <v/>
      </c>
      <c r="DY208" s="4" t="str">
        <f>IFERROR(INDEX(AU$11:AU$2000,_xlfn.AGGREGATE(15,6,(ROW(AU$11:AU$2000)-ROW(AU$11)+1)/($AU$11:$AU$2000=$DY$8),ROWS(DY$11:DY208))),"")</f>
        <v/>
      </c>
      <c r="DZ208" s="26" t="str">
        <f>IFERROR(INDEX(AV$11:AV$2000,_xlfn.AGGREGATE(15,6,(ROW(AV$11:AV$2000)-ROW(AV$11)+1)/($AU$11:$AU$2000=$DY$8),ROWS(DZ$11:DZ208))),"")</f>
        <v/>
      </c>
      <c r="EA208" s="26" t="str">
        <f>IFERROR(INDEX(AW$11:AW$2000,_xlfn.AGGREGATE(15,6,(ROW(AW$11:AW$2000)-ROW(AW$11)+1)/($AU$11:$AU$2000=$DY$8),ROWS(EA$11:EA208))),"")</f>
        <v/>
      </c>
      <c r="EB208" s="26" t="str">
        <f>IFERROR(INDEX(AX$11:AX$2000,_xlfn.AGGREGATE(15,6,(ROW(AX$11:AX$2000)-ROW(AX$11)+1)/($AU$11:$AU$2000=$DY$8),ROWS(EB$11:EB208))),"")</f>
        <v/>
      </c>
      <c r="EC208" s="26" t="str">
        <f>IFERROR(INDEX(AY$11:AY$2000,_xlfn.AGGREGATE(15,6,(ROW(AY$11:AY$2000)-ROW(AY$11)+1)/($AU$11:$AU$2000=$DY$8),ROWS(EC$11:EC208))),"")</f>
        <v/>
      </c>
      <c r="ED208" s="26" t="str">
        <f>IFERROR(INDEX(AZ$11:AZ$2000,_xlfn.AGGREGATE(15,6,(ROW(AZ$11:AZ$2000)-ROW(AZ$11)+1)/($AU$11:$AU$2000=$DY$8),ROWS(ED$11:ED208))),"")</f>
        <v/>
      </c>
      <c r="EE208" s="26" t="str">
        <f>IFERROR(INDEX(BA$11:BA$2000,_xlfn.AGGREGATE(15,6,(ROW(BA$11:BA$2000)-ROW(BA$11)+1)/($AU$11:$AU$2000=$DY$8),ROWS(EE$11:EE208))),"")</f>
        <v/>
      </c>
      <c r="EF208" s="26" t="str">
        <f>IFERROR(INDEX(BB$11:BB$2000,_xlfn.AGGREGATE(15,6,(ROW(BB$11:BB$2000)-ROW(BB$11)+1)/($AU$11:$AU$2000=$DY$8),ROWS(EF$11:EF208))),"")</f>
        <v/>
      </c>
      <c r="EG208" s="26" t="str">
        <f>IFERROR(INDEX(BC$11:BC$2000,_xlfn.AGGREGATE(15,6,(ROW(BC$11:BC$2000)-ROW(BC$11)+1)/($AU$11:$AU$2000=$DY$8),ROWS(EG$11:EG208))),"")</f>
        <v/>
      </c>
      <c r="EH208" s="26" t="str">
        <f>IFERROR(INDEX(BD$11:BD$2000,_xlfn.AGGREGATE(15,6,(ROW(BD$11:BD$2000)-ROW(BD$11)+1)/($AU$11:$AU$2000=$DY$8),ROWS(EH$11:EH208))),"")</f>
        <v/>
      </c>
      <c r="EI208" s="26" t="str">
        <f>IFERROR(INDEX(BE$11:BE$2000,_xlfn.AGGREGATE(15,6,(ROW(BE$11:BE$2000)-ROW(BE$11)+1)/($AU$11:$AU$2000=$DY$8),ROWS(EI$11:EI208))),"")</f>
        <v/>
      </c>
      <c r="EJ208" s="26" t="str">
        <f>IFERROR(INDEX(BF$11:BF$2000,_xlfn.AGGREGATE(15,6,(ROW(BF$11:BF$2000)-ROW(BF$11)+1)/($AU$11:$AU$2000=$DY$8),ROWS(EJ$11:EJ208))),"")</f>
        <v/>
      </c>
      <c r="EK208" s="26" t="str">
        <f>IFERROR(INDEX(BG$11:BG$2000,_xlfn.AGGREGATE(15,6,(ROW(BG$11:BG$2000)-ROW(BG$11)+1)/($AU$11:$AU$2000=$DY$8),ROWS(EK$11:EK208))),"")</f>
        <v/>
      </c>
      <c r="EL208" s="26" t="str">
        <f>IFERROR(INDEX(BH$11:BH$2000,_xlfn.AGGREGATE(15,6,(ROW(BH$11:BH$2000)-ROW(BH$11)+1)/($AU$11:$AU$2000=$DY$8),ROWS(EL$11:EL208))),"")</f>
        <v/>
      </c>
      <c r="EM208" s="26" t="str">
        <f>IFERROR(INDEX(BI$11:BI$2000,_xlfn.AGGREGATE(15,6,(ROW(BI$11:BI$2000)-ROW(BI$11)+1)/($AU$11:$AU$2000=$DY$8),ROWS(EM$11:EM208))),"")</f>
        <v/>
      </c>
      <c r="EN208" s="26" t="str">
        <f>IFERROR(INDEX(BJ$11:BJ$2000,_xlfn.AGGREGATE(15,6,(ROW(BJ$11:BJ$2000)-ROW(BJ$11)+1)/($AU$11:$AU$2000=$DY$8),ROWS(EN$11:EN208))),"")</f>
        <v/>
      </c>
      <c r="EO208" s="26" t="str">
        <f>IFERROR(INDEX(BK$11:BK$2000,_xlfn.AGGREGATE(15,6,(ROW(BK$11:BK$2000)-ROW(BK$11)+1)/($AU$11:$AU$2000=$DY$8),ROWS(EO$11:EO208))),"")</f>
        <v/>
      </c>
      <c r="EP208" s="26" t="str">
        <f>IFERROR(INDEX(BL$11:BL$2000,_xlfn.AGGREGATE(15,6,(ROW(BL$11:BL$2000)-ROW(BL$11)+1)/($AU$11:$AU$2000=$DY$8),ROWS(EP$11:EP208))),"")</f>
        <v/>
      </c>
      <c r="EQ208" s="26" t="str">
        <f>IFERROR(INDEX(BM$11:BM$2000,_xlfn.AGGREGATE(15,6,(ROW(BM$11:BM$2000)-ROW(BM$11)+1)/($AU$11:$AU$2000=$DY$8),ROWS(EQ$11:EQ208))),"")</f>
        <v/>
      </c>
      <c r="ER208" s="26" t="str">
        <f>IFERROR(INDEX(BN$11:BN$2000,_xlfn.AGGREGATE(15,6,(ROW(BN$11:BN$2000)-ROW(BN$11)+1)/($AU$11:$AU$2000=$DY$8),ROWS(ER$11:ER208))),"")</f>
        <v/>
      </c>
      <c r="ES208" s="26" t="str">
        <f>IFERROR(INDEX(BO$11:BO$2000,_xlfn.AGGREGATE(15,6,(ROW(BO$11:BO$2000)-ROW(BO$11)+1)/($AU$11:$AU$2000=$DY$8),ROWS(ES$11:ES208))),"")</f>
        <v/>
      </c>
      <c r="ET208" s="63" t="str">
        <f>IFERROR(INDEX(BP$11:BP$2000,_xlfn.AGGREGATE(15,6,(ROW(BP$11:BP$2000)-ROW(BP$11)+1)/($AU$11:$AU$2000=$DY$8),ROWS(ET$11:ET208))),"")</f>
        <v/>
      </c>
      <c r="EU208" s="25"/>
      <c r="EX208" s="25"/>
      <c r="EY208" s="25"/>
      <c r="EZ208" s="25"/>
      <c r="FA208" s="25"/>
      <c r="FB208" s="25"/>
      <c r="FC208" s="25"/>
      <c r="FD208" s="25"/>
      <c r="FE208" s="25"/>
      <c r="FF208" s="25"/>
      <c r="FG208" s="25"/>
      <c r="FH208" s="25"/>
      <c r="FI208" s="25"/>
      <c r="FJ208" s="25"/>
      <c r="FK208" s="25"/>
      <c r="FL208" s="25"/>
      <c r="FM208" s="25"/>
      <c r="FN208" s="25"/>
      <c r="FO208" s="25"/>
      <c r="FP208" s="25"/>
      <c r="FQ208" s="25"/>
      <c r="FR208" s="25"/>
      <c r="FS208" s="25"/>
      <c r="FT208" s="25"/>
      <c r="FU208" s="49"/>
      <c r="FV208" s="21"/>
      <c r="FW208" s="25"/>
      <c r="FX208" s="25"/>
      <c r="FY208" s="25"/>
      <c r="FZ208" s="25"/>
      <c r="GA208" s="25"/>
      <c r="GB208" s="25"/>
      <c r="GC208" s="25"/>
      <c r="GD208" s="25"/>
      <c r="GE208" s="25"/>
      <c r="GF208" s="25"/>
      <c r="GG208" s="25"/>
      <c r="GH208" s="25"/>
      <c r="GI208" s="25"/>
      <c r="GJ208" s="25"/>
      <c r="GK208" s="25"/>
      <c r="GL208" s="25"/>
      <c r="GM208" s="25"/>
      <c r="GN208" s="25"/>
      <c r="GR208" s="12"/>
      <c r="GS208" s="12"/>
      <c r="GT208" s="12"/>
      <c r="GU208" s="12"/>
      <c r="GV208" s="12"/>
      <c r="GW208" s="12"/>
      <c r="GX208" s="12"/>
      <c r="GY208" s="12"/>
      <c r="GZ208" s="12"/>
      <c r="HA208" s="12"/>
      <c r="HB208" s="12"/>
      <c r="HC208" s="26"/>
      <c r="HD208" s="26"/>
      <c r="HE208" s="26"/>
      <c r="HF208" s="26"/>
      <c r="HG208" s="26"/>
      <c r="HH208" s="2"/>
      <c r="HI208" s="2"/>
      <c r="HJ208" s="25"/>
      <c r="HK208" s="2"/>
      <c r="HL208" s="2"/>
    </row>
    <row r="209" spans="14:220" x14ac:dyDescent="0.3">
      <c r="N209" s="2"/>
      <c r="O209" s="25"/>
      <c r="P209" s="25"/>
      <c r="Q209" s="25"/>
      <c r="R209" s="25"/>
      <c r="S209" s="25"/>
      <c r="T209" s="25"/>
      <c r="U209" s="25"/>
      <c r="V209" s="2"/>
      <c r="W209" s="2"/>
      <c r="X209" s="2"/>
      <c r="Y209" s="25"/>
      <c r="Z209" s="25"/>
      <c r="AA209" s="25"/>
      <c r="AB209" s="2"/>
      <c r="AC209" s="25"/>
      <c r="AD209" s="25"/>
      <c r="AE209" s="25"/>
      <c r="AF209" s="25"/>
      <c r="AG209" s="25"/>
      <c r="AH209" s="25"/>
      <c r="AI209" s="25"/>
      <c r="AJ209" s="25"/>
      <c r="AK209" s="25"/>
      <c r="AL209" s="25"/>
      <c r="AM209" s="25"/>
      <c r="AN209" s="25"/>
      <c r="AO209" s="25"/>
      <c r="AP209" s="25"/>
      <c r="AQ209" s="25"/>
      <c r="AR209" s="142"/>
      <c r="AS209" s="18"/>
      <c r="AT209" s="26"/>
      <c r="AU209" s="62" t="str">
        <f>AU156</f>
        <v>Status</v>
      </c>
      <c r="AV209" s="23"/>
      <c r="AW209" s="23"/>
      <c r="AX209" s="23"/>
      <c r="AY209" s="23"/>
      <c r="AZ209" s="221">
        <f>AZ156</f>
        <v>0</v>
      </c>
      <c r="BA209" s="221"/>
      <c r="BB209" s="221"/>
      <c r="BC209" s="221"/>
      <c r="BD209" s="23">
        <f>BD156</f>
        <v>1</v>
      </c>
      <c r="BE209" s="23">
        <f>BE156</f>
        <v>2</v>
      </c>
      <c r="BF209" s="23">
        <f>BF156</f>
        <v>3</v>
      </c>
      <c r="BG209" s="22" t="str">
        <f t="shared" ref="BG209:BG240" si="311">BG50</f>
        <v>Rank</v>
      </c>
      <c r="BH209" s="26"/>
      <c r="BI209" s="26"/>
      <c r="BJ209" s="26"/>
      <c r="BK209" s="26"/>
      <c r="BL209" s="26"/>
      <c r="BM209" s="26"/>
      <c r="BN209" s="26"/>
      <c r="BO209" s="26"/>
      <c r="BP209" s="26"/>
      <c r="BQ209" s="26"/>
      <c r="BR209" s="26"/>
      <c r="BS209" s="26"/>
      <c r="BT209" s="26"/>
      <c r="BU209" s="26"/>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26"/>
      <c r="DQ209" s="26"/>
      <c r="DR209" s="26"/>
      <c r="DS209" s="26"/>
      <c r="DT209" s="366"/>
      <c r="DU209" s="142"/>
      <c r="DV209" s="26"/>
      <c r="DW209" s="48">
        <v>196</v>
      </c>
      <c r="DX209" s="26" t="str">
        <f>IFERROR(INDEX(AT$11:AT$2000,_xlfn.AGGREGATE(15,6,(ROW(AT$11:AT$2000)-ROW(AT$11)+1)/($AU$11:$AU$2000=$DY$8),ROWS(DX$11:DX209))),"")</f>
        <v/>
      </c>
      <c r="DY209" s="4" t="str">
        <f>IFERROR(INDEX(AU$11:AU$2000,_xlfn.AGGREGATE(15,6,(ROW(AU$11:AU$2000)-ROW(AU$11)+1)/($AU$11:$AU$2000=$DY$8),ROWS(DY$11:DY209))),"")</f>
        <v/>
      </c>
      <c r="DZ209" s="26" t="str">
        <f>IFERROR(INDEX(AV$11:AV$2000,_xlfn.AGGREGATE(15,6,(ROW(AV$11:AV$2000)-ROW(AV$11)+1)/($AU$11:$AU$2000=$DY$8),ROWS(DZ$11:DZ209))),"")</f>
        <v/>
      </c>
      <c r="EA209" s="26" t="str">
        <f>IFERROR(INDEX(AW$11:AW$2000,_xlfn.AGGREGATE(15,6,(ROW(AW$11:AW$2000)-ROW(AW$11)+1)/($AU$11:$AU$2000=$DY$8),ROWS(EA$11:EA209))),"")</f>
        <v/>
      </c>
      <c r="EB209" s="26" t="str">
        <f>IFERROR(INDEX(AX$11:AX$2000,_xlfn.AGGREGATE(15,6,(ROW(AX$11:AX$2000)-ROW(AX$11)+1)/($AU$11:$AU$2000=$DY$8),ROWS(EB$11:EB209))),"")</f>
        <v/>
      </c>
      <c r="EC209" s="26" t="str">
        <f>IFERROR(INDEX(AY$11:AY$2000,_xlfn.AGGREGATE(15,6,(ROW(AY$11:AY$2000)-ROW(AY$11)+1)/($AU$11:$AU$2000=$DY$8),ROWS(EC$11:EC209))),"")</f>
        <v/>
      </c>
      <c r="ED209" s="26" t="str">
        <f>IFERROR(INDEX(AZ$11:AZ$2000,_xlfn.AGGREGATE(15,6,(ROW(AZ$11:AZ$2000)-ROW(AZ$11)+1)/($AU$11:$AU$2000=$DY$8),ROWS(ED$11:ED209))),"")</f>
        <v/>
      </c>
      <c r="EE209" s="26" t="str">
        <f>IFERROR(INDEX(BA$11:BA$2000,_xlfn.AGGREGATE(15,6,(ROW(BA$11:BA$2000)-ROW(BA$11)+1)/($AU$11:$AU$2000=$DY$8),ROWS(EE$11:EE209))),"")</f>
        <v/>
      </c>
      <c r="EF209" s="26" t="str">
        <f>IFERROR(INDEX(BB$11:BB$2000,_xlfn.AGGREGATE(15,6,(ROW(BB$11:BB$2000)-ROW(BB$11)+1)/($AU$11:$AU$2000=$DY$8),ROWS(EF$11:EF209))),"")</f>
        <v/>
      </c>
      <c r="EG209" s="26" t="str">
        <f>IFERROR(INDEX(BC$11:BC$2000,_xlfn.AGGREGATE(15,6,(ROW(BC$11:BC$2000)-ROW(BC$11)+1)/($AU$11:$AU$2000=$DY$8),ROWS(EG$11:EG209))),"")</f>
        <v/>
      </c>
      <c r="EH209" s="26" t="str">
        <f>IFERROR(INDEX(BD$11:BD$2000,_xlfn.AGGREGATE(15,6,(ROW(BD$11:BD$2000)-ROW(BD$11)+1)/($AU$11:$AU$2000=$DY$8),ROWS(EH$11:EH209))),"")</f>
        <v/>
      </c>
      <c r="EI209" s="26" t="str">
        <f>IFERROR(INDEX(BE$11:BE$2000,_xlfn.AGGREGATE(15,6,(ROW(BE$11:BE$2000)-ROW(BE$11)+1)/($AU$11:$AU$2000=$DY$8),ROWS(EI$11:EI209))),"")</f>
        <v/>
      </c>
      <c r="EJ209" s="26" t="str">
        <f>IFERROR(INDEX(BF$11:BF$2000,_xlfn.AGGREGATE(15,6,(ROW(BF$11:BF$2000)-ROW(BF$11)+1)/($AU$11:$AU$2000=$DY$8),ROWS(EJ$11:EJ209))),"")</f>
        <v/>
      </c>
      <c r="EK209" s="26" t="str">
        <f>IFERROR(INDEX(BG$11:BG$2000,_xlfn.AGGREGATE(15,6,(ROW(BG$11:BG$2000)-ROW(BG$11)+1)/($AU$11:$AU$2000=$DY$8),ROWS(EK$11:EK209))),"")</f>
        <v/>
      </c>
      <c r="EL209" s="26" t="str">
        <f>IFERROR(INDEX(BH$11:BH$2000,_xlfn.AGGREGATE(15,6,(ROW(BH$11:BH$2000)-ROW(BH$11)+1)/($AU$11:$AU$2000=$DY$8),ROWS(EL$11:EL209))),"")</f>
        <v/>
      </c>
      <c r="EM209" s="26" t="str">
        <f>IFERROR(INDEX(BI$11:BI$2000,_xlfn.AGGREGATE(15,6,(ROW(BI$11:BI$2000)-ROW(BI$11)+1)/($AU$11:$AU$2000=$DY$8),ROWS(EM$11:EM209))),"")</f>
        <v/>
      </c>
      <c r="EN209" s="26" t="str">
        <f>IFERROR(INDEX(BJ$11:BJ$2000,_xlfn.AGGREGATE(15,6,(ROW(BJ$11:BJ$2000)-ROW(BJ$11)+1)/($AU$11:$AU$2000=$DY$8),ROWS(EN$11:EN209))),"")</f>
        <v/>
      </c>
      <c r="EO209" s="26" t="str">
        <f>IFERROR(INDEX(BK$11:BK$2000,_xlfn.AGGREGATE(15,6,(ROW(BK$11:BK$2000)-ROW(BK$11)+1)/($AU$11:$AU$2000=$DY$8),ROWS(EO$11:EO209))),"")</f>
        <v/>
      </c>
      <c r="EP209" s="26" t="str">
        <f>IFERROR(INDEX(BL$11:BL$2000,_xlfn.AGGREGATE(15,6,(ROW(BL$11:BL$2000)-ROW(BL$11)+1)/($AU$11:$AU$2000=$DY$8),ROWS(EP$11:EP209))),"")</f>
        <v/>
      </c>
      <c r="EQ209" s="26" t="str">
        <f>IFERROR(INDEX(BM$11:BM$2000,_xlfn.AGGREGATE(15,6,(ROW(BM$11:BM$2000)-ROW(BM$11)+1)/($AU$11:$AU$2000=$DY$8),ROWS(EQ$11:EQ209))),"")</f>
        <v/>
      </c>
      <c r="ER209" s="26" t="str">
        <f>IFERROR(INDEX(BN$11:BN$2000,_xlfn.AGGREGATE(15,6,(ROW(BN$11:BN$2000)-ROW(BN$11)+1)/($AU$11:$AU$2000=$DY$8),ROWS(ER$11:ER209))),"")</f>
        <v/>
      </c>
      <c r="ES209" s="26" t="str">
        <f>IFERROR(INDEX(BO$11:BO$2000,_xlfn.AGGREGATE(15,6,(ROW(BO$11:BO$2000)-ROW(BO$11)+1)/($AU$11:$AU$2000=$DY$8),ROWS(ES$11:ES209))),"")</f>
        <v/>
      </c>
      <c r="ET209" s="63" t="str">
        <f>IFERROR(INDEX(BP$11:BP$2000,_xlfn.AGGREGATE(15,6,(ROW(BP$11:BP$2000)-ROW(BP$11)+1)/($AU$11:$AU$2000=$DY$8),ROWS(ET$11:ET209))),"")</f>
        <v/>
      </c>
      <c r="EU209" s="25"/>
      <c r="EX209" s="25"/>
      <c r="EY209" s="25"/>
      <c r="EZ209" s="25"/>
      <c r="FA209" s="25"/>
      <c r="FB209" s="25"/>
      <c r="FC209" s="25"/>
      <c r="FD209" s="25"/>
      <c r="FE209" s="25"/>
      <c r="FF209" s="25"/>
      <c r="FG209" s="25"/>
      <c r="FH209" s="25"/>
      <c r="FI209" s="25"/>
      <c r="FJ209" s="25"/>
      <c r="FK209" s="25"/>
      <c r="FL209" s="25"/>
      <c r="FM209" s="25"/>
      <c r="FN209" s="25"/>
      <c r="FO209" s="25"/>
      <c r="FP209" s="25"/>
      <c r="FQ209" s="25"/>
      <c r="FR209" s="25"/>
      <c r="FS209" s="25"/>
      <c r="FT209" s="25"/>
      <c r="FU209" s="49"/>
      <c r="FV209" s="21"/>
      <c r="FW209" s="25"/>
      <c r="FX209" s="25"/>
      <c r="FY209" s="25"/>
      <c r="FZ209" s="25"/>
      <c r="GA209" s="25"/>
      <c r="GB209" s="25"/>
      <c r="GC209" s="25"/>
      <c r="GD209" s="25"/>
      <c r="GE209" s="25"/>
      <c r="GF209" s="25"/>
      <c r="GG209" s="25"/>
      <c r="GH209" s="25"/>
      <c r="GI209" s="25"/>
      <c r="GJ209" s="25"/>
      <c r="GK209" s="25"/>
      <c r="GL209" s="25"/>
      <c r="GM209" s="25"/>
      <c r="GN209" s="25"/>
      <c r="GR209" s="12"/>
      <c r="GS209" s="12"/>
      <c r="GT209" s="12"/>
      <c r="GU209" s="12"/>
      <c r="GV209" s="12"/>
      <c r="GW209" s="12"/>
      <c r="GX209" s="12"/>
      <c r="GY209" s="12"/>
      <c r="GZ209" s="12"/>
      <c r="HA209" s="12"/>
      <c r="HB209" s="12"/>
      <c r="HC209" s="26"/>
      <c r="HD209" s="26"/>
      <c r="HE209" s="26"/>
      <c r="HF209" s="26"/>
      <c r="HG209" s="26"/>
      <c r="HH209" s="2"/>
      <c r="HI209" s="2"/>
      <c r="HJ209" s="25"/>
      <c r="HK209" s="2"/>
      <c r="HL209" s="2"/>
    </row>
    <row r="210" spans="14:220" x14ac:dyDescent="0.3">
      <c r="N210" s="2"/>
      <c r="O210" s="25"/>
      <c r="P210" s="25"/>
      <c r="Q210" s="25"/>
      <c r="R210" s="25"/>
      <c r="S210" s="25"/>
      <c r="T210" s="25"/>
      <c r="U210" s="25"/>
      <c r="V210" s="2"/>
      <c r="W210" s="2"/>
      <c r="X210" s="2"/>
      <c r="Y210" s="25"/>
      <c r="Z210" s="25"/>
      <c r="AA210" s="25"/>
      <c r="AB210" s="2"/>
      <c r="AC210" s="25"/>
      <c r="AD210" s="25"/>
      <c r="AE210" s="25"/>
      <c r="AF210" s="25"/>
      <c r="AG210" s="25"/>
      <c r="AH210" s="25"/>
      <c r="AI210" s="25"/>
      <c r="AJ210" s="25"/>
      <c r="AK210" s="25"/>
      <c r="AL210" s="25"/>
      <c r="AM210" s="25"/>
      <c r="AN210" s="25"/>
      <c r="AO210" s="25"/>
      <c r="AP210" s="25"/>
      <c r="AQ210" s="25"/>
      <c r="AR210" s="142"/>
      <c r="AS210" s="18">
        <v>1</v>
      </c>
      <c r="AT210" s="26" t="s">
        <v>122</v>
      </c>
      <c r="AU210" s="4" t="str">
        <f t="shared" ref="AU210:AU259" si="312">IF(OR(BR210="no",BS210="int",BI210=0),"FAIL",IF(BR210="yes2","PASS2",IF(BR210="yes3","PASS","fail?")))</f>
        <v>FAIL</v>
      </c>
      <c r="AV210" s="26">
        <v>3</v>
      </c>
      <c r="AW210" s="26">
        <v>3</v>
      </c>
      <c r="AX210" s="26">
        <v>1</v>
      </c>
      <c r="AY210" s="26">
        <v>1</v>
      </c>
      <c r="AZ210" s="26">
        <v>3</v>
      </c>
      <c r="BA210" s="26">
        <v>3</v>
      </c>
      <c r="BB210" s="26">
        <v>1</v>
      </c>
      <c r="BC210" s="26">
        <v>1</v>
      </c>
      <c r="BD210" s="26">
        <f t="shared" ref="BD210:BD241" si="313">BD51</f>
        <v>245</v>
      </c>
      <c r="BE210" s="26"/>
      <c r="BF210" s="26">
        <f t="shared" ref="BF210:BF241" si="314">BF51</f>
        <v>247</v>
      </c>
      <c r="BG210" s="63">
        <f t="shared" si="311"/>
        <v>1</v>
      </c>
      <c r="BH210" s="26"/>
      <c r="BI210" s="138">
        <f t="shared" ref="BI210:BI241" si="315">IF($J$44&lt;BI$50,0,IF(AV210=1,BH210+$BD210,IF(AV210=2,BH210+$BE210,IF(AV210=3,BH210+$BF210))))</f>
        <v>247</v>
      </c>
      <c r="BJ210" s="138">
        <f t="shared" ref="BJ210:BJ241" si="316">IF($J$44&lt;BJ$50,0,IF(AW210=1,BI210+$BD210,IF(AW210=2,BI210+$BE210,IF(AW210=3,BI210+$BF210))))</f>
        <v>494</v>
      </c>
      <c r="BK210" s="138">
        <f t="shared" ref="BK210:BK241" si="317">IF($J$44&lt;BK$50,0,IF(AX210=1,BJ210+$BD210,IF(AX210=2,BJ210+$BE210,IF(AX210=3,BJ210+$BF210))))</f>
        <v>739</v>
      </c>
      <c r="BL210" s="138">
        <f t="shared" ref="BL210:BL241" si="318">IF($J$44&lt;BL$50,0,IF(AY210=1,BK210+$BD210,IF(AY210=2,BK210+$BE210,IF(AY210=3,BK210+$BF210))))</f>
        <v>984</v>
      </c>
      <c r="BM210" s="138">
        <f t="shared" ref="BM210:BM241" si="319">IF($J$44&lt;BM$50,0,IF(AZ210=1,BL210+$BD210,IF(AZ210=2,BL210+$BE210,IF(AZ210=3,BL210+$BF210))))</f>
        <v>1231</v>
      </c>
      <c r="BN210" s="138">
        <f t="shared" ref="BN210:BN241" si="320">IF($J$44&lt;BN$50,0,IF(BA210=1,BM210+$BD210,IF(BA210=2,BM210+$BE210,IF(BA210=3,BM210+$BF210))))</f>
        <v>1478</v>
      </c>
      <c r="BO210" s="138">
        <f t="shared" ref="BO210:BO241" si="321">IF($J$44&lt;BO$50,0,IF(BB210=1,BN210+$BD210,IF(BB210=2,BN210+$BE210,IF(BB210=3,BN210+$BF210))))</f>
        <v>1723</v>
      </c>
      <c r="BP210" s="138">
        <f t="shared" ref="BP210:BP241" si="322">IF($J$44&lt;BP$50,0,IF(BC210=1,BO210+$BD210,IF(BC210=2,BO210+$BE210,IF(BC210=3,BO210+$BF210))))</f>
        <v>0</v>
      </c>
      <c r="BQ210" s="26"/>
      <c r="BR210" s="26" t="str">
        <f t="shared" ref="BR210:BR259" si="323">IF(AND(MAX(BI210:BP210)&gt;$J$24,MAX(BI210:BP210)&lt;$J$25),"yes3",IF(AND(MAX(BI210:BP210)&gt;$J$24,MAX(BI210:BP210)&lt;$J$26),"yes2","no"))</f>
        <v>yes2</v>
      </c>
      <c r="BS210" s="26" t="str">
        <f t="shared" si="309"/>
        <v>Int</v>
      </c>
      <c r="BT210" s="26"/>
      <c r="BU210" s="26"/>
      <c r="BV210" s="1">
        <f t="shared" ref="BV210:CE219" si="324">IF(BV$3=0,0,IF(AND(ABS($BI210-BV$3)&gt;PostVertTotTol,ABS($BJ210-BV$3)&gt;PostVertTotTol,ABS($BK210-BV$3)&gt;PostVertTotTol,ABS($BL210-BV$3)&gt;PostVertTotTol,ABS($BM210-BV$3)&gt;PostVertTotTol,ABS($BN210-BV$3)&gt;PostVertTotTol,ABS($BO210-BV$3)&gt;PostVertTotTol,ABS($BP210-BV$3)&gt;PostVertTotTol),0,1))</f>
        <v>0</v>
      </c>
      <c r="BW210" s="1">
        <f t="shared" si="324"/>
        <v>0</v>
      </c>
      <c r="BX210" s="1">
        <f t="shared" si="324"/>
        <v>0</v>
      </c>
      <c r="BY210" s="1">
        <f t="shared" si="324"/>
        <v>0</v>
      </c>
      <c r="BZ210" s="1">
        <f t="shared" si="324"/>
        <v>0</v>
      </c>
      <c r="CA210" s="1">
        <f t="shared" si="324"/>
        <v>0</v>
      </c>
      <c r="CB210" s="1">
        <f t="shared" si="324"/>
        <v>1</v>
      </c>
      <c r="CC210" s="1">
        <f t="shared" si="324"/>
        <v>0</v>
      </c>
      <c r="CD210" s="1">
        <f t="shared" si="324"/>
        <v>0</v>
      </c>
      <c r="CE210" s="1">
        <f t="shared" si="324"/>
        <v>0</v>
      </c>
      <c r="CF210" s="1">
        <f t="shared" ref="CF210:CO219" si="325">IF(CF$3=0,0,IF(AND(ABS($BI210-CF$3)&gt;PostVertTotTol,ABS($BJ210-CF$3)&gt;PostVertTotTol,ABS($BK210-CF$3)&gt;PostVertTotTol,ABS($BL210-CF$3)&gt;PostVertTotTol,ABS($BM210-CF$3)&gt;PostVertTotTol,ABS($BN210-CF$3)&gt;PostVertTotTol,ABS($BO210-CF$3)&gt;PostVertTotTol,ABS($BP210-CF$3)&gt;PostVertTotTol),0,1))</f>
        <v>0</v>
      </c>
      <c r="CG210" s="1">
        <f t="shared" si="325"/>
        <v>0</v>
      </c>
      <c r="CH210" s="1">
        <f t="shared" si="325"/>
        <v>0</v>
      </c>
      <c r="CI210" s="1">
        <f t="shared" si="325"/>
        <v>0</v>
      </c>
      <c r="CJ210" s="1">
        <f t="shared" si="325"/>
        <v>0</v>
      </c>
      <c r="CK210" s="1">
        <f t="shared" si="325"/>
        <v>0</v>
      </c>
      <c r="CL210" s="1">
        <f t="shared" si="325"/>
        <v>0</v>
      </c>
      <c r="CM210" s="1">
        <f t="shared" si="325"/>
        <v>0</v>
      </c>
      <c r="CN210" s="1">
        <f t="shared" si="325"/>
        <v>0</v>
      </c>
      <c r="CO210" s="1">
        <f t="shared" si="325"/>
        <v>0</v>
      </c>
      <c r="CP210" s="1">
        <f t="shared" ref="CP210:CY219" si="326">IF(CP$3=0,0,IF(AND(ABS($BI210-CP$3)&gt;PostVertTotTol,ABS($BJ210-CP$3)&gt;PostVertTotTol,ABS($BK210-CP$3)&gt;PostVertTotTol,ABS($BL210-CP$3)&gt;PostVertTotTol,ABS($BM210-CP$3)&gt;PostVertTotTol,ABS($BN210-CP$3)&gt;PostVertTotTol,ABS($BO210-CP$3)&gt;PostVertTotTol,ABS($BP210-CP$3)&gt;PostVertTotTol),0,1))</f>
        <v>0</v>
      </c>
      <c r="CQ210" s="1">
        <f t="shared" si="326"/>
        <v>0</v>
      </c>
      <c r="CR210" s="1">
        <f t="shared" si="326"/>
        <v>0</v>
      </c>
      <c r="CS210" s="1">
        <f t="shared" si="326"/>
        <v>0</v>
      </c>
      <c r="CT210" s="1">
        <f t="shared" si="326"/>
        <v>0</v>
      </c>
      <c r="CU210" s="1">
        <f t="shared" si="326"/>
        <v>0</v>
      </c>
      <c r="CV210" s="1">
        <f t="shared" si="326"/>
        <v>0</v>
      </c>
      <c r="CW210" s="1">
        <f t="shared" si="326"/>
        <v>0</v>
      </c>
      <c r="CX210" s="1">
        <f t="shared" si="326"/>
        <v>0</v>
      </c>
      <c r="CY210" s="1">
        <f t="shared" si="326"/>
        <v>0</v>
      </c>
      <c r="CZ210" s="1">
        <f t="shared" ref="CZ210:DI219" si="327">IF(CZ$3=0,0,IF(AND(ABS($BI210-CZ$3)&gt;PostVertTotTol,ABS($BJ210-CZ$3)&gt;PostVertTotTol,ABS($BK210-CZ$3)&gt;PostVertTotTol,ABS($BL210-CZ$3)&gt;PostVertTotTol,ABS($BM210-CZ$3)&gt;PostVertTotTol,ABS($BN210-CZ$3)&gt;PostVertTotTol,ABS($BO210-CZ$3)&gt;PostVertTotTol,ABS($BP210-CZ$3)&gt;PostVertTotTol),0,1))</f>
        <v>0</v>
      </c>
      <c r="DA210" s="1">
        <f t="shared" si="327"/>
        <v>0</v>
      </c>
      <c r="DB210" s="1">
        <f t="shared" si="327"/>
        <v>0</v>
      </c>
      <c r="DC210" s="1">
        <f t="shared" si="327"/>
        <v>0</v>
      </c>
      <c r="DD210" s="1">
        <f t="shared" si="327"/>
        <v>0</v>
      </c>
      <c r="DE210" s="1">
        <f t="shared" si="327"/>
        <v>0</v>
      </c>
      <c r="DF210" s="1">
        <f t="shared" si="327"/>
        <v>0</v>
      </c>
      <c r="DG210" s="1">
        <f t="shared" si="327"/>
        <v>1</v>
      </c>
      <c r="DH210" s="1">
        <f t="shared" si="327"/>
        <v>0</v>
      </c>
      <c r="DI210" s="1">
        <f t="shared" si="327"/>
        <v>0</v>
      </c>
      <c r="DJ210" s="1">
        <f t="shared" ref="DJ210:DO219" si="328">IF(DJ$3=0,0,IF(AND(ABS($BI210-DJ$3)&gt;PostVertTotTol,ABS($BJ210-DJ$3)&gt;PostVertTotTol,ABS($BK210-DJ$3)&gt;PostVertTotTol,ABS($BL210-DJ$3)&gt;PostVertTotTol,ABS($BM210-DJ$3)&gt;PostVertTotTol,ABS($BN210-DJ$3)&gt;PostVertTotTol,ABS($BO210-DJ$3)&gt;PostVertTotTol,ABS($BP210-DJ$3)&gt;PostVertTotTol),0,1))</f>
        <v>0</v>
      </c>
      <c r="DK210" s="1">
        <f t="shared" si="328"/>
        <v>0</v>
      </c>
      <c r="DL210" s="1">
        <f t="shared" si="328"/>
        <v>0</v>
      </c>
      <c r="DM210" s="1">
        <f t="shared" si="328"/>
        <v>1</v>
      </c>
      <c r="DN210" s="1">
        <f t="shared" si="328"/>
        <v>0</v>
      </c>
      <c r="DO210" s="1">
        <f t="shared" si="328"/>
        <v>0</v>
      </c>
      <c r="DP210" s="26"/>
      <c r="DQ210" s="26"/>
      <c r="DR210" s="26"/>
      <c r="DS210" s="26"/>
      <c r="DT210" s="366"/>
      <c r="DU210" s="142"/>
      <c r="DV210" s="26"/>
      <c r="DW210" s="48">
        <v>197</v>
      </c>
      <c r="DX210" s="26" t="str">
        <f>IFERROR(INDEX(AT$11:AT$2000,_xlfn.AGGREGATE(15,6,(ROW(AT$11:AT$2000)-ROW(AT$11)+1)/($AU$11:$AU$2000=$DY$8),ROWS(DX$11:DX210))),"")</f>
        <v/>
      </c>
      <c r="DY210" s="4" t="str">
        <f>IFERROR(INDEX(AU$11:AU$2000,_xlfn.AGGREGATE(15,6,(ROW(AU$11:AU$2000)-ROW(AU$11)+1)/($AU$11:$AU$2000=$DY$8),ROWS(DY$11:DY210))),"")</f>
        <v/>
      </c>
      <c r="DZ210" s="26" t="str">
        <f>IFERROR(INDEX(AV$11:AV$2000,_xlfn.AGGREGATE(15,6,(ROW(AV$11:AV$2000)-ROW(AV$11)+1)/($AU$11:$AU$2000=$DY$8),ROWS(DZ$11:DZ210))),"")</f>
        <v/>
      </c>
      <c r="EA210" s="26" t="str">
        <f>IFERROR(INDEX(AW$11:AW$2000,_xlfn.AGGREGATE(15,6,(ROW(AW$11:AW$2000)-ROW(AW$11)+1)/($AU$11:$AU$2000=$DY$8),ROWS(EA$11:EA210))),"")</f>
        <v/>
      </c>
      <c r="EB210" s="26" t="str">
        <f>IFERROR(INDEX(AX$11:AX$2000,_xlfn.AGGREGATE(15,6,(ROW(AX$11:AX$2000)-ROW(AX$11)+1)/($AU$11:$AU$2000=$DY$8),ROWS(EB$11:EB210))),"")</f>
        <v/>
      </c>
      <c r="EC210" s="26" t="str">
        <f>IFERROR(INDEX(AY$11:AY$2000,_xlfn.AGGREGATE(15,6,(ROW(AY$11:AY$2000)-ROW(AY$11)+1)/($AU$11:$AU$2000=$DY$8),ROWS(EC$11:EC210))),"")</f>
        <v/>
      </c>
      <c r="ED210" s="26" t="str">
        <f>IFERROR(INDEX(AZ$11:AZ$2000,_xlfn.AGGREGATE(15,6,(ROW(AZ$11:AZ$2000)-ROW(AZ$11)+1)/($AU$11:$AU$2000=$DY$8),ROWS(ED$11:ED210))),"")</f>
        <v/>
      </c>
      <c r="EE210" s="26" t="str">
        <f>IFERROR(INDEX(BA$11:BA$2000,_xlfn.AGGREGATE(15,6,(ROW(BA$11:BA$2000)-ROW(BA$11)+1)/($AU$11:$AU$2000=$DY$8),ROWS(EE$11:EE210))),"")</f>
        <v/>
      </c>
      <c r="EF210" s="26" t="str">
        <f>IFERROR(INDEX(BB$11:BB$2000,_xlfn.AGGREGATE(15,6,(ROW(BB$11:BB$2000)-ROW(BB$11)+1)/($AU$11:$AU$2000=$DY$8),ROWS(EF$11:EF210))),"")</f>
        <v/>
      </c>
      <c r="EG210" s="26" t="str">
        <f>IFERROR(INDEX(BC$11:BC$2000,_xlfn.AGGREGATE(15,6,(ROW(BC$11:BC$2000)-ROW(BC$11)+1)/($AU$11:$AU$2000=$DY$8),ROWS(EG$11:EG210))),"")</f>
        <v/>
      </c>
      <c r="EH210" s="26" t="str">
        <f>IFERROR(INDEX(BD$11:BD$2000,_xlfn.AGGREGATE(15,6,(ROW(BD$11:BD$2000)-ROW(BD$11)+1)/($AU$11:$AU$2000=$DY$8),ROWS(EH$11:EH210))),"")</f>
        <v/>
      </c>
      <c r="EI210" s="26" t="str">
        <f>IFERROR(INDEX(BE$11:BE$2000,_xlfn.AGGREGATE(15,6,(ROW(BE$11:BE$2000)-ROW(BE$11)+1)/($AU$11:$AU$2000=$DY$8),ROWS(EI$11:EI210))),"")</f>
        <v/>
      </c>
      <c r="EJ210" s="26" t="str">
        <f>IFERROR(INDEX(BF$11:BF$2000,_xlfn.AGGREGATE(15,6,(ROW(BF$11:BF$2000)-ROW(BF$11)+1)/($AU$11:$AU$2000=$DY$8),ROWS(EJ$11:EJ210))),"")</f>
        <v/>
      </c>
      <c r="EK210" s="26" t="str">
        <f>IFERROR(INDEX(BG$11:BG$2000,_xlfn.AGGREGATE(15,6,(ROW(BG$11:BG$2000)-ROW(BG$11)+1)/($AU$11:$AU$2000=$DY$8),ROWS(EK$11:EK210))),"")</f>
        <v/>
      </c>
      <c r="EL210" s="26" t="str">
        <f>IFERROR(INDEX(BH$11:BH$2000,_xlfn.AGGREGATE(15,6,(ROW(BH$11:BH$2000)-ROW(BH$11)+1)/($AU$11:$AU$2000=$DY$8),ROWS(EL$11:EL210))),"")</f>
        <v/>
      </c>
      <c r="EM210" s="26" t="str">
        <f>IFERROR(INDEX(BI$11:BI$2000,_xlfn.AGGREGATE(15,6,(ROW(BI$11:BI$2000)-ROW(BI$11)+1)/($AU$11:$AU$2000=$DY$8),ROWS(EM$11:EM210))),"")</f>
        <v/>
      </c>
      <c r="EN210" s="26" t="str">
        <f>IFERROR(INDEX(BJ$11:BJ$2000,_xlfn.AGGREGATE(15,6,(ROW(BJ$11:BJ$2000)-ROW(BJ$11)+1)/($AU$11:$AU$2000=$DY$8),ROWS(EN$11:EN210))),"")</f>
        <v/>
      </c>
      <c r="EO210" s="26" t="str">
        <f>IFERROR(INDEX(BK$11:BK$2000,_xlfn.AGGREGATE(15,6,(ROW(BK$11:BK$2000)-ROW(BK$11)+1)/($AU$11:$AU$2000=$DY$8),ROWS(EO$11:EO210))),"")</f>
        <v/>
      </c>
      <c r="EP210" s="26" t="str">
        <f>IFERROR(INDEX(BL$11:BL$2000,_xlfn.AGGREGATE(15,6,(ROW(BL$11:BL$2000)-ROW(BL$11)+1)/($AU$11:$AU$2000=$DY$8),ROWS(EP$11:EP210))),"")</f>
        <v/>
      </c>
      <c r="EQ210" s="26" t="str">
        <f>IFERROR(INDEX(BM$11:BM$2000,_xlfn.AGGREGATE(15,6,(ROW(BM$11:BM$2000)-ROW(BM$11)+1)/($AU$11:$AU$2000=$DY$8),ROWS(EQ$11:EQ210))),"")</f>
        <v/>
      </c>
      <c r="ER210" s="26" t="str">
        <f>IFERROR(INDEX(BN$11:BN$2000,_xlfn.AGGREGATE(15,6,(ROW(BN$11:BN$2000)-ROW(BN$11)+1)/($AU$11:$AU$2000=$DY$8),ROWS(ER$11:ER210))),"")</f>
        <v/>
      </c>
      <c r="ES210" s="26" t="str">
        <f>IFERROR(INDEX(BO$11:BO$2000,_xlfn.AGGREGATE(15,6,(ROW(BO$11:BO$2000)-ROW(BO$11)+1)/($AU$11:$AU$2000=$DY$8),ROWS(ES$11:ES210))),"")</f>
        <v/>
      </c>
      <c r="ET210" s="63" t="str">
        <f>IFERROR(INDEX(BP$11:BP$2000,_xlfn.AGGREGATE(15,6,(ROW(BP$11:BP$2000)-ROW(BP$11)+1)/($AU$11:$AU$2000=$DY$8),ROWS(ET$11:ET210))),"")</f>
        <v/>
      </c>
      <c r="EU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49"/>
      <c r="FV210" s="21"/>
      <c r="FW210" s="25"/>
      <c r="FX210" s="25"/>
      <c r="FY210" s="25"/>
      <c r="FZ210" s="25"/>
      <c r="GA210" s="25"/>
      <c r="GB210" s="25"/>
      <c r="GC210" s="25"/>
      <c r="GD210" s="25"/>
      <c r="GE210" s="25"/>
      <c r="GF210" s="25"/>
      <c r="GG210" s="25"/>
      <c r="GH210" s="25"/>
      <c r="GI210" s="25"/>
      <c r="GJ210" s="25"/>
      <c r="GK210" s="25"/>
      <c r="GL210" s="25"/>
      <c r="GM210" s="25"/>
      <c r="GN210" s="25"/>
      <c r="GR210" s="12"/>
      <c r="GS210" s="12"/>
      <c r="GT210" s="12"/>
      <c r="GU210" s="12"/>
      <c r="GV210" s="12"/>
      <c r="GW210" s="12"/>
      <c r="GX210" s="12"/>
      <c r="GY210" s="12"/>
      <c r="GZ210" s="12"/>
      <c r="HA210" s="12"/>
      <c r="HB210" s="12"/>
      <c r="HC210" s="26"/>
      <c r="HD210" s="26"/>
      <c r="HE210" s="26"/>
      <c r="HF210" s="26"/>
      <c r="HG210" s="26"/>
      <c r="HH210" s="2"/>
      <c r="HI210" s="2"/>
      <c r="HJ210" s="25"/>
      <c r="HK210" s="2"/>
      <c r="HL210" s="2"/>
    </row>
    <row r="211" spans="14:220" x14ac:dyDescent="0.3">
      <c r="N211" s="2"/>
      <c r="O211" s="25"/>
      <c r="P211" s="25"/>
      <c r="Q211" s="25"/>
      <c r="R211" s="25"/>
      <c r="S211" s="25"/>
      <c r="T211" s="25"/>
      <c r="U211" s="25"/>
      <c r="V211" s="2"/>
      <c r="W211" s="2"/>
      <c r="X211" s="2"/>
      <c r="Y211" s="25"/>
      <c r="Z211" s="25"/>
      <c r="AA211" s="25"/>
      <c r="AB211" s="2"/>
      <c r="AC211" s="25"/>
      <c r="AD211" s="25"/>
      <c r="AE211" s="25"/>
      <c r="AF211" s="25"/>
      <c r="AG211" s="25"/>
      <c r="AH211" s="25"/>
      <c r="AI211" s="25"/>
      <c r="AJ211" s="25"/>
      <c r="AK211" s="25"/>
      <c r="AL211" s="25"/>
      <c r="AM211" s="25"/>
      <c r="AN211" s="25"/>
      <c r="AO211" s="25"/>
      <c r="AP211" s="25"/>
      <c r="AQ211" s="25"/>
      <c r="AR211" s="142"/>
      <c r="AS211" s="18">
        <v>2</v>
      </c>
      <c r="AT211" s="26" t="s">
        <v>122</v>
      </c>
      <c r="AU211" s="4" t="str">
        <f t="shared" si="312"/>
        <v>FAIL</v>
      </c>
      <c r="AV211" s="26">
        <v>3</v>
      </c>
      <c r="AW211" s="26">
        <v>3</v>
      </c>
      <c r="AX211" s="26">
        <v>1</v>
      </c>
      <c r="AY211" s="26">
        <v>1</v>
      </c>
      <c r="AZ211" s="26">
        <v>3</v>
      </c>
      <c r="BA211" s="26">
        <v>3</v>
      </c>
      <c r="BB211" s="26">
        <v>1</v>
      </c>
      <c r="BC211" s="26">
        <v>1</v>
      </c>
      <c r="BD211" s="26">
        <f t="shared" si="313"/>
        <v>244</v>
      </c>
      <c r="BE211" s="26"/>
      <c r="BF211" s="26">
        <f t="shared" si="314"/>
        <v>248</v>
      </c>
      <c r="BG211" s="63">
        <f t="shared" si="311"/>
        <v>2</v>
      </c>
      <c r="BH211" s="26"/>
      <c r="BI211" s="138">
        <f t="shared" si="315"/>
        <v>248</v>
      </c>
      <c r="BJ211" s="138">
        <f t="shared" si="316"/>
        <v>496</v>
      </c>
      <c r="BK211" s="138">
        <f t="shared" si="317"/>
        <v>740</v>
      </c>
      <c r="BL211" s="138">
        <f t="shared" si="318"/>
        <v>984</v>
      </c>
      <c r="BM211" s="138">
        <f t="shared" si="319"/>
        <v>1232</v>
      </c>
      <c r="BN211" s="138">
        <f t="shared" si="320"/>
        <v>1480</v>
      </c>
      <c r="BO211" s="138">
        <f t="shared" si="321"/>
        <v>1724</v>
      </c>
      <c r="BP211" s="138">
        <f t="shared" si="322"/>
        <v>0</v>
      </c>
      <c r="BQ211" s="26"/>
      <c r="BR211" s="26" t="str">
        <f t="shared" si="323"/>
        <v>yes2</v>
      </c>
      <c r="BS211" s="26" t="str">
        <f t="shared" si="309"/>
        <v>Int</v>
      </c>
      <c r="BT211" s="26"/>
      <c r="BU211" s="26"/>
      <c r="BV211" s="1">
        <f t="shared" si="324"/>
        <v>0</v>
      </c>
      <c r="BW211" s="1">
        <f t="shared" si="324"/>
        <v>0</v>
      </c>
      <c r="BX211" s="1">
        <f t="shared" si="324"/>
        <v>0</v>
      </c>
      <c r="BY211" s="1">
        <f t="shared" si="324"/>
        <v>0</v>
      </c>
      <c r="BZ211" s="1">
        <f t="shared" si="324"/>
        <v>0</v>
      </c>
      <c r="CA211" s="1">
        <f t="shared" si="324"/>
        <v>0</v>
      </c>
      <c r="CB211" s="1">
        <f t="shared" si="324"/>
        <v>1</v>
      </c>
      <c r="CC211" s="1">
        <f t="shared" si="324"/>
        <v>0</v>
      </c>
      <c r="CD211" s="1">
        <f t="shared" si="324"/>
        <v>0</v>
      </c>
      <c r="CE211" s="1">
        <f t="shared" si="324"/>
        <v>0</v>
      </c>
      <c r="CF211" s="1">
        <f t="shared" si="325"/>
        <v>0</v>
      </c>
      <c r="CG211" s="1">
        <f t="shared" si="325"/>
        <v>0</v>
      </c>
      <c r="CH211" s="1">
        <f t="shared" si="325"/>
        <v>0</v>
      </c>
      <c r="CI211" s="1">
        <f t="shared" si="325"/>
        <v>0</v>
      </c>
      <c r="CJ211" s="1">
        <f t="shared" si="325"/>
        <v>0</v>
      </c>
      <c r="CK211" s="1">
        <f t="shared" si="325"/>
        <v>0</v>
      </c>
      <c r="CL211" s="1">
        <f t="shared" si="325"/>
        <v>0</v>
      </c>
      <c r="CM211" s="1">
        <f t="shared" si="325"/>
        <v>0</v>
      </c>
      <c r="CN211" s="1">
        <f t="shared" si="325"/>
        <v>0</v>
      </c>
      <c r="CO211" s="1">
        <f t="shared" si="325"/>
        <v>0</v>
      </c>
      <c r="CP211" s="1">
        <f t="shared" si="326"/>
        <v>0</v>
      </c>
      <c r="CQ211" s="1">
        <f t="shared" si="326"/>
        <v>0</v>
      </c>
      <c r="CR211" s="1">
        <f t="shared" si="326"/>
        <v>0</v>
      </c>
      <c r="CS211" s="1">
        <f t="shared" si="326"/>
        <v>0</v>
      </c>
      <c r="CT211" s="1">
        <f t="shared" si="326"/>
        <v>0</v>
      </c>
      <c r="CU211" s="1">
        <f t="shared" si="326"/>
        <v>0</v>
      </c>
      <c r="CV211" s="1">
        <f t="shared" si="326"/>
        <v>0</v>
      </c>
      <c r="CW211" s="1">
        <f t="shared" si="326"/>
        <v>0</v>
      </c>
      <c r="CX211" s="1">
        <f t="shared" si="326"/>
        <v>0</v>
      </c>
      <c r="CY211" s="1">
        <f t="shared" si="326"/>
        <v>0</v>
      </c>
      <c r="CZ211" s="1">
        <f t="shared" si="327"/>
        <v>0</v>
      </c>
      <c r="DA211" s="1">
        <f t="shared" si="327"/>
        <v>0</v>
      </c>
      <c r="DB211" s="1">
        <f t="shared" si="327"/>
        <v>0</v>
      </c>
      <c r="DC211" s="1">
        <f t="shared" si="327"/>
        <v>0</v>
      </c>
      <c r="DD211" s="1">
        <f t="shared" si="327"/>
        <v>0</v>
      </c>
      <c r="DE211" s="1">
        <f t="shared" si="327"/>
        <v>0</v>
      </c>
      <c r="DF211" s="1">
        <f t="shared" si="327"/>
        <v>0</v>
      </c>
      <c r="DG211" s="1">
        <f t="shared" si="327"/>
        <v>1</v>
      </c>
      <c r="DH211" s="1">
        <f t="shared" si="327"/>
        <v>0</v>
      </c>
      <c r="DI211" s="1">
        <f t="shared" si="327"/>
        <v>0</v>
      </c>
      <c r="DJ211" s="1">
        <f t="shared" si="328"/>
        <v>0</v>
      </c>
      <c r="DK211" s="1">
        <f t="shared" si="328"/>
        <v>0</v>
      </c>
      <c r="DL211" s="1">
        <f t="shared" si="328"/>
        <v>0</v>
      </c>
      <c r="DM211" s="1">
        <f t="shared" si="328"/>
        <v>1</v>
      </c>
      <c r="DN211" s="1">
        <f t="shared" si="328"/>
        <v>0</v>
      </c>
      <c r="DO211" s="1">
        <f t="shared" si="328"/>
        <v>0</v>
      </c>
      <c r="DP211" s="26"/>
      <c r="DQ211" s="26"/>
      <c r="DR211" s="26"/>
      <c r="DS211" s="26"/>
      <c r="DT211" s="366"/>
      <c r="DU211" s="142"/>
      <c r="DV211" s="26"/>
      <c r="DW211" s="48">
        <v>198</v>
      </c>
      <c r="DX211" s="26" t="str">
        <f>IFERROR(INDEX(AT$11:AT$2000,_xlfn.AGGREGATE(15,6,(ROW(AT$11:AT$2000)-ROW(AT$11)+1)/($AU$11:$AU$2000=$DY$8),ROWS(DX$11:DX211))),"")</f>
        <v/>
      </c>
      <c r="DY211" s="4" t="str">
        <f>IFERROR(INDEX(AU$11:AU$2000,_xlfn.AGGREGATE(15,6,(ROW(AU$11:AU$2000)-ROW(AU$11)+1)/($AU$11:$AU$2000=$DY$8),ROWS(DY$11:DY211))),"")</f>
        <v/>
      </c>
      <c r="DZ211" s="26" t="str">
        <f>IFERROR(INDEX(AV$11:AV$2000,_xlfn.AGGREGATE(15,6,(ROW(AV$11:AV$2000)-ROW(AV$11)+1)/($AU$11:$AU$2000=$DY$8),ROWS(DZ$11:DZ211))),"")</f>
        <v/>
      </c>
      <c r="EA211" s="26" t="str">
        <f>IFERROR(INDEX(AW$11:AW$2000,_xlfn.AGGREGATE(15,6,(ROW(AW$11:AW$2000)-ROW(AW$11)+1)/($AU$11:$AU$2000=$DY$8),ROWS(EA$11:EA211))),"")</f>
        <v/>
      </c>
      <c r="EB211" s="26" t="str">
        <f>IFERROR(INDEX(AX$11:AX$2000,_xlfn.AGGREGATE(15,6,(ROW(AX$11:AX$2000)-ROW(AX$11)+1)/($AU$11:$AU$2000=$DY$8),ROWS(EB$11:EB211))),"")</f>
        <v/>
      </c>
      <c r="EC211" s="26" t="str">
        <f>IFERROR(INDEX(AY$11:AY$2000,_xlfn.AGGREGATE(15,6,(ROW(AY$11:AY$2000)-ROW(AY$11)+1)/($AU$11:$AU$2000=$DY$8),ROWS(EC$11:EC211))),"")</f>
        <v/>
      </c>
      <c r="ED211" s="26" t="str">
        <f>IFERROR(INDEX(AZ$11:AZ$2000,_xlfn.AGGREGATE(15,6,(ROW(AZ$11:AZ$2000)-ROW(AZ$11)+1)/($AU$11:$AU$2000=$DY$8),ROWS(ED$11:ED211))),"")</f>
        <v/>
      </c>
      <c r="EE211" s="26" t="str">
        <f>IFERROR(INDEX(BA$11:BA$2000,_xlfn.AGGREGATE(15,6,(ROW(BA$11:BA$2000)-ROW(BA$11)+1)/($AU$11:$AU$2000=$DY$8),ROWS(EE$11:EE211))),"")</f>
        <v/>
      </c>
      <c r="EF211" s="26" t="str">
        <f>IFERROR(INDEX(BB$11:BB$2000,_xlfn.AGGREGATE(15,6,(ROW(BB$11:BB$2000)-ROW(BB$11)+1)/($AU$11:$AU$2000=$DY$8),ROWS(EF$11:EF211))),"")</f>
        <v/>
      </c>
      <c r="EG211" s="26" t="str">
        <f>IFERROR(INDEX(BC$11:BC$2000,_xlfn.AGGREGATE(15,6,(ROW(BC$11:BC$2000)-ROW(BC$11)+1)/($AU$11:$AU$2000=$DY$8),ROWS(EG$11:EG211))),"")</f>
        <v/>
      </c>
      <c r="EH211" s="26" t="str">
        <f>IFERROR(INDEX(BD$11:BD$2000,_xlfn.AGGREGATE(15,6,(ROW(BD$11:BD$2000)-ROW(BD$11)+1)/($AU$11:$AU$2000=$DY$8),ROWS(EH$11:EH211))),"")</f>
        <v/>
      </c>
      <c r="EI211" s="26" t="str">
        <f>IFERROR(INDEX(BE$11:BE$2000,_xlfn.AGGREGATE(15,6,(ROW(BE$11:BE$2000)-ROW(BE$11)+1)/($AU$11:$AU$2000=$DY$8),ROWS(EI$11:EI211))),"")</f>
        <v/>
      </c>
      <c r="EJ211" s="26" t="str">
        <f>IFERROR(INDEX(BF$11:BF$2000,_xlfn.AGGREGATE(15,6,(ROW(BF$11:BF$2000)-ROW(BF$11)+1)/($AU$11:$AU$2000=$DY$8),ROWS(EJ$11:EJ211))),"")</f>
        <v/>
      </c>
      <c r="EK211" s="26" t="str">
        <f>IFERROR(INDEX(BG$11:BG$2000,_xlfn.AGGREGATE(15,6,(ROW(BG$11:BG$2000)-ROW(BG$11)+1)/($AU$11:$AU$2000=$DY$8),ROWS(EK$11:EK211))),"")</f>
        <v/>
      </c>
      <c r="EL211" s="26" t="str">
        <f>IFERROR(INDEX(BH$11:BH$2000,_xlfn.AGGREGATE(15,6,(ROW(BH$11:BH$2000)-ROW(BH$11)+1)/($AU$11:$AU$2000=$DY$8),ROWS(EL$11:EL211))),"")</f>
        <v/>
      </c>
      <c r="EM211" s="26" t="str">
        <f>IFERROR(INDEX(BI$11:BI$2000,_xlfn.AGGREGATE(15,6,(ROW(BI$11:BI$2000)-ROW(BI$11)+1)/($AU$11:$AU$2000=$DY$8),ROWS(EM$11:EM211))),"")</f>
        <v/>
      </c>
      <c r="EN211" s="26" t="str">
        <f>IFERROR(INDEX(BJ$11:BJ$2000,_xlfn.AGGREGATE(15,6,(ROW(BJ$11:BJ$2000)-ROW(BJ$11)+1)/($AU$11:$AU$2000=$DY$8),ROWS(EN$11:EN211))),"")</f>
        <v/>
      </c>
      <c r="EO211" s="26" t="str">
        <f>IFERROR(INDEX(BK$11:BK$2000,_xlfn.AGGREGATE(15,6,(ROW(BK$11:BK$2000)-ROW(BK$11)+1)/($AU$11:$AU$2000=$DY$8),ROWS(EO$11:EO211))),"")</f>
        <v/>
      </c>
      <c r="EP211" s="26" t="str">
        <f>IFERROR(INDEX(BL$11:BL$2000,_xlfn.AGGREGATE(15,6,(ROW(BL$11:BL$2000)-ROW(BL$11)+1)/($AU$11:$AU$2000=$DY$8),ROWS(EP$11:EP211))),"")</f>
        <v/>
      </c>
      <c r="EQ211" s="26" t="str">
        <f>IFERROR(INDEX(BM$11:BM$2000,_xlfn.AGGREGATE(15,6,(ROW(BM$11:BM$2000)-ROW(BM$11)+1)/($AU$11:$AU$2000=$DY$8),ROWS(EQ$11:EQ211))),"")</f>
        <v/>
      </c>
      <c r="ER211" s="26" t="str">
        <f>IFERROR(INDEX(BN$11:BN$2000,_xlfn.AGGREGATE(15,6,(ROW(BN$11:BN$2000)-ROW(BN$11)+1)/($AU$11:$AU$2000=$DY$8),ROWS(ER$11:ER211))),"")</f>
        <v/>
      </c>
      <c r="ES211" s="26" t="str">
        <f>IFERROR(INDEX(BO$11:BO$2000,_xlfn.AGGREGATE(15,6,(ROW(BO$11:BO$2000)-ROW(BO$11)+1)/($AU$11:$AU$2000=$DY$8),ROWS(ES$11:ES211))),"")</f>
        <v/>
      </c>
      <c r="ET211" s="63" t="str">
        <f>IFERROR(INDEX(BP$11:BP$2000,_xlfn.AGGREGATE(15,6,(ROW(BP$11:BP$2000)-ROW(BP$11)+1)/($AU$11:$AU$2000=$DY$8),ROWS(ET$11:ET211))),"")</f>
        <v/>
      </c>
      <c r="EU211" s="25"/>
      <c r="EX211" s="25"/>
      <c r="EY211" s="25"/>
      <c r="EZ211" s="25"/>
      <c r="FA211" s="25"/>
      <c r="FB211" s="25"/>
      <c r="FC211" s="25"/>
      <c r="FD211" s="25"/>
      <c r="FE211" s="25"/>
      <c r="FF211" s="25"/>
      <c r="FG211" s="25"/>
      <c r="FH211" s="25"/>
      <c r="FI211" s="25"/>
      <c r="FJ211" s="25"/>
      <c r="FK211" s="25"/>
      <c r="FL211" s="25"/>
      <c r="FM211" s="25"/>
      <c r="FN211" s="25"/>
      <c r="FO211" s="25"/>
      <c r="FP211" s="25"/>
      <c r="FQ211" s="25"/>
      <c r="FR211" s="25"/>
      <c r="FS211" s="25"/>
      <c r="FT211" s="25"/>
      <c r="FU211" s="49"/>
      <c r="FV211" s="21"/>
      <c r="FW211" s="25"/>
      <c r="FX211" s="25"/>
      <c r="FY211" s="25"/>
      <c r="FZ211" s="25"/>
      <c r="GA211" s="25"/>
      <c r="GB211" s="25"/>
      <c r="GC211" s="25"/>
      <c r="GD211" s="25"/>
      <c r="GE211" s="25"/>
      <c r="GF211" s="25"/>
      <c r="GG211" s="25"/>
      <c r="GH211" s="25"/>
      <c r="GI211" s="25"/>
      <c r="GJ211" s="25"/>
      <c r="GK211" s="25"/>
      <c r="GL211" s="25"/>
      <c r="GM211" s="25"/>
      <c r="GN211" s="25"/>
      <c r="GR211" s="12"/>
      <c r="GS211" s="12"/>
      <c r="GT211" s="12"/>
      <c r="GU211" s="12"/>
      <c r="GV211" s="12"/>
      <c r="GW211" s="12"/>
      <c r="GX211" s="12"/>
      <c r="GY211" s="12"/>
      <c r="GZ211" s="12"/>
      <c r="HA211" s="12"/>
      <c r="HB211" s="12"/>
      <c r="HC211" s="26"/>
      <c r="HD211" s="26"/>
      <c r="HE211" s="26"/>
      <c r="HF211" s="26"/>
      <c r="HG211" s="26"/>
      <c r="HH211" s="2"/>
      <c r="HI211" s="2"/>
      <c r="HJ211" s="25"/>
      <c r="HK211" s="2"/>
      <c r="HL211" s="2"/>
    </row>
    <row r="212" spans="14:220" x14ac:dyDescent="0.3">
      <c r="N212" s="2"/>
      <c r="O212" s="25"/>
      <c r="P212" s="25"/>
      <c r="Q212" s="25"/>
      <c r="R212" s="25"/>
      <c r="S212" s="25"/>
      <c r="T212" s="25"/>
      <c r="U212" s="25"/>
      <c r="V212" s="2"/>
      <c r="W212" s="2"/>
      <c r="X212" s="2"/>
      <c r="Y212" s="25"/>
      <c r="Z212" s="25"/>
      <c r="AA212" s="25"/>
      <c r="AB212" s="2"/>
      <c r="AC212" s="25"/>
      <c r="AD212" s="25"/>
      <c r="AE212" s="25"/>
      <c r="AF212" s="25"/>
      <c r="AG212" s="25"/>
      <c r="AH212" s="25"/>
      <c r="AI212" s="25"/>
      <c r="AJ212" s="25"/>
      <c r="AK212" s="25"/>
      <c r="AL212" s="25"/>
      <c r="AM212" s="25"/>
      <c r="AN212" s="25"/>
      <c r="AO212" s="25"/>
      <c r="AP212" s="25"/>
      <c r="AQ212" s="25"/>
      <c r="AR212" s="142"/>
      <c r="AS212" s="18">
        <v>3</v>
      </c>
      <c r="AT212" s="26" t="s">
        <v>122</v>
      </c>
      <c r="AU212" s="4" t="str">
        <f t="shared" si="312"/>
        <v>FAIL</v>
      </c>
      <c r="AV212" s="26">
        <v>3</v>
      </c>
      <c r="AW212" s="26">
        <v>3</v>
      </c>
      <c r="AX212" s="26">
        <v>1</v>
      </c>
      <c r="AY212" s="26">
        <v>1</v>
      </c>
      <c r="AZ212" s="26">
        <v>3</v>
      </c>
      <c r="BA212" s="26">
        <v>3</v>
      </c>
      <c r="BB212" s="26">
        <v>1</v>
      </c>
      <c r="BC212" s="26">
        <v>1</v>
      </c>
      <c r="BD212" s="26">
        <f t="shared" si="313"/>
        <v>243</v>
      </c>
      <c r="BE212" s="26"/>
      <c r="BF212" s="26">
        <f t="shared" si="314"/>
        <v>249</v>
      </c>
      <c r="BG212" s="63">
        <f t="shared" si="311"/>
        <v>3</v>
      </c>
      <c r="BH212" s="26"/>
      <c r="BI212" s="138">
        <f t="shared" si="315"/>
        <v>249</v>
      </c>
      <c r="BJ212" s="138">
        <f t="shared" si="316"/>
        <v>498</v>
      </c>
      <c r="BK212" s="138">
        <f t="shared" si="317"/>
        <v>741</v>
      </c>
      <c r="BL212" s="138">
        <f t="shared" si="318"/>
        <v>984</v>
      </c>
      <c r="BM212" s="138">
        <f t="shared" si="319"/>
        <v>1233</v>
      </c>
      <c r="BN212" s="138">
        <f t="shared" si="320"/>
        <v>1482</v>
      </c>
      <c r="BO212" s="138">
        <f t="shared" si="321"/>
        <v>1725</v>
      </c>
      <c r="BP212" s="138">
        <f t="shared" si="322"/>
        <v>0</v>
      </c>
      <c r="BQ212" s="26"/>
      <c r="BR212" s="26" t="str">
        <f t="shared" si="323"/>
        <v>yes2</v>
      </c>
      <c r="BS212" s="26" t="str">
        <f t="shared" si="309"/>
        <v>Int</v>
      </c>
      <c r="BT212" s="26"/>
      <c r="BU212" s="26"/>
      <c r="BV212" s="1">
        <f t="shared" si="324"/>
        <v>0</v>
      </c>
      <c r="BW212" s="1">
        <f t="shared" si="324"/>
        <v>0</v>
      </c>
      <c r="BX212" s="1">
        <f t="shared" si="324"/>
        <v>0</v>
      </c>
      <c r="BY212" s="1">
        <f t="shared" si="324"/>
        <v>0</v>
      </c>
      <c r="BZ212" s="1">
        <f t="shared" si="324"/>
        <v>0</v>
      </c>
      <c r="CA212" s="1">
        <f t="shared" si="324"/>
        <v>0</v>
      </c>
      <c r="CB212" s="1">
        <f t="shared" si="324"/>
        <v>1</v>
      </c>
      <c r="CC212" s="1">
        <f t="shared" si="324"/>
        <v>0</v>
      </c>
      <c r="CD212" s="1">
        <f t="shared" si="324"/>
        <v>0</v>
      </c>
      <c r="CE212" s="1">
        <f t="shared" si="324"/>
        <v>0</v>
      </c>
      <c r="CF212" s="1">
        <f t="shared" si="325"/>
        <v>0</v>
      </c>
      <c r="CG212" s="1">
        <f t="shared" si="325"/>
        <v>0</v>
      </c>
      <c r="CH212" s="1">
        <f t="shared" si="325"/>
        <v>0</v>
      </c>
      <c r="CI212" s="1">
        <f t="shared" si="325"/>
        <v>0</v>
      </c>
      <c r="CJ212" s="1">
        <f t="shared" si="325"/>
        <v>0</v>
      </c>
      <c r="CK212" s="1">
        <f t="shared" si="325"/>
        <v>0</v>
      </c>
      <c r="CL212" s="1">
        <f t="shared" si="325"/>
        <v>0</v>
      </c>
      <c r="CM212" s="1">
        <f t="shared" si="325"/>
        <v>0</v>
      </c>
      <c r="CN212" s="1">
        <f t="shared" si="325"/>
        <v>0</v>
      </c>
      <c r="CO212" s="1">
        <f t="shared" si="325"/>
        <v>0</v>
      </c>
      <c r="CP212" s="1">
        <f t="shared" si="326"/>
        <v>0</v>
      </c>
      <c r="CQ212" s="1">
        <f t="shared" si="326"/>
        <v>0</v>
      </c>
      <c r="CR212" s="1">
        <f t="shared" si="326"/>
        <v>0</v>
      </c>
      <c r="CS212" s="1">
        <f t="shared" si="326"/>
        <v>0</v>
      </c>
      <c r="CT212" s="1">
        <f t="shared" si="326"/>
        <v>0</v>
      </c>
      <c r="CU212" s="1">
        <f t="shared" si="326"/>
        <v>0</v>
      </c>
      <c r="CV212" s="1">
        <f t="shared" si="326"/>
        <v>0</v>
      </c>
      <c r="CW212" s="1">
        <f t="shared" si="326"/>
        <v>0</v>
      </c>
      <c r="CX212" s="1">
        <f t="shared" si="326"/>
        <v>0</v>
      </c>
      <c r="CY212" s="1">
        <f t="shared" si="326"/>
        <v>0</v>
      </c>
      <c r="CZ212" s="1">
        <f t="shared" si="327"/>
        <v>0</v>
      </c>
      <c r="DA212" s="1">
        <f t="shared" si="327"/>
        <v>0</v>
      </c>
      <c r="DB212" s="1">
        <f t="shared" si="327"/>
        <v>0</v>
      </c>
      <c r="DC212" s="1">
        <f t="shared" si="327"/>
        <v>0</v>
      </c>
      <c r="DD212" s="1">
        <f t="shared" si="327"/>
        <v>0</v>
      </c>
      <c r="DE212" s="1">
        <f t="shared" si="327"/>
        <v>0</v>
      </c>
      <c r="DF212" s="1">
        <f t="shared" si="327"/>
        <v>0</v>
      </c>
      <c r="DG212" s="1">
        <f t="shared" si="327"/>
        <v>1</v>
      </c>
      <c r="DH212" s="1">
        <f t="shared" si="327"/>
        <v>0</v>
      </c>
      <c r="DI212" s="1">
        <f t="shared" si="327"/>
        <v>0</v>
      </c>
      <c r="DJ212" s="1">
        <f t="shared" si="328"/>
        <v>0</v>
      </c>
      <c r="DK212" s="1">
        <f t="shared" si="328"/>
        <v>0</v>
      </c>
      <c r="DL212" s="1">
        <f t="shared" si="328"/>
        <v>0</v>
      </c>
      <c r="DM212" s="1">
        <f t="shared" si="328"/>
        <v>1</v>
      </c>
      <c r="DN212" s="1">
        <f t="shared" si="328"/>
        <v>0</v>
      </c>
      <c r="DO212" s="1">
        <f t="shared" si="328"/>
        <v>0</v>
      </c>
      <c r="DP212" s="26"/>
      <c r="DQ212" s="26"/>
      <c r="DR212" s="26"/>
      <c r="DS212" s="26"/>
      <c r="DT212" s="366"/>
      <c r="DU212" s="142"/>
      <c r="DV212" s="26"/>
      <c r="DW212" s="48">
        <v>199</v>
      </c>
      <c r="DX212" s="26" t="str">
        <f>IFERROR(INDEX(AT$11:AT$2000,_xlfn.AGGREGATE(15,6,(ROW(AT$11:AT$2000)-ROW(AT$11)+1)/($AU$11:$AU$2000=$DY$8),ROWS(DX$11:DX212))),"")</f>
        <v/>
      </c>
      <c r="DY212" s="4" t="str">
        <f>IFERROR(INDEX(AU$11:AU$2000,_xlfn.AGGREGATE(15,6,(ROW(AU$11:AU$2000)-ROW(AU$11)+1)/($AU$11:$AU$2000=$DY$8),ROWS(DY$11:DY212))),"")</f>
        <v/>
      </c>
      <c r="DZ212" s="26" t="str">
        <f>IFERROR(INDEX(AV$11:AV$2000,_xlfn.AGGREGATE(15,6,(ROW(AV$11:AV$2000)-ROW(AV$11)+1)/($AU$11:$AU$2000=$DY$8),ROWS(DZ$11:DZ212))),"")</f>
        <v/>
      </c>
      <c r="EA212" s="26" t="str">
        <f>IFERROR(INDEX(AW$11:AW$2000,_xlfn.AGGREGATE(15,6,(ROW(AW$11:AW$2000)-ROW(AW$11)+1)/($AU$11:$AU$2000=$DY$8),ROWS(EA$11:EA212))),"")</f>
        <v/>
      </c>
      <c r="EB212" s="26" t="str">
        <f>IFERROR(INDEX(AX$11:AX$2000,_xlfn.AGGREGATE(15,6,(ROW(AX$11:AX$2000)-ROW(AX$11)+1)/($AU$11:$AU$2000=$DY$8),ROWS(EB$11:EB212))),"")</f>
        <v/>
      </c>
      <c r="EC212" s="26" t="str">
        <f>IFERROR(INDEX(AY$11:AY$2000,_xlfn.AGGREGATE(15,6,(ROW(AY$11:AY$2000)-ROW(AY$11)+1)/($AU$11:$AU$2000=$DY$8),ROWS(EC$11:EC212))),"")</f>
        <v/>
      </c>
      <c r="ED212" s="26" t="str">
        <f>IFERROR(INDEX(AZ$11:AZ$2000,_xlfn.AGGREGATE(15,6,(ROW(AZ$11:AZ$2000)-ROW(AZ$11)+1)/($AU$11:$AU$2000=$DY$8),ROWS(ED$11:ED212))),"")</f>
        <v/>
      </c>
      <c r="EE212" s="26" t="str">
        <f>IFERROR(INDEX(BA$11:BA$2000,_xlfn.AGGREGATE(15,6,(ROW(BA$11:BA$2000)-ROW(BA$11)+1)/($AU$11:$AU$2000=$DY$8),ROWS(EE$11:EE212))),"")</f>
        <v/>
      </c>
      <c r="EF212" s="26" t="str">
        <f>IFERROR(INDEX(BB$11:BB$2000,_xlfn.AGGREGATE(15,6,(ROW(BB$11:BB$2000)-ROW(BB$11)+1)/($AU$11:$AU$2000=$DY$8),ROWS(EF$11:EF212))),"")</f>
        <v/>
      </c>
      <c r="EG212" s="26" t="str">
        <f>IFERROR(INDEX(BC$11:BC$2000,_xlfn.AGGREGATE(15,6,(ROW(BC$11:BC$2000)-ROW(BC$11)+1)/($AU$11:$AU$2000=$DY$8),ROWS(EG$11:EG212))),"")</f>
        <v/>
      </c>
      <c r="EH212" s="26" t="str">
        <f>IFERROR(INDEX(BD$11:BD$2000,_xlfn.AGGREGATE(15,6,(ROW(BD$11:BD$2000)-ROW(BD$11)+1)/($AU$11:$AU$2000=$DY$8),ROWS(EH$11:EH212))),"")</f>
        <v/>
      </c>
      <c r="EI212" s="26" t="str">
        <f>IFERROR(INDEX(BE$11:BE$2000,_xlfn.AGGREGATE(15,6,(ROW(BE$11:BE$2000)-ROW(BE$11)+1)/($AU$11:$AU$2000=$DY$8),ROWS(EI$11:EI212))),"")</f>
        <v/>
      </c>
      <c r="EJ212" s="26" t="str">
        <f>IFERROR(INDEX(BF$11:BF$2000,_xlfn.AGGREGATE(15,6,(ROW(BF$11:BF$2000)-ROW(BF$11)+1)/($AU$11:$AU$2000=$DY$8),ROWS(EJ$11:EJ212))),"")</f>
        <v/>
      </c>
      <c r="EK212" s="26" t="str">
        <f>IFERROR(INDEX(BG$11:BG$2000,_xlfn.AGGREGATE(15,6,(ROW(BG$11:BG$2000)-ROW(BG$11)+1)/($AU$11:$AU$2000=$DY$8),ROWS(EK$11:EK212))),"")</f>
        <v/>
      </c>
      <c r="EL212" s="26" t="str">
        <f>IFERROR(INDEX(BH$11:BH$2000,_xlfn.AGGREGATE(15,6,(ROW(BH$11:BH$2000)-ROW(BH$11)+1)/($AU$11:$AU$2000=$DY$8),ROWS(EL$11:EL212))),"")</f>
        <v/>
      </c>
      <c r="EM212" s="26" t="str">
        <f>IFERROR(INDEX(BI$11:BI$2000,_xlfn.AGGREGATE(15,6,(ROW(BI$11:BI$2000)-ROW(BI$11)+1)/($AU$11:$AU$2000=$DY$8),ROWS(EM$11:EM212))),"")</f>
        <v/>
      </c>
      <c r="EN212" s="26" t="str">
        <f>IFERROR(INDEX(BJ$11:BJ$2000,_xlfn.AGGREGATE(15,6,(ROW(BJ$11:BJ$2000)-ROW(BJ$11)+1)/($AU$11:$AU$2000=$DY$8),ROWS(EN$11:EN212))),"")</f>
        <v/>
      </c>
      <c r="EO212" s="26" t="str">
        <f>IFERROR(INDEX(BK$11:BK$2000,_xlfn.AGGREGATE(15,6,(ROW(BK$11:BK$2000)-ROW(BK$11)+1)/($AU$11:$AU$2000=$DY$8),ROWS(EO$11:EO212))),"")</f>
        <v/>
      </c>
      <c r="EP212" s="26" t="str">
        <f>IFERROR(INDEX(BL$11:BL$2000,_xlfn.AGGREGATE(15,6,(ROW(BL$11:BL$2000)-ROW(BL$11)+1)/($AU$11:$AU$2000=$DY$8),ROWS(EP$11:EP212))),"")</f>
        <v/>
      </c>
      <c r="EQ212" s="26" t="str">
        <f>IFERROR(INDEX(BM$11:BM$2000,_xlfn.AGGREGATE(15,6,(ROW(BM$11:BM$2000)-ROW(BM$11)+1)/($AU$11:$AU$2000=$DY$8),ROWS(EQ$11:EQ212))),"")</f>
        <v/>
      </c>
      <c r="ER212" s="26" t="str">
        <f>IFERROR(INDEX(BN$11:BN$2000,_xlfn.AGGREGATE(15,6,(ROW(BN$11:BN$2000)-ROW(BN$11)+1)/($AU$11:$AU$2000=$DY$8),ROWS(ER$11:ER212))),"")</f>
        <v/>
      </c>
      <c r="ES212" s="26" t="str">
        <f>IFERROR(INDEX(BO$11:BO$2000,_xlfn.AGGREGATE(15,6,(ROW(BO$11:BO$2000)-ROW(BO$11)+1)/($AU$11:$AU$2000=$DY$8),ROWS(ES$11:ES212))),"")</f>
        <v/>
      </c>
      <c r="ET212" s="63" t="str">
        <f>IFERROR(INDEX(BP$11:BP$2000,_xlfn.AGGREGATE(15,6,(ROW(BP$11:BP$2000)-ROW(BP$11)+1)/($AU$11:$AU$2000=$DY$8),ROWS(ET$11:ET212))),"")</f>
        <v/>
      </c>
      <c r="EU212" s="25"/>
      <c r="EX212" s="25"/>
      <c r="EY212" s="25"/>
      <c r="EZ212" s="25"/>
      <c r="FA212" s="25"/>
      <c r="FB212" s="25"/>
      <c r="FC212" s="25"/>
      <c r="FD212" s="25"/>
      <c r="FE212" s="25"/>
      <c r="FF212" s="25"/>
      <c r="FG212" s="25"/>
      <c r="FH212" s="25"/>
      <c r="FI212" s="25"/>
      <c r="FJ212" s="25"/>
      <c r="FK212" s="25"/>
      <c r="FL212" s="25"/>
      <c r="FM212" s="25"/>
      <c r="FN212" s="25"/>
      <c r="FO212" s="25"/>
      <c r="FP212" s="25"/>
      <c r="FQ212" s="25"/>
      <c r="FR212" s="25"/>
      <c r="FS212" s="25"/>
      <c r="FT212" s="25"/>
      <c r="FU212" s="49"/>
      <c r="FV212" s="21"/>
      <c r="FW212" s="25"/>
      <c r="FX212" s="25"/>
      <c r="FY212" s="25"/>
      <c r="FZ212" s="25"/>
      <c r="GA212" s="25"/>
      <c r="GB212" s="25"/>
      <c r="GC212" s="25"/>
      <c r="GD212" s="25"/>
      <c r="GE212" s="25"/>
      <c r="GF212" s="25"/>
      <c r="GG212" s="25"/>
      <c r="GH212" s="25"/>
      <c r="GI212" s="25"/>
      <c r="GJ212" s="25"/>
      <c r="GK212" s="25"/>
      <c r="GL212" s="25"/>
      <c r="GM212" s="25"/>
      <c r="GN212" s="25"/>
      <c r="GR212" s="12"/>
      <c r="GS212" s="12"/>
      <c r="GT212" s="12"/>
      <c r="GU212" s="12"/>
      <c r="GV212" s="12"/>
      <c r="GW212" s="12"/>
      <c r="GX212" s="12"/>
      <c r="GY212" s="12"/>
      <c r="GZ212" s="12"/>
      <c r="HA212" s="12"/>
      <c r="HB212" s="12"/>
      <c r="HC212" s="26"/>
      <c r="HD212" s="26"/>
      <c r="HE212" s="26"/>
      <c r="HF212" s="26"/>
      <c r="HG212" s="26"/>
      <c r="HH212" s="2"/>
      <c r="HI212" s="2"/>
      <c r="HJ212" s="25"/>
      <c r="HK212" s="2"/>
      <c r="HL212" s="2"/>
    </row>
    <row r="213" spans="14:220" x14ac:dyDescent="0.3">
      <c r="N213" s="2"/>
      <c r="O213" s="25"/>
      <c r="P213" s="25"/>
      <c r="Q213" s="25"/>
      <c r="R213" s="25"/>
      <c r="S213" s="25"/>
      <c r="T213" s="25"/>
      <c r="U213" s="25"/>
      <c r="V213" s="2"/>
      <c r="W213" s="2"/>
      <c r="X213" s="2"/>
      <c r="Y213" s="25"/>
      <c r="Z213" s="25"/>
      <c r="AA213" s="25"/>
      <c r="AB213" s="2"/>
      <c r="AC213" s="25"/>
      <c r="AD213" s="25"/>
      <c r="AE213" s="25"/>
      <c r="AF213" s="25"/>
      <c r="AG213" s="25"/>
      <c r="AH213" s="25"/>
      <c r="AI213" s="25"/>
      <c r="AJ213" s="25"/>
      <c r="AK213" s="25"/>
      <c r="AL213" s="25"/>
      <c r="AM213" s="25"/>
      <c r="AN213" s="25"/>
      <c r="AO213" s="25"/>
      <c r="AP213" s="25"/>
      <c r="AQ213" s="25"/>
      <c r="AR213" s="142"/>
      <c r="AS213" s="18">
        <v>4</v>
      </c>
      <c r="AT213" s="26" t="s">
        <v>122</v>
      </c>
      <c r="AU213" s="4" t="str">
        <f t="shared" si="312"/>
        <v>FAIL</v>
      </c>
      <c r="AV213" s="26">
        <v>3</v>
      </c>
      <c r="AW213" s="26">
        <v>3</v>
      </c>
      <c r="AX213" s="26">
        <v>1</v>
      </c>
      <c r="AY213" s="26">
        <v>1</v>
      </c>
      <c r="AZ213" s="26">
        <v>3</v>
      </c>
      <c r="BA213" s="26">
        <v>3</v>
      </c>
      <c r="BB213" s="26">
        <v>1</v>
      </c>
      <c r="BC213" s="26">
        <v>1</v>
      </c>
      <c r="BD213" s="26">
        <f t="shared" si="313"/>
        <v>242</v>
      </c>
      <c r="BE213" s="26"/>
      <c r="BF213" s="26">
        <f t="shared" si="314"/>
        <v>250</v>
      </c>
      <c r="BG213" s="63">
        <f t="shared" si="311"/>
        <v>4</v>
      </c>
      <c r="BH213" s="26"/>
      <c r="BI213" s="138">
        <f t="shared" si="315"/>
        <v>250</v>
      </c>
      <c r="BJ213" s="138">
        <f t="shared" si="316"/>
        <v>500</v>
      </c>
      <c r="BK213" s="138">
        <f t="shared" si="317"/>
        <v>742</v>
      </c>
      <c r="BL213" s="138">
        <f t="shared" si="318"/>
        <v>984</v>
      </c>
      <c r="BM213" s="138">
        <f t="shared" si="319"/>
        <v>1234</v>
      </c>
      <c r="BN213" s="138">
        <f t="shared" si="320"/>
        <v>1484</v>
      </c>
      <c r="BO213" s="138">
        <f t="shared" si="321"/>
        <v>1726</v>
      </c>
      <c r="BP213" s="138">
        <f t="shared" si="322"/>
        <v>0</v>
      </c>
      <c r="BQ213" s="26"/>
      <c r="BR213" s="26" t="str">
        <f t="shared" si="323"/>
        <v>yes2</v>
      </c>
      <c r="BS213" s="26" t="str">
        <f t="shared" si="309"/>
        <v>Int</v>
      </c>
      <c r="BT213" s="26"/>
      <c r="BU213" s="26"/>
      <c r="BV213" s="1">
        <f t="shared" si="324"/>
        <v>0</v>
      </c>
      <c r="BW213" s="1">
        <f t="shared" si="324"/>
        <v>0</v>
      </c>
      <c r="BX213" s="1">
        <f t="shared" si="324"/>
        <v>0</v>
      </c>
      <c r="BY213" s="1">
        <f t="shared" si="324"/>
        <v>0</v>
      </c>
      <c r="BZ213" s="1">
        <f t="shared" si="324"/>
        <v>0</v>
      </c>
      <c r="CA213" s="1">
        <f t="shared" si="324"/>
        <v>0</v>
      </c>
      <c r="CB213" s="1">
        <f t="shared" si="324"/>
        <v>1</v>
      </c>
      <c r="CC213" s="1">
        <f t="shared" si="324"/>
        <v>0</v>
      </c>
      <c r="CD213" s="1">
        <f t="shared" si="324"/>
        <v>0</v>
      </c>
      <c r="CE213" s="1">
        <f t="shared" si="324"/>
        <v>0</v>
      </c>
      <c r="CF213" s="1">
        <f t="shared" si="325"/>
        <v>0</v>
      </c>
      <c r="CG213" s="1">
        <f t="shared" si="325"/>
        <v>0</v>
      </c>
      <c r="CH213" s="1">
        <f t="shared" si="325"/>
        <v>0</v>
      </c>
      <c r="CI213" s="1">
        <f t="shared" si="325"/>
        <v>0</v>
      </c>
      <c r="CJ213" s="1">
        <f t="shared" si="325"/>
        <v>0</v>
      </c>
      <c r="CK213" s="1">
        <f t="shared" si="325"/>
        <v>0</v>
      </c>
      <c r="CL213" s="1">
        <f t="shared" si="325"/>
        <v>0</v>
      </c>
      <c r="CM213" s="1">
        <f t="shared" si="325"/>
        <v>0</v>
      </c>
      <c r="CN213" s="1">
        <f t="shared" si="325"/>
        <v>0</v>
      </c>
      <c r="CO213" s="1">
        <f t="shared" si="325"/>
        <v>0</v>
      </c>
      <c r="CP213" s="1">
        <f t="shared" si="326"/>
        <v>0</v>
      </c>
      <c r="CQ213" s="1">
        <f t="shared" si="326"/>
        <v>0</v>
      </c>
      <c r="CR213" s="1">
        <f t="shared" si="326"/>
        <v>0</v>
      </c>
      <c r="CS213" s="1">
        <f t="shared" si="326"/>
        <v>0</v>
      </c>
      <c r="CT213" s="1">
        <f t="shared" si="326"/>
        <v>0</v>
      </c>
      <c r="CU213" s="1">
        <f t="shared" si="326"/>
        <v>0</v>
      </c>
      <c r="CV213" s="1">
        <f t="shared" si="326"/>
        <v>0</v>
      </c>
      <c r="CW213" s="1">
        <f t="shared" si="326"/>
        <v>0</v>
      </c>
      <c r="CX213" s="1">
        <f t="shared" si="326"/>
        <v>0</v>
      </c>
      <c r="CY213" s="1">
        <f t="shared" si="326"/>
        <v>0</v>
      </c>
      <c r="CZ213" s="1">
        <f t="shared" si="327"/>
        <v>0</v>
      </c>
      <c r="DA213" s="1">
        <f t="shared" si="327"/>
        <v>0</v>
      </c>
      <c r="DB213" s="1">
        <f t="shared" si="327"/>
        <v>0</v>
      </c>
      <c r="DC213" s="1">
        <f t="shared" si="327"/>
        <v>0</v>
      </c>
      <c r="DD213" s="1">
        <f t="shared" si="327"/>
        <v>0</v>
      </c>
      <c r="DE213" s="1">
        <f t="shared" si="327"/>
        <v>0</v>
      </c>
      <c r="DF213" s="1">
        <f t="shared" si="327"/>
        <v>0</v>
      </c>
      <c r="DG213" s="1">
        <f t="shared" si="327"/>
        <v>1</v>
      </c>
      <c r="DH213" s="1">
        <f t="shared" si="327"/>
        <v>0</v>
      </c>
      <c r="DI213" s="1">
        <f t="shared" si="327"/>
        <v>0</v>
      </c>
      <c r="DJ213" s="1">
        <f t="shared" si="328"/>
        <v>0</v>
      </c>
      <c r="DK213" s="1">
        <f t="shared" si="328"/>
        <v>0</v>
      </c>
      <c r="DL213" s="1">
        <f t="shared" si="328"/>
        <v>0</v>
      </c>
      <c r="DM213" s="1">
        <f t="shared" si="328"/>
        <v>1</v>
      </c>
      <c r="DN213" s="1">
        <f t="shared" si="328"/>
        <v>0</v>
      </c>
      <c r="DO213" s="1">
        <f t="shared" si="328"/>
        <v>0</v>
      </c>
      <c r="DP213" s="26"/>
      <c r="DQ213" s="26"/>
      <c r="DR213" s="26"/>
      <c r="DS213" s="26"/>
      <c r="DT213" s="366"/>
      <c r="DU213" s="142"/>
      <c r="DV213" s="26"/>
      <c r="DW213" s="48">
        <v>200</v>
      </c>
      <c r="DX213" s="26" t="str">
        <f>IFERROR(INDEX(AT$11:AT$2000,_xlfn.AGGREGATE(15,6,(ROW(AT$11:AT$2000)-ROW(AT$11)+1)/($AU$11:$AU$2000=$DY$8),ROWS(DX$11:DX213))),"")</f>
        <v/>
      </c>
      <c r="DY213" s="4" t="str">
        <f>IFERROR(INDEX(AU$11:AU$2000,_xlfn.AGGREGATE(15,6,(ROW(AU$11:AU$2000)-ROW(AU$11)+1)/($AU$11:$AU$2000=$DY$8),ROWS(DY$11:DY213))),"")</f>
        <v/>
      </c>
      <c r="DZ213" s="26" t="str">
        <f>IFERROR(INDEX(AV$11:AV$2000,_xlfn.AGGREGATE(15,6,(ROW(AV$11:AV$2000)-ROW(AV$11)+1)/($AU$11:$AU$2000=$DY$8),ROWS(DZ$11:DZ213))),"")</f>
        <v/>
      </c>
      <c r="EA213" s="26" t="str">
        <f>IFERROR(INDEX(AW$11:AW$2000,_xlfn.AGGREGATE(15,6,(ROW(AW$11:AW$2000)-ROW(AW$11)+1)/($AU$11:$AU$2000=$DY$8),ROWS(EA$11:EA213))),"")</f>
        <v/>
      </c>
      <c r="EB213" s="26" t="str">
        <f>IFERROR(INDEX(AX$11:AX$2000,_xlfn.AGGREGATE(15,6,(ROW(AX$11:AX$2000)-ROW(AX$11)+1)/($AU$11:$AU$2000=$DY$8),ROWS(EB$11:EB213))),"")</f>
        <v/>
      </c>
      <c r="EC213" s="26" t="str">
        <f>IFERROR(INDEX(AY$11:AY$2000,_xlfn.AGGREGATE(15,6,(ROW(AY$11:AY$2000)-ROW(AY$11)+1)/($AU$11:$AU$2000=$DY$8),ROWS(EC$11:EC213))),"")</f>
        <v/>
      </c>
      <c r="ED213" s="26" t="str">
        <f>IFERROR(INDEX(AZ$11:AZ$2000,_xlfn.AGGREGATE(15,6,(ROW(AZ$11:AZ$2000)-ROW(AZ$11)+1)/($AU$11:$AU$2000=$DY$8),ROWS(ED$11:ED213))),"")</f>
        <v/>
      </c>
      <c r="EE213" s="26" t="str">
        <f>IFERROR(INDEX(BA$11:BA$2000,_xlfn.AGGREGATE(15,6,(ROW(BA$11:BA$2000)-ROW(BA$11)+1)/($AU$11:$AU$2000=$DY$8),ROWS(EE$11:EE213))),"")</f>
        <v/>
      </c>
      <c r="EF213" s="26" t="str">
        <f>IFERROR(INDEX(BB$11:BB$2000,_xlfn.AGGREGATE(15,6,(ROW(BB$11:BB$2000)-ROW(BB$11)+1)/($AU$11:$AU$2000=$DY$8),ROWS(EF$11:EF213))),"")</f>
        <v/>
      </c>
      <c r="EG213" s="26" t="str">
        <f>IFERROR(INDEX(BC$11:BC$2000,_xlfn.AGGREGATE(15,6,(ROW(BC$11:BC$2000)-ROW(BC$11)+1)/($AU$11:$AU$2000=$DY$8),ROWS(EG$11:EG213))),"")</f>
        <v/>
      </c>
      <c r="EH213" s="26" t="str">
        <f>IFERROR(INDEX(BD$11:BD$2000,_xlfn.AGGREGATE(15,6,(ROW(BD$11:BD$2000)-ROW(BD$11)+1)/($AU$11:$AU$2000=$DY$8),ROWS(EH$11:EH213))),"")</f>
        <v/>
      </c>
      <c r="EI213" s="26" t="str">
        <f>IFERROR(INDEX(BE$11:BE$2000,_xlfn.AGGREGATE(15,6,(ROW(BE$11:BE$2000)-ROW(BE$11)+1)/($AU$11:$AU$2000=$DY$8),ROWS(EI$11:EI213))),"")</f>
        <v/>
      </c>
      <c r="EJ213" s="26" t="str">
        <f>IFERROR(INDEX(BF$11:BF$2000,_xlfn.AGGREGATE(15,6,(ROW(BF$11:BF$2000)-ROW(BF$11)+1)/($AU$11:$AU$2000=$DY$8),ROWS(EJ$11:EJ213))),"")</f>
        <v/>
      </c>
      <c r="EK213" s="26" t="str">
        <f>IFERROR(INDEX(BG$11:BG$2000,_xlfn.AGGREGATE(15,6,(ROW(BG$11:BG$2000)-ROW(BG$11)+1)/($AU$11:$AU$2000=$DY$8),ROWS(EK$11:EK213))),"")</f>
        <v/>
      </c>
      <c r="EL213" s="26" t="str">
        <f>IFERROR(INDEX(BH$11:BH$2000,_xlfn.AGGREGATE(15,6,(ROW(BH$11:BH$2000)-ROW(BH$11)+1)/($AU$11:$AU$2000=$DY$8),ROWS(EL$11:EL213))),"")</f>
        <v/>
      </c>
      <c r="EM213" s="26" t="str">
        <f>IFERROR(INDEX(BI$11:BI$2000,_xlfn.AGGREGATE(15,6,(ROW(BI$11:BI$2000)-ROW(BI$11)+1)/($AU$11:$AU$2000=$DY$8),ROWS(EM$11:EM213))),"")</f>
        <v/>
      </c>
      <c r="EN213" s="26" t="str">
        <f>IFERROR(INDEX(BJ$11:BJ$2000,_xlfn.AGGREGATE(15,6,(ROW(BJ$11:BJ$2000)-ROW(BJ$11)+1)/($AU$11:$AU$2000=$DY$8),ROWS(EN$11:EN213))),"")</f>
        <v/>
      </c>
      <c r="EO213" s="26" t="str">
        <f>IFERROR(INDEX(BK$11:BK$2000,_xlfn.AGGREGATE(15,6,(ROW(BK$11:BK$2000)-ROW(BK$11)+1)/($AU$11:$AU$2000=$DY$8),ROWS(EO$11:EO213))),"")</f>
        <v/>
      </c>
      <c r="EP213" s="26" t="str">
        <f>IFERROR(INDEX(BL$11:BL$2000,_xlfn.AGGREGATE(15,6,(ROW(BL$11:BL$2000)-ROW(BL$11)+1)/($AU$11:$AU$2000=$DY$8),ROWS(EP$11:EP213))),"")</f>
        <v/>
      </c>
      <c r="EQ213" s="26" t="str">
        <f>IFERROR(INDEX(BM$11:BM$2000,_xlfn.AGGREGATE(15,6,(ROW(BM$11:BM$2000)-ROW(BM$11)+1)/($AU$11:$AU$2000=$DY$8),ROWS(EQ$11:EQ213))),"")</f>
        <v/>
      </c>
      <c r="ER213" s="26" t="str">
        <f>IFERROR(INDEX(BN$11:BN$2000,_xlfn.AGGREGATE(15,6,(ROW(BN$11:BN$2000)-ROW(BN$11)+1)/($AU$11:$AU$2000=$DY$8),ROWS(ER$11:ER213))),"")</f>
        <v/>
      </c>
      <c r="ES213" s="26" t="str">
        <f>IFERROR(INDEX(BO$11:BO$2000,_xlfn.AGGREGATE(15,6,(ROW(BO$11:BO$2000)-ROW(BO$11)+1)/($AU$11:$AU$2000=$DY$8),ROWS(ES$11:ES213))),"")</f>
        <v/>
      </c>
      <c r="ET213" s="63" t="str">
        <f>IFERROR(INDEX(BP$11:BP$2000,_xlfn.AGGREGATE(15,6,(ROW(BP$11:BP$2000)-ROW(BP$11)+1)/($AU$11:$AU$2000=$DY$8),ROWS(ET$11:ET213))),"")</f>
        <v/>
      </c>
      <c r="EU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49"/>
      <c r="FV213" s="21"/>
      <c r="FW213" s="25"/>
      <c r="FX213" s="25"/>
      <c r="FY213" s="25"/>
      <c r="FZ213" s="25"/>
      <c r="GA213" s="25"/>
      <c r="GB213" s="25"/>
      <c r="GC213" s="25"/>
      <c r="GD213" s="25"/>
      <c r="GE213" s="25"/>
      <c r="GF213" s="25"/>
      <c r="GG213" s="25"/>
      <c r="GH213" s="25"/>
      <c r="GI213" s="25"/>
      <c r="GJ213" s="25"/>
      <c r="GK213" s="25"/>
      <c r="GL213" s="25"/>
      <c r="GM213" s="25"/>
      <c r="GN213" s="25"/>
      <c r="GR213" s="12"/>
      <c r="GS213" s="12"/>
      <c r="GT213" s="12"/>
      <c r="GU213" s="12"/>
      <c r="GV213" s="12"/>
      <c r="GW213" s="12"/>
      <c r="GX213" s="12"/>
      <c r="GY213" s="12"/>
      <c r="GZ213" s="12"/>
      <c r="HA213" s="12"/>
      <c r="HB213" s="12"/>
      <c r="HC213" s="26"/>
      <c r="HD213" s="26"/>
      <c r="HE213" s="26"/>
      <c r="HF213" s="26"/>
      <c r="HG213" s="26"/>
      <c r="HH213" s="2"/>
      <c r="HI213" s="2"/>
      <c r="HJ213" s="25"/>
      <c r="HK213" s="2"/>
      <c r="HL213" s="2"/>
    </row>
    <row r="214" spans="14:220" x14ac:dyDescent="0.3">
      <c r="N214" s="2"/>
      <c r="O214" s="25"/>
      <c r="P214" s="25"/>
      <c r="Q214" s="25"/>
      <c r="R214" s="25"/>
      <c r="S214" s="25"/>
      <c r="T214" s="25"/>
      <c r="U214" s="25"/>
      <c r="V214" s="2"/>
      <c r="W214" s="2"/>
      <c r="X214" s="2"/>
      <c r="Y214" s="25"/>
      <c r="Z214" s="25"/>
      <c r="AA214" s="25"/>
      <c r="AB214" s="2"/>
      <c r="AC214" s="25"/>
      <c r="AD214" s="25"/>
      <c r="AE214" s="25"/>
      <c r="AF214" s="25"/>
      <c r="AG214" s="25"/>
      <c r="AH214" s="25"/>
      <c r="AI214" s="25"/>
      <c r="AJ214" s="25"/>
      <c r="AK214" s="25"/>
      <c r="AL214" s="25"/>
      <c r="AM214" s="25"/>
      <c r="AN214" s="25"/>
      <c r="AO214" s="25"/>
      <c r="AP214" s="25"/>
      <c r="AQ214" s="25"/>
      <c r="AR214" s="142"/>
      <c r="AS214" s="18">
        <v>5</v>
      </c>
      <c r="AT214" s="26" t="s">
        <v>122</v>
      </c>
      <c r="AU214" s="4" t="str">
        <f t="shared" si="312"/>
        <v>FAIL</v>
      </c>
      <c r="AV214" s="26">
        <v>3</v>
      </c>
      <c r="AW214" s="26">
        <v>3</v>
      </c>
      <c r="AX214" s="26">
        <v>1</v>
      </c>
      <c r="AY214" s="26">
        <v>1</v>
      </c>
      <c r="AZ214" s="26">
        <v>3</v>
      </c>
      <c r="BA214" s="26">
        <v>3</v>
      </c>
      <c r="BB214" s="26">
        <v>1</v>
      </c>
      <c r="BC214" s="26">
        <v>1</v>
      </c>
      <c r="BD214" s="26">
        <f t="shared" si="313"/>
        <v>241</v>
      </c>
      <c r="BE214" s="26"/>
      <c r="BF214" s="26">
        <f t="shared" si="314"/>
        <v>251</v>
      </c>
      <c r="BG214" s="63">
        <f t="shared" si="311"/>
        <v>5</v>
      </c>
      <c r="BH214" s="26"/>
      <c r="BI214" s="138">
        <f t="shared" si="315"/>
        <v>251</v>
      </c>
      <c r="BJ214" s="138">
        <f t="shared" si="316"/>
        <v>502</v>
      </c>
      <c r="BK214" s="138">
        <f t="shared" si="317"/>
        <v>743</v>
      </c>
      <c r="BL214" s="138">
        <f t="shared" si="318"/>
        <v>984</v>
      </c>
      <c r="BM214" s="138">
        <f t="shared" si="319"/>
        <v>1235</v>
      </c>
      <c r="BN214" s="138">
        <f t="shared" si="320"/>
        <v>1486</v>
      </c>
      <c r="BO214" s="138">
        <f t="shared" si="321"/>
        <v>1727</v>
      </c>
      <c r="BP214" s="138">
        <f t="shared" si="322"/>
        <v>0</v>
      </c>
      <c r="BQ214" s="26"/>
      <c r="BR214" s="26" t="str">
        <f t="shared" si="323"/>
        <v>yes2</v>
      </c>
      <c r="BS214" s="26" t="str">
        <f t="shared" si="309"/>
        <v>Int</v>
      </c>
      <c r="BT214" s="26"/>
      <c r="BU214" s="26"/>
      <c r="BV214" s="1">
        <f t="shared" si="324"/>
        <v>0</v>
      </c>
      <c r="BW214" s="1">
        <f t="shared" si="324"/>
        <v>0</v>
      </c>
      <c r="BX214" s="1">
        <f t="shared" si="324"/>
        <v>0</v>
      </c>
      <c r="BY214" s="1">
        <f t="shared" si="324"/>
        <v>0</v>
      </c>
      <c r="BZ214" s="1">
        <f t="shared" si="324"/>
        <v>0</v>
      </c>
      <c r="CA214" s="1">
        <f t="shared" si="324"/>
        <v>0</v>
      </c>
      <c r="CB214" s="1">
        <f t="shared" si="324"/>
        <v>1</v>
      </c>
      <c r="CC214" s="1">
        <f t="shared" si="324"/>
        <v>0</v>
      </c>
      <c r="CD214" s="1">
        <f t="shared" si="324"/>
        <v>0</v>
      </c>
      <c r="CE214" s="1">
        <f t="shared" si="324"/>
        <v>0</v>
      </c>
      <c r="CF214" s="1">
        <f t="shared" si="325"/>
        <v>0</v>
      </c>
      <c r="CG214" s="1">
        <f t="shared" si="325"/>
        <v>0</v>
      </c>
      <c r="CH214" s="1">
        <f t="shared" si="325"/>
        <v>0</v>
      </c>
      <c r="CI214" s="1">
        <f t="shared" si="325"/>
        <v>0</v>
      </c>
      <c r="CJ214" s="1">
        <f t="shared" si="325"/>
        <v>0</v>
      </c>
      <c r="CK214" s="1">
        <f t="shared" si="325"/>
        <v>0</v>
      </c>
      <c r="CL214" s="1">
        <f t="shared" si="325"/>
        <v>0</v>
      </c>
      <c r="CM214" s="1">
        <f t="shared" si="325"/>
        <v>0</v>
      </c>
      <c r="CN214" s="1">
        <f t="shared" si="325"/>
        <v>0</v>
      </c>
      <c r="CO214" s="1">
        <f t="shared" si="325"/>
        <v>0</v>
      </c>
      <c r="CP214" s="1">
        <f t="shared" si="326"/>
        <v>0</v>
      </c>
      <c r="CQ214" s="1">
        <f t="shared" si="326"/>
        <v>0</v>
      </c>
      <c r="CR214" s="1">
        <f t="shared" si="326"/>
        <v>0</v>
      </c>
      <c r="CS214" s="1">
        <f t="shared" si="326"/>
        <v>0</v>
      </c>
      <c r="CT214" s="1">
        <f t="shared" si="326"/>
        <v>0</v>
      </c>
      <c r="CU214" s="1">
        <f t="shared" si="326"/>
        <v>0</v>
      </c>
      <c r="CV214" s="1">
        <f t="shared" si="326"/>
        <v>0</v>
      </c>
      <c r="CW214" s="1">
        <f t="shared" si="326"/>
        <v>0</v>
      </c>
      <c r="CX214" s="1">
        <f t="shared" si="326"/>
        <v>0</v>
      </c>
      <c r="CY214" s="1">
        <f t="shared" si="326"/>
        <v>0</v>
      </c>
      <c r="CZ214" s="1">
        <f t="shared" si="327"/>
        <v>0</v>
      </c>
      <c r="DA214" s="1">
        <f t="shared" si="327"/>
        <v>0</v>
      </c>
      <c r="DB214" s="1">
        <f t="shared" si="327"/>
        <v>0</v>
      </c>
      <c r="DC214" s="1">
        <f t="shared" si="327"/>
        <v>0</v>
      </c>
      <c r="DD214" s="1">
        <f t="shared" si="327"/>
        <v>0</v>
      </c>
      <c r="DE214" s="1">
        <f t="shared" si="327"/>
        <v>0</v>
      </c>
      <c r="DF214" s="1">
        <f t="shared" si="327"/>
        <v>0</v>
      </c>
      <c r="DG214" s="1">
        <f t="shared" si="327"/>
        <v>1</v>
      </c>
      <c r="DH214" s="1">
        <f t="shared" si="327"/>
        <v>0</v>
      </c>
      <c r="DI214" s="1">
        <f t="shared" si="327"/>
        <v>0</v>
      </c>
      <c r="DJ214" s="1">
        <f t="shared" si="328"/>
        <v>0</v>
      </c>
      <c r="DK214" s="1">
        <f t="shared" si="328"/>
        <v>0</v>
      </c>
      <c r="DL214" s="1">
        <f t="shared" si="328"/>
        <v>0</v>
      </c>
      <c r="DM214" s="1">
        <f t="shared" si="328"/>
        <v>0</v>
      </c>
      <c r="DN214" s="1">
        <f t="shared" si="328"/>
        <v>0</v>
      </c>
      <c r="DO214" s="1">
        <f t="shared" si="328"/>
        <v>0</v>
      </c>
      <c r="DP214" s="26"/>
      <c r="DQ214" s="26"/>
      <c r="DR214" s="26"/>
      <c r="DS214" s="26"/>
      <c r="DT214" s="366"/>
      <c r="DU214" s="142"/>
      <c r="DV214" s="26"/>
      <c r="DW214" s="48">
        <v>201</v>
      </c>
      <c r="DX214" s="26" t="str">
        <f>IFERROR(INDEX(AT$11:AT$2000,_xlfn.AGGREGATE(15,6,(ROW(AT$11:AT$2000)-ROW(AT$11)+1)/($AU$11:$AU$2000=$DY$8),ROWS(DX$11:DX214))),"")</f>
        <v/>
      </c>
      <c r="DY214" s="4" t="str">
        <f>IFERROR(INDEX(AU$11:AU$2000,_xlfn.AGGREGATE(15,6,(ROW(AU$11:AU$2000)-ROW(AU$11)+1)/($AU$11:$AU$2000=$DY$8),ROWS(DY$11:DY214))),"")</f>
        <v/>
      </c>
      <c r="DZ214" s="26" t="str">
        <f>IFERROR(INDEX(AV$11:AV$2000,_xlfn.AGGREGATE(15,6,(ROW(AV$11:AV$2000)-ROW(AV$11)+1)/($AU$11:$AU$2000=$DY$8),ROWS(DZ$11:DZ214))),"")</f>
        <v/>
      </c>
      <c r="EA214" s="26" t="str">
        <f>IFERROR(INDEX(AW$11:AW$2000,_xlfn.AGGREGATE(15,6,(ROW(AW$11:AW$2000)-ROW(AW$11)+1)/($AU$11:$AU$2000=$DY$8),ROWS(EA$11:EA214))),"")</f>
        <v/>
      </c>
      <c r="EB214" s="26" t="str">
        <f>IFERROR(INDEX(AX$11:AX$2000,_xlfn.AGGREGATE(15,6,(ROW(AX$11:AX$2000)-ROW(AX$11)+1)/($AU$11:$AU$2000=$DY$8),ROWS(EB$11:EB214))),"")</f>
        <v/>
      </c>
      <c r="EC214" s="26" t="str">
        <f>IFERROR(INDEX(AY$11:AY$2000,_xlfn.AGGREGATE(15,6,(ROW(AY$11:AY$2000)-ROW(AY$11)+1)/($AU$11:$AU$2000=$DY$8),ROWS(EC$11:EC214))),"")</f>
        <v/>
      </c>
      <c r="ED214" s="26" t="str">
        <f>IFERROR(INDEX(AZ$11:AZ$2000,_xlfn.AGGREGATE(15,6,(ROW(AZ$11:AZ$2000)-ROW(AZ$11)+1)/($AU$11:$AU$2000=$DY$8),ROWS(ED$11:ED214))),"")</f>
        <v/>
      </c>
      <c r="EE214" s="26" t="str">
        <f>IFERROR(INDEX(BA$11:BA$2000,_xlfn.AGGREGATE(15,6,(ROW(BA$11:BA$2000)-ROW(BA$11)+1)/($AU$11:$AU$2000=$DY$8),ROWS(EE$11:EE214))),"")</f>
        <v/>
      </c>
      <c r="EF214" s="26" t="str">
        <f>IFERROR(INDEX(BB$11:BB$2000,_xlfn.AGGREGATE(15,6,(ROW(BB$11:BB$2000)-ROW(BB$11)+1)/($AU$11:$AU$2000=$DY$8),ROWS(EF$11:EF214))),"")</f>
        <v/>
      </c>
      <c r="EG214" s="26" t="str">
        <f>IFERROR(INDEX(BC$11:BC$2000,_xlfn.AGGREGATE(15,6,(ROW(BC$11:BC$2000)-ROW(BC$11)+1)/($AU$11:$AU$2000=$DY$8),ROWS(EG$11:EG214))),"")</f>
        <v/>
      </c>
      <c r="EH214" s="26" t="str">
        <f>IFERROR(INDEX(BD$11:BD$2000,_xlfn.AGGREGATE(15,6,(ROW(BD$11:BD$2000)-ROW(BD$11)+1)/($AU$11:$AU$2000=$DY$8),ROWS(EH$11:EH214))),"")</f>
        <v/>
      </c>
      <c r="EI214" s="26" t="str">
        <f>IFERROR(INDEX(BE$11:BE$2000,_xlfn.AGGREGATE(15,6,(ROW(BE$11:BE$2000)-ROW(BE$11)+1)/($AU$11:$AU$2000=$DY$8),ROWS(EI$11:EI214))),"")</f>
        <v/>
      </c>
      <c r="EJ214" s="26" t="str">
        <f>IFERROR(INDEX(BF$11:BF$2000,_xlfn.AGGREGATE(15,6,(ROW(BF$11:BF$2000)-ROW(BF$11)+1)/($AU$11:$AU$2000=$DY$8),ROWS(EJ$11:EJ214))),"")</f>
        <v/>
      </c>
      <c r="EK214" s="26" t="str">
        <f>IFERROR(INDEX(BG$11:BG$2000,_xlfn.AGGREGATE(15,6,(ROW(BG$11:BG$2000)-ROW(BG$11)+1)/($AU$11:$AU$2000=$DY$8),ROWS(EK$11:EK214))),"")</f>
        <v/>
      </c>
      <c r="EL214" s="26" t="str">
        <f>IFERROR(INDEX(BH$11:BH$2000,_xlfn.AGGREGATE(15,6,(ROW(BH$11:BH$2000)-ROW(BH$11)+1)/($AU$11:$AU$2000=$DY$8),ROWS(EL$11:EL214))),"")</f>
        <v/>
      </c>
      <c r="EM214" s="26" t="str">
        <f>IFERROR(INDEX(BI$11:BI$2000,_xlfn.AGGREGATE(15,6,(ROW(BI$11:BI$2000)-ROW(BI$11)+1)/($AU$11:$AU$2000=$DY$8),ROWS(EM$11:EM214))),"")</f>
        <v/>
      </c>
      <c r="EN214" s="26" t="str">
        <f>IFERROR(INDEX(BJ$11:BJ$2000,_xlfn.AGGREGATE(15,6,(ROW(BJ$11:BJ$2000)-ROW(BJ$11)+1)/($AU$11:$AU$2000=$DY$8),ROWS(EN$11:EN214))),"")</f>
        <v/>
      </c>
      <c r="EO214" s="26" t="str">
        <f>IFERROR(INDEX(BK$11:BK$2000,_xlfn.AGGREGATE(15,6,(ROW(BK$11:BK$2000)-ROW(BK$11)+1)/($AU$11:$AU$2000=$DY$8),ROWS(EO$11:EO214))),"")</f>
        <v/>
      </c>
      <c r="EP214" s="26" t="str">
        <f>IFERROR(INDEX(BL$11:BL$2000,_xlfn.AGGREGATE(15,6,(ROW(BL$11:BL$2000)-ROW(BL$11)+1)/($AU$11:$AU$2000=$DY$8),ROWS(EP$11:EP214))),"")</f>
        <v/>
      </c>
      <c r="EQ214" s="26" t="str">
        <f>IFERROR(INDEX(BM$11:BM$2000,_xlfn.AGGREGATE(15,6,(ROW(BM$11:BM$2000)-ROW(BM$11)+1)/($AU$11:$AU$2000=$DY$8),ROWS(EQ$11:EQ214))),"")</f>
        <v/>
      </c>
      <c r="ER214" s="26" t="str">
        <f>IFERROR(INDEX(BN$11:BN$2000,_xlfn.AGGREGATE(15,6,(ROW(BN$11:BN$2000)-ROW(BN$11)+1)/($AU$11:$AU$2000=$DY$8),ROWS(ER$11:ER214))),"")</f>
        <v/>
      </c>
      <c r="ES214" s="26" t="str">
        <f>IFERROR(INDEX(BO$11:BO$2000,_xlfn.AGGREGATE(15,6,(ROW(BO$11:BO$2000)-ROW(BO$11)+1)/($AU$11:$AU$2000=$DY$8),ROWS(ES$11:ES214))),"")</f>
        <v/>
      </c>
      <c r="ET214" s="63" t="str">
        <f>IFERROR(INDEX(BP$11:BP$2000,_xlfn.AGGREGATE(15,6,(ROW(BP$11:BP$2000)-ROW(BP$11)+1)/($AU$11:$AU$2000=$DY$8),ROWS(ET$11:ET214))),"")</f>
        <v/>
      </c>
      <c r="EU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49"/>
      <c r="FV214" s="21"/>
      <c r="FW214" s="25"/>
      <c r="FX214" s="25"/>
      <c r="FY214" s="25"/>
      <c r="FZ214" s="25"/>
      <c r="GA214" s="25"/>
      <c r="GB214" s="25"/>
      <c r="GC214" s="25"/>
      <c r="GD214" s="25"/>
      <c r="GE214" s="25"/>
      <c r="GF214" s="25"/>
      <c r="GG214" s="25"/>
      <c r="GH214" s="25"/>
      <c r="GI214" s="25"/>
      <c r="GJ214" s="25"/>
      <c r="GK214" s="25"/>
      <c r="GL214" s="25"/>
      <c r="GM214" s="25"/>
      <c r="GN214" s="25"/>
      <c r="GR214" s="12"/>
      <c r="GS214" s="12"/>
      <c r="GT214" s="12"/>
      <c r="GU214" s="12"/>
      <c r="GV214" s="12"/>
      <c r="GW214" s="12"/>
      <c r="GX214" s="12"/>
      <c r="GY214" s="12"/>
      <c r="GZ214" s="12"/>
      <c r="HA214" s="12"/>
      <c r="HB214" s="12"/>
      <c r="HC214" s="12"/>
      <c r="HD214" s="12"/>
      <c r="HE214" s="12"/>
      <c r="HF214" s="12"/>
      <c r="HG214" s="12"/>
    </row>
    <row r="215" spans="14:220" x14ac:dyDescent="0.3">
      <c r="N215" s="2"/>
      <c r="O215" s="25"/>
      <c r="P215" s="25"/>
      <c r="Q215" s="25"/>
      <c r="R215" s="25"/>
      <c r="S215" s="25"/>
      <c r="T215" s="25"/>
      <c r="U215" s="25"/>
      <c r="V215" s="2"/>
      <c r="W215" s="2"/>
      <c r="X215" s="2"/>
      <c r="Y215" s="25"/>
      <c r="Z215" s="25"/>
      <c r="AA215" s="25"/>
      <c r="AB215" s="2"/>
      <c r="AC215" s="25"/>
      <c r="AD215" s="25"/>
      <c r="AE215" s="25"/>
      <c r="AF215" s="25"/>
      <c r="AG215" s="25"/>
      <c r="AH215" s="25"/>
      <c r="AI215" s="25"/>
      <c r="AJ215" s="25"/>
      <c r="AK215" s="25"/>
      <c r="AL215" s="25"/>
      <c r="AM215" s="25"/>
      <c r="AN215" s="25"/>
      <c r="AO215" s="25"/>
      <c r="AP215" s="25"/>
      <c r="AQ215" s="25"/>
      <c r="AR215" s="142"/>
      <c r="AS215" s="18">
        <v>6</v>
      </c>
      <c r="AT215" s="26" t="s">
        <v>122</v>
      </c>
      <c r="AU215" s="4" t="str">
        <f t="shared" si="312"/>
        <v>FAIL</v>
      </c>
      <c r="AV215" s="26">
        <v>3</v>
      </c>
      <c r="AW215" s="26">
        <v>3</v>
      </c>
      <c r="AX215" s="26">
        <v>1</v>
      </c>
      <c r="AY215" s="26">
        <v>1</v>
      </c>
      <c r="AZ215" s="26">
        <v>3</v>
      </c>
      <c r="BA215" s="26">
        <v>3</v>
      </c>
      <c r="BB215" s="26">
        <v>1</v>
      </c>
      <c r="BC215" s="26">
        <v>1</v>
      </c>
      <c r="BD215" s="26">
        <f t="shared" si="313"/>
        <v>240</v>
      </c>
      <c r="BE215" s="26"/>
      <c r="BF215" s="26">
        <f t="shared" si="314"/>
        <v>252</v>
      </c>
      <c r="BG215" s="63">
        <f t="shared" si="311"/>
        <v>6</v>
      </c>
      <c r="BH215" s="26"/>
      <c r="BI215" s="138">
        <f t="shared" si="315"/>
        <v>252</v>
      </c>
      <c r="BJ215" s="138">
        <f t="shared" si="316"/>
        <v>504</v>
      </c>
      <c r="BK215" s="138">
        <f t="shared" si="317"/>
        <v>744</v>
      </c>
      <c r="BL215" s="138">
        <f t="shared" si="318"/>
        <v>984</v>
      </c>
      <c r="BM215" s="138">
        <f t="shared" si="319"/>
        <v>1236</v>
      </c>
      <c r="BN215" s="138">
        <f t="shared" si="320"/>
        <v>1488</v>
      </c>
      <c r="BO215" s="138">
        <f t="shared" si="321"/>
        <v>1728</v>
      </c>
      <c r="BP215" s="138">
        <f t="shared" si="322"/>
        <v>0</v>
      </c>
      <c r="BQ215" s="26"/>
      <c r="BR215" s="26" t="str">
        <f t="shared" si="323"/>
        <v>yes2</v>
      </c>
      <c r="BS215" s="26" t="str">
        <f t="shared" si="309"/>
        <v>Int</v>
      </c>
      <c r="BT215" s="26"/>
      <c r="BU215" s="26"/>
      <c r="BV215" s="1">
        <f t="shared" si="324"/>
        <v>0</v>
      </c>
      <c r="BW215" s="1">
        <f t="shared" si="324"/>
        <v>0</v>
      </c>
      <c r="BX215" s="1">
        <f t="shared" si="324"/>
        <v>0</v>
      </c>
      <c r="BY215" s="1">
        <f t="shared" si="324"/>
        <v>0</v>
      </c>
      <c r="BZ215" s="1">
        <f t="shared" si="324"/>
        <v>0</v>
      </c>
      <c r="CA215" s="1">
        <f t="shared" si="324"/>
        <v>0</v>
      </c>
      <c r="CB215" s="1">
        <f t="shared" si="324"/>
        <v>1</v>
      </c>
      <c r="CC215" s="1">
        <f t="shared" si="324"/>
        <v>0</v>
      </c>
      <c r="CD215" s="1">
        <f t="shared" si="324"/>
        <v>0</v>
      </c>
      <c r="CE215" s="1">
        <f t="shared" si="324"/>
        <v>0</v>
      </c>
      <c r="CF215" s="1">
        <f t="shared" si="325"/>
        <v>0</v>
      </c>
      <c r="CG215" s="1">
        <f t="shared" si="325"/>
        <v>0</v>
      </c>
      <c r="CH215" s="1">
        <f t="shared" si="325"/>
        <v>0</v>
      </c>
      <c r="CI215" s="1">
        <f t="shared" si="325"/>
        <v>0</v>
      </c>
      <c r="CJ215" s="1">
        <f t="shared" si="325"/>
        <v>0</v>
      </c>
      <c r="CK215" s="1">
        <f t="shared" si="325"/>
        <v>0</v>
      </c>
      <c r="CL215" s="1">
        <f t="shared" si="325"/>
        <v>0</v>
      </c>
      <c r="CM215" s="1">
        <f t="shared" si="325"/>
        <v>0</v>
      </c>
      <c r="CN215" s="1">
        <f t="shared" si="325"/>
        <v>0</v>
      </c>
      <c r="CO215" s="1">
        <f t="shared" si="325"/>
        <v>0</v>
      </c>
      <c r="CP215" s="1">
        <f t="shared" si="326"/>
        <v>0</v>
      </c>
      <c r="CQ215" s="1">
        <f t="shared" si="326"/>
        <v>0</v>
      </c>
      <c r="CR215" s="1">
        <f t="shared" si="326"/>
        <v>0</v>
      </c>
      <c r="CS215" s="1">
        <f t="shared" si="326"/>
        <v>0</v>
      </c>
      <c r="CT215" s="1">
        <f t="shared" si="326"/>
        <v>0</v>
      </c>
      <c r="CU215" s="1">
        <f t="shared" si="326"/>
        <v>0</v>
      </c>
      <c r="CV215" s="1">
        <f t="shared" si="326"/>
        <v>0</v>
      </c>
      <c r="CW215" s="1">
        <f t="shared" si="326"/>
        <v>0</v>
      </c>
      <c r="CX215" s="1">
        <f t="shared" si="326"/>
        <v>0</v>
      </c>
      <c r="CY215" s="1">
        <f t="shared" si="326"/>
        <v>0</v>
      </c>
      <c r="CZ215" s="1">
        <f t="shared" si="327"/>
        <v>0</v>
      </c>
      <c r="DA215" s="1">
        <f t="shared" si="327"/>
        <v>0</v>
      </c>
      <c r="DB215" s="1">
        <f t="shared" si="327"/>
        <v>0</v>
      </c>
      <c r="DC215" s="1">
        <f t="shared" si="327"/>
        <v>0</v>
      </c>
      <c r="DD215" s="1">
        <f t="shared" si="327"/>
        <v>0</v>
      </c>
      <c r="DE215" s="1">
        <f t="shared" si="327"/>
        <v>0</v>
      </c>
      <c r="DF215" s="1">
        <f t="shared" si="327"/>
        <v>0</v>
      </c>
      <c r="DG215" s="1">
        <f t="shared" si="327"/>
        <v>0</v>
      </c>
      <c r="DH215" s="1">
        <f t="shared" si="327"/>
        <v>0</v>
      </c>
      <c r="DI215" s="1">
        <f t="shared" si="327"/>
        <v>0</v>
      </c>
      <c r="DJ215" s="1">
        <f t="shared" si="328"/>
        <v>0</v>
      </c>
      <c r="DK215" s="1">
        <f t="shared" si="328"/>
        <v>0</v>
      </c>
      <c r="DL215" s="1">
        <f t="shared" si="328"/>
        <v>0</v>
      </c>
      <c r="DM215" s="1">
        <f t="shared" si="328"/>
        <v>0</v>
      </c>
      <c r="DN215" s="1">
        <f t="shared" si="328"/>
        <v>0</v>
      </c>
      <c r="DO215" s="1">
        <f t="shared" si="328"/>
        <v>0</v>
      </c>
      <c r="DP215" s="26"/>
      <c r="DQ215" s="26"/>
      <c r="DR215" s="26"/>
      <c r="DS215" s="26"/>
      <c r="DT215" s="366"/>
      <c r="DU215" s="142"/>
      <c r="DV215" s="26"/>
      <c r="DW215" s="48">
        <v>202</v>
      </c>
      <c r="DX215" s="26" t="str">
        <f>IFERROR(INDEX(AT$11:AT$2000,_xlfn.AGGREGATE(15,6,(ROW(AT$11:AT$2000)-ROW(AT$11)+1)/($AU$11:$AU$2000=$DY$8),ROWS(DX$11:DX215))),"")</f>
        <v/>
      </c>
      <c r="DY215" s="4" t="str">
        <f>IFERROR(INDEX(AU$11:AU$2000,_xlfn.AGGREGATE(15,6,(ROW(AU$11:AU$2000)-ROW(AU$11)+1)/($AU$11:$AU$2000=$DY$8),ROWS(DY$11:DY215))),"")</f>
        <v/>
      </c>
      <c r="DZ215" s="26" t="str">
        <f>IFERROR(INDEX(AV$11:AV$2000,_xlfn.AGGREGATE(15,6,(ROW(AV$11:AV$2000)-ROW(AV$11)+1)/($AU$11:$AU$2000=$DY$8),ROWS(DZ$11:DZ215))),"")</f>
        <v/>
      </c>
      <c r="EA215" s="26" t="str">
        <f>IFERROR(INDEX(AW$11:AW$2000,_xlfn.AGGREGATE(15,6,(ROW(AW$11:AW$2000)-ROW(AW$11)+1)/($AU$11:$AU$2000=$DY$8),ROWS(EA$11:EA215))),"")</f>
        <v/>
      </c>
      <c r="EB215" s="26" t="str">
        <f>IFERROR(INDEX(AX$11:AX$2000,_xlfn.AGGREGATE(15,6,(ROW(AX$11:AX$2000)-ROW(AX$11)+1)/($AU$11:$AU$2000=$DY$8),ROWS(EB$11:EB215))),"")</f>
        <v/>
      </c>
      <c r="EC215" s="26" t="str">
        <f>IFERROR(INDEX(AY$11:AY$2000,_xlfn.AGGREGATE(15,6,(ROW(AY$11:AY$2000)-ROW(AY$11)+1)/($AU$11:$AU$2000=$DY$8),ROWS(EC$11:EC215))),"")</f>
        <v/>
      </c>
      <c r="ED215" s="26" t="str">
        <f>IFERROR(INDEX(AZ$11:AZ$2000,_xlfn.AGGREGATE(15,6,(ROW(AZ$11:AZ$2000)-ROW(AZ$11)+1)/($AU$11:$AU$2000=$DY$8),ROWS(ED$11:ED215))),"")</f>
        <v/>
      </c>
      <c r="EE215" s="26" t="str">
        <f>IFERROR(INDEX(BA$11:BA$2000,_xlfn.AGGREGATE(15,6,(ROW(BA$11:BA$2000)-ROW(BA$11)+1)/($AU$11:$AU$2000=$DY$8),ROWS(EE$11:EE215))),"")</f>
        <v/>
      </c>
      <c r="EF215" s="26" t="str">
        <f>IFERROR(INDEX(BB$11:BB$2000,_xlfn.AGGREGATE(15,6,(ROW(BB$11:BB$2000)-ROW(BB$11)+1)/($AU$11:$AU$2000=$DY$8),ROWS(EF$11:EF215))),"")</f>
        <v/>
      </c>
      <c r="EG215" s="26" t="str">
        <f>IFERROR(INDEX(BC$11:BC$2000,_xlfn.AGGREGATE(15,6,(ROW(BC$11:BC$2000)-ROW(BC$11)+1)/($AU$11:$AU$2000=$DY$8),ROWS(EG$11:EG215))),"")</f>
        <v/>
      </c>
      <c r="EH215" s="26" t="str">
        <f>IFERROR(INDEX(BD$11:BD$2000,_xlfn.AGGREGATE(15,6,(ROW(BD$11:BD$2000)-ROW(BD$11)+1)/($AU$11:$AU$2000=$DY$8),ROWS(EH$11:EH215))),"")</f>
        <v/>
      </c>
      <c r="EI215" s="26" t="str">
        <f>IFERROR(INDEX(BE$11:BE$2000,_xlfn.AGGREGATE(15,6,(ROW(BE$11:BE$2000)-ROW(BE$11)+1)/($AU$11:$AU$2000=$DY$8),ROWS(EI$11:EI215))),"")</f>
        <v/>
      </c>
      <c r="EJ215" s="26" t="str">
        <f>IFERROR(INDEX(BF$11:BF$2000,_xlfn.AGGREGATE(15,6,(ROW(BF$11:BF$2000)-ROW(BF$11)+1)/($AU$11:$AU$2000=$DY$8),ROWS(EJ$11:EJ215))),"")</f>
        <v/>
      </c>
      <c r="EK215" s="26" t="str">
        <f>IFERROR(INDEX(BG$11:BG$2000,_xlfn.AGGREGATE(15,6,(ROW(BG$11:BG$2000)-ROW(BG$11)+1)/($AU$11:$AU$2000=$DY$8),ROWS(EK$11:EK215))),"")</f>
        <v/>
      </c>
      <c r="EL215" s="26" t="str">
        <f>IFERROR(INDEX(BH$11:BH$2000,_xlfn.AGGREGATE(15,6,(ROW(BH$11:BH$2000)-ROW(BH$11)+1)/($AU$11:$AU$2000=$DY$8),ROWS(EL$11:EL215))),"")</f>
        <v/>
      </c>
      <c r="EM215" s="26" t="str">
        <f>IFERROR(INDEX(BI$11:BI$2000,_xlfn.AGGREGATE(15,6,(ROW(BI$11:BI$2000)-ROW(BI$11)+1)/($AU$11:$AU$2000=$DY$8),ROWS(EM$11:EM215))),"")</f>
        <v/>
      </c>
      <c r="EN215" s="26" t="str">
        <f>IFERROR(INDEX(BJ$11:BJ$2000,_xlfn.AGGREGATE(15,6,(ROW(BJ$11:BJ$2000)-ROW(BJ$11)+1)/($AU$11:$AU$2000=$DY$8),ROWS(EN$11:EN215))),"")</f>
        <v/>
      </c>
      <c r="EO215" s="26" t="str">
        <f>IFERROR(INDEX(BK$11:BK$2000,_xlfn.AGGREGATE(15,6,(ROW(BK$11:BK$2000)-ROW(BK$11)+1)/($AU$11:$AU$2000=$DY$8),ROWS(EO$11:EO215))),"")</f>
        <v/>
      </c>
      <c r="EP215" s="26" t="str">
        <f>IFERROR(INDEX(BL$11:BL$2000,_xlfn.AGGREGATE(15,6,(ROW(BL$11:BL$2000)-ROW(BL$11)+1)/($AU$11:$AU$2000=$DY$8),ROWS(EP$11:EP215))),"")</f>
        <v/>
      </c>
      <c r="EQ215" s="26" t="str">
        <f>IFERROR(INDEX(BM$11:BM$2000,_xlfn.AGGREGATE(15,6,(ROW(BM$11:BM$2000)-ROW(BM$11)+1)/($AU$11:$AU$2000=$DY$8),ROWS(EQ$11:EQ215))),"")</f>
        <v/>
      </c>
      <c r="ER215" s="26" t="str">
        <f>IFERROR(INDEX(BN$11:BN$2000,_xlfn.AGGREGATE(15,6,(ROW(BN$11:BN$2000)-ROW(BN$11)+1)/($AU$11:$AU$2000=$DY$8),ROWS(ER$11:ER215))),"")</f>
        <v/>
      </c>
      <c r="ES215" s="26" t="str">
        <f>IFERROR(INDEX(BO$11:BO$2000,_xlfn.AGGREGATE(15,6,(ROW(BO$11:BO$2000)-ROW(BO$11)+1)/($AU$11:$AU$2000=$DY$8),ROWS(ES$11:ES215))),"")</f>
        <v/>
      </c>
      <c r="ET215" s="63" t="str">
        <f>IFERROR(INDEX(BP$11:BP$2000,_xlfn.AGGREGATE(15,6,(ROW(BP$11:BP$2000)-ROW(BP$11)+1)/($AU$11:$AU$2000=$DY$8),ROWS(ET$11:ET215))),"")</f>
        <v/>
      </c>
      <c r="EU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49"/>
      <c r="FV215" s="21"/>
      <c r="FW215" s="25"/>
      <c r="FX215" s="25"/>
      <c r="FY215" s="25"/>
      <c r="FZ215" s="25"/>
      <c r="GA215" s="25"/>
      <c r="GB215" s="25"/>
      <c r="GC215" s="25"/>
      <c r="GD215" s="25"/>
      <c r="GE215" s="25"/>
      <c r="GF215" s="25"/>
      <c r="GG215" s="25"/>
      <c r="GH215" s="25"/>
      <c r="GI215" s="25"/>
      <c r="GJ215" s="25"/>
      <c r="GK215" s="25"/>
      <c r="GL215" s="25"/>
      <c r="GM215" s="25"/>
      <c r="GN215" s="25"/>
      <c r="GR215" s="12"/>
      <c r="GS215" s="12"/>
      <c r="GT215" s="12"/>
      <c r="GU215" s="12"/>
      <c r="GV215" s="12"/>
      <c r="GW215" s="12"/>
      <c r="GX215" s="12"/>
      <c r="GY215" s="12"/>
      <c r="GZ215" s="12"/>
      <c r="HA215" s="12"/>
      <c r="HB215" s="12"/>
      <c r="HC215" s="12"/>
      <c r="HD215" s="12"/>
      <c r="HE215" s="12"/>
      <c r="HF215" s="12"/>
      <c r="HG215" s="12"/>
    </row>
    <row r="216" spans="14:220" x14ac:dyDescent="0.3">
      <c r="N216" s="2"/>
      <c r="O216" s="25"/>
      <c r="P216" s="25"/>
      <c r="Q216" s="25"/>
      <c r="R216" s="25"/>
      <c r="S216" s="25"/>
      <c r="T216" s="25"/>
      <c r="U216" s="25"/>
      <c r="V216" s="2"/>
      <c r="W216" s="2"/>
      <c r="X216" s="2"/>
      <c r="Y216" s="25"/>
      <c r="Z216" s="25"/>
      <c r="AA216" s="25"/>
      <c r="AB216" s="2"/>
      <c r="AC216" s="25"/>
      <c r="AD216" s="25"/>
      <c r="AE216" s="25"/>
      <c r="AF216" s="25"/>
      <c r="AG216" s="25"/>
      <c r="AH216" s="25"/>
      <c r="AI216" s="25"/>
      <c r="AJ216" s="25"/>
      <c r="AK216" s="25"/>
      <c r="AL216" s="25"/>
      <c r="AM216" s="25"/>
      <c r="AN216" s="25"/>
      <c r="AO216" s="25"/>
      <c r="AP216" s="25"/>
      <c r="AQ216" s="25"/>
      <c r="AR216" s="142"/>
      <c r="AS216" s="18">
        <v>7</v>
      </c>
      <c r="AT216" s="26" t="s">
        <v>122</v>
      </c>
      <c r="AU216" s="4" t="str">
        <f t="shared" si="312"/>
        <v>FAIL</v>
      </c>
      <c r="AV216" s="26">
        <v>3</v>
      </c>
      <c r="AW216" s="26">
        <v>3</v>
      </c>
      <c r="AX216" s="26">
        <v>1</v>
      </c>
      <c r="AY216" s="26">
        <v>1</v>
      </c>
      <c r="AZ216" s="26">
        <v>3</v>
      </c>
      <c r="BA216" s="26">
        <v>3</v>
      </c>
      <c r="BB216" s="26">
        <v>1</v>
      </c>
      <c r="BC216" s="26">
        <v>1</v>
      </c>
      <c r="BD216" s="26">
        <f t="shared" si="313"/>
        <v>239</v>
      </c>
      <c r="BE216" s="26"/>
      <c r="BF216" s="26">
        <f t="shared" si="314"/>
        <v>253</v>
      </c>
      <c r="BG216" s="63">
        <f t="shared" si="311"/>
        <v>7</v>
      </c>
      <c r="BH216" s="26"/>
      <c r="BI216" s="138">
        <f t="shared" si="315"/>
        <v>253</v>
      </c>
      <c r="BJ216" s="138">
        <f t="shared" si="316"/>
        <v>506</v>
      </c>
      <c r="BK216" s="138">
        <f t="shared" si="317"/>
        <v>745</v>
      </c>
      <c r="BL216" s="138">
        <f t="shared" si="318"/>
        <v>984</v>
      </c>
      <c r="BM216" s="138">
        <f t="shared" si="319"/>
        <v>1237</v>
      </c>
      <c r="BN216" s="138">
        <f t="shared" si="320"/>
        <v>1490</v>
      </c>
      <c r="BO216" s="138">
        <f t="shared" si="321"/>
        <v>1729</v>
      </c>
      <c r="BP216" s="138">
        <f t="shared" si="322"/>
        <v>0</v>
      </c>
      <c r="BQ216" s="26"/>
      <c r="BR216" s="26" t="str">
        <f t="shared" si="323"/>
        <v>yes2</v>
      </c>
      <c r="BS216" s="26" t="str">
        <f t="shared" si="309"/>
        <v>Int</v>
      </c>
      <c r="BT216" s="26"/>
      <c r="BU216" s="26"/>
      <c r="BV216" s="1">
        <f t="shared" si="324"/>
        <v>0</v>
      </c>
      <c r="BW216" s="1">
        <f t="shared" si="324"/>
        <v>0</v>
      </c>
      <c r="BX216" s="1">
        <f t="shared" si="324"/>
        <v>0</v>
      </c>
      <c r="BY216" s="1">
        <f t="shared" si="324"/>
        <v>0</v>
      </c>
      <c r="BZ216" s="1">
        <f t="shared" si="324"/>
        <v>0</v>
      </c>
      <c r="CA216" s="1">
        <f t="shared" si="324"/>
        <v>0</v>
      </c>
      <c r="CB216" s="1">
        <f t="shared" si="324"/>
        <v>1</v>
      </c>
      <c r="CC216" s="1">
        <f t="shared" si="324"/>
        <v>0</v>
      </c>
      <c r="CD216" s="1">
        <f t="shared" si="324"/>
        <v>0</v>
      </c>
      <c r="CE216" s="1">
        <f t="shared" si="324"/>
        <v>0</v>
      </c>
      <c r="CF216" s="1">
        <f t="shared" si="325"/>
        <v>0</v>
      </c>
      <c r="CG216" s="1">
        <f t="shared" si="325"/>
        <v>0</v>
      </c>
      <c r="CH216" s="1">
        <f t="shared" si="325"/>
        <v>0</v>
      </c>
      <c r="CI216" s="1">
        <f t="shared" si="325"/>
        <v>0</v>
      </c>
      <c r="CJ216" s="1">
        <f t="shared" si="325"/>
        <v>0</v>
      </c>
      <c r="CK216" s="1">
        <f t="shared" si="325"/>
        <v>0</v>
      </c>
      <c r="CL216" s="1">
        <f t="shared" si="325"/>
        <v>0</v>
      </c>
      <c r="CM216" s="1">
        <f t="shared" si="325"/>
        <v>0</v>
      </c>
      <c r="CN216" s="1">
        <f t="shared" si="325"/>
        <v>0</v>
      </c>
      <c r="CO216" s="1">
        <f t="shared" si="325"/>
        <v>0</v>
      </c>
      <c r="CP216" s="1">
        <f t="shared" si="326"/>
        <v>0</v>
      </c>
      <c r="CQ216" s="1">
        <f t="shared" si="326"/>
        <v>0</v>
      </c>
      <c r="CR216" s="1">
        <f t="shared" si="326"/>
        <v>0</v>
      </c>
      <c r="CS216" s="1">
        <f t="shared" si="326"/>
        <v>0</v>
      </c>
      <c r="CT216" s="1">
        <f t="shared" si="326"/>
        <v>0</v>
      </c>
      <c r="CU216" s="1">
        <f t="shared" si="326"/>
        <v>0</v>
      </c>
      <c r="CV216" s="1">
        <f t="shared" si="326"/>
        <v>0</v>
      </c>
      <c r="CW216" s="1">
        <f t="shared" si="326"/>
        <v>0</v>
      </c>
      <c r="CX216" s="1">
        <f t="shared" si="326"/>
        <v>0</v>
      </c>
      <c r="CY216" s="1">
        <f t="shared" si="326"/>
        <v>0</v>
      </c>
      <c r="CZ216" s="1">
        <f t="shared" si="327"/>
        <v>0</v>
      </c>
      <c r="DA216" s="1">
        <f t="shared" si="327"/>
        <v>0</v>
      </c>
      <c r="DB216" s="1">
        <f t="shared" si="327"/>
        <v>0</v>
      </c>
      <c r="DC216" s="1">
        <f t="shared" si="327"/>
        <v>0</v>
      </c>
      <c r="DD216" s="1">
        <f t="shared" si="327"/>
        <v>0</v>
      </c>
      <c r="DE216" s="1">
        <f t="shared" si="327"/>
        <v>0</v>
      </c>
      <c r="DF216" s="1">
        <f t="shared" si="327"/>
        <v>0</v>
      </c>
      <c r="DG216" s="1">
        <f t="shared" si="327"/>
        <v>0</v>
      </c>
      <c r="DH216" s="1">
        <f t="shared" si="327"/>
        <v>0</v>
      </c>
      <c r="DI216" s="1">
        <f t="shared" si="327"/>
        <v>0</v>
      </c>
      <c r="DJ216" s="1">
        <f t="shared" si="328"/>
        <v>0</v>
      </c>
      <c r="DK216" s="1">
        <f t="shared" si="328"/>
        <v>0</v>
      </c>
      <c r="DL216" s="1">
        <f t="shared" si="328"/>
        <v>0</v>
      </c>
      <c r="DM216" s="1">
        <f t="shared" si="328"/>
        <v>0</v>
      </c>
      <c r="DN216" s="1">
        <f t="shared" si="328"/>
        <v>0</v>
      </c>
      <c r="DO216" s="1">
        <f t="shared" si="328"/>
        <v>0</v>
      </c>
      <c r="DP216" s="26"/>
      <c r="DQ216" s="26"/>
      <c r="DR216" s="26"/>
      <c r="DS216" s="26"/>
      <c r="DT216" s="366"/>
      <c r="DU216" s="142"/>
      <c r="DV216" s="26"/>
      <c r="DW216" s="48">
        <v>203</v>
      </c>
      <c r="DX216" s="26" t="str">
        <f>IFERROR(INDEX(AT$11:AT$2000,_xlfn.AGGREGATE(15,6,(ROW(AT$11:AT$2000)-ROW(AT$11)+1)/($AU$11:$AU$2000=$DY$8),ROWS(DX$11:DX216))),"")</f>
        <v/>
      </c>
      <c r="DY216" s="4" t="str">
        <f>IFERROR(INDEX(AU$11:AU$2000,_xlfn.AGGREGATE(15,6,(ROW(AU$11:AU$2000)-ROW(AU$11)+1)/($AU$11:$AU$2000=$DY$8),ROWS(DY$11:DY216))),"")</f>
        <v/>
      </c>
      <c r="DZ216" s="26" t="str">
        <f>IFERROR(INDEX(AV$11:AV$2000,_xlfn.AGGREGATE(15,6,(ROW(AV$11:AV$2000)-ROW(AV$11)+1)/($AU$11:$AU$2000=$DY$8),ROWS(DZ$11:DZ216))),"")</f>
        <v/>
      </c>
      <c r="EA216" s="26" t="str">
        <f>IFERROR(INDEX(AW$11:AW$2000,_xlfn.AGGREGATE(15,6,(ROW(AW$11:AW$2000)-ROW(AW$11)+1)/($AU$11:$AU$2000=$DY$8),ROWS(EA$11:EA216))),"")</f>
        <v/>
      </c>
      <c r="EB216" s="26" t="str">
        <f>IFERROR(INDEX(AX$11:AX$2000,_xlfn.AGGREGATE(15,6,(ROW(AX$11:AX$2000)-ROW(AX$11)+1)/($AU$11:$AU$2000=$DY$8),ROWS(EB$11:EB216))),"")</f>
        <v/>
      </c>
      <c r="EC216" s="26" t="str">
        <f>IFERROR(INDEX(AY$11:AY$2000,_xlfn.AGGREGATE(15,6,(ROW(AY$11:AY$2000)-ROW(AY$11)+1)/($AU$11:$AU$2000=$DY$8),ROWS(EC$11:EC216))),"")</f>
        <v/>
      </c>
      <c r="ED216" s="26" t="str">
        <f>IFERROR(INDEX(AZ$11:AZ$2000,_xlfn.AGGREGATE(15,6,(ROW(AZ$11:AZ$2000)-ROW(AZ$11)+1)/($AU$11:$AU$2000=$DY$8),ROWS(ED$11:ED216))),"")</f>
        <v/>
      </c>
      <c r="EE216" s="26" t="str">
        <f>IFERROR(INDEX(BA$11:BA$2000,_xlfn.AGGREGATE(15,6,(ROW(BA$11:BA$2000)-ROW(BA$11)+1)/($AU$11:$AU$2000=$DY$8),ROWS(EE$11:EE216))),"")</f>
        <v/>
      </c>
      <c r="EF216" s="26" t="str">
        <f>IFERROR(INDEX(BB$11:BB$2000,_xlfn.AGGREGATE(15,6,(ROW(BB$11:BB$2000)-ROW(BB$11)+1)/($AU$11:$AU$2000=$DY$8),ROWS(EF$11:EF216))),"")</f>
        <v/>
      </c>
      <c r="EG216" s="26" t="str">
        <f>IFERROR(INDEX(BC$11:BC$2000,_xlfn.AGGREGATE(15,6,(ROW(BC$11:BC$2000)-ROW(BC$11)+1)/($AU$11:$AU$2000=$DY$8),ROWS(EG$11:EG216))),"")</f>
        <v/>
      </c>
      <c r="EH216" s="26" t="str">
        <f>IFERROR(INDEX(BD$11:BD$2000,_xlfn.AGGREGATE(15,6,(ROW(BD$11:BD$2000)-ROW(BD$11)+1)/($AU$11:$AU$2000=$DY$8),ROWS(EH$11:EH216))),"")</f>
        <v/>
      </c>
      <c r="EI216" s="26" t="str">
        <f>IFERROR(INDEX(BE$11:BE$2000,_xlfn.AGGREGATE(15,6,(ROW(BE$11:BE$2000)-ROW(BE$11)+1)/($AU$11:$AU$2000=$DY$8),ROWS(EI$11:EI216))),"")</f>
        <v/>
      </c>
      <c r="EJ216" s="26" t="str">
        <f>IFERROR(INDEX(BF$11:BF$2000,_xlfn.AGGREGATE(15,6,(ROW(BF$11:BF$2000)-ROW(BF$11)+1)/($AU$11:$AU$2000=$DY$8),ROWS(EJ$11:EJ216))),"")</f>
        <v/>
      </c>
      <c r="EK216" s="26" t="str">
        <f>IFERROR(INDEX(BG$11:BG$2000,_xlfn.AGGREGATE(15,6,(ROW(BG$11:BG$2000)-ROW(BG$11)+1)/($AU$11:$AU$2000=$DY$8),ROWS(EK$11:EK216))),"")</f>
        <v/>
      </c>
      <c r="EL216" s="26" t="str">
        <f>IFERROR(INDEX(BH$11:BH$2000,_xlfn.AGGREGATE(15,6,(ROW(BH$11:BH$2000)-ROW(BH$11)+1)/($AU$11:$AU$2000=$DY$8),ROWS(EL$11:EL216))),"")</f>
        <v/>
      </c>
      <c r="EM216" s="26" t="str">
        <f>IFERROR(INDEX(BI$11:BI$2000,_xlfn.AGGREGATE(15,6,(ROW(BI$11:BI$2000)-ROW(BI$11)+1)/($AU$11:$AU$2000=$DY$8),ROWS(EM$11:EM216))),"")</f>
        <v/>
      </c>
      <c r="EN216" s="26" t="str">
        <f>IFERROR(INDEX(BJ$11:BJ$2000,_xlfn.AGGREGATE(15,6,(ROW(BJ$11:BJ$2000)-ROW(BJ$11)+1)/($AU$11:$AU$2000=$DY$8),ROWS(EN$11:EN216))),"")</f>
        <v/>
      </c>
      <c r="EO216" s="26" t="str">
        <f>IFERROR(INDEX(BK$11:BK$2000,_xlfn.AGGREGATE(15,6,(ROW(BK$11:BK$2000)-ROW(BK$11)+1)/($AU$11:$AU$2000=$DY$8),ROWS(EO$11:EO216))),"")</f>
        <v/>
      </c>
      <c r="EP216" s="26" t="str">
        <f>IFERROR(INDEX(BL$11:BL$2000,_xlfn.AGGREGATE(15,6,(ROW(BL$11:BL$2000)-ROW(BL$11)+1)/($AU$11:$AU$2000=$DY$8),ROWS(EP$11:EP216))),"")</f>
        <v/>
      </c>
      <c r="EQ216" s="26" t="str">
        <f>IFERROR(INDEX(BM$11:BM$2000,_xlfn.AGGREGATE(15,6,(ROW(BM$11:BM$2000)-ROW(BM$11)+1)/($AU$11:$AU$2000=$DY$8),ROWS(EQ$11:EQ216))),"")</f>
        <v/>
      </c>
      <c r="ER216" s="26" t="str">
        <f>IFERROR(INDEX(BN$11:BN$2000,_xlfn.AGGREGATE(15,6,(ROW(BN$11:BN$2000)-ROW(BN$11)+1)/($AU$11:$AU$2000=$DY$8),ROWS(ER$11:ER216))),"")</f>
        <v/>
      </c>
      <c r="ES216" s="26" t="str">
        <f>IFERROR(INDEX(BO$11:BO$2000,_xlfn.AGGREGATE(15,6,(ROW(BO$11:BO$2000)-ROW(BO$11)+1)/($AU$11:$AU$2000=$DY$8),ROWS(ES$11:ES216))),"")</f>
        <v/>
      </c>
      <c r="ET216" s="63" t="str">
        <f>IFERROR(INDEX(BP$11:BP$2000,_xlfn.AGGREGATE(15,6,(ROW(BP$11:BP$2000)-ROW(BP$11)+1)/($AU$11:$AU$2000=$DY$8),ROWS(ET$11:ET216))),"")</f>
        <v/>
      </c>
      <c r="EU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49"/>
      <c r="FV216" s="21"/>
      <c r="FW216" s="25"/>
      <c r="FX216" s="25"/>
      <c r="FY216" s="25"/>
      <c r="FZ216" s="25"/>
      <c r="GA216" s="25"/>
      <c r="GB216" s="25"/>
      <c r="GC216" s="25"/>
      <c r="GD216" s="25"/>
      <c r="GE216" s="25"/>
      <c r="GF216" s="25"/>
      <c r="GG216" s="25"/>
      <c r="GH216" s="25"/>
      <c r="GI216" s="25"/>
      <c r="GJ216" s="25"/>
      <c r="GK216" s="25"/>
      <c r="GL216" s="25"/>
      <c r="GM216" s="25"/>
      <c r="GN216" s="25"/>
      <c r="GR216" s="12"/>
      <c r="GS216" s="12"/>
      <c r="GT216" s="12"/>
      <c r="GU216" s="12"/>
      <c r="GV216" s="12"/>
      <c r="GW216" s="12"/>
      <c r="GX216" s="12"/>
      <c r="GY216" s="12"/>
      <c r="GZ216" s="12"/>
      <c r="HA216" s="12"/>
      <c r="HB216" s="12"/>
      <c r="HC216" s="12"/>
      <c r="HD216" s="12"/>
      <c r="HE216" s="12"/>
      <c r="HF216" s="12"/>
      <c r="HG216" s="12"/>
    </row>
    <row r="217" spans="14:220" x14ac:dyDescent="0.3">
      <c r="N217" s="2"/>
      <c r="O217" s="25"/>
      <c r="P217" s="25"/>
      <c r="Q217" s="25"/>
      <c r="R217" s="25"/>
      <c r="S217" s="25"/>
      <c r="T217" s="25"/>
      <c r="U217" s="25"/>
      <c r="V217" s="2"/>
      <c r="W217" s="2"/>
      <c r="X217" s="2"/>
      <c r="Y217" s="25"/>
      <c r="Z217" s="25"/>
      <c r="AA217" s="25"/>
      <c r="AB217" s="2"/>
      <c r="AC217" s="25"/>
      <c r="AD217" s="25"/>
      <c r="AE217" s="25"/>
      <c r="AF217" s="25"/>
      <c r="AG217" s="25"/>
      <c r="AH217" s="25"/>
      <c r="AI217" s="25"/>
      <c r="AJ217" s="25"/>
      <c r="AK217" s="25"/>
      <c r="AL217" s="25"/>
      <c r="AM217" s="25"/>
      <c r="AN217" s="25"/>
      <c r="AO217" s="25"/>
      <c r="AP217" s="25"/>
      <c r="AQ217" s="25"/>
      <c r="AR217" s="142"/>
      <c r="AS217" s="18">
        <v>8</v>
      </c>
      <c r="AT217" s="26" t="s">
        <v>122</v>
      </c>
      <c r="AU217" s="4" t="str">
        <f t="shared" si="312"/>
        <v>FAIL</v>
      </c>
      <c r="AV217" s="26">
        <v>3</v>
      </c>
      <c r="AW217" s="26">
        <v>3</v>
      </c>
      <c r="AX217" s="26">
        <v>1</v>
      </c>
      <c r="AY217" s="26">
        <v>1</v>
      </c>
      <c r="AZ217" s="26">
        <v>3</v>
      </c>
      <c r="BA217" s="26">
        <v>3</v>
      </c>
      <c r="BB217" s="26">
        <v>1</v>
      </c>
      <c r="BC217" s="26">
        <v>1</v>
      </c>
      <c r="BD217" s="26">
        <f t="shared" si="313"/>
        <v>238</v>
      </c>
      <c r="BE217" s="26"/>
      <c r="BF217" s="26">
        <f t="shared" si="314"/>
        <v>254</v>
      </c>
      <c r="BG217" s="63">
        <f t="shared" si="311"/>
        <v>8</v>
      </c>
      <c r="BH217" s="26"/>
      <c r="BI217" s="138">
        <f t="shared" si="315"/>
        <v>254</v>
      </c>
      <c r="BJ217" s="138">
        <f t="shared" si="316"/>
        <v>508</v>
      </c>
      <c r="BK217" s="138">
        <f t="shared" si="317"/>
        <v>746</v>
      </c>
      <c r="BL217" s="138">
        <f t="shared" si="318"/>
        <v>984</v>
      </c>
      <c r="BM217" s="138">
        <f t="shared" si="319"/>
        <v>1238</v>
      </c>
      <c r="BN217" s="138">
        <f t="shared" si="320"/>
        <v>1492</v>
      </c>
      <c r="BO217" s="138">
        <f t="shared" si="321"/>
        <v>1730</v>
      </c>
      <c r="BP217" s="138">
        <f t="shared" si="322"/>
        <v>0</v>
      </c>
      <c r="BQ217" s="26"/>
      <c r="BR217" s="26" t="str">
        <f t="shared" si="323"/>
        <v>yes2</v>
      </c>
      <c r="BS217" s="26" t="str">
        <f t="shared" si="309"/>
        <v>Int</v>
      </c>
      <c r="BT217" s="26"/>
      <c r="BU217" s="26"/>
      <c r="BV217" s="1">
        <f t="shared" si="324"/>
        <v>0</v>
      </c>
      <c r="BW217" s="1">
        <f t="shared" si="324"/>
        <v>0</v>
      </c>
      <c r="BX217" s="1">
        <f t="shared" si="324"/>
        <v>0</v>
      </c>
      <c r="BY217" s="1">
        <f t="shared" si="324"/>
        <v>0</v>
      </c>
      <c r="BZ217" s="1">
        <f t="shared" si="324"/>
        <v>0</v>
      </c>
      <c r="CA217" s="1">
        <f t="shared" si="324"/>
        <v>0</v>
      </c>
      <c r="CB217" s="1">
        <f t="shared" si="324"/>
        <v>1</v>
      </c>
      <c r="CC217" s="1">
        <f t="shared" si="324"/>
        <v>0</v>
      </c>
      <c r="CD217" s="1">
        <f t="shared" si="324"/>
        <v>0</v>
      </c>
      <c r="CE217" s="1">
        <f t="shared" si="324"/>
        <v>0</v>
      </c>
      <c r="CF217" s="1">
        <f t="shared" si="325"/>
        <v>0</v>
      </c>
      <c r="CG217" s="1">
        <f t="shared" si="325"/>
        <v>0</v>
      </c>
      <c r="CH217" s="1">
        <f t="shared" si="325"/>
        <v>0</v>
      </c>
      <c r="CI217" s="1">
        <f t="shared" si="325"/>
        <v>0</v>
      </c>
      <c r="CJ217" s="1">
        <f t="shared" si="325"/>
        <v>0</v>
      </c>
      <c r="CK217" s="1">
        <f t="shared" si="325"/>
        <v>0</v>
      </c>
      <c r="CL217" s="1">
        <f t="shared" si="325"/>
        <v>0</v>
      </c>
      <c r="CM217" s="1">
        <f t="shared" si="325"/>
        <v>0</v>
      </c>
      <c r="CN217" s="1">
        <f t="shared" si="325"/>
        <v>0</v>
      </c>
      <c r="CO217" s="1">
        <f t="shared" si="325"/>
        <v>0</v>
      </c>
      <c r="CP217" s="1">
        <f t="shared" si="326"/>
        <v>0</v>
      </c>
      <c r="CQ217" s="1">
        <f t="shared" si="326"/>
        <v>0</v>
      </c>
      <c r="CR217" s="1">
        <f t="shared" si="326"/>
        <v>0</v>
      </c>
      <c r="CS217" s="1">
        <f t="shared" si="326"/>
        <v>0</v>
      </c>
      <c r="CT217" s="1">
        <f t="shared" si="326"/>
        <v>0</v>
      </c>
      <c r="CU217" s="1">
        <f t="shared" si="326"/>
        <v>0</v>
      </c>
      <c r="CV217" s="1">
        <f t="shared" si="326"/>
        <v>0</v>
      </c>
      <c r="CW217" s="1">
        <f t="shared" si="326"/>
        <v>0</v>
      </c>
      <c r="CX217" s="1">
        <f t="shared" si="326"/>
        <v>0</v>
      </c>
      <c r="CY217" s="1">
        <f t="shared" si="326"/>
        <v>0</v>
      </c>
      <c r="CZ217" s="1">
        <f t="shared" si="327"/>
        <v>0</v>
      </c>
      <c r="DA217" s="1">
        <f t="shared" si="327"/>
        <v>1</v>
      </c>
      <c r="DB217" s="1">
        <f t="shared" si="327"/>
        <v>0</v>
      </c>
      <c r="DC217" s="1">
        <f t="shared" si="327"/>
        <v>0</v>
      </c>
      <c r="DD217" s="1">
        <f t="shared" si="327"/>
        <v>0</v>
      </c>
      <c r="DE217" s="1">
        <f t="shared" si="327"/>
        <v>0</v>
      </c>
      <c r="DF217" s="1">
        <f t="shared" si="327"/>
        <v>0</v>
      </c>
      <c r="DG217" s="1">
        <f t="shared" si="327"/>
        <v>0</v>
      </c>
      <c r="DH217" s="1">
        <f t="shared" si="327"/>
        <v>0</v>
      </c>
      <c r="DI217" s="1">
        <f t="shared" si="327"/>
        <v>0</v>
      </c>
      <c r="DJ217" s="1">
        <f t="shared" si="328"/>
        <v>0</v>
      </c>
      <c r="DK217" s="1">
        <f t="shared" si="328"/>
        <v>0</v>
      </c>
      <c r="DL217" s="1">
        <f t="shared" si="328"/>
        <v>0</v>
      </c>
      <c r="DM217" s="1">
        <f t="shared" si="328"/>
        <v>0</v>
      </c>
      <c r="DN217" s="1">
        <f t="shared" si="328"/>
        <v>0</v>
      </c>
      <c r="DO217" s="1">
        <f t="shared" si="328"/>
        <v>0</v>
      </c>
      <c r="DP217" s="26"/>
      <c r="DQ217" s="26"/>
      <c r="DR217" s="26"/>
      <c r="DS217" s="26"/>
      <c r="DT217" s="366"/>
      <c r="DU217" s="142"/>
      <c r="DV217" s="26"/>
      <c r="DW217" s="48">
        <v>204</v>
      </c>
      <c r="DX217" s="26" t="str">
        <f>IFERROR(INDEX(AT$11:AT$2000,_xlfn.AGGREGATE(15,6,(ROW(AT$11:AT$2000)-ROW(AT$11)+1)/($AU$11:$AU$2000=$DY$8),ROWS(DX$11:DX217))),"")</f>
        <v/>
      </c>
      <c r="DY217" s="4" t="str">
        <f>IFERROR(INDEX(AU$11:AU$2000,_xlfn.AGGREGATE(15,6,(ROW(AU$11:AU$2000)-ROW(AU$11)+1)/($AU$11:$AU$2000=$DY$8),ROWS(DY$11:DY217))),"")</f>
        <v/>
      </c>
      <c r="DZ217" s="26" t="str">
        <f>IFERROR(INDEX(AV$11:AV$2000,_xlfn.AGGREGATE(15,6,(ROW(AV$11:AV$2000)-ROW(AV$11)+1)/($AU$11:$AU$2000=$DY$8),ROWS(DZ$11:DZ217))),"")</f>
        <v/>
      </c>
      <c r="EA217" s="26" t="str">
        <f>IFERROR(INDEX(AW$11:AW$2000,_xlfn.AGGREGATE(15,6,(ROW(AW$11:AW$2000)-ROW(AW$11)+1)/($AU$11:$AU$2000=$DY$8),ROWS(EA$11:EA217))),"")</f>
        <v/>
      </c>
      <c r="EB217" s="26" t="str">
        <f>IFERROR(INDEX(AX$11:AX$2000,_xlfn.AGGREGATE(15,6,(ROW(AX$11:AX$2000)-ROW(AX$11)+1)/($AU$11:$AU$2000=$DY$8),ROWS(EB$11:EB217))),"")</f>
        <v/>
      </c>
      <c r="EC217" s="26" t="str">
        <f>IFERROR(INDEX(AY$11:AY$2000,_xlfn.AGGREGATE(15,6,(ROW(AY$11:AY$2000)-ROW(AY$11)+1)/($AU$11:$AU$2000=$DY$8),ROWS(EC$11:EC217))),"")</f>
        <v/>
      </c>
      <c r="ED217" s="26" t="str">
        <f>IFERROR(INDEX(AZ$11:AZ$2000,_xlfn.AGGREGATE(15,6,(ROW(AZ$11:AZ$2000)-ROW(AZ$11)+1)/($AU$11:$AU$2000=$DY$8),ROWS(ED$11:ED217))),"")</f>
        <v/>
      </c>
      <c r="EE217" s="26" t="str">
        <f>IFERROR(INDEX(BA$11:BA$2000,_xlfn.AGGREGATE(15,6,(ROW(BA$11:BA$2000)-ROW(BA$11)+1)/($AU$11:$AU$2000=$DY$8),ROWS(EE$11:EE217))),"")</f>
        <v/>
      </c>
      <c r="EF217" s="26" t="str">
        <f>IFERROR(INDEX(BB$11:BB$2000,_xlfn.AGGREGATE(15,6,(ROW(BB$11:BB$2000)-ROW(BB$11)+1)/($AU$11:$AU$2000=$DY$8),ROWS(EF$11:EF217))),"")</f>
        <v/>
      </c>
      <c r="EG217" s="26" t="str">
        <f>IFERROR(INDEX(BC$11:BC$2000,_xlfn.AGGREGATE(15,6,(ROW(BC$11:BC$2000)-ROW(BC$11)+1)/($AU$11:$AU$2000=$DY$8),ROWS(EG$11:EG217))),"")</f>
        <v/>
      </c>
      <c r="EH217" s="26" t="str">
        <f>IFERROR(INDEX(BD$11:BD$2000,_xlfn.AGGREGATE(15,6,(ROW(BD$11:BD$2000)-ROW(BD$11)+1)/($AU$11:$AU$2000=$DY$8),ROWS(EH$11:EH217))),"")</f>
        <v/>
      </c>
      <c r="EI217" s="26" t="str">
        <f>IFERROR(INDEX(BE$11:BE$2000,_xlfn.AGGREGATE(15,6,(ROW(BE$11:BE$2000)-ROW(BE$11)+1)/($AU$11:$AU$2000=$DY$8),ROWS(EI$11:EI217))),"")</f>
        <v/>
      </c>
      <c r="EJ217" s="26" t="str">
        <f>IFERROR(INDEX(BF$11:BF$2000,_xlfn.AGGREGATE(15,6,(ROW(BF$11:BF$2000)-ROW(BF$11)+1)/($AU$11:$AU$2000=$DY$8),ROWS(EJ$11:EJ217))),"")</f>
        <v/>
      </c>
      <c r="EK217" s="26" t="str">
        <f>IFERROR(INDEX(BG$11:BG$2000,_xlfn.AGGREGATE(15,6,(ROW(BG$11:BG$2000)-ROW(BG$11)+1)/($AU$11:$AU$2000=$DY$8),ROWS(EK$11:EK217))),"")</f>
        <v/>
      </c>
      <c r="EL217" s="26" t="str">
        <f>IFERROR(INDEX(BH$11:BH$2000,_xlfn.AGGREGATE(15,6,(ROW(BH$11:BH$2000)-ROW(BH$11)+1)/($AU$11:$AU$2000=$DY$8),ROWS(EL$11:EL217))),"")</f>
        <v/>
      </c>
      <c r="EM217" s="26" t="str">
        <f>IFERROR(INDEX(BI$11:BI$2000,_xlfn.AGGREGATE(15,6,(ROW(BI$11:BI$2000)-ROW(BI$11)+1)/($AU$11:$AU$2000=$DY$8),ROWS(EM$11:EM217))),"")</f>
        <v/>
      </c>
      <c r="EN217" s="26" t="str">
        <f>IFERROR(INDEX(BJ$11:BJ$2000,_xlfn.AGGREGATE(15,6,(ROW(BJ$11:BJ$2000)-ROW(BJ$11)+1)/($AU$11:$AU$2000=$DY$8),ROWS(EN$11:EN217))),"")</f>
        <v/>
      </c>
      <c r="EO217" s="26" t="str">
        <f>IFERROR(INDEX(BK$11:BK$2000,_xlfn.AGGREGATE(15,6,(ROW(BK$11:BK$2000)-ROW(BK$11)+1)/($AU$11:$AU$2000=$DY$8),ROWS(EO$11:EO217))),"")</f>
        <v/>
      </c>
      <c r="EP217" s="26" t="str">
        <f>IFERROR(INDEX(BL$11:BL$2000,_xlfn.AGGREGATE(15,6,(ROW(BL$11:BL$2000)-ROW(BL$11)+1)/($AU$11:$AU$2000=$DY$8),ROWS(EP$11:EP217))),"")</f>
        <v/>
      </c>
      <c r="EQ217" s="26" t="str">
        <f>IFERROR(INDEX(BM$11:BM$2000,_xlfn.AGGREGATE(15,6,(ROW(BM$11:BM$2000)-ROW(BM$11)+1)/($AU$11:$AU$2000=$DY$8),ROWS(EQ$11:EQ217))),"")</f>
        <v/>
      </c>
      <c r="ER217" s="26" t="str">
        <f>IFERROR(INDEX(BN$11:BN$2000,_xlfn.AGGREGATE(15,6,(ROW(BN$11:BN$2000)-ROW(BN$11)+1)/($AU$11:$AU$2000=$DY$8),ROWS(ER$11:ER217))),"")</f>
        <v/>
      </c>
      <c r="ES217" s="26" t="str">
        <f>IFERROR(INDEX(BO$11:BO$2000,_xlfn.AGGREGATE(15,6,(ROW(BO$11:BO$2000)-ROW(BO$11)+1)/($AU$11:$AU$2000=$DY$8),ROWS(ES$11:ES217))),"")</f>
        <v/>
      </c>
      <c r="ET217" s="63" t="str">
        <f>IFERROR(INDEX(BP$11:BP$2000,_xlfn.AGGREGATE(15,6,(ROW(BP$11:BP$2000)-ROW(BP$11)+1)/($AU$11:$AU$2000=$DY$8),ROWS(ET$11:ET217))),"")</f>
        <v/>
      </c>
      <c r="EU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49"/>
      <c r="FV217" s="21"/>
      <c r="FW217" s="25"/>
      <c r="FX217" s="25"/>
      <c r="FY217" s="25"/>
      <c r="FZ217" s="25"/>
      <c r="GA217" s="25"/>
      <c r="GB217" s="25"/>
      <c r="GC217" s="25"/>
      <c r="GD217" s="25"/>
      <c r="GE217" s="25"/>
      <c r="GF217" s="25"/>
      <c r="GG217" s="25"/>
      <c r="GH217" s="25"/>
      <c r="GI217" s="25"/>
      <c r="GJ217" s="25"/>
      <c r="GK217" s="25"/>
      <c r="GL217" s="25"/>
      <c r="GM217" s="25"/>
      <c r="GN217" s="25"/>
      <c r="GR217" s="12"/>
      <c r="GS217" s="12"/>
      <c r="GT217" s="12"/>
      <c r="GU217" s="12"/>
      <c r="GV217" s="12"/>
      <c r="GW217" s="12"/>
      <c r="GX217" s="12"/>
      <c r="GY217" s="12"/>
      <c r="GZ217" s="12"/>
      <c r="HA217" s="12"/>
      <c r="HB217" s="12"/>
      <c r="HC217" s="12"/>
      <c r="HD217" s="12"/>
      <c r="HE217" s="12"/>
      <c r="HF217" s="12"/>
      <c r="HG217" s="12"/>
    </row>
    <row r="218" spans="14:220" x14ac:dyDescent="0.3">
      <c r="N218" s="2"/>
      <c r="O218" s="25"/>
      <c r="P218" s="25"/>
      <c r="Q218" s="25"/>
      <c r="R218" s="25"/>
      <c r="S218" s="25"/>
      <c r="T218" s="25"/>
      <c r="U218" s="25"/>
      <c r="V218" s="2"/>
      <c r="W218" s="2"/>
      <c r="X218" s="2"/>
      <c r="Y218" s="25"/>
      <c r="Z218" s="25"/>
      <c r="AA218" s="25"/>
      <c r="AB218" s="2"/>
      <c r="AC218" s="25"/>
      <c r="AD218" s="25"/>
      <c r="AE218" s="25"/>
      <c r="AF218" s="25"/>
      <c r="AG218" s="25"/>
      <c r="AH218" s="25"/>
      <c r="AI218" s="25"/>
      <c r="AJ218" s="25"/>
      <c r="AK218" s="25"/>
      <c r="AL218" s="25"/>
      <c r="AM218" s="25"/>
      <c r="AN218" s="25"/>
      <c r="AO218" s="25"/>
      <c r="AP218" s="25"/>
      <c r="AQ218" s="25"/>
      <c r="AR218" s="142"/>
      <c r="AS218" s="18">
        <v>9</v>
      </c>
      <c r="AT218" s="26" t="s">
        <v>122</v>
      </c>
      <c r="AU218" s="4" t="str">
        <f t="shared" si="312"/>
        <v>FAIL</v>
      </c>
      <c r="AV218" s="26">
        <v>3</v>
      </c>
      <c r="AW218" s="26">
        <v>3</v>
      </c>
      <c r="AX218" s="26">
        <v>1</v>
      </c>
      <c r="AY218" s="26">
        <v>1</v>
      </c>
      <c r="AZ218" s="26">
        <v>3</v>
      </c>
      <c r="BA218" s="26">
        <v>3</v>
      </c>
      <c r="BB218" s="26">
        <v>1</v>
      </c>
      <c r="BC218" s="26">
        <v>1</v>
      </c>
      <c r="BD218" s="26">
        <f t="shared" si="313"/>
        <v>237</v>
      </c>
      <c r="BE218" s="26"/>
      <c r="BF218" s="26">
        <f t="shared" si="314"/>
        <v>255</v>
      </c>
      <c r="BG218" s="63">
        <f t="shared" si="311"/>
        <v>9</v>
      </c>
      <c r="BH218" s="26"/>
      <c r="BI218" s="138">
        <f t="shared" si="315"/>
        <v>255</v>
      </c>
      <c r="BJ218" s="138">
        <f t="shared" si="316"/>
        <v>510</v>
      </c>
      <c r="BK218" s="138">
        <f t="shared" si="317"/>
        <v>747</v>
      </c>
      <c r="BL218" s="138">
        <f t="shared" si="318"/>
        <v>984</v>
      </c>
      <c r="BM218" s="138">
        <f t="shared" si="319"/>
        <v>1239</v>
      </c>
      <c r="BN218" s="138">
        <f t="shared" si="320"/>
        <v>1494</v>
      </c>
      <c r="BO218" s="138">
        <f t="shared" si="321"/>
        <v>1731</v>
      </c>
      <c r="BP218" s="138">
        <f t="shared" si="322"/>
        <v>0</v>
      </c>
      <c r="BQ218" s="26"/>
      <c r="BR218" s="26" t="str">
        <f t="shared" si="323"/>
        <v>yes2</v>
      </c>
      <c r="BS218" s="26" t="str">
        <f t="shared" si="309"/>
        <v>Int</v>
      </c>
      <c r="BT218" s="26"/>
      <c r="BU218" s="26"/>
      <c r="BV218" s="1">
        <f t="shared" si="324"/>
        <v>0</v>
      </c>
      <c r="BW218" s="1">
        <f t="shared" si="324"/>
        <v>0</v>
      </c>
      <c r="BX218" s="1">
        <f t="shared" si="324"/>
        <v>0</v>
      </c>
      <c r="BY218" s="1">
        <f t="shared" si="324"/>
        <v>0</v>
      </c>
      <c r="BZ218" s="1">
        <f t="shared" si="324"/>
        <v>0</v>
      </c>
      <c r="CA218" s="1">
        <f t="shared" si="324"/>
        <v>0</v>
      </c>
      <c r="CB218" s="1">
        <f t="shared" si="324"/>
        <v>0</v>
      </c>
      <c r="CC218" s="1">
        <f t="shared" si="324"/>
        <v>0</v>
      </c>
      <c r="CD218" s="1">
        <f t="shared" si="324"/>
        <v>0</v>
      </c>
      <c r="CE218" s="1">
        <f t="shared" si="324"/>
        <v>0</v>
      </c>
      <c r="CF218" s="1">
        <f t="shared" si="325"/>
        <v>0</v>
      </c>
      <c r="CG218" s="1">
        <f t="shared" si="325"/>
        <v>0</v>
      </c>
      <c r="CH218" s="1">
        <f t="shared" si="325"/>
        <v>0</v>
      </c>
      <c r="CI218" s="1">
        <f t="shared" si="325"/>
        <v>0</v>
      </c>
      <c r="CJ218" s="1">
        <f t="shared" si="325"/>
        <v>0</v>
      </c>
      <c r="CK218" s="1">
        <f t="shared" si="325"/>
        <v>0</v>
      </c>
      <c r="CL218" s="1">
        <f t="shared" si="325"/>
        <v>0</v>
      </c>
      <c r="CM218" s="1">
        <f t="shared" si="325"/>
        <v>0</v>
      </c>
      <c r="CN218" s="1">
        <f t="shared" si="325"/>
        <v>0</v>
      </c>
      <c r="CO218" s="1">
        <f t="shared" si="325"/>
        <v>0</v>
      </c>
      <c r="CP218" s="1">
        <f t="shared" si="326"/>
        <v>0</v>
      </c>
      <c r="CQ218" s="1">
        <f t="shared" si="326"/>
        <v>0</v>
      </c>
      <c r="CR218" s="1">
        <f t="shared" si="326"/>
        <v>0</v>
      </c>
      <c r="CS218" s="1">
        <f t="shared" si="326"/>
        <v>0</v>
      </c>
      <c r="CT218" s="1">
        <f t="shared" si="326"/>
        <v>0</v>
      </c>
      <c r="CU218" s="1">
        <f t="shared" si="326"/>
        <v>0</v>
      </c>
      <c r="CV218" s="1">
        <f t="shared" si="326"/>
        <v>0</v>
      </c>
      <c r="CW218" s="1">
        <f t="shared" si="326"/>
        <v>0</v>
      </c>
      <c r="CX218" s="1">
        <f t="shared" si="326"/>
        <v>0</v>
      </c>
      <c r="CY218" s="1">
        <f t="shared" si="326"/>
        <v>0</v>
      </c>
      <c r="CZ218" s="1">
        <f t="shared" si="327"/>
        <v>0</v>
      </c>
      <c r="DA218" s="1">
        <f t="shared" si="327"/>
        <v>1</v>
      </c>
      <c r="DB218" s="1">
        <f t="shared" si="327"/>
        <v>0</v>
      </c>
      <c r="DC218" s="1">
        <f t="shared" si="327"/>
        <v>0</v>
      </c>
      <c r="DD218" s="1">
        <f t="shared" si="327"/>
        <v>0</v>
      </c>
      <c r="DE218" s="1">
        <f t="shared" si="327"/>
        <v>0</v>
      </c>
      <c r="DF218" s="1">
        <f t="shared" si="327"/>
        <v>0</v>
      </c>
      <c r="DG218" s="1">
        <f t="shared" si="327"/>
        <v>0</v>
      </c>
      <c r="DH218" s="1">
        <f t="shared" si="327"/>
        <v>0</v>
      </c>
      <c r="DI218" s="1">
        <f t="shared" si="327"/>
        <v>0</v>
      </c>
      <c r="DJ218" s="1">
        <f t="shared" si="328"/>
        <v>0</v>
      </c>
      <c r="DK218" s="1">
        <f t="shared" si="328"/>
        <v>0</v>
      </c>
      <c r="DL218" s="1">
        <f t="shared" si="328"/>
        <v>0</v>
      </c>
      <c r="DM218" s="1">
        <f t="shared" si="328"/>
        <v>0</v>
      </c>
      <c r="DN218" s="1">
        <f t="shared" si="328"/>
        <v>0</v>
      </c>
      <c r="DO218" s="1">
        <f t="shared" si="328"/>
        <v>0</v>
      </c>
      <c r="DP218" s="26"/>
      <c r="DQ218" s="26"/>
      <c r="DR218" s="26"/>
      <c r="DS218" s="26"/>
      <c r="DT218" s="366"/>
      <c r="DU218" s="142"/>
      <c r="DV218" s="26"/>
      <c r="DW218" s="48">
        <v>205</v>
      </c>
      <c r="DX218" s="26" t="str">
        <f>IFERROR(INDEX(AT$11:AT$2000,_xlfn.AGGREGATE(15,6,(ROW(AT$11:AT$2000)-ROW(AT$11)+1)/($AU$11:$AU$2000=$DY$8),ROWS(DX$11:DX218))),"")</f>
        <v/>
      </c>
      <c r="DY218" s="4" t="str">
        <f>IFERROR(INDEX(AU$11:AU$2000,_xlfn.AGGREGATE(15,6,(ROW(AU$11:AU$2000)-ROW(AU$11)+1)/($AU$11:$AU$2000=$DY$8),ROWS(DY$11:DY218))),"")</f>
        <v/>
      </c>
      <c r="DZ218" s="26" t="str">
        <f>IFERROR(INDEX(AV$11:AV$2000,_xlfn.AGGREGATE(15,6,(ROW(AV$11:AV$2000)-ROW(AV$11)+1)/($AU$11:$AU$2000=$DY$8),ROWS(DZ$11:DZ218))),"")</f>
        <v/>
      </c>
      <c r="EA218" s="26" t="str">
        <f>IFERROR(INDEX(AW$11:AW$2000,_xlfn.AGGREGATE(15,6,(ROW(AW$11:AW$2000)-ROW(AW$11)+1)/($AU$11:$AU$2000=$DY$8),ROWS(EA$11:EA218))),"")</f>
        <v/>
      </c>
      <c r="EB218" s="26" t="str">
        <f>IFERROR(INDEX(AX$11:AX$2000,_xlfn.AGGREGATE(15,6,(ROW(AX$11:AX$2000)-ROW(AX$11)+1)/($AU$11:$AU$2000=$DY$8),ROWS(EB$11:EB218))),"")</f>
        <v/>
      </c>
      <c r="EC218" s="26" t="str">
        <f>IFERROR(INDEX(AY$11:AY$2000,_xlfn.AGGREGATE(15,6,(ROW(AY$11:AY$2000)-ROW(AY$11)+1)/($AU$11:$AU$2000=$DY$8),ROWS(EC$11:EC218))),"")</f>
        <v/>
      </c>
      <c r="ED218" s="26" t="str">
        <f>IFERROR(INDEX(AZ$11:AZ$2000,_xlfn.AGGREGATE(15,6,(ROW(AZ$11:AZ$2000)-ROW(AZ$11)+1)/($AU$11:$AU$2000=$DY$8),ROWS(ED$11:ED218))),"")</f>
        <v/>
      </c>
      <c r="EE218" s="26" t="str">
        <f>IFERROR(INDEX(BA$11:BA$2000,_xlfn.AGGREGATE(15,6,(ROW(BA$11:BA$2000)-ROW(BA$11)+1)/($AU$11:$AU$2000=$DY$8),ROWS(EE$11:EE218))),"")</f>
        <v/>
      </c>
      <c r="EF218" s="26" t="str">
        <f>IFERROR(INDEX(BB$11:BB$2000,_xlfn.AGGREGATE(15,6,(ROW(BB$11:BB$2000)-ROW(BB$11)+1)/($AU$11:$AU$2000=$DY$8),ROWS(EF$11:EF218))),"")</f>
        <v/>
      </c>
      <c r="EG218" s="26" t="str">
        <f>IFERROR(INDEX(BC$11:BC$2000,_xlfn.AGGREGATE(15,6,(ROW(BC$11:BC$2000)-ROW(BC$11)+1)/($AU$11:$AU$2000=$DY$8),ROWS(EG$11:EG218))),"")</f>
        <v/>
      </c>
      <c r="EH218" s="26" t="str">
        <f>IFERROR(INDEX(BD$11:BD$2000,_xlfn.AGGREGATE(15,6,(ROW(BD$11:BD$2000)-ROW(BD$11)+1)/($AU$11:$AU$2000=$DY$8),ROWS(EH$11:EH218))),"")</f>
        <v/>
      </c>
      <c r="EI218" s="26" t="str">
        <f>IFERROR(INDEX(BE$11:BE$2000,_xlfn.AGGREGATE(15,6,(ROW(BE$11:BE$2000)-ROW(BE$11)+1)/($AU$11:$AU$2000=$DY$8),ROWS(EI$11:EI218))),"")</f>
        <v/>
      </c>
      <c r="EJ218" s="26" t="str">
        <f>IFERROR(INDEX(BF$11:BF$2000,_xlfn.AGGREGATE(15,6,(ROW(BF$11:BF$2000)-ROW(BF$11)+1)/($AU$11:$AU$2000=$DY$8),ROWS(EJ$11:EJ218))),"")</f>
        <v/>
      </c>
      <c r="EK218" s="26" t="str">
        <f>IFERROR(INDEX(BG$11:BG$2000,_xlfn.AGGREGATE(15,6,(ROW(BG$11:BG$2000)-ROW(BG$11)+1)/($AU$11:$AU$2000=$DY$8),ROWS(EK$11:EK218))),"")</f>
        <v/>
      </c>
      <c r="EL218" s="26" t="str">
        <f>IFERROR(INDEX(BH$11:BH$2000,_xlfn.AGGREGATE(15,6,(ROW(BH$11:BH$2000)-ROW(BH$11)+1)/($AU$11:$AU$2000=$DY$8),ROWS(EL$11:EL218))),"")</f>
        <v/>
      </c>
      <c r="EM218" s="26" t="str">
        <f>IFERROR(INDEX(BI$11:BI$2000,_xlfn.AGGREGATE(15,6,(ROW(BI$11:BI$2000)-ROW(BI$11)+1)/($AU$11:$AU$2000=$DY$8),ROWS(EM$11:EM218))),"")</f>
        <v/>
      </c>
      <c r="EN218" s="26" t="str">
        <f>IFERROR(INDEX(BJ$11:BJ$2000,_xlfn.AGGREGATE(15,6,(ROW(BJ$11:BJ$2000)-ROW(BJ$11)+1)/($AU$11:$AU$2000=$DY$8),ROWS(EN$11:EN218))),"")</f>
        <v/>
      </c>
      <c r="EO218" s="26" t="str">
        <f>IFERROR(INDEX(BK$11:BK$2000,_xlfn.AGGREGATE(15,6,(ROW(BK$11:BK$2000)-ROW(BK$11)+1)/($AU$11:$AU$2000=$DY$8),ROWS(EO$11:EO218))),"")</f>
        <v/>
      </c>
      <c r="EP218" s="26" t="str">
        <f>IFERROR(INDEX(BL$11:BL$2000,_xlfn.AGGREGATE(15,6,(ROW(BL$11:BL$2000)-ROW(BL$11)+1)/($AU$11:$AU$2000=$DY$8),ROWS(EP$11:EP218))),"")</f>
        <v/>
      </c>
      <c r="EQ218" s="26" t="str">
        <f>IFERROR(INDEX(BM$11:BM$2000,_xlfn.AGGREGATE(15,6,(ROW(BM$11:BM$2000)-ROW(BM$11)+1)/($AU$11:$AU$2000=$DY$8),ROWS(EQ$11:EQ218))),"")</f>
        <v/>
      </c>
      <c r="ER218" s="26" t="str">
        <f>IFERROR(INDEX(BN$11:BN$2000,_xlfn.AGGREGATE(15,6,(ROW(BN$11:BN$2000)-ROW(BN$11)+1)/($AU$11:$AU$2000=$DY$8),ROWS(ER$11:ER218))),"")</f>
        <v/>
      </c>
      <c r="ES218" s="26" t="str">
        <f>IFERROR(INDEX(BO$11:BO$2000,_xlfn.AGGREGATE(15,6,(ROW(BO$11:BO$2000)-ROW(BO$11)+1)/($AU$11:$AU$2000=$DY$8),ROWS(ES$11:ES218))),"")</f>
        <v/>
      </c>
      <c r="ET218" s="63" t="str">
        <f>IFERROR(INDEX(BP$11:BP$2000,_xlfn.AGGREGATE(15,6,(ROW(BP$11:BP$2000)-ROW(BP$11)+1)/($AU$11:$AU$2000=$DY$8),ROWS(ET$11:ET218))),"")</f>
        <v/>
      </c>
      <c r="EU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49"/>
      <c r="FV218" s="21"/>
      <c r="FW218" s="25"/>
      <c r="FX218" s="25"/>
      <c r="FY218" s="25"/>
      <c r="FZ218" s="25"/>
      <c r="GA218" s="25"/>
      <c r="GB218" s="25"/>
      <c r="GC218" s="25"/>
      <c r="GD218" s="25"/>
      <c r="GE218" s="25"/>
      <c r="GF218" s="25"/>
      <c r="GG218" s="25"/>
      <c r="GH218" s="25"/>
      <c r="GI218" s="25"/>
      <c r="GJ218" s="25"/>
      <c r="GK218" s="25"/>
      <c r="GL218" s="25"/>
      <c r="GM218" s="25"/>
      <c r="GN218" s="25"/>
      <c r="GR218" s="12"/>
      <c r="GS218" s="12"/>
      <c r="GT218" s="12"/>
      <c r="GU218" s="12"/>
      <c r="GV218" s="12"/>
      <c r="GW218" s="12"/>
      <c r="GX218" s="12"/>
      <c r="GY218" s="12"/>
      <c r="GZ218" s="12"/>
      <c r="HA218" s="12"/>
      <c r="HB218" s="12"/>
      <c r="HC218" s="12"/>
      <c r="HD218" s="12"/>
      <c r="HE218" s="12"/>
      <c r="HF218" s="12"/>
      <c r="HG218" s="12"/>
    </row>
    <row r="219" spans="14:220" x14ac:dyDescent="0.3">
      <c r="N219" s="2"/>
      <c r="O219" s="25"/>
      <c r="P219" s="25"/>
      <c r="Q219" s="25"/>
      <c r="R219" s="25"/>
      <c r="S219" s="25"/>
      <c r="T219" s="25"/>
      <c r="U219" s="25"/>
      <c r="V219" s="2"/>
      <c r="W219" s="2"/>
      <c r="X219" s="2"/>
      <c r="Y219" s="25"/>
      <c r="Z219" s="25"/>
      <c r="AA219" s="25"/>
      <c r="AB219" s="2"/>
      <c r="AC219" s="25"/>
      <c r="AD219" s="25"/>
      <c r="AE219" s="25"/>
      <c r="AF219" s="25"/>
      <c r="AG219" s="25"/>
      <c r="AH219" s="25"/>
      <c r="AI219" s="25"/>
      <c r="AJ219" s="25"/>
      <c r="AK219" s="25"/>
      <c r="AL219" s="25"/>
      <c r="AM219" s="25"/>
      <c r="AN219" s="25"/>
      <c r="AO219" s="25"/>
      <c r="AP219" s="25"/>
      <c r="AQ219" s="25"/>
      <c r="AR219" s="142"/>
      <c r="AS219" s="18">
        <v>10</v>
      </c>
      <c r="AT219" s="26" t="s">
        <v>122</v>
      </c>
      <c r="AU219" s="4" t="str">
        <f t="shared" si="312"/>
        <v>FAIL</v>
      </c>
      <c r="AV219" s="26">
        <v>3</v>
      </c>
      <c r="AW219" s="26">
        <v>3</v>
      </c>
      <c r="AX219" s="26">
        <v>1</v>
      </c>
      <c r="AY219" s="26">
        <v>1</v>
      </c>
      <c r="AZ219" s="26">
        <v>3</v>
      </c>
      <c r="BA219" s="26">
        <v>3</v>
      </c>
      <c r="BB219" s="26">
        <v>1</v>
      </c>
      <c r="BC219" s="26">
        <v>1</v>
      </c>
      <c r="BD219" s="26">
        <f t="shared" si="313"/>
        <v>236</v>
      </c>
      <c r="BE219" s="26"/>
      <c r="BF219" s="26">
        <f t="shared" si="314"/>
        <v>256</v>
      </c>
      <c r="BG219" s="63">
        <f t="shared" si="311"/>
        <v>10</v>
      </c>
      <c r="BH219" s="26"/>
      <c r="BI219" s="138">
        <f t="shared" si="315"/>
        <v>256</v>
      </c>
      <c r="BJ219" s="138">
        <f t="shared" si="316"/>
        <v>512</v>
      </c>
      <c r="BK219" s="138">
        <f t="shared" si="317"/>
        <v>748</v>
      </c>
      <c r="BL219" s="138">
        <f t="shared" si="318"/>
        <v>984</v>
      </c>
      <c r="BM219" s="138">
        <f t="shared" si="319"/>
        <v>1240</v>
      </c>
      <c r="BN219" s="138">
        <f t="shared" si="320"/>
        <v>1496</v>
      </c>
      <c r="BO219" s="138">
        <f t="shared" si="321"/>
        <v>1732</v>
      </c>
      <c r="BP219" s="138">
        <f t="shared" si="322"/>
        <v>0</v>
      </c>
      <c r="BQ219" s="26"/>
      <c r="BR219" s="26" t="str">
        <f t="shared" si="323"/>
        <v>yes2</v>
      </c>
      <c r="BS219" s="26" t="str">
        <f t="shared" si="309"/>
        <v>Int</v>
      </c>
      <c r="BT219" s="26"/>
      <c r="BU219" s="26"/>
      <c r="BV219" s="1">
        <f t="shared" si="324"/>
        <v>0</v>
      </c>
      <c r="BW219" s="1">
        <f t="shared" si="324"/>
        <v>0</v>
      </c>
      <c r="BX219" s="1">
        <f t="shared" si="324"/>
        <v>0</v>
      </c>
      <c r="BY219" s="1">
        <f t="shared" si="324"/>
        <v>0</v>
      </c>
      <c r="BZ219" s="1">
        <f t="shared" si="324"/>
        <v>0</v>
      </c>
      <c r="CA219" s="1">
        <f t="shared" si="324"/>
        <v>0</v>
      </c>
      <c r="CB219" s="1">
        <f t="shared" si="324"/>
        <v>0</v>
      </c>
      <c r="CC219" s="1">
        <f t="shared" si="324"/>
        <v>0</v>
      </c>
      <c r="CD219" s="1">
        <f t="shared" si="324"/>
        <v>0</v>
      </c>
      <c r="CE219" s="1">
        <f t="shared" si="324"/>
        <v>0</v>
      </c>
      <c r="CF219" s="1">
        <f t="shared" si="325"/>
        <v>0</v>
      </c>
      <c r="CG219" s="1">
        <f t="shared" si="325"/>
        <v>0</v>
      </c>
      <c r="CH219" s="1">
        <f t="shared" si="325"/>
        <v>0</v>
      </c>
      <c r="CI219" s="1">
        <f t="shared" si="325"/>
        <v>0</v>
      </c>
      <c r="CJ219" s="1">
        <f t="shared" si="325"/>
        <v>0</v>
      </c>
      <c r="CK219" s="1">
        <f t="shared" si="325"/>
        <v>0</v>
      </c>
      <c r="CL219" s="1">
        <f t="shared" si="325"/>
        <v>0</v>
      </c>
      <c r="CM219" s="1">
        <f t="shared" si="325"/>
        <v>0</v>
      </c>
      <c r="CN219" s="1">
        <f t="shared" si="325"/>
        <v>0</v>
      </c>
      <c r="CO219" s="1">
        <f t="shared" si="325"/>
        <v>0</v>
      </c>
      <c r="CP219" s="1">
        <f t="shared" si="326"/>
        <v>0</v>
      </c>
      <c r="CQ219" s="1">
        <f t="shared" si="326"/>
        <v>0</v>
      </c>
      <c r="CR219" s="1">
        <f t="shared" si="326"/>
        <v>0</v>
      </c>
      <c r="CS219" s="1">
        <f t="shared" si="326"/>
        <v>0</v>
      </c>
      <c r="CT219" s="1">
        <f t="shared" si="326"/>
        <v>0</v>
      </c>
      <c r="CU219" s="1">
        <f t="shared" si="326"/>
        <v>0</v>
      </c>
      <c r="CV219" s="1">
        <f t="shared" si="326"/>
        <v>0</v>
      </c>
      <c r="CW219" s="1">
        <f t="shared" si="326"/>
        <v>0</v>
      </c>
      <c r="CX219" s="1">
        <f t="shared" si="326"/>
        <v>0</v>
      </c>
      <c r="CY219" s="1">
        <f t="shared" si="326"/>
        <v>0</v>
      </c>
      <c r="CZ219" s="1">
        <f t="shared" si="327"/>
        <v>0</v>
      </c>
      <c r="DA219" s="1">
        <f t="shared" si="327"/>
        <v>1</v>
      </c>
      <c r="DB219" s="1">
        <f t="shared" si="327"/>
        <v>0</v>
      </c>
      <c r="DC219" s="1">
        <f t="shared" si="327"/>
        <v>0</v>
      </c>
      <c r="DD219" s="1">
        <f t="shared" si="327"/>
        <v>0</v>
      </c>
      <c r="DE219" s="1">
        <f t="shared" si="327"/>
        <v>0</v>
      </c>
      <c r="DF219" s="1">
        <f t="shared" si="327"/>
        <v>0</v>
      </c>
      <c r="DG219" s="1">
        <f t="shared" si="327"/>
        <v>0</v>
      </c>
      <c r="DH219" s="1">
        <f t="shared" si="327"/>
        <v>0</v>
      </c>
      <c r="DI219" s="1">
        <f t="shared" si="327"/>
        <v>0</v>
      </c>
      <c r="DJ219" s="1">
        <f t="shared" si="328"/>
        <v>0</v>
      </c>
      <c r="DK219" s="1">
        <f t="shared" si="328"/>
        <v>0</v>
      </c>
      <c r="DL219" s="1">
        <f t="shared" si="328"/>
        <v>0</v>
      </c>
      <c r="DM219" s="1">
        <f t="shared" si="328"/>
        <v>0</v>
      </c>
      <c r="DN219" s="1">
        <f t="shared" si="328"/>
        <v>0</v>
      </c>
      <c r="DO219" s="1">
        <f t="shared" si="328"/>
        <v>0</v>
      </c>
      <c r="DP219" s="26"/>
      <c r="DQ219" s="26"/>
      <c r="DR219" s="26"/>
      <c r="DS219" s="26"/>
      <c r="DT219" s="366"/>
      <c r="DU219" s="142"/>
      <c r="DV219" s="26"/>
      <c r="DW219" s="48">
        <v>206</v>
      </c>
      <c r="DX219" s="26" t="str">
        <f>IFERROR(INDEX(AT$11:AT$2000,_xlfn.AGGREGATE(15,6,(ROW(AT$11:AT$2000)-ROW(AT$11)+1)/($AU$11:$AU$2000=$DY$8),ROWS(DX$11:DX219))),"")</f>
        <v/>
      </c>
      <c r="DY219" s="4" t="str">
        <f>IFERROR(INDEX(AU$11:AU$2000,_xlfn.AGGREGATE(15,6,(ROW(AU$11:AU$2000)-ROW(AU$11)+1)/($AU$11:$AU$2000=$DY$8),ROWS(DY$11:DY219))),"")</f>
        <v/>
      </c>
      <c r="DZ219" s="26" t="str">
        <f>IFERROR(INDEX(AV$11:AV$2000,_xlfn.AGGREGATE(15,6,(ROW(AV$11:AV$2000)-ROW(AV$11)+1)/($AU$11:$AU$2000=$DY$8),ROWS(DZ$11:DZ219))),"")</f>
        <v/>
      </c>
      <c r="EA219" s="26" t="str">
        <f>IFERROR(INDEX(AW$11:AW$2000,_xlfn.AGGREGATE(15,6,(ROW(AW$11:AW$2000)-ROW(AW$11)+1)/($AU$11:$AU$2000=$DY$8),ROWS(EA$11:EA219))),"")</f>
        <v/>
      </c>
      <c r="EB219" s="26" t="str">
        <f>IFERROR(INDEX(AX$11:AX$2000,_xlfn.AGGREGATE(15,6,(ROW(AX$11:AX$2000)-ROW(AX$11)+1)/($AU$11:$AU$2000=$DY$8),ROWS(EB$11:EB219))),"")</f>
        <v/>
      </c>
      <c r="EC219" s="26" t="str">
        <f>IFERROR(INDEX(AY$11:AY$2000,_xlfn.AGGREGATE(15,6,(ROW(AY$11:AY$2000)-ROW(AY$11)+1)/($AU$11:$AU$2000=$DY$8),ROWS(EC$11:EC219))),"")</f>
        <v/>
      </c>
      <c r="ED219" s="26" t="str">
        <f>IFERROR(INDEX(AZ$11:AZ$2000,_xlfn.AGGREGATE(15,6,(ROW(AZ$11:AZ$2000)-ROW(AZ$11)+1)/($AU$11:$AU$2000=$DY$8),ROWS(ED$11:ED219))),"")</f>
        <v/>
      </c>
      <c r="EE219" s="26" t="str">
        <f>IFERROR(INDEX(BA$11:BA$2000,_xlfn.AGGREGATE(15,6,(ROW(BA$11:BA$2000)-ROW(BA$11)+1)/($AU$11:$AU$2000=$DY$8),ROWS(EE$11:EE219))),"")</f>
        <v/>
      </c>
      <c r="EF219" s="26" t="str">
        <f>IFERROR(INDEX(BB$11:BB$2000,_xlfn.AGGREGATE(15,6,(ROW(BB$11:BB$2000)-ROW(BB$11)+1)/($AU$11:$AU$2000=$DY$8),ROWS(EF$11:EF219))),"")</f>
        <v/>
      </c>
      <c r="EG219" s="26" t="str">
        <f>IFERROR(INDEX(BC$11:BC$2000,_xlfn.AGGREGATE(15,6,(ROW(BC$11:BC$2000)-ROW(BC$11)+1)/($AU$11:$AU$2000=$DY$8),ROWS(EG$11:EG219))),"")</f>
        <v/>
      </c>
      <c r="EH219" s="26" t="str">
        <f>IFERROR(INDEX(BD$11:BD$2000,_xlfn.AGGREGATE(15,6,(ROW(BD$11:BD$2000)-ROW(BD$11)+1)/($AU$11:$AU$2000=$DY$8),ROWS(EH$11:EH219))),"")</f>
        <v/>
      </c>
      <c r="EI219" s="26" t="str">
        <f>IFERROR(INDEX(BE$11:BE$2000,_xlfn.AGGREGATE(15,6,(ROW(BE$11:BE$2000)-ROW(BE$11)+1)/($AU$11:$AU$2000=$DY$8),ROWS(EI$11:EI219))),"")</f>
        <v/>
      </c>
      <c r="EJ219" s="26" t="str">
        <f>IFERROR(INDEX(BF$11:BF$2000,_xlfn.AGGREGATE(15,6,(ROW(BF$11:BF$2000)-ROW(BF$11)+1)/($AU$11:$AU$2000=$DY$8),ROWS(EJ$11:EJ219))),"")</f>
        <v/>
      </c>
      <c r="EK219" s="26" t="str">
        <f>IFERROR(INDEX(BG$11:BG$2000,_xlfn.AGGREGATE(15,6,(ROW(BG$11:BG$2000)-ROW(BG$11)+1)/($AU$11:$AU$2000=$DY$8),ROWS(EK$11:EK219))),"")</f>
        <v/>
      </c>
      <c r="EL219" s="26" t="str">
        <f>IFERROR(INDEX(BH$11:BH$2000,_xlfn.AGGREGATE(15,6,(ROW(BH$11:BH$2000)-ROW(BH$11)+1)/($AU$11:$AU$2000=$DY$8),ROWS(EL$11:EL219))),"")</f>
        <v/>
      </c>
      <c r="EM219" s="26" t="str">
        <f>IFERROR(INDEX(BI$11:BI$2000,_xlfn.AGGREGATE(15,6,(ROW(BI$11:BI$2000)-ROW(BI$11)+1)/($AU$11:$AU$2000=$DY$8),ROWS(EM$11:EM219))),"")</f>
        <v/>
      </c>
      <c r="EN219" s="26" t="str">
        <f>IFERROR(INDEX(BJ$11:BJ$2000,_xlfn.AGGREGATE(15,6,(ROW(BJ$11:BJ$2000)-ROW(BJ$11)+1)/($AU$11:$AU$2000=$DY$8),ROWS(EN$11:EN219))),"")</f>
        <v/>
      </c>
      <c r="EO219" s="26" t="str">
        <f>IFERROR(INDEX(BK$11:BK$2000,_xlfn.AGGREGATE(15,6,(ROW(BK$11:BK$2000)-ROW(BK$11)+1)/($AU$11:$AU$2000=$DY$8),ROWS(EO$11:EO219))),"")</f>
        <v/>
      </c>
      <c r="EP219" s="26" t="str">
        <f>IFERROR(INDEX(BL$11:BL$2000,_xlfn.AGGREGATE(15,6,(ROW(BL$11:BL$2000)-ROW(BL$11)+1)/($AU$11:$AU$2000=$DY$8),ROWS(EP$11:EP219))),"")</f>
        <v/>
      </c>
      <c r="EQ219" s="26" t="str">
        <f>IFERROR(INDEX(BM$11:BM$2000,_xlfn.AGGREGATE(15,6,(ROW(BM$11:BM$2000)-ROW(BM$11)+1)/($AU$11:$AU$2000=$DY$8),ROWS(EQ$11:EQ219))),"")</f>
        <v/>
      </c>
      <c r="ER219" s="26" t="str">
        <f>IFERROR(INDEX(BN$11:BN$2000,_xlfn.AGGREGATE(15,6,(ROW(BN$11:BN$2000)-ROW(BN$11)+1)/($AU$11:$AU$2000=$DY$8),ROWS(ER$11:ER219))),"")</f>
        <v/>
      </c>
      <c r="ES219" s="26" t="str">
        <f>IFERROR(INDEX(BO$11:BO$2000,_xlfn.AGGREGATE(15,6,(ROW(BO$11:BO$2000)-ROW(BO$11)+1)/($AU$11:$AU$2000=$DY$8),ROWS(ES$11:ES219))),"")</f>
        <v/>
      </c>
      <c r="ET219" s="63" t="str">
        <f>IFERROR(INDEX(BP$11:BP$2000,_xlfn.AGGREGATE(15,6,(ROW(BP$11:BP$2000)-ROW(BP$11)+1)/($AU$11:$AU$2000=$DY$8),ROWS(ET$11:ET219))),"")</f>
        <v/>
      </c>
      <c r="EU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49"/>
      <c r="FV219" s="21"/>
      <c r="FW219" s="25"/>
      <c r="FX219" s="25"/>
      <c r="FY219" s="25"/>
      <c r="FZ219" s="25"/>
      <c r="GA219" s="25"/>
      <c r="GB219" s="25"/>
      <c r="GC219" s="25"/>
      <c r="GD219" s="25"/>
      <c r="GE219" s="25"/>
      <c r="GF219" s="25"/>
      <c r="GG219" s="25"/>
      <c r="GH219" s="25"/>
      <c r="GI219" s="25"/>
      <c r="GJ219" s="25"/>
      <c r="GK219" s="25"/>
      <c r="GL219" s="25"/>
      <c r="GM219" s="25"/>
      <c r="GN219" s="25"/>
      <c r="GR219" s="12"/>
      <c r="GS219" s="12"/>
      <c r="GT219" s="12"/>
      <c r="GU219" s="12"/>
      <c r="GV219" s="12"/>
      <c r="GW219" s="12"/>
      <c r="GX219" s="12"/>
      <c r="GY219" s="12"/>
      <c r="GZ219" s="12"/>
      <c r="HA219" s="12"/>
      <c r="HB219" s="12"/>
      <c r="HC219" s="12"/>
      <c r="HD219" s="12"/>
      <c r="HE219" s="12"/>
      <c r="HF219" s="12"/>
      <c r="HG219" s="12"/>
    </row>
    <row r="220" spans="14:220" x14ac:dyDescent="0.3">
      <c r="N220" s="2"/>
      <c r="O220" s="25"/>
      <c r="P220" s="25"/>
      <c r="Q220" s="25"/>
      <c r="R220" s="25"/>
      <c r="S220" s="25"/>
      <c r="T220" s="25"/>
      <c r="U220" s="25"/>
      <c r="V220" s="2"/>
      <c r="W220" s="2"/>
      <c r="X220" s="2"/>
      <c r="Y220" s="25"/>
      <c r="Z220" s="25"/>
      <c r="AA220" s="25"/>
      <c r="AB220" s="2"/>
      <c r="AC220" s="25"/>
      <c r="AD220" s="25"/>
      <c r="AE220" s="25"/>
      <c r="AF220" s="25"/>
      <c r="AG220" s="25"/>
      <c r="AH220" s="25"/>
      <c r="AI220" s="25"/>
      <c r="AJ220" s="25"/>
      <c r="AK220" s="25"/>
      <c r="AL220" s="25"/>
      <c r="AM220" s="25"/>
      <c r="AN220" s="25"/>
      <c r="AO220" s="25"/>
      <c r="AP220" s="25"/>
      <c r="AQ220" s="25"/>
      <c r="AR220" s="142"/>
      <c r="AS220" s="18">
        <v>11</v>
      </c>
      <c r="AT220" s="26" t="s">
        <v>122</v>
      </c>
      <c r="AU220" s="4" t="str">
        <f t="shared" si="312"/>
        <v>FAIL</v>
      </c>
      <c r="AV220" s="26">
        <v>3</v>
      </c>
      <c r="AW220" s="26">
        <v>3</v>
      </c>
      <c r="AX220" s="26">
        <v>1</v>
      </c>
      <c r="AY220" s="26">
        <v>1</v>
      </c>
      <c r="AZ220" s="26">
        <v>3</v>
      </c>
      <c r="BA220" s="26">
        <v>3</v>
      </c>
      <c r="BB220" s="26">
        <v>1</v>
      </c>
      <c r="BC220" s="26">
        <v>1</v>
      </c>
      <c r="BD220" s="26">
        <f t="shared" si="313"/>
        <v>235</v>
      </c>
      <c r="BE220" s="26"/>
      <c r="BF220" s="26">
        <f t="shared" si="314"/>
        <v>257</v>
      </c>
      <c r="BG220" s="63">
        <f t="shared" si="311"/>
        <v>11</v>
      </c>
      <c r="BH220" s="26"/>
      <c r="BI220" s="138">
        <f t="shared" si="315"/>
        <v>257</v>
      </c>
      <c r="BJ220" s="138">
        <f t="shared" si="316"/>
        <v>514</v>
      </c>
      <c r="BK220" s="138">
        <f t="shared" si="317"/>
        <v>749</v>
      </c>
      <c r="BL220" s="138">
        <f t="shared" si="318"/>
        <v>984</v>
      </c>
      <c r="BM220" s="138">
        <f t="shared" si="319"/>
        <v>1241</v>
      </c>
      <c r="BN220" s="138">
        <f t="shared" si="320"/>
        <v>1498</v>
      </c>
      <c r="BO220" s="138">
        <f t="shared" si="321"/>
        <v>1733</v>
      </c>
      <c r="BP220" s="138">
        <f t="shared" si="322"/>
        <v>0</v>
      </c>
      <c r="BQ220" s="26"/>
      <c r="BR220" s="26" t="str">
        <f t="shared" si="323"/>
        <v>yes2</v>
      </c>
      <c r="BS220" s="26" t="str">
        <f t="shared" si="309"/>
        <v>Int</v>
      </c>
      <c r="BT220" s="26"/>
      <c r="BU220" s="26"/>
      <c r="BV220" s="1">
        <f t="shared" ref="BV220:CE229" si="329">IF(BV$3=0,0,IF(AND(ABS($BI220-BV$3)&gt;PostVertTotTol,ABS($BJ220-BV$3)&gt;PostVertTotTol,ABS($BK220-BV$3)&gt;PostVertTotTol,ABS($BL220-BV$3)&gt;PostVertTotTol,ABS($BM220-BV$3)&gt;PostVertTotTol,ABS($BN220-BV$3)&gt;PostVertTotTol,ABS($BO220-BV$3)&gt;PostVertTotTol,ABS($BP220-BV$3)&gt;PostVertTotTol),0,1))</f>
        <v>0</v>
      </c>
      <c r="BW220" s="1">
        <f t="shared" si="329"/>
        <v>0</v>
      </c>
      <c r="BX220" s="1">
        <f t="shared" si="329"/>
        <v>0</v>
      </c>
      <c r="BY220" s="1">
        <f t="shared" si="329"/>
        <v>0</v>
      </c>
      <c r="BZ220" s="1">
        <f t="shared" si="329"/>
        <v>0</v>
      </c>
      <c r="CA220" s="1">
        <f t="shared" si="329"/>
        <v>0</v>
      </c>
      <c r="CB220" s="1">
        <f t="shared" si="329"/>
        <v>0</v>
      </c>
      <c r="CC220" s="1">
        <f t="shared" si="329"/>
        <v>0</v>
      </c>
      <c r="CD220" s="1">
        <f t="shared" si="329"/>
        <v>0</v>
      </c>
      <c r="CE220" s="1">
        <f t="shared" si="329"/>
        <v>0</v>
      </c>
      <c r="CF220" s="1">
        <f t="shared" ref="CF220:CO229" si="330">IF(CF$3=0,0,IF(AND(ABS($BI220-CF$3)&gt;PostVertTotTol,ABS($BJ220-CF$3)&gt;PostVertTotTol,ABS($BK220-CF$3)&gt;PostVertTotTol,ABS($BL220-CF$3)&gt;PostVertTotTol,ABS($BM220-CF$3)&gt;PostVertTotTol,ABS($BN220-CF$3)&gt;PostVertTotTol,ABS($BO220-CF$3)&gt;PostVertTotTol,ABS($BP220-CF$3)&gt;PostVertTotTol),0,1))</f>
        <v>0</v>
      </c>
      <c r="CG220" s="1">
        <f t="shared" si="330"/>
        <v>0</v>
      </c>
      <c r="CH220" s="1">
        <f t="shared" si="330"/>
        <v>0</v>
      </c>
      <c r="CI220" s="1">
        <f t="shared" si="330"/>
        <v>0</v>
      </c>
      <c r="CJ220" s="1">
        <f t="shared" si="330"/>
        <v>0</v>
      </c>
      <c r="CK220" s="1">
        <f t="shared" si="330"/>
        <v>0</v>
      </c>
      <c r="CL220" s="1">
        <f t="shared" si="330"/>
        <v>0</v>
      </c>
      <c r="CM220" s="1">
        <f t="shared" si="330"/>
        <v>0</v>
      </c>
      <c r="CN220" s="1">
        <f t="shared" si="330"/>
        <v>0</v>
      </c>
      <c r="CO220" s="1">
        <f t="shared" si="330"/>
        <v>0</v>
      </c>
      <c r="CP220" s="1">
        <f t="shared" ref="CP220:CY229" si="331">IF(CP$3=0,0,IF(AND(ABS($BI220-CP$3)&gt;PostVertTotTol,ABS($BJ220-CP$3)&gt;PostVertTotTol,ABS($BK220-CP$3)&gt;PostVertTotTol,ABS($BL220-CP$3)&gt;PostVertTotTol,ABS($BM220-CP$3)&gt;PostVertTotTol,ABS($BN220-CP$3)&gt;PostVertTotTol,ABS($BO220-CP$3)&gt;PostVertTotTol,ABS($BP220-CP$3)&gt;PostVertTotTol),0,1))</f>
        <v>0</v>
      </c>
      <c r="CQ220" s="1">
        <f t="shared" si="331"/>
        <v>0</v>
      </c>
      <c r="CR220" s="1">
        <f t="shared" si="331"/>
        <v>0</v>
      </c>
      <c r="CS220" s="1">
        <f t="shared" si="331"/>
        <v>0</v>
      </c>
      <c r="CT220" s="1">
        <f t="shared" si="331"/>
        <v>0</v>
      </c>
      <c r="CU220" s="1">
        <f t="shared" si="331"/>
        <v>0</v>
      </c>
      <c r="CV220" s="1">
        <f t="shared" si="331"/>
        <v>0</v>
      </c>
      <c r="CW220" s="1">
        <f t="shared" si="331"/>
        <v>0</v>
      </c>
      <c r="CX220" s="1">
        <f t="shared" si="331"/>
        <v>0</v>
      </c>
      <c r="CY220" s="1">
        <f t="shared" si="331"/>
        <v>0</v>
      </c>
      <c r="CZ220" s="1">
        <f t="shared" ref="CZ220:DI229" si="332">IF(CZ$3=0,0,IF(AND(ABS($BI220-CZ$3)&gt;PostVertTotTol,ABS($BJ220-CZ$3)&gt;PostVertTotTol,ABS($BK220-CZ$3)&gt;PostVertTotTol,ABS($BL220-CZ$3)&gt;PostVertTotTol,ABS($BM220-CZ$3)&gt;PostVertTotTol,ABS($BN220-CZ$3)&gt;PostVertTotTol,ABS($BO220-CZ$3)&gt;PostVertTotTol,ABS($BP220-CZ$3)&gt;PostVertTotTol),0,1))</f>
        <v>0</v>
      </c>
      <c r="DA220" s="1">
        <f t="shared" si="332"/>
        <v>1</v>
      </c>
      <c r="DB220" s="1">
        <f t="shared" si="332"/>
        <v>0</v>
      </c>
      <c r="DC220" s="1">
        <f t="shared" si="332"/>
        <v>0</v>
      </c>
      <c r="DD220" s="1">
        <f t="shared" si="332"/>
        <v>0</v>
      </c>
      <c r="DE220" s="1">
        <f t="shared" si="332"/>
        <v>0</v>
      </c>
      <c r="DF220" s="1">
        <f t="shared" si="332"/>
        <v>0</v>
      </c>
      <c r="DG220" s="1">
        <f t="shared" si="332"/>
        <v>0</v>
      </c>
      <c r="DH220" s="1">
        <f t="shared" si="332"/>
        <v>0</v>
      </c>
      <c r="DI220" s="1">
        <f t="shared" si="332"/>
        <v>0</v>
      </c>
      <c r="DJ220" s="1">
        <f t="shared" ref="DJ220:DO229" si="333">IF(DJ$3=0,0,IF(AND(ABS($BI220-DJ$3)&gt;PostVertTotTol,ABS($BJ220-DJ$3)&gt;PostVertTotTol,ABS($BK220-DJ$3)&gt;PostVertTotTol,ABS($BL220-DJ$3)&gt;PostVertTotTol,ABS($BM220-DJ$3)&gt;PostVertTotTol,ABS($BN220-DJ$3)&gt;PostVertTotTol,ABS($BO220-DJ$3)&gt;PostVertTotTol,ABS($BP220-DJ$3)&gt;PostVertTotTol),0,1))</f>
        <v>0</v>
      </c>
      <c r="DK220" s="1">
        <f t="shared" si="333"/>
        <v>0</v>
      </c>
      <c r="DL220" s="1">
        <f t="shared" si="333"/>
        <v>0</v>
      </c>
      <c r="DM220" s="1">
        <f t="shared" si="333"/>
        <v>0</v>
      </c>
      <c r="DN220" s="1">
        <f t="shared" si="333"/>
        <v>0</v>
      </c>
      <c r="DO220" s="1">
        <f t="shared" si="333"/>
        <v>0</v>
      </c>
      <c r="DP220" s="26"/>
      <c r="DQ220" s="26"/>
      <c r="DR220" s="26"/>
      <c r="DS220" s="26"/>
      <c r="DT220" s="366"/>
      <c r="DU220" s="142"/>
      <c r="DV220" s="26"/>
      <c r="DW220" s="48">
        <v>207</v>
      </c>
      <c r="DX220" s="26" t="str">
        <f>IFERROR(INDEX(AT$11:AT$2000,_xlfn.AGGREGATE(15,6,(ROW(AT$11:AT$2000)-ROW(AT$11)+1)/($AU$11:$AU$2000=$DY$8),ROWS(DX$11:DX220))),"")</f>
        <v/>
      </c>
      <c r="DY220" s="4" t="str">
        <f>IFERROR(INDEX(AU$11:AU$2000,_xlfn.AGGREGATE(15,6,(ROW(AU$11:AU$2000)-ROW(AU$11)+1)/($AU$11:$AU$2000=$DY$8),ROWS(DY$11:DY220))),"")</f>
        <v/>
      </c>
      <c r="DZ220" s="26" t="str">
        <f>IFERROR(INDEX(AV$11:AV$2000,_xlfn.AGGREGATE(15,6,(ROW(AV$11:AV$2000)-ROW(AV$11)+1)/($AU$11:$AU$2000=$DY$8),ROWS(DZ$11:DZ220))),"")</f>
        <v/>
      </c>
      <c r="EA220" s="26" t="str">
        <f>IFERROR(INDEX(AW$11:AW$2000,_xlfn.AGGREGATE(15,6,(ROW(AW$11:AW$2000)-ROW(AW$11)+1)/($AU$11:$AU$2000=$DY$8),ROWS(EA$11:EA220))),"")</f>
        <v/>
      </c>
      <c r="EB220" s="26" t="str">
        <f>IFERROR(INDEX(AX$11:AX$2000,_xlfn.AGGREGATE(15,6,(ROW(AX$11:AX$2000)-ROW(AX$11)+1)/($AU$11:$AU$2000=$DY$8),ROWS(EB$11:EB220))),"")</f>
        <v/>
      </c>
      <c r="EC220" s="26" t="str">
        <f>IFERROR(INDEX(AY$11:AY$2000,_xlfn.AGGREGATE(15,6,(ROW(AY$11:AY$2000)-ROW(AY$11)+1)/($AU$11:$AU$2000=$DY$8),ROWS(EC$11:EC220))),"")</f>
        <v/>
      </c>
      <c r="ED220" s="26" t="str">
        <f>IFERROR(INDEX(AZ$11:AZ$2000,_xlfn.AGGREGATE(15,6,(ROW(AZ$11:AZ$2000)-ROW(AZ$11)+1)/($AU$11:$AU$2000=$DY$8),ROWS(ED$11:ED220))),"")</f>
        <v/>
      </c>
      <c r="EE220" s="26" t="str">
        <f>IFERROR(INDEX(BA$11:BA$2000,_xlfn.AGGREGATE(15,6,(ROW(BA$11:BA$2000)-ROW(BA$11)+1)/($AU$11:$AU$2000=$DY$8),ROWS(EE$11:EE220))),"")</f>
        <v/>
      </c>
      <c r="EF220" s="26" t="str">
        <f>IFERROR(INDEX(BB$11:BB$2000,_xlfn.AGGREGATE(15,6,(ROW(BB$11:BB$2000)-ROW(BB$11)+1)/($AU$11:$AU$2000=$DY$8),ROWS(EF$11:EF220))),"")</f>
        <v/>
      </c>
      <c r="EG220" s="26" t="str">
        <f>IFERROR(INDEX(BC$11:BC$2000,_xlfn.AGGREGATE(15,6,(ROW(BC$11:BC$2000)-ROW(BC$11)+1)/($AU$11:$AU$2000=$DY$8),ROWS(EG$11:EG220))),"")</f>
        <v/>
      </c>
      <c r="EH220" s="26" t="str">
        <f>IFERROR(INDEX(BD$11:BD$2000,_xlfn.AGGREGATE(15,6,(ROW(BD$11:BD$2000)-ROW(BD$11)+1)/($AU$11:$AU$2000=$DY$8),ROWS(EH$11:EH220))),"")</f>
        <v/>
      </c>
      <c r="EI220" s="26" t="str">
        <f>IFERROR(INDEX(BE$11:BE$2000,_xlfn.AGGREGATE(15,6,(ROW(BE$11:BE$2000)-ROW(BE$11)+1)/($AU$11:$AU$2000=$DY$8),ROWS(EI$11:EI220))),"")</f>
        <v/>
      </c>
      <c r="EJ220" s="26" t="str">
        <f>IFERROR(INDEX(BF$11:BF$2000,_xlfn.AGGREGATE(15,6,(ROW(BF$11:BF$2000)-ROW(BF$11)+1)/($AU$11:$AU$2000=$DY$8),ROWS(EJ$11:EJ220))),"")</f>
        <v/>
      </c>
      <c r="EK220" s="26" t="str">
        <f>IFERROR(INDEX(BG$11:BG$2000,_xlfn.AGGREGATE(15,6,(ROW(BG$11:BG$2000)-ROW(BG$11)+1)/($AU$11:$AU$2000=$DY$8),ROWS(EK$11:EK220))),"")</f>
        <v/>
      </c>
      <c r="EL220" s="26" t="str">
        <f>IFERROR(INDEX(BH$11:BH$2000,_xlfn.AGGREGATE(15,6,(ROW(BH$11:BH$2000)-ROW(BH$11)+1)/($AU$11:$AU$2000=$DY$8),ROWS(EL$11:EL220))),"")</f>
        <v/>
      </c>
      <c r="EM220" s="26" t="str">
        <f>IFERROR(INDEX(BI$11:BI$2000,_xlfn.AGGREGATE(15,6,(ROW(BI$11:BI$2000)-ROW(BI$11)+1)/($AU$11:$AU$2000=$DY$8),ROWS(EM$11:EM220))),"")</f>
        <v/>
      </c>
      <c r="EN220" s="26" t="str">
        <f>IFERROR(INDEX(BJ$11:BJ$2000,_xlfn.AGGREGATE(15,6,(ROW(BJ$11:BJ$2000)-ROW(BJ$11)+1)/($AU$11:$AU$2000=$DY$8),ROWS(EN$11:EN220))),"")</f>
        <v/>
      </c>
      <c r="EO220" s="26" t="str">
        <f>IFERROR(INDEX(BK$11:BK$2000,_xlfn.AGGREGATE(15,6,(ROW(BK$11:BK$2000)-ROW(BK$11)+1)/($AU$11:$AU$2000=$DY$8),ROWS(EO$11:EO220))),"")</f>
        <v/>
      </c>
      <c r="EP220" s="26" t="str">
        <f>IFERROR(INDEX(BL$11:BL$2000,_xlfn.AGGREGATE(15,6,(ROW(BL$11:BL$2000)-ROW(BL$11)+1)/($AU$11:$AU$2000=$DY$8),ROWS(EP$11:EP220))),"")</f>
        <v/>
      </c>
      <c r="EQ220" s="26" t="str">
        <f>IFERROR(INDEX(BM$11:BM$2000,_xlfn.AGGREGATE(15,6,(ROW(BM$11:BM$2000)-ROW(BM$11)+1)/($AU$11:$AU$2000=$DY$8),ROWS(EQ$11:EQ220))),"")</f>
        <v/>
      </c>
      <c r="ER220" s="26" t="str">
        <f>IFERROR(INDEX(BN$11:BN$2000,_xlfn.AGGREGATE(15,6,(ROW(BN$11:BN$2000)-ROW(BN$11)+1)/($AU$11:$AU$2000=$DY$8),ROWS(ER$11:ER220))),"")</f>
        <v/>
      </c>
      <c r="ES220" s="26" t="str">
        <f>IFERROR(INDEX(BO$11:BO$2000,_xlfn.AGGREGATE(15,6,(ROW(BO$11:BO$2000)-ROW(BO$11)+1)/($AU$11:$AU$2000=$DY$8),ROWS(ES$11:ES220))),"")</f>
        <v/>
      </c>
      <c r="ET220" s="63" t="str">
        <f>IFERROR(INDEX(BP$11:BP$2000,_xlfn.AGGREGATE(15,6,(ROW(BP$11:BP$2000)-ROW(BP$11)+1)/($AU$11:$AU$2000=$DY$8),ROWS(ET$11:ET220))),"")</f>
        <v/>
      </c>
      <c r="EU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49"/>
      <c r="FV220" s="21"/>
      <c r="FW220" s="25"/>
      <c r="FX220" s="25"/>
      <c r="FY220" s="25"/>
      <c r="FZ220" s="25"/>
      <c r="GA220" s="25"/>
      <c r="GB220" s="25"/>
      <c r="GC220" s="25"/>
      <c r="GD220" s="25"/>
      <c r="GE220" s="25"/>
      <c r="GF220" s="25"/>
      <c r="GG220" s="25"/>
      <c r="GH220" s="25"/>
      <c r="GI220" s="25"/>
      <c r="GJ220" s="25"/>
      <c r="GK220" s="25"/>
      <c r="GL220" s="25"/>
      <c r="GM220" s="25"/>
      <c r="GN220" s="25"/>
      <c r="GR220" s="12"/>
      <c r="GS220" s="12"/>
      <c r="GT220" s="12"/>
      <c r="GU220" s="12"/>
      <c r="GV220" s="12"/>
      <c r="GW220" s="12"/>
      <c r="GX220" s="12"/>
      <c r="GY220" s="12"/>
      <c r="GZ220" s="12"/>
      <c r="HA220" s="12"/>
      <c r="HB220" s="12"/>
      <c r="HC220" s="12"/>
      <c r="HD220" s="12"/>
      <c r="HE220" s="12"/>
      <c r="HF220" s="12"/>
      <c r="HG220" s="12"/>
    </row>
    <row r="221" spans="14:220" x14ac:dyDescent="0.3">
      <c r="N221" s="2"/>
      <c r="O221" s="25"/>
      <c r="P221" s="25"/>
      <c r="Q221" s="25"/>
      <c r="R221" s="25"/>
      <c r="S221" s="25"/>
      <c r="T221" s="25"/>
      <c r="U221" s="25"/>
      <c r="V221" s="2"/>
      <c r="W221" s="2"/>
      <c r="X221" s="2"/>
      <c r="Y221" s="25"/>
      <c r="Z221" s="25"/>
      <c r="AA221" s="25"/>
      <c r="AB221" s="2"/>
      <c r="AC221" s="25"/>
      <c r="AD221" s="25"/>
      <c r="AE221" s="25"/>
      <c r="AF221" s="25"/>
      <c r="AG221" s="25"/>
      <c r="AH221" s="25"/>
      <c r="AI221" s="25"/>
      <c r="AJ221" s="25"/>
      <c r="AK221" s="25"/>
      <c r="AL221" s="25"/>
      <c r="AM221" s="25"/>
      <c r="AN221" s="25"/>
      <c r="AO221" s="25"/>
      <c r="AP221" s="25"/>
      <c r="AQ221" s="25"/>
      <c r="AR221" s="142"/>
      <c r="AS221" s="18">
        <v>12</v>
      </c>
      <c r="AT221" s="26" t="s">
        <v>122</v>
      </c>
      <c r="AU221" s="4" t="str">
        <f t="shared" si="312"/>
        <v>FAIL</v>
      </c>
      <c r="AV221" s="26">
        <v>3</v>
      </c>
      <c r="AW221" s="26">
        <v>3</v>
      </c>
      <c r="AX221" s="26">
        <v>1</v>
      </c>
      <c r="AY221" s="26">
        <v>1</v>
      </c>
      <c r="AZ221" s="26">
        <v>3</v>
      </c>
      <c r="BA221" s="26">
        <v>3</v>
      </c>
      <c r="BB221" s="26">
        <v>1</v>
      </c>
      <c r="BC221" s="26">
        <v>1</v>
      </c>
      <c r="BD221" s="26">
        <f t="shared" si="313"/>
        <v>234</v>
      </c>
      <c r="BE221" s="26"/>
      <c r="BF221" s="26">
        <f t="shared" si="314"/>
        <v>258</v>
      </c>
      <c r="BG221" s="63">
        <f t="shared" si="311"/>
        <v>12</v>
      </c>
      <c r="BH221" s="26"/>
      <c r="BI221" s="138">
        <f t="shared" si="315"/>
        <v>258</v>
      </c>
      <c r="BJ221" s="138">
        <f t="shared" si="316"/>
        <v>516</v>
      </c>
      <c r="BK221" s="138">
        <f t="shared" si="317"/>
        <v>750</v>
      </c>
      <c r="BL221" s="138">
        <f t="shared" si="318"/>
        <v>984</v>
      </c>
      <c r="BM221" s="138">
        <f t="shared" si="319"/>
        <v>1242</v>
      </c>
      <c r="BN221" s="138">
        <f t="shared" si="320"/>
        <v>1500</v>
      </c>
      <c r="BO221" s="138">
        <f t="shared" si="321"/>
        <v>1734</v>
      </c>
      <c r="BP221" s="138">
        <f t="shared" si="322"/>
        <v>0</v>
      </c>
      <c r="BQ221" s="26"/>
      <c r="BR221" s="26" t="str">
        <f t="shared" si="323"/>
        <v>yes2</v>
      </c>
      <c r="BS221" s="26" t="str">
        <f t="shared" si="309"/>
        <v>Int</v>
      </c>
      <c r="BT221" s="26"/>
      <c r="BU221" s="26"/>
      <c r="BV221" s="1">
        <f t="shared" si="329"/>
        <v>0</v>
      </c>
      <c r="BW221" s="1">
        <f t="shared" si="329"/>
        <v>0</v>
      </c>
      <c r="BX221" s="1">
        <f t="shared" si="329"/>
        <v>0</v>
      </c>
      <c r="BY221" s="1">
        <f t="shared" si="329"/>
        <v>0</v>
      </c>
      <c r="BZ221" s="1">
        <f t="shared" si="329"/>
        <v>0</v>
      </c>
      <c r="CA221" s="1">
        <f t="shared" si="329"/>
        <v>0</v>
      </c>
      <c r="CB221" s="1">
        <f t="shared" si="329"/>
        <v>0</v>
      </c>
      <c r="CC221" s="1">
        <f t="shared" si="329"/>
        <v>0</v>
      </c>
      <c r="CD221" s="1">
        <f t="shared" si="329"/>
        <v>0</v>
      </c>
      <c r="CE221" s="1">
        <f t="shared" si="329"/>
        <v>0</v>
      </c>
      <c r="CF221" s="1">
        <f t="shared" si="330"/>
        <v>0</v>
      </c>
      <c r="CG221" s="1">
        <f t="shared" si="330"/>
        <v>0</v>
      </c>
      <c r="CH221" s="1">
        <f t="shared" si="330"/>
        <v>0</v>
      </c>
      <c r="CI221" s="1">
        <f t="shared" si="330"/>
        <v>0</v>
      </c>
      <c r="CJ221" s="1">
        <f t="shared" si="330"/>
        <v>0</v>
      </c>
      <c r="CK221" s="1">
        <f t="shared" si="330"/>
        <v>0</v>
      </c>
      <c r="CL221" s="1">
        <f t="shared" si="330"/>
        <v>0</v>
      </c>
      <c r="CM221" s="1">
        <f t="shared" si="330"/>
        <v>0</v>
      </c>
      <c r="CN221" s="1">
        <f t="shared" si="330"/>
        <v>0</v>
      </c>
      <c r="CO221" s="1">
        <f t="shared" si="330"/>
        <v>0</v>
      </c>
      <c r="CP221" s="1">
        <f t="shared" si="331"/>
        <v>0</v>
      </c>
      <c r="CQ221" s="1">
        <f t="shared" si="331"/>
        <v>0</v>
      </c>
      <c r="CR221" s="1">
        <f t="shared" si="331"/>
        <v>0</v>
      </c>
      <c r="CS221" s="1">
        <f t="shared" si="331"/>
        <v>0</v>
      </c>
      <c r="CT221" s="1">
        <f t="shared" si="331"/>
        <v>0</v>
      </c>
      <c r="CU221" s="1">
        <f t="shared" si="331"/>
        <v>0</v>
      </c>
      <c r="CV221" s="1">
        <f t="shared" si="331"/>
        <v>0</v>
      </c>
      <c r="CW221" s="1">
        <f t="shared" si="331"/>
        <v>0</v>
      </c>
      <c r="CX221" s="1">
        <f t="shared" si="331"/>
        <v>0</v>
      </c>
      <c r="CY221" s="1">
        <f t="shared" si="331"/>
        <v>0</v>
      </c>
      <c r="CZ221" s="1">
        <f t="shared" si="332"/>
        <v>0</v>
      </c>
      <c r="DA221" s="1">
        <f t="shared" si="332"/>
        <v>1</v>
      </c>
      <c r="DB221" s="1">
        <f t="shared" si="332"/>
        <v>0</v>
      </c>
      <c r="DC221" s="1">
        <f t="shared" si="332"/>
        <v>0</v>
      </c>
      <c r="DD221" s="1">
        <f t="shared" si="332"/>
        <v>0</v>
      </c>
      <c r="DE221" s="1">
        <f t="shared" si="332"/>
        <v>0</v>
      </c>
      <c r="DF221" s="1">
        <f t="shared" si="332"/>
        <v>0</v>
      </c>
      <c r="DG221" s="1">
        <f t="shared" si="332"/>
        <v>0</v>
      </c>
      <c r="DH221" s="1">
        <f t="shared" si="332"/>
        <v>0</v>
      </c>
      <c r="DI221" s="1">
        <f t="shared" si="332"/>
        <v>0</v>
      </c>
      <c r="DJ221" s="1">
        <f t="shared" si="333"/>
        <v>0</v>
      </c>
      <c r="DK221" s="1">
        <f t="shared" si="333"/>
        <v>0</v>
      </c>
      <c r="DL221" s="1">
        <f t="shared" si="333"/>
        <v>0</v>
      </c>
      <c r="DM221" s="1">
        <f t="shared" si="333"/>
        <v>0</v>
      </c>
      <c r="DN221" s="1">
        <f t="shared" si="333"/>
        <v>0</v>
      </c>
      <c r="DO221" s="1">
        <f t="shared" si="333"/>
        <v>0</v>
      </c>
      <c r="DP221" s="26"/>
      <c r="DQ221" s="26"/>
      <c r="DR221" s="26"/>
      <c r="DS221" s="26"/>
      <c r="DT221" s="366"/>
      <c r="DU221" s="142"/>
      <c r="DV221" s="26"/>
      <c r="DW221" s="48">
        <v>208</v>
      </c>
      <c r="DX221" s="26" t="str">
        <f>IFERROR(INDEX(AT$11:AT$2000,_xlfn.AGGREGATE(15,6,(ROW(AT$11:AT$2000)-ROW(AT$11)+1)/($AU$11:$AU$2000=$DY$8),ROWS(DX$11:DX221))),"")</f>
        <v/>
      </c>
      <c r="DY221" s="4" t="str">
        <f>IFERROR(INDEX(AU$11:AU$2000,_xlfn.AGGREGATE(15,6,(ROW(AU$11:AU$2000)-ROW(AU$11)+1)/($AU$11:$AU$2000=$DY$8),ROWS(DY$11:DY221))),"")</f>
        <v/>
      </c>
      <c r="DZ221" s="26" t="str">
        <f>IFERROR(INDEX(AV$11:AV$2000,_xlfn.AGGREGATE(15,6,(ROW(AV$11:AV$2000)-ROW(AV$11)+1)/($AU$11:$AU$2000=$DY$8),ROWS(DZ$11:DZ221))),"")</f>
        <v/>
      </c>
      <c r="EA221" s="26" t="str">
        <f>IFERROR(INDEX(AW$11:AW$2000,_xlfn.AGGREGATE(15,6,(ROW(AW$11:AW$2000)-ROW(AW$11)+1)/($AU$11:$AU$2000=$DY$8),ROWS(EA$11:EA221))),"")</f>
        <v/>
      </c>
      <c r="EB221" s="26" t="str">
        <f>IFERROR(INDEX(AX$11:AX$2000,_xlfn.AGGREGATE(15,6,(ROW(AX$11:AX$2000)-ROW(AX$11)+1)/($AU$11:$AU$2000=$DY$8),ROWS(EB$11:EB221))),"")</f>
        <v/>
      </c>
      <c r="EC221" s="26" t="str">
        <f>IFERROR(INDEX(AY$11:AY$2000,_xlfn.AGGREGATE(15,6,(ROW(AY$11:AY$2000)-ROW(AY$11)+1)/($AU$11:$AU$2000=$DY$8),ROWS(EC$11:EC221))),"")</f>
        <v/>
      </c>
      <c r="ED221" s="26" t="str">
        <f>IFERROR(INDEX(AZ$11:AZ$2000,_xlfn.AGGREGATE(15,6,(ROW(AZ$11:AZ$2000)-ROW(AZ$11)+1)/($AU$11:$AU$2000=$DY$8),ROWS(ED$11:ED221))),"")</f>
        <v/>
      </c>
      <c r="EE221" s="26" t="str">
        <f>IFERROR(INDEX(BA$11:BA$2000,_xlfn.AGGREGATE(15,6,(ROW(BA$11:BA$2000)-ROW(BA$11)+1)/($AU$11:$AU$2000=$DY$8),ROWS(EE$11:EE221))),"")</f>
        <v/>
      </c>
      <c r="EF221" s="26" t="str">
        <f>IFERROR(INDEX(BB$11:BB$2000,_xlfn.AGGREGATE(15,6,(ROW(BB$11:BB$2000)-ROW(BB$11)+1)/($AU$11:$AU$2000=$DY$8),ROWS(EF$11:EF221))),"")</f>
        <v/>
      </c>
      <c r="EG221" s="26" t="str">
        <f>IFERROR(INDEX(BC$11:BC$2000,_xlfn.AGGREGATE(15,6,(ROW(BC$11:BC$2000)-ROW(BC$11)+1)/($AU$11:$AU$2000=$DY$8),ROWS(EG$11:EG221))),"")</f>
        <v/>
      </c>
      <c r="EH221" s="26" t="str">
        <f>IFERROR(INDEX(BD$11:BD$2000,_xlfn.AGGREGATE(15,6,(ROW(BD$11:BD$2000)-ROW(BD$11)+1)/($AU$11:$AU$2000=$DY$8),ROWS(EH$11:EH221))),"")</f>
        <v/>
      </c>
      <c r="EI221" s="26" t="str">
        <f>IFERROR(INDEX(BE$11:BE$2000,_xlfn.AGGREGATE(15,6,(ROW(BE$11:BE$2000)-ROW(BE$11)+1)/($AU$11:$AU$2000=$DY$8),ROWS(EI$11:EI221))),"")</f>
        <v/>
      </c>
      <c r="EJ221" s="26" t="str">
        <f>IFERROR(INDEX(BF$11:BF$2000,_xlfn.AGGREGATE(15,6,(ROW(BF$11:BF$2000)-ROW(BF$11)+1)/($AU$11:$AU$2000=$DY$8),ROWS(EJ$11:EJ221))),"")</f>
        <v/>
      </c>
      <c r="EK221" s="26" t="str">
        <f>IFERROR(INDEX(BG$11:BG$2000,_xlfn.AGGREGATE(15,6,(ROW(BG$11:BG$2000)-ROW(BG$11)+1)/($AU$11:$AU$2000=$DY$8),ROWS(EK$11:EK221))),"")</f>
        <v/>
      </c>
      <c r="EL221" s="26" t="str">
        <f>IFERROR(INDEX(BH$11:BH$2000,_xlfn.AGGREGATE(15,6,(ROW(BH$11:BH$2000)-ROW(BH$11)+1)/($AU$11:$AU$2000=$DY$8),ROWS(EL$11:EL221))),"")</f>
        <v/>
      </c>
      <c r="EM221" s="26" t="str">
        <f>IFERROR(INDEX(BI$11:BI$2000,_xlfn.AGGREGATE(15,6,(ROW(BI$11:BI$2000)-ROW(BI$11)+1)/($AU$11:$AU$2000=$DY$8),ROWS(EM$11:EM221))),"")</f>
        <v/>
      </c>
      <c r="EN221" s="26" t="str">
        <f>IFERROR(INDEX(BJ$11:BJ$2000,_xlfn.AGGREGATE(15,6,(ROW(BJ$11:BJ$2000)-ROW(BJ$11)+1)/($AU$11:$AU$2000=$DY$8),ROWS(EN$11:EN221))),"")</f>
        <v/>
      </c>
      <c r="EO221" s="26" t="str">
        <f>IFERROR(INDEX(BK$11:BK$2000,_xlfn.AGGREGATE(15,6,(ROW(BK$11:BK$2000)-ROW(BK$11)+1)/($AU$11:$AU$2000=$DY$8),ROWS(EO$11:EO221))),"")</f>
        <v/>
      </c>
      <c r="EP221" s="26" t="str">
        <f>IFERROR(INDEX(BL$11:BL$2000,_xlfn.AGGREGATE(15,6,(ROW(BL$11:BL$2000)-ROW(BL$11)+1)/($AU$11:$AU$2000=$DY$8),ROWS(EP$11:EP221))),"")</f>
        <v/>
      </c>
      <c r="EQ221" s="26" t="str">
        <f>IFERROR(INDEX(BM$11:BM$2000,_xlfn.AGGREGATE(15,6,(ROW(BM$11:BM$2000)-ROW(BM$11)+1)/($AU$11:$AU$2000=$DY$8),ROWS(EQ$11:EQ221))),"")</f>
        <v/>
      </c>
      <c r="ER221" s="26" t="str">
        <f>IFERROR(INDEX(BN$11:BN$2000,_xlfn.AGGREGATE(15,6,(ROW(BN$11:BN$2000)-ROW(BN$11)+1)/($AU$11:$AU$2000=$DY$8),ROWS(ER$11:ER221))),"")</f>
        <v/>
      </c>
      <c r="ES221" s="26" t="str">
        <f>IFERROR(INDEX(BO$11:BO$2000,_xlfn.AGGREGATE(15,6,(ROW(BO$11:BO$2000)-ROW(BO$11)+1)/($AU$11:$AU$2000=$DY$8),ROWS(ES$11:ES221))),"")</f>
        <v/>
      </c>
      <c r="ET221" s="63" t="str">
        <f>IFERROR(INDEX(BP$11:BP$2000,_xlfn.AGGREGATE(15,6,(ROW(BP$11:BP$2000)-ROW(BP$11)+1)/($AU$11:$AU$2000=$DY$8),ROWS(ET$11:ET221))),"")</f>
        <v/>
      </c>
      <c r="EU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49"/>
      <c r="FV221" s="21"/>
      <c r="FW221" s="25"/>
      <c r="FX221" s="25"/>
      <c r="FY221" s="25"/>
      <c r="FZ221" s="25"/>
      <c r="GA221" s="25"/>
      <c r="GB221" s="25"/>
      <c r="GC221" s="25"/>
      <c r="GD221" s="25"/>
      <c r="GE221" s="25"/>
      <c r="GF221" s="25"/>
      <c r="GG221" s="25"/>
      <c r="GH221" s="25"/>
      <c r="GI221" s="25"/>
      <c r="GJ221" s="25"/>
      <c r="GK221" s="25"/>
      <c r="GL221" s="25"/>
      <c r="GM221" s="25"/>
      <c r="GN221" s="25"/>
      <c r="GR221" s="12"/>
      <c r="GS221" s="12"/>
      <c r="GT221" s="12"/>
      <c r="GU221" s="12"/>
      <c r="GV221" s="12"/>
      <c r="GW221" s="12"/>
      <c r="GX221" s="12"/>
      <c r="GY221" s="12"/>
      <c r="GZ221" s="12"/>
      <c r="HA221" s="12"/>
      <c r="HB221" s="12"/>
      <c r="HC221" s="12"/>
      <c r="HD221" s="12"/>
      <c r="HE221" s="12"/>
      <c r="HF221" s="12"/>
      <c r="HG221" s="12"/>
    </row>
    <row r="222" spans="14:220" x14ac:dyDescent="0.3">
      <c r="N222" s="2"/>
      <c r="O222" s="25"/>
      <c r="P222" s="25"/>
      <c r="Q222" s="25"/>
      <c r="R222" s="25"/>
      <c r="S222" s="25"/>
      <c r="T222" s="25"/>
      <c r="U222" s="25"/>
      <c r="V222" s="2"/>
      <c r="W222" s="2"/>
      <c r="X222" s="2"/>
      <c r="Y222" s="25"/>
      <c r="Z222" s="25"/>
      <c r="AA222" s="25"/>
      <c r="AB222" s="2"/>
      <c r="AC222" s="25"/>
      <c r="AD222" s="25"/>
      <c r="AE222" s="25"/>
      <c r="AF222" s="25"/>
      <c r="AG222" s="25"/>
      <c r="AH222" s="25"/>
      <c r="AI222" s="25"/>
      <c r="AJ222" s="25"/>
      <c r="AK222" s="25"/>
      <c r="AL222" s="25"/>
      <c r="AM222" s="25"/>
      <c r="AN222" s="25"/>
      <c r="AO222" s="25"/>
      <c r="AP222" s="25"/>
      <c r="AQ222" s="25"/>
      <c r="AR222" s="142"/>
      <c r="AS222" s="18">
        <v>13</v>
      </c>
      <c r="AT222" s="26" t="s">
        <v>122</v>
      </c>
      <c r="AU222" s="4" t="str">
        <f t="shared" si="312"/>
        <v>FAIL</v>
      </c>
      <c r="AV222" s="26">
        <v>3</v>
      </c>
      <c r="AW222" s="26">
        <v>3</v>
      </c>
      <c r="AX222" s="26">
        <v>1</v>
      </c>
      <c r="AY222" s="26">
        <v>1</v>
      </c>
      <c r="AZ222" s="26">
        <v>3</v>
      </c>
      <c r="BA222" s="26">
        <v>3</v>
      </c>
      <c r="BB222" s="26">
        <v>1</v>
      </c>
      <c r="BC222" s="26">
        <v>1</v>
      </c>
      <c r="BD222" s="26">
        <f t="shared" si="313"/>
        <v>233</v>
      </c>
      <c r="BE222" s="26"/>
      <c r="BF222" s="26">
        <f t="shared" si="314"/>
        <v>259</v>
      </c>
      <c r="BG222" s="63">
        <f t="shared" si="311"/>
        <v>13</v>
      </c>
      <c r="BH222" s="26"/>
      <c r="BI222" s="138">
        <f t="shared" si="315"/>
        <v>259</v>
      </c>
      <c r="BJ222" s="138">
        <f t="shared" si="316"/>
        <v>518</v>
      </c>
      <c r="BK222" s="138">
        <f t="shared" si="317"/>
        <v>751</v>
      </c>
      <c r="BL222" s="138">
        <f t="shared" si="318"/>
        <v>984</v>
      </c>
      <c r="BM222" s="138">
        <f t="shared" si="319"/>
        <v>1243</v>
      </c>
      <c r="BN222" s="138">
        <f t="shared" si="320"/>
        <v>1502</v>
      </c>
      <c r="BO222" s="138">
        <f t="shared" si="321"/>
        <v>1735</v>
      </c>
      <c r="BP222" s="138">
        <f t="shared" si="322"/>
        <v>0</v>
      </c>
      <c r="BQ222" s="26"/>
      <c r="BR222" s="26" t="str">
        <f t="shared" si="323"/>
        <v>yes2</v>
      </c>
      <c r="BS222" s="26" t="str">
        <f t="shared" si="309"/>
        <v>Int</v>
      </c>
      <c r="BT222" s="26"/>
      <c r="BU222" s="26"/>
      <c r="BV222" s="1">
        <f t="shared" si="329"/>
        <v>0</v>
      </c>
      <c r="BW222" s="1">
        <f t="shared" si="329"/>
        <v>0</v>
      </c>
      <c r="BX222" s="1">
        <f t="shared" si="329"/>
        <v>0</v>
      </c>
      <c r="BY222" s="1">
        <f t="shared" si="329"/>
        <v>0</v>
      </c>
      <c r="BZ222" s="1">
        <f t="shared" si="329"/>
        <v>0</v>
      </c>
      <c r="CA222" s="1">
        <f t="shared" si="329"/>
        <v>0</v>
      </c>
      <c r="CB222" s="1">
        <f t="shared" si="329"/>
        <v>0</v>
      </c>
      <c r="CC222" s="1">
        <f t="shared" si="329"/>
        <v>0</v>
      </c>
      <c r="CD222" s="1">
        <f t="shared" si="329"/>
        <v>0</v>
      </c>
      <c r="CE222" s="1">
        <f t="shared" si="329"/>
        <v>0</v>
      </c>
      <c r="CF222" s="1">
        <f t="shared" si="330"/>
        <v>0</v>
      </c>
      <c r="CG222" s="1">
        <f t="shared" si="330"/>
        <v>0</v>
      </c>
      <c r="CH222" s="1">
        <f t="shared" si="330"/>
        <v>0</v>
      </c>
      <c r="CI222" s="1">
        <f t="shared" si="330"/>
        <v>0</v>
      </c>
      <c r="CJ222" s="1">
        <f t="shared" si="330"/>
        <v>0</v>
      </c>
      <c r="CK222" s="1">
        <f t="shared" si="330"/>
        <v>0</v>
      </c>
      <c r="CL222" s="1">
        <f t="shared" si="330"/>
        <v>0</v>
      </c>
      <c r="CM222" s="1">
        <f t="shared" si="330"/>
        <v>0</v>
      </c>
      <c r="CN222" s="1">
        <f t="shared" si="330"/>
        <v>0</v>
      </c>
      <c r="CO222" s="1">
        <f t="shared" si="330"/>
        <v>0</v>
      </c>
      <c r="CP222" s="1">
        <f t="shared" si="331"/>
        <v>0</v>
      </c>
      <c r="CQ222" s="1">
        <f t="shared" si="331"/>
        <v>0</v>
      </c>
      <c r="CR222" s="1">
        <f t="shared" si="331"/>
        <v>0</v>
      </c>
      <c r="CS222" s="1">
        <f t="shared" si="331"/>
        <v>0</v>
      </c>
      <c r="CT222" s="1">
        <f t="shared" si="331"/>
        <v>0</v>
      </c>
      <c r="CU222" s="1">
        <f t="shared" si="331"/>
        <v>0</v>
      </c>
      <c r="CV222" s="1">
        <f t="shared" si="331"/>
        <v>0</v>
      </c>
      <c r="CW222" s="1">
        <f t="shared" si="331"/>
        <v>0</v>
      </c>
      <c r="CX222" s="1">
        <f t="shared" si="331"/>
        <v>0</v>
      </c>
      <c r="CY222" s="1">
        <f t="shared" si="331"/>
        <v>0</v>
      </c>
      <c r="CZ222" s="1">
        <f t="shared" si="332"/>
        <v>0</v>
      </c>
      <c r="DA222" s="1">
        <f t="shared" si="332"/>
        <v>1</v>
      </c>
      <c r="DB222" s="1">
        <f t="shared" si="332"/>
        <v>0</v>
      </c>
      <c r="DC222" s="1">
        <f t="shared" si="332"/>
        <v>0</v>
      </c>
      <c r="DD222" s="1">
        <f t="shared" si="332"/>
        <v>0</v>
      </c>
      <c r="DE222" s="1">
        <f t="shared" si="332"/>
        <v>0</v>
      </c>
      <c r="DF222" s="1">
        <f t="shared" si="332"/>
        <v>0</v>
      </c>
      <c r="DG222" s="1">
        <f t="shared" si="332"/>
        <v>0</v>
      </c>
      <c r="DH222" s="1">
        <f t="shared" si="332"/>
        <v>0</v>
      </c>
      <c r="DI222" s="1">
        <f t="shared" si="332"/>
        <v>0</v>
      </c>
      <c r="DJ222" s="1">
        <f t="shared" si="333"/>
        <v>0</v>
      </c>
      <c r="DK222" s="1">
        <f t="shared" si="333"/>
        <v>0</v>
      </c>
      <c r="DL222" s="1">
        <f t="shared" si="333"/>
        <v>0</v>
      </c>
      <c r="DM222" s="1">
        <f t="shared" si="333"/>
        <v>0</v>
      </c>
      <c r="DN222" s="1">
        <f t="shared" si="333"/>
        <v>0</v>
      </c>
      <c r="DO222" s="1">
        <f t="shared" si="333"/>
        <v>0</v>
      </c>
      <c r="DP222" s="26"/>
      <c r="DQ222" s="26"/>
      <c r="DR222" s="26"/>
      <c r="DS222" s="26"/>
      <c r="DT222" s="366"/>
      <c r="DU222" s="142"/>
      <c r="DV222" s="26"/>
      <c r="DW222" s="48">
        <v>209</v>
      </c>
      <c r="DX222" s="26" t="str">
        <f>IFERROR(INDEX(AT$11:AT$2000,_xlfn.AGGREGATE(15,6,(ROW(AT$11:AT$2000)-ROW(AT$11)+1)/($AU$11:$AU$2000=$DY$8),ROWS(DX$11:DX222))),"")</f>
        <v/>
      </c>
      <c r="DY222" s="4" t="str">
        <f>IFERROR(INDEX(AU$11:AU$2000,_xlfn.AGGREGATE(15,6,(ROW(AU$11:AU$2000)-ROW(AU$11)+1)/($AU$11:$AU$2000=$DY$8),ROWS(DY$11:DY222))),"")</f>
        <v/>
      </c>
      <c r="DZ222" s="26" t="str">
        <f>IFERROR(INDEX(AV$11:AV$2000,_xlfn.AGGREGATE(15,6,(ROW(AV$11:AV$2000)-ROW(AV$11)+1)/($AU$11:$AU$2000=$DY$8),ROWS(DZ$11:DZ222))),"")</f>
        <v/>
      </c>
      <c r="EA222" s="26" t="str">
        <f>IFERROR(INDEX(AW$11:AW$2000,_xlfn.AGGREGATE(15,6,(ROW(AW$11:AW$2000)-ROW(AW$11)+1)/($AU$11:$AU$2000=$DY$8),ROWS(EA$11:EA222))),"")</f>
        <v/>
      </c>
      <c r="EB222" s="26" t="str">
        <f>IFERROR(INDEX(AX$11:AX$2000,_xlfn.AGGREGATE(15,6,(ROW(AX$11:AX$2000)-ROW(AX$11)+1)/($AU$11:$AU$2000=$DY$8),ROWS(EB$11:EB222))),"")</f>
        <v/>
      </c>
      <c r="EC222" s="26" t="str">
        <f>IFERROR(INDEX(AY$11:AY$2000,_xlfn.AGGREGATE(15,6,(ROW(AY$11:AY$2000)-ROW(AY$11)+1)/($AU$11:$AU$2000=$DY$8),ROWS(EC$11:EC222))),"")</f>
        <v/>
      </c>
      <c r="ED222" s="26" t="str">
        <f>IFERROR(INDEX(AZ$11:AZ$2000,_xlfn.AGGREGATE(15,6,(ROW(AZ$11:AZ$2000)-ROW(AZ$11)+1)/($AU$11:$AU$2000=$DY$8),ROWS(ED$11:ED222))),"")</f>
        <v/>
      </c>
      <c r="EE222" s="26" t="str">
        <f>IFERROR(INDEX(BA$11:BA$2000,_xlfn.AGGREGATE(15,6,(ROW(BA$11:BA$2000)-ROW(BA$11)+1)/($AU$11:$AU$2000=$DY$8),ROWS(EE$11:EE222))),"")</f>
        <v/>
      </c>
      <c r="EF222" s="26" t="str">
        <f>IFERROR(INDEX(BB$11:BB$2000,_xlfn.AGGREGATE(15,6,(ROW(BB$11:BB$2000)-ROW(BB$11)+1)/($AU$11:$AU$2000=$DY$8),ROWS(EF$11:EF222))),"")</f>
        <v/>
      </c>
      <c r="EG222" s="26" t="str">
        <f>IFERROR(INDEX(BC$11:BC$2000,_xlfn.AGGREGATE(15,6,(ROW(BC$11:BC$2000)-ROW(BC$11)+1)/($AU$11:$AU$2000=$DY$8),ROWS(EG$11:EG222))),"")</f>
        <v/>
      </c>
      <c r="EH222" s="26" t="str">
        <f>IFERROR(INDEX(BD$11:BD$2000,_xlfn.AGGREGATE(15,6,(ROW(BD$11:BD$2000)-ROW(BD$11)+1)/($AU$11:$AU$2000=$DY$8),ROWS(EH$11:EH222))),"")</f>
        <v/>
      </c>
      <c r="EI222" s="26" t="str">
        <f>IFERROR(INDEX(BE$11:BE$2000,_xlfn.AGGREGATE(15,6,(ROW(BE$11:BE$2000)-ROW(BE$11)+1)/($AU$11:$AU$2000=$DY$8),ROWS(EI$11:EI222))),"")</f>
        <v/>
      </c>
      <c r="EJ222" s="26" t="str">
        <f>IFERROR(INDEX(BF$11:BF$2000,_xlfn.AGGREGATE(15,6,(ROW(BF$11:BF$2000)-ROW(BF$11)+1)/($AU$11:$AU$2000=$DY$8),ROWS(EJ$11:EJ222))),"")</f>
        <v/>
      </c>
      <c r="EK222" s="26" t="str">
        <f>IFERROR(INDEX(BG$11:BG$2000,_xlfn.AGGREGATE(15,6,(ROW(BG$11:BG$2000)-ROW(BG$11)+1)/($AU$11:$AU$2000=$DY$8),ROWS(EK$11:EK222))),"")</f>
        <v/>
      </c>
      <c r="EL222" s="26" t="str">
        <f>IFERROR(INDEX(BH$11:BH$2000,_xlfn.AGGREGATE(15,6,(ROW(BH$11:BH$2000)-ROW(BH$11)+1)/($AU$11:$AU$2000=$DY$8),ROWS(EL$11:EL222))),"")</f>
        <v/>
      </c>
      <c r="EM222" s="26" t="str">
        <f>IFERROR(INDEX(BI$11:BI$2000,_xlfn.AGGREGATE(15,6,(ROW(BI$11:BI$2000)-ROW(BI$11)+1)/($AU$11:$AU$2000=$DY$8),ROWS(EM$11:EM222))),"")</f>
        <v/>
      </c>
      <c r="EN222" s="26" t="str">
        <f>IFERROR(INDEX(BJ$11:BJ$2000,_xlfn.AGGREGATE(15,6,(ROW(BJ$11:BJ$2000)-ROW(BJ$11)+1)/($AU$11:$AU$2000=$DY$8),ROWS(EN$11:EN222))),"")</f>
        <v/>
      </c>
      <c r="EO222" s="26" t="str">
        <f>IFERROR(INDEX(BK$11:BK$2000,_xlfn.AGGREGATE(15,6,(ROW(BK$11:BK$2000)-ROW(BK$11)+1)/($AU$11:$AU$2000=$DY$8),ROWS(EO$11:EO222))),"")</f>
        <v/>
      </c>
      <c r="EP222" s="26" t="str">
        <f>IFERROR(INDEX(BL$11:BL$2000,_xlfn.AGGREGATE(15,6,(ROW(BL$11:BL$2000)-ROW(BL$11)+1)/($AU$11:$AU$2000=$DY$8),ROWS(EP$11:EP222))),"")</f>
        <v/>
      </c>
      <c r="EQ222" s="26" t="str">
        <f>IFERROR(INDEX(BM$11:BM$2000,_xlfn.AGGREGATE(15,6,(ROW(BM$11:BM$2000)-ROW(BM$11)+1)/($AU$11:$AU$2000=$DY$8),ROWS(EQ$11:EQ222))),"")</f>
        <v/>
      </c>
      <c r="ER222" s="26" t="str">
        <f>IFERROR(INDEX(BN$11:BN$2000,_xlfn.AGGREGATE(15,6,(ROW(BN$11:BN$2000)-ROW(BN$11)+1)/($AU$11:$AU$2000=$DY$8),ROWS(ER$11:ER222))),"")</f>
        <v/>
      </c>
      <c r="ES222" s="26" t="str">
        <f>IFERROR(INDEX(BO$11:BO$2000,_xlfn.AGGREGATE(15,6,(ROW(BO$11:BO$2000)-ROW(BO$11)+1)/($AU$11:$AU$2000=$DY$8),ROWS(ES$11:ES222))),"")</f>
        <v/>
      </c>
      <c r="ET222" s="63" t="str">
        <f>IFERROR(INDEX(BP$11:BP$2000,_xlfn.AGGREGATE(15,6,(ROW(BP$11:BP$2000)-ROW(BP$11)+1)/($AU$11:$AU$2000=$DY$8),ROWS(ET$11:ET222))),"")</f>
        <v/>
      </c>
      <c r="EU222" s="25"/>
      <c r="EX222" s="25"/>
      <c r="EY222" s="25"/>
      <c r="EZ222" s="25"/>
      <c r="FA222" s="25"/>
      <c r="FB222" s="25"/>
      <c r="FC222" s="25"/>
      <c r="FD222" s="25"/>
      <c r="FE222" s="25"/>
      <c r="FF222" s="25"/>
      <c r="FG222" s="25"/>
      <c r="FH222" s="25"/>
      <c r="FI222" s="25"/>
      <c r="FJ222" s="25"/>
      <c r="FK222" s="25"/>
      <c r="FL222" s="25"/>
      <c r="FM222" s="25"/>
      <c r="FN222" s="25"/>
      <c r="FO222" s="25"/>
      <c r="FP222" s="25"/>
      <c r="FQ222" s="25"/>
      <c r="FR222" s="25"/>
      <c r="FS222" s="25"/>
      <c r="FT222" s="25"/>
      <c r="FU222" s="49"/>
      <c r="FV222" s="21"/>
      <c r="FW222" s="25"/>
      <c r="FX222" s="25"/>
      <c r="FY222" s="25"/>
      <c r="FZ222" s="25"/>
      <c r="GA222" s="25"/>
      <c r="GB222" s="25"/>
      <c r="GC222" s="25"/>
      <c r="GD222" s="25"/>
      <c r="GE222" s="25"/>
      <c r="GF222" s="25"/>
      <c r="GG222" s="25"/>
      <c r="GH222" s="25"/>
      <c r="GI222" s="25"/>
      <c r="GJ222" s="25"/>
      <c r="GK222" s="25"/>
      <c r="GL222" s="25"/>
      <c r="GM222" s="25"/>
      <c r="GN222" s="25"/>
      <c r="GR222" s="12"/>
      <c r="GS222" s="12"/>
      <c r="GT222" s="12"/>
      <c r="GU222" s="12"/>
      <c r="GV222" s="12"/>
      <c r="GW222" s="12"/>
      <c r="GX222" s="12"/>
      <c r="GY222" s="12"/>
      <c r="GZ222" s="12"/>
      <c r="HA222" s="12"/>
      <c r="HB222" s="12"/>
      <c r="HC222" s="12"/>
      <c r="HD222" s="12"/>
      <c r="HE222" s="12"/>
      <c r="HF222" s="12"/>
      <c r="HG222" s="12"/>
    </row>
    <row r="223" spans="14:220" x14ac:dyDescent="0.3">
      <c r="N223" s="2"/>
      <c r="O223" s="25"/>
      <c r="P223" s="25"/>
      <c r="Q223" s="25"/>
      <c r="R223" s="25"/>
      <c r="S223" s="25"/>
      <c r="T223" s="25"/>
      <c r="U223" s="25"/>
      <c r="V223" s="2"/>
      <c r="W223" s="2"/>
      <c r="X223" s="2"/>
      <c r="Y223" s="25"/>
      <c r="Z223" s="25"/>
      <c r="AA223" s="25"/>
      <c r="AB223" s="2"/>
      <c r="AC223" s="25"/>
      <c r="AD223" s="25"/>
      <c r="AE223" s="25"/>
      <c r="AF223" s="25"/>
      <c r="AG223" s="25"/>
      <c r="AH223" s="25"/>
      <c r="AI223" s="25"/>
      <c r="AJ223" s="25"/>
      <c r="AK223" s="25"/>
      <c r="AL223" s="25"/>
      <c r="AM223" s="25"/>
      <c r="AN223" s="25"/>
      <c r="AO223" s="25"/>
      <c r="AP223" s="25"/>
      <c r="AQ223" s="25"/>
      <c r="AR223" s="142"/>
      <c r="AS223" s="18">
        <v>14</v>
      </c>
      <c r="AT223" s="26" t="s">
        <v>122</v>
      </c>
      <c r="AU223" s="4" t="str">
        <f t="shared" si="312"/>
        <v>FAIL</v>
      </c>
      <c r="AV223" s="26">
        <v>3</v>
      </c>
      <c r="AW223" s="26">
        <v>3</v>
      </c>
      <c r="AX223" s="26">
        <v>1</v>
      </c>
      <c r="AY223" s="26">
        <v>1</v>
      </c>
      <c r="AZ223" s="26">
        <v>3</v>
      </c>
      <c r="BA223" s="26">
        <v>3</v>
      </c>
      <c r="BB223" s="26">
        <v>1</v>
      </c>
      <c r="BC223" s="26">
        <v>1</v>
      </c>
      <c r="BD223" s="26">
        <f t="shared" si="313"/>
        <v>232</v>
      </c>
      <c r="BE223" s="26"/>
      <c r="BF223" s="26">
        <f t="shared" si="314"/>
        <v>260</v>
      </c>
      <c r="BG223" s="63">
        <f t="shared" si="311"/>
        <v>14</v>
      </c>
      <c r="BH223" s="26"/>
      <c r="BI223" s="138">
        <f t="shared" si="315"/>
        <v>260</v>
      </c>
      <c r="BJ223" s="138">
        <f t="shared" si="316"/>
        <v>520</v>
      </c>
      <c r="BK223" s="138">
        <f t="shared" si="317"/>
        <v>752</v>
      </c>
      <c r="BL223" s="138">
        <f t="shared" si="318"/>
        <v>984</v>
      </c>
      <c r="BM223" s="138">
        <f t="shared" si="319"/>
        <v>1244</v>
      </c>
      <c r="BN223" s="138">
        <f t="shared" si="320"/>
        <v>1504</v>
      </c>
      <c r="BO223" s="138">
        <f t="shared" si="321"/>
        <v>1736</v>
      </c>
      <c r="BP223" s="138">
        <f t="shared" si="322"/>
        <v>0</v>
      </c>
      <c r="BQ223" s="26"/>
      <c r="BR223" s="26" t="str">
        <f t="shared" si="323"/>
        <v>yes2</v>
      </c>
      <c r="BS223" s="26" t="str">
        <f t="shared" si="309"/>
        <v>Int</v>
      </c>
      <c r="BT223" s="26"/>
      <c r="BU223" s="26"/>
      <c r="BV223" s="1">
        <f t="shared" si="329"/>
        <v>0</v>
      </c>
      <c r="BW223" s="1">
        <f t="shared" si="329"/>
        <v>0</v>
      </c>
      <c r="BX223" s="1">
        <f t="shared" si="329"/>
        <v>0</v>
      </c>
      <c r="BY223" s="1">
        <f t="shared" si="329"/>
        <v>0</v>
      </c>
      <c r="BZ223" s="1">
        <f t="shared" si="329"/>
        <v>0</v>
      </c>
      <c r="CA223" s="1">
        <f t="shared" si="329"/>
        <v>0</v>
      </c>
      <c r="CB223" s="1">
        <f t="shared" si="329"/>
        <v>0</v>
      </c>
      <c r="CC223" s="1">
        <f t="shared" si="329"/>
        <v>0</v>
      </c>
      <c r="CD223" s="1">
        <f t="shared" si="329"/>
        <v>0</v>
      </c>
      <c r="CE223" s="1">
        <f t="shared" si="329"/>
        <v>0</v>
      </c>
      <c r="CF223" s="1">
        <f t="shared" si="330"/>
        <v>0</v>
      </c>
      <c r="CG223" s="1">
        <f t="shared" si="330"/>
        <v>0</v>
      </c>
      <c r="CH223" s="1">
        <f t="shared" si="330"/>
        <v>0</v>
      </c>
      <c r="CI223" s="1">
        <f t="shared" si="330"/>
        <v>0</v>
      </c>
      <c r="CJ223" s="1">
        <f t="shared" si="330"/>
        <v>0</v>
      </c>
      <c r="CK223" s="1">
        <f t="shared" si="330"/>
        <v>0</v>
      </c>
      <c r="CL223" s="1">
        <f t="shared" si="330"/>
        <v>0</v>
      </c>
      <c r="CM223" s="1">
        <f t="shared" si="330"/>
        <v>0</v>
      </c>
      <c r="CN223" s="1">
        <f t="shared" si="330"/>
        <v>0</v>
      </c>
      <c r="CO223" s="1">
        <f t="shared" si="330"/>
        <v>0</v>
      </c>
      <c r="CP223" s="1">
        <f t="shared" si="331"/>
        <v>0</v>
      </c>
      <c r="CQ223" s="1">
        <f t="shared" si="331"/>
        <v>0</v>
      </c>
      <c r="CR223" s="1">
        <f t="shared" si="331"/>
        <v>0</v>
      </c>
      <c r="CS223" s="1">
        <f t="shared" si="331"/>
        <v>0</v>
      </c>
      <c r="CT223" s="1">
        <f t="shared" si="331"/>
        <v>0</v>
      </c>
      <c r="CU223" s="1">
        <f t="shared" si="331"/>
        <v>0</v>
      </c>
      <c r="CV223" s="1">
        <f t="shared" si="331"/>
        <v>0</v>
      </c>
      <c r="CW223" s="1">
        <f t="shared" si="331"/>
        <v>0</v>
      </c>
      <c r="CX223" s="1">
        <f t="shared" si="331"/>
        <v>0</v>
      </c>
      <c r="CY223" s="1">
        <f t="shared" si="331"/>
        <v>0</v>
      </c>
      <c r="CZ223" s="1">
        <f t="shared" si="332"/>
        <v>0</v>
      </c>
      <c r="DA223" s="1">
        <f t="shared" si="332"/>
        <v>1</v>
      </c>
      <c r="DB223" s="1">
        <f t="shared" si="332"/>
        <v>0</v>
      </c>
      <c r="DC223" s="1">
        <f t="shared" si="332"/>
        <v>0</v>
      </c>
      <c r="DD223" s="1">
        <f t="shared" si="332"/>
        <v>0</v>
      </c>
      <c r="DE223" s="1">
        <f t="shared" si="332"/>
        <v>0</v>
      </c>
      <c r="DF223" s="1">
        <f t="shared" si="332"/>
        <v>0</v>
      </c>
      <c r="DG223" s="1">
        <f t="shared" si="332"/>
        <v>0</v>
      </c>
      <c r="DH223" s="1">
        <f t="shared" si="332"/>
        <v>0</v>
      </c>
      <c r="DI223" s="1">
        <f t="shared" si="332"/>
        <v>0</v>
      </c>
      <c r="DJ223" s="1">
        <f t="shared" si="333"/>
        <v>0</v>
      </c>
      <c r="DK223" s="1">
        <f t="shared" si="333"/>
        <v>0</v>
      </c>
      <c r="DL223" s="1">
        <f t="shared" si="333"/>
        <v>0</v>
      </c>
      <c r="DM223" s="1">
        <f t="shared" si="333"/>
        <v>0</v>
      </c>
      <c r="DN223" s="1">
        <f t="shared" si="333"/>
        <v>0</v>
      </c>
      <c r="DO223" s="1">
        <f t="shared" si="333"/>
        <v>0</v>
      </c>
      <c r="DP223" s="26"/>
      <c r="DQ223" s="26"/>
      <c r="DR223" s="26"/>
      <c r="DS223" s="26"/>
      <c r="DT223" s="366"/>
      <c r="DU223" s="142"/>
      <c r="DV223" s="26"/>
      <c r="DW223" s="48">
        <v>210</v>
      </c>
      <c r="DX223" s="26" t="str">
        <f>IFERROR(INDEX(AT$11:AT$2000,_xlfn.AGGREGATE(15,6,(ROW(AT$11:AT$2000)-ROW(AT$11)+1)/($AU$11:$AU$2000=$DY$8),ROWS(DX$11:DX223))),"")</f>
        <v/>
      </c>
      <c r="DY223" s="4" t="str">
        <f>IFERROR(INDEX(AU$11:AU$2000,_xlfn.AGGREGATE(15,6,(ROW(AU$11:AU$2000)-ROW(AU$11)+1)/($AU$11:$AU$2000=$DY$8),ROWS(DY$11:DY223))),"")</f>
        <v/>
      </c>
      <c r="DZ223" s="26" t="str">
        <f>IFERROR(INDEX(AV$11:AV$2000,_xlfn.AGGREGATE(15,6,(ROW(AV$11:AV$2000)-ROW(AV$11)+1)/($AU$11:$AU$2000=$DY$8),ROWS(DZ$11:DZ223))),"")</f>
        <v/>
      </c>
      <c r="EA223" s="26" t="str">
        <f>IFERROR(INDEX(AW$11:AW$2000,_xlfn.AGGREGATE(15,6,(ROW(AW$11:AW$2000)-ROW(AW$11)+1)/($AU$11:$AU$2000=$DY$8),ROWS(EA$11:EA223))),"")</f>
        <v/>
      </c>
      <c r="EB223" s="26" t="str">
        <f>IFERROR(INDEX(AX$11:AX$2000,_xlfn.AGGREGATE(15,6,(ROW(AX$11:AX$2000)-ROW(AX$11)+1)/($AU$11:$AU$2000=$DY$8),ROWS(EB$11:EB223))),"")</f>
        <v/>
      </c>
      <c r="EC223" s="26" t="str">
        <f>IFERROR(INDEX(AY$11:AY$2000,_xlfn.AGGREGATE(15,6,(ROW(AY$11:AY$2000)-ROW(AY$11)+1)/($AU$11:$AU$2000=$DY$8),ROWS(EC$11:EC223))),"")</f>
        <v/>
      </c>
      <c r="ED223" s="26" t="str">
        <f>IFERROR(INDEX(AZ$11:AZ$2000,_xlfn.AGGREGATE(15,6,(ROW(AZ$11:AZ$2000)-ROW(AZ$11)+1)/($AU$11:$AU$2000=$DY$8),ROWS(ED$11:ED223))),"")</f>
        <v/>
      </c>
      <c r="EE223" s="26" t="str">
        <f>IFERROR(INDEX(BA$11:BA$2000,_xlfn.AGGREGATE(15,6,(ROW(BA$11:BA$2000)-ROW(BA$11)+1)/($AU$11:$AU$2000=$DY$8),ROWS(EE$11:EE223))),"")</f>
        <v/>
      </c>
      <c r="EF223" s="26" t="str">
        <f>IFERROR(INDEX(BB$11:BB$2000,_xlfn.AGGREGATE(15,6,(ROW(BB$11:BB$2000)-ROW(BB$11)+1)/($AU$11:$AU$2000=$DY$8),ROWS(EF$11:EF223))),"")</f>
        <v/>
      </c>
      <c r="EG223" s="26" t="str">
        <f>IFERROR(INDEX(BC$11:BC$2000,_xlfn.AGGREGATE(15,6,(ROW(BC$11:BC$2000)-ROW(BC$11)+1)/($AU$11:$AU$2000=$DY$8),ROWS(EG$11:EG223))),"")</f>
        <v/>
      </c>
      <c r="EH223" s="26" t="str">
        <f>IFERROR(INDEX(BD$11:BD$2000,_xlfn.AGGREGATE(15,6,(ROW(BD$11:BD$2000)-ROW(BD$11)+1)/($AU$11:$AU$2000=$DY$8),ROWS(EH$11:EH223))),"")</f>
        <v/>
      </c>
      <c r="EI223" s="26" t="str">
        <f>IFERROR(INDEX(BE$11:BE$2000,_xlfn.AGGREGATE(15,6,(ROW(BE$11:BE$2000)-ROW(BE$11)+1)/($AU$11:$AU$2000=$DY$8),ROWS(EI$11:EI223))),"")</f>
        <v/>
      </c>
      <c r="EJ223" s="26" t="str">
        <f>IFERROR(INDEX(BF$11:BF$2000,_xlfn.AGGREGATE(15,6,(ROW(BF$11:BF$2000)-ROW(BF$11)+1)/($AU$11:$AU$2000=$DY$8),ROWS(EJ$11:EJ223))),"")</f>
        <v/>
      </c>
      <c r="EK223" s="26" t="str">
        <f>IFERROR(INDEX(BG$11:BG$2000,_xlfn.AGGREGATE(15,6,(ROW(BG$11:BG$2000)-ROW(BG$11)+1)/($AU$11:$AU$2000=$DY$8),ROWS(EK$11:EK223))),"")</f>
        <v/>
      </c>
      <c r="EL223" s="26" t="str">
        <f>IFERROR(INDEX(BH$11:BH$2000,_xlfn.AGGREGATE(15,6,(ROW(BH$11:BH$2000)-ROW(BH$11)+1)/($AU$11:$AU$2000=$DY$8),ROWS(EL$11:EL223))),"")</f>
        <v/>
      </c>
      <c r="EM223" s="26" t="str">
        <f>IFERROR(INDEX(BI$11:BI$2000,_xlfn.AGGREGATE(15,6,(ROW(BI$11:BI$2000)-ROW(BI$11)+1)/($AU$11:$AU$2000=$DY$8),ROWS(EM$11:EM223))),"")</f>
        <v/>
      </c>
      <c r="EN223" s="26" t="str">
        <f>IFERROR(INDEX(BJ$11:BJ$2000,_xlfn.AGGREGATE(15,6,(ROW(BJ$11:BJ$2000)-ROW(BJ$11)+1)/($AU$11:$AU$2000=$DY$8),ROWS(EN$11:EN223))),"")</f>
        <v/>
      </c>
      <c r="EO223" s="26" t="str">
        <f>IFERROR(INDEX(BK$11:BK$2000,_xlfn.AGGREGATE(15,6,(ROW(BK$11:BK$2000)-ROW(BK$11)+1)/($AU$11:$AU$2000=$DY$8),ROWS(EO$11:EO223))),"")</f>
        <v/>
      </c>
      <c r="EP223" s="26" t="str">
        <f>IFERROR(INDEX(BL$11:BL$2000,_xlfn.AGGREGATE(15,6,(ROW(BL$11:BL$2000)-ROW(BL$11)+1)/($AU$11:$AU$2000=$DY$8),ROWS(EP$11:EP223))),"")</f>
        <v/>
      </c>
      <c r="EQ223" s="26" t="str">
        <f>IFERROR(INDEX(BM$11:BM$2000,_xlfn.AGGREGATE(15,6,(ROW(BM$11:BM$2000)-ROW(BM$11)+1)/($AU$11:$AU$2000=$DY$8),ROWS(EQ$11:EQ223))),"")</f>
        <v/>
      </c>
      <c r="ER223" s="26" t="str">
        <f>IFERROR(INDEX(BN$11:BN$2000,_xlfn.AGGREGATE(15,6,(ROW(BN$11:BN$2000)-ROW(BN$11)+1)/($AU$11:$AU$2000=$DY$8),ROWS(ER$11:ER223))),"")</f>
        <v/>
      </c>
      <c r="ES223" s="26" t="str">
        <f>IFERROR(INDEX(BO$11:BO$2000,_xlfn.AGGREGATE(15,6,(ROW(BO$11:BO$2000)-ROW(BO$11)+1)/($AU$11:$AU$2000=$DY$8),ROWS(ES$11:ES223))),"")</f>
        <v/>
      </c>
      <c r="ET223" s="63" t="str">
        <f>IFERROR(INDEX(BP$11:BP$2000,_xlfn.AGGREGATE(15,6,(ROW(BP$11:BP$2000)-ROW(BP$11)+1)/($AU$11:$AU$2000=$DY$8),ROWS(ET$11:ET223))),"")</f>
        <v/>
      </c>
      <c r="EU223" s="25"/>
      <c r="EX223" s="25"/>
      <c r="EY223" s="25"/>
      <c r="EZ223" s="25"/>
      <c r="FA223" s="25"/>
      <c r="FB223" s="25"/>
      <c r="FC223" s="25"/>
      <c r="FD223" s="25"/>
      <c r="FE223" s="25"/>
      <c r="FF223" s="25"/>
      <c r="FG223" s="25"/>
      <c r="FH223" s="25"/>
      <c r="FI223" s="25"/>
      <c r="FJ223" s="25"/>
      <c r="FK223" s="25"/>
      <c r="FL223" s="25"/>
      <c r="FM223" s="25"/>
      <c r="FN223" s="25"/>
      <c r="FO223" s="25"/>
      <c r="FP223" s="25"/>
      <c r="FQ223" s="25"/>
      <c r="FR223" s="25"/>
      <c r="FS223" s="25"/>
      <c r="FT223" s="25"/>
      <c r="FU223" s="49"/>
      <c r="FV223" s="21"/>
      <c r="FW223" s="25"/>
      <c r="FX223" s="25"/>
      <c r="FY223" s="25"/>
      <c r="FZ223" s="25"/>
      <c r="GA223" s="25"/>
      <c r="GB223" s="25"/>
      <c r="GC223" s="25"/>
      <c r="GD223" s="25"/>
      <c r="GE223" s="25"/>
      <c r="GF223" s="25"/>
      <c r="GG223" s="25"/>
      <c r="GH223" s="25"/>
      <c r="GI223" s="25"/>
      <c r="GJ223" s="25"/>
      <c r="GK223" s="25"/>
      <c r="GL223" s="25"/>
      <c r="GM223" s="25"/>
      <c r="GN223" s="25"/>
      <c r="GR223" s="12"/>
      <c r="GS223" s="12"/>
      <c r="GT223" s="12"/>
      <c r="GU223" s="12"/>
      <c r="GV223" s="12"/>
      <c r="GW223" s="12"/>
      <c r="GX223" s="12"/>
      <c r="GY223" s="12"/>
      <c r="GZ223" s="12"/>
      <c r="HA223" s="12"/>
      <c r="HB223" s="12"/>
      <c r="HC223" s="12"/>
      <c r="HD223" s="12"/>
      <c r="HE223" s="12"/>
      <c r="HF223" s="12"/>
      <c r="HG223" s="12"/>
    </row>
    <row r="224" spans="14:220" x14ac:dyDescent="0.3">
      <c r="N224" s="2"/>
      <c r="O224" s="25"/>
      <c r="P224" s="25"/>
      <c r="Q224" s="25"/>
      <c r="R224" s="25"/>
      <c r="S224" s="25"/>
      <c r="T224" s="25"/>
      <c r="U224" s="25"/>
      <c r="V224" s="2"/>
      <c r="W224" s="2"/>
      <c r="X224" s="2"/>
      <c r="Y224" s="25"/>
      <c r="Z224" s="25"/>
      <c r="AA224" s="25"/>
      <c r="AB224" s="2"/>
      <c r="AC224" s="25"/>
      <c r="AD224" s="25"/>
      <c r="AE224" s="25"/>
      <c r="AF224" s="25"/>
      <c r="AG224" s="25"/>
      <c r="AH224" s="25"/>
      <c r="AI224" s="25"/>
      <c r="AJ224" s="25"/>
      <c r="AK224" s="25"/>
      <c r="AL224" s="25"/>
      <c r="AM224" s="25"/>
      <c r="AN224" s="25"/>
      <c r="AO224" s="25"/>
      <c r="AP224" s="25"/>
      <c r="AQ224" s="25"/>
      <c r="AR224" s="142"/>
      <c r="AS224" s="18">
        <v>15</v>
      </c>
      <c r="AT224" s="26" t="s">
        <v>122</v>
      </c>
      <c r="AU224" s="4" t="str">
        <f t="shared" si="312"/>
        <v>FAIL</v>
      </c>
      <c r="AV224" s="26">
        <v>3</v>
      </c>
      <c r="AW224" s="26">
        <v>3</v>
      </c>
      <c r="AX224" s="26">
        <v>1</v>
      </c>
      <c r="AY224" s="26">
        <v>1</v>
      </c>
      <c r="AZ224" s="26">
        <v>3</v>
      </c>
      <c r="BA224" s="26">
        <v>3</v>
      </c>
      <c r="BB224" s="26">
        <v>1</v>
      </c>
      <c r="BC224" s="26">
        <v>1</v>
      </c>
      <c r="BD224" s="26">
        <f t="shared" si="313"/>
        <v>231</v>
      </c>
      <c r="BE224" s="26"/>
      <c r="BF224" s="26">
        <f t="shared" si="314"/>
        <v>261</v>
      </c>
      <c r="BG224" s="63">
        <f t="shared" si="311"/>
        <v>15</v>
      </c>
      <c r="BH224" s="26"/>
      <c r="BI224" s="138">
        <f t="shared" si="315"/>
        <v>261</v>
      </c>
      <c r="BJ224" s="138">
        <f t="shared" si="316"/>
        <v>522</v>
      </c>
      <c r="BK224" s="138">
        <f t="shared" si="317"/>
        <v>753</v>
      </c>
      <c r="BL224" s="138">
        <f t="shared" si="318"/>
        <v>984</v>
      </c>
      <c r="BM224" s="138">
        <f t="shared" si="319"/>
        <v>1245</v>
      </c>
      <c r="BN224" s="138">
        <f t="shared" si="320"/>
        <v>1506</v>
      </c>
      <c r="BO224" s="138">
        <f t="shared" si="321"/>
        <v>1737</v>
      </c>
      <c r="BP224" s="138">
        <f t="shared" si="322"/>
        <v>0</v>
      </c>
      <c r="BQ224" s="26"/>
      <c r="BR224" s="26" t="str">
        <f t="shared" si="323"/>
        <v>yes2</v>
      </c>
      <c r="BS224" s="26" t="str">
        <f t="shared" si="309"/>
        <v>Int</v>
      </c>
      <c r="BT224" s="26"/>
      <c r="BU224" s="26"/>
      <c r="BV224" s="1">
        <f t="shared" si="329"/>
        <v>0</v>
      </c>
      <c r="BW224" s="1">
        <f t="shared" si="329"/>
        <v>0</v>
      </c>
      <c r="BX224" s="1">
        <f t="shared" si="329"/>
        <v>0</v>
      </c>
      <c r="BY224" s="1">
        <f t="shared" si="329"/>
        <v>0</v>
      </c>
      <c r="BZ224" s="1">
        <f t="shared" si="329"/>
        <v>0</v>
      </c>
      <c r="CA224" s="1">
        <f t="shared" si="329"/>
        <v>0</v>
      </c>
      <c r="CB224" s="1">
        <f t="shared" si="329"/>
        <v>0</v>
      </c>
      <c r="CC224" s="1">
        <f t="shared" si="329"/>
        <v>0</v>
      </c>
      <c r="CD224" s="1">
        <f t="shared" si="329"/>
        <v>0</v>
      </c>
      <c r="CE224" s="1">
        <f t="shared" si="329"/>
        <v>0</v>
      </c>
      <c r="CF224" s="1">
        <f t="shared" si="330"/>
        <v>0</v>
      </c>
      <c r="CG224" s="1">
        <f t="shared" si="330"/>
        <v>0</v>
      </c>
      <c r="CH224" s="1">
        <f t="shared" si="330"/>
        <v>0</v>
      </c>
      <c r="CI224" s="1">
        <f t="shared" si="330"/>
        <v>1</v>
      </c>
      <c r="CJ224" s="1">
        <f t="shared" si="330"/>
        <v>0</v>
      </c>
      <c r="CK224" s="1">
        <f t="shared" si="330"/>
        <v>0</v>
      </c>
      <c r="CL224" s="1">
        <f t="shared" si="330"/>
        <v>0</v>
      </c>
      <c r="CM224" s="1">
        <f t="shared" si="330"/>
        <v>0</v>
      </c>
      <c r="CN224" s="1">
        <f t="shared" si="330"/>
        <v>0</v>
      </c>
      <c r="CO224" s="1">
        <f t="shared" si="330"/>
        <v>0</v>
      </c>
      <c r="CP224" s="1">
        <f t="shared" si="331"/>
        <v>0</v>
      </c>
      <c r="CQ224" s="1">
        <f t="shared" si="331"/>
        <v>0</v>
      </c>
      <c r="CR224" s="1">
        <f t="shared" si="331"/>
        <v>0</v>
      </c>
      <c r="CS224" s="1">
        <f t="shared" si="331"/>
        <v>0</v>
      </c>
      <c r="CT224" s="1">
        <f t="shared" si="331"/>
        <v>0</v>
      </c>
      <c r="CU224" s="1">
        <f t="shared" si="331"/>
        <v>0</v>
      </c>
      <c r="CV224" s="1">
        <f t="shared" si="331"/>
        <v>0</v>
      </c>
      <c r="CW224" s="1">
        <f t="shared" si="331"/>
        <v>0</v>
      </c>
      <c r="CX224" s="1">
        <f t="shared" si="331"/>
        <v>0</v>
      </c>
      <c r="CY224" s="1">
        <f t="shared" si="331"/>
        <v>0</v>
      </c>
      <c r="CZ224" s="1">
        <f t="shared" si="332"/>
        <v>0</v>
      </c>
      <c r="DA224" s="1">
        <f t="shared" si="332"/>
        <v>1</v>
      </c>
      <c r="DB224" s="1">
        <f t="shared" si="332"/>
        <v>0</v>
      </c>
      <c r="DC224" s="1">
        <f t="shared" si="332"/>
        <v>0</v>
      </c>
      <c r="DD224" s="1">
        <f t="shared" si="332"/>
        <v>0</v>
      </c>
      <c r="DE224" s="1">
        <f t="shared" si="332"/>
        <v>0</v>
      </c>
      <c r="DF224" s="1">
        <f t="shared" si="332"/>
        <v>0</v>
      </c>
      <c r="DG224" s="1">
        <f t="shared" si="332"/>
        <v>0</v>
      </c>
      <c r="DH224" s="1">
        <f t="shared" si="332"/>
        <v>0</v>
      </c>
      <c r="DI224" s="1">
        <f t="shared" si="332"/>
        <v>0</v>
      </c>
      <c r="DJ224" s="1">
        <f t="shared" si="333"/>
        <v>0</v>
      </c>
      <c r="DK224" s="1">
        <f t="shared" si="333"/>
        <v>0</v>
      </c>
      <c r="DL224" s="1">
        <f t="shared" si="333"/>
        <v>0</v>
      </c>
      <c r="DM224" s="1">
        <f t="shared" si="333"/>
        <v>0</v>
      </c>
      <c r="DN224" s="1">
        <f t="shared" si="333"/>
        <v>0</v>
      </c>
      <c r="DO224" s="1">
        <f t="shared" si="333"/>
        <v>0</v>
      </c>
      <c r="DP224" s="26"/>
      <c r="DQ224" s="26"/>
      <c r="DR224" s="26"/>
      <c r="DS224" s="26"/>
      <c r="DT224" s="366"/>
      <c r="DU224" s="142"/>
      <c r="DV224" s="26"/>
      <c r="DW224" s="48">
        <v>211</v>
      </c>
      <c r="DX224" s="26" t="str">
        <f>IFERROR(INDEX(AT$11:AT$2000,_xlfn.AGGREGATE(15,6,(ROW(AT$11:AT$2000)-ROW(AT$11)+1)/($AU$11:$AU$2000=$DY$8),ROWS(DX$11:DX224))),"")</f>
        <v/>
      </c>
      <c r="DY224" s="4" t="str">
        <f>IFERROR(INDEX(AU$11:AU$2000,_xlfn.AGGREGATE(15,6,(ROW(AU$11:AU$2000)-ROW(AU$11)+1)/($AU$11:$AU$2000=$DY$8),ROWS(DY$11:DY224))),"")</f>
        <v/>
      </c>
      <c r="DZ224" s="26" t="str">
        <f>IFERROR(INDEX(AV$11:AV$2000,_xlfn.AGGREGATE(15,6,(ROW(AV$11:AV$2000)-ROW(AV$11)+1)/($AU$11:$AU$2000=$DY$8),ROWS(DZ$11:DZ224))),"")</f>
        <v/>
      </c>
      <c r="EA224" s="26" t="str">
        <f>IFERROR(INDEX(AW$11:AW$2000,_xlfn.AGGREGATE(15,6,(ROW(AW$11:AW$2000)-ROW(AW$11)+1)/($AU$11:$AU$2000=$DY$8),ROWS(EA$11:EA224))),"")</f>
        <v/>
      </c>
      <c r="EB224" s="26" t="str">
        <f>IFERROR(INDEX(AX$11:AX$2000,_xlfn.AGGREGATE(15,6,(ROW(AX$11:AX$2000)-ROW(AX$11)+1)/($AU$11:$AU$2000=$DY$8),ROWS(EB$11:EB224))),"")</f>
        <v/>
      </c>
      <c r="EC224" s="26" t="str">
        <f>IFERROR(INDEX(AY$11:AY$2000,_xlfn.AGGREGATE(15,6,(ROW(AY$11:AY$2000)-ROW(AY$11)+1)/($AU$11:$AU$2000=$DY$8),ROWS(EC$11:EC224))),"")</f>
        <v/>
      </c>
      <c r="ED224" s="26" t="str">
        <f>IFERROR(INDEX(AZ$11:AZ$2000,_xlfn.AGGREGATE(15,6,(ROW(AZ$11:AZ$2000)-ROW(AZ$11)+1)/($AU$11:$AU$2000=$DY$8),ROWS(ED$11:ED224))),"")</f>
        <v/>
      </c>
      <c r="EE224" s="26" t="str">
        <f>IFERROR(INDEX(BA$11:BA$2000,_xlfn.AGGREGATE(15,6,(ROW(BA$11:BA$2000)-ROW(BA$11)+1)/($AU$11:$AU$2000=$DY$8),ROWS(EE$11:EE224))),"")</f>
        <v/>
      </c>
      <c r="EF224" s="26" t="str">
        <f>IFERROR(INDEX(BB$11:BB$2000,_xlfn.AGGREGATE(15,6,(ROW(BB$11:BB$2000)-ROW(BB$11)+1)/($AU$11:$AU$2000=$DY$8),ROWS(EF$11:EF224))),"")</f>
        <v/>
      </c>
      <c r="EG224" s="26" t="str">
        <f>IFERROR(INDEX(BC$11:BC$2000,_xlfn.AGGREGATE(15,6,(ROW(BC$11:BC$2000)-ROW(BC$11)+1)/($AU$11:$AU$2000=$DY$8),ROWS(EG$11:EG224))),"")</f>
        <v/>
      </c>
      <c r="EH224" s="26" t="str">
        <f>IFERROR(INDEX(BD$11:BD$2000,_xlfn.AGGREGATE(15,6,(ROW(BD$11:BD$2000)-ROW(BD$11)+1)/($AU$11:$AU$2000=$DY$8),ROWS(EH$11:EH224))),"")</f>
        <v/>
      </c>
      <c r="EI224" s="26" t="str">
        <f>IFERROR(INDEX(BE$11:BE$2000,_xlfn.AGGREGATE(15,6,(ROW(BE$11:BE$2000)-ROW(BE$11)+1)/($AU$11:$AU$2000=$DY$8),ROWS(EI$11:EI224))),"")</f>
        <v/>
      </c>
      <c r="EJ224" s="26" t="str">
        <f>IFERROR(INDEX(BF$11:BF$2000,_xlfn.AGGREGATE(15,6,(ROW(BF$11:BF$2000)-ROW(BF$11)+1)/($AU$11:$AU$2000=$DY$8),ROWS(EJ$11:EJ224))),"")</f>
        <v/>
      </c>
      <c r="EK224" s="26" t="str">
        <f>IFERROR(INDEX(BG$11:BG$2000,_xlfn.AGGREGATE(15,6,(ROW(BG$11:BG$2000)-ROW(BG$11)+1)/($AU$11:$AU$2000=$DY$8),ROWS(EK$11:EK224))),"")</f>
        <v/>
      </c>
      <c r="EL224" s="26" t="str">
        <f>IFERROR(INDEX(BH$11:BH$2000,_xlfn.AGGREGATE(15,6,(ROW(BH$11:BH$2000)-ROW(BH$11)+1)/($AU$11:$AU$2000=$DY$8),ROWS(EL$11:EL224))),"")</f>
        <v/>
      </c>
      <c r="EM224" s="26" t="str">
        <f>IFERROR(INDEX(BI$11:BI$2000,_xlfn.AGGREGATE(15,6,(ROW(BI$11:BI$2000)-ROW(BI$11)+1)/($AU$11:$AU$2000=$DY$8),ROWS(EM$11:EM224))),"")</f>
        <v/>
      </c>
      <c r="EN224" s="26" t="str">
        <f>IFERROR(INDEX(BJ$11:BJ$2000,_xlfn.AGGREGATE(15,6,(ROW(BJ$11:BJ$2000)-ROW(BJ$11)+1)/($AU$11:$AU$2000=$DY$8),ROWS(EN$11:EN224))),"")</f>
        <v/>
      </c>
      <c r="EO224" s="26" t="str">
        <f>IFERROR(INDEX(BK$11:BK$2000,_xlfn.AGGREGATE(15,6,(ROW(BK$11:BK$2000)-ROW(BK$11)+1)/($AU$11:$AU$2000=$DY$8),ROWS(EO$11:EO224))),"")</f>
        <v/>
      </c>
      <c r="EP224" s="26" t="str">
        <f>IFERROR(INDEX(BL$11:BL$2000,_xlfn.AGGREGATE(15,6,(ROW(BL$11:BL$2000)-ROW(BL$11)+1)/($AU$11:$AU$2000=$DY$8),ROWS(EP$11:EP224))),"")</f>
        <v/>
      </c>
      <c r="EQ224" s="26" t="str">
        <f>IFERROR(INDEX(BM$11:BM$2000,_xlfn.AGGREGATE(15,6,(ROW(BM$11:BM$2000)-ROW(BM$11)+1)/($AU$11:$AU$2000=$DY$8),ROWS(EQ$11:EQ224))),"")</f>
        <v/>
      </c>
      <c r="ER224" s="26" t="str">
        <f>IFERROR(INDEX(BN$11:BN$2000,_xlfn.AGGREGATE(15,6,(ROW(BN$11:BN$2000)-ROW(BN$11)+1)/($AU$11:$AU$2000=$DY$8),ROWS(ER$11:ER224))),"")</f>
        <v/>
      </c>
      <c r="ES224" s="26" t="str">
        <f>IFERROR(INDEX(BO$11:BO$2000,_xlfn.AGGREGATE(15,6,(ROW(BO$11:BO$2000)-ROW(BO$11)+1)/($AU$11:$AU$2000=$DY$8),ROWS(ES$11:ES224))),"")</f>
        <v/>
      </c>
      <c r="ET224" s="63" t="str">
        <f>IFERROR(INDEX(BP$11:BP$2000,_xlfn.AGGREGATE(15,6,(ROW(BP$11:BP$2000)-ROW(BP$11)+1)/($AU$11:$AU$2000=$DY$8),ROWS(ET$11:ET224))),"")</f>
        <v/>
      </c>
      <c r="EU224" s="25"/>
      <c r="EX224" s="25"/>
      <c r="EY224" s="25"/>
      <c r="EZ224" s="25"/>
      <c r="FA224" s="25"/>
      <c r="FB224" s="25"/>
      <c r="FC224" s="25"/>
      <c r="FD224" s="25"/>
      <c r="FE224" s="25"/>
      <c r="FF224" s="25"/>
      <c r="FG224" s="25"/>
      <c r="FH224" s="25"/>
      <c r="FI224" s="25"/>
      <c r="FJ224" s="25"/>
      <c r="FK224" s="25"/>
      <c r="FL224" s="25"/>
      <c r="FM224" s="25"/>
      <c r="FN224" s="25"/>
      <c r="FO224" s="25"/>
      <c r="FP224" s="25"/>
      <c r="FQ224" s="25"/>
      <c r="FR224" s="25"/>
      <c r="FS224" s="25"/>
      <c r="FT224" s="25"/>
      <c r="FU224" s="49"/>
      <c r="FV224" s="21"/>
      <c r="FW224" s="25"/>
      <c r="FX224" s="25"/>
      <c r="FY224" s="25"/>
      <c r="FZ224" s="25"/>
      <c r="GA224" s="25"/>
      <c r="GB224" s="25"/>
      <c r="GC224" s="25"/>
      <c r="GD224" s="25"/>
      <c r="GE224" s="25"/>
      <c r="GF224" s="25"/>
      <c r="GG224" s="25"/>
      <c r="GH224" s="25"/>
      <c r="GI224" s="25"/>
      <c r="GJ224" s="25"/>
      <c r="GK224" s="25"/>
      <c r="GL224" s="25"/>
      <c r="GM224" s="25"/>
      <c r="GN224" s="25"/>
      <c r="GR224" s="12"/>
      <c r="GS224" s="12"/>
      <c r="GT224" s="12"/>
      <c r="GU224" s="12"/>
      <c r="GV224" s="12"/>
      <c r="GW224" s="12"/>
      <c r="GX224" s="12"/>
      <c r="GY224" s="12"/>
      <c r="GZ224" s="12"/>
      <c r="HA224" s="12"/>
      <c r="HB224" s="12"/>
      <c r="HC224" s="12"/>
      <c r="HD224" s="12"/>
      <c r="HE224" s="12"/>
      <c r="HF224" s="12"/>
      <c r="HG224" s="12"/>
    </row>
    <row r="225" spans="14:215" x14ac:dyDescent="0.3">
      <c r="N225" s="2"/>
      <c r="O225" s="25"/>
      <c r="P225" s="25"/>
      <c r="Q225" s="25"/>
      <c r="R225" s="25"/>
      <c r="S225" s="25"/>
      <c r="T225" s="25"/>
      <c r="U225" s="25"/>
      <c r="V225" s="2"/>
      <c r="W225" s="2"/>
      <c r="X225" s="2"/>
      <c r="Y225" s="25"/>
      <c r="Z225" s="25"/>
      <c r="AA225" s="25"/>
      <c r="AB225" s="2"/>
      <c r="AC225" s="25"/>
      <c r="AD225" s="25"/>
      <c r="AE225" s="25"/>
      <c r="AF225" s="25"/>
      <c r="AG225" s="25"/>
      <c r="AH225" s="25"/>
      <c r="AI225" s="25"/>
      <c r="AJ225" s="25"/>
      <c r="AK225" s="25"/>
      <c r="AL225" s="25"/>
      <c r="AM225" s="25"/>
      <c r="AN225" s="25"/>
      <c r="AO225" s="25"/>
      <c r="AP225" s="25"/>
      <c r="AQ225" s="25"/>
      <c r="AR225" s="142"/>
      <c r="AS225" s="18">
        <v>16</v>
      </c>
      <c r="AT225" s="26" t="s">
        <v>122</v>
      </c>
      <c r="AU225" s="4" t="str">
        <f t="shared" si="312"/>
        <v>FAIL</v>
      </c>
      <c r="AV225" s="26">
        <v>3</v>
      </c>
      <c r="AW225" s="26">
        <v>3</v>
      </c>
      <c r="AX225" s="26">
        <v>1</v>
      </c>
      <c r="AY225" s="26">
        <v>1</v>
      </c>
      <c r="AZ225" s="26">
        <v>3</v>
      </c>
      <c r="BA225" s="26">
        <v>3</v>
      </c>
      <c r="BB225" s="26">
        <v>1</v>
      </c>
      <c r="BC225" s="26">
        <v>1</v>
      </c>
      <c r="BD225" s="26">
        <f t="shared" si="313"/>
        <v>230</v>
      </c>
      <c r="BE225" s="26"/>
      <c r="BF225" s="26">
        <f t="shared" si="314"/>
        <v>262</v>
      </c>
      <c r="BG225" s="63">
        <f t="shared" si="311"/>
        <v>16</v>
      </c>
      <c r="BH225" s="26"/>
      <c r="BI225" s="138">
        <f t="shared" si="315"/>
        <v>262</v>
      </c>
      <c r="BJ225" s="138">
        <f t="shared" si="316"/>
        <v>524</v>
      </c>
      <c r="BK225" s="138">
        <f t="shared" si="317"/>
        <v>754</v>
      </c>
      <c r="BL225" s="138">
        <f t="shared" si="318"/>
        <v>984</v>
      </c>
      <c r="BM225" s="138">
        <f t="shared" si="319"/>
        <v>1246</v>
      </c>
      <c r="BN225" s="138">
        <f t="shared" si="320"/>
        <v>1508</v>
      </c>
      <c r="BO225" s="138">
        <f t="shared" si="321"/>
        <v>1738</v>
      </c>
      <c r="BP225" s="138">
        <f t="shared" si="322"/>
        <v>0</v>
      </c>
      <c r="BQ225" s="26"/>
      <c r="BR225" s="26" t="str">
        <f t="shared" si="323"/>
        <v>yes2</v>
      </c>
      <c r="BS225" s="26" t="str">
        <f t="shared" si="309"/>
        <v>Int</v>
      </c>
      <c r="BT225" s="26"/>
      <c r="BU225" s="26"/>
      <c r="BV225" s="1">
        <f t="shared" si="329"/>
        <v>0</v>
      </c>
      <c r="BW225" s="1">
        <f t="shared" si="329"/>
        <v>0</v>
      </c>
      <c r="BX225" s="1">
        <f t="shared" si="329"/>
        <v>0</v>
      </c>
      <c r="BY225" s="1">
        <f t="shared" si="329"/>
        <v>0</v>
      </c>
      <c r="BZ225" s="1">
        <f t="shared" si="329"/>
        <v>0</v>
      </c>
      <c r="CA225" s="1">
        <f t="shared" si="329"/>
        <v>0</v>
      </c>
      <c r="CB225" s="1">
        <f t="shared" si="329"/>
        <v>0</v>
      </c>
      <c r="CC225" s="1">
        <f t="shared" si="329"/>
        <v>0</v>
      </c>
      <c r="CD225" s="1">
        <f t="shared" si="329"/>
        <v>0</v>
      </c>
      <c r="CE225" s="1">
        <f t="shared" si="329"/>
        <v>0</v>
      </c>
      <c r="CF225" s="1">
        <f t="shared" si="330"/>
        <v>0</v>
      </c>
      <c r="CG225" s="1">
        <f t="shared" si="330"/>
        <v>0</v>
      </c>
      <c r="CH225" s="1">
        <f t="shared" si="330"/>
        <v>0</v>
      </c>
      <c r="CI225" s="1">
        <f t="shared" si="330"/>
        <v>1</v>
      </c>
      <c r="CJ225" s="1">
        <f t="shared" si="330"/>
        <v>0</v>
      </c>
      <c r="CK225" s="1">
        <f t="shared" si="330"/>
        <v>0</v>
      </c>
      <c r="CL225" s="1">
        <f t="shared" si="330"/>
        <v>0</v>
      </c>
      <c r="CM225" s="1">
        <f t="shared" si="330"/>
        <v>0</v>
      </c>
      <c r="CN225" s="1">
        <f t="shared" si="330"/>
        <v>0</v>
      </c>
      <c r="CO225" s="1">
        <f t="shared" si="330"/>
        <v>0</v>
      </c>
      <c r="CP225" s="1">
        <f t="shared" si="331"/>
        <v>0</v>
      </c>
      <c r="CQ225" s="1">
        <f t="shared" si="331"/>
        <v>0</v>
      </c>
      <c r="CR225" s="1">
        <f t="shared" si="331"/>
        <v>0</v>
      </c>
      <c r="CS225" s="1">
        <f t="shared" si="331"/>
        <v>0</v>
      </c>
      <c r="CT225" s="1">
        <f t="shared" si="331"/>
        <v>0</v>
      </c>
      <c r="CU225" s="1">
        <f t="shared" si="331"/>
        <v>0</v>
      </c>
      <c r="CV225" s="1">
        <f t="shared" si="331"/>
        <v>0</v>
      </c>
      <c r="CW225" s="1">
        <f t="shared" si="331"/>
        <v>0</v>
      </c>
      <c r="CX225" s="1">
        <f t="shared" si="331"/>
        <v>0</v>
      </c>
      <c r="CY225" s="1">
        <f t="shared" si="331"/>
        <v>0</v>
      </c>
      <c r="CZ225" s="1">
        <f t="shared" si="332"/>
        <v>0</v>
      </c>
      <c r="DA225" s="1">
        <f t="shared" si="332"/>
        <v>1</v>
      </c>
      <c r="DB225" s="1">
        <f t="shared" si="332"/>
        <v>0</v>
      </c>
      <c r="DC225" s="1">
        <f t="shared" si="332"/>
        <v>0</v>
      </c>
      <c r="DD225" s="1">
        <f t="shared" si="332"/>
        <v>0</v>
      </c>
      <c r="DE225" s="1">
        <f t="shared" si="332"/>
        <v>0</v>
      </c>
      <c r="DF225" s="1">
        <f t="shared" si="332"/>
        <v>0</v>
      </c>
      <c r="DG225" s="1">
        <f t="shared" si="332"/>
        <v>0</v>
      </c>
      <c r="DH225" s="1">
        <f t="shared" si="332"/>
        <v>0</v>
      </c>
      <c r="DI225" s="1">
        <f t="shared" si="332"/>
        <v>0</v>
      </c>
      <c r="DJ225" s="1">
        <f t="shared" si="333"/>
        <v>0</v>
      </c>
      <c r="DK225" s="1">
        <f t="shared" si="333"/>
        <v>0</v>
      </c>
      <c r="DL225" s="1">
        <f t="shared" si="333"/>
        <v>0</v>
      </c>
      <c r="DM225" s="1">
        <f t="shared" si="333"/>
        <v>0</v>
      </c>
      <c r="DN225" s="1">
        <f t="shared" si="333"/>
        <v>0</v>
      </c>
      <c r="DO225" s="1">
        <f t="shared" si="333"/>
        <v>0</v>
      </c>
      <c r="DP225" s="26"/>
      <c r="DQ225" s="26"/>
      <c r="DR225" s="26"/>
      <c r="DS225" s="26"/>
      <c r="DT225" s="148"/>
      <c r="DU225" s="142"/>
      <c r="DV225" s="26"/>
      <c r="DW225" s="48">
        <v>212</v>
      </c>
      <c r="DX225" s="26" t="str">
        <f>IFERROR(INDEX(AT$11:AT$2000,_xlfn.AGGREGATE(15,6,(ROW(AT$11:AT$2000)-ROW(AT$11)+1)/($AU$11:$AU$2000=$DY$8),ROWS(DX$11:DX225))),"")</f>
        <v/>
      </c>
      <c r="DY225" s="4" t="str">
        <f>IFERROR(INDEX(AU$11:AU$2000,_xlfn.AGGREGATE(15,6,(ROW(AU$11:AU$2000)-ROW(AU$11)+1)/($AU$11:$AU$2000=$DY$8),ROWS(DY$11:DY225))),"")</f>
        <v/>
      </c>
      <c r="DZ225" s="26" t="str">
        <f>IFERROR(INDEX(AV$11:AV$2000,_xlfn.AGGREGATE(15,6,(ROW(AV$11:AV$2000)-ROW(AV$11)+1)/($AU$11:$AU$2000=$DY$8),ROWS(DZ$11:DZ225))),"")</f>
        <v/>
      </c>
      <c r="EA225" s="26" t="str">
        <f>IFERROR(INDEX(AW$11:AW$2000,_xlfn.AGGREGATE(15,6,(ROW(AW$11:AW$2000)-ROW(AW$11)+1)/($AU$11:$AU$2000=$DY$8),ROWS(EA$11:EA225))),"")</f>
        <v/>
      </c>
      <c r="EB225" s="26" t="str">
        <f>IFERROR(INDEX(AX$11:AX$2000,_xlfn.AGGREGATE(15,6,(ROW(AX$11:AX$2000)-ROW(AX$11)+1)/($AU$11:$AU$2000=$DY$8),ROWS(EB$11:EB225))),"")</f>
        <v/>
      </c>
      <c r="EC225" s="26" t="str">
        <f>IFERROR(INDEX(AY$11:AY$2000,_xlfn.AGGREGATE(15,6,(ROW(AY$11:AY$2000)-ROW(AY$11)+1)/($AU$11:$AU$2000=$DY$8),ROWS(EC$11:EC225))),"")</f>
        <v/>
      </c>
      <c r="ED225" s="26" t="str">
        <f>IFERROR(INDEX(AZ$11:AZ$2000,_xlfn.AGGREGATE(15,6,(ROW(AZ$11:AZ$2000)-ROW(AZ$11)+1)/($AU$11:$AU$2000=$DY$8),ROWS(ED$11:ED225))),"")</f>
        <v/>
      </c>
      <c r="EE225" s="26" t="str">
        <f>IFERROR(INDEX(BA$11:BA$2000,_xlfn.AGGREGATE(15,6,(ROW(BA$11:BA$2000)-ROW(BA$11)+1)/($AU$11:$AU$2000=$DY$8),ROWS(EE$11:EE225))),"")</f>
        <v/>
      </c>
      <c r="EF225" s="26" t="str">
        <f>IFERROR(INDEX(BB$11:BB$2000,_xlfn.AGGREGATE(15,6,(ROW(BB$11:BB$2000)-ROW(BB$11)+1)/($AU$11:$AU$2000=$DY$8),ROWS(EF$11:EF225))),"")</f>
        <v/>
      </c>
      <c r="EG225" s="26" t="str">
        <f>IFERROR(INDEX(BC$11:BC$2000,_xlfn.AGGREGATE(15,6,(ROW(BC$11:BC$2000)-ROW(BC$11)+1)/($AU$11:$AU$2000=$DY$8),ROWS(EG$11:EG225))),"")</f>
        <v/>
      </c>
      <c r="EH225" s="26" t="str">
        <f>IFERROR(INDEX(BD$11:BD$2000,_xlfn.AGGREGATE(15,6,(ROW(BD$11:BD$2000)-ROW(BD$11)+1)/($AU$11:$AU$2000=$DY$8),ROWS(EH$11:EH225))),"")</f>
        <v/>
      </c>
      <c r="EI225" s="26" t="str">
        <f>IFERROR(INDEX(BE$11:BE$2000,_xlfn.AGGREGATE(15,6,(ROW(BE$11:BE$2000)-ROW(BE$11)+1)/($AU$11:$AU$2000=$DY$8),ROWS(EI$11:EI225))),"")</f>
        <v/>
      </c>
      <c r="EJ225" s="26" t="str">
        <f>IFERROR(INDEX(BF$11:BF$2000,_xlfn.AGGREGATE(15,6,(ROW(BF$11:BF$2000)-ROW(BF$11)+1)/($AU$11:$AU$2000=$DY$8),ROWS(EJ$11:EJ225))),"")</f>
        <v/>
      </c>
      <c r="EK225" s="26" t="str">
        <f>IFERROR(INDEX(BG$11:BG$2000,_xlfn.AGGREGATE(15,6,(ROW(BG$11:BG$2000)-ROW(BG$11)+1)/($AU$11:$AU$2000=$DY$8),ROWS(EK$11:EK225))),"")</f>
        <v/>
      </c>
      <c r="EL225" s="26" t="str">
        <f>IFERROR(INDEX(BH$11:BH$2000,_xlfn.AGGREGATE(15,6,(ROW(BH$11:BH$2000)-ROW(BH$11)+1)/($AU$11:$AU$2000=$DY$8),ROWS(EL$11:EL225))),"")</f>
        <v/>
      </c>
      <c r="EM225" s="26" t="str">
        <f>IFERROR(INDEX(BI$11:BI$2000,_xlfn.AGGREGATE(15,6,(ROW(BI$11:BI$2000)-ROW(BI$11)+1)/($AU$11:$AU$2000=$DY$8),ROWS(EM$11:EM225))),"")</f>
        <v/>
      </c>
      <c r="EN225" s="26" t="str">
        <f>IFERROR(INDEX(BJ$11:BJ$2000,_xlfn.AGGREGATE(15,6,(ROW(BJ$11:BJ$2000)-ROW(BJ$11)+1)/($AU$11:$AU$2000=$DY$8),ROWS(EN$11:EN225))),"")</f>
        <v/>
      </c>
      <c r="EO225" s="26" t="str">
        <f>IFERROR(INDEX(BK$11:BK$2000,_xlfn.AGGREGATE(15,6,(ROW(BK$11:BK$2000)-ROW(BK$11)+1)/($AU$11:$AU$2000=$DY$8),ROWS(EO$11:EO225))),"")</f>
        <v/>
      </c>
      <c r="EP225" s="26" t="str">
        <f>IFERROR(INDEX(BL$11:BL$2000,_xlfn.AGGREGATE(15,6,(ROW(BL$11:BL$2000)-ROW(BL$11)+1)/($AU$11:$AU$2000=$DY$8),ROWS(EP$11:EP225))),"")</f>
        <v/>
      </c>
      <c r="EQ225" s="26" t="str">
        <f>IFERROR(INDEX(BM$11:BM$2000,_xlfn.AGGREGATE(15,6,(ROW(BM$11:BM$2000)-ROW(BM$11)+1)/($AU$11:$AU$2000=$DY$8),ROWS(EQ$11:EQ225))),"")</f>
        <v/>
      </c>
      <c r="ER225" s="26" t="str">
        <f>IFERROR(INDEX(BN$11:BN$2000,_xlfn.AGGREGATE(15,6,(ROW(BN$11:BN$2000)-ROW(BN$11)+1)/($AU$11:$AU$2000=$DY$8),ROWS(ER$11:ER225))),"")</f>
        <v/>
      </c>
      <c r="ES225" s="26" t="str">
        <f>IFERROR(INDEX(BO$11:BO$2000,_xlfn.AGGREGATE(15,6,(ROW(BO$11:BO$2000)-ROW(BO$11)+1)/($AU$11:$AU$2000=$DY$8),ROWS(ES$11:ES225))),"")</f>
        <v/>
      </c>
      <c r="ET225" s="63" t="str">
        <f>IFERROR(INDEX(BP$11:BP$2000,_xlfn.AGGREGATE(15,6,(ROW(BP$11:BP$2000)-ROW(BP$11)+1)/($AU$11:$AU$2000=$DY$8),ROWS(ET$11:ET225))),"")</f>
        <v/>
      </c>
      <c r="EU225" s="25"/>
      <c r="EX225" s="25"/>
      <c r="EY225" s="25"/>
      <c r="EZ225" s="25"/>
      <c r="FA225" s="25"/>
      <c r="FB225" s="25"/>
      <c r="FC225" s="25"/>
      <c r="FD225" s="25"/>
      <c r="FE225" s="25"/>
      <c r="FF225" s="25"/>
      <c r="FG225" s="25"/>
      <c r="FH225" s="25"/>
      <c r="FI225" s="25"/>
      <c r="FJ225" s="25"/>
      <c r="FK225" s="25"/>
      <c r="FL225" s="25"/>
      <c r="FM225" s="25"/>
      <c r="FN225" s="25"/>
      <c r="FO225" s="25"/>
      <c r="FP225" s="25"/>
      <c r="FQ225" s="25"/>
      <c r="FR225" s="25"/>
      <c r="FS225" s="25"/>
      <c r="FT225" s="25"/>
      <c r="FU225" s="49"/>
      <c r="FV225" s="21"/>
      <c r="FW225" s="25"/>
      <c r="FX225" s="25"/>
      <c r="FY225" s="25"/>
      <c r="FZ225" s="25"/>
      <c r="GA225" s="25"/>
      <c r="GB225" s="25"/>
      <c r="GC225" s="25"/>
      <c r="GD225" s="25"/>
      <c r="GE225" s="25"/>
      <c r="GF225" s="25"/>
      <c r="GG225" s="25"/>
      <c r="GH225" s="25"/>
      <c r="GI225" s="25"/>
      <c r="GJ225" s="25"/>
      <c r="GK225" s="25"/>
      <c r="GL225" s="25"/>
      <c r="GM225" s="25"/>
      <c r="GN225" s="25"/>
      <c r="GR225" s="12"/>
      <c r="GS225" s="12"/>
      <c r="GT225" s="12"/>
      <c r="GU225" s="12"/>
      <c r="GV225" s="12"/>
      <c r="GW225" s="12"/>
      <c r="GX225" s="12"/>
      <c r="GY225" s="12"/>
      <c r="GZ225" s="12"/>
      <c r="HA225" s="12"/>
      <c r="HB225" s="12"/>
      <c r="HC225" s="12"/>
      <c r="HD225" s="12"/>
      <c r="HE225" s="12"/>
      <c r="HF225" s="12"/>
      <c r="HG225" s="12"/>
    </row>
    <row r="226" spans="14:215" x14ac:dyDescent="0.3">
      <c r="N226" s="2"/>
      <c r="O226" s="25"/>
      <c r="P226" s="25"/>
      <c r="Q226" s="25"/>
      <c r="R226" s="25"/>
      <c r="S226" s="25"/>
      <c r="T226" s="25"/>
      <c r="U226" s="25"/>
      <c r="V226" s="2"/>
      <c r="W226" s="2"/>
      <c r="X226" s="2"/>
      <c r="Y226" s="25"/>
      <c r="Z226" s="25"/>
      <c r="AA226" s="25"/>
      <c r="AB226" s="2"/>
      <c r="AC226" s="25"/>
      <c r="AD226" s="25"/>
      <c r="AE226" s="25"/>
      <c r="AF226" s="25"/>
      <c r="AG226" s="25"/>
      <c r="AH226" s="25"/>
      <c r="AI226" s="25"/>
      <c r="AJ226" s="25"/>
      <c r="AK226" s="25"/>
      <c r="AL226" s="25"/>
      <c r="AM226" s="25"/>
      <c r="AN226" s="25"/>
      <c r="AO226" s="25"/>
      <c r="AP226" s="25"/>
      <c r="AQ226" s="25"/>
      <c r="AR226" s="142"/>
      <c r="AS226" s="18">
        <v>17</v>
      </c>
      <c r="AT226" s="26" t="s">
        <v>122</v>
      </c>
      <c r="AU226" s="4" t="str">
        <f t="shared" si="312"/>
        <v>FAIL</v>
      </c>
      <c r="AV226" s="26">
        <v>3</v>
      </c>
      <c r="AW226" s="26">
        <v>3</v>
      </c>
      <c r="AX226" s="26">
        <v>1</v>
      </c>
      <c r="AY226" s="26">
        <v>1</v>
      </c>
      <c r="AZ226" s="26">
        <v>3</v>
      </c>
      <c r="BA226" s="26">
        <v>3</v>
      </c>
      <c r="BB226" s="26">
        <v>1</v>
      </c>
      <c r="BC226" s="26">
        <v>1</v>
      </c>
      <c r="BD226" s="26">
        <f t="shared" si="313"/>
        <v>229</v>
      </c>
      <c r="BE226" s="26"/>
      <c r="BF226" s="26">
        <f t="shared" si="314"/>
        <v>263</v>
      </c>
      <c r="BG226" s="63">
        <f t="shared" si="311"/>
        <v>17</v>
      </c>
      <c r="BH226" s="26"/>
      <c r="BI226" s="138">
        <f t="shared" si="315"/>
        <v>263</v>
      </c>
      <c r="BJ226" s="138">
        <f t="shared" si="316"/>
        <v>526</v>
      </c>
      <c r="BK226" s="138">
        <f t="shared" si="317"/>
        <v>755</v>
      </c>
      <c r="BL226" s="138">
        <f t="shared" si="318"/>
        <v>984</v>
      </c>
      <c r="BM226" s="138">
        <f t="shared" si="319"/>
        <v>1247</v>
      </c>
      <c r="BN226" s="138">
        <f t="shared" si="320"/>
        <v>1510</v>
      </c>
      <c r="BO226" s="138">
        <f t="shared" si="321"/>
        <v>1739</v>
      </c>
      <c r="BP226" s="138">
        <f t="shared" si="322"/>
        <v>0</v>
      </c>
      <c r="BQ226" s="26"/>
      <c r="BR226" s="26" t="str">
        <f t="shared" si="323"/>
        <v>yes2</v>
      </c>
      <c r="BS226" s="26" t="str">
        <f t="shared" si="309"/>
        <v>Int</v>
      </c>
      <c r="BT226" s="26"/>
      <c r="BU226" s="26"/>
      <c r="BV226" s="1">
        <f t="shared" si="329"/>
        <v>0</v>
      </c>
      <c r="BW226" s="1">
        <f t="shared" si="329"/>
        <v>0</v>
      </c>
      <c r="BX226" s="1">
        <f t="shared" si="329"/>
        <v>0</v>
      </c>
      <c r="BY226" s="1">
        <f t="shared" si="329"/>
        <v>0</v>
      </c>
      <c r="BZ226" s="1">
        <f t="shared" si="329"/>
        <v>0</v>
      </c>
      <c r="CA226" s="1">
        <f t="shared" si="329"/>
        <v>0</v>
      </c>
      <c r="CB226" s="1">
        <f t="shared" si="329"/>
        <v>0</v>
      </c>
      <c r="CC226" s="1">
        <f t="shared" si="329"/>
        <v>0</v>
      </c>
      <c r="CD226" s="1">
        <f t="shared" si="329"/>
        <v>0</v>
      </c>
      <c r="CE226" s="1">
        <f t="shared" si="329"/>
        <v>0</v>
      </c>
      <c r="CF226" s="1">
        <f t="shared" si="330"/>
        <v>0</v>
      </c>
      <c r="CG226" s="1">
        <f t="shared" si="330"/>
        <v>0</v>
      </c>
      <c r="CH226" s="1">
        <f t="shared" si="330"/>
        <v>0</v>
      </c>
      <c r="CI226" s="1">
        <f t="shared" si="330"/>
        <v>1</v>
      </c>
      <c r="CJ226" s="1">
        <f t="shared" si="330"/>
        <v>0</v>
      </c>
      <c r="CK226" s="1">
        <f t="shared" si="330"/>
        <v>0</v>
      </c>
      <c r="CL226" s="1">
        <f t="shared" si="330"/>
        <v>0</v>
      </c>
      <c r="CM226" s="1">
        <f t="shared" si="330"/>
        <v>0</v>
      </c>
      <c r="CN226" s="1">
        <f t="shared" si="330"/>
        <v>0</v>
      </c>
      <c r="CO226" s="1">
        <f t="shared" si="330"/>
        <v>0</v>
      </c>
      <c r="CP226" s="1">
        <f t="shared" si="331"/>
        <v>0</v>
      </c>
      <c r="CQ226" s="1">
        <f t="shared" si="331"/>
        <v>0</v>
      </c>
      <c r="CR226" s="1">
        <f t="shared" si="331"/>
        <v>0</v>
      </c>
      <c r="CS226" s="1">
        <f t="shared" si="331"/>
        <v>0</v>
      </c>
      <c r="CT226" s="1">
        <f t="shared" si="331"/>
        <v>0</v>
      </c>
      <c r="CU226" s="1">
        <f t="shared" si="331"/>
        <v>0</v>
      </c>
      <c r="CV226" s="1">
        <f t="shared" si="331"/>
        <v>0</v>
      </c>
      <c r="CW226" s="1">
        <f t="shared" si="331"/>
        <v>0</v>
      </c>
      <c r="CX226" s="1">
        <f t="shared" si="331"/>
        <v>0</v>
      </c>
      <c r="CY226" s="1">
        <f t="shared" si="331"/>
        <v>0</v>
      </c>
      <c r="CZ226" s="1">
        <f t="shared" si="332"/>
        <v>0</v>
      </c>
      <c r="DA226" s="1">
        <f t="shared" si="332"/>
        <v>1</v>
      </c>
      <c r="DB226" s="1">
        <f t="shared" si="332"/>
        <v>0</v>
      </c>
      <c r="DC226" s="1">
        <f t="shared" si="332"/>
        <v>0</v>
      </c>
      <c r="DD226" s="1">
        <f t="shared" si="332"/>
        <v>0</v>
      </c>
      <c r="DE226" s="1">
        <f t="shared" si="332"/>
        <v>0</v>
      </c>
      <c r="DF226" s="1">
        <f t="shared" si="332"/>
        <v>0</v>
      </c>
      <c r="DG226" s="1">
        <f t="shared" si="332"/>
        <v>0</v>
      </c>
      <c r="DH226" s="1">
        <f t="shared" si="332"/>
        <v>0</v>
      </c>
      <c r="DI226" s="1">
        <f t="shared" si="332"/>
        <v>0</v>
      </c>
      <c r="DJ226" s="1">
        <f t="shared" si="333"/>
        <v>0</v>
      </c>
      <c r="DK226" s="1">
        <f t="shared" si="333"/>
        <v>0</v>
      </c>
      <c r="DL226" s="1">
        <f t="shared" si="333"/>
        <v>0</v>
      </c>
      <c r="DM226" s="1">
        <f t="shared" si="333"/>
        <v>0</v>
      </c>
      <c r="DN226" s="1">
        <f t="shared" si="333"/>
        <v>0</v>
      </c>
      <c r="DO226" s="1">
        <f t="shared" si="333"/>
        <v>0</v>
      </c>
      <c r="DP226" s="26"/>
      <c r="DQ226" s="26"/>
      <c r="DR226" s="26"/>
      <c r="DS226" s="26"/>
      <c r="DT226" s="26"/>
      <c r="DU226" s="142"/>
      <c r="DV226" s="26"/>
      <c r="DW226" s="48">
        <v>213</v>
      </c>
      <c r="DX226" s="26" t="str">
        <f>IFERROR(INDEX(AT$11:AT$2000,_xlfn.AGGREGATE(15,6,(ROW(AT$11:AT$2000)-ROW(AT$11)+1)/($AU$11:$AU$2000=$DY$8),ROWS(DX$11:DX226))),"")</f>
        <v/>
      </c>
      <c r="DY226" s="4" t="str">
        <f>IFERROR(INDEX(AU$11:AU$2000,_xlfn.AGGREGATE(15,6,(ROW(AU$11:AU$2000)-ROW(AU$11)+1)/($AU$11:$AU$2000=$DY$8),ROWS(DY$11:DY226))),"")</f>
        <v/>
      </c>
      <c r="DZ226" s="26" t="str">
        <f>IFERROR(INDEX(AV$11:AV$2000,_xlfn.AGGREGATE(15,6,(ROW(AV$11:AV$2000)-ROW(AV$11)+1)/($AU$11:$AU$2000=$DY$8),ROWS(DZ$11:DZ226))),"")</f>
        <v/>
      </c>
      <c r="EA226" s="26" t="str">
        <f>IFERROR(INDEX(AW$11:AW$2000,_xlfn.AGGREGATE(15,6,(ROW(AW$11:AW$2000)-ROW(AW$11)+1)/($AU$11:$AU$2000=$DY$8),ROWS(EA$11:EA226))),"")</f>
        <v/>
      </c>
      <c r="EB226" s="26" t="str">
        <f>IFERROR(INDEX(AX$11:AX$2000,_xlfn.AGGREGATE(15,6,(ROW(AX$11:AX$2000)-ROW(AX$11)+1)/($AU$11:$AU$2000=$DY$8),ROWS(EB$11:EB226))),"")</f>
        <v/>
      </c>
      <c r="EC226" s="26" t="str">
        <f>IFERROR(INDEX(AY$11:AY$2000,_xlfn.AGGREGATE(15,6,(ROW(AY$11:AY$2000)-ROW(AY$11)+1)/($AU$11:$AU$2000=$DY$8),ROWS(EC$11:EC226))),"")</f>
        <v/>
      </c>
      <c r="ED226" s="26" t="str">
        <f>IFERROR(INDEX(AZ$11:AZ$2000,_xlfn.AGGREGATE(15,6,(ROW(AZ$11:AZ$2000)-ROW(AZ$11)+1)/($AU$11:$AU$2000=$DY$8),ROWS(ED$11:ED226))),"")</f>
        <v/>
      </c>
      <c r="EE226" s="26" t="str">
        <f>IFERROR(INDEX(BA$11:BA$2000,_xlfn.AGGREGATE(15,6,(ROW(BA$11:BA$2000)-ROW(BA$11)+1)/($AU$11:$AU$2000=$DY$8),ROWS(EE$11:EE226))),"")</f>
        <v/>
      </c>
      <c r="EF226" s="26" t="str">
        <f>IFERROR(INDEX(BB$11:BB$2000,_xlfn.AGGREGATE(15,6,(ROW(BB$11:BB$2000)-ROW(BB$11)+1)/($AU$11:$AU$2000=$DY$8),ROWS(EF$11:EF226))),"")</f>
        <v/>
      </c>
      <c r="EG226" s="26" t="str">
        <f>IFERROR(INDEX(BC$11:BC$2000,_xlfn.AGGREGATE(15,6,(ROW(BC$11:BC$2000)-ROW(BC$11)+1)/($AU$11:$AU$2000=$DY$8),ROWS(EG$11:EG226))),"")</f>
        <v/>
      </c>
      <c r="EH226" s="26" t="str">
        <f>IFERROR(INDEX(BD$11:BD$2000,_xlfn.AGGREGATE(15,6,(ROW(BD$11:BD$2000)-ROW(BD$11)+1)/($AU$11:$AU$2000=$DY$8),ROWS(EH$11:EH226))),"")</f>
        <v/>
      </c>
      <c r="EI226" s="26" t="str">
        <f>IFERROR(INDEX(BE$11:BE$2000,_xlfn.AGGREGATE(15,6,(ROW(BE$11:BE$2000)-ROW(BE$11)+1)/($AU$11:$AU$2000=$DY$8),ROWS(EI$11:EI226))),"")</f>
        <v/>
      </c>
      <c r="EJ226" s="26" t="str">
        <f>IFERROR(INDEX(BF$11:BF$2000,_xlfn.AGGREGATE(15,6,(ROW(BF$11:BF$2000)-ROW(BF$11)+1)/($AU$11:$AU$2000=$DY$8),ROWS(EJ$11:EJ226))),"")</f>
        <v/>
      </c>
      <c r="EK226" s="26" t="str">
        <f>IFERROR(INDEX(BG$11:BG$2000,_xlfn.AGGREGATE(15,6,(ROW(BG$11:BG$2000)-ROW(BG$11)+1)/($AU$11:$AU$2000=$DY$8),ROWS(EK$11:EK226))),"")</f>
        <v/>
      </c>
      <c r="EL226" s="26" t="str">
        <f>IFERROR(INDEX(BH$11:BH$2000,_xlfn.AGGREGATE(15,6,(ROW(BH$11:BH$2000)-ROW(BH$11)+1)/($AU$11:$AU$2000=$DY$8),ROWS(EL$11:EL226))),"")</f>
        <v/>
      </c>
      <c r="EM226" s="26" t="str">
        <f>IFERROR(INDEX(BI$11:BI$2000,_xlfn.AGGREGATE(15,6,(ROW(BI$11:BI$2000)-ROW(BI$11)+1)/($AU$11:$AU$2000=$DY$8),ROWS(EM$11:EM226))),"")</f>
        <v/>
      </c>
      <c r="EN226" s="26" t="str">
        <f>IFERROR(INDEX(BJ$11:BJ$2000,_xlfn.AGGREGATE(15,6,(ROW(BJ$11:BJ$2000)-ROW(BJ$11)+1)/($AU$11:$AU$2000=$DY$8),ROWS(EN$11:EN226))),"")</f>
        <v/>
      </c>
      <c r="EO226" s="26" t="str">
        <f>IFERROR(INDEX(BK$11:BK$2000,_xlfn.AGGREGATE(15,6,(ROW(BK$11:BK$2000)-ROW(BK$11)+1)/($AU$11:$AU$2000=$DY$8),ROWS(EO$11:EO226))),"")</f>
        <v/>
      </c>
      <c r="EP226" s="26" t="str">
        <f>IFERROR(INDEX(BL$11:BL$2000,_xlfn.AGGREGATE(15,6,(ROW(BL$11:BL$2000)-ROW(BL$11)+1)/($AU$11:$AU$2000=$DY$8),ROWS(EP$11:EP226))),"")</f>
        <v/>
      </c>
      <c r="EQ226" s="26" t="str">
        <f>IFERROR(INDEX(BM$11:BM$2000,_xlfn.AGGREGATE(15,6,(ROW(BM$11:BM$2000)-ROW(BM$11)+1)/($AU$11:$AU$2000=$DY$8),ROWS(EQ$11:EQ226))),"")</f>
        <v/>
      </c>
      <c r="ER226" s="26" t="str">
        <f>IFERROR(INDEX(BN$11:BN$2000,_xlfn.AGGREGATE(15,6,(ROW(BN$11:BN$2000)-ROW(BN$11)+1)/($AU$11:$AU$2000=$DY$8),ROWS(ER$11:ER226))),"")</f>
        <v/>
      </c>
      <c r="ES226" s="26" t="str">
        <f>IFERROR(INDEX(BO$11:BO$2000,_xlfn.AGGREGATE(15,6,(ROW(BO$11:BO$2000)-ROW(BO$11)+1)/($AU$11:$AU$2000=$DY$8),ROWS(ES$11:ES226))),"")</f>
        <v/>
      </c>
      <c r="ET226" s="63" t="str">
        <f>IFERROR(INDEX(BP$11:BP$2000,_xlfn.AGGREGATE(15,6,(ROW(BP$11:BP$2000)-ROW(BP$11)+1)/($AU$11:$AU$2000=$DY$8),ROWS(ET$11:ET226))),"")</f>
        <v/>
      </c>
      <c r="EU226" s="25"/>
      <c r="EX226" s="25"/>
      <c r="EY226" s="25"/>
      <c r="EZ226" s="25"/>
      <c r="FA226" s="25"/>
      <c r="FB226" s="25"/>
      <c r="FC226" s="25"/>
      <c r="FD226" s="25"/>
      <c r="FE226" s="25"/>
      <c r="FF226" s="25"/>
      <c r="FG226" s="25"/>
      <c r="FH226" s="25"/>
      <c r="FI226" s="25"/>
      <c r="FJ226" s="25"/>
      <c r="FK226" s="25"/>
      <c r="FL226" s="25"/>
      <c r="FM226" s="25"/>
      <c r="FN226" s="25"/>
      <c r="FO226" s="25"/>
      <c r="FP226" s="25"/>
      <c r="FQ226" s="25"/>
      <c r="FR226" s="25"/>
      <c r="FS226" s="25"/>
      <c r="FT226" s="25"/>
      <c r="FU226" s="49"/>
      <c r="FV226" s="21"/>
      <c r="FW226" s="25"/>
      <c r="FX226" s="25"/>
      <c r="FY226" s="25"/>
      <c r="FZ226" s="25"/>
      <c r="GA226" s="25"/>
      <c r="GB226" s="25"/>
      <c r="GC226" s="25"/>
      <c r="GD226" s="25"/>
      <c r="GE226" s="25"/>
      <c r="GF226" s="25"/>
      <c r="GG226" s="25"/>
      <c r="GH226" s="25"/>
      <c r="GI226" s="25"/>
      <c r="GJ226" s="25"/>
      <c r="GK226" s="25"/>
      <c r="GL226" s="25"/>
      <c r="GM226" s="25"/>
      <c r="GN226" s="25"/>
    </row>
    <row r="227" spans="14:215" x14ac:dyDescent="0.3">
      <c r="N227" s="2"/>
      <c r="O227" s="25"/>
      <c r="P227" s="25"/>
      <c r="Q227" s="25"/>
      <c r="R227" s="25"/>
      <c r="S227" s="25"/>
      <c r="T227" s="25"/>
      <c r="U227" s="25"/>
      <c r="V227" s="2"/>
      <c r="W227" s="2"/>
      <c r="X227" s="2"/>
      <c r="Y227" s="25"/>
      <c r="Z227" s="25"/>
      <c r="AA227" s="25"/>
      <c r="AB227" s="2"/>
      <c r="AC227" s="25"/>
      <c r="AD227" s="25"/>
      <c r="AE227" s="25"/>
      <c r="AF227" s="25"/>
      <c r="AG227" s="25"/>
      <c r="AH227" s="25"/>
      <c r="AI227" s="25"/>
      <c r="AJ227" s="25"/>
      <c r="AK227" s="25"/>
      <c r="AL227" s="25"/>
      <c r="AM227" s="25"/>
      <c r="AN227" s="25"/>
      <c r="AO227" s="25"/>
      <c r="AP227" s="25"/>
      <c r="AQ227" s="25"/>
      <c r="AR227" s="142"/>
      <c r="AS227" s="18">
        <v>18</v>
      </c>
      <c r="AT227" s="26" t="s">
        <v>122</v>
      </c>
      <c r="AU227" s="4" t="str">
        <f t="shared" si="312"/>
        <v>FAIL</v>
      </c>
      <c r="AV227" s="26">
        <v>3</v>
      </c>
      <c r="AW227" s="26">
        <v>3</v>
      </c>
      <c r="AX227" s="26">
        <v>1</v>
      </c>
      <c r="AY227" s="26">
        <v>1</v>
      </c>
      <c r="AZ227" s="26">
        <v>3</v>
      </c>
      <c r="BA227" s="26">
        <v>3</v>
      </c>
      <c r="BB227" s="26">
        <v>1</v>
      </c>
      <c r="BC227" s="26">
        <v>1</v>
      </c>
      <c r="BD227" s="26">
        <f t="shared" si="313"/>
        <v>228</v>
      </c>
      <c r="BE227" s="26"/>
      <c r="BF227" s="26">
        <f t="shared" si="314"/>
        <v>264</v>
      </c>
      <c r="BG227" s="63">
        <f t="shared" si="311"/>
        <v>18</v>
      </c>
      <c r="BH227" s="26"/>
      <c r="BI227" s="138">
        <f t="shared" si="315"/>
        <v>264</v>
      </c>
      <c r="BJ227" s="138">
        <f t="shared" si="316"/>
        <v>528</v>
      </c>
      <c r="BK227" s="138">
        <f t="shared" si="317"/>
        <v>756</v>
      </c>
      <c r="BL227" s="138">
        <f t="shared" si="318"/>
        <v>984</v>
      </c>
      <c r="BM227" s="138">
        <f t="shared" si="319"/>
        <v>1248</v>
      </c>
      <c r="BN227" s="138">
        <f t="shared" si="320"/>
        <v>1512</v>
      </c>
      <c r="BO227" s="138">
        <f t="shared" si="321"/>
        <v>1740</v>
      </c>
      <c r="BP227" s="138">
        <f t="shared" si="322"/>
        <v>0</v>
      </c>
      <c r="BQ227" s="26"/>
      <c r="BR227" s="26" t="str">
        <f t="shared" si="323"/>
        <v>yes2</v>
      </c>
      <c r="BS227" s="26" t="str">
        <f t="shared" si="309"/>
        <v>Int</v>
      </c>
      <c r="BT227" s="26"/>
      <c r="BU227" s="26"/>
      <c r="BV227" s="1">
        <f t="shared" si="329"/>
        <v>0</v>
      </c>
      <c r="BW227" s="1">
        <f t="shared" si="329"/>
        <v>0</v>
      </c>
      <c r="BX227" s="1">
        <f t="shared" si="329"/>
        <v>0</v>
      </c>
      <c r="BY227" s="1">
        <f t="shared" si="329"/>
        <v>0</v>
      </c>
      <c r="BZ227" s="1">
        <f t="shared" si="329"/>
        <v>0</v>
      </c>
      <c r="CA227" s="1">
        <f t="shared" si="329"/>
        <v>0</v>
      </c>
      <c r="CB227" s="1">
        <f t="shared" si="329"/>
        <v>0</v>
      </c>
      <c r="CC227" s="1">
        <f t="shared" si="329"/>
        <v>0</v>
      </c>
      <c r="CD227" s="1">
        <f t="shared" si="329"/>
        <v>0</v>
      </c>
      <c r="CE227" s="1">
        <f t="shared" si="329"/>
        <v>0</v>
      </c>
      <c r="CF227" s="1">
        <f t="shared" si="330"/>
        <v>0</v>
      </c>
      <c r="CG227" s="1">
        <f t="shared" si="330"/>
        <v>0</v>
      </c>
      <c r="CH227" s="1">
        <f t="shared" si="330"/>
        <v>0</v>
      </c>
      <c r="CI227" s="1">
        <f t="shared" si="330"/>
        <v>1</v>
      </c>
      <c r="CJ227" s="1">
        <f t="shared" si="330"/>
        <v>0</v>
      </c>
      <c r="CK227" s="1">
        <f t="shared" si="330"/>
        <v>0</v>
      </c>
      <c r="CL227" s="1">
        <f t="shared" si="330"/>
        <v>0</v>
      </c>
      <c r="CM227" s="1">
        <f t="shared" si="330"/>
        <v>0</v>
      </c>
      <c r="CN227" s="1">
        <f t="shared" si="330"/>
        <v>0</v>
      </c>
      <c r="CO227" s="1">
        <f t="shared" si="330"/>
        <v>0</v>
      </c>
      <c r="CP227" s="1">
        <f t="shared" si="331"/>
        <v>0</v>
      </c>
      <c r="CQ227" s="1">
        <f t="shared" si="331"/>
        <v>0</v>
      </c>
      <c r="CR227" s="1">
        <f t="shared" si="331"/>
        <v>0</v>
      </c>
      <c r="CS227" s="1">
        <f t="shared" si="331"/>
        <v>0</v>
      </c>
      <c r="CT227" s="1">
        <f t="shared" si="331"/>
        <v>0</v>
      </c>
      <c r="CU227" s="1">
        <f t="shared" si="331"/>
        <v>0</v>
      </c>
      <c r="CV227" s="1">
        <f t="shared" si="331"/>
        <v>0</v>
      </c>
      <c r="CW227" s="1">
        <f t="shared" si="331"/>
        <v>0</v>
      </c>
      <c r="CX227" s="1">
        <f t="shared" si="331"/>
        <v>0</v>
      </c>
      <c r="CY227" s="1">
        <f t="shared" si="331"/>
        <v>0</v>
      </c>
      <c r="CZ227" s="1">
        <f t="shared" si="332"/>
        <v>0</v>
      </c>
      <c r="DA227" s="1">
        <f t="shared" si="332"/>
        <v>1</v>
      </c>
      <c r="DB227" s="1">
        <f t="shared" si="332"/>
        <v>0</v>
      </c>
      <c r="DC227" s="1">
        <f t="shared" si="332"/>
        <v>0</v>
      </c>
      <c r="DD227" s="1">
        <f t="shared" si="332"/>
        <v>0</v>
      </c>
      <c r="DE227" s="1">
        <f t="shared" si="332"/>
        <v>0</v>
      </c>
      <c r="DF227" s="1">
        <f t="shared" si="332"/>
        <v>0</v>
      </c>
      <c r="DG227" s="1">
        <f t="shared" si="332"/>
        <v>0</v>
      </c>
      <c r="DH227" s="1">
        <f t="shared" si="332"/>
        <v>0</v>
      </c>
      <c r="DI227" s="1">
        <f t="shared" si="332"/>
        <v>0</v>
      </c>
      <c r="DJ227" s="1">
        <f t="shared" si="333"/>
        <v>0</v>
      </c>
      <c r="DK227" s="1">
        <f t="shared" si="333"/>
        <v>0</v>
      </c>
      <c r="DL227" s="1">
        <f t="shared" si="333"/>
        <v>0</v>
      </c>
      <c r="DM227" s="1">
        <f t="shared" si="333"/>
        <v>0</v>
      </c>
      <c r="DN227" s="1">
        <f t="shared" si="333"/>
        <v>0</v>
      </c>
      <c r="DO227" s="1">
        <f t="shared" si="333"/>
        <v>0</v>
      </c>
      <c r="DP227" s="26"/>
      <c r="DQ227" s="26"/>
      <c r="DR227" s="26"/>
      <c r="DS227" s="26"/>
      <c r="DT227" s="26"/>
      <c r="DU227" s="142"/>
      <c r="DV227" s="26"/>
      <c r="DW227" s="48">
        <v>214</v>
      </c>
      <c r="DX227" s="26" t="str">
        <f>IFERROR(INDEX(AT$11:AT$2000,_xlfn.AGGREGATE(15,6,(ROW(AT$11:AT$2000)-ROW(AT$11)+1)/($AU$11:$AU$2000=$DY$8),ROWS(DX$11:DX227))),"")</f>
        <v/>
      </c>
      <c r="DY227" s="4" t="str">
        <f>IFERROR(INDEX(AU$11:AU$2000,_xlfn.AGGREGATE(15,6,(ROW(AU$11:AU$2000)-ROW(AU$11)+1)/($AU$11:$AU$2000=$DY$8),ROWS(DY$11:DY227))),"")</f>
        <v/>
      </c>
      <c r="DZ227" s="26" t="str">
        <f>IFERROR(INDEX(AV$11:AV$2000,_xlfn.AGGREGATE(15,6,(ROW(AV$11:AV$2000)-ROW(AV$11)+1)/($AU$11:$AU$2000=$DY$8),ROWS(DZ$11:DZ227))),"")</f>
        <v/>
      </c>
      <c r="EA227" s="26" t="str">
        <f>IFERROR(INDEX(AW$11:AW$2000,_xlfn.AGGREGATE(15,6,(ROW(AW$11:AW$2000)-ROW(AW$11)+1)/($AU$11:$AU$2000=$DY$8),ROWS(EA$11:EA227))),"")</f>
        <v/>
      </c>
      <c r="EB227" s="26" t="str">
        <f>IFERROR(INDEX(AX$11:AX$2000,_xlfn.AGGREGATE(15,6,(ROW(AX$11:AX$2000)-ROW(AX$11)+1)/($AU$11:$AU$2000=$DY$8),ROWS(EB$11:EB227))),"")</f>
        <v/>
      </c>
      <c r="EC227" s="26" t="str">
        <f>IFERROR(INDEX(AY$11:AY$2000,_xlfn.AGGREGATE(15,6,(ROW(AY$11:AY$2000)-ROW(AY$11)+1)/($AU$11:$AU$2000=$DY$8),ROWS(EC$11:EC227))),"")</f>
        <v/>
      </c>
      <c r="ED227" s="26" t="str">
        <f>IFERROR(INDEX(AZ$11:AZ$2000,_xlfn.AGGREGATE(15,6,(ROW(AZ$11:AZ$2000)-ROW(AZ$11)+1)/($AU$11:$AU$2000=$DY$8),ROWS(ED$11:ED227))),"")</f>
        <v/>
      </c>
      <c r="EE227" s="26" t="str">
        <f>IFERROR(INDEX(BA$11:BA$2000,_xlfn.AGGREGATE(15,6,(ROW(BA$11:BA$2000)-ROW(BA$11)+1)/($AU$11:$AU$2000=$DY$8),ROWS(EE$11:EE227))),"")</f>
        <v/>
      </c>
      <c r="EF227" s="26" t="str">
        <f>IFERROR(INDEX(BB$11:BB$2000,_xlfn.AGGREGATE(15,6,(ROW(BB$11:BB$2000)-ROW(BB$11)+1)/($AU$11:$AU$2000=$DY$8),ROWS(EF$11:EF227))),"")</f>
        <v/>
      </c>
      <c r="EG227" s="26" t="str">
        <f>IFERROR(INDEX(BC$11:BC$2000,_xlfn.AGGREGATE(15,6,(ROW(BC$11:BC$2000)-ROW(BC$11)+1)/($AU$11:$AU$2000=$DY$8),ROWS(EG$11:EG227))),"")</f>
        <v/>
      </c>
      <c r="EH227" s="26" t="str">
        <f>IFERROR(INDEX(BD$11:BD$2000,_xlfn.AGGREGATE(15,6,(ROW(BD$11:BD$2000)-ROW(BD$11)+1)/($AU$11:$AU$2000=$DY$8),ROWS(EH$11:EH227))),"")</f>
        <v/>
      </c>
      <c r="EI227" s="26" t="str">
        <f>IFERROR(INDEX(BE$11:BE$2000,_xlfn.AGGREGATE(15,6,(ROW(BE$11:BE$2000)-ROW(BE$11)+1)/($AU$11:$AU$2000=$DY$8),ROWS(EI$11:EI227))),"")</f>
        <v/>
      </c>
      <c r="EJ227" s="26" t="str">
        <f>IFERROR(INDEX(BF$11:BF$2000,_xlfn.AGGREGATE(15,6,(ROW(BF$11:BF$2000)-ROW(BF$11)+1)/($AU$11:$AU$2000=$DY$8),ROWS(EJ$11:EJ227))),"")</f>
        <v/>
      </c>
      <c r="EK227" s="26" t="str">
        <f>IFERROR(INDEX(BG$11:BG$2000,_xlfn.AGGREGATE(15,6,(ROW(BG$11:BG$2000)-ROW(BG$11)+1)/($AU$11:$AU$2000=$DY$8),ROWS(EK$11:EK227))),"")</f>
        <v/>
      </c>
      <c r="EL227" s="26" t="str">
        <f>IFERROR(INDEX(BH$11:BH$2000,_xlfn.AGGREGATE(15,6,(ROW(BH$11:BH$2000)-ROW(BH$11)+1)/($AU$11:$AU$2000=$DY$8),ROWS(EL$11:EL227))),"")</f>
        <v/>
      </c>
      <c r="EM227" s="26" t="str">
        <f>IFERROR(INDEX(BI$11:BI$2000,_xlfn.AGGREGATE(15,6,(ROW(BI$11:BI$2000)-ROW(BI$11)+1)/($AU$11:$AU$2000=$DY$8),ROWS(EM$11:EM227))),"")</f>
        <v/>
      </c>
      <c r="EN227" s="26" t="str">
        <f>IFERROR(INDEX(BJ$11:BJ$2000,_xlfn.AGGREGATE(15,6,(ROW(BJ$11:BJ$2000)-ROW(BJ$11)+1)/($AU$11:$AU$2000=$DY$8),ROWS(EN$11:EN227))),"")</f>
        <v/>
      </c>
      <c r="EO227" s="26" t="str">
        <f>IFERROR(INDEX(BK$11:BK$2000,_xlfn.AGGREGATE(15,6,(ROW(BK$11:BK$2000)-ROW(BK$11)+1)/($AU$11:$AU$2000=$DY$8),ROWS(EO$11:EO227))),"")</f>
        <v/>
      </c>
      <c r="EP227" s="26" t="str">
        <f>IFERROR(INDEX(BL$11:BL$2000,_xlfn.AGGREGATE(15,6,(ROW(BL$11:BL$2000)-ROW(BL$11)+1)/($AU$11:$AU$2000=$DY$8),ROWS(EP$11:EP227))),"")</f>
        <v/>
      </c>
      <c r="EQ227" s="26" t="str">
        <f>IFERROR(INDEX(BM$11:BM$2000,_xlfn.AGGREGATE(15,6,(ROW(BM$11:BM$2000)-ROW(BM$11)+1)/($AU$11:$AU$2000=$DY$8),ROWS(EQ$11:EQ227))),"")</f>
        <v/>
      </c>
      <c r="ER227" s="26" t="str">
        <f>IFERROR(INDEX(BN$11:BN$2000,_xlfn.AGGREGATE(15,6,(ROW(BN$11:BN$2000)-ROW(BN$11)+1)/($AU$11:$AU$2000=$DY$8),ROWS(ER$11:ER227))),"")</f>
        <v/>
      </c>
      <c r="ES227" s="26" t="str">
        <f>IFERROR(INDEX(BO$11:BO$2000,_xlfn.AGGREGATE(15,6,(ROW(BO$11:BO$2000)-ROW(BO$11)+1)/($AU$11:$AU$2000=$DY$8),ROWS(ES$11:ES227))),"")</f>
        <v/>
      </c>
      <c r="ET227" s="63" t="str">
        <f>IFERROR(INDEX(BP$11:BP$2000,_xlfn.AGGREGATE(15,6,(ROW(BP$11:BP$2000)-ROW(BP$11)+1)/($AU$11:$AU$2000=$DY$8),ROWS(ET$11:ET227))),"")</f>
        <v/>
      </c>
      <c r="EU227" s="25"/>
      <c r="EX227" s="25"/>
      <c r="EY227" s="25"/>
      <c r="EZ227" s="25"/>
      <c r="FA227" s="25"/>
      <c r="FB227" s="25"/>
      <c r="FC227" s="25"/>
      <c r="FD227" s="25"/>
      <c r="FE227" s="25"/>
      <c r="FF227" s="25"/>
      <c r="FG227" s="25"/>
      <c r="FH227" s="25"/>
      <c r="FI227" s="25"/>
      <c r="FJ227" s="25"/>
      <c r="FK227" s="25"/>
      <c r="FL227" s="25"/>
      <c r="FM227" s="25"/>
      <c r="FN227" s="25"/>
      <c r="FO227" s="25"/>
      <c r="FP227" s="25"/>
      <c r="FQ227" s="25"/>
      <c r="FR227" s="25"/>
      <c r="FS227" s="25"/>
      <c r="FT227" s="25"/>
      <c r="FU227" s="49"/>
      <c r="FV227" s="21"/>
      <c r="FW227" s="25"/>
      <c r="FX227" s="25"/>
      <c r="FY227" s="25"/>
      <c r="FZ227" s="25"/>
      <c r="GA227" s="25"/>
      <c r="GB227" s="25"/>
      <c r="GC227" s="25"/>
      <c r="GD227" s="25"/>
      <c r="GE227" s="25"/>
      <c r="GF227" s="25"/>
      <c r="GG227" s="25"/>
      <c r="GH227" s="25"/>
      <c r="GI227" s="25"/>
      <c r="GJ227" s="25"/>
      <c r="GK227" s="25"/>
      <c r="GL227" s="25"/>
      <c r="GM227" s="25"/>
      <c r="GN227" s="25"/>
    </row>
    <row r="228" spans="14:215" x14ac:dyDescent="0.3">
      <c r="N228" s="2"/>
      <c r="O228" s="25"/>
      <c r="P228" s="25"/>
      <c r="Q228" s="25"/>
      <c r="R228" s="25"/>
      <c r="S228" s="25"/>
      <c r="T228" s="25"/>
      <c r="U228" s="25"/>
      <c r="V228" s="2"/>
      <c r="W228" s="2"/>
      <c r="X228" s="2"/>
      <c r="Y228" s="25"/>
      <c r="Z228" s="25"/>
      <c r="AA228" s="25"/>
      <c r="AB228" s="2"/>
      <c r="AC228" s="25"/>
      <c r="AD228" s="25"/>
      <c r="AE228" s="25"/>
      <c r="AF228" s="25"/>
      <c r="AG228" s="25"/>
      <c r="AH228" s="25"/>
      <c r="AI228" s="25"/>
      <c r="AJ228" s="25"/>
      <c r="AK228" s="25"/>
      <c r="AL228" s="25"/>
      <c r="AM228" s="25"/>
      <c r="AN228" s="25"/>
      <c r="AO228" s="25"/>
      <c r="AP228" s="25"/>
      <c r="AQ228" s="25"/>
      <c r="AR228" s="142"/>
      <c r="AS228" s="18">
        <v>19</v>
      </c>
      <c r="AT228" s="26" t="s">
        <v>122</v>
      </c>
      <c r="AU228" s="4" t="str">
        <f t="shared" si="312"/>
        <v>FAIL</v>
      </c>
      <c r="AV228" s="26">
        <v>3</v>
      </c>
      <c r="AW228" s="26">
        <v>3</v>
      </c>
      <c r="AX228" s="26">
        <v>1</v>
      </c>
      <c r="AY228" s="26">
        <v>1</v>
      </c>
      <c r="AZ228" s="26">
        <v>3</v>
      </c>
      <c r="BA228" s="26">
        <v>3</v>
      </c>
      <c r="BB228" s="26">
        <v>1</v>
      </c>
      <c r="BC228" s="26">
        <v>1</v>
      </c>
      <c r="BD228" s="26">
        <f t="shared" si="313"/>
        <v>227</v>
      </c>
      <c r="BE228" s="26"/>
      <c r="BF228" s="26">
        <f t="shared" si="314"/>
        <v>265</v>
      </c>
      <c r="BG228" s="63">
        <f t="shared" si="311"/>
        <v>19</v>
      </c>
      <c r="BH228" s="26"/>
      <c r="BI228" s="138">
        <f t="shared" si="315"/>
        <v>265</v>
      </c>
      <c r="BJ228" s="138">
        <f t="shared" si="316"/>
        <v>530</v>
      </c>
      <c r="BK228" s="138">
        <f t="shared" si="317"/>
        <v>757</v>
      </c>
      <c r="BL228" s="138">
        <f t="shared" si="318"/>
        <v>984</v>
      </c>
      <c r="BM228" s="138">
        <f t="shared" si="319"/>
        <v>1249</v>
      </c>
      <c r="BN228" s="138">
        <f t="shared" si="320"/>
        <v>1514</v>
      </c>
      <c r="BO228" s="138">
        <f t="shared" si="321"/>
        <v>1741</v>
      </c>
      <c r="BP228" s="138">
        <f t="shared" si="322"/>
        <v>0</v>
      </c>
      <c r="BQ228" s="26"/>
      <c r="BR228" s="26" t="str">
        <f t="shared" si="323"/>
        <v>yes2</v>
      </c>
      <c r="BS228" s="26" t="str">
        <f t="shared" si="309"/>
        <v>Int</v>
      </c>
      <c r="BT228" s="26"/>
      <c r="BU228" s="26"/>
      <c r="BV228" s="1">
        <f t="shared" si="329"/>
        <v>0</v>
      </c>
      <c r="BW228" s="1">
        <f t="shared" si="329"/>
        <v>0</v>
      </c>
      <c r="BX228" s="1">
        <f t="shared" si="329"/>
        <v>0</v>
      </c>
      <c r="BY228" s="1">
        <f t="shared" si="329"/>
        <v>0</v>
      </c>
      <c r="BZ228" s="1">
        <f t="shared" si="329"/>
        <v>0</v>
      </c>
      <c r="CA228" s="1">
        <f t="shared" si="329"/>
        <v>0</v>
      </c>
      <c r="CB228" s="1">
        <f t="shared" si="329"/>
        <v>0</v>
      </c>
      <c r="CC228" s="1">
        <f t="shared" si="329"/>
        <v>0</v>
      </c>
      <c r="CD228" s="1">
        <f t="shared" si="329"/>
        <v>0</v>
      </c>
      <c r="CE228" s="1">
        <f t="shared" si="329"/>
        <v>0</v>
      </c>
      <c r="CF228" s="1">
        <f t="shared" si="330"/>
        <v>0</v>
      </c>
      <c r="CG228" s="1">
        <f t="shared" si="330"/>
        <v>0</v>
      </c>
      <c r="CH228" s="1">
        <f t="shared" si="330"/>
        <v>0</v>
      </c>
      <c r="CI228" s="1">
        <f t="shared" si="330"/>
        <v>1</v>
      </c>
      <c r="CJ228" s="1">
        <f t="shared" si="330"/>
        <v>0</v>
      </c>
      <c r="CK228" s="1">
        <f t="shared" si="330"/>
        <v>0</v>
      </c>
      <c r="CL228" s="1">
        <f t="shared" si="330"/>
        <v>0</v>
      </c>
      <c r="CM228" s="1">
        <f t="shared" si="330"/>
        <v>0</v>
      </c>
      <c r="CN228" s="1">
        <f t="shared" si="330"/>
        <v>0</v>
      </c>
      <c r="CO228" s="1">
        <f t="shared" si="330"/>
        <v>0</v>
      </c>
      <c r="CP228" s="1">
        <f t="shared" si="331"/>
        <v>0</v>
      </c>
      <c r="CQ228" s="1">
        <f t="shared" si="331"/>
        <v>0</v>
      </c>
      <c r="CR228" s="1">
        <f t="shared" si="331"/>
        <v>0</v>
      </c>
      <c r="CS228" s="1">
        <f t="shared" si="331"/>
        <v>0</v>
      </c>
      <c r="CT228" s="1">
        <f t="shared" si="331"/>
        <v>0</v>
      </c>
      <c r="CU228" s="1">
        <f t="shared" si="331"/>
        <v>0</v>
      </c>
      <c r="CV228" s="1">
        <f t="shared" si="331"/>
        <v>0</v>
      </c>
      <c r="CW228" s="1">
        <f t="shared" si="331"/>
        <v>0</v>
      </c>
      <c r="CX228" s="1">
        <f t="shared" si="331"/>
        <v>0</v>
      </c>
      <c r="CY228" s="1">
        <f t="shared" si="331"/>
        <v>0</v>
      </c>
      <c r="CZ228" s="1">
        <f t="shared" si="332"/>
        <v>0</v>
      </c>
      <c r="DA228" s="1">
        <f t="shared" si="332"/>
        <v>1</v>
      </c>
      <c r="DB228" s="1">
        <f t="shared" si="332"/>
        <v>0</v>
      </c>
      <c r="DC228" s="1">
        <f t="shared" si="332"/>
        <v>0</v>
      </c>
      <c r="DD228" s="1">
        <f t="shared" si="332"/>
        <v>0</v>
      </c>
      <c r="DE228" s="1">
        <f t="shared" si="332"/>
        <v>0</v>
      </c>
      <c r="DF228" s="1">
        <f t="shared" si="332"/>
        <v>0</v>
      </c>
      <c r="DG228" s="1">
        <f t="shared" si="332"/>
        <v>0</v>
      </c>
      <c r="DH228" s="1">
        <f t="shared" si="332"/>
        <v>0</v>
      </c>
      <c r="DI228" s="1">
        <f t="shared" si="332"/>
        <v>0</v>
      </c>
      <c r="DJ228" s="1">
        <f t="shared" si="333"/>
        <v>0</v>
      </c>
      <c r="DK228" s="1">
        <f t="shared" si="333"/>
        <v>0</v>
      </c>
      <c r="DL228" s="1">
        <f t="shared" si="333"/>
        <v>0</v>
      </c>
      <c r="DM228" s="1">
        <f t="shared" si="333"/>
        <v>0</v>
      </c>
      <c r="DN228" s="1">
        <f t="shared" si="333"/>
        <v>0</v>
      </c>
      <c r="DO228" s="1">
        <f t="shared" si="333"/>
        <v>0</v>
      </c>
      <c r="DP228" s="26"/>
      <c r="DQ228" s="26"/>
      <c r="DR228" s="26"/>
      <c r="DS228" s="26"/>
      <c r="DT228" s="26"/>
      <c r="DU228" s="142"/>
      <c r="DV228" s="26"/>
      <c r="DW228" s="48">
        <v>215</v>
      </c>
      <c r="DX228" s="26" t="str">
        <f>IFERROR(INDEX(AT$11:AT$2000,_xlfn.AGGREGATE(15,6,(ROW(AT$11:AT$2000)-ROW(AT$11)+1)/($AU$11:$AU$2000=$DY$8),ROWS(DX$11:DX228))),"")</f>
        <v/>
      </c>
      <c r="DY228" s="4" t="str">
        <f>IFERROR(INDEX(AU$11:AU$2000,_xlfn.AGGREGATE(15,6,(ROW(AU$11:AU$2000)-ROW(AU$11)+1)/($AU$11:$AU$2000=$DY$8),ROWS(DY$11:DY228))),"")</f>
        <v/>
      </c>
      <c r="DZ228" s="26" t="str">
        <f>IFERROR(INDEX(AV$11:AV$2000,_xlfn.AGGREGATE(15,6,(ROW(AV$11:AV$2000)-ROW(AV$11)+1)/($AU$11:$AU$2000=$DY$8),ROWS(DZ$11:DZ228))),"")</f>
        <v/>
      </c>
      <c r="EA228" s="26" t="str">
        <f>IFERROR(INDEX(AW$11:AW$2000,_xlfn.AGGREGATE(15,6,(ROW(AW$11:AW$2000)-ROW(AW$11)+1)/($AU$11:$AU$2000=$DY$8),ROWS(EA$11:EA228))),"")</f>
        <v/>
      </c>
      <c r="EB228" s="26" t="str">
        <f>IFERROR(INDEX(AX$11:AX$2000,_xlfn.AGGREGATE(15,6,(ROW(AX$11:AX$2000)-ROW(AX$11)+1)/($AU$11:$AU$2000=$DY$8),ROWS(EB$11:EB228))),"")</f>
        <v/>
      </c>
      <c r="EC228" s="26" t="str">
        <f>IFERROR(INDEX(AY$11:AY$2000,_xlfn.AGGREGATE(15,6,(ROW(AY$11:AY$2000)-ROW(AY$11)+1)/($AU$11:$AU$2000=$DY$8),ROWS(EC$11:EC228))),"")</f>
        <v/>
      </c>
      <c r="ED228" s="26" t="str">
        <f>IFERROR(INDEX(AZ$11:AZ$2000,_xlfn.AGGREGATE(15,6,(ROW(AZ$11:AZ$2000)-ROW(AZ$11)+1)/($AU$11:$AU$2000=$DY$8),ROWS(ED$11:ED228))),"")</f>
        <v/>
      </c>
      <c r="EE228" s="26" t="str">
        <f>IFERROR(INDEX(BA$11:BA$2000,_xlfn.AGGREGATE(15,6,(ROW(BA$11:BA$2000)-ROW(BA$11)+1)/($AU$11:$AU$2000=$DY$8),ROWS(EE$11:EE228))),"")</f>
        <v/>
      </c>
      <c r="EF228" s="26" t="str">
        <f>IFERROR(INDEX(BB$11:BB$2000,_xlfn.AGGREGATE(15,6,(ROW(BB$11:BB$2000)-ROW(BB$11)+1)/($AU$11:$AU$2000=$DY$8),ROWS(EF$11:EF228))),"")</f>
        <v/>
      </c>
      <c r="EG228" s="26" t="str">
        <f>IFERROR(INDEX(BC$11:BC$2000,_xlfn.AGGREGATE(15,6,(ROW(BC$11:BC$2000)-ROW(BC$11)+1)/($AU$11:$AU$2000=$DY$8),ROWS(EG$11:EG228))),"")</f>
        <v/>
      </c>
      <c r="EH228" s="26" t="str">
        <f>IFERROR(INDEX(BD$11:BD$2000,_xlfn.AGGREGATE(15,6,(ROW(BD$11:BD$2000)-ROW(BD$11)+1)/($AU$11:$AU$2000=$DY$8),ROWS(EH$11:EH228))),"")</f>
        <v/>
      </c>
      <c r="EI228" s="26" t="str">
        <f>IFERROR(INDEX(BE$11:BE$2000,_xlfn.AGGREGATE(15,6,(ROW(BE$11:BE$2000)-ROW(BE$11)+1)/($AU$11:$AU$2000=$DY$8),ROWS(EI$11:EI228))),"")</f>
        <v/>
      </c>
      <c r="EJ228" s="26" t="str">
        <f>IFERROR(INDEX(BF$11:BF$2000,_xlfn.AGGREGATE(15,6,(ROW(BF$11:BF$2000)-ROW(BF$11)+1)/($AU$11:$AU$2000=$DY$8),ROWS(EJ$11:EJ228))),"")</f>
        <v/>
      </c>
      <c r="EK228" s="26" t="str">
        <f>IFERROR(INDEX(BG$11:BG$2000,_xlfn.AGGREGATE(15,6,(ROW(BG$11:BG$2000)-ROW(BG$11)+1)/($AU$11:$AU$2000=$DY$8),ROWS(EK$11:EK228))),"")</f>
        <v/>
      </c>
      <c r="EL228" s="26" t="str">
        <f>IFERROR(INDEX(BH$11:BH$2000,_xlfn.AGGREGATE(15,6,(ROW(BH$11:BH$2000)-ROW(BH$11)+1)/($AU$11:$AU$2000=$DY$8),ROWS(EL$11:EL228))),"")</f>
        <v/>
      </c>
      <c r="EM228" s="26" t="str">
        <f>IFERROR(INDEX(BI$11:BI$2000,_xlfn.AGGREGATE(15,6,(ROW(BI$11:BI$2000)-ROW(BI$11)+1)/($AU$11:$AU$2000=$DY$8),ROWS(EM$11:EM228))),"")</f>
        <v/>
      </c>
      <c r="EN228" s="26" t="str">
        <f>IFERROR(INDEX(BJ$11:BJ$2000,_xlfn.AGGREGATE(15,6,(ROW(BJ$11:BJ$2000)-ROW(BJ$11)+1)/($AU$11:$AU$2000=$DY$8),ROWS(EN$11:EN228))),"")</f>
        <v/>
      </c>
      <c r="EO228" s="26" t="str">
        <f>IFERROR(INDEX(BK$11:BK$2000,_xlfn.AGGREGATE(15,6,(ROW(BK$11:BK$2000)-ROW(BK$11)+1)/($AU$11:$AU$2000=$DY$8),ROWS(EO$11:EO228))),"")</f>
        <v/>
      </c>
      <c r="EP228" s="26" t="str">
        <f>IFERROR(INDEX(BL$11:BL$2000,_xlfn.AGGREGATE(15,6,(ROW(BL$11:BL$2000)-ROW(BL$11)+1)/($AU$11:$AU$2000=$DY$8),ROWS(EP$11:EP228))),"")</f>
        <v/>
      </c>
      <c r="EQ228" s="26" t="str">
        <f>IFERROR(INDEX(BM$11:BM$2000,_xlfn.AGGREGATE(15,6,(ROW(BM$11:BM$2000)-ROW(BM$11)+1)/($AU$11:$AU$2000=$DY$8),ROWS(EQ$11:EQ228))),"")</f>
        <v/>
      </c>
      <c r="ER228" s="26" t="str">
        <f>IFERROR(INDEX(BN$11:BN$2000,_xlfn.AGGREGATE(15,6,(ROW(BN$11:BN$2000)-ROW(BN$11)+1)/($AU$11:$AU$2000=$DY$8),ROWS(ER$11:ER228))),"")</f>
        <v/>
      </c>
      <c r="ES228" s="26" t="str">
        <f>IFERROR(INDEX(BO$11:BO$2000,_xlfn.AGGREGATE(15,6,(ROW(BO$11:BO$2000)-ROW(BO$11)+1)/($AU$11:$AU$2000=$DY$8),ROWS(ES$11:ES228))),"")</f>
        <v/>
      </c>
      <c r="ET228" s="63" t="str">
        <f>IFERROR(INDEX(BP$11:BP$2000,_xlfn.AGGREGATE(15,6,(ROW(BP$11:BP$2000)-ROW(BP$11)+1)/($AU$11:$AU$2000=$DY$8),ROWS(ET$11:ET228))),"")</f>
        <v/>
      </c>
      <c r="EU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5"/>
      <c r="FT228" s="25"/>
      <c r="FU228" s="49"/>
      <c r="FV228" s="21"/>
      <c r="FW228" s="25"/>
      <c r="FX228" s="25"/>
      <c r="FY228" s="25"/>
      <c r="FZ228" s="25"/>
      <c r="GA228" s="25"/>
      <c r="GB228" s="25"/>
      <c r="GC228" s="25"/>
      <c r="GD228" s="25"/>
      <c r="GE228" s="25"/>
      <c r="GF228" s="25"/>
      <c r="GG228" s="25"/>
      <c r="GH228" s="25"/>
      <c r="GI228" s="25"/>
      <c r="GJ228" s="25"/>
      <c r="GK228" s="25"/>
      <c r="GL228" s="25"/>
      <c r="GM228" s="25"/>
      <c r="GN228" s="25"/>
    </row>
    <row r="229" spans="14:215" x14ac:dyDescent="0.3">
      <c r="N229" s="2"/>
      <c r="O229" s="25"/>
      <c r="P229" s="25"/>
      <c r="Q229" s="25"/>
      <c r="R229" s="25"/>
      <c r="S229" s="25"/>
      <c r="T229" s="25"/>
      <c r="U229" s="25"/>
      <c r="V229" s="2"/>
      <c r="W229" s="2"/>
      <c r="X229" s="2"/>
      <c r="Y229" s="25"/>
      <c r="Z229" s="25"/>
      <c r="AA229" s="25"/>
      <c r="AB229" s="2"/>
      <c r="AC229" s="25"/>
      <c r="AD229" s="25"/>
      <c r="AE229" s="25"/>
      <c r="AF229" s="25"/>
      <c r="AG229" s="25"/>
      <c r="AH229" s="25"/>
      <c r="AI229" s="25"/>
      <c r="AJ229" s="25"/>
      <c r="AK229" s="25"/>
      <c r="AL229" s="25"/>
      <c r="AM229" s="25"/>
      <c r="AN229" s="25"/>
      <c r="AO229" s="25"/>
      <c r="AP229" s="25"/>
      <c r="AQ229" s="25"/>
      <c r="AR229" s="142"/>
      <c r="AS229" s="18">
        <v>20</v>
      </c>
      <c r="AT229" s="26" t="s">
        <v>122</v>
      </c>
      <c r="AU229" s="4" t="str">
        <f t="shared" si="312"/>
        <v>FAIL</v>
      </c>
      <c r="AV229" s="26">
        <v>3</v>
      </c>
      <c r="AW229" s="26">
        <v>3</v>
      </c>
      <c r="AX229" s="26">
        <v>1</v>
      </c>
      <c r="AY229" s="26">
        <v>1</v>
      </c>
      <c r="AZ229" s="26">
        <v>3</v>
      </c>
      <c r="BA229" s="26">
        <v>3</v>
      </c>
      <c r="BB229" s="26">
        <v>1</v>
      </c>
      <c r="BC229" s="26">
        <v>1</v>
      </c>
      <c r="BD229" s="26">
        <f t="shared" si="313"/>
        <v>226</v>
      </c>
      <c r="BE229" s="26"/>
      <c r="BF229" s="26">
        <f t="shared" si="314"/>
        <v>266</v>
      </c>
      <c r="BG229" s="63">
        <f t="shared" si="311"/>
        <v>20</v>
      </c>
      <c r="BH229" s="26"/>
      <c r="BI229" s="138">
        <f t="shared" si="315"/>
        <v>266</v>
      </c>
      <c r="BJ229" s="138">
        <f t="shared" si="316"/>
        <v>532</v>
      </c>
      <c r="BK229" s="138">
        <f t="shared" si="317"/>
        <v>758</v>
      </c>
      <c r="BL229" s="138">
        <f t="shared" si="318"/>
        <v>984</v>
      </c>
      <c r="BM229" s="138">
        <f t="shared" si="319"/>
        <v>1250</v>
      </c>
      <c r="BN229" s="138">
        <f t="shared" si="320"/>
        <v>1516</v>
      </c>
      <c r="BO229" s="138">
        <f t="shared" si="321"/>
        <v>1742</v>
      </c>
      <c r="BP229" s="138">
        <f t="shared" si="322"/>
        <v>0</v>
      </c>
      <c r="BQ229" s="26"/>
      <c r="BR229" s="26" t="str">
        <f t="shared" si="323"/>
        <v>yes2</v>
      </c>
      <c r="BS229" s="26" t="str">
        <f t="shared" si="309"/>
        <v>Int</v>
      </c>
      <c r="BT229" s="26"/>
      <c r="BU229" s="26"/>
      <c r="BV229" s="1">
        <f t="shared" si="329"/>
        <v>0</v>
      </c>
      <c r="BW229" s="1">
        <f t="shared" si="329"/>
        <v>0</v>
      </c>
      <c r="BX229" s="1">
        <f t="shared" si="329"/>
        <v>0</v>
      </c>
      <c r="BY229" s="1">
        <f t="shared" si="329"/>
        <v>0</v>
      </c>
      <c r="BZ229" s="1">
        <f t="shared" si="329"/>
        <v>0</v>
      </c>
      <c r="CA229" s="1">
        <f t="shared" si="329"/>
        <v>0</v>
      </c>
      <c r="CB229" s="1">
        <f t="shared" si="329"/>
        <v>0</v>
      </c>
      <c r="CC229" s="1">
        <f t="shared" si="329"/>
        <v>0</v>
      </c>
      <c r="CD229" s="1">
        <f t="shared" si="329"/>
        <v>0</v>
      </c>
      <c r="CE229" s="1">
        <f t="shared" si="329"/>
        <v>0</v>
      </c>
      <c r="CF229" s="1">
        <f t="shared" si="330"/>
        <v>0</v>
      </c>
      <c r="CG229" s="1">
        <f t="shared" si="330"/>
        <v>0</v>
      </c>
      <c r="CH229" s="1">
        <f t="shared" si="330"/>
        <v>0</v>
      </c>
      <c r="CI229" s="1">
        <f t="shared" si="330"/>
        <v>1</v>
      </c>
      <c r="CJ229" s="1">
        <f t="shared" si="330"/>
        <v>0</v>
      </c>
      <c r="CK229" s="1">
        <f t="shared" si="330"/>
        <v>0</v>
      </c>
      <c r="CL229" s="1">
        <f t="shared" si="330"/>
        <v>0</v>
      </c>
      <c r="CM229" s="1">
        <f t="shared" si="330"/>
        <v>0</v>
      </c>
      <c r="CN229" s="1">
        <f t="shared" si="330"/>
        <v>0</v>
      </c>
      <c r="CO229" s="1">
        <f t="shared" si="330"/>
        <v>0</v>
      </c>
      <c r="CP229" s="1">
        <f t="shared" si="331"/>
        <v>0</v>
      </c>
      <c r="CQ229" s="1">
        <f t="shared" si="331"/>
        <v>0</v>
      </c>
      <c r="CR229" s="1">
        <f t="shared" si="331"/>
        <v>0</v>
      </c>
      <c r="CS229" s="1">
        <f t="shared" si="331"/>
        <v>0</v>
      </c>
      <c r="CT229" s="1">
        <f t="shared" si="331"/>
        <v>0</v>
      </c>
      <c r="CU229" s="1">
        <f t="shared" si="331"/>
        <v>0</v>
      </c>
      <c r="CV229" s="1">
        <f t="shared" si="331"/>
        <v>0</v>
      </c>
      <c r="CW229" s="1">
        <f t="shared" si="331"/>
        <v>0</v>
      </c>
      <c r="CX229" s="1">
        <f t="shared" si="331"/>
        <v>0</v>
      </c>
      <c r="CY229" s="1">
        <f t="shared" si="331"/>
        <v>0</v>
      </c>
      <c r="CZ229" s="1">
        <f t="shared" si="332"/>
        <v>0</v>
      </c>
      <c r="DA229" s="1">
        <f t="shared" si="332"/>
        <v>0</v>
      </c>
      <c r="DB229" s="1">
        <f t="shared" si="332"/>
        <v>0</v>
      </c>
      <c r="DC229" s="1">
        <f t="shared" si="332"/>
        <v>0</v>
      </c>
      <c r="DD229" s="1">
        <f t="shared" si="332"/>
        <v>0</v>
      </c>
      <c r="DE229" s="1">
        <f t="shared" si="332"/>
        <v>0</v>
      </c>
      <c r="DF229" s="1">
        <f t="shared" si="332"/>
        <v>0</v>
      </c>
      <c r="DG229" s="1">
        <f t="shared" si="332"/>
        <v>0</v>
      </c>
      <c r="DH229" s="1">
        <f t="shared" si="332"/>
        <v>1</v>
      </c>
      <c r="DI229" s="1">
        <f t="shared" si="332"/>
        <v>0</v>
      </c>
      <c r="DJ229" s="1">
        <f t="shared" si="333"/>
        <v>0</v>
      </c>
      <c r="DK229" s="1">
        <f t="shared" si="333"/>
        <v>0</v>
      </c>
      <c r="DL229" s="1">
        <f t="shared" si="333"/>
        <v>0</v>
      </c>
      <c r="DM229" s="1">
        <f t="shared" si="333"/>
        <v>0</v>
      </c>
      <c r="DN229" s="1">
        <f t="shared" si="333"/>
        <v>0</v>
      </c>
      <c r="DO229" s="1">
        <f t="shared" si="333"/>
        <v>0</v>
      </c>
      <c r="DP229" s="26"/>
      <c r="DQ229" s="26"/>
      <c r="DR229" s="26"/>
      <c r="DS229" s="26"/>
      <c r="DT229" s="26"/>
      <c r="DU229" s="142"/>
      <c r="DV229" s="26"/>
      <c r="DW229" s="48">
        <v>216</v>
      </c>
      <c r="DX229" s="26" t="str">
        <f>IFERROR(INDEX(AT$11:AT$2000,_xlfn.AGGREGATE(15,6,(ROW(AT$11:AT$2000)-ROW(AT$11)+1)/($AU$11:$AU$2000=$DY$8),ROWS(DX$11:DX229))),"")</f>
        <v/>
      </c>
      <c r="DY229" s="4" t="str">
        <f>IFERROR(INDEX(AU$11:AU$2000,_xlfn.AGGREGATE(15,6,(ROW(AU$11:AU$2000)-ROW(AU$11)+1)/($AU$11:$AU$2000=$DY$8),ROWS(DY$11:DY229))),"")</f>
        <v/>
      </c>
      <c r="DZ229" s="26" t="str">
        <f>IFERROR(INDEX(AV$11:AV$2000,_xlfn.AGGREGATE(15,6,(ROW(AV$11:AV$2000)-ROW(AV$11)+1)/($AU$11:$AU$2000=$DY$8),ROWS(DZ$11:DZ229))),"")</f>
        <v/>
      </c>
      <c r="EA229" s="26" t="str">
        <f>IFERROR(INDEX(AW$11:AW$2000,_xlfn.AGGREGATE(15,6,(ROW(AW$11:AW$2000)-ROW(AW$11)+1)/($AU$11:$AU$2000=$DY$8),ROWS(EA$11:EA229))),"")</f>
        <v/>
      </c>
      <c r="EB229" s="26" t="str">
        <f>IFERROR(INDEX(AX$11:AX$2000,_xlfn.AGGREGATE(15,6,(ROW(AX$11:AX$2000)-ROW(AX$11)+1)/($AU$11:$AU$2000=$DY$8),ROWS(EB$11:EB229))),"")</f>
        <v/>
      </c>
      <c r="EC229" s="26" t="str">
        <f>IFERROR(INDEX(AY$11:AY$2000,_xlfn.AGGREGATE(15,6,(ROW(AY$11:AY$2000)-ROW(AY$11)+1)/($AU$11:$AU$2000=$DY$8),ROWS(EC$11:EC229))),"")</f>
        <v/>
      </c>
      <c r="ED229" s="26" t="str">
        <f>IFERROR(INDEX(AZ$11:AZ$2000,_xlfn.AGGREGATE(15,6,(ROW(AZ$11:AZ$2000)-ROW(AZ$11)+1)/($AU$11:$AU$2000=$DY$8),ROWS(ED$11:ED229))),"")</f>
        <v/>
      </c>
      <c r="EE229" s="26" t="str">
        <f>IFERROR(INDEX(BA$11:BA$2000,_xlfn.AGGREGATE(15,6,(ROW(BA$11:BA$2000)-ROW(BA$11)+1)/($AU$11:$AU$2000=$DY$8),ROWS(EE$11:EE229))),"")</f>
        <v/>
      </c>
      <c r="EF229" s="26" t="str">
        <f>IFERROR(INDEX(BB$11:BB$2000,_xlfn.AGGREGATE(15,6,(ROW(BB$11:BB$2000)-ROW(BB$11)+1)/($AU$11:$AU$2000=$DY$8),ROWS(EF$11:EF229))),"")</f>
        <v/>
      </c>
      <c r="EG229" s="26" t="str">
        <f>IFERROR(INDEX(BC$11:BC$2000,_xlfn.AGGREGATE(15,6,(ROW(BC$11:BC$2000)-ROW(BC$11)+1)/($AU$11:$AU$2000=$DY$8),ROWS(EG$11:EG229))),"")</f>
        <v/>
      </c>
      <c r="EH229" s="26" t="str">
        <f>IFERROR(INDEX(BD$11:BD$2000,_xlfn.AGGREGATE(15,6,(ROW(BD$11:BD$2000)-ROW(BD$11)+1)/($AU$11:$AU$2000=$DY$8),ROWS(EH$11:EH229))),"")</f>
        <v/>
      </c>
      <c r="EI229" s="26" t="str">
        <f>IFERROR(INDEX(BE$11:BE$2000,_xlfn.AGGREGATE(15,6,(ROW(BE$11:BE$2000)-ROW(BE$11)+1)/($AU$11:$AU$2000=$DY$8),ROWS(EI$11:EI229))),"")</f>
        <v/>
      </c>
      <c r="EJ229" s="26" t="str">
        <f>IFERROR(INDEX(BF$11:BF$2000,_xlfn.AGGREGATE(15,6,(ROW(BF$11:BF$2000)-ROW(BF$11)+1)/($AU$11:$AU$2000=$DY$8),ROWS(EJ$11:EJ229))),"")</f>
        <v/>
      </c>
      <c r="EK229" s="26" t="str">
        <f>IFERROR(INDEX(BG$11:BG$2000,_xlfn.AGGREGATE(15,6,(ROW(BG$11:BG$2000)-ROW(BG$11)+1)/($AU$11:$AU$2000=$DY$8),ROWS(EK$11:EK229))),"")</f>
        <v/>
      </c>
      <c r="EL229" s="26" t="str">
        <f>IFERROR(INDEX(BH$11:BH$2000,_xlfn.AGGREGATE(15,6,(ROW(BH$11:BH$2000)-ROW(BH$11)+1)/($AU$11:$AU$2000=$DY$8),ROWS(EL$11:EL229))),"")</f>
        <v/>
      </c>
      <c r="EM229" s="26" t="str">
        <f>IFERROR(INDEX(BI$11:BI$2000,_xlfn.AGGREGATE(15,6,(ROW(BI$11:BI$2000)-ROW(BI$11)+1)/($AU$11:$AU$2000=$DY$8),ROWS(EM$11:EM229))),"")</f>
        <v/>
      </c>
      <c r="EN229" s="26" t="str">
        <f>IFERROR(INDEX(BJ$11:BJ$2000,_xlfn.AGGREGATE(15,6,(ROW(BJ$11:BJ$2000)-ROW(BJ$11)+1)/($AU$11:$AU$2000=$DY$8),ROWS(EN$11:EN229))),"")</f>
        <v/>
      </c>
      <c r="EO229" s="26" t="str">
        <f>IFERROR(INDEX(BK$11:BK$2000,_xlfn.AGGREGATE(15,6,(ROW(BK$11:BK$2000)-ROW(BK$11)+1)/($AU$11:$AU$2000=$DY$8),ROWS(EO$11:EO229))),"")</f>
        <v/>
      </c>
      <c r="EP229" s="26" t="str">
        <f>IFERROR(INDEX(BL$11:BL$2000,_xlfn.AGGREGATE(15,6,(ROW(BL$11:BL$2000)-ROW(BL$11)+1)/($AU$11:$AU$2000=$DY$8),ROWS(EP$11:EP229))),"")</f>
        <v/>
      </c>
      <c r="EQ229" s="26" t="str">
        <f>IFERROR(INDEX(BM$11:BM$2000,_xlfn.AGGREGATE(15,6,(ROW(BM$11:BM$2000)-ROW(BM$11)+1)/($AU$11:$AU$2000=$DY$8),ROWS(EQ$11:EQ229))),"")</f>
        <v/>
      </c>
      <c r="ER229" s="26" t="str">
        <f>IFERROR(INDEX(BN$11:BN$2000,_xlfn.AGGREGATE(15,6,(ROW(BN$11:BN$2000)-ROW(BN$11)+1)/($AU$11:$AU$2000=$DY$8),ROWS(ER$11:ER229))),"")</f>
        <v/>
      </c>
      <c r="ES229" s="26" t="str">
        <f>IFERROR(INDEX(BO$11:BO$2000,_xlfn.AGGREGATE(15,6,(ROW(BO$11:BO$2000)-ROW(BO$11)+1)/($AU$11:$AU$2000=$DY$8),ROWS(ES$11:ES229))),"")</f>
        <v/>
      </c>
      <c r="ET229" s="63" t="str">
        <f>IFERROR(INDEX(BP$11:BP$2000,_xlfn.AGGREGATE(15,6,(ROW(BP$11:BP$2000)-ROW(BP$11)+1)/($AU$11:$AU$2000=$DY$8),ROWS(ET$11:ET229))),"")</f>
        <v/>
      </c>
      <c r="EU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25"/>
      <c r="FU229" s="49"/>
      <c r="FV229" s="21"/>
      <c r="FW229" s="25"/>
      <c r="FX229" s="25"/>
      <c r="FY229" s="25"/>
      <c r="FZ229" s="25"/>
      <c r="GA229" s="25"/>
      <c r="GB229" s="25"/>
      <c r="GC229" s="25"/>
      <c r="GD229" s="25"/>
      <c r="GE229" s="25"/>
      <c r="GF229" s="25"/>
      <c r="GG229" s="25"/>
      <c r="GH229" s="25"/>
      <c r="GI229" s="25"/>
      <c r="GJ229" s="25"/>
      <c r="GK229" s="25"/>
      <c r="GL229" s="25"/>
      <c r="GM229" s="25"/>
      <c r="GN229" s="25"/>
    </row>
    <row r="230" spans="14:215" x14ac:dyDescent="0.3">
      <c r="N230" s="2"/>
      <c r="O230" s="25"/>
      <c r="P230" s="25"/>
      <c r="Q230" s="25"/>
      <c r="R230" s="25"/>
      <c r="S230" s="25"/>
      <c r="T230" s="25"/>
      <c r="U230" s="25"/>
      <c r="V230" s="2"/>
      <c r="W230" s="2"/>
      <c r="X230" s="2"/>
      <c r="Y230" s="25"/>
      <c r="Z230" s="25"/>
      <c r="AA230" s="25"/>
      <c r="AB230" s="2"/>
      <c r="AC230" s="25"/>
      <c r="AD230" s="25"/>
      <c r="AE230" s="25"/>
      <c r="AF230" s="25"/>
      <c r="AG230" s="25"/>
      <c r="AH230" s="25"/>
      <c r="AI230" s="25"/>
      <c r="AJ230" s="25"/>
      <c r="AK230" s="25"/>
      <c r="AL230" s="25"/>
      <c r="AM230" s="25"/>
      <c r="AN230" s="25"/>
      <c r="AO230" s="25"/>
      <c r="AP230" s="25"/>
      <c r="AQ230" s="25"/>
      <c r="AR230" s="142"/>
      <c r="AS230" s="18">
        <v>21</v>
      </c>
      <c r="AT230" s="26" t="s">
        <v>122</v>
      </c>
      <c r="AU230" s="4" t="str">
        <f t="shared" si="312"/>
        <v>FAIL</v>
      </c>
      <c r="AV230" s="26">
        <v>3</v>
      </c>
      <c r="AW230" s="26">
        <v>3</v>
      </c>
      <c r="AX230" s="26">
        <v>1</v>
      </c>
      <c r="AY230" s="26">
        <v>1</v>
      </c>
      <c r="AZ230" s="26">
        <v>3</v>
      </c>
      <c r="BA230" s="26">
        <v>3</v>
      </c>
      <c r="BB230" s="26">
        <v>1</v>
      </c>
      <c r="BC230" s="26">
        <v>1</v>
      </c>
      <c r="BD230" s="26">
        <f t="shared" si="313"/>
        <v>225</v>
      </c>
      <c r="BE230" s="26"/>
      <c r="BF230" s="26">
        <f t="shared" si="314"/>
        <v>267</v>
      </c>
      <c r="BG230" s="63">
        <f t="shared" si="311"/>
        <v>21</v>
      </c>
      <c r="BH230" s="26"/>
      <c r="BI230" s="138">
        <f t="shared" si="315"/>
        <v>267</v>
      </c>
      <c r="BJ230" s="138">
        <f t="shared" si="316"/>
        <v>534</v>
      </c>
      <c r="BK230" s="138">
        <f t="shared" si="317"/>
        <v>759</v>
      </c>
      <c r="BL230" s="138">
        <f t="shared" si="318"/>
        <v>984</v>
      </c>
      <c r="BM230" s="138">
        <f t="shared" si="319"/>
        <v>1251</v>
      </c>
      <c r="BN230" s="138">
        <f t="shared" si="320"/>
        <v>1518</v>
      </c>
      <c r="BO230" s="138">
        <f t="shared" si="321"/>
        <v>1743</v>
      </c>
      <c r="BP230" s="138">
        <f t="shared" si="322"/>
        <v>0</v>
      </c>
      <c r="BQ230" s="26"/>
      <c r="BR230" s="26" t="str">
        <f t="shared" si="323"/>
        <v>yes2</v>
      </c>
      <c r="BS230" s="26" t="str">
        <f t="shared" si="309"/>
        <v>Int</v>
      </c>
      <c r="BT230" s="26"/>
      <c r="BU230" s="26"/>
      <c r="BV230" s="1">
        <f t="shared" ref="BV230:CE239" si="334">IF(BV$3=0,0,IF(AND(ABS($BI230-BV$3)&gt;PostVertTotTol,ABS($BJ230-BV$3)&gt;PostVertTotTol,ABS($BK230-BV$3)&gt;PostVertTotTol,ABS($BL230-BV$3)&gt;PostVertTotTol,ABS($BM230-BV$3)&gt;PostVertTotTol,ABS($BN230-BV$3)&gt;PostVertTotTol,ABS($BO230-BV$3)&gt;PostVertTotTol,ABS($BP230-BV$3)&gt;PostVertTotTol),0,1))</f>
        <v>0</v>
      </c>
      <c r="BW230" s="1">
        <f t="shared" si="334"/>
        <v>0</v>
      </c>
      <c r="BX230" s="1">
        <f t="shared" si="334"/>
        <v>0</v>
      </c>
      <c r="BY230" s="1">
        <f t="shared" si="334"/>
        <v>0</v>
      </c>
      <c r="BZ230" s="1">
        <f t="shared" si="334"/>
        <v>0</v>
      </c>
      <c r="CA230" s="1">
        <f t="shared" si="334"/>
        <v>0</v>
      </c>
      <c r="CB230" s="1">
        <f t="shared" si="334"/>
        <v>0</v>
      </c>
      <c r="CC230" s="1">
        <f t="shared" si="334"/>
        <v>0</v>
      </c>
      <c r="CD230" s="1">
        <f t="shared" si="334"/>
        <v>0</v>
      </c>
      <c r="CE230" s="1">
        <f t="shared" si="334"/>
        <v>0</v>
      </c>
      <c r="CF230" s="1">
        <f t="shared" ref="CF230:CO239" si="335">IF(CF$3=0,0,IF(AND(ABS($BI230-CF$3)&gt;PostVertTotTol,ABS($BJ230-CF$3)&gt;PostVertTotTol,ABS($BK230-CF$3)&gt;PostVertTotTol,ABS($BL230-CF$3)&gt;PostVertTotTol,ABS($BM230-CF$3)&gt;PostVertTotTol,ABS($BN230-CF$3)&gt;PostVertTotTol,ABS($BO230-CF$3)&gt;PostVertTotTol,ABS($BP230-CF$3)&gt;PostVertTotTol),0,1))</f>
        <v>0</v>
      </c>
      <c r="CG230" s="1">
        <f t="shared" si="335"/>
        <v>0</v>
      </c>
      <c r="CH230" s="1">
        <f t="shared" si="335"/>
        <v>0</v>
      </c>
      <c r="CI230" s="1">
        <f t="shared" si="335"/>
        <v>0</v>
      </c>
      <c r="CJ230" s="1">
        <f t="shared" si="335"/>
        <v>0</v>
      </c>
      <c r="CK230" s="1">
        <f t="shared" si="335"/>
        <v>0</v>
      </c>
      <c r="CL230" s="1">
        <f t="shared" si="335"/>
        <v>0</v>
      </c>
      <c r="CM230" s="1">
        <f t="shared" si="335"/>
        <v>0</v>
      </c>
      <c r="CN230" s="1">
        <f t="shared" si="335"/>
        <v>0</v>
      </c>
      <c r="CO230" s="1">
        <f t="shared" si="335"/>
        <v>0</v>
      </c>
      <c r="CP230" s="1">
        <f t="shared" ref="CP230:CY239" si="336">IF(CP$3=0,0,IF(AND(ABS($BI230-CP$3)&gt;PostVertTotTol,ABS($BJ230-CP$3)&gt;PostVertTotTol,ABS($BK230-CP$3)&gt;PostVertTotTol,ABS($BL230-CP$3)&gt;PostVertTotTol,ABS($BM230-CP$3)&gt;PostVertTotTol,ABS($BN230-CP$3)&gt;PostVertTotTol,ABS($BO230-CP$3)&gt;PostVertTotTol,ABS($BP230-CP$3)&gt;PostVertTotTol),0,1))</f>
        <v>0</v>
      </c>
      <c r="CQ230" s="1">
        <f t="shared" si="336"/>
        <v>0</v>
      </c>
      <c r="CR230" s="1">
        <f t="shared" si="336"/>
        <v>0</v>
      </c>
      <c r="CS230" s="1">
        <f t="shared" si="336"/>
        <v>0</v>
      </c>
      <c r="CT230" s="1">
        <f t="shared" si="336"/>
        <v>0</v>
      </c>
      <c r="CU230" s="1">
        <f t="shared" si="336"/>
        <v>0</v>
      </c>
      <c r="CV230" s="1">
        <f t="shared" si="336"/>
        <v>0</v>
      </c>
      <c r="CW230" s="1">
        <f t="shared" si="336"/>
        <v>0</v>
      </c>
      <c r="CX230" s="1">
        <f t="shared" si="336"/>
        <v>0</v>
      </c>
      <c r="CY230" s="1">
        <f t="shared" si="336"/>
        <v>0</v>
      </c>
      <c r="CZ230" s="1">
        <f t="shared" ref="CZ230:DI239" si="337">IF(CZ$3=0,0,IF(AND(ABS($BI230-CZ$3)&gt;PostVertTotTol,ABS($BJ230-CZ$3)&gt;PostVertTotTol,ABS($BK230-CZ$3)&gt;PostVertTotTol,ABS($BL230-CZ$3)&gt;PostVertTotTol,ABS($BM230-CZ$3)&gt;PostVertTotTol,ABS($BN230-CZ$3)&gt;PostVertTotTol,ABS($BO230-CZ$3)&gt;PostVertTotTol,ABS($BP230-CZ$3)&gt;PostVertTotTol),0,1))</f>
        <v>0</v>
      </c>
      <c r="DA230" s="1">
        <f t="shared" si="337"/>
        <v>0</v>
      </c>
      <c r="DB230" s="1">
        <f t="shared" si="337"/>
        <v>0</v>
      </c>
      <c r="DC230" s="1">
        <f t="shared" si="337"/>
        <v>0</v>
      </c>
      <c r="DD230" s="1">
        <f t="shared" si="337"/>
        <v>0</v>
      </c>
      <c r="DE230" s="1">
        <f t="shared" si="337"/>
        <v>0</v>
      </c>
      <c r="DF230" s="1">
        <f t="shared" si="337"/>
        <v>0</v>
      </c>
      <c r="DG230" s="1">
        <f t="shared" si="337"/>
        <v>0</v>
      </c>
      <c r="DH230" s="1">
        <f t="shared" si="337"/>
        <v>1</v>
      </c>
      <c r="DI230" s="1">
        <f t="shared" si="337"/>
        <v>0</v>
      </c>
      <c r="DJ230" s="1">
        <f t="shared" ref="DJ230:DO239" si="338">IF(DJ$3=0,0,IF(AND(ABS($BI230-DJ$3)&gt;PostVertTotTol,ABS($BJ230-DJ$3)&gt;PostVertTotTol,ABS($BK230-DJ$3)&gt;PostVertTotTol,ABS($BL230-DJ$3)&gt;PostVertTotTol,ABS($BM230-DJ$3)&gt;PostVertTotTol,ABS($BN230-DJ$3)&gt;PostVertTotTol,ABS($BO230-DJ$3)&gt;PostVertTotTol,ABS($BP230-DJ$3)&gt;PostVertTotTol),0,1))</f>
        <v>0</v>
      </c>
      <c r="DK230" s="1">
        <f t="shared" si="338"/>
        <v>0</v>
      </c>
      <c r="DL230" s="1">
        <f t="shared" si="338"/>
        <v>0</v>
      </c>
      <c r="DM230" s="1">
        <f t="shared" si="338"/>
        <v>0</v>
      </c>
      <c r="DN230" s="1">
        <f t="shared" si="338"/>
        <v>0</v>
      </c>
      <c r="DO230" s="1">
        <f t="shared" si="338"/>
        <v>0</v>
      </c>
      <c r="DP230" s="26"/>
      <c r="DQ230" s="26"/>
      <c r="DR230" s="26"/>
      <c r="DS230" s="26"/>
      <c r="DT230" s="26"/>
      <c r="DU230" s="142"/>
      <c r="DV230" s="26"/>
      <c r="DW230" s="48">
        <v>217</v>
      </c>
      <c r="DX230" s="26" t="str">
        <f>IFERROR(INDEX(AT$11:AT$2000,_xlfn.AGGREGATE(15,6,(ROW(AT$11:AT$2000)-ROW(AT$11)+1)/($AU$11:$AU$2000=$DY$8),ROWS(DX$11:DX230))),"")</f>
        <v/>
      </c>
      <c r="DY230" s="4" t="str">
        <f>IFERROR(INDEX(AU$11:AU$2000,_xlfn.AGGREGATE(15,6,(ROW(AU$11:AU$2000)-ROW(AU$11)+1)/($AU$11:$AU$2000=$DY$8),ROWS(DY$11:DY230))),"")</f>
        <v/>
      </c>
      <c r="DZ230" s="26" t="str">
        <f>IFERROR(INDEX(AV$11:AV$2000,_xlfn.AGGREGATE(15,6,(ROW(AV$11:AV$2000)-ROW(AV$11)+1)/($AU$11:$AU$2000=$DY$8),ROWS(DZ$11:DZ230))),"")</f>
        <v/>
      </c>
      <c r="EA230" s="26" t="str">
        <f>IFERROR(INDEX(AW$11:AW$2000,_xlfn.AGGREGATE(15,6,(ROW(AW$11:AW$2000)-ROW(AW$11)+1)/($AU$11:$AU$2000=$DY$8),ROWS(EA$11:EA230))),"")</f>
        <v/>
      </c>
      <c r="EB230" s="26" t="str">
        <f>IFERROR(INDEX(AX$11:AX$2000,_xlfn.AGGREGATE(15,6,(ROW(AX$11:AX$2000)-ROW(AX$11)+1)/($AU$11:$AU$2000=$DY$8),ROWS(EB$11:EB230))),"")</f>
        <v/>
      </c>
      <c r="EC230" s="26" t="str">
        <f>IFERROR(INDEX(AY$11:AY$2000,_xlfn.AGGREGATE(15,6,(ROW(AY$11:AY$2000)-ROW(AY$11)+1)/($AU$11:$AU$2000=$DY$8),ROWS(EC$11:EC230))),"")</f>
        <v/>
      </c>
      <c r="ED230" s="26" t="str">
        <f>IFERROR(INDEX(AZ$11:AZ$2000,_xlfn.AGGREGATE(15,6,(ROW(AZ$11:AZ$2000)-ROW(AZ$11)+1)/($AU$11:$AU$2000=$DY$8),ROWS(ED$11:ED230))),"")</f>
        <v/>
      </c>
      <c r="EE230" s="26" t="str">
        <f>IFERROR(INDEX(BA$11:BA$2000,_xlfn.AGGREGATE(15,6,(ROW(BA$11:BA$2000)-ROW(BA$11)+1)/($AU$11:$AU$2000=$DY$8),ROWS(EE$11:EE230))),"")</f>
        <v/>
      </c>
      <c r="EF230" s="26" t="str">
        <f>IFERROR(INDEX(BB$11:BB$2000,_xlfn.AGGREGATE(15,6,(ROW(BB$11:BB$2000)-ROW(BB$11)+1)/($AU$11:$AU$2000=$DY$8),ROWS(EF$11:EF230))),"")</f>
        <v/>
      </c>
      <c r="EG230" s="26" t="str">
        <f>IFERROR(INDEX(BC$11:BC$2000,_xlfn.AGGREGATE(15,6,(ROW(BC$11:BC$2000)-ROW(BC$11)+1)/($AU$11:$AU$2000=$DY$8),ROWS(EG$11:EG230))),"")</f>
        <v/>
      </c>
      <c r="EH230" s="26" t="str">
        <f>IFERROR(INDEX(BD$11:BD$2000,_xlfn.AGGREGATE(15,6,(ROW(BD$11:BD$2000)-ROW(BD$11)+1)/($AU$11:$AU$2000=$DY$8),ROWS(EH$11:EH230))),"")</f>
        <v/>
      </c>
      <c r="EI230" s="26" t="str">
        <f>IFERROR(INDEX(BE$11:BE$2000,_xlfn.AGGREGATE(15,6,(ROW(BE$11:BE$2000)-ROW(BE$11)+1)/($AU$11:$AU$2000=$DY$8),ROWS(EI$11:EI230))),"")</f>
        <v/>
      </c>
      <c r="EJ230" s="26" t="str">
        <f>IFERROR(INDEX(BF$11:BF$2000,_xlfn.AGGREGATE(15,6,(ROW(BF$11:BF$2000)-ROW(BF$11)+1)/($AU$11:$AU$2000=$DY$8),ROWS(EJ$11:EJ230))),"")</f>
        <v/>
      </c>
      <c r="EK230" s="26" t="str">
        <f>IFERROR(INDEX(BG$11:BG$2000,_xlfn.AGGREGATE(15,6,(ROW(BG$11:BG$2000)-ROW(BG$11)+1)/($AU$11:$AU$2000=$DY$8),ROWS(EK$11:EK230))),"")</f>
        <v/>
      </c>
      <c r="EL230" s="26" t="str">
        <f>IFERROR(INDEX(BH$11:BH$2000,_xlfn.AGGREGATE(15,6,(ROW(BH$11:BH$2000)-ROW(BH$11)+1)/($AU$11:$AU$2000=$DY$8),ROWS(EL$11:EL230))),"")</f>
        <v/>
      </c>
      <c r="EM230" s="26" t="str">
        <f>IFERROR(INDEX(BI$11:BI$2000,_xlfn.AGGREGATE(15,6,(ROW(BI$11:BI$2000)-ROW(BI$11)+1)/($AU$11:$AU$2000=$DY$8),ROWS(EM$11:EM230))),"")</f>
        <v/>
      </c>
      <c r="EN230" s="26" t="str">
        <f>IFERROR(INDEX(BJ$11:BJ$2000,_xlfn.AGGREGATE(15,6,(ROW(BJ$11:BJ$2000)-ROW(BJ$11)+1)/($AU$11:$AU$2000=$DY$8),ROWS(EN$11:EN230))),"")</f>
        <v/>
      </c>
      <c r="EO230" s="26" t="str">
        <f>IFERROR(INDEX(BK$11:BK$2000,_xlfn.AGGREGATE(15,6,(ROW(BK$11:BK$2000)-ROW(BK$11)+1)/($AU$11:$AU$2000=$DY$8),ROWS(EO$11:EO230))),"")</f>
        <v/>
      </c>
      <c r="EP230" s="26" t="str">
        <f>IFERROR(INDEX(BL$11:BL$2000,_xlfn.AGGREGATE(15,6,(ROW(BL$11:BL$2000)-ROW(BL$11)+1)/($AU$11:$AU$2000=$DY$8),ROWS(EP$11:EP230))),"")</f>
        <v/>
      </c>
      <c r="EQ230" s="26" t="str">
        <f>IFERROR(INDEX(BM$11:BM$2000,_xlfn.AGGREGATE(15,6,(ROW(BM$11:BM$2000)-ROW(BM$11)+1)/($AU$11:$AU$2000=$DY$8),ROWS(EQ$11:EQ230))),"")</f>
        <v/>
      </c>
      <c r="ER230" s="26" t="str">
        <f>IFERROR(INDEX(BN$11:BN$2000,_xlfn.AGGREGATE(15,6,(ROW(BN$11:BN$2000)-ROW(BN$11)+1)/($AU$11:$AU$2000=$DY$8),ROWS(ER$11:ER230))),"")</f>
        <v/>
      </c>
      <c r="ES230" s="26" t="str">
        <f>IFERROR(INDEX(BO$11:BO$2000,_xlfn.AGGREGATE(15,6,(ROW(BO$11:BO$2000)-ROW(BO$11)+1)/($AU$11:$AU$2000=$DY$8),ROWS(ES$11:ES230))),"")</f>
        <v/>
      </c>
      <c r="ET230" s="63" t="str">
        <f>IFERROR(INDEX(BP$11:BP$2000,_xlfn.AGGREGATE(15,6,(ROW(BP$11:BP$2000)-ROW(BP$11)+1)/($AU$11:$AU$2000=$DY$8),ROWS(ET$11:ET230))),"")</f>
        <v/>
      </c>
      <c r="EU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49"/>
      <c r="FV230" s="21"/>
      <c r="FW230" s="25"/>
      <c r="FX230" s="25"/>
      <c r="FY230" s="25"/>
      <c r="FZ230" s="25"/>
      <c r="GA230" s="25"/>
      <c r="GB230" s="25"/>
      <c r="GC230" s="25"/>
      <c r="GD230" s="25"/>
      <c r="GE230" s="25"/>
      <c r="GF230" s="25"/>
      <c r="GG230" s="25"/>
      <c r="GH230" s="25"/>
      <c r="GI230" s="25"/>
      <c r="GJ230" s="25"/>
      <c r="GK230" s="25"/>
      <c r="GL230" s="25"/>
      <c r="GM230" s="25"/>
      <c r="GN230" s="25"/>
    </row>
    <row r="231" spans="14:215" x14ac:dyDescent="0.3">
      <c r="N231" s="2"/>
      <c r="O231" s="25"/>
      <c r="P231" s="25"/>
      <c r="Q231" s="25"/>
      <c r="R231" s="25"/>
      <c r="S231" s="25"/>
      <c r="T231" s="25"/>
      <c r="U231" s="25"/>
      <c r="V231" s="2"/>
      <c r="W231" s="2"/>
      <c r="X231" s="2"/>
      <c r="Y231" s="25"/>
      <c r="Z231" s="25"/>
      <c r="AA231" s="25"/>
      <c r="AB231" s="2"/>
      <c r="AC231" s="25"/>
      <c r="AD231" s="25"/>
      <c r="AE231" s="25"/>
      <c r="AF231" s="25"/>
      <c r="AG231" s="25"/>
      <c r="AH231" s="25"/>
      <c r="AI231" s="25"/>
      <c r="AJ231" s="25"/>
      <c r="AK231" s="25"/>
      <c r="AL231" s="25"/>
      <c r="AM231" s="25"/>
      <c r="AN231" s="25"/>
      <c r="AO231" s="25"/>
      <c r="AP231" s="25"/>
      <c r="AQ231" s="25"/>
      <c r="AR231" s="142"/>
      <c r="AS231" s="18">
        <v>22</v>
      </c>
      <c r="AT231" s="26" t="s">
        <v>122</v>
      </c>
      <c r="AU231" s="4" t="str">
        <f t="shared" si="312"/>
        <v>FAIL</v>
      </c>
      <c r="AV231" s="26">
        <v>3</v>
      </c>
      <c r="AW231" s="26">
        <v>3</v>
      </c>
      <c r="AX231" s="26">
        <v>1</v>
      </c>
      <c r="AY231" s="26">
        <v>1</v>
      </c>
      <c r="AZ231" s="26">
        <v>3</v>
      </c>
      <c r="BA231" s="26">
        <v>3</v>
      </c>
      <c r="BB231" s="26">
        <v>1</v>
      </c>
      <c r="BC231" s="26">
        <v>1</v>
      </c>
      <c r="BD231" s="26">
        <f t="shared" si="313"/>
        <v>224</v>
      </c>
      <c r="BE231" s="26"/>
      <c r="BF231" s="26">
        <f t="shared" si="314"/>
        <v>268</v>
      </c>
      <c r="BG231" s="63">
        <f t="shared" si="311"/>
        <v>22</v>
      </c>
      <c r="BH231" s="26"/>
      <c r="BI231" s="138">
        <f t="shared" si="315"/>
        <v>268</v>
      </c>
      <c r="BJ231" s="138">
        <f t="shared" si="316"/>
        <v>536</v>
      </c>
      <c r="BK231" s="138">
        <f t="shared" si="317"/>
        <v>760</v>
      </c>
      <c r="BL231" s="138">
        <f t="shared" si="318"/>
        <v>984</v>
      </c>
      <c r="BM231" s="138">
        <f t="shared" si="319"/>
        <v>1252</v>
      </c>
      <c r="BN231" s="138">
        <f t="shared" si="320"/>
        <v>1520</v>
      </c>
      <c r="BO231" s="138">
        <f t="shared" si="321"/>
        <v>1744</v>
      </c>
      <c r="BP231" s="138">
        <f t="shared" si="322"/>
        <v>0</v>
      </c>
      <c r="BQ231" s="26"/>
      <c r="BR231" s="26" t="str">
        <f>IF(AND(MAX(BI231:BP231)&gt;$J$24,MAX(BI231:BP231)&lt;$J$25),"yes3",IF(AND(MAX(BI231:BP231)&gt;$J$24,MAX(BI231:BP231)&lt;$J$26),"yes2","no"))</f>
        <v>yes2</v>
      </c>
      <c r="BS231" s="26" t="str">
        <f t="shared" si="309"/>
        <v>Int</v>
      </c>
      <c r="BT231" s="26"/>
      <c r="BU231" s="26"/>
      <c r="BV231" s="1">
        <f t="shared" si="334"/>
        <v>0</v>
      </c>
      <c r="BW231" s="1">
        <f t="shared" si="334"/>
        <v>0</v>
      </c>
      <c r="BX231" s="1">
        <f t="shared" si="334"/>
        <v>0</v>
      </c>
      <c r="BY231" s="1">
        <f t="shared" si="334"/>
        <v>0</v>
      </c>
      <c r="BZ231" s="1">
        <f t="shared" si="334"/>
        <v>0</v>
      </c>
      <c r="CA231" s="1">
        <f t="shared" si="334"/>
        <v>0</v>
      </c>
      <c r="CB231" s="1">
        <f t="shared" si="334"/>
        <v>0</v>
      </c>
      <c r="CC231" s="1">
        <f t="shared" si="334"/>
        <v>0</v>
      </c>
      <c r="CD231" s="1">
        <f t="shared" si="334"/>
        <v>0</v>
      </c>
      <c r="CE231" s="1">
        <f t="shared" si="334"/>
        <v>0</v>
      </c>
      <c r="CF231" s="1">
        <f t="shared" si="335"/>
        <v>0</v>
      </c>
      <c r="CG231" s="1">
        <f t="shared" si="335"/>
        <v>0</v>
      </c>
      <c r="CH231" s="1">
        <f t="shared" si="335"/>
        <v>0</v>
      </c>
      <c r="CI231" s="1">
        <f t="shared" si="335"/>
        <v>0</v>
      </c>
      <c r="CJ231" s="1">
        <f t="shared" si="335"/>
        <v>0</v>
      </c>
      <c r="CK231" s="1">
        <f t="shared" si="335"/>
        <v>0</v>
      </c>
      <c r="CL231" s="1">
        <f t="shared" si="335"/>
        <v>0</v>
      </c>
      <c r="CM231" s="1">
        <f t="shared" si="335"/>
        <v>0</v>
      </c>
      <c r="CN231" s="1">
        <f t="shared" si="335"/>
        <v>0</v>
      </c>
      <c r="CO231" s="1">
        <f t="shared" si="335"/>
        <v>1</v>
      </c>
      <c r="CP231" s="1">
        <f t="shared" si="336"/>
        <v>0</v>
      </c>
      <c r="CQ231" s="1">
        <f t="shared" si="336"/>
        <v>0</v>
      </c>
      <c r="CR231" s="1">
        <f t="shared" si="336"/>
        <v>0</v>
      </c>
      <c r="CS231" s="1">
        <f t="shared" si="336"/>
        <v>0</v>
      </c>
      <c r="CT231" s="1">
        <f t="shared" si="336"/>
        <v>0</v>
      </c>
      <c r="CU231" s="1">
        <f t="shared" si="336"/>
        <v>0</v>
      </c>
      <c r="CV231" s="1">
        <f t="shared" si="336"/>
        <v>0</v>
      </c>
      <c r="CW231" s="1">
        <f t="shared" si="336"/>
        <v>0</v>
      </c>
      <c r="CX231" s="1">
        <f t="shared" si="336"/>
        <v>0</v>
      </c>
      <c r="CY231" s="1">
        <f t="shared" si="336"/>
        <v>0</v>
      </c>
      <c r="CZ231" s="1">
        <f t="shared" si="337"/>
        <v>0</v>
      </c>
      <c r="DA231" s="1">
        <f t="shared" si="337"/>
        <v>0</v>
      </c>
      <c r="DB231" s="1">
        <f t="shared" si="337"/>
        <v>0</v>
      </c>
      <c r="DC231" s="1">
        <f t="shared" si="337"/>
        <v>0</v>
      </c>
      <c r="DD231" s="1">
        <f t="shared" si="337"/>
        <v>0</v>
      </c>
      <c r="DE231" s="1">
        <f t="shared" si="337"/>
        <v>0</v>
      </c>
      <c r="DF231" s="1">
        <f t="shared" si="337"/>
        <v>0</v>
      </c>
      <c r="DG231" s="1">
        <f t="shared" si="337"/>
        <v>0</v>
      </c>
      <c r="DH231" s="1">
        <f t="shared" si="337"/>
        <v>1</v>
      </c>
      <c r="DI231" s="1">
        <f t="shared" si="337"/>
        <v>0</v>
      </c>
      <c r="DJ231" s="1">
        <f t="shared" si="338"/>
        <v>0</v>
      </c>
      <c r="DK231" s="1">
        <f t="shared" si="338"/>
        <v>0</v>
      </c>
      <c r="DL231" s="1">
        <f t="shared" si="338"/>
        <v>0</v>
      </c>
      <c r="DM231" s="1">
        <f t="shared" si="338"/>
        <v>0</v>
      </c>
      <c r="DN231" s="1">
        <f t="shared" si="338"/>
        <v>0</v>
      </c>
      <c r="DO231" s="1">
        <f t="shared" si="338"/>
        <v>0</v>
      </c>
      <c r="DP231" s="26"/>
      <c r="DQ231" s="26"/>
      <c r="DR231" s="26"/>
      <c r="DS231" s="26"/>
      <c r="DT231" s="26"/>
      <c r="DU231" s="142"/>
      <c r="DV231" s="26"/>
      <c r="DW231" s="48">
        <v>218</v>
      </c>
      <c r="DX231" s="26" t="str">
        <f>IFERROR(INDEX(AT$11:AT$2000,_xlfn.AGGREGATE(15,6,(ROW(AT$11:AT$2000)-ROW(AT$11)+1)/($AU$11:$AU$2000=$DY$8),ROWS(DX$11:DX231))),"")</f>
        <v/>
      </c>
      <c r="DY231" s="4" t="str">
        <f>IFERROR(INDEX(AU$11:AU$2000,_xlfn.AGGREGATE(15,6,(ROW(AU$11:AU$2000)-ROW(AU$11)+1)/($AU$11:$AU$2000=$DY$8),ROWS(DY$11:DY231))),"")</f>
        <v/>
      </c>
      <c r="DZ231" s="26" t="str">
        <f>IFERROR(INDEX(AV$11:AV$2000,_xlfn.AGGREGATE(15,6,(ROW(AV$11:AV$2000)-ROW(AV$11)+1)/($AU$11:$AU$2000=$DY$8),ROWS(DZ$11:DZ231))),"")</f>
        <v/>
      </c>
      <c r="EA231" s="26" t="str">
        <f>IFERROR(INDEX(AW$11:AW$2000,_xlfn.AGGREGATE(15,6,(ROW(AW$11:AW$2000)-ROW(AW$11)+1)/($AU$11:$AU$2000=$DY$8),ROWS(EA$11:EA231))),"")</f>
        <v/>
      </c>
      <c r="EB231" s="26" t="str">
        <f>IFERROR(INDEX(AX$11:AX$2000,_xlfn.AGGREGATE(15,6,(ROW(AX$11:AX$2000)-ROW(AX$11)+1)/($AU$11:$AU$2000=$DY$8),ROWS(EB$11:EB231))),"")</f>
        <v/>
      </c>
      <c r="EC231" s="26" t="str">
        <f>IFERROR(INDEX(AY$11:AY$2000,_xlfn.AGGREGATE(15,6,(ROW(AY$11:AY$2000)-ROW(AY$11)+1)/($AU$11:$AU$2000=$DY$8),ROWS(EC$11:EC231))),"")</f>
        <v/>
      </c>
      <c r="ED231" s="26" t="str">
        <f>IFERROR(INDEX(AZ$11:AZ$2000,_xlfn.AGGREGATE(15,6,(ROW(AZ$11:AZ$2000)-ROW(AZ$11)+1)/($AU$11:$AU$2000=$DY$8),ROWS(ED$11:ED231))),"")</f>
        <v/>
      </c>
      <c r="EE231" s="26" t="str">
        <f>IFERROR(INDEX(BA$11:BA$2000,_xlfn.AGGREGATE(15,6,(ROW(BA$11:BA$2000)-ROW(BA$11)+1)/($AU$11:$AU$2000=$DY$8),ROWS(EE$11:EE231))),"")</f>
        <v/>
      </c>
      <c r="EF231" s="26" t="str">
        <f>IFERROR(INDEX(BB$11:BB$2000,_xlfn.AGGREGATE(15,6,(ROW(BB$11:BB$2000)-ROW(BB$11)+1)/($AU$11:$AU$2000=$DY$8),ROWS(EF$11:EF231))),"")</f>
        <v/>
      </c>
      <c r="EG231" s="26" t="str">
        <f>IFERROR(INDEX(BC$11:BC$2000,_xlfn.AGGREGATE(15,6,(ROW(BC$11:BC$2000)-ROW(BC$11)+1)/($AU$11:$AU$2000=$DY$8),ROWS(EG$11:EG231))),"")</f>
        <v/>
      </c>
      <c r="EH231" s="26" t="str">
        <f>IFERROR(INDEX(BD$11:BD$2000,_xlfn.AGGREGATE(15,6,(ROW(BD$11:BD$2000)-ROW(BD$11)+1)/($AU$11:$AU$2000=$DY$8),ROWS(EH$11:EH231))),"")</f>
        <v/>
      </c>
      <c r="EI231" s="26" t="str">
        <f>IFERROR(INDEX(BE$11:BE$2000,_xlfn.AGGREGATE(15,6,(ROW(BE$11:BE$2000)-ROW(BE$11)+1)/($AU$11:$AU$2000=$DY$8),ROWS(EI$11:EI231))),"")</f>
        <v/>
      </c>
      <c r="EJ231" s="26" t="str">
        <f>IFERROR(INDEX(BF$11:BF$2000,_xlfn.AGGREGATE(15,6,(ROW(BF$11:BF$2000)-ROW(BF$11)+1)/($AU$11:$AU$2000=$DY$8),ROWS(EJ$11:EJ231))),"")</f>
        <v/>
      </c>
      <c r="EK231" s="26" t="str">
        <f>IFERROR(INDEX(BG$11:BG$2000,_xlfn.AGGREGATE(15,6,(ROW(BG$11:BG$2000)-ROW(BG$11)+1)/($AU$11:$AU$2000=$DY$8),ROWS(EK$11:EK231))),"")</f>
        <v/>
      </c>
      <c r="EL231" s="26" t="str">
        <f>IFERROR(INDEX(BH$11:BH$2000,_xlfn.AGGREGATE(15,6,(ROW(BH$11:BH$2000)-ROW(BH$11)+1)/($AU$11:$AU$2000=$DY$8),ROWS(EL$11:EL231))),"")</f>
        <v/>
      </c>
      <c r="EM231" s="26" t="str">
        <f>IFERROR(INDEX(BI$11:BI$2000,_xlfn.AGGREGATE(15,6,(ROW(BI$11:BI$2000)-ROW(BI$11)+1)/($AU$11:$AU$2000=$DY$8),ROWS(EM$11:EM231))),"")</f>
        <v/>
      </c>
      <c r="EN231" s="26" t="str">
        <f>IFERROR(INDEX(BJ$11:BJ$2000,_xlfn.AGGREGATE(15,6,(ROW(BJ$11:BJ$2000)-ROW(BJ$11)+1)/($AU$11:$AU$2000=$DY$8),ROWS(EN$11:EN231))),"")</f>
        <v/>
      </c>
      <c r="EO231" s="26" t="str">
        <f>IFERROR(INDEX(BK$11:BK$2000,_xlfn.AGGREGATE(15,6,(ROW(BK$11:BK$2000)-ROW(BK$11)+1)/($AU$11:$AU$2000=$DY$8),ROWS(EO$11:EO231))),"")</f>
        <v/>
      </c>
      <c r="EP231" s="26" t="str">
        <f>IFERROR(INDEX(BL$11:BL$2000,_xlfn.AGGREGATE(15,6,(ROW(BL$11:BL$2000)-ROW(BL$11)+1)/($AU$11:$AU$2000=$DY$8),ROWS(EP$11:EP231))),"")</f>
        <v/>
      </c>
      <c r="EQ231" s="26" t="str">
        <f>IFERROR(INDEX(BM$11:BM$2000,_xlfn.AGGREGATE(15,6,(ROW(BM$11:BM$2000)-ROW(BM$11)+1)/($AU$11:$AU$2000=$DY$8),ROWS(EQ$11:EQ231))),"")</f>
        <v/>
      </c>
      <c r="ER231" s="26" t="str">
        <f>IFERROR(INDEX(BN$11:BN$2000,_xlfn.AGGREGATE(15,6,(ROW(BN$11:BN$2000)-ROW(BN$11)+1)/($AU$11:$AU$2000=$DY$8),ROWS(ER$11:ER231))),"")</f>
        <v/>
      </c>
      <c r="ES231" s="26" t="str">
        <f>IFERROR(INDEX(BO$11:BO$2000,_xlfn.AGGREGATE(15,6,(ROW(BO$11:BO$2000)-ROW(BO$11)+1)/($AU$11:$AU$2000=$DY$8),ROWS(ES$11:ES231))),"")</f>
        <v/>
      </c>
      <c r="ET231" s="63" t="str">
        <f>IFERROR(INDEX(BP$11:BP$2000,_xlfn.AGGREGATE(15,6,(ROW(BP$11:BP$2000)-ROW(BP$11)+1)/($AU$11:$AU$2000=$DY$8),ROWS(ET$11:ET231))),"")</f>
        <v/>
      </c>
      <c r="EU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49"/>
      <c r="FV231" s="21"/>
      <c r="FW231" s="25"/>
      <c r="FX231" s="25"/>
      <c r="FY231" s="25"/>
      <c r="FZ231" s="25"/>
      <c r="GA231" s="25"/>
      <c r="GB231" s="25"/>
      <c r="GC231" s="25"/>
      <c r="GD231" s="25"/>
      <c r="GE231" s="25"/>
      <c r="GF231" s="25"/>
      <c r="GG231" s="25"/>
      <c r="GH231" s="25"/>
      <c r="GI231" s="25"/>
      <c r="GJ231" s="25"/>
      <c r="GK231" s="25"/>
      <c r="GL231" s="25"/>
      <c r="GM231" s="25"/>
      <c r="GN231" s="25"/>
    </row>
    <row r="232" spans="14:215" x14ac:dyDescent="0.3">
      <c r="N232" s="2"/>
      <c r="O232" s="25"/>
      <c r="P232" s="25"/>
      <c r="Q232" s="25"/>
      <c r="R232" s="25"/>
      <c r="S232" s="25"/>
      <c r="T232" s="25"/>
      <c r="U232" s="25"/>
      <c r="V232" s="2"/>
      <c r="W232" s="2"/>
      <c r="X232" s="2"/>
      <c r="Y232" s="25"/>
      <c r="Z232" s="25"/>
      <c r="AA232" s="25"/>
      <c r="AB232" s="2"/>
      <c r="AC232" s="25"/>
      <c r="AD232" s="25"/>
      <c r="AE232" s="25"/>
      <c r="AF232" s="25"/>
      <c r="AG232" s="25"/>
      <c r="AH232" s="25"/>
      <c r="AI232" s="25"/>
      <c r="AJ232" s="25"/>
      <c r="AK232" s="25"/>
      <c r="AL232" s="25"/>
      <c r="AM232" s="25"/>
      <c r="AN232" s="25"/>
      <c r="AO232" s="25"/>
      <c r="AP232" s="25"/>
      <c r="AQ232" s="25"/>
      <c r="AR232" s="142"/>
      <c r="AS232" s="18">
        <v>23</v>
      </c>
      <c r="AT232" s="26" t="s">
        <v>122</v>
      </c>
      <c r="AU232" s="4" t="str">
        <f t="shared" si="312"/>
        <v>FAIL</v>
      </c>
      <c r="AV232" s="26">
        <v>3</v>
      </c>
      <c r="AW232" s="26">
        <v>3</v>
      </c>
      <c r="AX232" s="26">
        <v>1</v>
      </c>
      <c r="AY232" s="26">
        <v>1</v>
      </c>
      <c r="AZ232" s="26">
        <v>3</v>
      </c>
      <c r="BA232" s="26">
        <v>3</v>
      </c>
      <c r="BB232" s="26">
        <v>1</v>
      </c>
      <c r="BC232" s="26">
        <v>1</v>
      </c>
      <c r="BD232" s="26">
        <f t="shared" si="313"/>
        <v>223</v>
      </c>
      <c r="BE232" s="26"/>
      <c r="BF232" s="26">
        <f t="shared" si="314"/>
        <v>269</v>
      </c>
      <c r="BG232" s="63">
        <f t="shared" si="311"/>
        <v>23</v>
      </c>
      <c r="BH232" s="26"/>
      <c r="BI232" s="138">
        <f t="shared" si="315"/>
        <v>269</v>
      </c>
      <c r="BJ232" s="138">
        <f t="shared" si="316"/>
        <v>538</v>
      </c>
      <c r="BK232" s="138">
        <f t="shared" si="317"/>
        <v>761</v>
      </c>
      <c r="BL232" s="138">
        <f t="shared" si="318"/>
        <v>984</v>
      </c>
      <c r="BM232" s="138">
        <f t="shared" si="319"/>
        <v>1253</v>
      </c>
      <c r="BN232" s="138">
        <f t="shared" si="320"/>
        <v>1522</v>
      </c>
      <c r="BO232" s="138">
        <f t="shared" si="321"/>
        <v>1745</v>
      </c>
      <c r="BP232" s="138">
        <f t="shared" si="322"/>
        <v>0</v>
      </c>
      <c r="BQ232" s="26"/>
      <c r="BR232" s="26" t="str">
        <f t="shared" si="323"/>
        <v>yes2</v>
      </c>
      <c r="BS232" s="26" t="str">
        <f t="shared" si="309"/>
        <v>Int</v>
      </c>
      <c r="BT232" s="26"/>
      <c r="BU232" s="26"/>
      <c r="BV232" s="1">
        <f t="shared" si="334"/>
        <v>0</v>
      </c>
      <c r="BW232" s="1">
        <f t="shared" si="334"/>
        <v>0</v>
      </c>
      <c r="BX232" s="1">
        <f t="shared" si="334"/>
        <v>0</v>
      </c>
      <c r="BY232" s="1">
        <f t="shared" si="334"/>
        <v>0</v>
      </c>
      <c r="BZ232" s="1">
        <f t="shared" si="334"/>
        <v>0</v>
      </c>
      <c r="CA232" s="1">
        <f t="shared" si="334"/>
        <v>0</v>
      </c>
      <c r="CB232" s="1">
        <f t="shared" si="334"/>
        <v>0</v>
      </c>
      <c r="CC232" s="1">
        <f t="shared" si="334"/>
        <v>0</v>
      </c>
      <c r="CD232" s="1">
        <f t="shared" si="334"/>
        <v>0</v>
      </c>
      <c r="CE232" s="1">
        <f t="shared" si="334"/>
        <v>0</v>
      </c>
      <c r="CF232" s="1">
        <f t="shared" si="335"/>
        <v>0</v>
      </c>
      <c r="CG232" s="1">
        <f t="shared" si="335"/>
        <v>0</v>
      </c>
      <c r="CH232" s="1">
        <f t="shared" si="335"/>
        <v>0</v>
      </c>
      <c r="CI232" s="1">
        <f t="shared" si="335"/>
        <v>0</v>
      </c>
      <c r="CJ232" s="1">
        <f t="shared" si="335"/>
        <v>0</v>
      </c>
      <c r="CK232" s="1">
        <f t="shared" si="335"/>
        <v>0</v>
      </c>
      <c r="CL232" s="1">
        <f t="shared" si="335"/>
        <v>0</v>
      </c>
      <c r="CM232" s="1">
        <f t="shared" si="335"/>
        <v>0</v>
      </c>
      <c r="CN232" s="1">
        <f t="shared" si="335"/>
        <v>0</v>
      </c>
      <c r="CO232" s="1">
        <f t="shared" si="335"/>
        <v>1</v>
      </c>
      <c r="CP232" s="1">
        <f t="shared" si="336"/>
        <v>0</v>
      </c>
      <c r="CQ232" s="1">
        <f t="shared" si="336"/>
        <v>0</v>
      </c>
      <c r="CR232" s="1">
        <f t="shared" si="336"/>
        <v>0</v>
      </c>
      <c r="CS232" s="1">
        <f t="shared" si="336"/>
        <v>0</v>
      </c>
      <c r="CT232" s="1">
        <f t="shared" si="336"/>
        <v>0</v>
      </c>
      <c r="CU232" s="1">
        <f t="shared" si="336"/>
        <v>0</v>
      </c>
      <c r="CV232" s="1">
        <f t="shared" si="336"/>
        <v>0</v>
      </c>
      <c r="CW232" s="1">
        <f t="shared" si="336"/>
        <v>0</v>
      </c>
      <c r="CX232" s="1">
        <f t="shared" si="336"/>
        <v>0</v>
      </c>
      <c r="CY232" s="1">
        <f t="shared" si="336"/>
        <v>0</v>
      </c>
      <c r="CZ232" s="1">
        <f t="shared" si="337"/>
        <v>0</v>
      </c>
      <c r="DA232" s="1">
        <f t="shared" si="337"/>
        <v>0</v>
      </c>
      <c r="DB232" s="1">
        <f t="shared" si="337"/>
        <v>0</v>
      </c>
      <c r="DC232" s="1">
        <f t="shared" si="337"/>
        <v>0</v>
      </c>
      <c r="DD232" s="1">
        <f t="shared" si="337"/>
        <v>0</v>
      </c>
      <c r="DE232" s="1">
        <f t="shared" si="337"/>
        <v>0</v>
      </c>
      <c r="DF232" s="1">
        <f t="shared" si="337"/>
        <v>0</v>
      </c>
      <c r="DG232" s="1">
        <f t="shared" si="337"/>
        <v>0</v>
      </c>
      <c r="DH232" s="1">
        <f t="shared" si="337"/>
        <v>1</v>
      </c>
      <c r="DI232" s="1">
        <f t="shared" si="337"/>
        <v>0</v>
      </c>
      <c r="DJ232" s="1">
        <f t="shared" si="338"/>
        <v>0</v>
      </c>
      <c r="DK232" s="1">
        <f t="shared" si="338"/>
        <v>0</v>
      </c>
      <c r="DL232" s="1">
        <f t="shared" si="338"/>
        <v>0</v>
      </c>
      <c r="DM232" s="1">
        <f t="shared" si="338"/>
        <v>0</v>
      </c>
      <c r="DN232" s="1">
        <f t="shared" si="338"/>
        <v>0</v>
      </c>
      <c r="DO232" s="1">
        <f t="shared" si="338"/>
        <v>0</v>
      </c>
      <c r="DP232" s="26"/>
      <c r="DQ232" s="26"/>
      <c r="DR232" s="26"/>
      <c r="DS232" s="26"/>
      <c r="DT232" s="26"/>
      <c r="DU232" s="142"/>
      <c r="DV232" s="26"/>
      <c r="DW232" s="48">
        <v>219</v>
      </c>
      <c r="DX232" s="26" t="str">
        <f>IFERROR(INDEX(AT$11:AT$2000,_xlfn.AGGREGATE(15,6,(ROW(AT$11:AT$2000)-ROW(AT$11)+1)/($AU$11:$AU$2000=$DY$8),ROWS(DX$11:DX232))),"")</f>
        <v/>
      </c>
      <c r="DY232" s="4" t="str">
        <f>IFERROR(INDEX(AU$11:AU$2000,_xlfn.AGGREGATE(15,6,(ROW(AU$11:AU$2000)-ROW(AU$11)+1)/($AU$11:$AU$2000=$DY$8),ROWS(DY$11:DY232))),"")</f>
        <v/>
      </c>
      <c r="DZ232" s="26" t="str">
        <f>IFERROR(INDEX(AV$11:AV$2000,_xlfn.AGGREGATE(15,6,(ROW(AV$11:AV$2000)-ROW(AV$11)+1)/($AU$11:$AU$2000=$DY$8),ROWS(DZ$11:DZ232))),"")</f>
        <v/>
      </c>
      <c r="EA232" s="26" t="str">
        <f>IFERROR(INDEX(AW$11:AW$2000,_xlfn.AGGREGATE(15,6,(ROW(AW$11:AW$2000)-ROW(AW$11)+1)/($AU$11:$AU$2000=$DY$8),ROWS(EA$11:EA232))),"")</f>
        <v/>
      </c>
      <c r="EB232" s="26" t="str">
        <f>IFERROR(INDEX(AX$11:AX$2000,_xlfn.AGGREGATE(15,6,(ROW(AX$11:AX$2000)-ROW(AX$11)+1)/($AU$11:$AU$2000=$DY$8),ROWS(EB$11:EB232))),"")</f>
        <v/>
      </c>
      <c r="EC232" s="26" t="str">
        <f>IFERROR(INDEX(AY$11:AY$2000,_xlfn.AGGREGATE(15,6,(ROW(AY$11:AY$2000)-ROW(AY$11)+1)/($AU$11:$AU$2000=$DY$8),ROWS(EC$11:EC232))),"")</f>
        <v/>
      </c>
      <c r="ED232" s="26" t="str">
        <f>IFERROR(INDEX(AZ$11:AZ$2000,_xlfn.AGGREGATE(15,6,(ROW(AZ$11:AZ$2000)-ROW(AZ$11)+1)/($AU$11:$AU$2000=$DY$8),ROWS(ED$11:ED232))),"")</f>
        <v/>
      </c>
      <c r="EE232" s="26" t="str">
        <f>IFERROR(INDEX(BA$11:BA$2000,_xlfn.AGGREGATE(15,6,(ROW(BA$11:BA$2000)-ROW(BA$11)+1)/($AU$11:$AU$2000=$DY$8),ROWS(EE$11:EE232))),"")</f>
        <v/>
      </c>
      <c r="EF232" s="26" t="str">
        <f>IFERROR(INDEX(BB$11:BB$2000,_xlfn.AGGREGATE(15,6,(ROW(BB$11:BB$2000)-ROW(BB$11)+1)/($AU$11:$AU$2000=$DY$8),ROWS(EF$11:EF232))),"")</f>
        <v/>
      </c>
      <c r="EG232" s="26" t="str">
        <f>IFERROR(INDEX(BC$11:BC$2000,_xlfn.AGGREGATE(15,6,(ROW(BC$11:BC$2000)-ROW(BC$11)+1)/($AU$11:$AU$2000=$DY$8),ROWS(EG$11:EG232))),"")</f>
        <v/>
      </c>
      <c r="EH232" s="26" t="str">
        <f>IFERROR(INDEX(BD$11:BD$2000,_xlfn.AGGREGATE(15,6,(ROW(BD$11:BD$2000)-ROW(BD$11)+1)/($AU$11:$AU$2000=$DY$8),ROWS(EH$11:EH232))),"")</f>
        <v/>
      </c>
      <c r="EI232" s="26" t="str">
        <f>IFERROR(INDEX(BE$11:BE$2000,_xlfn.AGGREGATE(15,6,(ROW(BE$11:BE$2000)-ROW(BE$11)+1)/($AU$11:$AU$2000=$DY$8),ROWS(EI$11:EI232))),"")</f>
        <v/>
      </c>
      <c r="EJ232" s="26" t="str">
        <f>IFERROR(INDEX(BF$11:BF$2000,_xlfn.AGGREGATE(15,6,(ROW(BF$11:BF$2000)-ROW(BF$11)+1)/($AU$11:$AU$2000=$DY$8),ROWS(EJ$11:EJ232))),"")</f>
        <v/>
      </c>
      <c r="EK232" s="26" t="str">
        <f>IFERROR(INDEX(BG$11:BG$2000,_xlfn.AGGREGATE(15,6,(ROW(BG$11:BG$2000)-ROW(BG$11)+1)/($AU$11:$AU$2000=$DY$8),ROWS(EK$11:EK232))),"")</f>
        <v/>
      </c>
      <c r="EL232" s="26" t="str">
        <f>IFERROR(INDEX(BH$11:BH$2000,_xlfn.AGGREGATE(15,6,(ROW(BH$11:BH$2000)-ROW(BH$11)+1)/($AU$11:$AU$2000=$DY$8),ROWS(EL$11:EL232))),"")</f>
        <v/>
      </c>
      <c r="EM232" s="26" t="str">
        <f>IFERROR(INDEX(BI$11:BI$2000,_xlfn.AGGREGATE(15,6,(ROW(BI$11:BI$2000)-ROW(BI$11)+1)/($AU$11:$AU$2000=$DY$8),ROWS(EM$11:EM232))),"")</f>
        <v/>
      </c>
      <c r="EN232" s="26" t="str">
        <f>IFERROR(INDEX(BJ$11:BJ$2000,_xlfn.AGGREGATE(15,6,(ROW(BJ$11:BJ$2000)-ROW(BJ$11)+1)/($AU$11:$AU$2000=$DY$8),ROWS(EN$11:EN232))),"")</f>
        <v/>
      </c>
      <c r="EO232" s="26" t="str">
        <f>IFERROR(INDEX(BK$11:BK$2000,_xlfn.AGGREGATE(15,6,(ROW(BK$11:BK$2000)-ROW(BK$11)+1)/($AU$11:$AU$2000=$DY$8),ROWS(EO$11:EO232))),"")</f>
        <v/>
      </c>
      <c r="EP232" s="26" t="str">
        <f>IFERROR(INDEX(BL$11:BL$2000,_xlfn.AGGREGATE(15,6,(ROW(BL$11:BL$2000)-ROW(BL$11)+1)/($AU$11:$AU$2000=$DY$8),ROWS(EP$11:EP232))),"")</f>
        <v/>
      </c>
      <c r="EQ232" s="26" t="str">
        <f>IFERROR(INDEX(BM$11:BM$2000,_xlfn.AGGREGATE(15,6,(ROW(BM$11:BM$2000)-ROW(BM$11)+1)/($AU$11:$AU$2000=$DY$8),ROWS(EQ$11:EQ232))),"")</f>
        <v/>
      </c>
      <c r="ER232" s="26" t="str">
        <f>IFERROR(INDEX(BN$11:BN$2000,_xlfn.AGGREGATE(15,6,(ROW(BN$11:BN$2000)-ROW(BN$11)+1)/($AU$11:$AU$2000=$DY$8),ROWS(ER$11:ER232))),"")</f>
        <v/>
      </c>
      <c r="ES232" s="26" t="str">
        <f>IFERROR(INDEX(BO$11:BO$2000,_xlfn.AGGREGATE(15,6,(ROW(BO$11:BO$2000)-ROW(BO$11)+1)/($AU$11:$AU$2000=$DY$8),ROWS(ES$11:ES232))),"")</f>
        <v/>
      </c>
      <c r="ET232" s="63" t="str">
        <f>IFERROR(INDEX(BP$11:BP$2000,_xlfn.AGGREGATE(15,6,(ROW(BP$11:BP$2000)-ROW(BP$11)+1)/($AU$11:$AU$2000=$DY$8),ROWS(ET$11:ET232))),"")</f>
        <v/>
      </c>
      <c r="EU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49"/>
      <c r="FV232" s="21"/>
      <c r="FW232" s="25"/>
      <c r="FX232" s="25"/>
      <c r="FY232" s="25"/>
      <c r="FZ232" s="25"/>
      <c r="GA232" s="25"/>
      <c r="GB232" s="25"/>
      <c r="GC232" s="25"/>
      <c r="GD232" s="25"/>
      <c r="GE232" s="25"/>
      <c r="GF232" s="25"/>
      <c r="GG232" s="25"/>
      <c r="GH232" s="25"/>
      <c r="GI232" s="25"/>
      <c r="GJ232" s="25"/>
      <c r="GK232" s="25"/>
      <c r="GL232" s="25"/>
      <c r="GM232" s="25"/>
      <c r="GN232" s="25"/>
    </row>
    <row r="233" spans="14:215" x14ac:dyDescent="0.3">
      <c r="N233" s="2"/>
      <c r="O233" s="25"/>
      <c r="P233" s="25"/>
      <c r="Q233" s="25"/>
      <c r="R233" s="25"/>
      <c r="S233" s="25"/>
      <c r="T233" s="25"/>
      <c r="U233" s="25"/>
      <c r="V233" s="2"/>
      <c r="W233" s="2"/>
      <c r="X233" s="2"/>
      <c r="Y233" s="25"/>
      <c r="Z233" s="25"/>
      <c r="AA233" s="25"/>
      <c r="AB233" s="2"/>
      <c r="AC233" s="25"/>
      <c r="AD233" s="25"/>
      <c r="AE233" s="25"/>
      <c r="AF233" s="25"/>
      <c r="AG233" s="25"/>
      <c r="AH233" s="25"/>
      <c r="AI233" s="25"/>
      <c r="AJ233" s="25"/>
      <c r="AK233" s="25"/>
      <c r="AL233" s="25"/>
      <c r="AM233" s="25"/>
      <c r="AN233" s="25"/>
      <c r="AO233" s="25"/>
      <c r="AP233" s="25"/>
      <c r="AQ233" s="25"/>
      <c r="AR233" s="142"/>
      <c r="AS233" s="18">
        <v>24</v>
      </c>
      <c r="AT233" s="26" t="s">
        <v>122</v>
      </c>
      <c r="AU233" s="4" t="str">
        <f t="shared" si="312"/>
        <v>FAIL</v>
      </c>
      <c r="AV233" s="26">
        <v>3</v>
      </c>
      <c r="AW233" s="26">
        <v>3</v>
      </c>
      <c r="AX233" s="26">
        <v>1</v>
      </c>
      <c r="AY233" s="26">
        <v>1</v>
      </c>
      <c r="AZ233" s="26">
        <v>3</v>
      </c>
      <c r="BA233" s="26">
        <v>3</v>
      </c>
      <c r="BB233" s="26">
        <v>1</v>
      </c>
      <c r="BC233" s="26">
        <v>1</v>
      </c>
      <c r="BD233" s="26">
        <f t="shared" si="313"/>
        <v>222</v>
      </c>
      <c r="BE233" s="26"/>
      <c r="BF233" s="26">
        <f t="shared" si="314"/>
        <v>270</v>
      </c>
      <c r="BG233" s="63">
        <f t="shared" si="311"/>
        <v>24</v>
      </c>
      <c r="BH233" s="26"/>
      <c r="BI233" s="138">
        <f t="shared" si="315"/>
        <v>270</v>
      </c>
      <c r="BJ233" s="138">
        <f t="shared" si="316"/>
        <v>540</v>
      </c>
      <c r="BK233" s="138">
        <f t="shared" si="317"/>
        <v>762</v>
      </c>
      <c r="BL233" s="138">
        <f t="shared" si="318"/>
        <v>984</v>
      </c>
      <c r="BM233" s="138">
        <f t="shared" si="319"/>
        <v>1254</v>
      </c>
      <c r="BN233" s="138">
        <f t="shared" si="320"/>
        <v>1524</v>
      </c>
      <c r="BO233" s="138">
        <f t="shared" si="321"/>
        <v>1746</v>
      </c>
      <c r="BP233" s="138">
        <f t="shared" si="322"/>
        <v>0</v>
      </c>
      <c r="BQ233" s="26"/>
      <c r="BR233" s="26" t="str">
        <f t="shared" si="323"/>
        <v>yes2</v>
      </c>
      <c r="BS233" s="26" t="str">
        <f t="shared" si="309"/>
        <v>Int</v>
      </c>
      <c r="BT233" s="26"/>
      <c r="BU233" s="26"/>
      <c r="BV233" s="1">
        <f t="shared" si="334"/>
        <v>0</v>
      </c>
      <c r="BW233" s="1">
        <f t="shared" si="334"/>
        <v>0</v>
      </c>
      <c r="BX233" s="1">
        <f t="shared" si="334"/>
        <v>0</v>
      </c>
      <c r="BY233" s="1">
        <f t="shared" si="334"/>
        <v>0</v>
      </c>
      <c r="BZ233" s="1">
        <f t="shared" si="334"/>
        <v>0</v>
      </c>
      <c r="CA233" s="1">
        <f t="shared" si="334"/>
        <v>0</v>
      </c>
      <c r="CB233" s="1">
        <f t="shared" si="334"/>
        <v>0</v>
      </c>
      <c r="CC233" s="1">
        <f t="shared" si="334"/>
        <v>0</v>
      </c>
      <c r="CD233" s="1">
        <f t="shared" si="334"/>
        <v>0</v>
      </c>
      <c r="CE233" s="1">
        <f t="shared" si="334"/>
        <v>0</v>
      </c>
      <c r="CF233" s="1">
        <f t="shared" si="335"/>
        <v>0</v>
      </c>
      <c r="CG233" s="1">
        <f t="shared" si="335"/>
        <v>0</v>
      </c>
      <c r="CH233" s="1">
        <f t="shared" si="335"/>
        <v>0</v>
      </c>
      <c r="CI233" s="1">
        <f t="shared" si="335"/>
        <v>0</v>
      </c>
      <c r="CJ233" s="1">
        <f t="shared" si="335"/>
        <v>0</v>
      </c>
      <c r="CK233" s="1">
        <f t="shared" si="335"/>
        <v>0</v>
      </c>
      <c r="CL233" s="1">
        <f t="shared" si="335"/>
        <v>0</v>
      </c>
      <c r="CM233" s="1">
        <f t="shared" si="335"/>
        <v>0</v>
      </c>
      <c r="CN233" s="1">
        <f t="shared" si="335"/>
        <v>0</v>
      </c>
      <c r="CO233" s="1">
        <f t="shared" si="335"/>
        <v>1</v>
      </c>
      <c r="CP233" s="1">
        <f t="shared" si="336"/>
        <v>0</v>
      </c>
      <c r="CQ233" s="1">
        <f t="shared" si="336"/>
        <v>0</v>
      </c>
      <c r="CR233" s="1">
        <f t="shared" si="336"/>
        <v>0</v>
      </c>
      <c r="CS233" s="1">
        <f t="shared" si="336"/>
        <v>0</v>
      </c>
      <c r="CT233" s="1">
        <f t="shared" si="336"/>
        <v>0</v>
      </c>
      <c r="CU233" s="1">
        <f t="shared" si="336"/>
        <v>0</v>
      </c>
      <c r="CV233" s="1">
        <f t="shared" si="336"/>
        <v>0</v>
      </c>
      <c r="CW233" s="1">
        <f t="shared" si="336"/>
        <v>0</v>
      </c>
      <c r="CX233" s="1">
        <f t="shared" si="336"/>
        <v>0</v>
      </c>
      <c r="CY233" s="1">
        <f t="shared" si="336"/>
        <v>0</v>
      </c>
      <c r="CZ233" s="1">
        <f t="shared" si="337"/>
        <v>0</v>
      </c>
      <c r="DA233" s="1">
        <f t="shared" si="337"/>
        <v>0</v>
      </c>
      <c r="DB233" s="1">
        <f t="shared" si="337"/>
        <v>0</v>
      </c>
      <c r="DC233" s="1">
        <f t="shared" si="337"/>
        <v>0</v>
      </c>
      <c r="DD233" s="1">
        <f t="shared" si="337"/>
        <v>0</v>
      </c>
      <c r="DE233" s="1">
        <f t="shared" si="337"/>
        <v>0</v>
      </c>
      <c r="DF233" s="1">
        <f t="shared" si="337"/>
        <v>0</v>
      </c>
      <c r="DG233" s="1">
        <f t="shared" si="337"/>
        <v>0</v>
      </c>
      <c r="DH233" s="1">
        <f t="shared" si="337"/>
        <v>1</v>
      </c>
      <c r="DI233" s="1">
        <f t="shared" si="337"/>
        <v>0</v>
      </c>
      <c r="DJ233" s="1">
        <f t="shared" si="338"/>
        <v>0</v>
      </c>
      <c r="DK233" s="1">
        <f t="shared" si="338"/>
        <v>0</v>
      </c>
      <c r="DL233" s="1">
        <f t="shared" si="338"/>
        <v>0</v>
      </c>
      <c r="DM233" s="1">
        <f t="shared" si="338"/>
        <v>0</v>
      </c>
      <c r="DN233" s="1">
        <f t="shared" si="338"/>
        <v>0</v>
      </c>
      <c r="DO233" s="1">
        <f t="shared" si="338"/>
        <v>0</v>
      </c>
      <c r="DP233" s="26"/>
      <c r="DQ233" s="26"/>
      <c r="DR233" s="26"/>
      <c r="DS233" s="26"/>
      <c r="DT233" s="26"/>
      <c r="DU233" s="142"/>
      <c r="DV233" s="26"/>
      <c r="DW233" s="48">
        <v>220</v>
      </c>
      <c r="DX233" s="26" t="str">
        <f>IFERROR(INDEX(AT$11:AT$2000,_xlfn.AGGREGATE(15,6,(ROW(AT$11:AT$2000)-ROW(AT$11)+1)/($AU$11:$AU$2000=$DY$8),ROWS(DX$11:DX233))),"")</f>
        <v/>
      </c>
      <c r="DY233" s="4" t="str">
        <f>IFERROR(INDEX(AU$11:AU$2000,_xlfn.AGGREGATE(15,6,(ROW(AU$11:AU$2000)-ROW(AU$11)+1)/($AU$11:$AU$2000=$DY$8),ROWS(DY$11:DY233))),"")</f>
        <v/>
      </c>
      <c r="DZ233" s="26" t="str">
        <f>IFERROR(INDEX(AV$11:AV$2000,_xlfn.AGGREGATE(15,6,(ROW(AV$11:AV$2000)-ROW(AV$11)+1)/($AU$11:$AU$2000=$DY$8),ROWS(DZ$11:DZ233))),"")</f>
        <v/>
      </c>
      <c r="EA233" s="26" t="str">
        <f>IFERROR(INDEX(AW$11:AW$2000,_xlfn.AGGREGATE(15,6,(ROW(AW$11:AW$2000)-ROW(AW$11)+1)/($AU$11:$AU$2000=$DY$8),ROWS(EA$11:EA233))),"")</f>
        <v/>
      </c>
      <c r="EB233" s="26" t="str">
        <f>IFERROR(INDEX(AX$11:AX$2000,_xlfn.AGGREGATE(15,6,(ROW(AX$11:AX$2000)-ROW(AX$11)+1)/($AU$11:$AU$2000=$DY$8),ROWS(EB$11:EB233))),"")</f>
        <v/>
      </c>
      <c r="EC233" s="26" t="str">
        <f>IFERROR(INDEX(AY$11:AY$2000,_xlfn.AGGREGATE(15,6,(ROW(AY$11:AY$2000)-ROW(AY$11)+1)/($AU$11:$AU$2000=$DY$8),ROWS(EC$11:EC233))),"")</f>
        <v/>
      </c>
      <c r="ED233" s="26" t="str">
        <f>IFERROR(INDEX(AZ$11:AZ$2000,_xlfn.AGGREGATE(15,6,(ROW(AZ$11:AZ$2000)-ROW(AZ$11)+1)/($AU$11:$AU$2000=$DY$8),ROWS(ED$11:ED233))),"")</f>
        <v/>
      </c>
      <c r="EE233" s="26" t="str">
        <f>IFERROR(INDEX(BA$11:BA$2000,_xlfn.AGGREGATE(15,6,(ROW(BA$11:BA$2000)-ROW(BA$11)+1)/($AU$11:$AU$2000=$DY$8),ROWS(EE$11:EE233))),"")</f>
        <v/>
      </c>
      <c r="EF233" s="26" t="str">
        <f>IFERROR(INDEX(BB$11:BB$2000,_xlfn.AGGREGATE(15,6,(ROW(BB$11:BB$2000)-ROW(BB$11)+1)/($AU$11:$AU$2000=$DY$8),ROWS(EF$11:EF233))),"")</f>
        <v/>
      </c>
      <c r="EG233" s="26" t="str">
        <f>IFERROR(INDEX(BC$11:BC$2000,_xlfn.AGGREGATE(15,6,(ROW(BC$11:BC$2000)-ROW(BC$11)+1)/($AU$11:$AU$2000=$DY$8),ROWS(EG$11:EG233))),"")</f>
        <v/>
      </c>
      <c r="EH233" s="26" t="str">
        <f>IFERROR(INDEX(BD$11:BD$2000,_xlfn.AGGREGATE(15,6,(ROW(BD$11:BD$2000)-ROW(BD$11)+1)/($AU$11:$AU$2000=$DY$8),ROWS(EH$11:EH233))),"")</f>
        <v/>
      </c>
      <c r="EI233" s="26" t="str">
        <f>IFERROR(INDEX(BE$11:BE$2000,_xlfn.AGGREGATE(15,6,(ROW(BE$11:BE$2000)-ROW(BE$11)+1)/($AU$11:$AU$2000=$DY$8),ROWS(EI$11:EI233))),"")</f>
        <v/>
      </c>
      <c r="EJ233" s="26" t="str">
        <f>IFERROR(INDEX(BF$11:BF$2000,_xlfn.AGGREGATE(15,6,(ROW(BF$11:BF$2000)-ROW(BF$11)+1)/($AU$11:$AU$2000=$DY$8),ROWS(EJ$11:EJ233))),"")</f>
        <v/>
      </c>
      <c r="EK233" s="26" t="str">
        <f>IFERROR(INDEX(BG$11:BG$2000,_xlfn.AGGREGATE(15,6,(ROW(BG$11:BG$2000)-ROW(BG$11)+1)/($AU$11:$AU$2000=$DY$8),ROWS(EK$11:EK233))),"")</f>
        <v/>
      </c>
      <c r="EL233" s="26" t="str">
        <f>IFERROR(INDEX(BH$11:BH$2000,_xlfn.AGGREGATE(15,6,(ROW(BH$11:BH$2000)-ROW(BH$11)+1)/($AU$11:$AU$2000=$DY$8),ROWS(EL$11:EL233))),"")</f>
        <v/>
      </c>
      <c r="EM233" s="26" t="str">
        <f>IFERROR(INDEX(BI$11:BI$2000,_xlfn.AGGREGATE(15,6,(ROW(BI$11:BI$2000)-ROW(BI$11)+1)/($AU$11:$AU$2000=$DY$8),ROWS(EM$11:EM233))),"")</f>
        <v/>
      </c>
      <c r="EN233" s="26" t="str">
        <f>IFERROR(INDEX(BJ$11:BJ$2000,_xlfn.AGGREGATE(15,6,(ROW(BJ$11:BJ$2000)-ROW(BJ$11)+1)/($AU$11:$AU$2000=$DY$8),ROWS(EN$11:EN233))),"")</f>
        <v/>
      </c>
      <c r="EO233" s="26" t="str">
        <f>IFERROR(INDEX(BK$11:BK$2000,_xlfn.AGGREGATE(15,6,(ROW(BK$11:BK$2000)-ROW(BK$11)+1)/($AU$11:$AU$2000=$DY$8),ROWS(EO$11:EO233))),"")</f>
        <v/>
      </c>
      <c r="EP233" s="26" t="str">
        <f>IFERROR(INDEX(BL$11:BL$2000,_xlfn.AGGREGATE(15,6,(ROW(BL$11:BL$2000)-ROW(BL$11)+1)/($AU$11:$AU$2000=$DY$8),ROWS(EP$11:EP233))),"")</f>
        <v/>
      </c>
      <c r="EQ233" s="26" t="str">
        <f>IFERROR(INDEX(BM$11:BM$2000,_xlfn.AGGREGATE(15,6,(ROW(BM$11:BM$2000)-ROW(BM$11)+1)/($AU$11:$AU$2000=$DY$8),ROWS(EQ$11:EQ233))),"")</f>
        <v/>
      </c>
      <c r="ER233" s="26" t="str">
        <f>IFERROR(INDEX(BN$11:BN$2000,_xlfn.AGGREGATE(15,6,(ROW(BN$11:BN$2000)-ROW(BN$11)+1)/($AU$11:$AU$2000=$DY$8),ROWS(ER$11:ER233))),"")</f>
        <v/>
      </c>
      <c r="ES233" s="26" t="str">
        <f>IFERROR(INDEX(BO$11:BO$2000,_xlfn.AGGREGATE(15,6,(ROW(BO$11:BO$2000)-ROW(BO$11)+1)/($AU$11:$AU$2000=$DY$8),ROWS(ES$11:ES233))),"")</f>
        <v/>
      </c>
      <c r="ET233" s="63" t="str">
        <f>IFERROR(INDEX(BP$11:BP$2000,_xlfn.AGGREGATE(15,6,(ROW(BP$11:BP$2000)-ROW(BP$11)+1)/($AU$11:$AU$2000=$DY$8),ROWS(ET$11:ET233))),"")</f>
        <v/>
      </c>
      <c r="EU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49"/>
      <c r="FV233" s="21"/>
      <c r="FW233" s="25"/>
      <c r="FX233" s="25"/>
      <c r="FY233" s="25"/>
      <c r="FZ233" s="25"/>
      <c r="GA233" s="25"/>
      <c r="GB233" s="25"/>
      <c r="GC233" s="25"/>
      <c r="GD233" s="25"/>
      <c r="GE233" s="25"/>
      <c r="GF233" s="25"/>
      <c r="GG233" s="25"/>
      <c r="GH233" s="25"/>
      <c r="GI233" s="25"/>
      <c r="GJ233" s="25"/>
      <c r="GK233" s="25"/>
      <c r="GL233" s="25"/>
      <c r="GM233" s="25"/>
      <c r="GN233" s="25"/>
    </row>
    <row r="234" spans="14:215" x14ac:dyDescent="0.3">
      <c r="N234" s="2"/>
      <c r="O234" s="25"/>
      <c r="P234" s="25"/>
      <c r="Q234" s="25"/>
      <c r="R234" s="25"/>
      <c r="S234" s="25"/>
      <c r="T234" s="25"/>
      <c r="U234" s="25"/>
      <c r="V234" s="2"/>
      <c r="W234" s="2"/>
      <c r="X234" s="2"/>
      <c r="Y234" s="25"/>
      <c r="Z234" s="25"/>
      <c r="AA234" s="25"/>
      <c r="AB234" s="2"/>
      <c r="AC234" s="25"/>
      <c r="AD234" s="25"/>
      <c r="AE234" s="25"/>
      <c r="AF234" s="25"/>
      <c r="AG234" s="25"/>
      <c r="AH234" s="25"/>
      <c r="AI234" s="25"/>
      <c r="AJ234" s="25"/>
      <c r="AK234" s="25"/>
      <c r="AL234" s="25"/>
      <c r="AM234" s="25"/>
      <c r="AN234" s="25"/>
      <c r="AO234" s="25"/>
      <c r="AP234" s="25"/>
      <c r="AQ234" s="25"/>
      <c r="AR234" s="142"/>
      <c r="AS234" s="18">
        <v>25</v>
      </c>
      <c r="AT234" s="26" t="s">
        <v>122</v>
      </c>
      <c r="AU234" s="4" t="str">
        <f t="shared" si="312"/>
        <v>FAIL</v>
      </c>
      <c r="AV234" s="26">
        <v>3</v>
      </c>
      <c r="AW234" s="26">
        <v>3</v>
      </c>
      <c r="AX234" s="26">
        <v>1</v>
      </c>
      <c r="AY234" s="26">
        <v>1</v>
      </c>
      <c r="AZ234" s="26">
        <v>3</v>
      </c>
      <c r="BA234" s="26">
        <v>3</v>
      </c>
      <c r="BB234" s="26">
        <v>1</v>
      </c>
      <c r="BC234" s="26">
        <v>1</v>
      </c>
      <c r="BD234" s="26">
        <f t="shared" si="313"/>
        <v>221</v>
      </c>
      <c r="BE234" s="26"/>
      <c r="BF234" s="26">
        <f t="shared" si="314"/>
        <v>271</v>
      </c>
      <c r="BG234" s="63">
        <f t="shared" si="311"/>
        <v>25</v>
      </c>
      <c r="BH234" s="26"/>
      <c r="BI234" s="138">
        <f t="shared" si="315"/>
        <v>271</v>
      </c>
      <c r="BJ234" s="138">
        <f t="shared" si="316"/>
        <v>542</v>
      </c>
      <c r="BK234" s="138">
        <f t="shared" si="317"/>
        <v>763</v>
      </c>
      <c r="BL234" s="138">
        <f t="shared" si="318"/>
        <v>984</v>
      </c>
      <c r="BM234" s="138">
        <f t="shared" si="319"/>
        <v>1255</v>
      </c>
      <c r="BN234" s="138">
        <f t="shared" si="320"/>
        <v>1526</v>
      </c>
      <c r="BO234" s="138">
        <f t="shared" si="321"/>
        <v>1747</v>
      </c>
      <c r="BP234" s="138">
        <f t="shared" si="322"/>
        <v>0</v>
      </c>
      <c r="BQ234" s="26"/>
      <c r="BR234" s="26" t="str">
        <f t="shared" si="323"/>
        <v>yes2</v>
      </c>
      <c r="BS234" s="26" t="str">
        <f t="shared" si="309"/>
        <v>Int</v>
      </c>
      <c r="BT234" s="26"/>
      <c r="BU234" s="26"/>
      <c r="BV234" s="1">
        <f t="shared" si="334"/>
        <v>0</v>
      </c>
      <c r="BW234" s="1">
        <f t="shared" si="334"/>
        <v>0</v>
      </c>
      <c r="BX234" s="1">
        <f t="shared" si="334"/>
        <v>0</v>
      </c>
      <c r="BY234" s="1">
        <f t="shared" si="334"/>
        <v>0</v>
      </c>
      <c r="BZ234" s="1">
        <f t="shared" si="334"/>
        <v>0</v>
      </c>
      <c r="CA234" s="1">
        <f t="shared" si="334"/>
        <v>0</v>
      </c>
      <c r="CB234" s="1">
        <f t="shared" si="334"/>
        <v>0</v>
      </c>
      <c r="CC234" s="1">
        <f t="shared" si="334"/>
        <v>0</v>
      </c>
      <c r="CD234" s="1">
        <f t="shared" si="334"/>
        <v>0</v>
      </c>
      <c r="CE234" s="1">
        <f t="shared" si="334"/>
        <v>0</v>
      </c>
      <c r="CF234" s="1">
        <f t="shared" si="335"/>
        <v>0</v>
      </c>
      <c r="CG234" s="1">
        <f t="shared" si="335"/>
        <v>0</v>
      </c>
      <c r="CH234" s="1">
        <f t="shared" si="335"/>
        <v>0</v>
      </c>
      <c r="CI234" s="1">
        <f t="shared" si="335"/>
        <v>0</v>
      </c>
      <c r="CJ234" s="1">
        <f t="shared" si="335"/>
        <v>0</v>
      </c>
      <c r="CK234" s="1">
        <f t="shared" si="335"/>
        <v>0</v>
      </c>
      <c r="CL234" s="1">
        <f t="shared" si="335"/>
        <v>0</v>
      </c>
      <c r="CM234" s="1">
        <f t="shared" si="335"/>
        <v>0</v>
      </c>
      <c r="CN234" s="1">
        <f t="shared" si="335"/>
        <v>0</v>
      </c>
      <c r="CO234" s="1">
        <f t="shared" si="335"/>
        <v>1</v>
      </c>
      <c r="CP234" s="1">
        <f t="shared" si="336"/>
        <v>0</v>
      </c>
      <c r="CQ234" s="1">
        <f t="shared" si="336"/>
        <v>0</v>
      </c>
      <c r="CR234" s="1">
        <f t="shared" si="336"/>
        <v>0</v>
      </c>
      <c r="CS234" s="1">
        <f t="shared" si="336"/>
        <v>0</v>
      </c>
      <c r="CT234" s="1">
        <f t="shared" si="336"/>
        <v>0</v>
      </c>
      <c r="CU234" s="1">
        <f t="shared" si="336"/>
        <v>0</v>
      </c>
      <c r="CV234" s="1">
        <f t="shared" si="336"/>
        <v>0</v>
      </c>
      <c r="CW234" s="1">
        <f t="shared" si="336"/>
        <v>0</v>
      </c>
      <c r="CX234" s="1">
        <f t="shared" si="336"/>
        <v>0</v>
      </c>
      <c r="CY234" s="1">
        <f t="shared" si="336"/>
        <v>0</v>
      </c>
      <c r="CZ234" s="1">
        <f t="shared" si="337"/>
        <v>0</v>
      </c>
      <c r="DA234" s="1">
        <f t="shared" si="337"/>
        <v>0</v>
      </c>
      <c r="DB234" s="1">
        <f t="shared" si="337"/>
        <v>0</v>
      </c>
      <c r="DC234" s="1">
        <f t="shared" si="337"/>
        <v>0</v>
      </c>
      <c r="DD234" s="1">
        <f t="shared" si="337"/>
        <v>0</v>
      </c>
      <c r="DE234" s="1">
        <f t="shared" si="337"/>
        <v>0</v>
      </c>
      <c r="DF234" s="1">
        <f t="shared" si="337"/>
        <v>0</v>
      </c>
      <c r="DG234" s="1">
        <f t="shared" si="337"/>
        <v>0</v>
      </c>
      <c r="DH234" s="1">
        <f t="shared" si="337"/>
        <v>1</v>
      </c>
      <c r="DI234" s="1">
        <f t="shared" si="337"/>
        <v>0</v>
      </c>
      <c r="DJ234" s="1">
        <f t="shared" si="338"/>
        <v>0</v>
      </c>
      <c r="DK234" s="1">
        <f t="shared" si="338"/>
        <v>0</v>
      </c>
      <c r="DL234" s="1">
        <f t="shared" si="338"/>
        <v>0</v>
      </c>
      <c r="DM234" s="1">
        <f t="shared" si="338"/>
        <v>0</v>
      </c>
      <c r="DN234" s="1">
        <f t="shared" si="338"/>
        <v>0</v>
      </c>
      <c r="DO234" s="1">
        <f t="shared" si="338"/>
        <v>0</v>
      </c>
      <c r="DP234" s="26"/>
      <c r="DQ234" s="26"/>
      <c r="DR234" s="26"/>
      <c r="DS234" s="26"/>
      <c r="DT234" s="26"/>
      <c r="DU234" s="142"/>
      <c r="DV234" s="26"/>
      <c r="DW234" s="48">
        <v>221</v>
      </c>
      <c r="DX234" s="26" t="str">
        <f>IFERROR(INDEX(AT$11:AT$2000,_xlfn.AGGREGATE(15,6,(ROW(AT$11:AT$2000)-ROW(AT$11)+1)/($AU$11:$AU$2000=$DY$8),ROWS(DX$11:DX234))),"")</f>
        <v/>
      </c>
      <c r="DY234" s="4" t="str">
        <f>IFERROR(INDEX(AU$11:AU$2000,_xlfn.AGGREGATE(15,6,(ROW(AU$11:AU$2000)-ROW(AU$11)+1)/($AU$11:$AU$2000=$DY$8),ROWS(DY$11:DY234))),"")</f>
        <v/>
      </c>
      <c r="DZ234" s="26" t="str">
        <f>IFERROR(INDEX(AV$11:AV$2000,_xlfn.AGGREGATE(15,6,(ROW(AV$11:AV$2000)-ROW(AV$11)+1)/($AU$11:$AU$2000=$DY$8),ROWS(DZ$11:DZ234))),"")</f>
        <v/>
      </c>
      <c r="EA234" s="26" t="str">
        <f>IFERROR(INDEX(AW$11:AW$2000,_xlfn.AGGREGATE(15,6,(ROW(AW$11:AW$2000)-ROW(AW$11)+1)/($AU$11:$AU$2000=$DY$8),ROWS(EA$11:EA234))),"")</f>
        <v/>
      </c>
      <c r="EB234" s="26" t="str">
        <f>IFERROR(INDEX(AX$11:AX$2000,_xlfn.AGGREGATE(15,6,(ROW(AX$11:AX$2000)-ROW(AX$11)+1)/($AU$11:$AU$2000=$DY$8),ROWS(EB$11:EB234))),"")</f>
        <v/>
      </c>
      <c r="EC234" s="26" t="str">
        <f>IFERROR(INDEX(AY$11:AY$2000,_xlfn.AGGREGATE(15,6,(ROW(AY$11:AY$2000)-ROW(AY$11)+1)/($AU$11:$AU$2000=$DY$8),ROWS(EC$11:EC234))),"")</f>
        <v/>
      </c>
      <c r="ED234" s="26" t="str">
        <f>IFERROR(INDEX(AZ$11:AZ$2000,_xlfn.AGGREGATE(15,6,(ROW(AZ$11:AZ$2000)-ROW(AZ$11)+1)/($AU$11:$AU$2000=$DY$8),ROWS(ED$11:ED234))),"")</f>
        <v/>
      </c>
      <c r="EE234" s="26" t="str">
        <f>IFERROR(INDEX(BA$11:BA$2000,_xlfn.AGGREGATE(15,6,(ROW(BA$11:BA$2000)-ROW(BA$11)+1)/($AU$11:$AU$2000=$DY$8),ROWS(EE$11:EE234))),"")</f>
        <v/>
      </c>
      <c r="EF234" s="26" t="str">
        <f>IFERROR(INDEX(BB$11:BB$2000,_xlfn.AGGREGATE(15,6,(ROW(BB$11:BB$2000)-ROW(BB$11)+1)/($AU$11:$AU$2000=$DY$8),ROWS(EF$11:EF234))),"")</f>
        <v/>
      </c>
      <c r="EG234" s="26" t="str">
        <f>IFERROR(INDEX(BC$11:BC$2000,_xlfn.AGGREGATE(15,6,(ROW(BC$11:BC$2000)-ROW(BC$11)+1)/($AU$11:$AU$2000=$DY$8),ROWS(EG$11:EG234))),"")</f>
        <v/>
      </c>
      <c r="EH234" s="26" t="str">
        <f>IFERROR(INDEX(BD$11:BD$2000,_xlfn.AGGREGATE(15,6,(ROW(BD$11:BD$2000)-ROW(BD$11)+1)/($AU$11:$AU$2000=$DY$8),ROWS(EH$11:EH234))),"")</f>
        <v/>
      </c>
      <c r="EI234" s="26" t="str">
        <f>IFERROR(INDEX(BE$11:BE$2000,_xlfn.AGGREGATE(15,6,(ROW(BE$11:BE$2000)-ROW(BE$11)+1)/($AU$11:$AU$2000=$DY$8),ROWS(EI$11:EI234))),"")</f>
        <v/>
      </c>
      <c r="EJ234" s="26" t="str">
        <f>IFERROR(INDEX(BF$11:BF$2000,_xlfn.AGGREGATE(15,6,(ROW(BF$11:BF$2000)-ROW(BF$11)+1)/($AU$11:$AU$2000=$DY$8),ROWS(EJ$11:EJ234))),"")</f>
        <v/>
      </c>
      <c r="EK234" s="26" t="str">
        <f>IFERROR(INDEX(BG$11:BG$2000,_xlfn.AGGREGATE(15,6,(ROW(BG$11:BG$2000)-ROW(BG$11)+1)/($AU$11:$AU$2000=$DY$8),ROWS(EK$11:EK234))),"")</f>
        <v/>
      </c>
      <c r="EL234" s="26" t="str">
        <f>IFERROR(INDEX(BH$11:BH$2000,_xlfn.AGGREGATE(15,6,(ROW(BH$11:BH$2000)-ROW(BH$11)+1)/($AU$11:$AU$2000=$DY$8),ROWS(EL$11:EL234))),"")</f>
        <v/>
      </c>
      <c r="EM234" s="26" t="str">
        <f>IFERROR(INDEX(BI$11:BI$2000,_xlfn.AGGREGATE(15,6,(ROW(BI$11:BI$2000)-ROW(BI$11)+1)/($AU$11:$AU$2000=$DY$8),ROWS(EM$11:EM234))),"")</f>
        <v/>
      </c>
      <c r="EN234" s="26" t="str">
        <f>IFERROR(INDEX(BJ$11:BJ$2000,_xlfn.AGGREGATE(15,6,(ROW(BJ$11:BJ$2000)-ROW(BJ$11)+1)/($AU$11:$AU$2000=$DY$8),ROWS(EN$11:EN234))),"")</f>
        <v/>
      </c>
      <c r="EO234" s="26" t="str">
        <f>IFERROR(INDEX(BK$11:BK$2000,_xlfn.AGGREGATE(15,6,(ROW(BK$11:BK$2000)-ROW(BK$11)+1)/($AU$11:$AU$2000=$DY$8),ROWS(EO$11:EO234))),"")</f>
        <v/>
      </c>
      <c r="EP234" s="26" t="str">
        <f>IFERROR(INDEX(BL$11:BL$2000,_xlfn.AGGREGATE(15,6,(ROW(BL$11:BL$2000)-ROW(BL$11)+1)/($AU$11:$AU$2000=$DY$8),ROWS(EP$11:EP234))),"")</f>
        <v/>
      </c>
      <c r="EQ234" s="26" t="str">
        <f>IFERROR(INDEX(BM$11:BM$2000,_xlfn.AGGREGATE(15,6,(ROW(BM$11:BM$2000)-ROW(BM$11)+1)/($AU$11:$AU$2000=$DY$8),ROWS(EQ$11:EQ234))),"")</f>
        <v/>
      </c>
      <c r="ER234" s="26" t="str">
        <f>IFERROR(INDEX(BN$11:BN$2000,_xlfn.AGGREGATE(15,6,(ROW(BN$11:BN$2000)-ROW(BN$11)+1)/($AU$11:$AU$2000=$DY$8),ROWS(ER$11:ER234))),"")</f>
        <v/>
      </c>
      <c r="ES234" s="26" t="str">
        <f>IFERROR(INDEX(BO$11:BO$2000,_xlfn.AGGREGATE(15,6,(ROW(BO$11:BO$2000)-ROW(BO$11)+1)/($AU$11:$AU$2000=$DY$8),ROWS(ES$11:ES234))),"")</f>
        <v/>
      </c>
      <c r="ET234" s="63" t="str">
        <f>IFERROR(INDEX(BP$11:BP$2000,_xlfn.AGGREGATE(15,6,(ROW(BP$11:BP$2000)-ROW(BP$11)+1)/($AU$11:$AU$2000=$DY$8),ROWS(ET$11:ET234))),"")</f>
        <v/>
      </c>
      <c r="EU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49"/>
      <c r="FV234" s="21"/>
      <c r="FW234" s="25"/>
      <c r="FX234" s="25"/>
      <c r="FY234" s="25"/>
      <c r="FZ234" s="25"/>
      <c r="GA234" s="25"/>
      <c r="GB234" s="25"/>
      <c r="GC234" s="25"/>
      <c r="GD234" s="25"/>
      <c r="GE234" s="25"/>
      <c r="GF234" s="25"/>
      <c r="GG234" s="25"/>
      <c r="GH234" s="25"/>
      <c r="GI234" s="25"/>
      <c r="GJ234" s="25"/>
      <c r="GK234" s="25"/>
      <c r="GL234" s="25"/>
      <c r="GM234" s="25"/>
      <c r="GN234" s="25"/>
    </row>
    <row r="235" spans="14:215" x14ac:dyDescent="0.3">
      <c r="N235" s="2"/>
      <c r="O235" s="25"/>
      <c r="P235" s="25"/>
      <c r="Q235" s="25"/>
      <c r="R235" s="25"/>
      <c r="S235" s="25"/>
      <c r="T235" s="25"/>
      <c r="U235" s="25"/>
      <c r="V235" s="2"/>
      <c r="W235" s="2"/>
      <c r="X235" s="2"/>
      <c r="Y235" s="25"/>
      <c r="Z235" s="25"/>
      <c r="AA235" s="25"/>
      <c r="AB235" s="2"/>
      <c r="AC235" s="25"/>
      <c r="AD235" s="25"/>
      <c r="AE235" s="25"/>
      <c r="AF235" s="25"/>
      <c r="AG235" s="25"/>
      <c r="AH235" s="25"/>
      <c r="AI235" s="25"/>
      <c r="AJ235" s="25"/>
      <c r="AK235" s="25"/>
      <c r="AL235" s="25"/>
      <c r="AM235" s="25"/>
      <c r="AN235" s="25"/>
      <c r="AO235" s="25"/>
      <c r="AP235" s="25"/>
      <c r="AQ235" s="25"/>
      <c r="AR235" s="142"/>
      <c r="AS235" s="18">
        <v>26</v>
      </c>
      <c r="AT235" s="26" t="s">
        <v>122</v>
      </c>
      <c r="AU235" s="4" t="str">
        <f t="shared" si="312"/>
        <v>FAIL</v>
      </c>
      <c r="AV235" s="26">
        <v>3</v>
      </c>
      <c r="AW235" s="26">
        <v>3</v>
      </c>
      <c r="AX235" s="26">
        <v>1</v>
      </c>
      <c r="AY235" s="26">
        <v>1</v>
      </c>
      <c r="AZ235" s="26">
        <v>3</v>
      </c>
      <c r="BA235" s="26">
        <v>3</v>
      </c>
      <c r="BB235" s="26">
        <v>1</v>
      </c>
      <c r="BC235" s="26">
        <v>1</v>
      </c>
      <c r="BD235" s="26">
        <f t="shared" si="313"/>
        <v>220</v>
      </c>
      <c r="BE235" s="26"/>
      <c r="BF235" s="26">
        <f t="shared" si="314"/>
        <v>272</v>
      </c>
      <c r="BG235" s="63">
        <f t="shared" si="311"/>
        <v>26</v>
      </c>
      <c r="BH235" s="26"/>
      <c r="BI235" s="138">
        <f t="shared" si="315"/>
        <v>272</v>
      </c>
      <c r="BJ235" s="138">
        <f t="shared" si="316"/>
        <v>544</v>
      </c>
      <c r="BK235" s="138">
        <f t="shared" si="317"/>
        <v>764</v>
      </c>
      <c r="BL235" s="138">
        <f t="shared" si="318"/>
        <v>984</v>
      </c>
      <c r="BM235" s="138">
        <f t="shared" si="319"/>
        <v>1256</v>
      </c>
      <c r="BN235" s="138">
        <f t="shared" si="320"/>
        <v>1528</v>
      </c>
      <c r="BO235" s="138">
        <f t="shared" si="321"/>
        <v>1748</v>
      </c>
      <c r="BP235" s="138">
        <f t="shared" si="322"/>
        <v>0</v>
      </c>
      <c r="BQ235" s="26"/>
      <c r="BR235" s="26" t="str">
        <f t="shared" si="323"/>
        <v>yes2</v>
      </c>
      <c r="BS235" s="26" t="str">
        <f t="shared" si="309"/>
        <v>Int</v>
      </c>
      <c r="BT235" s="26"/>
      <c r="BU235" s="26"/>
      <c r="BV235" s="1">
        <f t="shared" si="334"/>
        <v>0</v>
      </c>
      <c r="BW235" s="1">
        <f t="shared" si="334"/>
        <v>0</v>
      </c>
      <c r="BX235" s="1">
        <f t="shared" si="334"/>
        <v>0</v>
      </c>
      <c r="BY235" s="1">
        <f t="shared" si="334"/>
        <v>0</v>
      </c>
      <c r="BZ235" s="1">
        <f t="shared" si="334"/>
        <v>0</v>
      </c>
      <c r="CA235" s="1">
        <f t="shared" si="334"/>
        <v>0</v>
      </c>
      <c r="CB235" s="1">
        <f t="shared" si="334"/>
        <v>0</v>
      </c>
      <c r="CC235" s="1">
        <f t="shared" si="334"/>
        <v>0</v>
      </c>
      <c r="CD235" s="1">
        <f t="shared" si="334"/>
        <v>0</v>
      </c>
      <c r="CE235" s="1">
        <f t="shared" si="334"/>
        <v>0</v>
      </c>
      <c r="CF235" s="1">
        <f t="shared" si="335"/>
        <v>0</v>
      </c>
      <c r="CG235" s="1">
        <f t="shared" si="335"/>
        <v>0</v>
      </c>
      <c r="CH235" s="1">
        <f t="shared" si="335"/>
        <v>0</v>
      </c>
      <c r="CI235" s="1">
        <f t="shared" si="335"/>
        <v>0</v>
      </c>
      <c r="CJ235" s="1">
        <f t="shared" si="335"/>
        <v>0</v>
      </c>
      <c r="CK235" s="1">
        <f t="shared" si="335"/>
        <v>0</v>
      </c>
      <c r="CL235" s="1">
        <f t="shared" si="335"/>
        <v>0</v>
      </c>
      <c r="CM235" s="1">
        <f t="shared" si="335"/>
        <v>0</v>
      </c>
      <c r="CN235" s="1">
        <f t="shared" si="335"/>
        <v>0</v>
      </c>
      <c r="CO235" s="1">
        <f t="shared" si="335"/>
        <v>1</v>
      </c>
      <c r="CP235" s="1">
        <f t="shared" si="336"/>
        <v>0</v>
      </c>
      <c r="CQ235" s="1">
        <f t="shared" si="336"/>
        <v>0</v>
      </c>
      <c r="CR235" s="1">
        <f t="shared" si="336"/>
        <v>0</v>
      </c>
      <c r="CS235" s="1">
        <f t="shared" si="336"/>
        <v>0</v>
      </c>
      <c r="CT235" s="1">
        <f t="shared" si="336"/>
        <v>0</v>
      </c>
      <c r="CU235" s="1">
        <f t="shared" si="336"/>
        <v>0</v>
      </c>
      <c r="CV235" s="1">
        <f t="shared" si="336"/>
        <v>0</v>
      </c>
      <c r="CW235" s="1">
        <f t="shared" si="336"/>
        <v>0</v>
      </c>
      <c r="CX235" s="1">
        <f t="shared" si="336"/>
        <v>0</v>
      </c>
      <c r="CY235" s="1">
        <f t="shared" si="336"/>
        <v>0</v>
      </c>
      <c r="CZ235" s="1">
        <f t="shared" si="337"/>
        <v>0</v>
      </c>
      <c r="DA235" s="1">
        <f t="shared" si="337"/>
        <v>0</v>
      </c>
      <c r="DB235" s="1">
        <f t="shared" si="337"/>
        <v>0</v>
      </c>
      <c r="DC235" s="1">
        <f t="shared" si="337"/>
        <v>0</v>
      </c>
      <c r="DD235" s="1">
        <f t="shared" si="337"/>
        <v>0</v>
      </c>
      <c r="DE235" s="1">
        <f t="shared" si="337"/>
        <v>0</v>
      </c>
      <c r="DF235" s="1">
        <f t="shared" si="337"/>
        <v>0</v>
      </c>
      <c r="DG235" s="1">
        <f t="shared" si="337"/>
        <v>0</v>
      </c>
      <c r="DH235" s="1">
        <f t="shared" si="337"/>
        <v>0</v>
      </c>
      <c r="DI235" s="1">
        <f t="shared" si="337"/>
        <v>0</v>
      </c>
      <c r="DJ235" s="1">
        <f t="shared" si="338"/>
        <v>0</v>
      </c>
      <c r="DK235" s="1">
        <f t="shared" si="338"/>
        <v>0</v>
      </c>
      <c r="DL235" s="1">
        <f t="shared" si="338"/>
        <v>0</v>
      </c>
      <c r="DM235" s="1">
        <f t="shared" si="338"/>
        <v>0</v>
      </c>
      <c r="DN235" s="1">
        <f t="shared" si="338"/>
        <v>0</v>
      </c>
      <c r="DO235" s="1">
        <f t="shared" si="338"/>
        <v>0</v>
      </c>
      <c r="DP235" s="26"/>
      <c r="DQ235" s="26"/>
      <c r="DR235" s="26"/>
      <c r="DS235" s="26"/>
      <c r="DT235" s="26"/>
      <c r="DU235" s="142"/>
      <c r="DV235" s="26"/>
      <c r="DW235" s="48">
        <v>222</v>
      </c>
      <c r="DX235" s="26" t="str">
        <f>IFERROR(INDEX(AT$11:AT$2000,_xlfn.AGGREGATE(15,6,(ROW(AT$11:AT$2000)-ROW(AT$11)+1)/($AU$11:$AU$2000=$DY$8),ROWS(DX$11:DX235))),"")</f>
        <v/>
      </c>
      <c r="DY235" s="4" t="str">
        <f>IFERROR(INDEX(AU$11:AU$2000,_xlfn.AGGREGATE(15,6,(ROW(AU$11:AU$2000)-ROW(AU$11)+1)/($AU$11:$AU$2000=$DY$8),ROWS(DY$11:DY235))),"")</f>
        <v/>
      </c>
      <c r="DZ235" s="26" t="str">
        <f>IFERROR(INDEX(AV$11:AV$2000,_xlfn.AGGREGATE(15,6,(ROW(AV$11:AV$2000)-ROW(AV$11)+1)/($AU$11:$AU$2000=$DY$8),ROWS(DZ$11:DZ235))),"")</f>
        <v/>
      </c>
      <c r="EA235" s="26" t="str">
        <f>IFERROR(INDEX(AW$11:AW$2000,_xlfn.AGGREGATE(15,6,(ROW(AW$11:AW$2000)-ROW(AW$11)+1)/($AU$11:$AU$2000=$DY$8),ROWS(EA$11:EA235))),"")</f>
        <v/>
      </c>
      <c r="EB235" s="26" t="str">
        <f>IFERROR(INDEX(AX$11:AX$2000,_xlfn.AGGREGATE(15,6,(ROW(AX$11:AX$2000)-ROW(AX$11)+1)/($AU$11:$AU$2000=$DY$8),ROWS(EB$11:EB235))),"")</f>
        <v/>
      </c>
      <c r="EC235" s="26" t="str">
        <f>IFERROR(INDEX(AY$11:AY$2000,_xlfn.AGGREGATE(15,6,(ROW(AY$11:AY$2000)-ROW(AY$11)+1)/($AU$11:$AU$2000=$DY$8),ROWS(EC$11:EC235))),"")</f>
        <v/>
      </c>
      <c r="ED235" s="26" t="str">
        <f>IFERROR(INDEX(AZ$11:AZ$2000,_xlfn.AGGREGATE(15,6,(ROW(AZ$11:AZ$2000)-ROW(AZ$11)+1)/($AU$11:$AU$2000=$DY$8),ROWS(ED$11:ED235))),"")</f>
        <v/>
      </c>
      <c r="EE235" s="26" t="str">
        <f>IFERROR(INDEX(BA$11:BA$2000,_xlfn.AGGREGATE(15,6,(ROW(BA$11:BA$2000)-ROW(BA$11)+1)/($AU$11:$AU$2000=$DY$8),ROWS(EE$11:EE235))),"")</f>
        <v/>
      </c>
      <c r="EF235" s="26" t="str">
        <f>IFERROR(INDEX(BB$11:BB$2000,_xlfn.AGGREGATE(15,6,(ROW(BB$11:BB$2000)-ROW(BB$11)+1)/($AU$11:$AU$2000=$DY$8),ROWS(EF$11:EF235))),"")</f>
        <v/>
      </c>
      <c r="EG235" s="26" t="str">
        <f>IFERROR(INDEX(BC$11:BC$2000,_xlfn.AGGREGATE(15,6,(ROW(BC$11:BC$2000)-ROW(BC$11)+1)/($AU$11:$AU$2000=$DY$8),ROWS(EG$11:EG235))),"")</f>
        <v/>
      </c>
      <c r="EH235" s="26" t="str">
        <f>IFERROR(INDEX(BD$11:BD$2000,_xlfn.AGGREGATE(15,6,(ROW(BD$11:BD$2000)-ROW(BD$11)+1)/($AU$11:$AU$2000=$DY$8),ROWS(EH$11:EH235))),"")</f>
        <v/>
      </c>
      <c r="EI235" s="26" t="str">
        <f>IFERROR(INDEX(BE$11:BE$2000,_xlfn.AGGREGATE(15,6,(ROW(BE$11:BE$2000)-ROW(BE$11)+1)/($AU$11:$AU$2000=$DY$8),ROWS(EI$11:EI235))),"")</f>
        <v/>
      </c>
      <c r="EJ235" s="26" t="str">
        <f>IFERROR(INDEX(BF$11:BF$2000,_xlfn.AGGREGATE(15,6,(ROW(BF$11:BF$2000)-ROW(BF$11)+1)/($AU$11:$AU$2000=$DY$8),ROWS(EJ$11:EJ235))),"")</f>
        <v/>
      </c>
      <c r="EK235" s="26" t="str">
        <f>IFERROR(INDEX(BG$11:BG$2000,_xlfn.AGGREGATE(15,6,(ROW(BG$11:BG$2000)-ROW(BG$11)+1)/($AU$11:$AU$2000=$DY$8),ROWS(EK$11:EK235))),"")</f>
        <v/>
      </c>
      <c r="EL235" s="26" t="str">
        <f>IFERROR(INDEX(BH$11:BH$2000,_xlfn.AGGREGATE(15,6,(ROW(BH$11:BH$2000)-ROW(BH$11)+1)/($AU$11:$AU$2000=$DY$8),ROWS(EL$11:EL235))),"")</f>
        <v/>
      </c>
      <c r="EM235" s="26" t="str">
        <f>IFERROR(INDEX(BI$11:BI$2000,_xlfn.AGGREGATE(15,6,(ROW(BI$11:BI$2000)-ROW(BI$11)+1)/($AU$11:$AU$2000=$DY$8),ROWS(EM$11:EM235))),"")</f>
        <v/>
      </c>
      <c r="EN235" s="26" t="str">
        <f>IFERROR(INDEX(BJ$11:BJ$2000,_xlfn.AGGREGATE(15,6,(ROW(BJ$11:BJ$2000)-ROW(BJ$11)+1)/($AU$11:$AU$2000=$DY$8),ROWS(EN$11:EN235))),"")</f>
        <v/>
      </c>
      <c r="EO235" s="26" t="str">
        <f>IFERROR(INDEX(BK$11:BK$2000,_xlfn.AGGREGATE(15,6,(ROW(BK$11:BK$2000)-ROW(BK$11)+1)/($AU$11:$AU$2000=$DY$8),ROWS(EO$11:EO235))),"")</f>
        <v/>
      </c>
      <c r="EP235" s="26" t="str">
        <f>IFERROR(INDEX(BL$11:BL$2000,_xlfn.AGGREGATE(15,6,(ROW(BL$11:BL$2000)-ROW(BL$11)+1)/($AU$11:$AU$2000=$DY$8),ROWS(EP$11:EP235))),"")</f>
        <v/>
      </c>
      <c r="EQ235" s="26" t="str">
        <f>IFERROR(INDEX(BM$11:BM$2000,_xlfn.AGGREGATE(15,6,(ROW(BM$11:BM$2000)-ROW(BM$11)+1)/($AU$11:$AU$2000=$DY$8),ROWS(EQ$11:EQ235))),"")</f>
        <v/>
      </c>
      <c r="ER235" s="26" t="str">
        <f>IFERROR(INDEX(BN$11:BN$2000,_xlfn.AGGREGATE(15,6,(ROW(BN$11:BN$2000)-ROW(BN$11)+1)/($AU$11:$AU$2000=$DY$8),ROWS(ER$11:ER235))),"")</f>
        <v/>
      </c>
      <c r="ES235" s="26" t="str">
        <f>IFERROR(INDEX(BO$11:BO$2000,_xlfn.AGGREGATE(15,6,(ROW(BO$11:BO$2000)-ROW(BO$11)+1)/($AU$11:$AU$2000=$DY$8),ROWS(ES$11:ES235))),"")</f>
        <v/>
      </c>
      <c r="ET235" s="63" t="str">
        <f>IFERROR(INDEX(BP$11:BP$2000,_xlfn.AGGREGATE(15,6,(ROW(BP$11:BP$2000)-ROW(BP$11)+1)/($AU$11:$AU$2000=$DY$8),ROWS(ET$11:ET235))),"")</f>
        <v/>
      </c>
      <c r="EU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49"/>
      <c r="FV235" s="21"/>
      <c r="FW235" s="25"/>
      <c r="FX235" s="25"/>
      <c r="FY235" s="25"/>
      <c r="FZ235" s="25"/>
      <c r="GA235" s="25"/>
      <c r="GB235" s="25"/>
      <c r="GC235" s="25"/>
      <c r="GD235" s="25"/>
      <c r="GE235" s="25"/>
      <c r="GF235" s="25"/>
      <c r="GG235" s="25"/>
      <c r="GH235" s="25"/>
      <c r="GI235" s="25"/>
      <c r="GJ235" s="25"/>
      <c r="GK235" s="25"/>
      <c r="GL235" s="25"/>
      <c r="GM235" s="25"/>
      <c r="GN235" s="25"/>
    </row>
    <row r="236" spans="14:215" x14ac:dyDescent="0.3">
      <c r="N236" s="2"/>
      <c r="O236" s="25"/>
      <c r="P236" s="25"/>
      <c r="Q236" s="25"/>
      <c r="R236" s="25"/>
      <c r="S236" s="25"/>
      <c r="T236" s="25"/>
      <c r="U236" s="25"/>
      <c r="V236" s="2"/>
      <c r="W236" s="2"/>
      <c r="X236" s="2"/>
      <c r="Y236" s="25"/>
      <c r="Z236" s="25"/>
      <c r="AA236" s="25"/>
      <c r="AB236" s="2"/>
      <c r="AC236" s="25"/>
      <c r="AD236" s="25"/>
      <c r="AE236" s="25"/>
      <c r="AF236" s="25"/>
      <c r="AG236" s="25"/>
      <c r="AH236" s="25"/>
      <c r="AI236" s="25"/>
      <c r="AJ236" s="25"/>
      <c r="AK236" s="25"/>
      <c r="AL236" s="25"/>
      <c r="AM236" s="25"/>
      <c r="AN236" s="25"/>
      <c r="AO236" s="25"/>
      <c r="AP236" s="25"/>
      <c r="AQ236" s="25"/>
      <c r="AR236" s="142"/>
      <c r="AS236" s="18">
        <v>27</v>
      </c>
      <c r="AT236" s="26" t="s">
        <v>122</v>
      </c>
      <c r="AU236" s="4" t="str">
        <f t="shared" si="312"/>
        <v>FAIL</v>
      </c>
      <c r="AV236" s="26">
        <v>3</v>
      </c>
      <c r="AW236" s="26">
        <v>3</v>
      </c>
      <c r="AX236" s="26">
        <v>1</v>
      </c>
      <c r="AY236" s="26">
        <v>1</v>
      </c>
      <c r="AZ236" s="26">
        <v>3</v>
      </c>
      <c r="BA236" s="26">
        <v>3</v>
      </c>
      <c r="BB236" s="26">
        <v>1</v>
      </c>
      <c r="BC236" s="26">
        <v>1</v>
      </c>
      <c r="BD236" s="26">
        <f t="shared" si="313"/>
        <v>219</v>
      </c>
      <c r="BE236" s="26"/>
      <c r="BF236" s="26">
        <f t="shared" si="314"/>
        <v>273</v>
      </c>
      <c r="BG236" s="63">
        <f t="shared" si="311"/>
        <v>27</v>
      </c>
      <c r="BH236" s="26"/>
      <c r="BI236" s="138">
        <f t="shared" si="315"/>
        <v>273</v>
      </c>
      <c r="BJ236" s="138">
        <f t="shared" si="316"/>
        <v>546</v>
      </c>
      <c r="BK236" s="138">
        <f t="shared" si="317"/>
        <v>765</v>
      </c>
      <c r="BL236" s="138">
        <f t="shared" si="318"/>
        <v>984</v>
      </c>
      <c r="BM236" s="138">
        <f t="shared" si="319"/>
        <v>1257</v>
      </c>
      <c r="BN236" s="138">
        <f t="shared" si="320"/>
        <v>1530</v>
      </c>
      <c r="BO236" s="138">
        <f t="shared" si="321"/>
        <v>1749</v>
      </c>
      <c r="BP236" s="138">
        <f t="shared" si="322"/>
        <v>0</v>
      </c>
      <c r="BQ236" s="26"/>
      <c r="BR236" s="26" t="str">
        <f t="shared" si="323"/>
        <v>yes2</v>
      </c>
      <c r="BS236" s="26" t="str">
        <f t="shared" si="309"/>
        <v>Int</v>
      </c>
      <c r="BT236" s="26"/>
      <c r="BU236" s="26"/>
      <c r="BV236" s="1">
        <f t="shared" si="334"/>
        <v>0</v>
      </c>
      <c r="BW236" s="1">
        <f t="shared" si="334"/>
        <v>0</v>
      </c>
      <c r="BX236" s="1">
        <f t="shared" si="334"/>
        <v>0</v>
      </c>
      <c r="BY236" s="1">
        <f t="shared" si="334"/>
        <v>0</v>
      </c>
      <c r="BZ236" s="1">
        <f t="shared" si="334"/>
        <v>0</v>
      </c>
      <c r="CA236" s="1">
        <f t="shared" si="334"/>
        <v>0</v>
      </c>
      <c r="CB236" s="1">
        <f t="shared" si="334"/>
        <v>0</v>
      </c>
      <c r="CC236" s="1">
        <f t="shared" si="334"/>
        <v>0</v>
      </c>
      <c r="CD236" s="1">
        <f t="shared" si="334"/>
        <v>0</v>
      </c>
      <c r="CE236" s="1">
        <f t="shared" si="334"/>
        <v>0</v>
      </c>
      <c r="CF236" s="1">
        <f t="shared" si="335"/>
        <v>0</v>
      </c>
      <c r="CG236" s="1">
        <f t="shared" si="335"/>
        <v>0</v>
      </c>
      <c r="CH236" s="1">
        <f t="shared" si="335"/>
        <v>0</v>
      </c>
      <c r="CI236" s="1">
        <f t="shared" si="335"/>
        <v>0</v>
      </c>
      <c r="CJ236" s="1">
        <f t="shared" si="335"/>
        <v>0</v>
      </c>
      <c r="CK236" s="1">
        <f t="shared" si="335"/>
        <v>0</v>
      </c>
      <c r="CL236" s="1">
        <f t="shared" si="335"/>
        <v>0</v>
      </c>
      <c r="CM236" s="1">
        <f t="shared" si="335"/>
        <v>0</v>
      </c>
      <c r="CN236" s="1">
        <f t="shared" si="335"/>
        <v>0</v>
      </c>
      <c r="CO236" s="1">
        <f t="shared" si="335"/>
        <v>1</v>
      </c>
      <c r="CP236" s="1">
        <f t="shared" si="336"/>
        <v>0</v>
      </c>
      <c r="CQ236" s="1">
        <f t="shared" si="336"/>
        <v>0</v>
      </c>
      <c r="CR236" s="1">
        <f t="shared" si="336"/>
        <v>0</v>
      </c>
      <c r="CS236" s="1">
        <f t="shared" si="336"/>
        <v>0</v>
      </c>
      <c r="CT236" s="1">
        <f t="shared" si="336"/>
        <v>0</v>
      </c>
      <c r="CU236" s="1">
        <f t="shared" si="336"/>
        <v>0</v>
      </c>
      <c r="CV236" s="1">
        <f t="shared" si="336"/>
        <v>0</v>
      </c>
      <c r="CW236" s="1">
        <f t="shared" si="336"/>
        <v>0</v>
      </c>
      <c r="CX236" s="1">
        <f t="shared" si="336"/>
        <v>0</v>
      </c>
      <c r="CY236" s="1">
        <f t="shared" si="336"/>
        <v>0</v>
      </c>
      <c r="CZ236" s="1">
        <f t="shared" si="337"/>
        <v>0</v>
      </c>
      <c r="DA236" s="1">
        <f t="shared" si="337"/>
        <v>0</v>
      </c>
      <c r="DB236" s="1">
        <f t="shared" si="337"/>
        <v>0</v>
      </c>
      <c r="DC236" s="1">
        <f t="shared" si="337"/>
        <v>0</v>
      </c>
      <c r="DD236" s="1">
        <f t="shared" si="337"/>
        <v>0</v>
      </c>
      <c r="DE236" s="1">
        <f t="shared" si="337"/>
        <v>0</v>
      </c>
      <c r="DF236" s="1">
        <f t="shared" si="337"/>
        <v>0</v>
      </c>
      <c r="DG236" s="1">
        <f t="shared" si="337"/>
        <v>0</v>
      </c>
      <c r="DH236" s="1">
        <f t="shared" si="337"/>
        <v>0</v>
      </c>
      <c r="DI236" s="1">
        <f t="shared" si="337"/>
        <v>0</v>
      </c>
      <c r="DJ236" s="1">
        <f t="shared" si="338"/>
        <v>0</v>
      </c>
      <c r="DK236" s="1">
        <f t="shared" si="338"/>
        <v>0</v>
      </c>
      <c r="DL236" s="1">
        <f t="shared" si="338"/>
        <v>0</v>
      </c>
      <c r="DM236" s="1">
        <f t="shared" si="338"/>
        <v>0</v>
      </c>
      <c r="DN236" s="1">
        <f t="shared" si="338"/>
        <v>0</v>
      </c>
      <c r="DO236" s="1">
        <f t="shared" si="338"/>
        <v>0</v>
      </c>
      <c r="DP236" s="26"/>
      <c r="DQ236" s="26"/>
      <c r="DR236" s="26"/>
      <c r="DS236" s="26"/>
      <c r="DT236" s="26"/>
      <c r="DU236" s="142"/>
      <c r="DV236" s="26"/>
      <c r="DW236" s="48">
        <v>223</v>
      </c>
      <c r="DX236" s="26" t="str">
        <f>IFERROR(INDEX(AT$11:AT$2000,_xlfn.AGGREGATE(15,6,(ROW(AT$11:AT$2000)-ROW(AT$11)+1)/($AU$11:$AU$2000=$DY$8),ROWS(DX$11:DX236))),"")</f>
        <v/>
      </c>
      <c r="DY236" s="4" t="str">
        <f>IFERROR(INDEX(AU$11:AU$2000,_xlfn.AGGREGATE(15,6,(ROW(AU$11:AU$2000)-ROW(AU$11)+1)/($AU$11:$AU$2000=$DY$8),ROWS(DY$11:DY236))),"")</f>
        <v/>
      </c>
      <c r="DZ236" s="26" t="str">
        <f>IFERROR(INDEX(AV$11:AV$2000,_xlfn.AGGREGATE(15,6,(ROW(AV$11:AV$2000)-ROW(AV$11)+1)/($AU$11:$AU$2000=$DY$8),ROWS(DZ$11:DZ236))),"")</f>
        <v/>
      </c>
      <c r="EA236" s="26" t="str">
        <f>IFERROR(INDEX(AW$11:AW$2000,_xlfn.AGGREGATE(15,6,(ROW(AW$11:AW$2000)-ROW(AW$11)+1)/($AU$11:$AU$2000=$DY$8),ROWS(EA$11:EA236))),"")</f>
        <v/>
      </c>
      <c r="EB236" s="26" t="str">
        <f>IFERROR(INDEX(AX$11:AX$2000,_xlfn.AGGREGATE(15,6,(ROW(AX$11:AX$2000)-ROW(AX$11)+1)/($AU$11:$AU$2000=$DY$8),ROWS(EB$11:EB236))),"")</f>
        <v/>
      </c>
      <c r="EC236" s="26" t="str">
        <f>IFERROR(INDEX(AY$11:AY$2000,_xlfn.AGGREGATE(15,6,(ROW(AY$11:AY$2000)-ROW(AY$11)+1)/($AU$11:$AU$2000=$DY$8),ROWS(EC$11:EC236))),"")</f>
        <v/>
      </c>
      <c r="ED236" s="26" t="str">
        <f>IFERROR(INDEX(AZ$11:AZ$2000,_xlfn.AGGREGATE(15,6,(ROW(AZ$11:AZ$2000)-ROW(AZ$11)+1)/($AU$11:$AU$2000=$DY$8),ROWS(ED$11:ED236))),"")</f>
        <v/>
      </c>
      <c r="EE236" s="26" t="str">
        <f>IFERROR(INDEX(BA$11:BA$2000,_xlfn.AGGREGATE(15,6,(ROW(BA$11:BA$2000)-ROW(BA$11)+1)/($AU$11:$AU$2000=$DY$8),ROWS(EE$11:EE236))),"")</f>
        <v/>
      </c>
      <c r="EF236" s="26" t="str">
        <f>IFERROR(INDEX(BB$11:BB$2000,_xlfn.AGGREGATE(15,6,(ROW(BB$11:BB$2000)-ROW(BB$11)+1)/($AU$11:$AU$2000=$DY$8),ROWS(EF$11:EF236))),"")</f>
        <v/>
      </c>
      <c r="EG236" s="26" t="str">
        <f>IFERROR(INDEX(BC$11:BC$2000,_xlfn.AGGREGATE(15,6,(ROW(BC$11:BC$2000)-ROW(BC$11)+1)/($AU$11:$AU$2000=$DY$8),ROWS(EG$11:EG236))),"")</f>
        <v/>
      </c>
      <c r="EH236" s="26" t="str">
        <f>IFERROR(INDEX(BD$11:BD$2000,_xlfn.AGGREGATE(15,6,(ROW(BD$11:BD$2000)-ROW(BD$11)+1)/($AU$11:$AU$2000=$DY$8),ROWS(EH$11:EH236))),"")</f>
        <v/>
      </c>
      <c r="EI236" s="26" t="str">
        <f>IFERROR(INDEX(BE$11:BE$2000,_xlfn.AGGREGATE(15,6,(ROW(BE$11:BE$2000)-ROW(BE$11)+1)/($AU$11:$AU$2000=$DY$8),ROWS(EI$11:EI236))),"")</f>
        <v/>
      </c>
      <c r="EJ236" s="26" t="str">
        <f>IFERROR(INDEX(BF$11:BF$2000,_xlfn.AGGREGATE(15,6,(ROW(BF$11:BF$2000)-ROW(BF$11)+1)/($AU$11:$AU$2000=$DY$8),ROWS(EJ$11:EJ236))),"")</f>
        <v/>
      </c>
      <c r="EK236" s="26" t="str">
        <f>IFERROR(INDEX(BG$11:BG$2000,_xlfn.AGGREGATE(15,6,(ROW(BG$11:BG$2000)-ROW(BG$11)+1)/($AU$11:$AU$2000=$DY$8),ROWS(EK$11:EK236))),"")</f>
        <v/>
      </c>
      <c r="EL236" s="26" t="str">
        <f>IFERROR(INDEX(BH$11:BH$2000,_xlfn.AGGREGATE(15,6,(ROW(BH$11:BH$2000)-ROW(BH$11)+1)/($AU$11:$AU$2000=$DY$8),ROWS(EL$11:EL236))),"")</f>
        <v/>
      </c>
      <c r="EM236" s="26" t="str">
        <f>IFERROR(INDEX(BI$11:BI$2000,_xlfn.AGGREGATE(15,6,(ROW(BI$11:BI$2000)-ROW(BI$11)+1)/($AU$11:$AU$2000=$DY$8),ROWS(EM$11:EM236))),"")</f>
        <v/>
      </c>
      <c r="EN236" s="26" t="str">
        <f>IFERROR(INDEX(BJ$11:BJ$2000,_xlfn.AGGREGATE(15,6,(ROW(BJ$11:BJ$2000)-ROW(BJ$11)+1)/($AU$11:$AU$2000=$DY$8),ROWS(EN$11:EN236))),"")</f>
        <v/>
      </c>
      <c r="EO236" s="26" t="str">
        <f>IFERROR(INDEX(BK$11:BK$2000,_xlfn.AGGREGATE(15,6,(ROW(BK$11:BK$2000)-ROW(BK$11)+1)/($AU$11:$AU$2000=$DY$8),ROWS(EO$11:EO236))),"")</f>
        <v/>
      </c>
      <c r="EP236" s="26" t="str">
        <f>IFERROR(INDEX(BL$11:BL$2000,_xlfn.AGGREGATE(15,6,(ROW(BL$11:BL$2000)-ROW(BL$11)+1)/($AU$11:$AU$2000=$DY$8),ROWS(EP$11:EP236))),"")</f>
        <v/>
      </c>
      <c r="EQ236" s="26" t="str">
        <f>IFERROR(INDEX(BM$11:BM$2000,_xlfn.AGGREGATE(15,6,(ROW(BM$11:BM$2000)-ROW(BM$11)+1)/($AU$11:$AU$2000=$DY$8),ROWS(EQ$11:EQ236))),"")</f>
        <v/>
      </c>
      <c r="ER236" s="26" t="str">
        <f>IFERROR(INDEX(BN$11:BN$2000,_xlfn.AGGREGATE(15,6,(ROW(BN$11:BN$2000)-ROW(BN$11)+1)/($AU$11:$AU$2000=$DY$8),ROWS(ER$11:ER236))),"")</f>
        <v/>
      </c>
      <c r="ES236" s="26" t="str">
        <f>IFERROR(INDEX(BO$11:BO$2000,_xlfn.AGGREGATE(15,6,(ROW(BO$11:BO$2000)-ROW(BO$11)+1)/($AU$11:$AU$2000=$DY$8),ROWS(ES$11:ES236))),"")</f>
        <v/>
      </c>
      <c r="ET236" s="63" t="str">
        <f>IFERROR(INDEX(BP$11:BP$2000,_xlfn.AGGREGATE(15,6,(ROW(BP$11:BP$2000)-ROW(BP$11)+1)/($AU$11:$AU$2000=$DY$8),ROWS(ET$11:ET236))),"")</f>
        <v/>
      </c>
      <c r="EU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49"/>
      <c r="FV236" s="21"/>
      <c r="FW236" s="25"/>
      <c r="FX236" s="25"/>
      <c r="FY236" s="25"/>
      <c r="FZ236" s="25"/>
      <c r="GA236" s="25"/>
      <c r="GB236" s="25"/>
      <c r="GC236" s="25"/>
      <c r="GD236" s="25"/>
      <c r="GE236" s="25"/>
      <c r="GF236" s="25"/>
      <c r="GG236" s="25"/>
      <c r="GH236" s="25"/>
      <c r="GI236" s="25"/>
      <c r="GJ236" s="25"/>
      <c r="GK236" s="25"/>
      <c r="GL236" s="25"/>
      <c r="GM236" s="25"/>
      <c r="GN236" s="25"/>
    </row>
    <row r="237" spans="14:215" x14ac:dyDescent="0.3">
      <c r="N237" s="2"/>
      <c r="O237" s="25"/>
      <c r="P237" s="25"/>
      <c r="Q237" s="25"/>
      <c r="R237" s="25"/>
      <c r="S237" s="25"/>
      <c r="T237" s="25"/>
      <c r="U237" s="25"/>
      <c r="V237" s="2"/>
      <c r="W237" s="2"/>
      <c r="X237" s="2"/>
      <c r="Y237" s="25"/>
      <c r="Z237" s="25"/>
      <c r="AA237" s="25"/>
      <c r="AB237" s="2"/>
      <c r="AC237" s="25"/>
      <c r="AD237" s="25"/>
      <c r="AE237" s="25"/>
      <c r="AF237" s="25"/>
      <c r="AG237" s="25"/>
      <c r="AH237" s="25"/>
      <c r="AI237" s="25"/>
      <c r="AJ237" s="25"/>
      <c r="AK237" s="25"/>
      <c r="AL237" s="25"/>
      <c r="AM237" s="25"/>
      <c r="AN237" s="25"/>
      <c r="AO237" s="25"/>
      <c r="AP237" s="25"/>
      <c r="AQ237" s="25"/>
      <c r="AR237" s="142"/>
      <c r="AS237" s="18">
        <v>28</v>
      </c>
      <c r="AT237" s="26" t="s">
        <v>122</v>
      </c>
      <c r="AU237" s="4" t="str">
        <f t="shared" si="312"/>
        <v>FAIL</v>
      </c>
      <c r="AV237" s="26">
        <v>3</v>
      </c>
      <c r="AW237" s="26">
        <v>3</v>
      </c>
      <c r="AX237" s="26">
        <v>1</v>
      </c>
      <c r="AY237" s="26">
        <v>1</v>
      </c>
      <c r="AZ237" s="26">
        <v>3</v>
      </c>
      <c r="BA237" s="26">
        <v>3</v>
      </c>
      <c r="BB237" s="26">
        <v>1</v>
      </c>
      <c r="BC237" s="26">
        <v>1</v>
      </c>
      <c r="BD237" s="26">
        <f t="shared" si="313"/>
        <v>218</v>
      </c>
      <c r="BE237" s="26"/>
      <c r="BF237" s="26">
        <f t="shared" si="314"/>
        <v>274</v>
      </c>
      <c r="BG237" s="63">
        <f t="shared" si="311"/>
        <v>28</v>
      </c>
      <c r="BH237" s="26"/>
      <c r="BI237" s="138">
        <f t="shared" si="315"/>
        <v>274</v>
      </c>
      <c r="BJ237" s="138">
        <f t="shared" si="316"/>
        <v>548</v>
      </c>
      <c r="BK237" s="138">
        <f t="shared" si="317"/>
        <v>766</v>
      </c>
      <c r="BL237" s="138">
        <f t="shared" si="318"/>
        <v>984</v>
      </c>
      <c r="BM237" s="138">
        <f t="shared" si="319"/>
        <v>1258</v>
      </c>
      <c r="BN237" s="138">
        <f t="shared" si="320"/>
        <v>1532</v>
      </c>
      <c r="BO237" s="138">
        <f t="shared" si="321"/>
        <v>1750</v>
      </c>
      <c r="BP237" s="138">
        <f t="shared" si="322"/>
        <v>0</v>
      </c>
      <c r="BQ237" s="26"/>
      <c r="BR237" s="26" t="str">
        <f t="shared" si="323"/>
        <v>yes2</v>
      </c>
      <c r="BS237" s="26" t="str">
        <f t="shared" si="309"/>
        <v>Int</v>
      </c>
      <c r="BT237" s="26"/>
      <c r="BU237" s="26"/>
      <c r="BV237" s="1">
        <f t="shared" si="334"/>
        <v>0</v>
      </c>
      <c r="BW237" s="1">
        <f t="shared" si="334"/>
        <v>0</v>
      </c>
      <c r="BX237" s="1">
        <f t="shared" si="334"/>
        <v>0</v>
      </c>
      <c r="BY237" s="1">
        <f t="shared" si="334"/>
        <v>0</v>
      </c>
      <c r="BZ237" s="1">
        <f t="shared" si="334"/>
        <v>0</v>
      </c>
      <c r="CA237" s="1">
        <f t="shared" si="334"/>
        <v>0</v>
      </c>
      <c r="CB237" s="1">
        <f t="shared" si="334"/>
        <v>0</v>
      </c>
      <c r="CC237" s="1">
        <f t="shared" si="334"/>
        <v>0</v>
      </c>
      <c r="CD237" s="1">
        <f t="shared" si="334"/>
        <v>0</v>
      </c>
      <c r="CE237" s="1">
        <f t="shared" si="334"/>
        <v>0</v>
      </c>
      <c r="CF237" s="1">
        <f t="shared" si="335"/>
        <v>0</v>
      </c>
      <c r="CG237" s="1">
        <f t="shared" si="335"/>
        <v>0</v>
      </c>
      <c r="CH237" s="1">
        <f t="shared" si="335"/>
        <v>0</v>
      </c>
      <c r="CI237" s="1">
        <f t="shared" si="335"/>
        <v>0</v>
      </c>
      <c r="CJ237" s="1">
        <f t="shared" si="335"/>
        <v>0</v>
      </c>
      <c r="CK237" s="1">
        <f t="shared" si="335"/>
        <v>0</v>
      </c>
      <c r="CL237" s="1">
        <f t="shared" si="335"/>
        <v>0</v>
      </c>
      <c r="CM237" s="1">
        <f t="shared" si="335"/>
        <v>0</v>
      </c>
      <c r="CN237" s="1">
        <f t="shared" si="335"/>
        <v>0</v>
      </c>
      <c r="CO237" s="1">
        <f t="shared" si="335"/>
        <v>1</v>
      </c>
      <c r="CP237" s="1">
        <f t="shared" si="336"/>
        <v>0</v>
      </c>
      <c r="CQ237" s="1">
        <f t="shared" si="336"/>
        <v>0</v>
      </c>
      <c r="CR237" s="1">
        <f t="shared" si="336"/>
        <v>0</v>
      </c>
      <c r="CS237" s="1">
        <f t="shared" si="336"/>
        <v>0</v>
      </c>
      <c r="CT237" s="1">
        <f t="shared" si="336"/>
        <v>0</v>
      </c>
      <c r="CU237" s="1">
        <f t="shared" si="336"/>
        <v>0</v>
      </c>
      <c r="CV237" s="1">
        <f t="shared" si="336"/>
        <v>0</v>
      </c>
      <c r="CW237" s="1">
        <f t="shared" si="336"/>
        <v>0</v>
      </c>
      <c r="CX237" s="1">
        <f t="shared" si="336"/>
        <v>0</v>
      </c>
      <c r="CY237" s="1">
        <f t="shared" si="336"/>
        <v>0</v>
      </c>
      <c r="CZ237" s="1">
        <f t="shared" si="337"/>
        <v>0</v>
      </c>
      <c r="DA237" s="1">
        <f t="shared" si="337"/>
        <v>0</v>
      </c>
      <c r="DB237" s="1">
        <f t="shared" si="337"/>
        <v>0</v>
      </c>
      <c r="DC237" s="1">
        <f t="shared" si="337"/>
        <v>0</v>
      </c>
      <c r="DD237" s="1">
        <f t="shared" si="337"/>
        <v>0</v>
      </c>
      <c r="DE237" s="1">
        <f t="shared" si="337"/>
        <v>0</v>
      </c>
      <c r="DF237" s="1">
        <f t="shared" si="337"/>
        <v>0</v>
      </c>
      <c r="DG237" s="1">
        <f t="shared" si="337"/>
        <v>0</v>
      </c>
      <c r="DH237" s="1">
        <f t="shared" si="337"/>
        <v>0</v>
      </c>
      <c r="DI237" s="1">
        <f t="shared" si="337"/>
        <v>0</v>
      </c>
      <c r="DJ237" s="1">
        <f t="shared" si="338"/>
        <v>0</v>
      </c>
      <c r="DK237" s="1">
        <f t="shared" si="338"/>
        <v>0</v>
      </c>
      <c r="DL237" s="1">
        <f t="shared" si="338"/>
        <v>0</v>
      </c>
      <c r="DM237" s="1">
        <f t="shared" si="338"/>
        <v>0</v>
      </c>
      <c r="DN237" s="1">
        <f t="shared" si="338"/>
        <v>0</v>
      </c>
      <c r="DO237" s="1">
        <f t="shared" si="338"/>
        <v>0</v>
      </c>
      <c r="DP237" s="26"/>
      <c r="DQ237" s="26"/>
      <c r="DR237" s="26"/>
      <c r="DS237" s="26"/>
      <c r="DT237" s="26"/>
      <c r="DU237" s="142"/>
      <c r="DV237" s="26"/>
      <c r="DW237" s="48">
        <v>224</v>
      </c>
      <c r="DX237" s="26" t="str">
        <f>IFERROR(INDEX(AT$11:AT$2000,_xlfn.AGGREGATE(15,6,(ROW(AT$11:AT$2000)-ROW(AT$11)+1)/($AU$11:$AU$2000=$DY$8),ROWS(DX$11:DX237))),"")</f>
        <v/>
      </c>
      <c r="DY237" s="4" t="str">
        <f>IFERROR(INDEX(AU$11:AU$2000,_xlfn.AGGREGATE(15,6,(ROW(AU$11:AU$2000)-ROW(AU$11)+1)/($AU$11:$AU$2000=$DY$8),ROWS(DY$11:DY237))),"")</f>
        <v/>
      </c>
      <c r="DZ237" s="26" t="str">
        <f>IFERROR(INDEX(AV$11:AV$2000,_xlfn.AGGREGATE(15,6,(ROW(AV$11:AV$2000)-ROW(AV$11)+1)/($AU$11:$AU$2000=$DY$8),ROWS(DZ$11:DZ237))),"")</f>
        <v/>
      </c>
      <c r="EA237" s="26" t="str">
        <f>IFERROR(INDEX(AW$11:AW$2000,_xlfn.AGGREGATE(15,6,(ROW(AW$11:AW$2000)-ROW(AW$11)+1)/($AU$11:$AU$2000=$DY$8),ROWS(EA$11:EA237))),"")</f>
        <v/>
      </c>
      <c r="EB237" s="26" t="str">
        <f>IFERROR(INDEX(AX$11:AX$2000,_xlfn.AGGREGATE(15,6,(ROW(AX$11:AX$2000)-ROW(AX$11)+1)/($AU$11:$AU$2000=$DY$8),ROWS(EB$11:EB237))),"")</f>
        <v/>
      </c>
      <c r="EC237" s="26" t="str">
        <f>IFERROR(INDEX(AY$11:AY$2000,_xlfn.AGGREGATE(15,6,(ROW(AY$11:AY$2000)-ROW(AY$11)+1)/($AU$11:$AU$2000=$DY$8),ROWS(EC$11:EC237))),"")</f>
        <v/>
      </c>
      <c r="ED237" s="26" t="str">
        <f>IFERROR(INDEX(AZ$11:AZ$2000,_xlfn.AGGREGATE(15,6,(ROW(AZ$11:AZ$2000)-ROW(AZ$11)+1)/($AU$11:$AU$2000=$DY$8),ROWS(ED$11:ED237))),"")</f>
        <v/>
      </c>
      <c r="EE237" s="26" t="str">
        <f>IFERROR(INDEX(BA$11:BA$2000,_xlfn.AGGREGATE(15,6,(ROW(BA$11:BA$2000)-ROW(BA$11)+1)/($AU$11:$AU$2000=$DY$8),ROWS(EE$11:EE237))),"")</f>
        <v/>
      </c>
      <c r="EF237" s="26" t="str">
        <f>IFERROR(INDEX(BB$11:BB$2000,_xlfn.AGGREGATE(15,6,(ROW(BB$11:BB$2000)-ROW(BB$11)+1)/($AU$11:$AU$2000=$DY$8),ROWS(EF$11:EF237))),"")</f>
        <v/>
      </c>
      <c r="EG237" s="26" t="str">
        <f>IFERROR(INDEX(BC$11:BC$2000,_xlfn.AGGREGATE(15,6,(ROW(BC$11:BC$2000)-ROW(BC$11)+1)/($AU$11:$AU$2000=$DY$8),ROWS(EG$11:EG237))),"")</f>
        <v/>
      </c>
      <c r="EH237" s="26" t="str">
        <f>IFERROR(INDEX(BD$11:BD$2000,_xlfn.AGGREGATE(15,6,(ROW(BD$11:BD$2000)-ROW(BD$11)+1)/($AU$11:$AU$2000=$DY$8),ROWS(EH$11:EH237))),"")</f>
        <v/>
      </c>
      <c r="EI237" s="26" t="str">
        <f>IFERROR(INDEX(BE$11:BE$2000,_xlfn.AGGREGATE(15,6,(ROW(BE$11:BE$2000)-ROW(BE$11)+1)/($AU$11:$AU$2000=$DY$8),ROWS(EI$11:EI237))),"")</f>
        <v/>
      </c>
      <c r="EJ237" s="26" t="str">
        <f>IFERROR(INDEX(BF$11:BF$2000,_xlfn.AGGREGATE(15,6,(ROW(BF$11:BF$2000)-ROW(BF$11)+1)/($AU$11:$AU$2000=$DY$8),ROWS(EJ$11:EJ237))),"")</f>
        <v/>
      </c>
      <c r="EK237" s="26" t="str">
        <f>IFERROR(INDEX(BG$11:BG$2000,_xlfn.AGGREGATE(15,6,(ROW(BG$11:BG$2000)-ROW(BG$11)+1)/($AU$11:$AU$2000=$DY$8),ROWS(EK$11:EK237))),"")</f>
        <v/>
      </c>
      <c r="EL237" s="26" t="str">
        <f>IFERROR(INDEX(BH$11:BH$2000,_xlfn.AGGREGATE(15,6,(ROW(BH$11:BH$2000)-ROW(BH$11)+1)/($AU$11:$AU$2000=$DY$8),ROWS(EL$11:EL237))),"")</f>
        <v/>
      </c>
      <c r="EM237" s="26" t="str">
        <f>IFERROR(INDEX(BI$11:BI$2000,_xlfn.AGGREGATE(15,6,(ROW(BI$11:BI$2000)-ROW(BI$11)+1)/($AU$11:$AU$2000=$DY$8),ROWS(EM$11:EM237))),"")</f>
        <v/>
      </c>
      <c r="EN237" s="26" t="str">
        <f>IFERROR(INDEX(BJ$11:BJ$2000,_xlfn.AGGREGATE(15,6,(ROW(BJ$11:BJ$2000)-ROW(BJ$11)+1)/($AU$11:$AU$2000=$DY$8),ROWS(EN$11:EN237))),"")</f>
        <v/>
      </c>
      <c r="EO237" s="26" t="str">
        <f>IFERROR(INDEX(BK$11:BK$2000,_xlfn.AGGREGATE(15,6,(ROW(BK$11:BK$2000)-ROW(BK$11)+1)/($AU$11:$AU$2000=$DY$8),ROWS(EO$11:EO237))),"")</f>
        <v/>
      </c>
      <c r="EP237" s="26" t="str">
        <f>IFERROR(INDEX(BL$11:BL$2000,_xlfn.AGGREGATE(15,6,(ROW(BL$11:BL$2000)-ROW(BL$11)+1)/($AU$11:$AU$2000=$DY$8),ROWS(EP$11:EP237))),"")</f>
        <v/>
      </c>
      <c r="EQ237" s="26" t="str">
        <f>IFERROR(INDEX(BM$11:BM$2000,_xlfn.AGGREGATE(15,6,(ROW(BM$11:BM$2000)-ROW(BM$11)+1)/($AU$11:$AU$2000=$DY$8),ROWS(EQ$11:EQ237))),"")</f>
        <v/>
      </c>
      <c r="ER237" s="26" t="str">
        <f>IFERROR(INDEX(BN$11:BN$2000,_xlfn.AGGREGATE(15,6,(ROW(BN$11:BN$2000)-ROW(BN$11)+1)/($AU$11:$AU$2000=$DY$8),ROWS(ER$11:ER237))),"")</f>
        <v/>
      </c>
      <c r="ES237" s="26" t="str">
        <f>IFERROR(INDEX(BO$11:BO$2000,_xlfn.AGGREGATE(15,6,(ROW(BO$11:BO$2000)-ROW(BO$11)+1)/($AU$11:$AU$2000=$DY$8),ROWS(ES$11:ES237))),"")</f>
        <v/>
      </c>
      <c r="ET237" s="63" t="str">
        <f>IFERROR(INDEX(BP$11:BP$2000,_xlfn.AGGREGATE(15,6,(ROW(BP$11:BP$2000)-ROW(BP$11)+1)/($AU$11:$AU$2000=$DY$8),ROWS(ET$11:ET237))),"")</f>
        <v/>
      </c>
      <c r="EU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49"/>
      <c r="FV237" s="21"/>
      <c r="FW237" s="25"/>
      <c r="FX237" s="25"/>
      <c r="FY237" s="25"/>
      <c r="FZ237" s="25"/>
      <c r="GA237" s="25"/>
      <c r="GB237" s="25"/>
      <c r="GC237" s="25"/>
      <c r="GD237" s="25"/>
      <c r="GE237" s="25"/>
      <c r="GF237" s="25"/>
      <c r="GG237" s="25"/>
      <c r="GH237" s="25"/>
      <c r="GI237" s="25"/>
      <c r="GJ237" s="25"/>
      <c r="GK237" s="25"/>
      <c r="GL237" s="25"/>
      <c r="GM237" s="25"/>
      <c r="GN237" s="25"/>
    </row>
    <row r="238" spans="14:215" x14ac:dyDescent="0.3">
      <c r="N238" s="2"/>
      <c r="O238" s="25"/>
      <c r="P238" s="25"/>
      <c r="Q238" s="25"/>
      <c r="R238" s="25"/>
      <c r="S238" s="25"/>
      <c r="T238" s="25"/>
      <c r="U238" s="25"/>
      <c r="V238" s="2"/>
      <c r="W238" s="2"/>
      <c r="X238" s="2"/>
      <c r="Y238" s="25"/>
      <c r="Z238" s="25"/>
      <c r="AA238" s="25"/>
      <c r="AB238" s="2"/>
      <c r="AC238" s="25"/>
      <c r="AD238" s="25"/>
      <c r="AE238" s="25"/>
      <c r="AF238" s="25"/>
      <c r="AG238" s="25"/>
      <c r="AH238" s="25"/>
      <c r="AI238" s="25"/>
      <c r="AJ238" s="25"/>
      <c r="AK238" s="25"/>
      <c r="AL238" s="25"/>
      <c r="AM238" s="25"/>
      <c r="AN238" s="25"/>
      <c r="AO238" s="25"/>
      <c r="AP238" s="25"/>
      <c r="AQ238" s="25"/>
      <c r="AR238" s="142"/>
      <c r="AS238" s="18">
        <v>29</v>
      </c>
      <c r="AT238" s="26" t="s">
        <v>122</v>
      </c>
      <c r="AU238" s="4" t="str">
        <f t="shared" si="312"/>
        <v>FAIL</v>
      </c>
      <c r="AV238" s="26">
        <v>3</v>
      </c>
      <c r="AW238" s="26">
        <v>3</v>
      </c>
      <c r="AX238" s="26">
        <v>1</v>
      </c>
      <c r="AY238" s="26">
        <v>1</v>
      </c>
      <c r="AZ238" s="26">
        <v>3</v>
      </c>
      <c r="BA238" s="26">
        <v>3</v>
      </c>
      <c r="BB238" s="26">
        <v>1</v>
      </c>
      <c r="BC238" s="26">
        <v>1</v>
      </c>
      <c r="BD238" s="26">
        <f t="shared" si="313"/>
        <v>217</v>
      </c>
      <c r="BE238" s="26"/>
      <c r="BF238" s="26">
        <f t="shared" si="314"/>
        <v>275</v>
      </c>
      <c r="BG238" s="63">
        <f t="shared" si="311"/>
        <v>29</v>
      </c>
      <c r="BH238" s="26"/>
      <c r="BI238" s="138">
        <f t="shared" si="315"/>
        <v>275</v>
      </c>
      <c r="BJ238" s="138">
        <f t="shared" si="316"/>
        <v>550</v>
      </c>
      <c r="BK238" s="138">
        <f t="shared" si="317"/>
        <v>767</v>
      </c>
      <c r="BL238" s="138">
        <f t="shared" si="318"/>
        <v>984</v>
      </c>
      <c r="BM238" s="138">
        <f t="shared" si="319"/>
        <v>1259</v>
      </c>
      <c r="BN238" s="138">
        <f t="shared" si="320"/>
        <v>1534</v>
      </c>
      <c r="BO238" s="138">
        <f t="shared" si="321"/>
        <v>1751</v>
      </c>
      <c r="BP238" s="138">
        <f t="shared" si="322"/>
        <v>0</v>
      </c>
      <c r="BQ238" s="26"/>
      <c r="BR238" s="26" t="str">
        <f t="shared" si="323"/>
        <v>yes2</v>
      </c>
      <c r="BS238" s="26" t="str">
        <f t="shared" si="309"/>
        <v>Int</v>
      </c>
      <c r="BT238" s="26"/>
      <c r="BU238" s="26"/>
      <c r="BV238" s="1">
        <f t="shared" si="334"/>
        <v>0</v>
      </c>
      <c r="BW238" s="1">
        <f t="shared" si="334"/>
        <v>0</v>
      </c>
      <c r="BX238" s="1">
        <f t="shared" si="334"/>
        <v>0</v>
      </c>
      <c r="BY238" s="1">
        <f t="shared" si="334"/>
        <v>0</v>
      </c>
      <c r="BZ238" s="1">
        <f t="shared" si="334"/>
        <v>0</v>
      </c>
      <c r="CA238" s="1">
        <f t="shared" si="334"/>
        <v>0</v>
      </c>
      <c r="CB238" s="1">
        <f t="shared" si="334"/>
        <v>0</v>
      </c>
      <c r="CC238" s="1">
        <f t="shared" si="334"/>
        <v>0</v>
      </c>
      <c r="CD238" s="1">
        <f t="shared" si="334"/>
        <v>0</v>
      </c>
      <c r="CE238" s="1">
        <f t="shared" si="334"/>
        <v>0</v>
      </c>
      <c r="CF238" s="1">
        <f t="shared" si="335"/>
        <v>0</v>
      </c>
      <c r="CG238" s="1">
        <f t="shared" si="335"/>
        <v>0</v>
      </c>
      <c r="CH238" s="1">
        <f t="shared" si="335"/>
        <v>0</v>
      </c>
      <c r="CI238" s="1">
        <f t="shared" si="335"/>
        <v>0</v>
      </c>
      <c r="CJ238" s="1">
        <f t="shared" si="335"/>
        <v>0</v>
      </c>
      <c r="CK238" s="1">
        <f t="shared" si="335"/>
        <v>0</v>
      </c>
      <c r="CL238" s="1">
        <f t="shared" si="335"/>
        <v>0</v>
      </c>
      <c r="CM238" s="1">
        <f t="shared" si="335"/>
        <v>0</v>
      </c>
      <c r="CN238" s="1">
        <f t="shared" si="335"/>
        <v>0</v>
      </c>
      <c r="CO238" s="1">
        <f t="shared" si="335"/>
        <v>1</v>
      </c>
      <c r="CP238" s="1">
        <f t="shared" si="336"/>
        <v>0</v>
      </c>
      <c r="CQ238" s="1">
        <f t="shared" si="336"/>
        <v>0</v>
      </c>
      <c r="CR238" s="1">
        <f t="shared" si="336"/>
        <v>0</v>
      </c>
      <c r="CS238" s="1">
        <f t="shared" si="336"/>
        <v>0</v>
      </c>
      <c r="CT238" s="1">
        <f t="shared" si="336"/>
        <v>0</v>
      </c>
      <c r="CU238" s="1">
        <f t="shared" si="336"/>
        <v>0</v>
      </c>
      <c r="CV238" s="1">
        <f t="shared" si="336"/>
        <v>0</v>
      </c>
      <c r="CW238" s="1">
        <f t="shared" si="336"/>
        <v>0</v>
      </c>
      <c r="CX238" s="1">
        <f t="shared" si="336"/>
        <v>0</v>
      </c>
      <c r="CY238" s="1">
        <f t="shared" si="336"/>
        <v>0</v>
      </c>
      <c r="CZ238" s="1">
        <f t="shared" si="337"/>
        <v>0</v>
      </c>
      <c r="DA238" s="1">
        <f t="shared" si="337"/>
        <v>0</v>
      </c>
      <c r="DB238" s="1">
        <f t="shared" si="337"/>
        <v>0</v>
      </c>
      <c r="DC238" s="1">
        <f t="shared" si="337"/>
        <v>0</v>
      </c>
      <c r="DD238" s="1">
        <f t="shared" si="337"/>
        <v>0</v>
      </c>
      <c r="DE238" s="1">
        <f t="shared" si="337"/>
        <v>0</v>
      </c>
      <c r="DF238" s="1">
        <f t="shared" si="337"/>
        <v>0</v>
      </c>
      <c r="DG238" s="1">
        <f t="shared" si="337"/>
        <v>0</v>
      </c>
      <c r="DH238" s="1">
        <f t="shared" si="337"/>
        <v>0</v>
      </c>
      <c r="DI238" s="1">
        <f t="shared" si="337"/>
        <v>0</v>
      </c>
      <c r="DJ238" s="1">
        <f t="shared" si="338"/>
        <v>0</v>
      </c>
      <c r="DK238" s="1">
        <f t="shared" si="338"/>
        <v>0</v>
      </c>
      <c r="DL238" s="1">
        <f t="shared" si="338"/>
        <v>0</v>
      </c>
      <c r="DM238" s="1">
        <f t="shared" si="338"/>
        <v>0</v>
      </c>
      <c r="DN238" s="1">
        <f t="shared" si="338"/>
        <v>0</v>
      </c>
      <c r="DO238" s="1">
        <f t="shared" si="338"/>
        <v>0</v>
      </c>
      <c r="DP238" s="26"/>
      <c r="DQ238" s="26"/>
      <c r="DR238" s="26"/>
      <c r="DS238" s="26"/>
      <c r="DT238" s="26"/>
      <c r="DU238" s="142"/>
      <c r="DV238" s="26"/>
      <c r="DW238" s="48">
        <v>225</v>
      </c>
      <c r="DX238" s="26" t="str">
        <f>IFERROR(INDEX(AT$11:AT$2000,_xlfn.AGGREGATE(15,6,(ROW(AT$11:AT$2000)-ROW(AT$11)+1)/($AU$11:$AU$2000=$DY$8),ROWS(DX$11:DX238))),"")</f>
        <v/>
      </c>
      <c r="DY238" s="4" t="str">
        <f>IFERROR(INDEX(AU$11:AU$2000,_xlfn.AGGREGATE(15,6,(ROW(AU$11:AU$2000)-ROW(AU$11)+1)/($AU$11:$AU$2000=$DY$8),ROWS(DY$11:DY238))),"")</f>
        <v/>
      </c>
      <c r="DZ238" s="26" t="str">
        <f>IFERROR(INDEX(AV$11:AV$2000,_xlfn.AGGREGATE(15,6,(ROW(AV$11:AV$2000)-ROW(AV$11)+1)/($AU$11:$AU$2000=$DY$8),ROWS(DZ$11:DZ238))),"")</f>
        <v/>
      </c>
      <c r="EA238" s="26" t="str">
        <f>IFERROR(INDEX(AW$11:AW$2000,_xlfn.AGGREGATE(15,6,(ROW(AW$11:AW$2000)-ROW(AW$11)+1)/($AU$11:$AU$2000=$DY$8),ROWS(EA$11:EA238))),"")</f>
        <v/>
      </c>
      <c r="EB238" s="26" t="str">
        <f>IFERROR(INDEX(AX$11:AX$2000,_xlfn.AGGREGATE(15,6,(ROW(AX$11:AX$2000)-ROW(AX$11)+1)/($AU$11:$AU$2000=$DY$8),ROWS(EB$11:EB238))),"")</f>
        <v/>
      </c>
      <c r="EC238" s="26" t="str">
        <f>IFERROR(INDEX(AY$11:AY$2000,_xlfn.AGGREGATE(15,6,(ROW(AY$11:AY$2000)-ROW(AY$11)+1)/($AU$11:$AU$2000=$DY$8),ROWS(EC$11:EC238))),"")</f>
        <v/>
      </c>
      <c r="ED238" s="26" t="str">
        <f>IFERROR(INDEX(AZ$11:AZ$2000,_xlfn.AGGREGATE(15,6,(ROW(AZ$11:AZ$2000)-ROW(AZ$11)+1)/($AU$11:$AU$2000=$DY$8),ROWS(ED$11:ED238))),"")</f>
        <v/>
      </c>
      <c r="EE238" s="26" t="str">
        <f>IFERROR(INDEX(BA$11:BA$2000,_xlfn.AGGREGATE(15,6,(ROW(BA$11:BA$2000)-ROW(BA$11)+1)/($AU$11:$AU$2000=$DY$8),ROWS(EE$11:EE238))),"")</f>
        <v/>
      </c>
      <c r="EF238" s="26" t="str">
        <f>IFERROR(INDEX(BB$11:BB$2000,_xlfn.AGGREGATE(15,6,(ROW(BB$11:BB$2000)-ROW(BB$11)+1)/($AU$11:$AU$2000=$DY$8),ROWS(EF$11:EF238))),"")</f>
        <v/>
      </c>
      <c r="EG238" s="26" t="str">
        <f>IFERROR(INDEX(BC$11:BC$2000,_xlfn.AGGREGATE(15,6,(ROW(BC$11:BC$2000)-ROW(BC$11)+1)/($AU$11:$AU$2000=$DY$8),ROWS(EG$11:EG238))),"")</f>
        <v/>
      </c>
      <c r="EH238" s="26" t="str">
        <f>IFERROR(INDEX(BD$11:BD$2000,_xlfn.AGGREGATE(15,6,(ROW(BD$11:BD$2000)-ROW(BD$11)+1)/($AU$11:$AU$2000=$DY$8),ROWS(EH$11:EH238))),"")</f>
        <v/>
      </c>
      <c r="EI238" s="26" t="str">
        <f>IFERROR(INDEX(BE$11:BE$2000,_xlfn.AGGREGATE(15,6,(ROW(BE$11:BE$2000)-ROW(BE$11)+1)/($AU$11:$AU$2000=$DY$8),ROWS(EI$11:EI238))),"")</f>
        <v/>
      </c>
      <c r="EJ238" s="26" t="str">
        <f>IFERROR(INDEX(BF$11:BF$2000,_xlfn.AGGREGATE(15,6,(ROW(BF$11:BF$2000)-ROW(BF$11)+1)/($AU$11:$AU$2000=$DY$8),ROWS(EJ$11:EJ238))),"")</f>
        <v/>
      </c>
      <c r="EK238" s="26" t="str">
        <f>IFERROR(INDEX(BG$11:BG$2000,_xlfn.AGGREGATE(15,6,(ROW(BG$11:BG$2000)-ROW(BG$11)+1)/($AU$11:$AU$2000=$DY$8),ROWS(EK$11:EK238))),"")</f>
        <v/>
      </c>
      <c r="EL238" s="26" t="str">
        <f>IFERROR(INDEX(BH$11:BH$2000,_xlfn.AGGREGATE(15,6,(ROW(BH$11:BH$2000)-ROW(BH$11)+1)/($AU$11:$AU$2000=$DY$8),ROWS(EL$11:EL238))),"")</f>
        <v/>
      </c>
      <c r="EM238" s="26" t="str">
        <f>IFERROR(INDEX(BI$11:BI$2000,_xlfn.AGGREGATE(15,6,(ROW(BI$11:BI$2000)-ROW(BI$11)+1)/($AU$11:$AU$2000=$DY$8),ROWS(EM$11:EM238))),"")</f>
        <v/>
      </c>
      <c r="EN238" s="26" t="str">
        <f>IFERROR(INDEX(BJ$11:BJ$2000,_xlfn.AGGREGATE(15,6,(ROW(BJ$11:BJ$2000)-ROW(BJ$11)+1)/($AU$11:$AU$2000=$DY$8),ROWS(EN$11:EN238))),"")</f>
        <v/>
      </c>
      <c r="EO238" s="26" t="str">
        <f>IFERROR(INDEX(BK$11:BK$2000,_xlfn.AGGREGATE(15,6,(ROW(BK$11:BK$2000)-ROW(BK$11)+1)/($AU$11:$AU$2000=$DY$8),ROWS(EO$11:EO238))),"")</f>
        <v/>
      </c>
      <c r="EP238" s="26" t="str">
        <f>IFERROR(INDEX(BL$11:BL$2000,_xlfn.AGGREGATE(15,6,(ROW(BL$11:BL$2000)-ROW(BL$11)+1)/($AU$11:$AU$2000=$DY$8),ROWS(EP$11:EP238))),"")</f>
        <v/>
      </c>
      <c r="EQ238" s="26" t="str">
        <f>IFERROR(INDEX(BM$11:BM$2000,_xlfn.AGGREGATE(15,6,(ROW(BM$11:BM$2000)-ROW(BM$11)+1)/($AU$11:$AU$2000=$DY$8),ROWS(EQ$11:EQ238))),"")</f>
        <v/>
      </c>
      <c r="ER238" s="26" t="str">
        <f>IFERROR(INDEX(BN$11:BN$2000,_xlfn.AGGREGATE(15,6,(ROW(BN$11:BN$2000)-ROW(BN$11)+1)/($AU$11:$AU$2000=$DY$8),ROWS(ER$11:ER238))),"")</f>
        <v/>
      </c>
      <c r="ES238" s="26" t="str">
        <f>IFERROR(INDEX(BO$11:BO$2000,_xlfn.AGGREGATE(15,6,(ROW(BO$11:BO$2000)-ROW(BO$11)+1)/($AU$11:$AU$2000=$DY$8),ROWS(ES$11:ES238))),"")</f>
        <v/>
      </c>
      <c r="ET238" s="63" t="str">
        <f>IFERROR(INDEX(BP$11:BP$2000,_xlfn.AGGREGATE(15,6,(ROW(BP$11:BP$2000)-ROW(BP$11)+1)/($AU$11:$AU$2000=$DY$8),ROWS(ET$11:ET238))),"")</f>
        <v/>
      </c>
      <c r="EU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49"/>
      <c r="FV238" s="21"/>
      <c r="FW238" s="25"/>
      <c r="FX238" s="25"/>
      <c r="FY238" s="25"/>
      <c r="FZ238" s="25"/>
      <c r="GA238" s="25"/>
      <c r="GB238" s="25"/>
      <c r="GC238" s="25"/>
      <c r="GD238" s="25"/>
      <c r="GE238" s="25"/>
      <c r="GF238" s="25"/>
      <c r="GG238" s="25"/>
      <c r="GH238" s="25"/>
      <c r="GI238" s="25"/>
      <c r="GJ238" s="25"/>
      <c r="GK238" s="25"/>
      <c r="GL238" s="25"/>
      <c r="GM238" s="25"/>
      <c r="GN238" s="25"/>
    </row>
    <row r="239" spans="14:215" x14ac:dyDescent="0.3">
      <c r="N239" s="2"/>
      <c r="O239" s="25"/>
      <c r="P239" s="25"/>
      <c r="Q239" s="25"/>
      <c r="R239" s="25"/>
      <c r="S239" s="25"/>
      <c r="T239" s="25"/>
      <c r="U239" s="25"/>
      <c r="V239" s="2"/>
      <c r="W239" s="2"/>
      <c r="X239" s="2"/>
      <c r="Y239" s="25"/>
      <c r="Z239" s="25"/>
      <c r="AA239" s="25"/>
      <c r="AB239" s="2"/>
      <c r="AC239" s="25"/>
      <c r="AD239" s="25"/>
      <c r="AE239" s="25"/>
      <c r="AF239" s="25"/>
      <c r="AG239" s="25"/>
      <c r="AH239" s="25"/>
      <c r="AI239" s="25"/>
      <c r="AJ239" s="25"/>
      <c r="AK239" s="25"/>
      <c r="AL239" s="25"/>
      <c r="AM239" s="25"/>
      <c r="AN239" s="25"/>
      <c r="AO239" s="25"/>
      <c r="AP239" s="25"/>
      <c r="AQ239" s="25"/>
      <c r="AR239" s="142"/>
      <c r="AS239" s="18">
        <v>30</v>
      </c>
      <c r="AT239" s="26" t="s">
        <v>122</v>
      </c>
      <c r="AU239" s="4" t="str">
        <f t="shared" si="312"/>
        <v>FAIL</v>
      </c>
      <c r="AV239" s="26">
        <v>3</v>
      </c>
      <c r="AW239" s="26">
        <v>3</v>
      </c>
      <c r="AX239" s="26">
        <v>1</v>
      </c>
      <c r="AY239" s="26">
        <v>1</v>
      </c>
      <c r="AZ239" s="26">
        <v>3</v>
      </c>
      <c r="BA239" s="26">
        <v>3</v>
      </c>
      <c r="BB239" s="26">
        <v>1</v>
      </c>
      <c r="BC239" s="26">
        <v>1</v>
      </c>
      <c r="BD239" s="26">
        <f t="shared" si="313"/>
        <v>216</v>
      </c>
      <c r="BE239" s="26"/>
      <c r="BF239" s="26">
        <f t="shared" si="314"/>
        <v>276</v>
      </c>
      <c r="BG239" s="63">
        <f t="shared" si="311"/>
        <v>30</v>
      </c>
      <c r="BH239" s="26"/>
      <c r="BI239" s="138">
        <f t="shared" si="315"/>
        <v>276</v>
      </c>
      <c r="BJ239" s="138">
        <f t="shared" si="316"/>
        <v>552</v>
      </c>
      <c r="BK239" s="138">
        <f t="shared" si="317"/>
        <v>768</v>
      </c>
      <c r="BL239" s="138">
        <f t="shared" si="318"/>
        <v>984</v>
      </c>
      <c r="BM239" s="138">
        <f t="shared" si="319"/>
        <v>1260</v>
      </c>
      <c r="BN239" s="138">
        <f t="shared" si="320"/>
        <v>1536</v>
      </c>
      <c r="BO239" s="138">
        <f t="shared" si="321"/>
        <v>1752</v>
      </c>
      <c r="BP239" s="138">
        <f t="shared" si="322"/>
        <v>0</v>
      </c>
      <c r="BQ239" s="26"/>
      <c r="BR239" s="26" t="str">
        <f t="shared" si="323"/>
        <v>yes2</v>
      </c>
      <c r="BS239" s="26" t="str">
        <f t="shared" si="309"/>
        <v>Int</v>
      </c>
      <c r="BT239" s="26"/>
      <c r="BU239" s="26"/>
      <c r="BV239" s="1">
        <f t="shared" si="334"/>
        <v>0</v>
      </c>
      <c r="BW239" s="1">
        <f t="shared" si="334"/>
        <v>0</v>
      </c>
      <c r="BX239" s="1">
        <f t="shared" si="334"/>
        <v>0</v>
      </c>
      <c r="BY239" s="1">
        <f t="shared" si="334"/>
        <v>0</v>
      </c>
      <c r="BZ239" s="1">
        <f t="shared" si="334"/>
        <v>0</v>
      </c>
      <c r="CA239" s="1">
        <f t="shared" si="334"/>
        <v>0</v>
      </c>
      <c r="CB239" s="1">
        <f t="shared" si="334"/>
        <v>0</v>
      </c>
      <c r="CC239" s="1">
        <f t="shared" si="334"/>
        <v>0</v>
      </c>
      <c r="CD239" s="1">
        <f t="shared" si="334"/>
        <v>0</v>
      </c>
      <c r="CE239" s="1">
        <f t="shared" si="334"/>
        <v>0</v>
      </c>
      <c r="CF239" s="1">
        <f t="shared" si="335"/>
        <v>0</v>
      </c>
      <c r="CG239" s="1">
        <f t="shared" si="335"/>
        <v>0</v>
      </c>
      <c r="CH239" s="1">
        <f t="shared" si="335"/>
        <v>0</v>
      </c>
      <c r="CI239" s="1">
        <f t="shared" si="335"/>
        <v>0</v>
      </c>
      <c r="CJ239" s="1">
        <f t="shared" si="335"/>
        <v>0</v>
      </c>
      <c r="CK239" s="1">
        <f t="shared" si="335"/>
        <v>0</v>
      </c>
      <c r="CL239" s="1">
        <f t="shared" si="335"/>
        <v>0</v>
      </c>
      <c r="CM239" s="1">
        <f t="shared" si="335"/>
        <v>0</v>
      </c>
      <c r="CN239" s="1">
        <f t="shared" si="335"/>
        <v>0</v>
      </c>
      <c r="CO239" s="1">
        <f t="shared" si="335"/>
        <v>1</v>
      </c>
      <c r="CP239" s="1">
        <f t="shared" si="336"/>
        <v>0</v>
      </c>
      <c r="CQ239" s="1">
        <f t="shared" si="336"/>
        <v>0</v>
      </c>
      <c r="CR239" s="1">
        <f t="shared" si="336"/>
        <v>0</v>
      </c>
      <c r="CS239" s="1">
        <f t="shared" si="336"/>
        <v>0</v>
      </c>
      <c r="CT239" s="1">
        <f t="shared" si="336"/>
        <v>0</v>
      </c>
      <c r="CU239" s="1">
        <f t="shared" si="336"/>
        <v>0</v>
      </c>
      <c r="CV239" s="1">
        <f t="shared" si="336"/>
        <v>0</v>
      </c>
      <c r="CW239" s="1">
        <f t="shared" si="336"/>
        <v>0</v>
      </c>
      <c r="CX239" s="1">
        <f t="shared" si="336"/>
        <v>0</v>
      </c>
      <c r="CY239" s="1">
        <f t="shared" si="336"/>
        <v>0</v>
      </c>
      <c r="CZ239" s="1">
        <f t="shared" si="337"/>
        <v>0</v>
      </c>
      <c r="DA239" s="1">
        <f t="shared" si="337"/>
        <v>0</v>
      </c>
      <c r="DB239" s="1">
        <f t="shared" si="337"/>
        <v>0</v>
      </c>
      <c r="DC239" s="1">
        <f t="shared" si="337"/>
        <v>0</v>
      </c>
      <c r="DD239" s="1">
        <f t="shared" si="337"/>
        <v>0</v>
      </c>
      <c r="DE239" s="1">
        <f t="shared" si="337"/>
        <v>0</v>
      </c>
      <c r="DF239" s="1">
        <f t="shared" si="337"/>
        <v>0</v>
      </c>
      <c r="DG239" s="1">
        <f t="shared" si="337"/>
        <v>0</v>
      </c>
      <c r="DH239" s="1">
        <f t="shared" si="337"/>
        <v>0</v>
      </c>
      <c r="DI239" s="1">
        <f t="shared" si="337"/>
        <v>0</v>
      </c>
      <c r="DJ239" s="1">
        <f t="shared" si="338"/>
        <v>0</v>
      </c>
      <c r="DK239" s="1">
        <f t="shared" si="338"/>
        <v>0</v>
      </c>
      <c r="DL239" s="1">
        <f t="shared" si="338"/>
        <v>0</v>
      </c>
      <c r="DM239" s="1">
        <f t="shared" si="338"/>
        <v>0</v>
      </c>
      <c r="DN239" s="1">
        <f t="shared" si="338"/>
        <v>0</v>
      </c>
      <c r="DO239" s="1">
        <f t="shared" si="338"/>
        <v>0</v>
      </c>
      <c r="DP239" s="26"/>
      <c r="DQ239" s="26"/>
      <c r="DR239" s="26"/>
      <c r="DS239" s="26"/>
      <c r="DT239" s="26"/>
      <c r="DU239" s="142"/>
      <c r="DV239" s="26"/>
      <c r="DW239" s="48">
        <v>226</v>
      </c>
      <c r="DX239" s="26" t="str">
        <f>IFERROR(INDEX(AT$11:AT$2000,_xlfn.AGGREGATE(15,6,(ROW(AT$11:AT$2000)-ROW(AT$11)+1)/($AU$11:$AU$2000=$DY$8),ROWS(DX$11:DX239))),"")</f>
        <v/>
      </c>
      <c r="DY239" s="4" t="str">
        <f>IFERROR(INDEX(AU$11:AU$2000,_xlfn.AGGREGATE(15,6,(ROW(AU$11:AU$2000)-ROW(AU$11)+1)/($AU$11:$AU$2000=$DY$8),ROWS(DY$11:DY239))),"")</f>
        <v/>
      </c>
      <c r="DZ239" s="26" t="str">
        <f>IFERROR(INDEX(AV$11:AV$2000,_xlfn.AGGREGATE(15,6,(ROW(AV$11:AV$2000)-ROW(AV$11)+1)/($AU$11:$AU$2000=$DY$8),ROWS(DZ$11:DZ239))),"")</f>
        <v/>
      </c>
      <c r="EA239" s="26" t="str">
        <f>IFERROR(INDEX(AW$11:AW$2000,_xlfn.AGGREGATE(15,6,(ROW(AW$11:AW$2000)-ROW(AW$11)+1)/($AU$11:$AU$2000=$DY$8),ROWS(EA$11:EA239))),"")</f>
        <v/>
      </c>
      <c r="EB239" s="26" t="str">
        <f>IFERROR(INDEX(AX$11:AX$2000,_xlfn.AGGREGATE(15,6,(ROW(AX$11:AX$2000)-ROW(AX$11)+1)/($AU$11:$AU$2000=$DY$8),ROWS(EB$11:EB239))),"")</f>
        <v/>
      </c>
      <c r="EC239" s="26" t="str">
        <f>IFERROR(INDEX(AY$11:AY$2000,_xlfn.AGGREGATE(15,6,(ROW(AY$11:AY$2000)-ROW(AY$11)+1)/($AU$11:$AU$2000=$DY$8),ROWS(EC$11:EC239))),"")</f>
        <v/>
      </c>
      <c r="ED239" s="26" t="str">
        <f>IFERROR(INDEX(AZ$11:AZ$2000,_xlfn.AGGREGATE(15,6,(ROW(AZ$11:AZ$2000)-ROW(AZ$11)+1)/($AU$11:$AU$2000=$DY$8),ROWS(ED$11:ED239))),"")</f>
        <v/>
      </c>
      <c r="EE239" s="26" t="str">
        <f>IFERROR(INDEX(BA$11:BA$2000,_xlfn.AGGREGATE(15,6,(ROW(BA$11:BA$2000)-ROW(BA$11)+1)/($AU$11:$AU$2000=$DY$8),ROWS(EE$11:EE239))),"")</f>
        <v/>
      </c>
      <c r="EF239" s="26" t="str">
        <f>IFERROR(INDEX(BB$11:BB$2000,_xlfn.AGGREGATE(15,6,(ROW(BB$11:BB$2000)-ROW(BB$11)+1)/($AU$11:$AU$2000=$DY$8),ROWS(EF$11:EF239))),"")</f>
        <v/>
      </c>
      <c r="EG239" s="26" t="str">
        <f>IFERROR(INDEX(BC$11:BC$2000,_xlfn.AGGREGATE(15,6,(ROW(BC$11:BC$2000)-ROW(BC$11)+1)/($AU$11:$AU$2000=$DY$8),ROWS(EG$11:EG239))),"")</f>
        <v/>
      </c>
      <c r="EH239" s="26" t="str">
        <f>IFERROR(INDEX(BD$11:BD$2000,_xlfn.AGGREGATE(15,6,(ROW(BD$11:BD$2000)-ROW(BD$11)+1)/($AU$11:$AU$2000=$DY$8),ROWS(EH$11:EH239))),"")</f>
        <v/>
      </c>
      <c r="EI239" s="26" t="str">
        <f>IFERROR(INDEX(BE$11:BE$2000,_xlfn.AGGREGATE(15,6,(ROW(BE$11:BE$2000)-ROW(BE$11)+1)/($AU$11:$AU$2000=$DY$8),ROWS(EI$11:EI239))),"")</f>
        <v/>
      </c>
      <c r="EJ239" s="26" t="str">
        <f>IFERROR(INDEX(BF$11:BF$2000,_xlfn.AGGREGATE(15,6,(ROW(BF$11:BF$2000)-ROW(BF$11)+1)/($AU$11:$AU$2000=$DY$8),ROWS(EJ$11:EJ239))),"")</f>
        <v/>
      </c>
      <c r="EK239" s="26" t="str">
        <f>IFERROR(INDEX(BG$11:BG$2000,_xlfn.AGGREGATE(15,6,(ROW(BG$11:BG$2000)-ROW(BG$11)+1)/($AU$11:$AU$2000=$DY$8),ROWS(EK$11:EK239))),"")</f>
        <v/>
      </c>
      <c r="EL239" s="26" t="str">
        <f>IFERROR(INDEX(BH$11:BH$2000,_xlfn.AGGREGATE(15,6,(ROW(BH$11:BH$2000)-ROW(BH$11)+1)/($AU$11:$AU$2000=$DY$8),ROWS(EL$11:EL239))),"")</f>
        <v/>
      </c>
      <c r="EM239" s="26" t="str">
        <f>IFERROR(INDEX(BI$11:BI$2000,_xlfn.AGGREGATE(15,6,(ROW(BI$11:BI$2000)-ROW(BI$11)+1)/($AU$11:$AU$2000=$DY$8),ROWS(EM$11:EM239))),"")</f>
        <v/>
      </c>
      <c r="EN239" s="26" t="str">
        <f>IFERROR(INDEX(BJ$11:BJ$2000,_xlfn.AGGREGATE(15,6,(ROW(BJ$11:BJ$2000)-ROW(BJ$11)+1)/($AU$11:$AU$2000=$DY$8),ROWS(EN$11:EN239))),"")</f>
        <v/>
      </c>
      <c r="EO239" s="26" t="str">
        <f>IFERROR(INDEX(BK$11:BK$2000,_xlfn.AGGREGATE(15,6,(ROW(BK$11:BK$2000)-ROW(BK$11)+1)/($AU$11:$AU$2000=$DY$8),ROWS(EO$11:EO239))),"")</f>
        <v/>
      </c>
      <c r="EP239" s="26" t="str">
        <f>IFERROR(INDEX(BL$11:BL$2000,_xlfn.AGGREGATE(15,6,(ROW(BL$11:BL$2000)-ROW(BL$11)+1)/($AU$11:$AU$2000=$DY$8),ROWS(EP$11:EP239))),"")</f>
        <v/>
      </c>
      <c r="EQ239" s="26" t="str">
        <f>IFERROR(INDEX(BM$11:BM$2000,_xlfn.AGGREGATE(15,6,(ROW(BM$11:BM$2000)-ROW(BM$11)+1)/($AU$11:$AU$2000=$DY$8),ROWS(EQ$11:EQ239))),"")</f>
        <v/>
      </c>
      <c r="ER239" s="26" t="str">
        <f>IFERROR(INDEX(BN$11:BN$2000,_xlfn.AGGREGATE(15,6,(ROW(BN$11:BN$2000)-ROW(BN$11)+1)/($AU$11:$AU$2000=$DY$8),ROWS(ER$11:ER239))),"")</f>
        <v/>
      </c>
      <c r="ES239" s="26" t="str">
        <f>IFERROR(INDEX(BO$11:BO$2000,_xlfn.AGGREGATE(15,6,(ROW(BO$11:BO$2000)-ROW(BO$11)+1)/($AU$11:$AU$2000=$DY$8),ROWS(ES$11:ES239))),"")</f>
        <v/>
      </c>
      <c r="ET239" s="63" t="str">
        <f>IFERROR(INDEX(BP$11:BP$2000,_xlfn.AGGREGATE(15,6,(ROW(BP$11:BP$2000)-ROW(BP$11)+1)/($AU$11:$AU$2000=$DY$8),ROWS(ET$11:ET239))),"")</f>
        <v/>
      </c>
      <c r="EU239" s="25"/>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49"/>
      <c r="FV239" s="21"/>
      <c r="FW239" s="25"/>
      <c r="FX239" s="25"/>
      <c r="FY239" s="25"/>
      <c r="FZ239" s="25"/>
      <c r="GA239" s="25"/>
      <c r="GB239" s="25"/>
      <c r="GC239" s="25"/>
      <c r="GD239" s="25"/>
      <c r="GE239" s="25"/>
      <c r="GF239" s="25"/>
      <c r="GG239" s="25"/>
      <c r="GH239" s="25"/>
      <c r="GI239" s="25"/>
      <c r="GJ239" s="25"/>
      <c r="GK239" s="25"/>
      <c r="GL239" s="25"/>
      <c r="GM239" s="25"/>
      <c r="GN239" s="25"/>
    </row>
    <row r="240" spans="14:215" x14ac:dyDescent="0.3">
      <c r="N240" s="2"/>
      <c r="O240" s="25"/>
      <c r="P240" s="25"/>
      <c r="Q240" s="25"/>
      <c r="R240" s="25"/>
      <c r="S240" s="25"/>
      <c r="T240" s="25"/>
      <c r="U240" s="25"/>
      <c r="V240" s="2"/>
      <c r="W240" s="2"/>
      <c r="X240" s="2"/>
      <c r="Y240" s="25"/>
      <c r="Z240" s="25"/>
      <c r="AA240" s="25"/>
      <c r="AB240" s="2"/>
      <c r="AC240" s="25"/>
      <c r="AD240" s="25"/>
      <c r="AE240" s="25"/>
      <c r="AF240" s="25"/>
      <c r="AG240" s="25"/>
      <c r="AH240" s="25"/>
      <c r="AI240" s="25"/>
      <c r="AJ240" s="25"/>
      <c r="AK240" s="25"/>
      <c r="AL240" s="25"/>
      <c r="AM240" s="25"/>
      <c r="AN240" s="25"/>
      <c r="AO240" s="25"/>
      <c r="AP240" s="25"/>
      <c r="AQ240" s="25"/>
      <c r="AR240" s="142"/>
      <c r="AS240" s="18">
        <v>31</v>
      </c>
      <c r="AT240" s="26" t="s">
        <v>122</v>
      </c>
      <c r="AU240" s="4" t="str">
        <f t="shared" si="312"/>
        <v>FAIL</v>
      </c>
      <c r="AV240" s="26">
        <v>3</v>
      </c>
      <c r="AW240" s="26">
        <v>3</v>
      </c>
      <c r="AX240" s="26">
        <v>1</v>
      </c>
      <c r="AY240" s="26">
        <v>1</v>
      </c>
      <c r="AZ240" s="26">
        <v>3</v>
      </c>
      <c r="BA240" s="26">
        <v>3</v>
      </c>
      <c r="BB240" s="26">
        <v>1</v>
      </c>
      <c r="BC240" s="26">
        <v>1</v>
      </c>
      <c r="BD240" s="26">
        <f t="shared" si="313"/>
        <v>215</v>
      </c>
      <c r="BE240" s="26"/>
      <c r="BF240" s="26">
        <f t="shared" si="314"/>
        <v>277</v>
      </c>
      <c r="BG240" s="63">
        <f t="shared" si="311"/>
        <v>31</v>
      </c>
      <c r="BH240" s="26"/>
      <c r="BI240" s="138">
        <f t="shared" si="315"/>
        <v>277</v>
      </c>
      <c r="BJ240" s="138">
        <f t="shared" si="316"/>
        <v>554</v>
      </c>
      <c r="BK240" s="138">
        <f t="shared" si="317"/>
        <v>769</v>
      </c>
      <c r="BL240" s="138">
        <f t="shared" si="318"/>
        <v>984</v>
      </c>
      <c r="BM240" s="138">
        <f t="shared" si="319"/>
        <v>1261</v>
      </c>
      <c r="BN240" s="138">
        <f t="shared" si="320"/>
        <v>1538</v>
      </c>
      <c r="BO240" s="138">
        <f t="shared" si="321"/>
        <v>1753</v>
      </c>
      <c r="BP240" s="138">
        <f t="shared" si="322"/>
        <v>0</v>
      </c>
      <c r="BQ240" s="26"/>
      <c r="BR240" s="26" t="str">
        <f t="shared" si="323"/>
        <v>yes2</v>
      </c>
      <c r="BS240" s="26" t="str">
        <f t="shared" si="309"/>
        <v>Int</v>
      </c>
      <c r="BT240" s="26"/>
      <c r="BU240" s="26"/>
      <c r="BV240" s="1">
        <f t="shared" ref="BV240:CE249" si="339">IF(BV$3=0,0,IF(AND(ABS($BI240-BV$3)&gt;PostVertTotTol,ABS($BJ240-BV$3)&gt;PostVertTotTol,ABS($BK240-BV$3)&gt;PostVertTotTol,ABS($BL240-BV$3)&gt;PostVertTotTol,ABS($BM240-BV$3)&gt;PostVertTotTol,ABS($BN240-BV$3)&gt;PostVertTotTol,ABS($BO240-BV$3)&gt;PostVertTotTol,ABS($BP240-BV$3)&gt;PostVertTotTol),0,1))</f>
        <v>0</v>
      </c>
      <c r="BW240" s="1">
        <f t="shared" si="339"/>
        <v>0</v>
      </c>
      <c r="BX240" s="1">
        <f t="shared" si="339"/>
        <v>0</v>
      </c>
      <c r="BY240" s="1">
        <f t="shared" si="339"/>
        <v>0</v>
      </c>
      <c r="BZ240" s="1">
        <f t="shared" si="339"/>
        <v>0</v>
      </c>
      <c r="CA240" s="1">
        <f t="shared" si="339"/>
        <v>0</v>
      </c>
      <c r="CB240" s="1">
        <f t="shared" si="339"/>
        <v>0</v>
      </c>
      <c r="CC240" s="1">
        <f t="shared" si="339"/>
        <v>0</v>
      </c>
      <c r="CD240" s="1">
        <f t="shared" si="339"/>
        <v>0</v>
      </c>
      <c r="CE240" s="1">
        <f t="shared" si="339"/>
        <v>0</v>
      </c>
      <c r="CF240" s="1">
        <f t="shared" ref="CF240:CO249" si="340">IF(CF$3=0,0,IF(AND(ABS($BI240-CF$3)&gt;PostVertTotTol,ABS($BJ240-CF$3)&gt;PostVertTotTol,ABS($BK240-CF$3)&gt;PostVertTotTol,ABS($BL240-CF$3)&gt;PostVertTotTol,ABS($BM240-CF$3)&gt;PostVertTotTol,ABS($BN240-CF$3)&gt;PostVertTotTol,ABS($BO240-CF$3)&gt;PostVertTotTol,ABS($BP240-CF$3)&gt;PostVertTotTol),0,1))</f>
        <v>0</v>
      </c>
      <c r="CG240" s="1">
        <f t="shared" si="340"/>
        <v>0</v>
      </c>
      <c r="CH240" s="1">
        <f t="shared" si="340"/>
        <v>0</v>
      </c>
      <c r="CI240" s="1">
        <f t="shared" si="340"/>
        <v>0</v>
      </c>
      <c r="CJ240" s="1">
        <f t="shared" si="340"/>
        <v>0</v>
      </c>
      <c r="CK240" s="1">
        <f t="shared" si="340"/>
        <v>0</v>
      </c>
      <c r="CL240" s="1">
        <f t="shared" si="340"/>
        <v>0</v>
      </c>
      <c r="CM240" s="1">
        <f t="shared" si="340"/>
        <v>0</v>
      </c>
      <c r="CN240" s="1">
        <f t="shared" si="340"/>
        <v>0</v>
      </c>
      <c r="CO240" s="1">
        <f t="shared" si="340"/>
        <v>1</v>
      </c>
      <c r="CP240" s="1">
        <f t="shared" ref="CP240:CY249" si="341">IF(CP$3=0,0,IF(AND(ABS($BI240-CP$3)&gt;PostVertTotTol,ABS($BJ240-CP$3)&gt;PostVertTotTol,ABS($BK240-CP$3)&gt;PostVertTotTol,ABS($BL240-CP$3)&gt;PostVertTotTol,ABS($BM240-CP$3)&gt;PostVertTotTol,ABS($BN240-CP$3)&gt;PostVertTotTol,ABS($BO240-CP$3)&gt;PostVertTotTol,ABS($BP240-CP$3)&gt;PostVertTotTol),0,1))</f>
        <v>0</v>
      </c>
      <c r="CQ240" s="1">
        <f t="shared" si="341"/>
        <v>0</v>
      </c>
      <c r="CR240" s="1">
        <f t="shared" si="341"/>
        <v>0</v>
      </c>
      <c r="CS240" s="1">
        <f t="shared" si="341"/>
        <v>0</v>
      </c>
      <c r="CT240" s="1">
        <f t="shared" si="341"/>
        <v>0</v>
      </c>
      <c r="CU240" s="1">
        <f t="shared" si="341"/>
        <v>0</v>
      </c>
      <c r="CV240" s="1">
        <f t="shared" si="341"/>
        <v>0</v>
      </c>
      <c r="CW240" s="1">
        <f t="shared" si="341"/>
        <v>0</v>
      </c>
      <c r="CX240" s="1">
        <f t="shared" si="341"/>
        <v>0</v>
      </c>
      <c r="CY240" s="1">
        <f t="shared" si="341"/>
        <v>0</v>
      </c>
      <c r="CZ240" s="1">
        <f t="shared" ref="CZ240:DI249" si="342">IF(CZ$3=0,0,IF(AND(ABS($BI240-CZ$3)&gt;PostVertTotTol,ABS($BJ240-CZ$3)&gt;PostVertTotTol,ABS($BK240-CZ$3)&gt;PostVertTotTol,ABS($BL240-CZ$3)&gt;PostVertTotTol,ABS($BM240-CZ$3)&gt;PostVertTotTol,ABS($BN240-CZ$3)&gt;PostVertTotTol,ABS($BO240-CZ$3)&gt;PostVertTotTol,ABS($BP240-CZ$3)&gt;PostVertTotTol),0,1))</f>
        <v>0</v>
      </c>
      <c r="DA240" s="1">
        <f t="shared" si="342"/>
        <v>0</v>
      </c>
      <c r="DB240" s="1">
        <f t="shared" si="342"/>
        <v>0</v>
      </c>
      <c r="DC240" s="1">
        <f t="shared" si="342"/>
        <v>0</v>
      </c>
      <c r="DD240" s="1">
        <f t="shared" si="342"/>
        <v>0</v>
      </c>
      <c r="DE240" s="1">
        <f t="shared" si="342"/>
        <v>0</v>
      </c>
      <c r="DF240" s="1">
        <f t="shared" si="342"/>
        <v>0</v>
      </c>
      <c r="DG240" s="1">
        <f t="shared" si="342"/>
        <v>0</v>
      </c>
      <c r="DH240" s="1">
        <f t="shared" si="342"/>
        <v>0</v>
      </c>
      <c r="DI240" s="1">
        <f t="shared" si="342"/>
        <v>0</v>
      </c>
      <c r="DJ240" s="1">
        <f t="shared" ref="DJ240:DO249" si="343">IF(DJ$3=0,0,IF(AND(ABS($BI240-DJ$3)&gt;PostVertTotTol,ABS($BJ240-DJ$3)&gt;PostVertTotTol,ABS($BK240-DJ$3)&gt;PostVertTotTol,ABS($BL240-DJ$3)&gt;PostVertTotTol,ABS($BM240-DJ$3)&gt;PostVertTotTol,ABS($BN240-DJ$3)&gt;PostVertTotTol,ABS($BO240-DJ$3)&gt;PostVertTotTol,ABS($BP240-DJ$3)&gt;PostVertTotTol),0,1))</f>
        <v>0</v>
      </c>
      <c r="DK240" s="1">
        <f t="shared" si="343"/>
        <v>0</v>
      </c>
      <c r="DL240" s="1">
        <f t="shared" si="343"/>
        <v>0</v>
      </c>
      <c r="DM240" s="1">
        <f t="shared" si="343"/>
        <v>0</v>
      </c>
      <c r="DN240" s="1">
        <f t="shared" si="343"/>
        <v>0</v>
      </c>
      <c r="DO240" s="1">
        <f t="shared" si="343"/>
        <v>0</v>
      </c>
      <c r="DP240" s="26"/>
      <c r="DQ240" s="26"/>
      <c r="DR240" s="26"/>
      <c r="DS240" s="26"/>
      <c r="DT240" s="26"/>
      <c r="DU240" s="142"/>
      <c r="DV240" s="26"/>
      <c r="DW240" s="48">
        <v>227</v>
      </c>
      <c r="DX240" s="26" t="str">
        <f>IFERROR(INDEX(AT$11:AT$2000,_xlfn.AGGREGATE(15,6,(ROW(AT$11:AT$2000)-ROW(AT$11)+1)/($AU$11:$AU$2000=$DY$8),ROWS(DX$11:DX240))),"")</f>
        <v/>
      </c>
      <c r="DY240" s="4" t="str">
        <f>IFERROR(INDEX(AU$11:AU$2000,_xlfn.AGGREGATE(15,6,(ROW(AU$11:AU$2000)-ROW(AU$11)+1)/($AU$11:$AU$2000=$DY$8),ROWS(DY$11:DY240))),"")</f>
        <v/>
      </c>
      <c r="DZ240" s="26" t="str">
        <f>IFERROR(INDEX(AV$11:AV$2000,_xlfn.AGGREGATE(15,6,(ROW(AV$11:AV$2000)-ROW(AV$11)+1)/($AU$11:$AU$2000=$DY$8),ROWS(DZ$11:DZ240))),"")</f>
        <v/>
      </c>
      <c r="EA240" s="26" t="str">
        <f>IFERROR(INDEX(AW$11:AW$2000,_xlfn.AGGREGATE(15,6,(ROW(AW$11:AW$2000)-ROW(AW$11)+1)/($AU$11:$AU$2000=$DY$8),ROWS(EA$11:EA240))),"")</f>
        <v/>
      </c>
      <c r="EB240" s="26" t="str">
        <f>IFERROR(INDEX(AX$11:AX$2000,_xlfn.AGGREGATE(15,6,(ROW(AX$11:AX$2000)-ROW(AX$11)+1)/($AU$11:$AU$2000=$DY$8),ROWS(EB$11:EB240))),"")</f>
        <v/>
      </c>
      <c r="EC240" s="26" t="str">
        <f>IFERROR(INDEX(AY$11:AY$2000,_xlfn.AGGREGATE(15,6,(ROW(AY$11:AY$2000)-ROW(AY$11)+1)/($AU$11:$AU$2000=$DY$8),ROWS(EC$11:EC240))),"")</f>
        <v/>
      </c>
      <c r="ED240" s="26" t="str">
        <f>IFERROR(INDEX(AZ$11:AZ$2000,_xlfn.AGGREGATE(15,6,(ROW(AZ$11:AZ$2000)-ROW(AZ$11)+1)/($AU$11:$AU$2000=$DY$8),ROWS(ED$11:ED240))),"")</f>
        <v/>
      </c>
      <c r="EE240" s="26" t="str">
        <f>IFERROR(INDEX(BA$11:BA$2000,_xlfn.AGGREGATE(15,6,(ROW(BA$11:BA$2000)-ROW(BA$11)+1)/($AU$11:$AU$2000=$DY$8),ROWS(EE$11:EE240))),"")</f>
        <v/>
      </c>
      <c r="EF240" s="26" t="str">
        <f>IFERROR(INDEX(BB$11:BB$2000,_xlfn.AGGREGATE(15,6,(ROW(BB$11:BB$2000)-ROW(BB$11)+1)/($AU$11:$AU$2000=$DY$8),ROWS(EF$11:EF240))),"")</f>
        <v/>
      </c>
      <c r="EG240" s="26" t="str">
        <f>IFERROR(INDEX(BC$11:BC$2000,_xlfn.AGGREGATE(15,6,(ROW(BC$11:BC$2000)-ROW(BC$11)+1)/($AU$11:$AU$2000=$DY$8),ROWS(EG$11:EG240))),"")</f>
        <v/>
      </c>
      <c r="EH240" s="26" t="str">
        <f>IFERROR(INDEX(BD$11:BD$2000,_xlfn.AGGREGATE(15,6,(ROW(BD$11:BD$2000)-ROW(BD$11)+1)/($AU$11:$AU$2000=$DY$8),ROWS(EH$11:EH240))),"")</f>
        <v/>
      </c>
      <c r="EI240" s="26" t="str">
        <f>IFERROR(INDEX(BE$11:BE$2000,_xlfn.AGGREGATE(15,6,(ROW(BE$11:BE$2000)-ROW(BE$11)+1)/($AU$11:$AU$2000=$DY$8),ROWS(EI$11:EI240))),"")</f>
        <v/>
      </c>
      <c r="EJ240" s="26" t="str">
        <f>IFERROR(INDEX(BF$11:BF$2000,_xlfn.AGGREGATE(15,6,(ROW(BF$11:BF$2000)-ROW(BF$11)+1)/($AU$11:$AU$2000=$DY$8),ROWS(EJ$11:EJ240))),"")</f>
        <v/>
      </c>
      <c r="EK240" s="26" t="str">
        <f>IFERROR(INDEX(BG$11:BG$2000,_xlfn.AGGREGATE(15,6,(ROW(BG$11:BG$2000)-ROW(BG$11)+1)/($AU$11:$AU$2000=$DY$8),ROWS(EK$11:EK240))),"")</f>
        <v/>
      </c>
      <c r="EL240" s="26" t="str">
        <f>IFERROR(INDEX(BH$11:BH$2000,_xlfn.AGGREGATE(15,6,(ROW(BH$11:BH$2000)-ROW(BH$11)+1)/($AU$11:$AU$2000=$DY$8),ROWS(EL$11:EL240))),"")</f>
        <v/>
      </c>
      <c r="EM240" s="26" t="str">
        <f>IFERROR(INDEX(BI$11:BI$2000,_xlfn.AGGREGATE(15,6,(ROW(BI$11:BI$2000)-ROW(BI$11)+1)/($AU$11:$AU$2000=$DY$8),ROWS(EM$11:EM240))),"")</f>
        <v/>
      </c>
      <c r="EN240" s="26" t="str">
        <f>IFERROR(INDEX(BJ$11:BJ$2000,_xlfn.AGGREGATE(15,6,(ROW(BJ$11:BJ$2000)-ROW(BJ$11)+1)/($AU$11:$AU$2000=$DY$8),ROWS(EN$11:EN240))),"")</f>
        <v/>
      </c>
      <c r="EO240" s="26" t="str">
        <f>IFERROR(INDEX(BK$11:BK$2000,_xlfn.AGGREGATE(15,6,(ROW(BK$11:BK$2000)-ROW(BK$11)+1)/($AU$11:$AU$2000=$DY$8),ROWS(EO$11:EO240))),"")</f>
        <v/>
      </c>
      <c r="EP240" s="26" t="str">
        <f>IFERROR(INDEX(BL$11:BL$2000,_xlfn.AGGREGATE(15,6,(ROW(BL$11:BL$2000)-ROW(BL$11)+1)/($AU$11:$AU$2000=$DY$8),ROWS(EP$11:EP240))),"")</f>
        <v/>
      </c>
      <c r="EQ240" s="26" t="str">
        <f>IFERROR(INDEX(BM$11:BM$2000,_xlfn.AGGREGATE(15,6,(ROW(BM$11:BM$2000)-ROW(BM$11)+1)/($AU$11:$AU$2000=$DY$8),ROWS(EQ$11:EQ240))),"")</f>
        <v/>
      </c>
      <c r="ER240" s="26" t="str">
        <f>IFERROR(INDEX(BN$11:BN$2000,_xlfn.AGGREGATE(15,6,(ROW(BN$11:BN$2000)-ROW(BN$11)+1)/($AU$11:$AU$2000=$DY$8),ROWS(ER$11:ER240))),"")</f>
        <v/>
      </c>
      <c r="ES240" s="26" t="str">
        <f>IFERROR(INDEX(BO$11:BO$2000,_xlfn.AGGREGATE(15,6,(ROW(BO$11:BO$2000)-ROW(BO$11)+1)/($AU$11:$AU$2000=$DY$8),ROWS(ES$11:ES240))),"")</f>
        <v/>
      </c>
      <c r="ET240" s="63" t="str">
        <f>IFERROR(INDEX(BP$11:BP$2000,_xlfn.AGGREGATE(15,6,(ROW(BP$11:BP$2000)-ROW(BP$11)+1)/($AU$11:$AU$2000=$DY$8),ROWS(ET$11:ET240))),"")</f>
        <v/>
      </c>
      <c r="EU240" s="25"/>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49"/>
      <c r="FV240" s="21"/>
      <c r="FW240" s="25"/>
      <c r="FX240" s="25"/>
      <c r="FY240" s="25"/>
      <c r="FZ240" s="25"/>
      <c r="GA240" s="25"/>
      <c r="GB240" s="25"/>
      <c r="GC240" s="25"/>
      <c r="GD240" s="25"/>
      <c r="GE240" s="25"/>
      <c r="GF240" s="25"/>
      <c r="GG240" s="25"/>
      <c r="GH240" s="25"/>
      <c r="GI240" s="25"/>
      <c r="GJ240" s="25"/>
      <c r="GK240" s="25"/>
      <c r="GL240" s="25"/>
      <c r="GM240" s="25"/>
      <c r="GN240" s="25"/>
    </row>
    <row r="241" spans="14:196" x14ac:dyDescent="0.3">
      <c r="N241" s="2"/>
      <c r="O241" s="25"/>
      <c r="P241" s="25"/>
      <c r="Q241" s="25"/>
      <c r="R241" s="25"/>
      <c r="S241" s="25"/>
      <c r="T241" s="25"/>
      <c r="U241" s="25"/>
      <c r="V241" s="2"/>
      <c r="W241" s="2"/>
      <c r="X241" s="2"/>
      <c r="Y241" s="25"/>
      <c r="Z241" s="25"/>
      <c r="AA241" s="25"/>
      <c r="AB241" s="2"/>
      <c r="AC241" s="25"/>
      <c r="AD241" s="25"/>
      <c r="AE241" s="25"/>
      <c r="AF241" s="25"/>
      <c r="AG241" s="25"/>
      <c r="AH241" s="25"/>
      <c r="AI241" s="25"/>
      <c r="AJ241" s="25"/>
      <c r="AK241" s="25"/>
      <c r="AL241" s="25"/>
      <c r="AM241" s="25"/>
      <c r="AN241" s="25"/>
      <c r="AO241" s="25"/>
      <c r="AP241" s="25"/>
      <c r="AQ241" s="25"/>
      <c r="AR241" s="142"/>
      <c r="AS241" s="18">
        <v>32</v>
      </c>
      <c r="AT241" s="26" t="s">
        <v>122</v>
      </c>
      <c r="AU241" s="4" t="str">
        <f t="shared" si="312"/>
        <v>FAIL</v>
      </c>
      <c r="AV241" s="26">
        <v>3</v>
      </c>
      <c r="AW241" s="26">
        <v>3</v>
      </c>
      <c r="AX241" s="26">
        <v>1</v>
      </c>
      <c r="AY241" s="26">
        <v>1</v>
      </c>
      <c r="AZ241" s="26">
        <v>3</v>
      </c>
      <c r="BA241" s="26">
        <v>3</v>
      </c>
      <c r="BB241" s="26">
        <v>1</v>
      </c>
      <c r="BC241" s="26">
        <v>1</v>
      </c>
      <c r="BD241" s="26">
        <f t="shared" si="313"/>
        <v>214</v>
      </c>
      <c r="BE241" s="26"/>
      <c r="BF241" s="26">
        <f t="shared" si="314"/>
        <v>278</v>
      </c>
      <c r="BG241" s="63">
        <f t="shared" ref="BG241:BG259" si="344">BG82</f>
        <v>32</v>
      </c>
      <c r="BH241" s="26"/>
      <c r="BI241" s="138">
        <f t="shared" si="315"/>
        <v>278</v>
      </c>
      <c r="BJ241" s="138">
        <f t="shared" si="316"/>
        <v>556</v>
      </c>
      <c r="BK241" s="138">
        <f t="shared" si="317"/>
        <v>770</v>
      </c>
      <c r="BL241" s="138">
        <f t="shared" si="318"/>
        <v>984</v>
      </c>
      <c r="BM241" s="138">
        <f t="shared" si="319"/>
        <v>1262</v>
      </c>
      <c r="BN241" s="138">
        <f t="shared" si="320"/>
        <v>1540</v>
      </c>
      <c r="BO241" s="138">
        <f t="shared" si="321"/>
        <v>1754</v>
      </c>
      <c r="BP241" s="138">
        <f t="shared" si="322"/>
        <v>0</v>
      </c>
      <c r="BQ241" s="26"/>
      <c r="BR241" s="26" t="str">
        <f t="shared" si="323"/>
        <v>yes2</v>
      </c>
      <c r="BS241" s="26" t="str">
        <f t="shared" si="309"/>
        <v>Int</v>
      </c>
      <c r="BT241" s="26"/>
      <c r="BU241" s="26"/>
      <c r="BV241" s="1">
        <f t="shared" si="339"/>
        <v>0</v>
      </c>
      <c r="BW241" s="1">
        <f t="shared" si="339"/>
        <v>0</v>
      </c>
      <c r="BX241" s="1">
        <f t="shared" si="339"/>
        <v>0</v>
      </c>
      <c r="BY241" s="1">
        <f t="shared" si="339"/>
        <v>0</v>
      </c>
      <c r="BZ241" s="1">
        <f t="shared" si="339"/>
        <v>0</v>
      </c>
      <c r="CA241" s="1">
        <f t="shared" si="339"/>
        <v>0</v>
      </c>
      <c r="CB241" s="1">
        <f t="shared" si="339"/>
        <v>0</v>
      </c>
      <c r="CC241" s="1">
        <f t="shared" si="339"/>
        <v>0</v>
      </c>
      <c r="CD241" s="1">
        <f t="shared" si="339"/>
        <v>0</v>
      </c>
      <c r="CE241" s="1">
        <f t="shared" si="339"/>
        <v>0</v>
      </c>
      <c r="CF241" s="1">
        <f t="shared" si="340"/>
        <v>0</v>
      </c>
      <c r="CG241" s="1">
        <f t="shared" si="340"/>
        <v>0</v>
      </c>
      <c r="CH241" s="1">
        <f t="shared" si="340"/>
        <v>0</v>
      </c>
      <c r="CI241" s="1">
        <f t="shared" si="340"/>
        <v>0</v>
      </c>
      <c r="CJ241" s="1">
        <f t="shared" si="340"/>
        <v>0</v>
      </c>
      <c r="CK241" s="1">
        <f t="shared" si="340"/>
        <v>0</v>
      </c>
      <c r="CL241" s="1">
        <f t="shared" si="340"/>
        <v>0</v>
      </c>
      <c r="CM241" s="1">
        <f t="shared" si="340"/>
        <v>0</v>
      </c>
      <c r="CN241" s="1">
        <f t="shared" si="340"/>
        <v>0</v>
      </c>
      <c r="CO241" s="1">
        <f t="shared" si="340"/>
        <v>1</v>
      </c>
      <c r="CP241" s="1">
        <f t="shared" si="341"/>
        <v>0</v>
      </c>
      <c r="CQ241" s="1">
        <f t="shared" si="341"/>
        <v>0</v>
      </c>
      <c r="CR241" s="1">
        <f t="shared" si="341"/>
        <v>0</v>
      </c>
      <c r="CS241" s="1">
        <f t="shared" si="341"/>
        <v>0</v>
      </c>
      <c r="CT241" s="1">
        <f t="shared" si="341"/>
        <v>0</v>
      </c>
      <c r="CU241" s="1">
        <f t="shared" si="341"/>
        <v>0</v>
      </c>
      <c r="CV241" s="1">
        <f t="shared" si="341"/>
        <v>0</v>
      </c>
      <c r="CW241" s="1">
        <f t="shared" si="341"/>
        <v>0</v>
      </c>
      <c r="CX241" s="1">
        <f t="shared" si="341"/>
        <v>0</v>
      </c>
      <c r="CY241" s="1">
        <f t="shared" si="341"/>
        <v>0</v>
      </c>
      <c r="CZ241" s="1">
        <f t="shared" si="342"/>
        <v>0</v>
      </c>
      <c r="DA241" s="1">
        <f t="shared" si="342"/>
        <v>0</v>
      </c>
      <c r="DB241" s="1">
        <f t="shared" si="342"/>
        <v>0</v>
      </c>
      <c r="DC241" s="1">
        <f t="shared" si="342"/>
        <v>0</v>
      </c>
      <c r="DD241" s="1">
        <f t="shared" si="342"/>
        <v>0</v>
      </c>
      <c r="DE241" s="1">
        <f t="shared" si="342"/>
        <v>0</v>
      </c>
      <c r="DF241" s="1">
        <f t="shared" si="342"/>
        <v>0</v>
      </c>
      <c r="DG241" s="1">
        <f t="shared" si="342"/>
        <v>0</v>
      </c>
      <c r="DH241" s="1">
        <f t="shared" si="342"/>
        <v>0</v>
      </c>
      <c r="DI241" s="1">
        <f t="shared" si="342"/>
        <v>0</v>
      </c>
      <c r="DJ241" s="1">
        <f t="shared" si="343"/>
        <v>0</v>
      </c>
      <c r="DK241" s="1">
        <f t="shared" si="343"/>
        <v>0</v>
      </c>
      <c r="DL241" s="1">
        <f t="shared" si="343"/>
        <v>0</v>
      </c>
      <c r="DM241" s="1">
        <f t="shared" si="343"/>
        <v>0</v>
      </c>
      <c r="DN241" s="1">
        <f t="shared" si="343"/>
        <v>0</v>
      </c>
      <c r="DO241" s="1">
        <f t="shared" si="343"/>
        <v>0</v>
      </c>
      <c r="DP241" s="26"/>
      <c r="DQ241" s="26"/>
      <c r="DR241" s="26"/>
      <c r="DS241" s="26"/>
      <c r="DT241" s="26"/>
      <c r="DU241" s="142"/>
      <c r="DV241" s="26"/>
      <c r="DW241" s="48">
        <v>228</v>
      </c>
      <c r="DX241" s="26" t="str">
        <f>IFERROR(INDEX(AT$11:AT$2000,_xlfn.AGGREGATE(15,6,(ROW(AT$11:AT$2000)-ROW(AT$11)+1)/($AU$11:$AU$2000=$DY$8),ROWS(DX$11:DX241))),"")</f>
        <v/>
      </c>
      <c r="DY241" s="4" t="str">
        <f>IFERROR(INDEX(AU$11:AU$2000,_xlfn.AGGREGATE(15,6,(ROW(AU$11:AU$2000)-ROW(AU$11)+1)/($AU$11:$AU$2000=$DY$8),ROWS(DY$11:DY241))),"")</f>
        <v/>
      </c>
      <c r="DZ241" s="26" t="str">
        <f>IFERROR(INDEX(AV$11:AV$2000,_xlfn.AGGREGATE(15,6,(ROW(AV$11:AV$2000)-ROW(AV$11)+1)/($AU$11:$AU$2000=$DY$8),ROWS(DZ$11:DZ241))),"")</f>
        <v/>
      </c>
      <c r="EA241" s="26" t="str">
        <f>IFERROR(INDEX(AW$11:AW$2000,_xlfn.AGGREGATE(15,6,(ROW(AW$11:AW$2000)-ROW(AW$11)+1)/($AU$11:$AU$2000=$DY$8),ROWS(EA$11:EA241))),"")</f>
        <v/>
      </c>
      <c r="EB241" s="26" t="str">
        <f>IFERROR(INDEX(AX$11:AX$2000,_xlfn.AGGREGATE(15,6,(ROW(AX$11:AX$2000)-ROW(AX$11)+1)/($AU$11:$AU$2000=$DY$8),ROWS(EB$11:EB241))),"")</f>
        <v/>
      </c>
      <c r="EC241" s="26" t="str">
        <f>IFERROR(INDEX(AY$11:AY$2000,_xlfn.AGGREGATE(15,6,(ROW(AY$11:AY$2000)-ROW(AY$11)+1)/($AU$11:$AU$2000=$DY$8),ROWS(EC$11:EC241))),"")</f>
        <v/>
      </c>
      <c r="ED241" s="26" t="str">
        <f>IFERROR(INDEX(AZ$11:AZ$2000,_xlfn.AGGREGATE(15,6,(ROW(AZ$11:AZ$2000)-ROW(AZ$11)+1)/($AU$11:$AU$2000=$DY$8),ROWS(ED$11:ED241))),"")</f>
        <v/>
      </c>
      <c r="EE241" s="26" t="str">
        <f>IFERROR(INDEX(BA$11:BA$2000,_xlfn.AGGREGATE(15,6,(ROW(BA$11:BA$2000)-ROW(BA$11)+1)/($AU$11:$AU$2000=$DY$8),ROWS(EE$11:EE241))),"")</f>
        <v/>
      </c>
      <c r="EF241" s="26" t="str">
        <f>IFERROR(INDEX(BB$11:BB$2000,_xlfn.AGGREGATE(15,6,(ROW(BB$11:BB$2000)-ROW(BB$11)+1)/($AU$11:$AU$2000=$DY$8),ROWS(EF$11:EF241))),"")</f>
        <v/>
      </c>
      <c r="EG241" s="26" t="str">
        <f>IFERROR(INDEX(BC$11:BC$2000,_xlfn.AGGREGATE(15,6,(ROW(BC$11:BC$2000)-ROW(BC$11)+1)/($AU$11:$AU$2000=$DY$8),ROWS(EG$11:EG241))),"")</f>
        <v/>
      </c>
      <c r="EH241" s="26" t="str">
        <f>IFERROR(INDEX(BD$11:BD$2000,_xlfn.AGGREGATE(15,6,(ROW(BD$11:BD$2000)-ROW(BD$11)+1)/($AU$11:$AU$2000=$DY$8),ROWS(EH$11:EH241))),"")</f>
        <v/>
      </c>
      <c r="EI241" s="26" t="str">
        <f>IFERROR(INDEX(BE$11:BE$2000,_xlfn.AGGREGATE(15,6,(ROW(BE$11:BE$2000)-ROW(BE$11)+1)/($AU$11:$AU$2000=$DY$8),ROWS(EI$11:EI241))),"")</f>
        <v/>
      </c>
      <c r="EJ241" s="26" t="str">
        <f>IFERROR(INDEX(BF$11:BF$2000,_xlfn.AGGREGATE(15,6,(ROW(BF$11:BF$2000)-ROW(BF$11)+1)/($AU$11:$AU$2000=$DY$8),ROWS(EJ$11:EJ241))),"")</f>
        <v/>
      </c>
      <c r="EK241" s="26" t="str">
        <f>IFERROR(INDEX(BG$11:BG$2000,_xlfn.AGGREGATE(15,6,(ROW(BG$11:BG$2000)-ROW(BG$11)+1)/($AU$11:$AU$2000=$DY$8),ROWS(EK$11:EK241))),"")</f>
        <v/>
      </c>
      <c r="EL241" s="26" t="str">
        <f>IFERROR(INDEX(BH$11:BH$2000,_xlfn.AGGREGATE(15,6,(ROW(BH$11:BH$2000)-ROW(BH$11)+1)/($AU$11:$AU$2000=$DY$8),ROWS(EL$11:EL241))),"")</f>
        <v/>
      </c>
      <c r="EM241" s="26" t="str">
        <f>IFERROR(INDEX(BI$11:BI$2000,_xlfn.AGGREGATE(15,6,(ROW(BI$11:BI$2000)-ROW(BI$11)+1)/($AU$11:$AU$2000=$DY$8),ROWS(EM$11:EM241))),"")</f>
        <v/>
      </c>
      <c r="EN241" s="26" t="str">
        <f>IFERROR(INDEX(BJ$11:BJ$2000,_xlfn.AGGREGATE(15,6,(ROW(BJ$11:BJ$2000)-ROW(BJ$11)+1)/($AU$11:$AU$2000=$DY$8),ROWS(EN$11:EN241))),"")</f>
        <v/>
      </c>
      <c r="EO241" s="26" t="str">
        <f>IFERROR(INDEX(BK$11:BK$2000,_xlfn.AGGREGATE(15,6,(ROW(BK$11:BK$2000)-ROW(BK$11)+1)/($AU$11:$AU$2000=$DY$8),ROWS(EO$11:EO241))),"")</f>
        <v/>
      </c>
      <c r="EP241" s="26" t="str">
        <f>IFERROR(INDEX(BL$11:BL$2000,_xlfn.AGGREGATE(15,6,(ROW(BL$11:BL$2000)-ROW(BL$11)+1)/($AU$11:$AU$2000=$DY$8),ROWS(EP$11:EP241))),"")</f>
        <v/>
      </c>
      <c r="EQ241" s="26" t="str">
        <f>IFERROR(INDEX(BM$11:BM$2000,_xlfn.AGGREGATE(15,6,(ROW(BM$11:BM$2000)-ROW(BM$11)+1)/($AU$11:$AU$2000=$DY$8),ROWS(EQ$11:EQ241))),"")</f>
        <v/>
      </c>
      <c r="ER241" s="26" t="str">
        <f>IFERROR(INDEX(BN$11:BN$2000,_xlfn.AGGREGATE(15,6,(ROW(BN$11:BN$2000)-ROW(BN$11)+1)/($AU$11:$AU$2000=$DY$8),ROWS(ER$11:ER241))),"")</f>
        <v/>
      </c>
      <c r="ES241" s="26" t="str">
        <f>IFERROR(INDEX(BO$11:BO$2000,_xlfn.AGGREGATE(15,6,(ROW(BO$11:BO$2000)-ROW(BO$11)+1)/($AU$11:$AU$2000=$DY$8),ROWS(ES$11:ES241))),"")</f>
        <v/>
      </c>
      <c r="ET241" s="63" t="str">
        <f>IFERROR(INDEX(BP$11:BP$2000,_xlfn.AGGREGATE(15,6,(ROW(BP$11:BP$2000)-ROW(BP$11)+1)/($AU$11:$AU$2000=$DY$8),ROWS(ET$11:ET241))),"")</f>
        <v/>
      </c>
      <c r="EU241" s="25"/>
      <c r="EX241" s="25"/>
      <c r="EY241" s="25"/>
      <c r="EZ241" s="25"/>
      <c r="FA241" s="25"/>
      <c r="FB241" s="25"/>
      <c r="FC241" s="25"/>
      <c r="FD241" s="25"/>
      <c r="FE241" s="25"/>
      <c r="FF241" s="25"/>
      <c r="FG241" s="25"/>
      <c r="FH241" s="25"/>
      <c r="FI241" s="25"/>
      <c r="FJ241" s="25"/>
      <c r="FK241" s="25"/>
      <c r="FL241" s="25"/>
      <c r="FM241" s="25"/>
      <c r="FN241" s="25"/>
      <c r="FO241" s="25"/>
      <c r="FP241" s="25"/>
      <c r="FQ241" s="25"/>
      <c r="FR241" s="25"/>
      <c r="FS241" s="25"/>
      <c r="FT241" s="25"/>
      <c r="FU241" s="49"/>
      <c r="FV241" s="21"/>
      <c r="FW241" s="25"/>
      <c r="FX241" s="25"/>
      <c r="FY241" s="25"/>
      <c r="FZ241" s="25"/>
      <c r="GA241" s="25"/>
      <c r="GB241" s="25"/>
      <c r="GC241" s="25"/>
      <c r="GD241" s="25"/>
      <c r="GE241" s="25"/>
      <c r="GF241" s="25"/>
      <c r="GG241" s="25"/>
      <c r="GH241" s="25"/>
      <c r="GI241" s="25"/>
      <c r="GJ241" s="25"/>
      <c r="GK241" s="25"/>
      <c r="GL241" s="25"/>
      <c r="GM241" s="25"/>
      <c r="GN241" s="25"/>
    </row>
    <row r="242" spans="14:196" x14ac:dyDescent="0.3">
      <c r="N242" s="2"/>
      <c r="O242" s="25"/>
      <c r="P242" s="25"/>
      <c r="Q242" s="25"/>
      <c r="R242" s="25"/>
      <c r="S242" s="25"/>
      <c r="T242" s="25"/>
      <c r="U242" s="25"/>
      <c r="V242" s="2"/>
      <c r="W242" s="2"/>
      <c r="X242" s="2"/>
      <c r="Y242" s="25"/>
      <c r="Z242" s="25"/>
      <c r="AA242" s="25"/>
      <c r="AB242" s="2"/>
      <c r="AC242" s="25"/>
      <c r="AD242" s="25"/>
      <c r="AE242" s="25"/>
      <c r="AF242" s="25"/>
      <c r="AG242" s="25"/>
      <c r="AH242" s="25"/>
      <c r="AI242" s="25"/>
      <c r="AJ242" s="25"/>
      <c r="AK242" s="25"/>
      <c r="AL242" s="25"/>
      <c r="AM242" s="25"/>
      <c r="AN242" s="25"/>
      <c r="AO242" s="25"/>
      <c r="AP242" s="25"/>
      <c r="AQ242" s="25"/>
      <c r="AR242" s="142"/>
      <c r="AS242" s="18">
        <v>33</v>
      </c>
      <c r="AT242" s="26" t="s">
        <v>122</v>
      </c>
      <c r="AU242" s="4" t="str">
        <f t="shared" si="312"/>
        <v>FAIL</v>
      </c>
      <c r="AV242" s="26">
        <v>3</v>
      </c>
      <c r="AW242" s="26">
        <v>3</v>
      </c>
      <c r="AX242" s="26">
        <v>1</v>
      </c>
      <c r="AY242" s="26">
        <v>1</v>
      </c>
      <c r="AZ242" s="26">
        <v>3</v>
      </c>
      <c r="BA242" s="26">
        <v>3</v>
      </c>
      <c r="BB242" s="26">
        <v>1</v>
      </c>
      <c r="BC242" s="26">
        <v>1</v>
      </c>
      <c r="BD242" s="26">
        <f t="shared" ref="BD242:BD259" si="345">BD83</f>
        <v>213</v>
      </c>
      <c r="BE242" s="26"/>
      <c r="BF242" s="26">
        <f t="shared" ref="BF242:BF259" si="346">BF83</f>
        <v>279</v>
      </c>
      <c r="BG242" s="63">
        <f t="shared" si="344"/>
        <v>33</v>
      </c>
      <c r="BH242" s="26"/>
      <c r="BI242" s="138">
        <f t="shared" ref="BI242:BI259" si="347">IF($J$44&lt;BI$50,0,IF(AV242=1,BH242+$BD242,IF(AV242=2,BH242+$BE242,IF(AV242=3,BH242+$BF242))))</f>
        <v>279</v>
      </c>
      <c r="BJ242" s="138">
        <f t="shared" ref="BJ242:BJ259" si="348">IF($J$44&lt;BJ$50,0,IF(AW242=1,BI242+$BD242,IF(AW242=2,BI242+$BE242,IF(AW242=3,BI242+$BF242))))</f>
        <v>558</v>
      </c>
      <c r="BK242" s="138">
        <f t="shared" ref="BK242:BK259" si="349">IF($J$44&lt;BK$50,0,IF(AX242=1,BJ242+$BD242,IF(AX242=2,BJ242+$BE242,IF(AX242=3,BJ242+$BF242))))</f>
        <v>771</v>
      </c>
      <c r="BL242" s="138">
        <f t="shared" ref="BL242:BL259" si="350">IF($J$44&lt;BL$50,0,IF(AY242=1,BK242+$BD242,IF(AY242=2,BK242+$BE242,IF(AY242=3,BK242+$BF242))))</f>
        <v>984</v>
      </c>
      <c r="BM242" s="138">
        <f t="shared" ref="BM242:BM259" si="351">IF($J$44&lt;BM$50,0,IF(AZ242=1,BL242+$BD242,IF(AZ242=2,BL242+$BE242,IF(AZ242=3,BL242+$BF242))))</f>
        <v>1263</v>
      </c>
      <c r="BN242" s="138">
        <f t="shared" ref="BN242:BN259" si="352">IF($J$44&lt;BN$50,0,IF(BA242=1,BM242+$BD242,IF(BA242=2,BM242+$BE242,IF(BA242=3,BM242+$BF242))))</f>
        <v>1542</v>
      </c>
      <c r="BO242" s="138">
        <f t="shared" ref="BO242:BO259" si="353">IF($J$44&lt;BO$50,0,IF(BB242=1,BN242+$BD242,IF(BB242=2,BN242+$BE242,IF(BB242=3,BN242+$BF242))))</f>
        <v>1755</v>
      </c>
      <c r="BP242" s="138">
        <f t="shared" ref="BP242:BP259" si="354">IF($J$44&lt;BP$50,0,IF(BC242=1,BO242+$BD242,IF(BC242=2,BO242+$BE242,IF(BC242=3,BO242+$BF242))))</f>
        <v>0</v>
      </c>
      <c r="BQ242" s="26"/>
      <c r="BR242" s="26" t="str">
        <f t="shared" si="323"/>
        <v>yes2</v>
      </c>
      <c r="BS242" s="26" t="str">
        <f t="shared" si="309"/>
        <v>Int</v>
      </c>
      <c r="BT242" s="26"/>
      <c r="BU242" s="26"/>
      <c r="BV242" s="1">
        <f t="shared" si="339"/>
        <v>0</v>
      </c>
      <c r="BW242" s="1">
        <f t="shared" si="339"/>
        <v>0</v>
      </c>
      <c r="BX242" s="1">
        <f t="shared" si="339"/>
        <v>0</v>
      </c>
      <c r="BY242" s="1">
        <f t="shared" si="339"/>
        <v>0</v>
      </c>
      <c r="BZ242" s="1">
        <f t="shared" si="339"/>
        <v>0</v>
      </c>
      <c r="CA242" s="1">
        <f t="shared" si="339"/>
        <v>0</v>
      </c>
      <c r="CB242" s="1">
        <f t="shared" si="339"/>
        <v>0</v>
      </c>
      <c r="CC242" s="1">
        <f t="shared" si="339"/>
        <v>0</v>
      </c>
      <c r="CD242" s="1">
        <f t="shared" si="339"/>
        <v>0</v>
      </c>
      <c r="CE242" s="1">
        <f t="shared" si="339"/>
        <v>0</v>
      </c>
      <c r="CF242" s="1">
        <f t="shared" si="340"/>
        <v>0</v>
      </c>
      <c r="CG242" s="1">
        <f t="shared" si="340"/>
        <v>0</v>
      </c>
      <c r="CH242" s="1">
        <f t="shared" si="340"/>
        <v>0</v>
      </c>
      <c r="CI242" s="1">
        <f t="shared" si="340"/>
        <v>0</v>
      </c>
      <c r="CJ242" s="1">
        <f t="shared" si="340"/>
        <v>0</v>
      </c>
      <c r="CK242" s="1">
        <f t="shared" si="340"/>
        <v>0</v>
      </c>
      <c r="CL242" s="1">
        <f t="shared" si="340"/>
        <v>0</v>
      </c>
      <c r="CM242" s="1">
        <f t="shared" si="340"/>
        <v>0</v>
      </c>
      <c r="CN242" s="1">
        <f t="shared" si="340"/>
        <v>0</v>
      </c>
      <c r="CO242" s="1">
        <f t="shared" si="340"/>
        <v>1</v>
      </c>
      <c r="CP242" s="1">
        <f t="shared" si="341"/>
        <v>0</v>
      </c>
      <c r="CQ242" s="1">
        <f t="shared" si="341"/>
        <v>0</v>
      </c>
      <c r="CR242" s="1">
        <f t="shared" si="341"/>
        <v>0</v>
      </c>
      <c r="CS242" s="1">
        <f t="shared" si="341"/>
        <v>0</v>
      </c>
      <c r="CT242" s="1">
        <f t="shared" si="341"/>
        <v>0</v>
      </c>
      <c r="CU242" s="1">
        <f t="shared" si="341"/>
        <v>0</v>
      </c>
      <c r="CV242" s="1">
        <f t="shared" si="341"/>
        <v>0</v>
      </c>
      <c r="CW242" s="1">
        <f t="shared" si="341"/>
        <v>0</v>
      </c>
      <c r="CX242" s="1">
        <f t="shared" si="341"/>
        <v>0</v>
      </c>
      <c r="CY242" s="1">
        <f t="shared" si="341"/>
        <v>0</v>
      </c>
      <c r="CZ242" s="1">
        <f t="shared" si="342"/>
        <v>0</v>
      </c>
      <c r="DA242" s="1">
        <f t="shared" si="342"/>
        <v>0</v>
      </c>
      <c r="DB242" s="1">
        <f t="shared" si="342"/>
        <v>0</v>
      </c>
      <c r="DC242" s="1">
        <f t="shared" si="342"/>
        <v>0</v>
      </c>
      <c r="DD242" s="1">
        <f t="shared" si="342"/>
        <v>0</v>
      </c>
      <c r="DE242" s="1">
        <f t="shared" si="342"/>
        <v>0</v>
      </c>
      <c r="DF242" s="1">
        <f t="shared" si="342"/>
        <v>0</v>
      </c>
      <c r="DG242" s="1">
        <f t="shared" si="342"/>
        <v>0</v>
      </c>
      <c r="DH242" s="1">
        <f t="shared" si="342"/>
        <v>0</v>
      </c>
      <c r="DI242" s="1">
        <f t="shared" si="342"/>
        <v>0</v>
      </c>
      <c r="DJ242" s="1">
        <f t="shared" si="343"/>
        <v>0</v>
      </c>
      <c r="DK242" s="1">
        <f t="shared" si="343"/>
        <v>0</v>
      </c>
      <c r="DL242" s="1">
        <f t="shared" si="343"/>
        <v>0</v>
      </c>
      <c r="DM242" s="1">
        <f t="shared" si="343"/>
        <v>0</v>
      </c>
      <c r="DN242" s="1">
        <f t="shared" si="343"/>
        <v>1</v>
      </c>
      <c r="DO242" s="1">
        <f t="shared" si="343"/>
        <v>0</v>
      </c>
      <c r="DP242" s="26"/>
      <c r="DQ242" s="26"/>
      <c r="DR242" s="26"/>
      <c r="DS242" s="26"/>
      <c r="DT242" s="26"/>
      <c r="DU242" s="142"/>
      <c r="DV242" s="26"/>
      <c r="DW242" s="48">
        <v>229</v>
      </c>
      <c r="DX242" s="26" t="str">
        <f>IFERROR(INDEX(AT$11:AT$2000,_xlfn.AGGREGATE(15,6,(ROW(AT$11:AT$2000)-ROW(AT$11)+1)/($AU$11:$AU$2000=$DY$8),ROWS(DX$11:DX242))),"")</f>
        <v/>
      </c>
      <c r="DY242" s="4" t="str">
        <f>IFERROR(INDEX(AU$11:AU$2000,_xlfn.AGGREGATE(15,6,(ROW(AU$11:AU$2000)-ROW(AU$11)+1)/($AU$11:$AU$2000=$DY$8),ROWS(DY$11:DY242))),"")</f>
        <v/>
      </c>
      <c r="DZ242" s="26" t="str">
        <f>IFERROR(INDEX(AV$11:AV$2000,_xlfn.AGGREGATE(15,6,(ROW(AV$11:AV$2000)-ROW(AV$11)+1)/($AU$11:$AU$2000=$DY$8),ROWS(DZ$11:DZ242))),"")</f>
        <v/>
      </c>
      <c r="EA242" s="26" t="str">
        <f>IFERROR(INDEX(AW$11:AW$2000,_xlfn.AGGREGATE(15,6,(ROW(AW$11:AW$2000)-ROW(AW$11)+1)/($AU$11:$AU$2000=$DY$8),ROWS(EA$11:EA242))),"")</f>
        <v/>
      </c>
      <c r="EB242" s="26" t="str">
        <f>IFERROR(INDEX(AX$11:AX$2000,_xlfn.AGGREGATE(15,6,(ROW(AX$11:AX$2000)-ROW(AX$11)+1)/($AU$11:$AU$2000=$DY$8),ROWS(EB$11:EB242))),"")</f>
        <v/>
      </c>
      <c r="EC242" s="26" t="str">
        <f>IFERROR(INDEX(AY$11:AY$2000,_xlfn.AGGREGATE(15,6,(ROW(AY$11:AY$2000)-ROW(AY$11)+1)/($AU$11:$AU$2000=$DY$8),ROWS(EC$11:EC242))),"")</f>
        <v/>
      </c>
      <c r="ED242" s="26" t="str">
        <f>IFERROR(INDEX(AZ$11:AZ$2000,_xlfn.AGGREGATE(15,6,(ROW(AZ$11:AZ$2000)-ROW(AZ$11)+1)/($AU$11:$AU$2000=$DY$8),ROWS(ED$11:ED242))),"")</f>
        <v/>
      </c>
      <c r="EE242" s="26" t="str">
        <f>IFERROR(INDEX(BA$11:BA$2000,_xlfn.AGGREGATE(15,6,(ROW(BA$11:BA$2000)-ROW(BA$11)+1)/($AU$11:$AU$2000=$DY$8),ROWS(EE$11:EE242))),"")</f>
        <v/>
      </c>
      <c r="EF242" s="26" t="str">
        <f>IFERROR(INDEX(BB$11:BB$2000,_xlfn.AGGREGATE(15,6,(ROW(BB$11:BB$2000)-ROW(BB$11)+1)/($AU$11:$AU$2000=$DY$8),ROWS(EF$11:EF242))),"")</f>
        <v/>
      </c>
      <c r="EG242" s="26" t="str">
        <f>IFERROR(INDEX(BC$11:BC$2000,_xlfn.AGGREGATE(15,6,(ROW(BC$11:BC$2000)-ROW(BC$11)+1)/($AU$11:$AU$2000=$DY$8),ROWS(EG$11:EG242))),"")</f>
        <v/>
      </c>
      <c r="EH242" s="26" t="str">
        <f>IFERROR(INDEX(BD$11:BD$2000,_xlfn.AGGREGATE(15,6,(ROW(BD$11:BD$2000)-ROW(BD$11)+1)/($AU$11:$AU$2000=$DY$8),ROWS(EH$11:EH242))),"")</f>
        <v/>
      </c>
      <c r="EI242" s="26" t="str">
        <f>IFERROR(INDEX(BE$11:BE$2000,_xlfn.AGGREGATE(15,6,(ROW(BE$11:BE$2000)-ROW(BE$11)+1)/($AU$11:$AU$2000=$DY$8),ROWS(EI$11:EI242))),"")</f>
        <v/>
      </c>
      <c r="EJ242" s="26" t="str">
        <f>IFERROR(INDEX(BF$11:BF$2000,_xlfn.AGGREGATE(15,6,(ROW(BF$11:BF$2000)-ROW(BF$11)+1)/($AU$11:$AU$2000=$DY$8),ROWS(EJ$11:EJ242))),"")</f>
        <v/>
      </c>
      <c r="EK242" s="26" t="str">
        <f>IFERROR(INDEX(BG$11:BG$2000,_xlfn.AGGREGATE(15,6,(ROW(BG$11:BG$2000)-ROW(BG$11)+1)/($AU$11:$AU$2000=$DY$8),ROWS(EK$11:EK242))),"")</f>
        <v/>
      </c>
      <c r="EL242" s="26" t="str">
        <f>IFERROR(INDEX(BH$11:BH$2000,_xlfn.AGGREGATE(15,6,(ROW(BH$11:BH$2000)-ROW(BH$11)+1)/($AU$11:$AU$2000=$DY$8),ROWS(EL$11:EL242))),"")</f>
        <v/>
      </c>
      <c r="EM242" s="26" t="str">
        <f>IFERROR(INDEX(BI$11:BI$2000,_xlfn.AGGREGATE(15,6,(ROW(BI$11:BI$2000)-ROW(BI$11)+1)/($AU$11:$AU$2000=$DY$8),ROWS(EM$11:EM242))),"")</f>
        <v/>
      </c>
      <c r="EN242" s="26" t="str">
        <f>IFERROR(INDEX(BJ$11:BJ$2000,_xlfn.AGGREGATE(15,6,(ROW(BJ$11:BJ$2000)-ROW(BJ$11)+1)/($AU$11:$AU$2000=$DY$8),ROWS(EN$11:EN242))),"")</f>
        <v/>
      </c>
      <c r="EO242" s="26" t="str">
        <f>IFERROR(INDEX(BK$11:BK$2000,_xlfn.AGGREGATE(15,6,(ROW(BK$11:BK$2000)-ROW(BK$11)+1)/($AU$11:$AU$2000=$DY$8),ROWS(EO$11:EO242))),"")</f>
        <v/>
      </c>
      <c r="EP242" s="26" t="str">
        <f>IFERROR(INDEX(BL$11:BL$2000,_xlfn.AGGREGATE(15,6,(ROW(BL$11:BL$2000)-ROW(BL$11)+1)/($AU$11:$AU$2000=$DY$8),ROWS(EP$11:EP242))),"")</f>
        <v/>
      </c>
      <c r="EQ242" s="26" t="str">
        <f>IFERROR(INDEX(BM$11:BM$2000,_xlfn.AGGREGATE(15,6,(ROW(BM$11:BM$2000)-ROW(BM$11)+1)/($AU$11:$AU$2000=$DY$8),ROWS(EQ$11:EQ242))),"")</f>
        <v/>
      </c>
      <c r="ER242" s="26" t="str">
        <f>IFERROR(INDEX(BN$11:BN$2000,_xlfn.AGGREGATE(15,6,(ROW(BN$11:BN$2000)-ROW(BN$11)+1)/($AU$11:$AU$2000=$DY$8),ROWS(ER$11:ER242))),"")</f>
        <v/>
      </c>
      <c r="ES242" s="26" t="str">
        <f>IFERROR(INDEX(BO$11:BO$2000,_xlfn.AGGREGATE(15,6,(ROW(BO$11:BO$2000)-ROW(BO$11)+1)/($AU$11:$AU$2000=$DY$8),ROWS(ES$11:ES242))),"")</f>
        <v/>
      </c>
      <c r="ET242" s="63" t="str">
        <f>IFERROR(INDEX(BP$11:BP$2000,_xlfn.AGGREGATE(15,6,(ROW(BP$11:BP$2000)-ROW(BP$11)+1)/($AU$11:$AU$2000=$DY$8),ROWS(ET$11:ET242))),"")</f>
        <v/>
      </c>
      <c r="EU242" s="25"/>
      <c r="EX242" s="25"/>
      <c r="EY242" s="25"/>
      <c r="EZ242" s="25"/>
      <c r="FA242" s="25"/>
      <c r="FB242" s="25"/>
      <c r="FC242" s="25"/>
      <c r="FD242" s="25"/>
      <c r="FE242" s="25"/>
      <c r="FF242" s="25"/>
      <c r="FG242" s="25"/>
      <c r="FH242" s="25"/>
      <c r="FI242" s="25"/>
      <c r="FJ242" s="25"/>
      <c r="FK242" s="25"/>
      <c r="FL242" s="25"/>
      <c r="FM242" s="25"/>
      <c r="FN242" s="25"/>
      <c r="FO242" s="25"/>
      <c r="FP242" s="25"/>
      <c r="FQ242" s="25"/>
      <c r="FR242" s="25"/>
      <c r="FS242" s="25"/>
      <c r="FT242" s="25"/>
      <c r="FU242" s="49"/>
      <c r="FV242" s="21"/>
      <c r="FW242" s="25"/>
      <c r="FX242" s="25"/>
      <c r="FY242" s="25"/>
      <c r="FZ242" s="25"/>
      <c r="GA242" s="25"/>
      <c r="GB242" s="25"/>
      <c r="GC242" s="25"/>
      <c r="GD242" s="25"/>
      <c r="GE242" s="25"/>
      <c r="GF242" s="25"/>
      <c r="GG242" s="25"/>
      <c r="GH242" s="25"/>
      <c r="GI242" s="25"/>
      <c r="GJ242" s="25"/>
      <c r="GK242" s="25"/>
      <c r="GL242" s="25"/>
      <c r="GM242" s="25"/>
      <c r="GN242" s="25"/>
    </row>
    <row r="243" spans="14:196" x14ac:dyDescent="0.3">
      <c r="N243" s="2"/>
      <c r="O243" s="25"/>
      <c r="P243" s="25"/>
      <c r="Q243" s="25"/>
      <c r="R243" s="25"/>
      <c r="S243" s="25"/>
      <c r="T243" s="25"/>
      <c r="U243" s="25"/>
      <c r="V243" s="2"/>
      <c r="W243" s="2"/>
      <c r="X243" s="2"/>
      <c r="Y243" s="25"/>
      <c r="Z243" s="25"/>
      <c r="AA243" s="25"/>
      <c r="AB243" s="2"/>
      <c r="AC243" s="25"/>
      <c r="AD243" s="25"/>
      <c r="AE243" s="25"/>
      <c r="AF243" s="25"/>
      <c r="AG243" s="25"/>
      <c r="AH243" s="25"/>
      <c r="AI243" s="25"/>
      <c r="AJ243" s="25"/>
      <c r="AK243" s="25"/>
      <c r="AL243" s="25"/>
      <c r="AM243" s="25"/>
      <c r="AN243" s="25"/>
      <c r="AO243" s="25"/>
      <c r="AP243" s="25"/>
      <c r="AQ243" s="25"/>
      <c r="AR243" s="142"/>
      <c r="AS243" s="18">
        <v>34</v>
      </c>
      <c r="AT243" s="26" t="s">
        <v>122</v>
      </c>
      <c r="AU243" s="4" t="str">
        <f t="shared" si="312"/>
        <v>FAIL</v>
      </c>
      <c r="AV243" s="26">
        <v>3</v>
      </c>
      <c r="AW243" s="26">
        <v>3</v>
      </c>
      <c r="AX243" s="26">
        <v>1</v>
      </c>
      <c r="AY243" s="26">
        <v>1</v>
      </c>
      <c r="AZ243" s="26">
        <v>3</v>
      </c>
      <c r="BA243" s="26">
        <v>3</v>
      </c>
      <c r="BB243" s="26">
        <v>1</v>
      </c>
      <c r="BC243" s="26">
        <v>1</v>
      </c>
      <c r="BD243" s="26">
        <f t="shared" si="345"/>
        <v>212</v>
      </c>
      <c r="BE243" s="26"/>
      <c r="BF243" s="26">
        <f t="shared" si="346"/>
        <v>280</v>
      </c>
      <c r="BG243" s="63">
        <f t="shared" si="344"/>
        <v>34</v>
      </c>
      <c r="BH243" s="26"/>
      <c r="BI243" s="138">
        <f t="shared" si="347"/>
        <v>280</v>
      </c>
      <c r="BJ243" s="138">
        <f t="shared" si="348"/>
        <v>560</v>
      </c>
      <c r="BK243" s="138">
        <f t="shared" si="349"/>
        <v>772</v>
      </c>
      <c r="BL243" s="138">
        <f t="shared" si="350"/>
        <v>984</v>
      </c>
      <c r="BM243" s="138">
        <f t="shared" si="351"/>
        <v>1264</v>
      </c>
      <c r="BN243" s="138">
        <f t="shared" si="352"/>
        <v>1544</v>
      </c>
      <c r="BO243" s="138">
        <f t="shared" si="353"/>
        <v>1756</v>
      </c>
      <c r="BP243" s="138">
        <f t="shared" si="354"/>
        <v>0</v>
      </c>
      <c r="BQ243" s="26"/>
      <c r="BR243" s="26" t="str">
        <f t="shared" si="323"/>
        <v>yes2</v>
      </c>
      <c r="BS243" s="26" t="str">
        <f t="shared" si="309"/>
        <v>Int</v>
      </c>
      <c r="BT243" s="26"/>
      <c r="BU243" s="26"/>
      <c r="BV243" s="1">
        <f t="shared" si="339"/>
        <v>0</v>
      </c>
      <c r="BW243" s="1">
        <f t="shared" si="339"/>
        <v>0</v>
      </c>
      <c r="BX243" s="1">
        <f t="shared" si="339"/>
        <v>0</v>
      </c>
      <c r="BY243" s="1">
        <f t="shared" si="339"/>
        <v>0</v>
      </c>
      <c r="BZ243" s="1">
        <f t="shared" si="339"/>
        <v>0</v>
      </c>
      <c r="CA243" s="1">
        <f t="shared" si="339"/>
        <v>0</v>
      </c>
      <c r="CB243" s="1">
        <f t="shared" si="339"/>
        <v>0</v>
      </c>
      <c r="CC243" s="1">
        <f t="shared" si="339"/>
        <v>0</v>
      </c>
      <c r="CD243" s="1">
        <f t="shared" si="339"/>
        <v>0</v>
      </c>
      <c r="CE243" s="1">
        <f t="shared" si="339"/>
        <v>0</v>
      </c>
      <c r="CF243" s="1">
        <f t="shared" si="340"/>
        <v>0</v>
      </c>
      <c r="CG243" s="1">
        <f t="shared" si="340"/>
        <v>0</v>
      </c>
      <c r="CH243" s="1">
        <f t="shared" si="340"/>
        <v>0</v>
      </c>
      <c r="CI243" s="1">
        <f t="shared" si="340"/>
        <v>0</v>
      </c>
      <c r="CJ243" s="1">
        <f t="shared" si="340"/>
        <v>0</v>
      </c>
      <c r="CK243" s="1">
        <f t="shared" si="340"/>
        <v>0</v>
      </c>
      <c r="CL243" s="1">
        <f t="shared" si="340"/>
        <v>0</v>
      </c>
      <c r="CM243" s="1">
        <f t="shared" si="340"/>
        <v>0</v>
      </c>
      <c r="CN243" s="1">
        <f t="shared" si="340"/>
        <v>0</v>
      </c>
      <c r="CO243" s="1">
        <f t="shared" si="340"/>
        <v>0</v>
      </c>
      <c r="CP243" s="1">
        <f t="shared" si="341"/>
        <v>0</v>
      </c>
      <c r="CQ243" s="1">
        <f t="shared" si="341"/>
        <v>0</v>
      </c>
      <c r="CR243" s="1">
        <f t="shared" si="341"/>
        <v>0</v>
      </c>
      <c r="CS243" s="1">
        <f t="shared" si="341"/>
        <v>0</v>
      </c>
      <c r="CT243" s="1">
        <f t="shared" si="341"/>
        <v>0</v>
      </c>
      <c r="CU243" s="1">
        <f t="shared" si="341"/>
        <v>0</v>
      </c>
      <c r="CV243" s="1">
        <f t="shared" si="341"/>
        <v>0</v>
      </c>
      <c r="CW243" s="1">
        <f t="shared" si="341"/>
        <v>0</v>
      </c>
      <c r="CX243" s="1">
        <f t="shared" si="341"/>
        <v>0</v>
      </c>
      <c r="CY243" s="1">
        <f t="shared" si="341"/>
        <v>0</v>
      </c>
      <c r="CZ243" s="1">
        <f t="shared" si="342"/>
        <v>0</v>
      </c>
      <c r="DA243" s="1">
        <f t="shared" si="342"/>
        <v>0</v>
      </c>
      <c r="DB243" s="1">
        <f t="shared" si="342"/>
        <v>0</v>
      </c>
      <c r="DC243" s="1">
        <f t="shared" si="342"/>
        <v>0</v>
      </c>
      <c r="DD243" s="1">
        <f t="shared" si="342"/>
        <v>0</v>
      </c>
      <c r="DE243" s="1">
        <f t="shared" si="342"/>
        <v>0</v>
      </c>
      <c r="DF243" s="1">
        <f t="shared" si="342"/>
        <v>0</v>
      </c>
      <c r="DG243" s="1">
        <f t="shared" si="342"/>
        <v>0</v>
      </c>
      <c r="DH243" s="1">
        <f t="shared" si="342"/>
        <v>0</v>
      </c>
      <c r="DI243" s="1">
        <f t="shared" si="342"/>
        <v>0</v>
      </c>
      <c r="DJ243" s="1">
        <f t="shared" si="343"/>
        <v>0</v>
      </c>
      <c r="DK243" s="1">
        <f t="shared" si="343"/>
        <v>0</v>
      </c>
      <c r="DL243" s="1">
        <f t="shared" si="343"/>
        <v>0</v>
      </c>
      <c r="DM243" s="1">
        <f t="shared" si="343"/>
        <v>0</v>
      </c>
      <c r="DN243" s="1">
        <f t="shared" si="343"/>
        <v>1</v>
      </c>
      <c r="DO243" s="1">
        <f t="shared" si="343"/>
        <v>0</v>
      </c>
      <c r="DP243" s="26"/>
      <c r="DQ243" s="26"/>
      <c r="DR243" s="26"/>
      <c r="DS243" s="26"/>
      <c r="DT243" s="26"/>
      <c r="DU243" s="142"/>
      <c r="DV243" s="26"/>
      <c r="DW243" s="48">
        <v>230</v>
      </c>
      <c r="DX243" s="26" t="str">
        <f>IFERROR(INDEX(AT$11:AT$2000,_xlfn.AGGREGATE(15,6,(ROW(AT$11:AT$2000)-ROW(AT$11)+1)/($AU$11:$AU$2000=$DY$8),ROWS(DX$11:DX243))),"")</f>
        <v/>
      </c>
      <c r="DY243" s="4" t="str">
        <f>IFERROR(INDEX(AU$11:AU$2000,_xlfn.AGGREGATE(15,6,(ROW(AU$11:AU$2000)-ROW(AU$11)+1)/($AU$11:$AU$2000=$DY$8),ROWS(DY$11:DY243))),"")</f>
        <v/>
      </c>
      <c r="DZ243" s="26" t="str">
        <f>IFERROR(INDEX(AV$11:AV$2000,_xlfn.AGGREGATE(15,6,(ROW(AV$11:AV$2000)-ROW(AV$11)+1)/($AU$11:$AU$2000=$DY$8),ROWS(DZ$11:DZ243))),"")</f>
        <v/>
      </c>
      <c r="EA243" s="26" t="str">
        <f>IFERROR(INDEX(AW$11:AW$2000,_xlfn.AGGREGATE(15,6,(ROW(AW$11:AW$2000)-ROW(AW$11)+1)/($AU$11:$AU$2000=$DY$8),ROWS(EA$11:EA243))),"")</f>
        <v/>
      </c>
      <c r="EB243" s="26" t="str">
        <f>IFERROR(INDEX(AX$11:AX$2000,_xlfn.AGGREGATE(15,6,(ROW(AX$11:AX$2000)-ROW(AX$11)+1)/($AU$11:$AU$2000=$DY$8),ROWS(EB$11:EB243))),"")</f>
        <v/>
      </c>
      <c r="EC243" s="26" t="str">
        <f>IFERROR(INDEX(AY$11:AY$2000,_xlfn.AGGREGATE(15,6,(ROW(AY$11:AY$2000)-ROW(AY$11)+1)/($AU$11:$AU$2000=$DY$8),ROWS(EC$11:EC243))),"")</f>
        <v/>
      </c>
      <c r="ED243" s="26" t="str">
        <f>IFERROR(INDEX(AZ$11:AZ$2000,_xlfn.AGGREGATE(15,6,(ROW(AZ$11:AZ$2000)-ROW(AZ$11)+1)/($AU$11:$AU$2000=$DY$8),ROWS(ED$11:ED243))),"")</f>
        <v/>
      </c>
      <c r="EE243" s="26" t="str">
        <f>IFERROR(INDEX(BA$11:BA$2000,_xlfn.AGGREGATE(15,6,(ROW(BA$11:BA$2000)-ROW(BA$11)+1)/($AU$11:$AU$2000=$DY$8),ROWS(EE$11:EE243))),"")</f>
        <v/>
      </c>
      <c r="EF243" s="26" t="str">
        <f>IFERROR(INDEX(BB$11:BB$2000,_xlfn.AGGREGATE(15,6,(ROW(BB$11:BB$2000)-ROW(BB$11)+1)/($AU$11:$AU$2000=$DY$8),ROWS(EF$11:EF243))),"")</f>
        <v/>
      </c>
      <c r="EG243" s="26" t="str">
        <f>IFERROR(INDEX(BC$11:BC$2000,_xlfn.AGGREGATE(15,6,(ROW(BC$11:BC$2000)-ROW(BC$11)+1)/($AU$11:$AU$2000=$DY$8),ROWS(EG$11:EG243))),"")</f>
        <v/>
      </c>
      <c r="EH243" s="26" t="str">
        <f>IFERROR(INDEX(BD$11:BD$2000,_xlfn.AGGREGATE(15,6,(ROW(BD$11:BD$2000)-ROW(BD$11)+1)/($AU$11:$AU$2000=$DY$8),ROWS(EH$11:EH243))),"")</f>
        <v/>
      </c>
      <c r="EI243" s="26" t="str">
        <f>IFERROR(INDEX(BE$11:BE$2000,_xlfn.AGGREGATE(15,6,(ROW(BE$11:BE$2000)-ROW(BE$11)+1)/($AU$11:$AU$2000=$DY$8),ROWS(EI$11:EI243))),"")</f>
        <v/>
      </c>
      <c r="EJ243" s="26" t="str">
        <f>IFERROR(INDEX(BF$11:BF$2000,_xlfn.AGGREGATE(15,6,(ROW(BF$11:BF$2000)-ROW(BF$11)+1)/($AU$11:$AU$2000=$DY$8),ROWS(EJ$11:EJ243))),"")</f>
        <v/>
      </c>
      <c r="EK243" s="26" t="str">
        <f>IFERROR(INDEX(BG$11:BG$2000,_xlfn.AGGREGATE(15,6,(ROW(BG$11:BG$2000)-ROW(BG$11)+1)/($AU$11:$AU$2000=$DY$8),ROWS(EK$11:EK243))),"")</f>
        <v/>
      </c>
      <c r="EL243" s="26" t="str">
        <f>IFERROR(INDEX(BH$11:BH$2000,_xlfn.AGGREGATE(15,6,(ROW(BH$11:BH$2000)-ROW(BH$11)+1)/($AU$11:$AU$2000=$DY$8),ROWS(EL$11:EL243))),"")</f>
        <v/>
      </c>
      <c r="EM243" s="26" t="str">
        <f>IFERROR(INDEX(BI$11:BI$2000,_xlfn.AGGREGATE(15,6,(ROW(BI$11:BI$2000)-ROW(BI$11)+1)/($AU$11:$AU$2000=$DY$8),ROWS(EM$11:EM243))),"")</f>
        <v/>
      </c>
      <c r="EN243" s="26" t="str">
        <f>IFERROR(INDEX(BJ$11:BJ$2000,_xlfn.AGGREGATE(15,6,(ROW(BJ$11:BJ$2000)-ROW(BJ$11)+1)/($AU$11:$AU$2000=$DY$8),ROWS(EN$11:EN243))),"")</f>
        <v/>
      </c>
      <c r="EO243" s="26" t="str">
        <f>IFERROR(INDEX(BK$11:BK$2000,_xlfn.AGGREGATE(15,6,(ROW(BK$11:BK$2000)-ROW(BK$11)+1)/($AU$11:$AU$2000=$DY$8),ROWS(EO$11:EO243))),"")</f>
        <v/>
      </c>
      <c r="EP243" s="26" t="str">
        <f>IFERROR(INDEX(BL$11:BL$2000,_xlfn.AGGREGATE(15,6,(ROW(BL$11:BL$2000)-ROW(BL$11)+1)/($AU$11:$AU$2000=$DY$8),ROWS(EP$11:EP243))),"")</f>
        <v/>
      </c>
      <c r="EQ243" s="26" t="str">
        <f>IFERROR(INDEX(BM$11:BM$2000,_xlfn.AGGREGATE(15,6,(ROW(BM$11:BM$2000)-ROW(BM$11)+1)/($AU$11:$AU$2000=$DY$8),ROWS(EQ$11:EQ243))),"")</f>
        <v/>
      </c>
      <c r="ER243" s="26" t="str">
        <f>IFERROR(INDEX(BN$11:BN$2000,_xlfn.AGGREGATE(15,6,(ROW(BN$11:BN$2000)-ROW(BN$11)+1)/($AU$11:$AU$2000=$DY$8),ROWS(ER$11:ER243))),"")</f>
        <v/>
      </c>
      <c r="ES243" s="26" t="str">
        <f>IFERROR(INDEX(BO$11:BO$2000,_xlfn.AGGREGATE(15,6,(ROW(BO$11:BO$2000)-ROW(BO$11)+1)/($AU$11:$AU$2000=$DY$8),ROWS(ES$11:ES243))),"")</f>
        <v/>
      </c>
      <c r="ET243" s="63" t="str">
        <f>IFERROR(INDEX(BP$11:BP$2000,_xlfn.AGGREGATE(15,6,(ROW(BP$11:BP$2000)-ROW(BP$11)+1)/($AU$11:$AU$2000=$DY$8),ROWS(ET$11:ET243))),"")</f>
        <v/>
      </c>
      <c r="EU243" s="25"/>
      <c r="EX243" s="25"/>
      <c r="EY243" s="25"/>
      <c r="EZ243" s="25"/>
      <c r="FA243" s="25"/>
      <c r="FB243" s="25"/>
      <c r="FC243" s="25"/>
      <c r="FD243" s="25"/>
      <c r="FE243" s="25"/>
      <c r="FF243" s="25"/>
      <c r="FG243" s="25"/>
      <c r="FH243" s="25"/>
      <c r="FI243" s="25"/>
      <c r="FJ243" s="25"/>
      <c r="FK243" s="25"/>
      <c r="FL243" s="25"/>
      <c r="FM243" s="25"/>
      <c r="FN243" s="25"/>
      <c r="FO243" s="25"/>
      <c r="FP243" s="25"/>
      <c r="FQ243" s="25"/>
      <c r="FR243" s="25"/>
      <c r="FS243" s="25"/>
      <c r="FT243" s="25"/>
      <c r="FU243" s="49"/>
      <c r="FV243" s="21"/>
      <c r="FW243" s="25"/>
      <c r="FX243" s="25"/>
      <c r="FY243" s="25"/>
      <c r="FZ243" s="25"/>
      <c r="GA243" s="25"/>
      <c r="GB243" s="25"/>
      <c r="GC243" s="25"/>
      <c r="GD243" s="25"/>
      <c r="GE243" s="25"/>
      <c r="GF243" s="25"/>
      <c r="GG243" s="25"/>
      <c r="GH243" s="25"/>
      <c r="GI243" s="25"/>
      <c r="GJ243" s="25"/>
      <c r="GK243" s="25"/>
      <c r="GL243" s="25"/>
      <c r="GM243" s="25"/>
      <c r="GN243" s="25"/>
    </row>
    <row r="244" spans="14:196" x14ac:dyDescent="0.3">
      <c r="N244" s="2"/>
      <c r="O244" s="25"/>
      <c r="P244" s="25"/>
      <c r="Q244" s="25"/>
      <c r="R244" s="25"/>
      <c r="S244" s="25"/>
      <c r="T244" s="25"/>
      <c r="U244" s="25"/>
      <c r="V244" s="2"/>
      <c r="W244" s="2"/>
      <c r="X244" s="2"/>
      <c r="Y244" s="25"/>
      <c r="Z244" s="25"/>
      <c r="AA244" s="25"/>
      <c r="AB244" s="2"/>
      <c r="AC244" s="25"/>
      <c r="AD244" s="25"/>
      <c r="AE244" s="25"/>
      <c r="AF244" s="25"/>
      <c r="AG244" s="25"/>
      <c r="AH244" s="25"/>
      <c r="AI244" s="25"/>
      <c r="AJ244" s="25"/>
      <c r="AK244" s="25"/>
      <c r="AL244" s="25"/>
      <c r="AM244" s="25"/>
      <c r="AN244" s="25"/>
      <c r="AO244" s="25"/>
      <c r="AP244" s="25"/>
      <c r="AQ244" s="25"/>
      <c r="AR244" s="142"/>
      <c r="AS244" s="18">
        <v>35</v>
      </c>
      <c r="AT244" s="26" t="s">
        <v>122</v>
      </c>
      <c r="AU244" s="4" t="str">
        <f t="shared" si="312"/>
        <v>FAIL</v>
      </c>
      <c r="AV244" s="26">
        <v>3</v>
      </c>
      <c r="AW244" s="26">
        <v>3</v>
      </c>
      <c r="AX244" s="26">
        <v>1</v>
      </c>
      <c r="AY244" s="26">
        <v>1</v>
      </c>
      <c r="AZ244" s="26">
        <v>3</v>
      </c>
      <c r="BA244" s="26">
        <v>3</v>
      </c>
      <c r="BB244" s="26">
        <v>1</v>
      </c>
      <c r="BC244" s="26">
        <v>1</v>
      </c>
      <c r="BD244" s="26">
        <f t="shared" si="345"/>
        <v>211</v>
      </c>
      <c r="BE244" s="26"/>
      <c r="BF244" s="26">
        <f t="shared" si="346"/>
        <v>281</v>
      </c>
      <c r="BG244" s="63">
        <f t="shared" si="344"/>
        <v>35</v>
      </c>
      <c r="BH244" s="26"/>
      <c r="BI244" s="138">
        <f t="shared" si="347"/>
        <v>281</v>
      </c>
      <c r="BJ244" s="138">
        <f t="shared" si="348"/>
        <v>562</v>
      </c>
      <c r="BK244" s="138">
        <f t="shared" si="349"/>
        <v>773</v>
      </c>
      <c r="BL244" s="138">
        <f t="shared" si="350"/>
        <v>984</v>
      </c>
      <c r="BM244" s="138">
        <f t="shared" si="351"/>
        <v>1265</v>
      </c>
      <c r="BN244" s="138">
        <f t="shared" si="352"/>
        <v>1546</v>
      </c>
      <c r="BO244" s="138">
        <f t="shared" si="353"/>
        <v>1757</v>
      </c>
      <c r="BP244" s="138">
        <f t="shared" si="354"/>
        <v>0</v>
      </c>
      <c r="BQ244" s="26"/>
      <c r="BR244" s="26" t="str">
        <f t="shared" si="323"/>
        <v>yes2</v>
      </c>
      <c r="BS244" s="26" t="str">
        <f t="shared" si="309"/>
        <v>Int</v>
      </c>
      <c r="BT244" s="26"/>
      <c r="BU244" s="26"/>
      <c r="BV244" s="1">
        <f t="shared" si="339"/>
        <v>0</v>
      </c>
      <c r="BW244" s="1">
        <f t="shared" si="339"/>
        <v>0</v>
      </c>
      <c r="BX244" s="1">
        <f t="shared" si="339"/>
        <v>0</v>
      </c>
      <c r="BY244" s="1">
        <f t="shared" si="339"/>
        <v>0</v>
      </c>
      <c r="BZ244" s="1">
        <f t="shared" si="339"/>
        <v>0</v>
      </c>
      <c r="CA244" s="1">
        <f t="shared" si="339"/>
        <v>0</v>
      </c>
      <c r="CB244" s="1">
        <f t="shared" si="339"/>
        <v>0</v>
      </c>
      <c r="CC244" s="1">
        <f t="shared" si="339"/>
        <v>0</v>
      </c>
      <c r="CD244" s="1">
        <f t="shared" si="339"/>
        <v>0</v>
      </c>
      <c r="CE244" s="1">
        <f t="shared" si="339"/>
        <v>0</v>
      </c>
      <c r="CF244" s="1">
        <f t="shared" si="340"/>
        <v>0</v>
      </c>
      <c r="CG244" s="1">
        <f t="shared" si="340"/>
        <v>0</v>
      </c>
      <c r="CH244" s="1">
        <f t="shared" si="340"/>
        <v>0</v>
      </c>
      <c r="CI244" s="1">
        <f t="shared" si="340"/>
        <v>0</v>
      </c>
      <c r="CJ244" s="1">
        <f t="shared" si="340"/>
        <v>1</v>
      </c>
      <c r="CK244" s="1">
        <f t="shared" si="340"/>
        <v>0</v>
      </c>
      <c r="CL244" s="1">
        <f t="shared" si="340"/>
        <v>0</v>
      </c>
      <c r="CM244" s="1">
        <f t="shared" si="340"/>
        <v>0</v>
      </c>
      <c r="CN244" s="1">
        <f t="shared" si="340"/>
        <v>0</v>
      </c>
      <c r="CO244" s="1">
        <f t="shared" si="340"/>
        <v>0</v>
      </c>
      <c r="CP244" s="1">
        <f t="shared" si="341"/>
        <v>0</v>
      </c>
      <c r="CQ244" s="1">
        <f t="shared" si="341"/>
        <v>0</v>
      </c>
      <c r="CR244" s="1">
        <f t="shared" si="341"/>
        <v>0</v>
      </c>
      <c r="CS244" s="1">
        <f t="shared" si="341"/>
        <v>0</v>
      </c>
      <c r="CT244" s="1">
        <f t="shared" si="341"/>
        <v>0</v>
      </c>
      <c r="CU244" s="1">
        <f t="shared" si="341"/>
        <v>0</v>
      </c>
      <c r="CV244" s="1">
        <f t="shared" si="341"/>
        <v>0</v>
      </c>
      <c r="CW244" s="1">
        <f t="shared" si="341"/>
        <v>0</v>
      </c>
      <c r="CX244" s="1">
        <f t="shared" si="341"/>
        <v>0</v>
      </c>
      <c r="CY244" s="1">
        <f t="shared" si="341"/>
        <v>0</v>
      </c>
      <c r="CZ244" s="1">
        <f t="shared" si="342"/>
        <v>0</v>
      </c>
      <c r="DA244" s="1">
        <f t="shared" si="342"/>
        <v>0</v>
      </c>
      <c r="DB244" s="1">
        <f t="shared" si="342"/>
        <v>0</v>
      </c>
      <c r="DC244" s="1">
        <f t="shared" si="342"/>
        <v>0</v>
      </c>
      <c r="DD244" s="1">
        <f t="shared" si="342"/>
        <v>0</v>
      </c>
      <c r="DE244" s="1">
        <f t="shared" si="342"/>
        <v>0</v>
      </c>
      <c r="DF244" s="1">
        <f t="shared" si="342"/>
        <v>0</v>
      </c>
      <c r="DG244" s="1">
        <f t="shared" si="342"/>
        <v>0</v>
      </c>
      <c r="DH244" s="1">
        <f t="shared" si="342"/>
        <v>0</v>
      </c>
      <c r="DI244" s="1">
        <f t="shared" si="342"/>
        <v>0</v>
      </c>
      <c r="DJ244" s="1">
        <f t="shared" si="343"/>
        <v>0</v>
      </c>
      <c r="DK244" s="1">
        <f t="shared" si="343"/>
        <v>0</v>
      </c>
      <c r="DL244" s="1">
        <f t="shared" si="343"/>
        <v>0</v>
      </c>
      <c r="DM244" s="1">
        <f t="shared" si="343"/>
        <v>0</v>
      </c>
      <c r="DN244" s="1">
        <f t="shared" si="343"/>
        <v>1</v>
      </c>
      <c r="DO244" s="1">
        <f t="shared" si="343"/>
        <v>0</v>
      </c>
      <c r="DP244" s="26"/>
      <c r="DQ244" s="26"/>
      <c r="DR244" s="26"/>
      <c r="DS244" s="26"/>
      <c r="DT244" s="26"/>
      <c r="DU244" s="142"/>
      <c r="DV244" s="26"/>
      <c r="DW244" s="48">
        <v>231</v>
      </c>
      <c r="DX244" s="26" t="str">
        <f>IFERROR(INDEX(AT$11:AT$2000,_xlfn.AGGREGATE(15,6,(ROW(AT$11:AT$2000)-ROW(AT$11)+1)/($AU$11:$AU$2000=$DY$8),ROWS(DX$11:DX244))),"")</f>
        <v/>
      </c>
      <c r="DY244" s="4" t="str">
        <f>IFERROR(INDEX(AU$11:AU$2000,_xlfn.AGGREGATE(15,6,(ROW(AU$11:AU$2000)-ROW(AU$11)+1)/($AU$11:$AU$2000=$DY$8),ROWS(DY$11:DY244))),"")</f>
        <v/>
      </c>
      <c r="DZ244" s="26" t="str">
        <f>IFERROR(INDEX(AV$11:AV$2000,_xlfn.AGGREGATE(15,6,(ROW(AV$11:AV$2000)-ROW(AV$11)+1)/($AU$11:$AU$2000=$DY$8),ROWS(DZ$11:DZ244))),"")</f>
        <v/>
      </c>
      <c r="EA244" s="26" t="str">
        <f>IFERROR(INDEX(AW$11:AW$2000,_xlfn.AGGREGATE(15,6,(ROW(AW$11:AW$2000)-ROW(AW$11)+1)/($AU$11:$AU$2000=$DY$8),ROWS(EA$11:EA244))),"")</f>
        <v/>
      </c>
      <c r="EB244" s="26" t="str">
        <f>IFERROR(INDEX(AX$11:AX$2000,_xlfn.AGGREGATE(15,6,(ROW(AX$11:AX$2000)-ROW(AX$11)+1)/($AU$11:$AU$2000=$DY$8),ROWS(EB$11:EB244))),"")</f>
        <v/>
      </c>
      <c r="EC244" s="26" t="str">
        <f>IFERROR(INDEX(AY$11:AY$2000,_xlfn.AGGREGATE(15,6,(ROW(AY$11:AY$2000)-ROW(AY$11)+1)/($AU$11:$AU$2000=$DY$8),ROWS(EC$11:EC244))),"")</f>
        <v/>
      </c>
      <c r="ED244" s="26" t="str">
        <f>IFERROR(INDEX(AZ$11:AZ$2000,_xlfn.AGGREGATE(15,6,(ROW(AZ$11:AZ$2000)-ROW(AZ$11)+1)/($AU$11:$AU$2000=$DY$8),ROWS(ED$11:ED244))),"")</f>
        <v/>
      </c>
      <c r="EE244" s="26" t="str">
        <f>IFERROR(INDEX(BA$11:BA$2000,_xlfn.AGGREGATE(15,6,(ROW(BA$11:BA$2000)-ROW(BA$11)+1)/($AU$11:$AU$2000=$DY$8),ROWS(EE$11:EE244))),"")</f>
        <v/>
      </c>
      <c r="EF244" s="26" t="str">
        <f>IFERROR(INDEX(BB$11:BB$2000,_xlfn.AGGREGATE(15,6,(ROW(BB$11:BB$2000)-ROW(BB$11)+1)/($AU$11:$AU$2000=$DY$8),ROWS(EF$11:EF244))),"")</f>
        <v/>
      </c>
      <c r="EG244" s="26" t="str">
        <f>IFERROR(INDEX(BC$11:BC$2000,_xlfn.AGGREGATE(15,6,(ROW(BC$11:BC$2000)-ROW(BC$11)+1)/($AU$11:$AU$2000=$DY$8),ROWS(EG$11:EG244))),"")</f>
        <v/>
      </c>
      <c r="EH244" s="26" t="str">
        <f>IFERROR(INDEX(BD$11:BD$2000,_xlfn.AGGREGATE(15,6,(ROW(BD$11:BD$2000)-ROW(BD$11)+1)/($AU$11:$AU$2000=$DY$8),ROWS(EH$11:EH244))),"")</f>
        <v/>
      </c>
      <c r="EI244" s="26" t="str">
        <f>IFERROR(INDEX(BE$11:BE$2000,_xlfn.AGGREGATE(15,6,(ROW(BE$11:BE$2000)-ROW(BE$11)+1)/($AU$11:$AU$2000=$DY$8),ROWS(EI$11:EI244))),"")</f>
        <v/>
      </c>
      <c r="EJ244" s="26" t="str">
        <f>IFERROR(INDEX(BF$11:BF$2000,_xlfn.AGGREGATE(15,6,(ROW(BF$11:BF$2000)-ROW(BF$11)+1)/($AU$11:$AU$2000=$DY$8),ROWS(EJ$11:EJ244))),"")</f>
        <v/>
      </c>
      <c r="EK244" s="26" t="str">
        <f>IFERROR(INDEX(BG$11:BG$2000,_xlfn.AGGREGATE(15,6,(ROW(BG$11:BG$2000)-ROW(BG$11)+1)/($AU$11:$AU$2000=$DY$8),ROWS(EK$11:EK244))),"")</f>
        <v/>
      </c>
      <c r="EL244" s="26" t="str">
        <f>IFERROR(INDEX(BH$11:BH$2000,_xlfn.AGGREGATE(15,6,(ROW(BH$11:BH$2000)-ROW(BH$11)+1)/($AU$11:$AU$2000=$DY$8),ROWS(EL$11:EL244))),"")</f>
        <v/>
      </c>
      <c r="EM244" s="26" t="str">
        <f>IFERROR(INDEX(BI$11:BI$2000,_xlfn.AGGREGATE(15,6,(ROW(BI$11:BI$2000)-ROW(BI$11)+1)/($AU$11:$AU$2000=$DY$8),ROWS(EM$11:EM244))),"")</f>
        <v/>
      </c>
      <c r="EN244" s="26" t="str">
        <f>IFERROR(INDEX(BJ$11:BJ$2000,_xlfn.AGGREGATE(15,6,(ROW(BJ$11:BJ$2000)-ROW(BJ$11)+1)/($AU$11:$AU$2000=$DY$8),ROWS(EN$11:EN244))),"")</f>
        <v/>
      </c>
      <c r="EO244" s="26" t="str">
        <f>IFERROR(INDEX(BK$11:BK$2000,_xlfn.AGGREGATE(15,6,(ROW(BK$11:BK$2000)-ROW(BK$11)+1)/($AU$11:$AU$2000=$DY$8),ROWS(EO$11:EO244))),"")</f>
        <v/>
      </c>
      <c r="EP244" s="26" t="str">
        <f>IFERROR(INDEX(BL$11:BL$2000,_xlfn.AGGREGATE(15,6,(ROW(BL$11:BL$2000)-ROW(BL$11)+1)/($AU$11:$AU$2000=$DY$8),ROWS(EP$11:EP244))),"")</f>
        <v/>
      </c>
      <c r="EQ244" s="26" t="str">
        <f>IFERROR(INDEX(BM$11:BM$2000,_xlfn.AGGREGATE(15,6,(ROW(BM$11:BM$2000)-ROW(BM$11)+1)/($AU$11:$AU$2000=$DY$8),ROWS(EQ$11:EQ244))),"")</f>
        <v/>
      </c>
      <c r="ER244" s="26" t="str">
        <f>IFERROR(INDEX(BN$11:BN$2000,_xlfn.AGGREGATE(15,6,(ROW(BN$11:BN$2000)-ROW(BN$11)+1)/($AU$11:$AU$2000=$DY$8),ROWS(ER$11:ER244))),"")</f>
        <v/>
      </c>
      <c r="ES244" s="26" t="str">
        <f>IFERROR(INDEX(BO$11:BO$2000,_xlfn.AGGREGATE(15,6,(ROW(BO$11:BO$2000)-ROW(BO$11)+1)/($AU$11:$AU$2000=$DY$8),ROWS(ES$11:ES244))),"")</f>
        <v/>
      </c>
      <c r="ET244" s="63" t="str">
        <f>IFERROR(INDEX(BP$11:BP$2000,_xlfn.AGGREGATE(15,6,(ROW(BP$11:BP$2000)-ROW(BP$11)+1)/($AU$11:$AU$2000=$DY$8),ROWS(ET$11:ET244))),"")</f>
        <v/>
      </c>
      <c r="EU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49"/>
      <c r="FV244" s="21"/>
      <c r="FW244" s="25"/>
      <c r="FX244" s="25"/>
      <c r="FY244" s="25"/>
      <c r="FZ244" s="25"/>
      <c r="GA244" s="25"/>
      <c r="GB244" s="25"/>
      <c r="GC244" s="25"/>
      <c r="GD244" s="25"/>
      <c r="GE244" s="25"/>
      <c r="GF244" s="25"/>
      <c r="GG244" s="25"/>
      <c r="GH244" s="25"/>
      <c r="GI244" s="25"/>
      <c r="GJ244" s="25"/>
      <c r="GK244" s="25"/>
      <c r="GL244" s="25"/>
      <c r="GM244" s="25"/>
      <c r="GN244" s="25"/>
    </row>
    <row r="245" spans="14:196" x14ac:dyDescent="0.3">
      <c r="N245" s="2"/>
      <c r="O245" s="25"/>
      <c r="P245" s="25"/>
      <c r="Q245" s="25"/>
      <c r="R245" s="25"/>
      <c r="S245" s="25"/>
      <c r="T245" s="25"/>
      <c r="U245" s="25"/>
      <c r="V245" s="2"/>
      <c r="W245" s="2"/>
      <c r="X245" s="2"/>
      <c r="Y245" s="25"/>
      <c r="Z245" s="25"/>
      <c r="AA245" s="25"/>
      <c r="AB245" s="2"/>
      <c r="AC245" s="25"/>
      <c r="AD245" s="25"/>
      <c r="AE245" s="25"/>
      <c r="AF245" s="25"/>
      <c r="AG245" s="25"/>
      <c r="AH245" s="25"/>
      <c r="AI245" s="25"/>
      <c r="AJ245" s="25"/>
      <c r="AK245" s="25"/>
      <c r="AL245" s="25"/>
      <c r="AM245" s="25"/>
      <c r="AN245" s="25"/>
      <c r="AO245" s="25"/>
      <c r="AP245" s="25"/>
      <c r="AQ245" s="25"/>
      <c r="AR245" s="142"/>
      <c r="AS245" s="18">
        <v>36</v>
      </c>
      <c r="AT245" s="26" t="s">
        <v>122</v>
      </c>
      <c r="AU245" s="4" t="str">
        <f t="shared" si="312"/>
        <v>FAIL</v>
      </c>
      <c r="AV245" s="26">
        <v>3</v>
      </c>
      <c r="AW245" s="26">
        <v>3</v>
      </c>
      <c r="AX245" s="26">
        <v>1</v>
      </c>
      <c r="AY245" s="26">
        <v>1</v>
      </c>
      <c r="AZ245" s="26">
        <v>3</v>
      </c>
      <c r="BA245" s="26">
        <v>3</v>
      </c>
      <c r="BB245" s="26">
        <v>1</v>
      </c>
      <c r="BC245" s="26">
        <v>1</v>
      </c>
      <c r="BD245" s="26">
        <f t="shared" si="345"/>
        <v>210</v>
      </c>
      <c r="BE245" s="26"/>
      <c r="BF245" s="26">
        <f t="shared" si="346"/>
        <v>282</v>
      </c>
      <c r="BG245" s="63">
        <f t="shared" si="344"/>
        <v>36</v>
      </c>
      <c r="BH245" s="26"/>
      <c r="BI245" s="138">
        <f t="shared" si="347"/>
        <v>282</v>
      </c>
      <c r="BJ245" s="138">
        <f t="shared" si="348"/>
        <v>564</v>
      </c>
      <c r="BK245" s="138">
        <f t="shared" si="349"/>
        <v>774</v>
      </c>
      <c r="BL245" s="138">
        <f t="shared" si="350"/>
        <v>984</v>
      </c>
      <c r="BM245" s="138">
        <f t="shared" si="351"/>
        <v>1266</v>
      </c>
      <c r="BN245" s="138">
        <f t="shared" si="352"/>
        <v>1548</v>
      </c>
      <c r="BO245" s="138">
        <f t="shared" si="353"/>
        <v>1758</v>
      </c>
      <c r="BP245" s="138">
        <f t="shared" si="354"/>
        <v>0</v>
      </c>
      <c r="BQ245" s="26"/>
      <c r="BR245" s="26" t="str">
        <f t="shared" si="323"/>
        <v>yes2</v>
      </c>
      <c r="BS245" s="26" t="str">
        <f t="shared" si="309"/>
        <v>Int</v>
      </c>
      <c r="BT245" s="26"/>
      <c r="BU245" s="26"/>
      <c r="BV245" s="1">
        <f t="shared" si="339"/>
        <v>0</v>
      </c>
      <c r="BW245" s="1">
        <f t="shared" si="339"/>
        <v>0</v>
      </c>
      <c r="BX245" s="1">
        <f t="shared" si="339"/>
        <v>0</v>
      </c>
      <c r="BY245" s="1">
        <f t="shared" si="339"/>
        <v>0</v>
      </c>
      <c r="BZ245" s="1">
        <f t="shared" si="339"/>
        <v>0</v>
      </c>
      <c r="CA245" s="1">
        <f t="shared" si="339"/>
        <v>0</v>
      </c>
      <c r="CB245" s="1">
        <f t="shared" si="339"/>
        <v>0</v>
      </c>
      <c r="CC245" s="1">
        <f t="shared" si="339"/>
        <v>0</v>
      </c>
      <c r="CD245" s="1">
        <f t="shared" si="339"/>
        <v>0</v>
      </c>
      <c r="CE245" s="1">
        <f t="shared" si="339"/>
        <v>0</v>
      </c>
      <c r="CF245" s="1">
        <f t="shared" si="340"/>
        <v>0</v>
      </c>
      <c r="CG245" s="1">
        <f t="shared" si="340"/>
        <v>0</v>
      </c>
      <c r="CH245" s="1">
        <f t="shared" si="340"/>
        <v>0</v>
      </c>
      <c r="CI245" s="1">
        <f t="shared" si="340"/>
        <v>0</v>
      </c>
      <c r="CJ245" s="1">
        <f t="shared" si="340"/>
        <v>1</v>
      </c>
      <c r="CK245" s="1">
        <f t="shared" si="340"/>
        <v>0</v>
      </c>
      <c r="CL245" s="1">
        <f t="shared" si="340"/>
        <v>0</v>
      </c>
      <c r="CM245" s="1">
        <f t="shared" si="340"/>
        <v>0</v>
      </c>
      <c r="CN245" s="1">
        <f t="shared" si="340"/>
        <v>0</v>
      </c>
      <c r="CO245" s="1">
        <f t="shared" si="340"/>
        <v>0</v>
      </c>
      <c r="CP245" s="1">
        <f t="shared" si="341"/>
        <v>0</v>
      </c>
      <c r="CQ245" s="1">
        <f t="shared" si="341"/>
        <v>0</v>
      </c>
      <c r="CR245" s="1">
        <f t="shared" si="341"/>
        <v>0</v>
      </c>
      <c r="CS245" s="1">
        <f t="shared" si="341"/>
        <v>0</v>
      </c>
      <c r="CT245" s="1">
        <f t="shared" si="341"/>
        <v>0</v>
      </c>
      <c r="CU245" s="1">
        <f t="shared" si="341"/>
        <v>0</v>
      </c>
      <c r="CV245" s="1">
        <f t="shared" si="341"/>
        <v>0</v>
      </c>
      <c r="CW245" s="1">
        <f t="shared" si="341"/>
        <v>0</v>
      </c>
      <c r="CX245" s="1">
        <f t="shared" si="341"/>
        <v>0</v>
      </c>
      <c r="CY245" s="1">
        <f t="shared" si="341"/>
        <v>0</v>
      </c>
      <c r="CZ245" s="1">
        <f t="shared" si="342"/>
        <v>0</v>
      </c>
      <c r="DA245" s="1">
        <f t="shared" si="342"/>
        <v>0</v>
      </c>
      <c r="DB245" s="1">
        <f t="shared" si="342"/>
        <v>0</v>
      </c>
      <c r="DC245" s="1">
        <f t="shared" si="342"/>
        <v>0</v>
      </c>
      <c r="DD245" s="1">
        <f t="shared" si="342"/>
        <v>0</v>
      </c>
      <c r="DE245" s="1">
        <f t="shared" si="342"/>
        <v>0</v>
      </c>
      <c r="DF245" s="1">
        <f t="shared" si="342"/>
        <v>0</v>
      </c>
      <c r="DG245" s="1">
        <f t="shared" si="342"/>
        <v>0</v>
      </c>
      <c r="DH245" s="1">
        <f t="shared" si="342"/>
        <v>0</v>
      </c>
      <c r="DI245" s="1">
        <f t="shared" si="342"/>
        <v>0</v>
      </c>
      <c r="DJ245" s="1">
        <f t="shared" si="343"/>
        <v>0</v>
      </c>
      <c r="DK245" s="1">
        <f t="shared" si="343"/>
        <v>0</v>
      </c>
      <c r="DL245" s="1">
        <f t="shared" si="343"/>
        <v>0</v>
      </c>
      <c r="DM245" s="1">
        <f t="shared" si="343"/>
        <v>0</v>
      </c>
      <c r="DN245" s="1">
        <f t="shared" si="343"/>
        <v>1</v>
      </c>
      <c r="DO245" s="1">
        <f t="shared" si="343"/>
        <v>0</v>
      </c>
      <c r="DP245" s="26"/>
      <c r="DQ245" s="26"/>
      <c r="DR245" s="26"/>
      <c r="DS245" s="26"/>
      <c r="DT245" s="26"/>
      <c r="DU245" s="142"/>
      <c r="DV245" s="26"/>
      <c r="DW245" s="48">
        <v>232</v>
      </c>
      <c r="DX245" s="26" t="str">
        <f>IFERROR(INDEX(AT$11:AT$2000,_xlfn.AGGREGATE(15,6,(ROW(AT$11:AT$2000)-ROW(AT$11)+1)/($AU$11:$AU$2000=$DY$8),ROWS(DX$11:DX245))),"")</f>
        <v/>
      </c>
      <c r="DY245" s="4" t="str">
        <f>IFERROR(INDEX(AU$11:AU$2000,_xlfn.AGGREGATE(15,6,(ROW(AU$11:AU$2000)-ROW(AU$11)+1)/($AU$11:$AU$2000=$DY$8),ROWS(DY$11:DY245))),"")</f>
        <v/>
      </c>
      <c r="DZ245" s="26" t="str">
        <f>IFERROR(INDEX(AV$11:AV$2000,_xlfn.AGGREGATE(15,6,(ROW(AV$11:AV$2000)-ROW(AV$11)+1)/($AU$11:$AU$2000=$DY$8),ROWS(DZ$11:DZ245))),"")</f>
        <v/>
      </c>
      <c r="EA245" s="26" t="str">
        <f>IFERROR(INDEX(AW$11:AW$2000,_xlfn.AGGREGATE(15,6,(ROW(AW$11:AW$2000)-ROW(AW$11)+1)/($AU$11:$AU$2000=$DY$8),ROWS(EA$11:EA245))),"")</f>
        <v/>
      </c>
      <c r="EB245" s="26" t="str">
        <f>IFERROR(INDEX(AX$11:AX$2000,_xlfn.AGGREGATE(15,6,(ROW(AX$11:AX$2000)-ROW(AX$11)+1)/($AU$11:$AU$2000=$DY$8),ROWS(EB$11:EB245))),"")</f>
        <v/>
      </c>
      <c r="EC245" s="26" t="str">
        <f>IFERROR(INDEX(AY$11:AY$2000,_xlfn.AGGREGATE(15,6,(ROW(AY$11:AY$2000)-ROW(AY$11)+1)/($AU$11:$AU$2000=$DY$8),ROWS(EC$11:EC245))),"")</f>
        <v/>
      </c>
      <c r="ED245" s="26" t="str">
        <f>IFERROR(INDEX(AZ$11:AZ$2000,_xlfn.AGGREGATE(15,6,(ROW(AZ$11:AZ$2000)-ROW(AZ$11)+1)/($AU$11:$AU$2000=$DY$8),ROWS(ED$11:ED245))),"")</f>
        <v/>
      </c>
      <c r="EE245" s="26" t="str">
        <f>IFERROR(INDEX(BA$11:BA$2000,_xlfn.AGGREGATE(15,6,(ROW(BA$11:BA$2000)-ROW(BA$11)+1)/($AU$11:$AU$2000=$DY$8),ROWS(EE$11:EE245))),"")</f>
        <v/>
      </c>
      <c r="EF245" s="26" t="str">
        <f>IFERROR(INDEX(BB$11:BB$2000,_xlfn.AGGREGATE(15,6,(ROW(BB$11:BB$2000)-ROW(BB$11)+1)/($AU$11:$AU$2000=$DY$8),ROWS(EF$11:EF245))),"")</f>
        <v/>
      </c>
      <c r="EG245" s="26" t="str">
        <f>IFERROR(INDEX(BC$11:BC$2000,_xlfn.AGGREGATE(15,6,(ROW(BC$11:BC$2000)-ROW(BC$11)+1)/($AU$11:$AU$2000=$DY$8),ROWS(EG$11:EG245))),"")</f>
        <v/>
      </c>
      <c r="EH245" s="26" t="str">
        <f>IFERROR(INDEX(BD$11:BD$2000,_xlfn.AGGREGATE(15,6,(ROW(BD$11:BD$2000)-ROW(BD$11)+1)/($AU$11:$AU$2000=$DY$8),ROWS(EH$11:EH245))),"")</f>
        <v/>
      </c>
      <c r="EI245" s="26" t="str">
        <f>IFERROR(INDEX(BE$11:BE$2000,_xlfn.AGGREGATE(15,6,(ROW(BE$11:BE$2000)-ROW(BE$11)+1)/($AU$11:$AU$2000=$DY$8),ROWS(EI$11:EI245))),"")</f>
        <v/>
      </c>
      <c r="EJ245" s="26" t="str">
        <f>IFERROR(INDEX(BF$11:BF$2000,_xlfn.AGGREGATE(15,6,(ROW(BF$11:BF$2000)-ROW(BF$11)+1)/($AU$11:$AU$2000=$DY$8),ROWS(EJ$11:EJ245))),"")</f>
        <v/>
      </c>
      <c r="EK245" s="26" t="str">
        <f>IFERROR(INDEX(BG$11:BG$2000,_xlfn.AGGREGATE(15,6,(ROW(BG$11:BG$2000)-ROW(BG$11)+1)/($AU$11:$AU$2000=$DY$8),ROWS(EK$11:EK245))),"")</f>
        <v/>
      </c>
      <c r="EL245" s="26" t="str">
        <f>IFERROR(INDEX(BH$11:BH$2000,_xlfn.AGGREGATE(15,6,(ROW(BH$11:BH$2000)-ROW(BH$11)+1)/($AU$11:$AU$2000=$DY$8),ROWS(EL$11:EL245))),"")</f>
        <v/>
      </c>
      <c r="EM245" s="26" t="str">
        <f>IFERROR(INDEX(BI$11:BI$2000,_xlfn.AGGREGATE(15,6,(ROW(BI$11:BI$2000)-ROW(BI$11)+1)/($AU$11:$AU$2000=$DY$8),ROWS(EM$11:EM245))),"")</f>
        <v/>
      </c>
      <c r="EN245" s="26" t="str">
        <f>IFERROR(INDEX(BJ$11:BJ$2000,_xlfn.AGGREGATE(15,6,(ROW(BJ$11:BJ$2000)-ROW(BJ$11)+1)/($AU$11:$AU$2000=$DY$8),ROWS(EN$11:EN245))),"")</f>
        <v/>
      </c>
      <c r="EO245" s="26" t="str">
        <f>IFERROR(INDEX(BK$11:BK$2000,_xlfn.AGGREGATE(15,6,(ROW(BK$11:BK$2000)-ROW(BK$11)+1)/($AU$11:$AU$2000=$DY$8),ROWS(EO$11:EO245))),"")</f>
        <v/>
      </c>
      <c r="EP245" s="26" t="str">
        <f>IFERROR(INDEX(BL$11:BL$2000,_xlfn.AGGREGATE(15,6,(ROW(BL$11:BL$2000)-ROW(BL$11)+1)/($AU$11:$AU$2000=$DY$8),ROWS(EP$11:EP245))),"")</f>
        <v/>
      </c>
      <c r="EQ245" s="26" t="str">
        <f>IFERROR(INDEX(BM$11:BM$2000,_xlfn.AGGREGATE(15,6,(ROW(BM$11:BM$2000)-ROW(BM$11)+1)/($AU$11:$AU$2000=$DY$8),ROWS(EQ$11:EQ245))),"")</f>
        <v/>
      </c>
      <c r="ER245" s="26" t="str">
        <f>IFERROR(INDEX(BN$11:BN$2000,_xlfn.AGGREGATE(15,6,(ROW(BN$11:BN$2000)-ROW(BN$11)+1)/($AU$11:$AU$2000=$DY$8),ROWS(ER$11:ER245))),"")</f>
        <v/>
      </c>
      <c r="ES245" s="26" t="str">
        <f>IFERROR(INDEX(BO$11:BO$2000,_xlfn.AGGREGATE(15,6,(ROW(BO$11:BO$2000)-ROW(BO$11)+1)/($AU$11:$AU$2000=$DY$8),ROWS(ES$11:ES245))),"")</f>
        <v/>
      </c>
      <c r="ET245" s="63" t="str">
        <f>IFERROR(INDEX(BP$11:BP$2000,_xlfn.AGGREGATE(15,6,(ROW(BP$11:BP$2000)-ROW(BP$11)+1)/($AU$11:$AU$2000=$DY$8),ROWS(ET$11:ET245))),"")</f>
        <v/>
      </c>
      <c r="EU245" s="25"/>
      <c r="EX245" s="25"/>
      <c r="EY245" s="25"/>
      <c r="EZ245" s="25"/>
      <c r="FA245" s="25"/>
      <c r="FB245" s="25"/>
      <c r="FC245" s="25"/>
      <c r="FD245" s="25"/>
      <c r="FE245" s="25"/>
      <c r="FF245" s="25"/>
      <c r="FG245" s="25"/>
      <c r="FH245" s="25"/>
      <c r="FI245" s="25"/>
      <c r="FJ245" s="25"/>
      <c r="FK245" s="25"/>
      <c r="FL245" s="25"/>
      <c r="FM245" s="25"/>
      <c r="FN245" s="25"/>
      <c r="FO245" s="25"/>
      <c r="FP245" s="25"/>
      <c r="FQ245" s="25"/>
      <c r="FR245" s="25"/>
      <c r="FS245" s="25"/>
      <c r="FT245" s="25"/>
      <c r="FU245" s="49"/>
      <c r="FV245" s="21"/>
      <c r="FW245" s="25"/>
      <c r="FX245" s="25"/>
      <c r="FY245" s="25"/>
      <c r="FZ245" s="25"/>
      <c r="GA245" s="25"/>
      <c r="GB245" s="25"/>
      <c r="GC245" s="25"/>
      <c r="GD245" s="25"/>
      <c r="GE245" s="25"/>
      <c r="GF245" s="25"/>
      <c r="GG245" s="25"/>
      <c r="GH245" s="25"/>
      <c r="GI245" s="25"/>
      <c r="GJ245" s="25"/>
      <c r="GK245" s="25"/>
      <c r="GL245" s="25"/>
      <c r="GM245" s="25"/>
      <c r="GN245" s="25"/>
    </row>
    <row r="246" spans="14:196" x14ac:dyDescent="0.3">
      <c r="N246" s="2"/>
      <c r="O246" s="25"/>
      <c r="P246" s="25"/>
      <c r="Q246" s="25"/>
      <c r="R246" s="25"/>
      <c r="S246" s="25"/>
      <c r="T246" s="25"/>
      <c r="U246" s="25"/>
      <c r="V246" s="2"/>
      <c r="W246" s="2"/>
      <c r="X246" s="2"/>
      <c r="Y246" s="25"/>
      <c r="Z246" s="25"/>
      <c r="AA246" s="25"/>
      <c r="AB246" s="2"/>
      <c r="AC246" s="25"/>
      <c r="AD246" s="25"/>
      <c r="AE246" s="25"/>
      <c r="AF246" s="25"/>
      <c r="AG246" s="25"/>
      <c r="AH246" s="25"/>
      <c r="AI246" s="25"/>
      <c r="AJ246" s="25"/>
      <c r="AK246" s="25"/>
      <c r="AL246" s="25"/>
      <c r="AM246" s="25"/>
      <c r="AN246" s="25"/>
      <c r="AO246" s="25"/>
      <c r="AP246" s="25"/>
      <c r="AQ246" s="25"/>
      <c r="AR246" s="142"/>
      <c r="AS246" s="18">
        <v>37</v>
      </c>
      <c r="AT246" s="26" t="s">
        <v>122</v>
      </c>
      <c r="AU246" s="4" t="str">
        <f t="shared" si="312"/>
        <v>FAIL</v>
      </c>
      <c r="AV246" s="26">
        <v>3</v>
      </c>
      <c r="AW246" s="26">
        <v>3</v>
      </c>
      <c r="AX246" s="26">
        <v>1</v>
      </c>
      <c r="AY246" s="26">
        <v>1</v>
      </c>
      <c r="AZ246" s="26">
        <v>3</v>
      </c>
      <c r="BA246" s="26">
        <v>3</v>
      </c>
      <c r="BB246" s="26">
        <v>1</v>
      </c>
      <c r="BC246" s="26">
        <v>1</v>
      </c>
      <c r="BD246" s="26">
        <f t="shared" si="345"/>
        <v>209</v>
      </c>
      <c r="BE246" s="26"/>
      <c r="BF246" s="26">
        <f t="shared" si="346"/>
        <v>283</v>
      </c>
      <c r="BG246" s="63">
        <f t="shared" si="344"/>
        <v>37</v>
      </c>
      <c r="BH246" s="26"/>
      <c r="BI246" s="138">
        <f t="shared" si="347"/>
        <v>283</v>
      </c>
      <c r="BJ246" s="138">
        <f t="shared" si="348"/>
        <v>566</v>
      </c>
      <c r="BK246" s="138">
        <f t="shared" si="349"/>
        <v>775</v>
      </c>
      <c r="BL246" s="138">
        <f t="shared" si="350"/>
        <v>984</v>
      </c>
      <c r="BM246" s="138">
        <f t="shared" si="351"/>
        <v>1267</v>
      </c>
      <c r="BN246" s="138">
        <f t="shared" si="352"/>
        <v>1550</v>
      </c>
      <c r="BO246" s="138">
        <f t="shared" si="353"/>
        <v>1759</v>
      </c>
      <c r="BP246" s="138">
        <f t="shared" si="354"/>
        <v>0</v>
      </c>
      <c r="BQ246" s="26"/>
      <c r="BR246" s="26" t="str">
        <f t="shared" si="323"/>
        <v>yes2</v>
      </c>
      <c r="BS246" s="26" t="str">
        <f t="shared" si="309"/>
        <v>Int</v>
      </c>
      <c r="BT246" s="26"/>
      <c r="BU246" s="26"/>
      <c r="BV246" s="1">
        <f t="shared" si="339"/>
        <v>0</v>
      </c>
      <c r="BW246" s="1">
        <f t="shared" si="339"/>
        <v>0</v>
      </c>
      <c r="BX246" s="1">
        <f t="shared" si="339"/>
        <v>0</v>
      </c>
      <c r="BY246" s="1">
        <f t="shared" si="339"/>
        <v>0</v>
      </c>
      <c r="BZ246" s="1">
        <f t="shared" si="339"/>
        <v>0</v>
      </c>
      <c r="CA246" s="1">
        <f t="shared" si="339"/>
        <v>0</v>
      </c>
      <c r="CB246" s="1">
        <f t="shared" si="339"/>
        <v>0</v>
      </c>
      <c r="CC246" s="1">
        <f t="shared" si="339"/>
        <v>1</v>
      </c>
      <c r="CD246" s="1">
        <f t="shared" si="339"/>
        <v>0</v>
      </c>
      <c r="CE246" s="1">
        <f t="shared" si="339"/>
        <v>0</v>
      </c>
      <c r="CF246" s="1">
        <f t="shared" si="340"/>
        <v>0</v>
      </c>
      <c r="CG246" s="1">
        <f t="shared" si="340"/>
        <v>0</v>
      </c>
      <c r="CH246" s="1">
        <f t="shared" si="340"/>
        <v>0</v>
      </c>
      <c r="CI246" s="1">
        <f t="shared" si="340"/>
        <v>0</v>
      </c>
      <c r="CJ246" s="1">
        <f t="shared" si="340"/>
        <v>1</v>
      </c>
      <c r="CK246" s="1">
        <f t="shared" si="340"/>
        <v>0</v>
      </c>
      <c r="CL246" s="1">
        <f t="shared" si="340"/>
        <v>0</v>
      </c>
      <c r="CM246" s="1">
        <f t="shared" si="340"/>
        <v>0</v>
      </c>
      <c r="CN246" s="1">
        <f t="shared" si="340"/>
        <v>0</v>
      </c>
      <c r="CO246" s="1">
        <f t="shared" si="340"/>
        <v>0</v>
      </c>
      <c r="CP246" s="1">
        <f t="shared" si="341"/>
        <v>0</v>
      </c>
      <c r="CQ246" s="1">
        <f t="shared" si="341"/>
        <v>0</v>
      </c>
      <c r="CR246" s="1">
        <f t="shared" si="341"/>
        <v>0</v>
      </c>
      <c r="CS246" s="1">
        <f t="shared" si="341"/>
        <v>0</v>
      </c>
      <c r="CT246" s="1">
        <f t="shared" si="341"/>
        <v>0</v>
      </c>
      <c r="CU246" s="1">
        <f t="shared" si="341"/>
        <v>0</v>
      </c>
      <c r="CV246" s="1">
        <f t="shared" si="341"/>
        <v>0</v>
      </c>
      <c r="CW246" s="1">
        <f t="shared" si="341"/>
        <v>0</v>
      </c>
      <c r="CX246" s="1">
        <f t="shared" si="341"/>
        <v>0</v>
      </c>
      <c r="CY246" s="1">
        <f t="shared" si="341"/>
        <v>0</v>
      </c>
      <c r="CZ246" s="1">
        <f t="shared" si="342"/>
        <v>0</v>
      </c>
      <c r="DA246" s="1">
        <f t="shared" si="342"/>
        <v>0</v>
      </c>
      <c r="DB246" s="1">
        <f t="shared" si="342"/>
        <v>0</v>
      </c>
      <c r="DC246" s="1">
        <f t="shared" si="342"/>
        <v>0</v>
      </c>
      <c r="DD246" s="1">
        <f t="shared" si="342"/>
        <v>0</v>
      </c>
      <c r="DE246" s="1">
        <f t="shared" si="342"/>
        <v>0</v>
      </c>
      <c r="DF246" s="1">
        <f t="shared" si="342"/>
        <v>0</v>
      </c>
      <c r="DG246" s="1">
        <f t="shared" si="342"/>
        <v>0</v>
      </c>
      <c r="DH246" s="1">
        <f t="shared" si="342"/>
        <v>0</v>
      </c>
      <c r="DI246" s="1">
        <f t="shared" si="342"/>
        <v>0</v>
      </c>
      <c r="DJ246" s="1">
        <f t="shared" si="343"/>
        <v>0</v>
      </c>
      <c r="DK246" s="1">
        <f t="shared" si="343"/>
        <v>0</v>
      </c>
      <c r="DL246" s="1">
        <f t="shared" si="343"/>
        <v>0</v>
      </c>
      <c r="DM246" s="1">
        <f t="shared" si="343"/>
        <v>0</v>
      </c>
      <c r="DN246" s="1">
        <f t="shared" si="343"/>
        <v>1</v>
      </c>
      <c r="DO246" s="1">
        <f t="shared" si="343"/>
        <v>0</v>
      </c>
      <c r="DP246" s="26"/>
      <c r="DQ246" s="26"/>
      <c r="DR246" s="26"/>
      <c r="DS246" s="26"/>
      <c r="DT246" s="26"/>
      <c r="DU246" s="142"/>
      <c r="DV246" s="26"/>
      <c r="DW246" s="48">
        <v>233</v>
      </c>
      <c r="DX246" s="26" t="str">
        <f>IFERROR(INDEX(AT$11:AT$2000,_xlfn.AGGREGATE(15,6,(ROW(AT$11:AT$2000)-ROW(AT$11)+1)/($AU$11:$AU$2000=$DY$8),ROWS(DX$11:DX246))),"")</f>
        <v/>
      </c>
      <c r="DY246" s="4" t="str">
        <f>IFERROR(INDEX(AU$11:AU$2000,_xlfn.AGGREGATE(15,6,(ROW(AU$11:AU$2000)-ROW(AU$11)+1)/($AU$11:$AU$2000=$DY$8),ROWS(DY$11:DY246))),"")</f>
        <v/>
      </c>
      <c r="DZ246" s="26" t="str">
        <f>IFERROR(INDEX(AV$11:AV$2000,_xlfn.AGGREGATE(15,6,(ROW(AV$11:AV$2000)-ROW(AV$11)+1)/($AU$11:$AU$2000=$DY$8),ROWS(DZ$11:DZ246))),"")</f>
        <v/>
      </c>
      <c r="EA246" s="26" t="str">
        <f>IFERROR(INDEX(AW$11:AW$2000,_xlfn.AGGREGATE(15,6,(ROW(AW$11:AW$2000)-ROW(AW$11)+1)/($AU$11:$AU$2000=$DY$8),ROWS(EA$11:EA246))),"")</f>
        <v/>
      </c>
      <c r="EB246" s="26" t="str">
        <f>IFERROR(INDEX(AX$11:AX$2000,_xlfn.AGGREGATE(15,6,(ROW(AX$11:AX$2000)-ROW(AX$11)+1)/($AU$11:$AU$2000=$DY$8),ROWS(EB$11:EB246))),"")</f>
        <v/>
      </c>
      <c r="EC246" s="26" t="str">
        <f>IFERROR(INDEX(AY$11:AY$2000,_xlfn.AGGREGATE(15,6,(ROW(AY$11:AY$2000)-ROW(AY$11)+1)/($AU$11:$AU$2000=$DY$8),ROWS(EC$11:EC246))),"")</f>
        <v/>
      </c>
      <c r="ED246" s="26" t="str">
        <f>IFERROR(INDEX(AZ$11:AZ$2000,_xlfn.AGGREGATE(15,6,(ROW(AZ$11:AZ$2000)-ROW(AZ$11)+1)/($AU$11:$AU$2000=$DY$8),ROWS(ED$11:ED246))),"")</f>
        <v/>
      </c>
      <c r="EE246" s="26" t="str">
        <f>IFERROR(INDEX(BA$11:BA$2000,_xlfn.AGGREGATE(15,6,(ROW(BA$11:BA$2000)-ROW(BA$11)+1)/($AU$11:$AU$2000=$DY$8),ROWS(EE$11:EE246))),"")</f>
        <v/>
      </c>
      <c r="EF246" s="26" t="str">
        <f>IFERROR(INDEX(BB$11:BB$2000,_xlfn.AGGREGATE(15,6,(ROW(BB$11:BB$2000)-ROW(BB$11)+1)/($AU$11:$AU$2000=$DY$8),ROWS(EF$11:EF246))),"")</f>
        <v/>
      </c>
      <c r="EG246" s="26" t="str">
        <f>IFERROR(INDEX(BC$11:BC$2000,_xlfn.AGGREGATE(15,6,(ROW(BC$11:BC$2000)-ROW(BC$11)+1)/($AU$11:$AU$2000=$DY$8),ROWS(EG$11:EG246))),"")</f>
        <v/>
      </c>
      <c r="EH246" s="26" t="str">
        <f>IFERROR(INDEX(BD$11:BD$2000,_xlfn.AGGREGATE(15,6,(ROW(BD$11:BD$2000)-ROW(BD$11)+1)/($AU$11:$AU$2000=$DY$8),ROWS(EH$11:EH246))),"")</f>
        <v/>
      </c>
      <c r="EI246" s="26" t="str">
        <f>IFERROR(INDEX(BE$11:BE$2000,_xlfn.AGGREGATE(15,6,(ROW(BE$11:BE$2000)-ROW(BE$11)+1)/($AU$11:$AU$2000=$DY$8),ROWS(EI$11:EI246))),"")</f>
        <v/>
      </c>
      <c r="EJ246" s="26" t="str">
        <f>IFERROR(INDEX(BF$11:BF$2000,_xlfn.AGGREGATE(15,6,(ROW(BF$11:BF$2000)-ROW(BF$11)+1)/($AU$11:$AU$2000=$DY$8),ROWS(EJ$11:EJ246))),"")</f>
        <v/>
      </c>
      <c r="EK246" s="26" t="str">
        <f>IFERROR(INDEX(BG$11:BG$2000,_xlfn.AGGREGATE(15,6,(ROW(BG$11:BG$2000)-ROW(BG$11)+1)/($AU$11:$AU$2000=$DY$8),ROWS(EK$11:EK246))),"")</f>
        <v/>
      </c>
      <c r="EL246" s="26" t="str">
        <f>IFERROR(INDEX(BH$11:BH$2000,_xlfn.AGGREGATE(15,6,(ROW(BH$11:BH$2000)-ROW(BH$11)+1)/($AU$11:$AU$2000=$DY$8),ROWS(EL$11:EL246))),"")</f>
        <v/>
      </c>
      <c r="EM246" s="26" t="str">
        <f>IFERROR(INDEX(BI$11:BI$2000,_xlfn.AGGREGATE(15,6,(ROW(BI$11:BI$2000)-ROW(BI$11)+1)/($AU$11:$AU$2000=$DY$8),ROWS(EM$11:EM246))),"")</f>
        <v/>
      </c>
      <c r="EN246" s="26" t="str">
        <f>IFERROR(INDEX(BJ$11:BJ$2000,_xlfn.AGGREGATE(15,6,(ROW(BJ$11:BJ$2000)-ROW(BJ$11)+1)/($AU$11:$AU$2000=$DY$8),ROWS(EN$11:EN246))),"")</f>
        <v/>
      </c>
      <c r="EO246" s="26" t="str">
        <f>IFERROR(INDEX(BK$11:BK$2000,_xlfn.AGGREGATE(15,6,(ROW(BK$11:BK$2000)-ROW(BK$11)+1)/($AU$11:$AU$2000=$DY$8),ROWS(EO$11:EO246))),"")</f>
        <v/>
      </c>
      <c r="EP246" s="26" t="str">
        <f>IFERROR(INDEX(BL$11:BL$2000,_xlfn.AGGREGATE(15,6,(ROW(BL$11:BL$2000)-ROW(BL$11)+1)/($AU$11:$AU$2000=$DY$8),ROWS(EP$11:EP246))),"")</f>
        <v/>
      </c>
      <c r="EQ246" s="26" t="str">
        <f>IFERROR(INDEX(BM$11:BM$2000,_xlfn.AGGREGATE(15,6,(ROW(BM$11:BM$2000)-ROW(BM$11)+1)/($AU$11:$AU$2000=$DY$8),ROWS(EQ$11:EQ246))),"")</f>
        <v/>
      </c>
      <c r="ER246" s="26" t="str">
        <f>IFERROR(INDEX(BN$11:BN$2000,_xlfn.AGGREGATE(15,6,(ROW(BN$11:BN$2000)-ROW(BN$11)+1)/($AU$11:$AU$2000=$DY$8),ROWS(ER$11:ER246))),"")</f>
        <v/>
      </c>
      <c r="ES246" s="26" t="str">
        <f>IFERROR(INDEX(BO$11:BO$2000,_xlfn.AGGREGATE(15,6,(ROW(BO$11:BO$2000)-ROW(BO$11)+1)/($AU$11:$AU$2000=$DY$8),ROWS(ES$11:ES246))),"")</f>
        <v/>
      </c>
      <c r="ET246" s="63" t="str">
        <f>IFERROR(INDEX(BP$11:BP$2000,_xlfn.AGGREGATE(15,6,(ROW(BP$11:BP$2000)-ROW(BP$11)+1)/($AU$11:$AU$2000=$DY$8),ROWS(ET$11:ET246))),"")</f>
        <v/>
      </c>
      <c r="EU246" s="25"/>
      <c r="EX246" s="25"/>
      <c r="EY246" s="25"/>
      <c r="EZ246" s="25"/>
      <c r="FA246" s="25"/>
      <c r="FB246" s="25"/>
      <c r="FC246" s="25"/>
      <c r="FD246" s="25"/>
      <c r="FE246" s="25"/>
      <c r="FF246" s="25"/>
      <c r="FG246" s="25"/>
      <c r="FH246" s="25"/>
      <c r="FI246" s="25"/>
      <c r="FJ246" s="25"/>
      <c r="FK246" s="25"/>
      <c r="FL246" s="25"/>
      <c r="FM246" s="25"/>
      <c r="FN246" s="25"/>
      <c r="FO246" s="25"/>
      <c r="FP246" s="25"/>
      <c r="FQ246" s="25"/>
      <c r="FR246" s="25"/>
      <c r="FS246" s="25"/>
      <c r="FT246" s="25"/>
      <c r="FU246" s="49"/>
      <c r="FV246" s="21"/>
      <c r="FW246" s="25"/>
      <c r="FX246" s="25"/>
      <c r="FY246" s="25"/>
      <c r="FZ246" s="25"/>
      <c r="GA246" s="25"/>
      <c r="GB246" s="25"/>
      <c r="GC246" s="25"/>
      <c r="GD246" s="25"/>
      <c r="GE246" s="25"/>
      <c r="GF246" s="25"/>
      <c r="GG246" s="25"/>
      <c r="GH246" s="25"/>
      <c r="GI246" s="25"/>
      <c r="GJ246" s="25"/>
      <c r="GK246" s="25"/>
      <c r="GL246" s="25"/>
      <c r="GM246" s="25"/>
      <c r="GN246" s="25"/>
    </row>
    <row r="247" spans="14:196" x14ac:dyDescent="0.3">
      <c r="N247" s="2"/>
      <c r="O247" s="25"/>
      <c r="P247" s="25"/>
      <c r="Q247" s="25"/>
      <c r="R247" s="25"/>
      <c r="S247" s="25"/>
      <c r="T247" s="25"/>
      <c r="U247" s="25"/>
      <c r="V247" s="2"/>
      <c r="W247" s="2"/>
      <c r="X247" s="2"/>
      <c r="Y247" s="25"/>
      <c r="Z247" s="25"/>
      <c r="AA247" s="25"/>
      <c r="AB247" s="2"/>
      <c r="AC247" s="25"/>
      <c r="AD247" s="25"/>
      <c r="AE247" s="25"/>
      <c r="AF247" s="25"/>
      <c r="AG247" s="25"/>
      <c r="AH247" s="25"/>
      <c r="AI247" s="25"/>
      <c r="AJ247" s="25"/>
      <c r="AK247" s="25"/>
      <c r="AL247" s="25"/>
      <c r="AM247" s="25"/>
      <c r="AN247" s="25"/>
      <c r="AO247" s="25"/>
      <c r="AP247" s="25"/>
      <c r="AQ247" s="25"/>
      <c r="AR247" s="142"/>
      <c r="AS247" s="18">
        <v>38</v>
      </c>
      <c r="AT247" s="26" t="s">
        <v>122</v>
      </c>
      <c r="AU247" s="4" t="str">
        <f t="shared" si="312"/>
        <v>FAIL</v>
      </c>
      <c r="AV247" s="26">
        <v>3</v>
      </c>
      <c r="AW247" s="26">
        <v>3</v>
      </c>
      <c r="AX247" s="26">
        <v>1</v>
      </c>
      <c r="AY247" s="26">
        <v>1</v>
      </c>
      <c r="AZ247" s="26">
        <v>3</v>
      </c>
      <c r="BA247" s="26">
        <v>3</v>
      </c>
      <c r="BB247" s="26">
        <v>1</v>
      </c>
      <c r="BC247" s="26">
        <v>1</v>
      </c>
      <c r="BD247" s="26">
        <f t="shared" si="345"/>
        <v>208</v>
      </c>
      <c r="BE247" s="26"/>
      <c r="BF247" s="26">
        <f t="shared" si="346"/>
        <v>284</v>
      </c>
      <c r="BG247" s="63">
        <f t="shared" si="344"/>
        <v>38</v>
      </c>
      <c r="BH247" s="26"/>
      <c r="BI247" s="138">
        <f t="shared" si="347"/>
        <v>284</v>
      </c>
      <c r="BJ247" s="138">
        <f t="shared" si="348"/>
        <v>568</v>
      </c>
      <c r="BK247" s="138">
        <f t="shared" si="349"/>
        <v>776</v>
      </c>
      <c r="BL247" s="138">
        <f t="shared" si="350"/>
        <v>984</v>
      </c>
      <c r="BM247" s="138">
        <f t="shared" si="351"/>
        <v>1268</v>
      </c>
      <c r="BN247" s="138">
        <f t="shared" si="352"/>
        <v>1552</v>
      </c>
      <c r="BO247" s="138">
        <f t="shared" si="353"/>
        <v>1760</v>
      </c>
      <c r="BP247" s="138">
        <f t="shared" si="354"/>
        <v>0</v>
      </c>
      <c r="BQ247" s="26"/>
      <c r="BR247" s="26" t="str">
        <f t="shared" si="323"/>
        <v>no</v>
      </c>
      <c r="BS247" s="26" t="str">
        <f t="shared" si="309"/>
        <v>Int</v>
      </c>
      <c r="BT247" s="26"/>
      <c r="BU247" s="26"/>
      <c r="BV247" s="1">
        <f t="shared" si="339"/>
        <v>0</v>
      </c>
      <c r="BW247" s="1">
        <f t="shared" si="339"/>
        <v>0</v>
      </c>
      <c r="BX247" s="1">
        <f t="shared" si="339"/>
        <v>0</v>
      </c>
      <c r="BY247" s="1">
        <f t="shared" si="339"/>
        <v>0</v>
      </c>
      <c r="BZ247" s="1">
        <f t="shared" si="339"/>
        <v>0</v>
      </c>
      <c r="CA247" s="1">
        <f t="shared" si="339"/>
        <v>0</v>
      </c>
      <c r="CB247" s="1">
        <f t="shared" si="339"/>
        <v>0</v>
      </c>
      <c r="CC247" s="1">
        <f t="shared" si="339"/>
        <v>1</v>
      </c>
      <c r="CD247" s="1">
        <f t="shared" si="339"/>
        <v>0</v>
      </c>
      <c r="CE247" s="1">
        <f t="shared" si="339"/>
        <v>0</v>
      </c>
      <c r="CF247" s="1">
        <f t="shared" si="340"/>
        <v>0</v>
      </c>
      <c r="CG247" s="1">
        <f t="shared" si="340"/>
        <v>0</v>
      </c>
      <c r="CH247" s="1">
        <f t="shared" si="340"/>
        <v>0</v>
      </c>
      <c r="CI247" s="1">
        <f t="shared" si="340"/>
        <v>0</v>
      </c>
      <c r="CJ247" s="1">
        <f t="shared" si="340"/>
        <v>1</v>
      </c>
      <c r="CK247" s="1">
        <f t="shared" si="340"/>
        <v>0</v>
      </c>
      <c r="CL247" s="1">
        <f t="shared" si="340"/>
        <v>0</v>
      </c>
      <c r="CM247" s="1">
        <f t="shared" si="340"/>
        <v>0</v>
      </c>
      <c r="CN247" s="1">
        <f t="shared" si="340"/>
        <v>0</v>
      </c>
      <c r="CO247" s="1">
        <f t="shared" si="340"/>
        <v>0</v>
      </c>
      <c r="CP247" s="1">
        <f t="shared" si="341"/>
        <v>0</v>
      </c>
      <c r="CQ247" s="1">
        <f t="shared" si="341"/>
        <v>0</v>
      </c>
      <c r="CR247" s="1">
        <f t="shared" si="341"/>
        <v>0</v>
      </c>
      <c r="CS247" s="1">
        <f t="shared" si="341"/>
        <v>0</v>
      </c>
      <c r="CT247" s="1">
        <f t="shared" si="341"/>
        <v>0</v>
      </c>
      <c r="CU247" s="1">
        <f t="shared" si="341"/>
        <v>0</v>
      </c>
      <c r="CV247" s="1">
        <f t="shared" si="341"/>
        <v>0</v>
      </c>
      <c r="CW247" s="1">
        <f t="shared" si="341"/>
        <v>0</v>
      </c>
      <c r="CX247" s="1">
        <f t="shared" si="341"/>
        <v>0</v>
      </c>
      <c r="CY247" s="1">
        <f t="shared" si="341"/>
        <v>0</v>
      </c>
      <c r="CZ247" s="1">
        <f t="shared" si="342"/>
        <v>0</v>
      </c>
      <c r="DA247" s="1">
        <f t="shared" si="342"/>
        <v>0</v>
      </c>
      <c r="DB247" s="1">
        <f t="shared" si="342"/>
        <v>0</v>
      </c>
      <c r="DC247" s="1">
        <f t="shared" si="342"/>
        <v>0</v>
      </c>
      <c r="DD247" s="1">
        <f t="shared" si="342"/>
        <v>0</v>
      </c>
      <c r="DE247" s="1">
        <f t="shared" si="342"/>
        <v>0</v>
      </c>
      <c r="DF247" s="1">
        <f t="shared" si="342"/>
        <v>0</v>
      </c>
      <c r="DG247" s="1">
        <f t="shared" si="342"/>
        <v>0</v>
      </c>
      <c r="DH247" s="1">
        <f t="shared" si="342"/>
        <v>0</v>
      </c>
      <c r="DI247" s="1">
        <f t="shared" si="342"/>
        <v>0</v>
      </c>
      <c r="DJ247" s="1">
        <f t="shared" si="343"/>
        <v>0</v>
      </c>
      <c r="DK247" s="1">
        <f t="shared" si="343"/>
        <v>0</v>
      </c>
      <c r="DL247" s="1">
        <f t="shared" si="343"/>
        <v>0</v>
      </c>
      <c r="DM247" s="1">
        <f t="shared" si="343"/>
        <v>0</v>
      </c>
      <c r="DN247" s="1">
        <f t="shared" si="343"/>
        <v>1</v>
      </c>
      <c r="DO247" s="1">
        <f t="shared" si="343"/>
        <v>0</v>
      </c>
      <c r="DP247" s="26"/>
      <c r="DQ247" s="26"/>
      <c r="DR247" s="26"/>
      <c r="DS247" s="26"/>
      <c r="DT247" s="26"/>
      <c r="DU247" s="142"/>
      <c r="DV247" s="26"/>
      <c r="DW247" s="48">
        <v>234</v>
      </c>
      <c r="DX247" s="26" t="str">
        <f>IFERROR(INDEX(AT$11:AT$2000,_xlfn.AGGREGATE(15,6,(ROW(AT$11:AT$2000)-ROW(AT$11)+1)/($AU$11:$AU$2000=$DY$8),ROWS(DX$11:DX247))),"")</f>
        <v/>
      </c>
      <c r="DY247" s="4" t="str">
        <f>IFERROR(INDEX(AU$11:AU$2000,_xlfn.AGGREGATE(15,6,(ROW(AU$11:AU$2000)-ROW(AU$11)+1)/($AU$11:$AU$2000=$DY$8),ROWS(DY$11:DY247))),"")</f>
        <v/>
      </c>
      <c r="DZ247" s="26" t="str">
        <f>IFERROR(INDEX(AV$11:AV$2000,_xlfn.AGGREGATE(15,6,(ROW(AV$11:AV$2000)-ROW(AV$11)+1)/($AU$11:$AU$2000=$DY$8),ROWS(DZ$11:DZ247))),"")</f>
        <v/>
      </c>
      <c r="EA247" s="26" t="str">
        <f>IFERROR(INDEX(AW$11:AW$2000,_xlfn.AGGREGATE(15,6,(ROW(AW$11:AW$2000)-ROW(AW$11)+1)/($AU$11:$AU$2000=$DY$8),ROWS(EA$11:EA247))),"")</f>
        <v/>
      </c>
      <c r="EB247" s="26" t="str">
        <f>IFERROR(INDEX(AX$11:AX$2000,_xlfn.AGGREGATE(15,6,(ROW(AX$11:AX$2000)-ROW(AX$11)+1)/($AU$11:$AU$2000=$DY$8),ROWS(EB$11:EB247))),"")</f>
        <v/>
      </c>
      <c r="EC247" s="26" t="str">
        <f>IFERROR(INDEX(AY$11:AY$2000,_xlfn.AGGREGATE(15,6,(ROW(AY$11:AY$2000)-ROW(AY$11)+1)/($AU$11:$AU$2000=$DY$8),ROWS(EC$11:EC247))),"")</f>
        <v/>
      </c>
      <c r="ED247" s="26" t="str">
        <f>IFERROR(INDEX(AZ$11:AZ$2000,_xlfn.AGGREGATE(15,6,(ROW(AZ$11:AZ$2000)-ROW(AZ$11)+1)/($AU$11:$AU$2000=$DY$8),ROWS(ED$11:ED247))),"")</f>
        <v/>
      </c>
      <c r="EE247" s="26" t="str">
        <f>IFERROR(INDEX(BA$11:BA$2000,_xlfn.AGGREGATE(15,6,(ROW(BA$11:BA$2000)-ROW(BA$11)+1)/($AU$11:$AU$2000=$DY$8),ROWS(EE$11:EE247))),"")</f>
        <v/>
      </c>
      <c r="EF247" s="26" t="str">
        <f>IFERROR(INDEX(BB$11:BB$2000,_xlfn.AGGREGATE(15,6,(ROW(BB$11:BB$2000)-ROW(BB$11)+1)/($AU$11:$AU$2000=$DY$8),ROWS(EF$11:EF247))),"")</f>
        <v/>
      </c>
      <c r="EG247" s="26" t="str">
        <f>IFERROR(INDEX(BC$11:BC$2000,_xlfn.AGGREGATE(15,6,(ROW(BC$11:BC$2000)-ROW(BC$11)+1)/($AU$11:$AU$2000=$DY$8),ROWS(EG$11:EG247))),"")</f>
        <v/>
      </c>
      <c r="EH247" s="26" t="str">
        <f>IFERROR(INDEX(BD$11:BD$2000,_xlfn.AGGREGATE(15,6,(ROW(BD$11:BD$2000)-ROW(BD$11)+1)/($AU$11:$AU$2000=$DY$8),ROWS(EH$11:EH247))),"")</f>
        <v/>
      </c>
      <c r="EI247" s="26" t="str">
        <f>IFERROR(INDEX(BE$11:BE$2000,_xlfn.AGGREGATE(15,6,(ROW(BE$11:BE$2000)-ROW(BE$11)+1)/($AU$11:$AU$2000=$DY$8),ROWS(EI$11:EI247))),"")</f>
        <v/>
      </c>
      <c r="EJ247" s="26" t="str">
        <f>IFERROR(INDEX(BF$11:BF$2000,_xlfn.AGGREGATE(15,6,(ROW(BF$11:BF$2000)-ROW(BF$11)+1)/($AU$11:$AU$2000=$DY$8),ROWS(EJ$11:EJ247))),"")</f>
        <v/>
      </c>
      <c r="EK247" s="26" t="str">
        <f>IFERROR(INDEX(BG$11:BG$2000,_xlfn.AGGREGATE(15,6,(ROW(BG$11:BG$2000)-ROW(BG$11)+1)/($AU$11:$AU$2000=$DY$8),ROWS(EK$11:EK247))),"")</f>
        <v/>
      </c>
      <c r="EL247" s="26" t="str">
        <f>IFERROR(INDEX(BH$11:BH$2000,_xlfn.AGGREGATE(15,6,(ROW(BH$11:BH$2000)-ROW(BH$11)+1)/($AU$11:$AU$2000=$DY$8),ROWS(EL$11:EL247))),"")</f>
        <v/>
      </c>
      <c r="EM247" s="26" t="str">
        <f>IFERROR(INDEX(BI$11:BI$2000,_xlfn.AGGREGATE(15,6,(ROW(BI$11:BI$2000)-ROW(BI$11)+1)/($AU$11:$AU$2000=$DY$8),ROWS(EM$11:EM247))),"")</f>
        <v/>
      </c>
      <c r="EN247" s="26" t="str">
        <f>IFERROR(INDEX(BJ$11:BJ$2000,_xlfn.AGGREGATE(15,6,(ROW(BJ$11:BJ$2000)-ROW(BJ$11)+1)/($AU$11:$AU$2000=$DY$8),ROWS(EN$11:EN247))),"")</f>
        <v/>
      </c>
      <c r="EO247" s="26" t="str">
        <f>IFERROR(INDEX(BK$11:BK$2000,_xlfn.AGGREGATE(15,6,(ROW(BK$11:BK$2000)-ROW(BK$11)+1)/($AU$11:$AU$2000=$DY$8),ROWS(EO$11:EO247))),"")</f>
        <v/>
      </c>
      <c r="EP247" s="26" t="str">
        <f>IFERROR(INDEX(BL$11:BL$2000,_xlfn.AGGREGATE(15,6,(ROW(BL$11:BL$2000)-ROW(BL$11)+1)/($AU$11:$AU$2000=$DY$8),ROWS(EP$11:EP247))),"")</f>
        <v/>
      </c>
      <c r="EQ247" s="26" t="str">
        <f>IFERROR(INDEX(BM$11:BM$2000,_xlfn.AGGREGATE(15,6,(ROW(BM$11:BM$2000)-ROW(BM$11)+1)/($AU$11:$AU$2000=$DY$8),ROWS(EQ$11:EQ247))),"")</f>
        <v/>
      </c>
      <c r="ER247" s="26" t="str">
        <f>IFERROR(INDEX(BN$11:BN$2000,_xlfn.AGGREGATE(15,6,(ROW(BN$11:BN$2000)-ROW(BN$11)+1)/($AU$11:$AU$2000=$DY$8),ROWS(ER$11:ER247))),"")</f>
        <v/>
      </c>
      <c r="ES247" s="26" t="str">
        <f>IFERROR(INDEX(BO$11:BO$2000,_xlfn.AGGREGATE(15,6,(ROW(BO$11:BO$2000)-ROW(BO$11)+1)/($AU$11:$AU$2000=$DY$8),ROWS(ES$11:ES247))),"")</f>
        <v/>
      </c>
      <c r="ET247" s="63" t="str">
        <f>IFERROR(INDEX(BP$11:BP$2000,_xlfn.AGGREGATE(15,6,(ROW(BP$11:BP$2000)-ROW(BP$11)+1)/($AU$11:$AU$2000=$DY$8),ROWS(ET$11:ET247))),"")</f>
        <v/>
      </c>
      <c r="EU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49"/>
      <c r="FV247" s="21"/>
      <c r="FW247" s="25"/>
      <c r="FX247" s="25"/>
      <c r="FY247" s="25"/>
      <c r="FZ247" s="25"/>
      <c r="GA247" s="25"/>
      <c r="GB247" s="25"/>
      <c r="GC247" s="25"/>
      <c r="GD247" s="25"/>
      <c r="GE247" s="25"/>
      <c r="GF247" s="25"/>
      <c r="GG247" s="25"/>
      <c r="GH247" s="25"/>
      <c r="GI247" s="25"/>
      <c r="GJ247" s="25"/>
      <c r="GK247" s="25"/>
      <c r="GL247" s="25"/>
      <c r="GM247" s="25"/>
      <c r="GN247" s="25"/>
    </row>
    <row r="248" spans="14:196" x14ac:dyDescent="0.3">
      <c r="N248" s="2"/>
      <c r="O248" s="25"/>
      <c r="P248" s="25"/>
      <c r="Q248" s="25"/>
      <c r="R248" s="25"/>
      <c r="S248" s="25"/>
      <c r="T248" s="25"/>
      <c r="U248" s="25"/>
      <c r="V248" s="2"/>
      <c r="W248" s="2"/>
      <c r="X248" s="2"/>
      <c r="Y248" s="25"/>
      <c r="Z248" s="25"/>
      <c r="AA248" s="25"/>
      <c r="AB248" s="2"/>
      <c r="AC248" s="25"/>
      <c r="AD248" s="25"/>
      <c r="AE248" s="25"/>
      <c r="AF248" s="25"/>
      <c r="AG248" s="25"/>
      <c r="AH248" s="25"/>
      <c r="AI248" s="25"/>
      <c r="AJ248" s="25"/>
      <c r="AK248" s="25"/>
      <c r="AL248" s="25"/>
      <c r="AM248" s="25"/>
      <c r="AN248" s="25"/>
      <c r="AO248" s="25"/>
      <c r="AP248" s="25"/>
      <c r="AQ248" s="25"/>
      <c r="AR248" s="142"/>
      <c r="AS248" s="18">
        <v>39</v>
      </c>
      <c r="AT248" s="26" t="s">
        <v>122</v>
      </c>
      <c r="AU248" s="4" t="str">
        <f t="shared" si="312"/>
        <v>FAIL</v>
      </c>
      <c r="AV248" s="26">
        <v>3</v>
      </c>
      <c r="AW248" s="26">
        <v>3</v>
      </c>
      <c r="AX248" s="26">
        <v>1</v>
      </c>
      <c r="AY248" s="26">
        <v>1</v>
      </c>
      <c r="AZ248" s="26">
        <v>3</v>
      </c>
      <c r="BA248" s="26">
        <v>3</v>
      </c>
      <c r="BB248" s="26">
        <v>1</v>
      </c>
      <c r="BC248" s="26">
        <v>1</v>
      </c>
      <c r="BD248" s="26">
        <f t="shared" si="345"/>
        <v>207</v>
      </c>
      <c r="BE248" s="26"/>
      <c r="BF248" s="26">
        <f t="shared" si="346"/>
        <v>285</v>
      </c>
      <c r="BG248" s="63">
        <f t="shared" si="344"/>
        <v>39</v>
      </c>
      <c r="BH248" s="26"/>
      <c r="BI248" s="138">
        <f t="shared" si="347"/>
        <v>285</v>
      </c>
      <c r="BJ248" s="138">
        <f t="shared" si="348"/>
        <v>570</v>
      </c>
      <c r="BK248" s="138">
        <f t="shared" si="349"/>
        <v>777</v>
      </c>
      <c r="BL248" s="138">
        <f t="shared" si="350"/>
        <v>984</v>
      </c>
      <c r="BM248" s="138">
        <f t="shared" si="351"/>
        <v>1269</v>
      </c>
      <c r="BN248" s="138">
        <f t="shared" si="352"/>
        <v>1554</v>
      </c>
      <c r="BO248" s="138">
        <f t="shared" si="353"/>
        <v>1761</v>
      </c>
      <c r="BP248" s="138">
        <f t="shared" si="354"/>
        <v>0</v>
      </c>
      <c r="BQ248" s="26"/>
      <c r="BR248" s="26" t="str">
        <f t="shared" si="323"/>
        <v>no</v>
      </c>
      <c r="BS248" s="26" t="str">
        <f t="shared" si="309"/>
        <v>Int</v>
      </c>
      <c r="BT248" s="26"/>
      <c r="BU248" s="26"/>
      <c r="BV248" s="1">
        <f t="shared" si="339"/>
        <v>0</v>
      </c>
      <c r="BW248" s="1">
        <f t="shared" si="339"/>
        <v>0</v>
      </c>
      <c r="BX248" s="1">
        <f t="shared" si="339"/>
        <v>0</v>
      </c>
      <c r="BY248" s="1">
        <f t="shared" si="339"/>
        <v>0</v>
      </c>
      <c r="BZ248" s="1">
        <f t="shared" si="339"/>
        <v>0</v>
      </c>
      <c r="CA248" s="1">
        <f t="shared" si="339"/>
        <v>0</v>
      </c>
      <c r="CB248" s="1">
        <f t="shared" si="339"/>
        <v>0</v>
      </c>
      <c r="CC248" s="1">
        <f t="shared" si="339"/>
        <v>1</v>
      </c>
      <c r="CD248" s="1">
        <f t="shared" si="339"/>
        <v>0</v>
      </c>
      <c r="CE248" s="1">
        <f t="shared" si="339"/>
        <v>0</v>
      </c>
      <c r="CF248" s="1">
        <f t="shared" si="340"/>
        <v>0</v>
      </c>
      <c r="CG248" s="1">
        <f t="shared" si="340"/>
        <v>0</v>
      </c>
      <c r="CH248" s="1">
        <f t="shared" si="340"/>
        <v>0</v>
      </c>
      <c r="CI248" s="1">
        <f t="shared" si="340"/>
        <v>0</v>
      </c>
      <c r="CJ248" s="1">
        <f t="shared" si="340"/>
        <v>1</v>
      </c>
      <c r="CK248" s="1">
        <f t="shared" si="340"/>
        <v>0</v>
      </c>
      <c r="CL248" s="1">
        <f t="shared" si="340"/>
        <v>0</v>
      </c>
      <c r="CM248" s="1">
        <f t="shared" si="340"/>
        <v>0</v>
      </c>
      <c r="CN248" s="1">
        <f t="shared" si="340"/>
        <v>0</v>
      </c>
      <c r="CO248" s="1">
        <f t="shared" si="340"/>
        <v>0</v>
      </c>
      <c r="CP248" s="1">
        <f t="shared" si="341"/>
        <v>0</v>
      </c>
      <c r="CQ248" s="1">
        <f t="shared" si="341"/>
        <v>0</v>
      </c>
      <c r="CR248" s="1">
        <f t="shared" si="341"/>
        <v>0</v>
      </c>
      <c r="CS248" s="1">
        <f t="shared" si="341"/>
        <v>0</v>
      </c>
      <c r="CT248" s="1">
        <f t="shared" si="341"/>
        <v>0</v>
      </c>
      <c r="CU248" s="1">
        <f t="shared" si="341"/>
        <v>0</v>
      </c>
      <c r="CV248" s="1">
        <f t="shared" si="341"/>
        <v>0</v>
      </c>
      <c r="CW248" s="1">
        <f t="shared" si="341"/>
        <v>0</v>
      </c>
      <c r="CX248" s="1">
        <f t="shared" si="341"/>
        <v>0</v>
      </c>
      <c r="CY248" s="1">
        <f t="shared" si="341"/>
        <v>0</v>
      </c>
      <c r="CZ248" s="1">
        <f t="shared" si="342"/>
        <v>0</v>
      </c>
      <c r="DA248" s="1">
        <f t="shared" si="342"/>
        <v>0</v>
      </c>
      <c r="DB248" s="1">
        <f t="shared" si="342"/>
        <v>0</v>
      </c>
      <c r="DC248" s="1">
        <f t="shared" si="342"/>
        <v>0</v>
      </c>
      <c r="DD248" s="1">
        <f t="shared" si="342"/>
        <v>0</v>
      </c>
      <c r="DE248" s="1">
        <f t="shared" si="342"/>
        <v>0</v>
      </c>
      <c r="DF248" s="1">
        <f t="shared" si="342"/>
        <v>0</v>
      </c>
      <c r="DG248" s="1">
        <f t="shared" si="342"/>
        <v>0</v>
      </c>
      <c r="DH248" s="1">
        <f t="shared" si="342"/>
        <v>0</v>
      </c>
      <c r="DI248" s="1">
        <f t="shared" si="342"/>
        <v>0</v>
      </c>
      <c r="DJ248" s="1">
        <f t="shared" si="343"/>
        <v>0</v>
      </c>
      <c r="DK248" s="1">
        <f t="shared" si="343"/>
        <v>0</v>
      </c>
      <c r="DL248" s="1">
        <f t="shared" si="343"/>
        <v>0</v>
      </c>
      <c r="DM248" s="1">
        <f t="shared" si="343"/>
        <v>0</v>
      </c>
      <c r="DN248" s="1">
        <f t="shared" si="343"/>
        <v>1</v>
      </c>
      <c r="DO248" s="1">
        <f t="shared" si="343"/>
        <v>0</v>
      </c>
      <c r="DP248" s="26"/>
      <c r="DQ248" s="26"/>
      <c r="DR248" s="26"/>
      <c r="DS248" s="26"/>
      <c r="DT248" s="26"/>
      <c r="DU248" s="142"/>
      <c r="DV248" s="26"/>
      <c r="DW248" s="48">
        <v>235</v>
      </c>
      <c r="DX248" s="26" t="str">
        <f>IFERROR(INDEX(AT$11:AT$2000,_xlfn.AGGREGATE(15,6,(ROW(AT$11:AT$2000)-ROW(AT$11)+1)/($AU$11:$AU$2000=$DY$8),ROWS(DX$11:DX248))),"")</f>
        <v/>
      </c>
      <c r="DY248" s="4" t="str">
        <f>IFERROR(INDEX(AU$11:AU$2000,_xlfn.AGGREGATE(15,6,(ROW(AU$11:AU$2000)-ROW(AU$11)+1)/($AU$11:$AU$2000=$DY$8),ROWS(DY$11:DY248))),"")</f>
        <v/>
      </c>
      <c r="DZ248" s="26" t="str">
        <f>IFERROR(INDEX(AV$11:AV$2000,_xlfn.AGGREGATE(15,6,(ROW(AV$11:AV$2000)-ROW(AV$11)+1)/($AU$11:$AU$2000=$DY$8),ROWS(DZ$11:DZ248))),"")</f>
        <v/>
      </c>
      <c r="EA248" s="26" t="str">
        <f>IFERROR(INDEX(AW$11:AW$2000,_xlfn.AGGREGATE(15,6,(ROW(AW$11:AW$2000)-ROW(AW$11)+1)/($AU$11:$AU$2000=$DY$8),ROWS(EA$11:EA248))),"")</f>
        <v/>
      </c>
      <c r="EB248" s="26" t="str">
        <f>IFERROR(INDEX(AX$11:AX$2000,_xlfn.AGGREGATE(15,6,(ROW(AX$11:AX$2000)-ROW(AX$11)+1)/($AU$11:$AU$2000=$DY$8),ROWS(EB$11:EB248))),"")</f>
        <v/>
      </c>
      <c r="EC248" s="26" t="str">
        <f>IFERROR(INDEX(AY$11:AY$2000,_xlfn.AGGREGATE(15,6,(ROW(AY$11:AY$2000)-ROW(AY$11)+1)/($AU$11:$AU$2000=$DY$8),ROWS(EC$11:EC248))),"")</f>
        <v/>
      </c>
      <c r="ED248" s="26" t="str">
        <f>IFERROR(INDEX(AZ$11:AZ$2000,_xlfn.AGGREGATE(15,6,(ROW(AZ$11:AZ$2000)-ROW(AZ$11)+1)/($AU$11:$AU$2000=$DY$8),ROWS(ED$11:ED248))),"")</f>
        <v/>
      </c>
      <c r="EE248" s="26" t="str">
        <f>IFERROR(INDEX(BA$11:BA$2000,_xlfn.AGGREGATE(15,6,(ROW(BA$11:BA$2000)-ROW(BA$11)+1)/($AU$11:$AU$2000=$DY$8),ROWS(EE$11:EE248))),"")</f>
        <v/>
      </c>
      <c r="EF248" s="26" t="str">
        <f>IFERROR(INDEX(BB$11:BB$2000,_xlfn.AGGREGATE(15,6,(ROW(BB$11:BB$2000)-ROW(BB$11)+1)/($AU$11:$AU$2000=$DY$8),ROWS(EF$11:EF248))),"")</f>
        <v/>
      </c>
      <c r="EG248" s="26" t="str">
        <f>IFERROR(INDEX(BC$11:BC$2000,_xlfn.AGGREGATE(15,6,(ROW(BC$11:BC$2000)-ROW(BC$11)+1)/($AU$11:$AU$2000=$DY$8),ROWS(EG$11:EG248))),"")</f>
        <v/>
      </c>
      <c r="EH248" s="26" t="str">
        <f>IFERROR(INDEX(BD$11:BD$2000,_xlfn.AGGREGATE(15,6,(ROW(BD$11:BD$2000)-ROW(BD$11)+1)/($AU$11:$AU$2000=$DY$8),ROWS(EH$11:EH248))),"")</f>
        <v/>
      </c>
      <c r="EI248" s="26" t="str">
        <f>IFERROR(INDEX(BE$11:BE$2000,_xlfn.AGGREGATE(15,6,(ROW(BE$11:BE$2000)-ROW(BE$11)+1)/($AU$11:$AU$2000=$DY$8),ROWS(EI$11:EI248))),"")</f>
        <v/>
      </c>
      <c r="EJ248" s="26" t="str">
        <f>IFERROR(INDEX(BF$11:BF$2000,_xlfn.AGGREGATE(15,6,(ROW(BF$11:BF$2000)-ROW(BF$11)+1)/($AU$11:$AU$2000=$DY$8),ROWS(EJ$11:EJ248))),"")</f>
        <v/>
      </c>
      <c r="EK248" s="26" t="str">
        <f>IFERROR(INDEX(BG$11:BG$2000,_xlfn.AGGREGATE(15,6,(ROW(BG$11:BG$2000)-ROW(BG$11)+1)/($AU$11:$AU$2000=$DY$8),ROWS(EK$11:EK248))),"")</f>
        <v/>
      </c>
      <c r="EL248" s="26" t="str">
        <f>IFERROR(INDEX(BH$11:BH$2000,_xlfn.AGGREGATE(15,6,(ROW(BH$11:BH$2000)-ROW(BH$11)+1)/($AU$11:$AU$2000=$DY$8),ROWS(EL$11:EL248))),"")</f>
        <v/>
      </c>
      <c r="EM248" s="26" t="str">
        <f>IFERROR(INDEX(BI$11:BI$2000,_xlfn.AGGREGATE(15,6,(ROW(BI$11:BI$2000)-ROW(BI$11)+1)/($AU$11:$AU$2000=$DY$8),ROWS(EM$11:EM248))),"")</f>
        <v/>
      </c>
      <c r="EN248" s="26" t="str">
        <f>IFERROR(INDEX(BJ$11:BJ$2000,_xlfn.AGGREGATE(15,6,(ROW(BJ$11:BJ$2000)-ROW(BJ$11)+1)/($AU$11:$AU$2000=$DY$8),ROWS(EN$11:EN248))),"")</f>
        <v/>
      </c>
      <c r="EO248" s="26" t="str">
        <f>IFERROR(INDEX(BK$11:BK$2000,_xlfn.AGGREGATE(15,6,(ROW(BK$11:BK$2000)-ROW(BK$11)+1)/($AU$11:$AU$2000=$DY$8),ROWS(EO$11:EO248))),"")</f>
        <v/>
      </c>
      <c r="EP248" s="26" t="str">
        <f>IFERROR(INDEX(BL$11:BL$2000,_xlfn.AGGREGATE(15,6,(ROW(BL$11:BL$2000)-ROW(BL$11)+1)/($AU$11:$AU$2000=$DY$8),ROWS(EP$11:EP248))),"")</f>
        <v/>
      </c>
      <c r="EQ248" s="26" t="str">
        <f>IFERROR(INDEX(BM$11:BM$2000,_xlfn.AGGREGATE(15,6,(ROW(BM$11:BM$2000)-ROW(BM$11)+1)/($AU$11:$AU$2000=$DY$8),ROWS(EQ$11:EQ248))),"")</f>
        <v/>
      </c>
      <c r="ER248" s="26" t="str">
        <f>IFERROR(INDEX(BN$11:BN$2000,_xlfn.AGGREGATE(15,6,(ROW(BN$11:BN$2000)-ROW(BN$11)+1)/($AU$11:$AU$2000=$DY$8),ROWS(ER$11:ER248))),"")</f>
        <v/>
      </c>
      <c r="ES248" s="26" t="str">
        <f>IFERROR(INDEX(BO$11:BO$2000,_xlfn.AGGREGATE(15,6,(ROW(BO$11:BO$2000)-ROW(BO$11)+1)/($AU$11:$AU$2000=$DY$8),ROWS(ES$11:ES248))),"")</f>
        <v/>
      </c>
      <c r="ET248" s="63" t="str">
        <f>IFERROR(INDEX(BP$11:BP$2000,_xlfn.AGGREGATE(15,6,(ROW(BP$11:BP$2000)-ROW(BP$11)+1)/($AU$11:$AU$2000=$DY$8),ROWS(ET$11:ET248))),"")</f>
        <v/>
      </c>
      <c r="EU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49"/>
      <c r="FV248" s="21"/>
      <c r="FW248" s="25"/>
      <c r="FX248" s="25"/>
      <c r="FY248" s="25"/>
      <c r="FZ248" s="25"/>
      <c r="GA248" s="25"/>
      <c r="GB248" s="25"/>
      <c r="GC248" s="25"/>
      <c r="GD248" s="25"/>
      <c r="GE248" s="25"/>
      <c r="GF248" s="25"/>
      <c r="GG248" s="25"/>
      <c r="GH248" s="25"/>
      <c r="GI248" s="25"/>
      <c r="GJ248" s="25"/>
      <c r="GK248" s="25"/>
      <c r="GL248" s="25"/>
      <c r="GM248" s="25"/>
      <c r="GN248" s="25"/>
    </row>
    <row r="249" spans="14:196" x14ac:dyDescent="0.3">
      <c r="N249" s="2"/>
      <c r="O249" s="25"/>
      <c r="P249" s="25"/>
      <c r="Q249" s="25"/>
      <c r="R249" s="25"/>
      <c r="S249" s="25"/>
      <c r="T249" s="25"/>
      <c r="U249" s="25"/>
      <c r="V249" s="2"/>
      <c r="W249" s="2"/>
      <c r="X249" s="2"/>
      <c r="Y249" s="25"/>
      <c r="Z249" s="25"/>
      <c r="AA249" s="25"/>
      <c r="AB249" s="2"/>
      <c r="AC249" s="25"/>
      <c r="AD249" s="25"/>
      <c r="AE249" s="25"/>
      <c r="AF249" s="25"/>
      <c r="AG249" s="25"/>
      <c r="AH249" s="25"/>
      <c r="AI249" s="25"/>
      <c r="AJ249" s="25"/>
      <c r="AK249" s="25"/>
      <c r="AL249" s="25"/>
      <c r="AM249" s="25"/>
      <c r="AN249" s="25"/>
      <c r="AO249" s="25"/>
      <c r="AP249" s="25"/>
      <c r="AQ249" s="25"/>
      <c r="AR249" s="142"/>
      <c r="AS249" s="18">
        <v>40</v>
      </c>
      <c r="AT249" s="26" t="s">
        <v>122</v>
      </c>
      <c r="AU249" s="4" t="str">
        <f t="shared" si="312"/>
        <v>FAIL</v>
      </c>
      <c r="AV249" s="26">
        <v>3</v>
      </c>
      <c r="AW249" s="26">
        <v>3</v>
      </c>
      <c r="AX249" s="26">
        <v>1</v>
      </c>
      <c r="AY249" s="26">
        <v>1</v>
      </c>
      <c r="AZ249" s="26">
        <v>3</v>
      </c>
      <c r="BA249" s="26">
        <v>3</v>
      </c>
      <c r="BB249" s="26">
        <v>1</v>
      </c>
      <c r="BC249" s="26">
        <v>1</v>
      </c>
      <c r="BD249" s="26">
        <f t="shared" si="345"/>
        <v>206</v>
      </c>
      <c r="BE249" s="26"/>
      <c r="BF249" s="26">
        <f t="shared" si="346"/>
        <v>286</v>
      </c>
      <c r="BG249" s="63">
        <f t="shared" si="344"/>
        <v>40</v>
      </c>
      <c r="BH249" s="26"/>
      <c r="BI249" s="138">
        <f t="shared" si="347"/>
        <v>286</v>
      </c>
      <c r="BJ249" s="138">
        <f t="shared" si="348"/>
        <v>572</v>
      </c>
      <c r="BK249" s="138">
        <f t="shared" si="349"/>
        <v>778</v>
      </c>
      <c r="BL249" s="138">
        <f t="shared" si="350"/>
        <v>984</v>
      </c>
      <c r="BM249" s="138">
        <f t="shared" si="351"/>
        <v>1270</v>
      </c>
      <c r="BN249" s="138">
        <f t="shared" si="352"/>
        <v>1556</v>
      </c>
      <c r="BO249" s="138">
        <f t="shared" si="353"/>
        <v>1762</v>
      </c>
      <c r="BP249" s="138">
        <f t="shared" si="354"/>
        <v>0</v>
      </c>
      <c r="BQ249" s="26"/>
      <c r="BR249" s="26" t="str">
        <f>IF(AND(MAX(BI249:BP249)&gt;$J$24,MAX(BI249:BP249)&lt;$J$25),"yes3",IF(AND(MAX(BI249:BP249)&gt;$J$24,MAX(BI249:BP249)&lt;$J$26),"yes2","no"))</f>
        <v>no</v>
      </c>
      <c r="BS249" s="26" t="str">
        <f t="shared" si="309"/>
        <v>Int</v>
      </c>
      <c r="BT249" s="26"/>
      <c r="BU249" s="26"/>
      <c r="BV249" s="1">
        <f t="shared" si="339"/>
        <v>0</v>
      </c>
      <c r="BW249" s="1">
        <f t="shared" si="339"/>
        <v>0</v>
      </c>
      <c r="BX249" s="1">
        <f t="shared" si="339"/>
        <v>0</v>
      </c>
      <c r="BY249" s="1">
        <f t="shared" si="339"/>
        <v>0</v>
      </c>
      <c r="BZ249" s="1">
        <f t="shared" si="339"/>
        <v>0</v>
      </c>
      <c r="CA249" s="1">
        <f t="shared" si="339"/>
        <v>0</v>
      </c>
      <c r="CB249" s="1">
        <f t="shared" si="339"/>
        <v>0</v>
      </c>
      <c r="CC249" s="1">
        <f t="shared" si="339"/>
        <v>1</v>
      </c>
      <c r="CD249" s="1">
        <f t="shared" si="339"/>
        <v>0</v>
      </c>
      <c r="CE249" s="1">
        <f t="shared" si="339"/>
        <v>0</v>
      </c>
      <c r="CF249" s="1">
        <f t="shared" si="340"/>
        <v>0</v>
      </c>
      <c r="CG249" s="1">
        <f t="shared" si="340"/>
        <v>0</v>
      </c>
      <c r="CH249" s="1">
        <f t="shared" si="340"/>
        <v>0</v>
      </c>
      <c r="CI249" s="1">
        <f t="shared" si="340"/>
        <v>0</v>
      </c>
      <c r="CJ249" s="1">
        <f t="shared" si="340"/>
        <v>1</v>
      </c>
      <c r="CK249" s="1">
        <f t="shared" si="340"/>
        <v>0</v>
      </c>
      <c r="CL249" s="1">
        <f t="shared" si="340"/>
        <v>0</v>
      </c>
      <c r="CM249" s="1">
        <f t="shared" si="340"/>
        <v>0</v>
      </c>
      <c r="CN249" s="1">
        <f t="shared" si="340"/>
        <v>0</v>
      </c>
      <c r="CO249" s="1">
        <f t="shared" si="340"/>
        <v>0</v>
      </c>
      <c r="CP249" s="1">
        <f t="shared" si="341"/>
        <v>0</v>
      </c>
      <c r="CQ249" s="1">
        <f t="shared" si="341"/>
        <v>0</v>
      </c>
      <c r="CR249" s="1">
        <f t="shared" si="341"/>
        <v>0</v>
      </c>
      <c r="CS249" s="1">
        <f t="shared" si="341"/>
        <v>0</v>
      </c>
      <c r="CT249" s="1">
        <f t="shared" si="341"/>
        <v>0</v>
      </c>
      <c r="CU249" s="1">
        <f t="shared" si="341"/>
        <v>0</v>
      </c>
      <c r="CV249" s="1">
        <f t="shared" si="341"/>
        <v>0</v>
      </c>
      <c r="CW249" s="1">
        <f t="shared" si="341"/>
        <v>0</v>
      </c>
      <c r="CX249" s="1">
        <f t="shared" si="341"/>
        <v>0</v>
      </c>
      <c r="CY249" s="1">
        <f t="shared" si="341"/>
        <v>0</v>
      </c>
      <c r="CZ249" s="1">
        <f t="shared" si="342"/>
        <v>0</v>
      </c>
      <c r="DA249" s="1">
        <f t="shared" si="342"/>
        <v>0</v>
      </c>
      <c r="DB249" s="1">
        <f t="shared" si="342"/>
        <v>0</v>
      </c>
      <c r="DC249" s="1">
        <f t="shared" si="342"/>
        <v>0</v>
      </c>
      <c r="DD249" s="1">
        <f t="shared" si="342"/>
        <v>0</v>
      </c>
      <c r="DE249" s="1">
        <f t="shared" si="342"/>
        <v>0</v>
      </c>
      <c r="DF249" s="1">
        <f t="shared" si="342"/>
        <v>0</v>
      </c>
      <c r="DG249" s="1">
        <f t="shared" si="342"/>
        <v>0</v>
      </c>
      <c r="DH249" s="1">
        <f t="shared" si="342"/>
        <v>0</v>
      </c>
      <c r="DI249" s="1">
        <f t="shared" si="342"/>
        <v>1</v>
      </c>
      <c r="DJ249" s="1">
        <f t="shared" si="343"/>
        <v>0</v>
      </c>
      <c r="DK249" s="1">
        <f t="shared" si="343"/>
        <v>0</v>
      </c>
      <c r="DL249" s="1">
        <f t="shared" si="343"/>
        <v>0</v>
      </c>
      <c r="DM249" s="1">
        <f t="shared" si="343"/>
        <v>0</v>
      </c>
      <c r="DN249" s="1">
        <f t="shared" si="343"/>
        <v>1</v>
      </c>
      <c r="DO249" s="1">
        <f t="shared" si="343"/>
        <v>0</v>
      </c>
      <c r="DP249" s="26"/>
      <c r="DQ249" s="26"/>
      <c r="DR249" s="26"/>
      <c r="DS249" s="26"/>
      <c r="DT249" s="26"/>
      <c r="DU249" s="142"/>
      <c r="DV249" s="26"/>
      <c r="DW249" s="48">
        <v>236</v>
      </c>
      <c r="DX249" s="26" t="str">
        <f>IFERROR(INDEX(AT$11:AT$2000,_xlfn.AGGREGATE(15,6,(ROW(AT$11:AT$2000)-ROW(AT$11)+1)/($AU$11:$AU$2000=$DY$8),ROWS(DX$11:DX249))),"")</f>
        <v/>
      </c>
      <c r="DY249" s="4" t="str">
        <f>IFERROR(INDEX(AU$11:AU$2000,_xlfn.AGGREGATE(15,6,(ROW(AU$11:AU$2000)-ROW(AU$11)+1)/($AU$11:$AU$2000=$DY$8),ROWS(DY$11:DY249))),"")</f>
        <v/>
      </c>
      <c r="DZ249" s="26" t="str">
        <f>IFERROR(INDEX(AV$11:AV$2000,_xlfn.AGGREGATE(15,6,(ROW(AV$11:AV$2000)-ROW(AV$11)+1)/($AU$11:$AU$2000=$DY$8),ROWS(DZ$11:DZ249))),"")</f>
        <v/>
      </c>
      <c r="EA249" s="26" t="str">
        <f>IFERROR(INDEX(AW$11:AW$2000,_xlfn.AGGREGATE(15,6,(ROW(AW$11:AW$2000)-ROW(AW$11)+1)/($AU$11:$AU$2000=$DY$8),ROWS(EA$11:EA249))),"")</f>
        <v/>
      </c>
      <c r="EB249" s="26" t="str">
        <f>IFERROR(INDEX(AX$11:AX$2000,_xlfn.AGGREGATE(15,6,(ROW(AX$11:AX$2000)-ROW(AX$11)+1)/($AU$11:$AU$2000=$DY$8),ROWS(EB$11:EB249))),"")</f>
        <v/>
      </c>
      <c r="EC249" s="26" t="str">
        <f>IFERROR(INDEX(AY$11:AY$2000,_xlfn.AGGREGATE(15,6,(ROW(AY$11:AY$2000)-ROW(AY$11)+1)/($AU$11:$AU$2000=$DY$8),ROWS(EC$11:EC249))),"")</f>
        <v/>
      </c>
      <c r="ED249" s="26" t="str">
        <f>IFERROR(INDEX(AZ$11:AZ$2000,_xlfn.AGGREGATE(15,6,(ROW(AZ$11:AZ$2000)-ROW(AZ$11)+1)/($AU$11:$AU$2000=$DY$8),ROWS(ED$11:ED249))),"")</f>
        <v/>
      </c>
      <c r="EE249" s="26" t="str">
        <f>IFERROR(INDEX(BA$11:BA$2000,_xlfn.AGGREGATE(15,6,(ROW(BA$11:BA$2000)-ROW(BA$11)+1)/($AU$11:$AU$2000=$DY$8),ROWS(EE$11:EE249))),"")</f>
        <v/>
      </c>
      <c r="EF249" s="26" t="str">
        <f>IFERROR(INDEX(BB$11:BB$2000,_xlfn.AGGREGATE(15,6,(ROW(BB$11:BB$2000)-ROW(BB$11)+1)/($AU$11:$AU$2000=$DY$8),ROWS(EF$11:EF249))),"")</f>
        <v/>
      </c>
      <c r="EG249" s="26" t="str">
        <f>IFERROR(INDEX(BC$11:BC$2000,_xlfn.AGGREGATE(15,6,(ROW(BC$11:BC$2000)-ROW(BC$11)+1)/($AU$11:$AU$2000=$DY$8),ROWS(EG$11:EG249))),"")</f>
        <v/>
      </c>
      <c r="EH249" s="26" t="str">
        <f>IFERROR(INDEX(BD$11:BD$2000,_xlfn.AGGREGATE(15,6,(ROW(BD$11:BD$2000)-ROW(BD$11)+1)/($AU$11:$AU$2000=$DY$8),ROWS(EH$11:EH249))),"")</f>
        <v/>
      </c>
      <c r="EI249" s="26" t="str">
        <f>IFERROR(INDEX(BE$11:BE$2000,_xlfn.AGGREGATE(15,6,(ROW(BE$11:BE$2000)-ROW(BE$11)+1)/($AU$11:$AU$2000=$DY$8),ROWS(EI$11:EI249))),"")</f>
        <v/>
      </c>
      <c r="EJ249" s="26" t="str">
        <f>IFERROR(INDEX(BF$11:BF$2000,_xlfn.AGGREGATE(15,6,(ROW(BF$11:BF$2000)-ROW(BF$11)+1)/($AU$11:$AU$2000=$DY$8),ROWS(EJ$11:EJ249))),"")</f>
        <v/>
      </c>
      <c r="EK249" s="26" t="str">
        <f>IFERROR(INDEX(BG$11:BG$2000,_xlfn.AGGREGATE(15,6,(ROW(BG$11:BG$2000)-ROW(BG$11)+1)/($AU$11:$AU$2000=$DY$8),ROWS(EK$11:EK249))),"")</f>
        <v/>
      </c>
      <c r="EL249" s="26" t="str">
        <f>IFERROR(INDEX(BH$11:BH$2000,_xlfn.AGGREGATE(15,6,(ROW(BH$11:BH$2000)-ROW(BH$11)+1)/($AU$11:$AU$2000=$DY$8),ROWS(EL$11:EL249))),"")</f>
        <v/>
      </c>
      <c r="EM249" s="26" t="str">
        <f>IFERROR(INDEX(BI$11:BI$2000,_xlfn.AGGREGATE(15,6,(ROW(BI$11:BI$2000)-ROW(BI$11)+1)/($AU$11:$AU$2000=$DY$8),ROWS(EM$11:EM249))),"")</f>
        <v/>
      </c>
      <c r="EN249" s="26" t="str">
        <f>IFERROR(INDEX(BJ$11:BJ$2000,_xlfn.AGGREGATE(15,6,(ROW(BJ$11:BJ$2000)-ROW(BJ$11)+1)/($AU$11:$AU$2000=$DY$8),ROWS(EN$11:EN249))),"")</f>
        <v/>
      </c>
      <c r="EO249" s="26" t="str">
        <f>IFERROR(INDEX(BK$11:BK$2000,_xlfn.AGGREGATE(15,6,(ROW(BK$11:BK$2000)-ROW(BK$11)+1)/($AU$11:$AU$2000=$DY$8),ROWS(EO$11:EO249))),"")</f>
        <v/>
      </c>
      <c r="EP249" s="26" t="str">
        <f>IFERROR(INDEX(BL$11:BL$2000,_xlfn.AGGREGATE(15,6,(ROW(BL$11:BL$2000)-ROW(BL$11)+1)/($AU$11:$AU$2000=$DY$8),ROWS(EP$11:EP249))),"")</f>
        <v/>
      </c>
      <c r="EQ249" s="26" t="str">
        <f>IFERROR(INDEX(BM$11:BM$2000,_xlfn.AGGREGATE(15,6,(ROW(BM$11:BM$2000)-ROW(BM$11)+1)/($AU$11:$AU$2000=$DY$8),ROWS(EQ$11:EQ249))),"")</f>
        <v/>
      </c>
      <c r="ER249" s="26" t="str">
        <f>IFERROR(INDEX(BN$11:BN$2000,_xlfn.AGGREGATE(15,6,(ROW(BN$11:BN$2000)-ROW(BN$11)+1)/($AU$11:$AU$2000=$DY$8),ROWS(ER$11:ER249))),"")</f>
        <v/>
      </c>
      <c r="ES249" s="26" t="str">
        <f>IFERROR(INDEX(BO$11:BO$2000,_xlfn.AGGREGATE(15,6,(ROW(BO$11:BO$2000)-ROW(BO$11)+1)/($AU$11:$AU$2000=$DY$8),ROWS(ES$11:ES249))),"")</f>
        <v/>
      </c>
      <c r="ET249" s="63" t="str">
        <f>IFERROR(INDEX(BP$11:BP$2000,_xlfn.AGGREGATE(15,6,(ROW(BP$11:BP$2000)-ROW(BP$11)+1)/($AU$11:$AU$2000=$DY$8),ROWS(ET$11:ET249))),"")</f>
        <v/>
      </c>
      <c r="EU249" s="25"/>
      <c r="EX249" s="25"/>
      <c r="EY249" s="25"/>
      <c r="EZ249" s="25"/>
      <c r="FA249" s="25"/>
      <c r="FB249" s="25"/>
      <c r="FC249" s="25"/>
      <c r="FD249" s="25"/>
      <c r="FE249" s="25"/>
      <c r="FF249" s="25"/>
      <c r="FG249" s="25"/>
      <c r="FH249" s="25"/>
      <c r="FI249" s="25"/>
      <c r="FJ249" s="25"/>
      <c r="FK249" s="25"/>
      <c r="FL249" s="25"/>
      <c r="FM249" s="25"/>
      <c r="FN249" s="25"/>
      <c r="FO249" s="25"/>
      <c r="FP249" s="25"/>
      <c r="FQ249" s="25"/>
      <c r="FR249" s="25"/>
      <c r="FS249" s="25"/>
      <c r="FT249" s="25"/>
      <c r="FU249" s="49"/>
      <c r="FV249" s="21"/>
      <c r="FW249" s="25"/>
      <c r="FX249" s="25"/>
      <c r="FY249" s="25"/>
      <c r="FZ249" s="25"/>
      <c r="GA249" s="25"/>
      <c r="GB249" s="25"/>
      <c r="GC249" s="25"/>
      <c r="GD249" s="25"/>
      <c r="GE249" s="25"/>
      <c r="GF249" s="25"/>
      <c r="GG249" s="25"/>
      <c r="GH249" s="25"/>
      <c r="GI249" s="25"/>
      <c r="GJ249" s="25"/>
      <c r="GK249" s="25"/>
      <c r="GL249" s="25"/>
      <c r="GM249" s="25"/>
      <c r="GN249" s="25"/>
    </row>
    <row r="250" spans="14:196" x14ac:dyDescent="0.3">
      <c r="N250" s="2"/>
      <c r="O250" s="25"/>
      <c r="P250" s="25"/>
      <c r="Q250" s="25"/>
      <c r="R250" s="25"/>
      <c r="S250" s="25"/>
      <c r="T250" s="25"/>
      <c r="U250" s="25"/>
      <c r="V250" s="2"/>
      <c r="W250" s="2"/>
      <c r="X250" s="2"/>
      <c r="Y250" s="25"/>
      <c r="Z250" s="25"/>
      <c r="AA250" s="25"/>
      <c r="AB250" s="2"/>
      <c r="AC250" s="25"/>
      <c r="AD250" s="25"/>
      <c r="AE250" s="25"/>
      <c r="AF250" s="25"/>
      <c r="AG250" s="25"/>
      <c r="AH250" s="25"/>
      <c r="AI250" s="25"/>
      <c r="AJ250" s="25"/>
      <c r="AK250" s="25"/>
      <c r="AL250" s="25"/>
      <c r="AM250" s="25"/>
      <c r="AN250" s="25"/>
      <c r="AO250" s="25"/>
      <c r="AP250" s="25"/>
      <c r="AQ250" s="25"/>
      <c r="AR250" s="142"/>
      <c r="AS250" s="18">
        <v>41</v>
      </c>
      <c r="AT250" s="26" t="s">
        <v>122</v>
      </c>
      <c r="AU250" s="4" t="str">
        <f t="shared" si="312"/>
        <v>FAIL</v>
      </c>
      <c r="AV250" s="26">
        <v>3</v>
      </c>
      <c r="AW250" s="26">
        <v>3</v>
      </c>
      <c r="AX250" s="26">
        <v>1</v>
      </c>
      <c r="AY250" s="26">
        <v>1</v>
      </c>
      <c r="AZ250" s="26">
        <v>3</v>
      </c>
      <c r="BA250" s="26">
        <v>3</v>
      </c>
      <c r="BB250" s="26">
        <v>1</v>
      </c>
      <c r="BC250" s="26">
        <v>1</v>
      </c>
      <c r="BD250" s="26">
        <f t="shared" si="345"/>
        <v>205</v>
      </c>
      <c r="BE250" s="26"/>
      <c r="BF250" s="26">
        <f t="shared" si="346"/>
        <v>287</v>
      </c>
      <c r="BG250" s="63">
        <f t="shared" si="344"/>
        <v>41</v>
      </c>
      <c r="BH250" s="26"/>
      <c r="BI250" s="138">
        <f t="shared" si="347"/>
        <v>287</v>
      </c>
      <c r="BJ250" s="138">
        <f t="shared" si="348"/>
        <v>574</v>
      </c>
      <c r="BK250" s="138">
        <f t="shared" si="349"/>
        <v>779</v>
      </c>
      <c r="BL250" s="138">
        <f t="shared" si="350"/>
        <v>984</v>
      </c>
      <c r="BM250" s="138">
        <f t="shared" si="351"/>
        <v>1271</v>
      </c>
      <c r="BN250" s="138">
        <f t="shared" si="352"/>
        <v>1558</v>
      </c>
      <c r="BO250" s="138">
        <f t="shared" si="353"/>
        <v>1763</v>
      </c>
      <c r="BP250" s="138">
        <f t="shared" si="354"/>
        <v>0</v>
      </c>
      <c r="BQ250" s="26"/>
      <c r="BR250" s="26" t="str">
        <f t="shared" si="323"/>
        <v>no</v>
      </c>
      <c r="BS250" s="26" t="str">
        <f t="shared" si="309"/>
        <v>Int</v>
      </c>
      <c r="BT250" s="26"/>
      <c r="BU250" s="26"/>
      <c r="BV250" s="1">
        <f t="shared" ref="BV250:CE259" si="355">IF(BV$3=0,0,IF(AND(ABS($BI250-BV$3)&gt;PostVertTotTol,ABS($BJ250-BV$3)&gt;PostVertTotTol,ABS($BK250-BV$3)&gt;PostVertTotTol,ABS($BL250-BV$3)&gt;PostVertTotTol,ABS($BM250-BV$3)&gt;PostVertTotTol,ABS($BN250-BV$3)&gt;PostVertTotTol,ABS($BO250-BV$3)&gt;PostVertTotTol,ABS($BP250-BV$3)&gt;PostVertTotTol),0,1))</f>
        <v>0</v>
      </c>
      <c r="BW250" s="1">
        <f t="shared" si="355"/>
        <v>0</v>
      </c>
      <c r="BX250" s="1">
        <f t="shared" si="355"/>
        <v>0</v>
      </c>
      <c r="BY250" s="1">
        <f t="shared" si="355"/>
        <v>0</v>
      </c>
      <c r="BZ250" s="1">
        <f t="shared" si="355"/>
        <v>0</v>
      </c>
      <c r="CA250" s="1">
        <f t="shared" si="355"/>
        <v>0</v>
      </c>
      <c r="CB250" s="1">
        <f t="shared" si="355"/>
        <v>0</v>
      </c>
      <c r="CC250" s="1">
        <f t="shared" si="355"/>
        <v>1</v>
      </c>
      <c r="CD250" s="1">
        <f t="shared" si="355"/>
        <v>0</v>
      </c>
      <c r="CE250" s="1">
        <f t="shared" si="355"/>
        <v>0</v>
      </c>
      <c r="CF250" s="1">
        <f t="shared" ref="CF250:CO259" si="356">IF(CF$3=0,0,IF(AND(ABS($BI250-CF$3)&gt;PostVertTotTol,ABS($BJ250-CF$3)&gt;PostVertTotTol,ABS($BK250-CF$3)&gt;PostVertTotTol,ABS($BL250-CF$3)&gt;PostVertTotTol,ABS($BM250-CF$3)&gt;PostVertTotTol,ABS($BN250-CF$3)&gt;PostVertTotTol,ABS($BO250-CF$3)&gt;PostVertTotTol,ABS($BP250-CF$3)&gt;PostVertTotTol),0,1))</f>
        <v>0</v>
      </c>
      <c r="CG250" s="1">
        <f t="shared" si="356"/>
        <v>0</v>
      </c>
      <c r="CH250" s="1">
        <f t="shared" si="356"/>
        <v>0</v>
      </c>
      <c r="CI250" s="1">
        <f t="shared" si="356"/>
        <v>0</v>
      </c>
      <c r="CJ250" s="1">
        <f t="shared" si="356"/>
        <v>0</v>
      </c>
      <c r="CK250" s="1">
        <f t="shared" si="356"/>
        <v>0</v>
      </c>
      <c r="CL250" s="1">
        <f t="shared" si="356"/>
        <v>0</v>
      </c>
      <c r="CM250" s="1">
        <f t="shared" si="356"/>
        <v>0</v>
      </c>
      <c r="CN250" s="1">
        <f t="shared" si="356"/>
        <v>0</v>
      </c>
      <c r="CO250" s="1">
        <f t="shared" si="356"/>
        <v>0</v>
      </c>
      <c r="CP250" s="1">
        <f t="shared" ref="CP250:CY259" si="357">IF(CP$3=0,0,IF(AND(ABS($BI250-CP$3)&gt;PostVertTotTol,ABS($BJ250-CP$3)&gt;PostVertTotTol,ABS($BK250-CP$3)&gt;PostVertTotTol,ABS($BL250-CP$3)&gt;PostVertTotTol,ABS($BM250-CP$3)&gt;PostVertTotTol,ABS($BN250-CP$3)&gt;PostVertTotTol,ABS($BO250-CP$3)&gt;PostVertTotTol,ABS($BP250-CP$3)&gt;PostVertTotTol),0,1))</f>
        <v>0</v>
      </c>
      <c r="CQ250" s="1">
        <f t="shared" si="357"/>
        <v>0</v>
      </c>
      <c r="CR250" s="1">
        <f t="shared" si="357"/>
        <v>0</v>
      </c>
      <c r="CS250" s="1">
        <f t="shared" si="357"/>
        <v>0</v>
      </c>
      <c r="CT250" s="1">
        <f t="shared" si="357"/>
        <v>0</v>
      </c>
      <c r="CU250" s="1">
        <f t="shared" si="357"/>
        <v>0</v>
      </c>
      <c r="CV250" s="1">
        <f t="shared" si="357"/>
        <v>0</v>
      </c>
      <c r="CW250" s="1">
        <f t="shared" si="357"/>
        <v>0</v>
      </c>
      <c r="CX250" s="1">
        <f t="shared" si="357"/>
        <v>0</v>
      </c>
      <c r="CY250" s="1">
        <f t="shared" si="357"/>
        <v>0</v>
      </c>
      <c r="CZ250" s="1">
        <f t="shared" ref="CZ250:DI259" si="358">IF(CZ$3=0,0,IF(AND(ABS($BI250-CZ$3)&gt;PostVertTotTol,ABS($BJ250-CZ$3)&gt;PostVertTotTol,ABS($BK250-CZ$3)&gt;PostVertTotTol,ABS($BL250-CZ$3)&gt;PostVertTotTol,ABS($BM250-CZ$3)&gt;PostVertTotTol,ABS($BN250-CZ$3)&gt;PostVertTotTol,ABS($BO250-CZ$3)&gt;PostVertTotTol,ABS($BP250-CZ$3)&gt;PostVertTotTol),0,1))</f>
        <v>0</v>
      </c>
      <c r="DA250" s="1">
        <f t="shared" si="358"/>
        <v>0</v>
      </c>
      <c r="DB250" s="1">
        <f t="shared" si="358"/>
        <v>0</v>
      </c>
      <c r="DC250" s="1">
        <f t="shared" si="358"/>
        <v>0</v>
      </c>
      <c r="DD250" s="1">
        <f t="shared" si="358"/>
        <v>0</v>
      </c>
      <c r="DE250" s="1">
        <f t="shared" si="358"/>
        <v>0</v>
      </c>
      <c r="DF250" s="1">
        <f t="shared" si="358"/>
        <v>0</v>
      </c>
      <c r="DG250" s="1">
        <f t="shared" si="358"/>
        <v>0</v>
      </c>
      <c r="DH250" s="1">
        <f t="shared" si="358"/>
        <v>0</v>
      </c>
      <c r="DI250" s="1">
        <f t="shared" si="358"/>
        <v>1</v>
      </c>
      <c r="DJ250" s="1">
        <f t="shared" ref="DJ250:DO259" si="359">IF(DJ$3=0,0,IF(AND(ABS($BI250-DJ$3)&gt;PostVertTotTol,ABS($BJ250-DJ$3)&gt;PostVertTotTol,ABS($BK250-DJ$3)&gt;PostVertTotTol,ABS($BL250-DJ$3)&gt;PostVertTotTol,ABS($BM250-DJ$3)&gt;PostVertTotTol,ABS($BN250-DJ$3)&gt;PostVertTotTol,ABS($BO250-DJ$3)&gt;PostVertTotTol,ABS($BP250-DJ$3)&gt;PostVertTotTol),0,1))</f>
        <v>0</v>
      </c>
      <c r="DK250" s="1">
        <f t="shared" si="359"/>
        <v>0</v>
      </c>
      <c r="DL250" s="1">
        <f t="shared" si="359"/>
        <v>0</v>
      </c>
      <c r="DM250" s="1">
        <f t="shared" si="359"/>
        <v>0</v>
      </c>
      <c r="DN250" s="1">
        <f t="shared" si="359"/>
        <v>1</v>
      </c>
      <c r="DO250" s="1">
        <f t="shared" si="359"/>
        <v>0</v>
      </c>
      <c r="DP250" s="26"/>
      <c r="DQ250" s="26"/>
      <c r="DR250" s="26"/>
      <c r="DS250" s="26"/>
      <c r="DT250" s="26"/>
      <c r="DU250" s="142"/>
      <c r="DV250" s="26"/>
      <c r="DW250" s="48">
        <v>237</v>
      </c>
      <c r="DX250" s="26" t="str">
        <f>IFERROR(INDEX(AT$11:AT$2000,_xlfn.AGGREGATE(15,6,(ROW(AT$11:AT$2000)-ROW(AT$11)+1)/($AU$11:$AU$2000=$DY$8),ROWS(DX$11:DX250))),"")</f>
        <v/>
      </c>
      <c r="DY250" s="4" t="str">
        <f>IFERROR(INDEX(AU$11:AU$2000,_xlfn.AGGREGATE(15,6,(ROW(AU$11:AU$2000)-ROW(AU$11)+1)/($AU$11:$AU$2000=$DY$8),ROWS(DY$11:DY250))),"")</f>
        <v/>
      </c>
      <c r="DZ250" s="26" t="str">
        <f>IFERROR(INDEX(AV$11:AV$2000,_xlfn.AGGREGATE(15,6,(ROW(AV$11:AV$2000)-ROW(AV$11)+1)/($AU$11:$AU$2000=$DY$8),ROWS(DZ$11:DZ250))),"")</f>
        <v/>
      </c>
      <c r="EA250" s="26" t="str">
        <f>IFERROR(INDEX(AW$11:AW$2000,_xlfn.AGGREGATE(15,6,(ROW(AW$11:AW$2000)-ROW(AW$11)+1)/($AU$11:$AU$2000=$DY$8),ROWS(EA$11:EA250))),"")</f>
        <v/>
      </c>
      <c r="EB250" s="26" t="str">
        <f>IFERROR(INDEX(AX$11:AX$2000,_xlfn.AGGREGATE(15,6,(ROW(AX$11:AX$2000)-ROW(AX$11)+1)/($AU$11:$AU$2000=$DY$8),ROWS(EB$11:EB250))),"")</f>
        <v/>
      </c>
      <c r="EC250" s="26" t="str">
        <f>IFERROR(INDEX(AY$11:AY$2000,_xlfn.AGGREGATE(15,6,(ROW(AY$11:AY$2000)-ROW(AY$11)+1)/($AU$11:$AU$2000=$DY$8),ROWS(EC$11:EC250))),"")</f>
        <v/>
      </c>
      <c r="ED250" s="26" t="str">
        <f>IFERROR(INDEX(AZ$11:AZ$2000,_xlfn.AGGREGATE(15,6,(ROW(AZ$11:AZ$2000)-ROW(AZ$11)+1)/($AU$11:$AU$2000=$DY$8),ROWS(ED$11:ED250))),"")</f>
        <v/>
      </c>
      <c r="EE250" s="26" t="str">
        <f>IFERROR(INDEX(BA$11:BA$2000,_xlfn.AGGREGATE(15,6,(ROW(BA$11:BA$2000)-ROW(BA$11)+1)/($AU$11:$AU$2000=$DY$8),ROWS(EE$11:EE250))),"")</f>
        <v/>
      </c>
      <c r="EF250" s="26" t="str">
        <f>IFERROR(INDEX(BB$11:BB$2000,_xlfn.AGGREGATE(15,6,(ROW(BB$11:BB$2000)-ROW(BB$11)+1)/($AU$11:$AU$2000=$DY$8),ROWS(EF$11:EF250))),"")</f>
        <v/>
      </c>
      <c r="EG250" s="26" t="str">
        <f>IFERROR(INDEX(BC$11:BC$2000,_xlfn.AGGREGATE(15,6,(ROW(BC$11:BC$2000)-ROW(BC$11)+1)/($AU$11:$AU$2000=$DY$8),ROWS(EG$11:EG250))),"")</f>
        <v/>
      </c>
      <c r="EH250" s="26" t="str">
        <f>IFERROR(INDEX(BD$11:BD$2000,_xlfn.AGGREGATE(15,6,(ROW(BD$11:BD$2000)-ROW(BD$11)+1)/($AU$11:$AU$2000=$DY$8),ROWS(EH$11:EH250))),"")</f>
        <v/>
      </c>
      <c r="EI250" s="26" t="str">
        <f>IFERROR(INDEX(BE$11:BE$2000,_xlfn.AGGREGATE(15,6,(ROW(BE$11:BE$2000)-ROW(BE$11)+1)/($AU$11:$AU$2000=$DY$8),ROWS(EI$11:EI250))),"")</f>
        <v/>
      </c>
      <c r="EJ250" s="26" t="str">
        <f>IFERROR(INDEX(BF$11:BF$2000,_xlfn.AGGREGATE(15,6,(ROW(BF$11:BF$2000)-ROW(BF$11)+1)/($AU$11:$AU$2000=$DY$8),ROWS(EJ$11:EJ250))),"")</f>
        <v/>
      </c>
      <c r="EK250" s="26" t="str">
        <f>IFERROR(INDEX(BG$11:BG$2000,_xlfn.AGGREGATE(15,6,(ROW(BG$11:BG$2000)-ROW(BG$11)+1)/($AU$11:$AU$2000=$DY$8),ROWS(EK$11:EK250))),"")</f>
        <v/>
      </c>
      <c r="EL250" s="26" t="str">
        <f>IFERROR(INDEX(BH$11:BH$2000,_xlfn.AGGREGATE(15,6,(ROW(BH$11:BH$2000)-ROW(BH$11)+1)/($AU$11:$AU$2000=$DY$8),ROWS(EL$11:EL250))),"")</f>
        <v/>
      </c>
      <c r="EM250" s="26" t="str">
        <f>IFERROR(INDEX(BI$11:BI$2000,_xlfn.AGGREGATE(15,6,(ROW(BI$11:BI$2000)-ROW(BI$11)+1)/($AU$11:$AU$2000=$DY$8),ROWS(EM$11:EM250))),"")</f>
        <v/>
      </c>
      <c r="EN250" s="26" t="str">
        <f>IFERROR(INDEX(BJ$11:BJ$2000,_xlfn.AGGREGATE(15,6,(ROW(BJ$11:BJ$2000)-ROW(BJ$11)+1)/($AU$11:$AU$2000=$DY$8),ROWS(EN$11:EN250))),"")</f>
        <v/>
      </c>
      <c r="EO250" s="26" t="str">
        <f>IFERROR(INDEX(BK$11:BK$2000,_xlfn.AGGREGATE(15,6,(ROW(BK$11:BK$2000)-ROW(BK$11)+1)/($AU$11:$AU$2000=$DY$8),ROWS(EO$11:EO250))),"")</f>
        <v/>
      </c>
      <c r="EP250" s="26" t="str">
        <f>IFERROR(INDEX(BL$11:BL$2000,_xlfn.AGGREGATE(15,6,(ROW(BL$11:BL$2000)-ROW(BL$11)+1)/($AU$11:$AU$2000=$DY$8),ROWS(EP$11:EP250))),"")</f>
        <v/>
      </c>
      <c r="EQ250" s="26" t="str">
        <f>IFERROR(INDEX(BM$11:BM$2000,_xlfn.AGGREGATE(15,6,(ROW(BM$11:BM$2000)-ROW(BM$11)+1)/($AU$11:$AU$2000=$DY$8),ROWS(EQ$11:EQ250))),"")</f>
        <v/>
      </c>
      <c r="ER250" s="26" t="str">
        <f>IFERROR(INDEX(BN$11:BN$2000,_xlfn.AGGREGATE(15,6,(ROW(BN$11:BN$2000)-ROW(BN$11)+1)/($AU$11:$AU$2000=$DY$8),ROWS(ER$11:ER250))),"")</f>
        <v/>
      </c>
      <c r="ES250" s="26" t="str">
        <f>IFERROR(INDEX(BO$11:BO$2000,_xlfn.AGGREGATE(15,6,(ROW(BO$11:BO$2000)-ROW(BO$11)+1)/($AU$11:$AU$2000=$DY$8),ROWS(ES$11:ES250))),"")</f>
        <v/>
      </c>
      <c r="ET250" s="63" t="str">
        <f>IFERROR(INDEX(BP$11:BP$2000,_xlfn.AGGREGATE(15,6,(ROW(BP$11:BP$2000)-ROW(BP$11)+1)/($AU$11:$AU$2000=$DY$8),ROWS(ET$11:ET250))),"")</f>
        <v/>
      </c>
      <c r="EU250" s="25"/>
      <c r="EX250" s="25"/>
      <c r="EY250" s="25"/>
      <c r="EZ250" s="25"/>
      <c r="FA250" s="25"/>
      <c r="FB250" s="25"/>
      <c r="FC250" s="25"/>
      <c r="FD250" s="25"/>
      <c r="FE250" s="25"/>
      <c r="FF250" s="25"/>
      <c r="FG250" s="25"/>
      <c r="FH250" s="25"/>
      <c r="FI250" s="25"/>
      <c r="FJ250" s="25"/>
      <c r="FK250" s="25"/>
      <c r="FL250" s="25"/>
      <c r="FM250" s="25"/>
      <c r="FN250" s="25"/>
      <c r="FO250" s="25"/>
      <c r="FP250" s="25"/>
      <c r="FQ250" s="25"/>
      <c r="FR250" s="25"/>
      <c r="FS250" s="25"/>
      <c r="FT250" s="25"/>
      <c r="FU250" s="49"/>
      <c r="FV250" s="21"/>
      <c r="FW250" s="25"/>
      <c r="FX250" s="25"/>
      <c r="FY250" s="25"/>
      <c r="FZ250" s="25"/>
      <c r="GA250" s="25"/>
      <c r="GB250" s="25"/>
      <c r="GC250" s="25"/>
      <c r="GD250" s="25"/>
      <c r="GE250" s="25"/>
      <c r="GF250" s="25"/>
      <c r="GG250" s="25"/>
      <c r="GH250" s="25"/>
      <c r="GI250" s="25"/>
      <c r="GJ250" s="25"/>
      <c r="GK250" s="25"/>
      <c r="GL250" s="25"/>
      <c r="GM250" s="25"/>
      <c r="GN250" s="25"/>
    </row>
    <row r="251" spans="14:196" x14ac:dyDescent="0.3">
      <c r="N251" s="2"/>
      <c r="O251" s="25"/>
      <c r="P251" s="25"/>
      <c r="Q251" s="25"/>
      <c r="R251" s="25"/>
      <c r="S251" s="25"/>
      <c r="T251" s="25"/>
      <c r="U251" s="25"/>
      <c r="V251" s="2"/>
      <c r="W251" s="2"/>
      <c r="X251" s="2"/>
      <c r="Y251" s="25"/>
      <c r="Z251" s="25"/>
      <c r="AA251" s="25"/>
      <c r="AB251" s="2"/>
      <c r="AC251" s="25"/>
      <c r="AD251" s="25"/>
      <c r="AE251" s="25"/>
      <c r="AF251" s="25"/>
      <c r="AG251" s="25"/>
      <c r="AH251" s="25"/>
      <c r="AI251" s="25"/>
      <c r="AJ251" s="25"/>
      <c r="AK251" s="25"/>
      <c r="AL251" s="25"/>
      <c r="AM251" s="25"/>
      <c r="AN251" s="25"/>
      <c r="AO251" s="25"/>
      <c r="AP251" s="25"/>
      <c r="AQ251" s="25"/>
      <c r="AR251" s="142"/>
      <c r="AS251" s="18">
        <v>42</v>
      </c>
      <c r="AT251" s="26" t="s">
        <v>122</v>
      </c>
      <c r="AU251" s="4" t="str">
        <f t="shared" si="312"/>
        <v>FAIL</v>
      </c>
      <c r="AV251" s="26">
        <v>3</v>
      </c>
      <c r="AW251" s="26">
        <v>3</v>
      </c>
      <c r="AX251" s="26">
        <v>1</v>
      </c>
      <c r="AY251" s="26">
        <v>1</v>
      </c>
      <c r="AZ251" s="26">
        <v>3</v>
      </c>
      <c r="BA251" s="26">
        <v>3</v>
      </c>
      <c r="BB251" s="26">
        <v>1</v>
      </c>
      <c r="BC251" s="26">
        <v>1</v>
      </c>
      <c r="BD251" s="26">
        <f t="shared" si="345"/>
        <v>204</v>
      </c>
      <c r="BE251" s="26"/>
      <c r="BF251" s="26">
        <f t="shared" si="346"/>
        <v>288</v>
      </c>
      <c r="BG251" s="63">
        <f t="shared" si="344"/>
        <v>42</v>
      </c>
      <c r="BH251" s="26"/>
      <c r="BI251" s="138">
        <f t="shared" si="347"/>
        <v>288</v>
      </c>
      <c r="BJ251" s="138">
        <f t="shared" si="348"/>
        <v>576</v>
      </c>
      <c r="BK251" s="138">
        <f t="shared" si="349"/>
        <v>780</v>
      </c>
      <c r="BL251" s="138">
        <f t="shared" si="350"/>
        <v>984</v>
      </c>
      <c r="BM251" s="138">
        <f t="shared" si="351"/>
        <v>1272</v>
      </c>
      <c r="BN251" s="138">
        <f t="shared" si="352"/>
        <v>1560</v>
      </c>
      <c r="BO251" s="138">
        <f t="shared" si="353"/>
        <v>1764</v>
      </c>
      <c r="BP251" s="138">
        <f t="shared" si="354"/>
        <v>0</v>
      </c>
      <c r="BQ251" s="26"/>
      <c r="BR251" s="26" t="str">
        <f t="shared" si="323"/>
        <v>no</v>
      </c>
      <c r="BS251" s="26" t="str">
        <f t="shared" si="309"/>
        <v>Int</v>
      </c>
      <c r="BT251" s="26"/>
      <c r="BU251" s="26"/>
      <c r="BV251" s="1">
        <f t="shared" si="355"/>
        <v>0</v>
      </c>
      <c r="BW251" s="1">
        <f t="shared" si="355"/>
        <v>0</v>
      </c>
      <c r="BX251" s="1">
        <f t="shared" si="355"/>
        <v>0</v>
      </c>
      <c r="BY251" s="1">
        <f t="shared" si="355"/>
        <v>0</v>
      </c>
      <c r="BZ251" s="1">
        <f t="shared" si="355"/>
        <v>0</v>
      </c>
      <c r="CA251" s="1">
        <f t="shared" si="355"/>
        <v>0</v>
      </c>
      <c r="CB251" s="1">
        <f t="shared" si="355"/>
        <v>0</v>
      </c>
      <c r="CC251" s="1">
        <f t="shared" si="355"/>
        <v>1</v>
      </c>
      <c r="CD251" s="1">
        <f t="shared" si="355"/>
        <v>0</v>
      </c>
      <c r="CE251" s="1">
        <f t="shared" si="355"/>
        <v>0</v>
      </c>
      <c r="CF251" s="1">
        <f t="shared" si="356"/>
        <v>0</v>
      </c>
      <c r="CG251" s="1">
        <f t="shared" si="356"/>
        <v>0</v>
      </c>
      <c r="CH251" s="1">
        <f t="shared" si="356"/>
        <v>0</v>
      </c>
      <c r="CI251" s="1">
        <f t="shared" si="356"/>
        <v>0</v>
      </c>
      <c r="CJ251" s="1">
        <f t="shared" si="356"/>
        <v>0</v>
      </c>
      <c r="CK251" s="1">
        <f t="shared" si="356"/>
        <v>0</v>
      </c>
      <c r="CL251" s="1">
        <f t="shared" si="356"/>
        <v>0</v>
      </c>
      <c r="CM251" s="1">
        <f t="shared" si="356"/>
        <v>0</v>
      </c>
      <c r="CN251" s="1">
        <f t="shared" si="356"/>
        <v>0</v>
      </c>
      <c r="CO251" s="1">
        <f t="shared" si="356"/>
        <v>0</v>
      </c>
      <c r="CP251" s="1">
        <f t="shared" si="357"/>
        <v>0</v>
      </c>
      <c r="CQ251" s="1">
        <f t="shared" si="357"/>
        <v>0</v>
      </c>
      <c r="CR251" s="1">
        <f t="shared" si="357"/>
        <v>0</v>
      </c>
      <c r="CS251" s="1">
        <f t="shared" si="357"/>
        <v>0</v>
      </c>
      <c r="CT251" s="1">
        <f t="shared" si="357"/>
        <v>0</v>
      </c>
      <c r="CU251" s="1">
        <f t="shared" si="357"/>
        <v>0</v>
      </c>
      <c r="CV251" s="1">
        <f t="shared" si="357"/>
        <v>0</v>
      </c>
      <c r="CW251" s="1">
        <f t="shared" si="357"/>
        <v>0</v>
      </c>
      <c r="CX251" s="1">
        <f t="shared" si="357"/>
        <v>0</v>
      </c>
      <c r="CY251" s="1">
        <f t="shared" si="357"/>
        <v>0</v>
      </c>
      <c r="CZ251" s="1">
        <f t="shared" si="358"/>
        <v>0</v>
      </c>
      <c r="DA251" s="1">
        <f t="shared" si="358"/>
        <v>0</v>
      </c>
      <c r="DB251" s="1">
        <f t="shared" si="358"/>
        <v>0</v>
      </c>
      <c r="DC251" s="1">
        <f t="shared" si="358"/>
        <v>0</v>
      </c>
      <c r="DD251" s="1">
        <f t="shared" si="358"/>
        <v>0</v>
      </c>
      <c r="DE251" s="1">
        <f t="shared" si="358"/>
        <v>0</v>
      </c>
      <c r="DF251" s="1">
        <f t="shared" si="358"/>
        <v>0</v>
      </c>
      <c r="DG251" s="1">
        <f t="shared" si="358"/>
        <v>0</v>
      </c>
      <c r="DH251" s="1">
        <f t="shared" si="358"/>
        <v>0</v>
      </c>
      <c r="DI251" s="1">
        <f t="shared" si="358"/>
        <v>1</v>
      </c>
      <c r="DJ251" s="1">
        <f t="shared" si="359"/>
        <v>0</v>
      </c>
      <c r="DK251" s="1">
        <f t="shared" si="359"/>
        <v>0</v>
      </c>
      <c r="DL251" s="1">
        <f t="shared" si="359"/>
        <v>0</v>
      </c>
      <c r="DM251" s="1">
        <f t="shared" si="359"/>
        <v>0</v>
      </c>
      <c r="DN251" s="1">
        <f t="shared" si="359"/>
        <v>1</v>
      </c>
      <c r="DO251" s="1">
        <f t="shared" si="359"/>
        <v>0</v>
      </c>
      <c r="DP251" s="26"/>
      <c r="DQ251" s="26"/>
      <c r="DR251" s="26"/>
      <c r="DS251" s="26"/>
      <c r="DT251" s="26"/>
      <c r="DU251" s="142"/>
      <c r="DV251" s="26"/>
      <c r="DW251" s="48">
        <v>238</v>
      </c>
      <c r="DX251" s="26" t="str">
        <f>IFERROR(INDEX(AT$11:AT$2000,_xlfn.AGGREGATE(15,6,(ROW(AT$11:AT$2000)-ROW(AT$11)+1)/($AU$11:$AU$2000=$DY$8),ROWS(DX$11:DX251))),"")</f>
        <v/>
      </c>
      <c r="DY251" s="4" t="str">
        <f>IFERROR(INDEX(AU$11:AU$2000,_xlfn.AGGREGATE(15,6,(ROW(AU$11:AU$2000)-ROW(AU$11)+1)/($AU$11:$AU$2000=$DY$8),ROWS(DY$11:DY251))),"")</f>
        <v/>
      </c>
      <c r="DZ251" s="26" t="str">
        <f>IFERROR(INDEX(AV$11:AV$2000,_xlfn.AGGREGATE(15,6,(ROW(AV$11:AV$2000)-ROW(AV$11)+1)/($AU$11:$AU$2000=$DY$8),ROWS(DZ$11:DZ251))),"")</f>
        <v/>
      </c>
      <c r="EA251" s="26" t="str">
        <f>IFERROR(INDEX(AW$11:AW$2000,_xlfn.AGGREGATE(15,6,(ROW(AW$11:AW$2000)-ROW(AW$11)+1)/($AU$11:$AU$2000=$DY$8),ROWS(EA$11:EA251))),"")</f>
        <v/>
      </c>
      <c r="EB251" s="26" t="str">
        <f>IFERROR(INDEX(AX$11:AX$2000,_xlfn.AGGREGATE(15,6,(ROW(AX$11:AX$2000)-ROW(AX$11)+1)/($AU$11:$AU$2000=$DY$8),ROWS(EB$11:EB251))),"")</f>
        <v/>
      </c>
      <c r="EC251" s="26" t="str">
        <f>IFERROR(INDEX(AY$11:AY$2000,_xlfn.AGGREGATE(15,6,(ROW(AY$11:AY$2000)-ROW(AY$11)+1)/($AU$11:$AU$2000=$DY$8),ROWS(EC$11:EC251))),"")</f>
        <v/>
      </c>
      <c r="ED251" s="26" t="str">
        <f>IFERROR(INDEX(AZ$11:AZ$2000,_xlfn.AGGREGATE(15,6,(ROW(AZ$11:AZ$2000)-ROW(AZ$11)+1)/($AU$11:$AU$2000=$DY$8),ROWS(ED$11:ED251))),"")</f>
        <v/>
      </c>
      <c r="EE251" s="26" t="str">
        <f>IFERROR(INDEX(BA$11:BA$2000,_xlfn.AGGREGATE(15,6,(ROW(BA$11:BA$2000)-ROW(BA$11)+1)/($AU$11:$AU$2000=$DY$8),ROWS(EE$11:EE251))),"")</f>
        <v/>
      </c>
      <c r="EF251" s="26" t="str">
        <f>IFERROR(INDEX(BB$11:BB$2000,_xlfn.AGGREGATE(15,6,(ROW(BB$11:BB$2000)-ROW(BB$11)+1)/($AU$11:$AU$2000=$DY$8),ROWS(EF$11:EF251))),"")</f>
        <v/>
      </c>
      <c r="EG251" s="26" t="str">
        <f>IFERROR(INDEX(BC$11:BC$2000,_xlfn.AGGREGATE(15,6,(ROW(BC$11:BC$2000)-ROW(BC$11)+1)/($AU$11:$AU$2000=$DY$8),ROWS(EG$11:EG251))),"")</f>
        <v/>
      </c>
      <c r="EH251" s="26" t="str">
        <f>IFERROR(INDEX(BD$11:BD$2000,_xlfn.AGGREGATE(15,6,(ROW(BD$11:BD$2000)-ROW(BD$11)+1)/($AU$11:$AU$2000=$DY$8),ROWS(EH$11:EH251))),"")</f>
        <v/>
      </c>
      <c r="EI251" s="26" t="str">
        <f>IFERROR(INDEX(BE$11:BE$2000,_xlfn.AGGREGATE(15,6,(ROW(BE$11:BE$2000)-ROW(BE$11)+1)/($AU$11:$AU$2000=$DY$8),ROWS(EI$11:EI251))),"")</f>
        <v/>
      </c>
      <c r="EJ251" s="26" t="str">
        <f>IFERROR(INDEX(BF$11:BF$2000,_xlfn.AGGREGATE(15,6,(ROW(BF$11:BF$2000)-ROW(BF$11)+1)/($AU$11:$AU$2000=$DY$8),ROWS(EJ$11:EJ251))),"")</f>
        <v/>
      </c>
      <c r="EK251" s="26" t="str">
        <f>IFERROR(INDEX(BG$11:BG$2000,_xlfn.AGGREGATE(15,6,(ROW(BG$11:BG$2000)-ROW(BG$11)+1)/($AU$11:$AU$2000=$DY$8),ROWS(EK$11:EK251))),"")</f>
        <v/>
      </c>
      <c r="EL251" s="26" t="str">
        <f>IFERROR(INDEX(BH$11:BH$2000,_xlfn.AGGREGATE(15,6,(ROW(BH$11:BH$2000)-ROW(BH$11)+1)/($AU$11:$AU$2000=$DY$8),ROWS(EL$11:EL251))),"")</f>
        <v/>
      </c>
      <c r="EM251" s="26" t="str">
        <f>IFERROR(INDEX(BI$11:BI$2000,_xlfn.AGGREGATE(15,6,(ROW(BI$11:BI$2000)-ROW(BI$11)+1)/($AU$11:$AU$2000=$DY$8),ROWS(EM$11:EM251))),"")</f>
        <v/>
      </c>
      <c r="EN251" s="26" t="str">
        <f>IFERROR(INDEX(BJ$11:BJ$2000,_xlfn.AGGREGATE(15,6,(ROW(BJ$11:BJ$2000)-ROW(BJ$11)+1)/($AU$11:$AU$2000=$DY$8),ROWS(EN$11:EN251))),"")</f>
        <v/>
      </c>
      <c r="EO251" s="26" t="str">
        <f>IFERROR(INDEX(BK$11:BK$2000,_xlfn.AGGREGATE(15,6,(ROW(BK$11:BK$2000)-ROW(BK$11)+1)/($AU$11:$AU$2000=$DY$8),ROWS(EO$11:EO251))),"")</f>
        <v/>
      </c>
      <c r="EP251" s="26" t="str">
        <f>IFERROR(INDEX(BL$11:BL$2000,_xlfn.AGGREGATE(15,6,(ROW(BL$11:BL$2000)-ROW(BL$11)+1)/($AU$11:$AU$2000=$DY$8),ROWS(EP$11:EP251))),"")</f>
        <v/>
      </c>
      <c r="EQ251" s="26" t="str">
        <f>IFERROR(INDEX(BM$11:BM$2000,_xlfn.AGGREGATE(15,6,(ROW(BM$11:BM$2000)-ROW(BM$11)+1)/($AU$11:$AU$2000=$DY$8),ROWS(EQ$11:EQ251))),"")</f>
        <v/>
      </c>
      <c r="ER251" s="26" t="str">
        <f>IFERROR(INDEX(BN$11:BN$2000,_xlfn.AGGREGATE(15,6,(ROW(BN$11:BN$2000)-ROW(BN$11)+1)/($AU$11:$AU$2000=$DY$8),ROWS(ER$11:ER251))),"")</f>
        <v/>
      </c>
      <c r="ES251" s="26" t="str">
        <f>IFERROR(INDEX(BO$11:BO$2000,_xlfn.AGGREGATE(15,6,(ROW(BO$11:BO$2000)-ROW(BO$11)+1)/($AU$11:$AU$2000=$DY$8),ROWS(ES$11:ES251))),"")</f>
        <v/>
      </c>
      <c r="ET251" s="63" t="str">
        <f>IFERROR(INDEX(BP$11:BP$2000,_xlfn.AGGREGATE(15,6,(ROW(BP$11:BP$2000)-ROW(BP$11)+1)/($AU$11:$AU$2000=$DY$8),ROWS(ET$11:ET251))),"")</f>
        <v/>
      </c>
      <c r="EU251" s="25"/>
      <c r="EX251" s="25"/>
      <c r="EY251" s="25"/>
      <c r="EZ251" s="25"/>
      <c r="FA251" s="25"/>
      <c r="FB251" s="25"/>
      <c r="FC251" s="25"/>
      <c r="FD251" s="25"/>
      <c r="FE251" s="25"/>
      <c r="FF251" s="25"/>
      <c r="FG251" s="25"/>
      <c r="FH251" s="25"/>
      <c r="FI251" s="25"/>
      <c r="FJ251" s="25"/>
      <c r="FK251" s="25"/>
      <c r="FL251" s="25"/>
      <c r="FM251" s="25"/>
      <c r="FN251" s="25"/>
      <c r="FO251" s="25"/>
      <c r="FP251" s="25"/>
      <c r="FQ251" s="25"/>
      <c r="FR251" s="25"/>
      <c r="FS251" s="25"/>
      <c r="FT251" s="25"/>
      <c r="FU251" s="49"/>
      <c r="FV251" s="21"/>
      <c r="FW251" s="25"/>
      <c r="FX251" s="25"/>
      <c r="FY251" s="25"/>
      <c r="FZ251" s="25"/>
      <c r="GA251" s="25"/>
      <c r="GB251" s="25"/>
      <c r="GC251" s="25"/>
      <c r="GD251" s="25"/>
      <c r="GE251" s="25"/>
      <c r="GF251" s="25"/>
      <c r="GG251" s="25"/>
      <c r="GH251" s="25"/>
      <c r="GI251" s="25"/>
      <c r="GJ251" s="25"/>
      <c r="GK251" s="25"/>
      <c r="GL251" s="25"/>
      <c r="GM251" s="25"/>
      <c r="GN251" s="25"/>
    </row>
    <row r="252" spans="14:196" x14ac:dyDescent="0.3">
      <c r="N252" s="2"/>
      <c r="O252" s="25"/>
      <c r="P252" s="25"/>
      <c r="Q252" s="25"/>
      <c r="R252" s="25"/>
      <c r="S252" s="25"/>
      <c r="T252" s="25"/>
      <c r="U252" s="25"/>
      <c r="V252" s="2"/>
      <c r="W252" s="2"/>
      <c r="X252" s="2"/>
      <c r="Y252" s="25"/>
      <c r="Z252" s="25"/>
      <c r="AA252" s="25"/>
      <c r="AB252" s="2"/>
      <c r="AC252" s="25"/>
      <c r="AD252" s="25"/>
      <c r="AE252" s="25"/>
      <c r="AF252" s="25"/>
      <c r="AG252" s="25"/>
      <c r="AH252" s="25"/>
      <c r="AI252" s="25"/>
      <c r="AJ252" s="25"/>
      <c r="AK252" s="25"/>
      <c r="AL252" s="25"/>
      <c r="AM252" s="25"/>
      <c r="AN252" s="25"/>
      <c r="AO252" s="25"/>
      <c r="AP252" s="25"/>
      <c r="AQ252" s="25"/>
      <c r="AR252" s="142"/>
      <c r="AS252" s="18">
        <v>43</v>
      </c>
      <c r="AT252" s="26" t="s">
        <v>122</v>
      </c>
      <c r="AU252" s="4" t="str">
        <f t="shared" si="312"/>
        <v>FAIL</v>
      </c>
      <c r="AV252" s="26">
        <v>3</v>
      </c>
      <c r="AW252" s="26">
        <v>3</v>
      </c>
      <c r="AX252" s="26">
        <v>1</v>
      </c>
      <c r="AY252" s="26">
        <v>1</v>
      </c>
      <c r="AZ252" s="26">
        <v>3</v>
      </c>
      <c r="BA252" s="26">
        <v>3</v>
      </c>
      <c r="BB252" s="26">
        <v>1</v>
      </c>
      <c r="BC252" s="26">
        <v>1</v>
      </c>
      <c r="BD252" s="26">
        <f t="shared" si="345"/>
        <v>203</v>
      </c>
      <c r="BE252" s="26"/>
      <c r="BF252" s="26">
        <f t="shared" si="346"/>
        <v>289</v>
      </c>
      <c r="BG252" s="63">
        <f t="shared" si="344"/>
        <v>43</v>
      </c>
      <c r="BH252" s="26"/>
      <c r="BI252" s="138">
        <f t="shared" si="347"/>
        <v>289</v>
      </c>
      <c r="BJ252" s="138">
        <f t="shared" si="348"/>
        <v>578</v>
      </c>
      <c r="BK252" s="138">
        <f t="shared" si="349"/>
        <v>781</v>
      </c>
      <c r="BL252" s="138">
        <f t="shared" si="350"/>
        <v>984</v>
      </c>
      <c r="BM252" s="138">
        <f t="shared" si="351"/>
        <v>1273</v>
      </c>
      <c r="BN252" s="138">
        <f t="shared" si="352"/>
        <v>1562</v>
      </c>
      <c r="BO252" s="138">
        <f t="shared" si="353"/>
        <v>1765</v>
      </c>
      <c r="BP252" s="138">
        <f t="shared" si="354"/>
        <v>0</v>
      </c>
      <c r="BQ252" s="26"/>
      <c r="BR252" s="26" t="str">
        <f t="shared" si="323"/>
        <v>no</v>
      </c>
      <c r="BS252" s="26" t="str">
        <f t="shared" si="309"/>
        <v>Int</v>
      </c>
      <c r="BT252" s="26"/>
      <c r="BU252" s="26"/>
      <c r="BV252" s="1">
        <f t="shared" si="355"/>
        <v>0</v>
      </c>
      <c r="BW252" s="1">
        <f t="shared" si="355"/>
        <v>0</v>
      </c>
      <c r="BX252" s="1">
        <f t="shared" si="355"/>
        <v>0</v>
      </c>
      <c r="BY252" s="1">
        <f t="shared" si="355"/>
        <v>0</v>
      </c>
      <c r="BZ252" s="1">
        <f t="shared" si="355"/>
        <v>0</v>
      </c>
      <c r="CA252" s="1">
        <f t="shared" si="355"/>
        <v>0</v>
      </c>
      <c r="CB252" s="1">
        <f t="shared" si="355"/>
        <v>0</v>
      </c>
      <c r="CC252" s="1">
        <f t="shared" si="355"/>
        <v>1</v>
      </c>
      <c r="CD252" s="1">
        <f t="shared" si="355"/>
        <v>0</v>
      </c>
      <c r="CE252" s="1">
        <f t="shared" si="355"/>
        <v>0</v>
      </c>
      <c r="CF252" s="1">
        <f t="shared" si="356"/>
        <v>0</v>
      </c>
      <c r="CG252" s="1">
        <f t="shared" si="356"/>
        <v>0</v>
      </c>
      <c r="CH252" s="1">
        <f t="shared" si="356"/>
        <v>0</v>
      </c>
      <c r="CI252" s="1">
        <f t="shared" si="356"/>
        <v>0</v>
      </c>
      <c r="CJ252" s="1">
        <f t="shared" si="356"/>
        <v>0</v>
      </c>
      <c r="CK252" s="1">
        <f t="shared" si="356"/>
        <v>0</v>
      </c>
      <c r="CL252" s="1">
        <f t="shared" si="356"/>
        <v>0</v>
      </c>
      <c r="CM252" s="1">
        <f t="shared" si="356"/>
        <v>0</v>
      </c>
      <c r="CN252" s="1">
        <f t="shared" si="356"/>
        <v>0</v>
      </c>
      <c r="CO252" s="1">
        <f t="shared" si="356"/>
        <v>0</v>
      </c>
      <c r="CP252" s="1">
        <f t="shared" si="357"/>
        <v>0</v>
      </c>
      <c r="CQ252" s="1">
        <f t="shared" si="357"/>
        <v>0</v>
      </c>
      <c r="CR252" s="1">
        <f t="shared" si="357"/>
        <v>0</v>
      </c>
      <c r="CS252" s="1">
        <f t="shared" si="357"/>
        <v>0</v>
      </c>
      <c r="CT252" s="1">
        <f t="shared" si="357"/>
        <v>0</v>
      </c>
      <c r="CU252" s="1">
        <f t="shared" si="357"/>
        <v>0</v>
      </c>
      <c r="CV252" s="1">
        <f t="shared" si="357"/>
        <v>0</v>
      </c>
      <c r="CW252" s="1">
        <f t="shared" si="357"/>
        <v>0</v>
      </c>
      <c r="CX252" s="1">
        <f t="shared" si="357"/>
        <v>0</v>
      </c>
      <c r="CY252" s="1">
        <f t="shared" si="357"/>
        <v>0</v>
      </c>
      <c r="CZ252" s="1">
        <f t="shared" si="358"/>
        <v>0</v>
      </c>
      <c r="DA252" s="1">
        <f t="shared" si="358"/>
        <v>0</v>
      </c>
      <c r="DB252" s="1">
        <f t="shared" si="358"/>
        <v>0</v>
      </c>
      <c r="DC252" s="1">
        <f t="shared" si="358"/>
        <v>0</v>
      </c>
      <c r="DD252" s="1">
        <f t="shared" si="358"/>
        <v>0</v>
      </c>
      <c r="DE252" s="1">
        <f t="shared" si="358"/>
        <v>0</v>
      </c>
      <c r="DF252" s="1">
        <f t="shared" si="358"/>
        <v>0</v>
      </c>
      <c r="DG252" s="1">
        <f t="shared" si="358"/>
        <v>0</v>
      </c>
      <c r="DH252" s="1">
        <f t="shared" si="358"/>
        <v>0</v>
      </c>
      <c r="DI252" s="1">
        <f t="shared" si="358"/>
        <v>1</v>
      </c>
      <c r="DJ252" s="1">
        <f t="shared" si="359"/>
        <v>0</v>
      </c>
      <c r="DK252" s="1">
        <f t="shared" si="359"/>
        <v>0</v>
      </c>
      <c r="DL252" s="1">
        <f t="shared" si="359"/>
        <v>0</v>
      </c>
      <c r="DM252" s="1">
        <f t="shared" si="359"/>
        <v>0</v>
      </c>
      <c r="DN252" s="1">
        <f t="shared" si="359"/>
        <v>1</v>
      </c>
      <c r="DO252" s="1">
        <f t="shared" si="359"/>
        <v>0</v>
      </c>
      <c r="DP252" s="26"/>
      <c r="DQ252" s="26"/>
      <c r="DR252" s="26"/>
      <c r="DS252" s="26"/>
      <c r="DT252" s="26"/>
      <c r="DU252" s="142"/>
      <c r="DV252" s="26"/>
      <c r="DW252" s="48">
        <v>239</v>
      </c>
      <c r="DX252" s="26" t="str">
        <f>IFERROR(INDEX(AT$11:AT$2000,_xlfn.AGGREGATE(15,6,(ROW(AT$11:AT$2000)-ROW(AT$11)+1)/($AU$11:$AU$2000=$DY$8),ROWS(DX$11:DX252))),"")</f>
        <v/>
      </c>
      <c r="DY252" s="4" t="str">
        <f>IFERROR(INDEX(AU$11:AU$2000,_xlfn.AGGREGATE(15,6,(ROW(AU$11:AU$2000)-ROW(AU$11)+1)/($AU$11:$AU$2000=$DY$8),ROWS(DY$11:DY252))),"")</f>
        <v/>
      </c>
      <c r="DZ252" s="26" t="str">
        <f>IFERROR(INDEX(AV$11:AV$2000,_xlfn.AGGREGATE(15,6,(ROW(AV$11:AV$2000)-ROW(AV$11)+1)/($AU$11:$AU$2000=$DY$8),ROWS(DZ$11:DZ252))),"")</f>
        <v/>
      </c>
      <c r="EA252" s="26" t="str">
        <f>IFERROR(INDEX(AW$11:AW$2000,_xlfn.AGGREGATE(15,6,(ROW(AW$11:AW$2000)-ROW(AW$11)+1)/($AU$11:$AU$2000=$DY$8),ROWS(EA$11:EA252))),"")</f>
        <v/>
      </c>
      <c r="EB252" s="26" t="str">
        <f>IFERROR(INDEX(AX$11:AX$2000,_xlfn.AGGREGATE(15,6,(ROW(AX$11:AX$2000)-ROW(AX$11)+1)/($AU$11:$AU$2000=$DY$8),ROWS(EB$11:EB252))),"")</f>
        <v/>
      </c>
      <c r="EC252" s="26" t="str">
        <f>IFERROR(INDEX(AY$11:AY$2000,_xlfn.AGGREGATE(15,6,(ROW(AY$11:AY$2000)-ROW(AY$11)+1)/($AU$11:$AU$2000=$DY$8),ROWS(EC$11:EC252))),"")</f>
        <v/>
      </c>
      <c r="ED252" s="26" t="str">
        <f>IFERROR(INDEX(AZ$11:AZ$2000,_xlfn.AGGREGATE(15,6,(ROW(AZ$11:AZ$2000)-ROW(AZ$11)+1)/($AU$11:$AU$2000=$DY$8),ROWS(ED$11:ED252))),"")</f>
        <v/>
      </c>
      <c r="EE252" s="26" t="str">
        <f>IFERROR(INDEX(BA$11:BA$2000,_xlfn.AGGREGATE(15,6,(ROW(BA$11:BA$2000)-ROW(BA$11)+1)/($AU$11:$AU$2000=$DY$8),ROWS(EE$11:EE252))),"")</f>
        <v/>
      </c>
      <c r="EF252" s="26" t="str">
        <f>IFERROR(INDEX(BB$11:BB$2000,_xlfn.AGGREGATE(15,6,(ROW(BB$11:BB$2000)-ROW(BB$11)+1)/($AU$11:$AU$2000=$DY$8),ROWS(EF$11:EF252))),"")</f>
        <v/>
      </c>
      <c r="EG252" s="26" t="str">
        <f>IFERROR(INDEX(BC$11:BC$2000,_xlfn.AGGREGATE(15,6,(ROW(BC$11:BC$2000)-ROW(BC$11)+1)/($AU$11:$AU$2000=$DY$8),ROWS(EG$11:EG252))),"")</f>
        <v/>
      </c>
      <c r="EH252" s="26" t="str">
        <f>IFERROR(INDEX(BD$11:BD$2000,_xlfn.AGGREGATE(15,6,(ROW(BD$11:BD$2000)-ROW(BD$11)+1)/($AU$11:$AU$2000=$DY$8),ROWS(EH$11:EH252))),"")</f>
        <v/>
      </c>
      <c r="EI252" s="26" t="str">
        <f>IFERROR(INDEX(BE$11:BE$2000,_xlfn.AGGREGATE(15,6,(ROW(BE$11:BE$2000)-ROW(BE$11)+1)/($AU$11:$AU$2000=$DY$8),ROWS(EI$11:EI252))),"")</f>
        <v/>
      </c>
      <c r="EJ252" s="26" t="str">
        <f>IFERROR(INDEX(BF$11:BF$2000,_xlfn.AGGREGATE(15,6,(ROW(BF$11:BF$2000)-ROW(BF$11)+1)/($AU$11:$AU$2000=$DY$8),ROWS(EJ$11:EJ252))),"")</f>
        <v/>
      </c>
      <c r="EK252" s="26" t="str">
        <f>IFERROR(INDEX(BG$11:BG$2000,_xlfn.AGGREGATE(15,6,(ROW(BG$11:BG$2000)-ROW(BG$11)+1)/($AU$11:$AU$2000=$DY$8),ROWS(EK$11:EK252))),"")</f>
        <v/>
      </c>
      <c r="EL252" s="26" t="str">
        <f>IFERROR(INDEX(BH$11:BH$2000,_xlfn.AGGREGATE(15,6,(ROW(BH$11:BH$2000)-ROW(BH$11)+1)/($AU$11:$AU$2000=$DY$8),ROWS(EL$11:EL252))),"")</f>
        <v/>
      </c>
      <c r="EM252" s="26" t="str">
        <f>IFERROR(INDEX(BI$11:BI$2000,_xlfn.AGGREGATE(15,6,(ROW(BI$11:BI$2000)-ROW(BI$11)+1)/($AU$11:$AU$2000=$DY$8),ROWS(EM$11:EM252))),"")</f>
        <v/>
      </c>
      <c r="EN252" s="26" t="str">
        <f>IFERROR(INDEX(BJ$11:BJ$2000,_xlfn.AGGREGATE(15,6,(ROW(BJ$11:BJ$2000)-ROW(BJ$11)+1)/($AU$11:$AU$2000=$DY$8),ROWS(EN$11:EN252))),"")</f>
        <v/>
      </c>
      <c r="EO252" s="26" t="str">
        <f>IFERROR(INDEX(BK$11:BK$2000,_xlfn.AGGREGATE(15,6,(ROW(BK$11:BK$2000)-ROW(BK$11)+1)/($AU$11:$AU$2000=$DY$8),ROWS(EO$11:EO252))),"")</f>
        <v/>
      </c>
      <c r="EP252" s="26" t="str">
        <f>IFERROR(INDEX(BL$11:BL$2000,_xlfn.AGGREGATE(15,6,(ROW(BL$11:BL$2000)-ROW(BL$11)+1)/($AU$11:$AU$2000=$DY$8),ROWS(EP$11:EP252))),"")</f>
        <v/>
      </c>
      <c r="EQ252" s="26" t="str">
        <f>IFERROR(INDEX(BM$11:BM$2000,_xlfn.AGGREGATE(15,6,(ROW(BM$11:BM$2000)-ROW(BM$11)+1)/($AU$11:$AU$2000=$DY$8),ROWS(EQ$11:EQ252))),"")</f>
        <v/>
      </c>
      <c r="ER252" s="26" t="str">
        <f>IFERROR(INDEX(BN$11:BN$2000,_xlfn.AGGREGATE(15,6,(ROW(BN$11:BN$2000)-ROW(BN$11)+1)/($AU$11:$AU$2000=$DY$8),ROWS(ER$11:ER252))),"")</f>
        <v/>
      </c>
      <c r="ES252" s="26" t="str">
        <f>IFERROR(INDEX(BO$11:BO$2000,_xlfn.AGGREGATE(15,6,(ROW(BO$11:BO$2000)-ROW(BO$11)+1)/($AU$11:$AU$2000=$DY$8),ROWS(ES$11:ES252))),"")</f>
        <v/>
      </c>
      <c r="ET252" s="63" t="str">
        <f>IFERROR(INDEX(BP$11:BP$2000,_xlfn.AGGREGATE(15,6,(ROW(BP$11:BP$2000)-ROW(BP$11)+1)/($AU$11:$AU$2000=$DY$8),ROWS(ET$11:ET252))),"")</f>
        <v/>
      </c>
      <c r="EU252" s="25"/>
      <c r="EX252" s="25"/>
      <c r="EY252" s="25"/>
      <c r="EZ252" s="25"/>
      <c r="FA252" s="25"/>
      <c r="FB252" s="25"/>
      <c r="FC252" s="25"/>
      <c r="FD252" s="25"/>
      <c r="FE252" s="25"/>
      <c r="FF252" s="25"/>
      <c r="FG252" s="25"/>
      <c r="FH252" s="25"/>
      <c r="FI252" s="25"/>
      <c r="FJ252" s="25"/>
      <c r="FK252" s="25"/>
      <c r="FL252" s="25"/>
      <c r="FM252" s="25"/>
      <c r="FN252" s="25"/>
      <c r="FO252" s="25"/>
      <c r="FP252" s="25"/>
      <c r="FQ252" s="25"/>
      <c r="FR252" s="25"/>
      <c r="FS252" s="25"/>
      <c r="FT252" s="25"/>
      <c r="FU252" s="49"/>
      <c r="FV252" s="21"/>
      <c r="FW252" s="25"/>
      <c r="FX252" s="25"/>
      <c r="FY252" s="25"/>
      <c r="FZ252" s="25"/>
      <c r="GA252" s="25"/>
      <c r="GB252" s="25"/>
      <c r="GC252" s="25"/>
      <c r="GD252" s="25"/>
      <c r="GE252" s="25"/>
      <c r="GF252" s="25"/>
      <c r="GG252" s="25"/>
      <c r="GH252" s="25"/>
      <c r="GI252" s="25"/>
      <c r="GJ252" s="25"/>
      <c r="GK252" s="25"/>
      <c r="GL252" s="25"/>
      <c r="GM252" s="25"/>
      <c r="GN252" s="25"/>
    </row>
    <row r="253" spans="14:196" x14ac:dyDescent="0.3">
      <c r="N253" s="2"/>
      <c r="O253" s="25"/>
      <c r="P253" s="25"/>
      <c r="Q253" s="25"/>
      <c r="R253" s="25"/>
      <c r="S253" s="25"/>
      <c r="T253" s="25"/>
      <c r="U253" s="25"/>
      <c r="V253" s="2"/>
      <c r="W253" s="2"/>
      <c r="X253" s="2"/>
      <c r="Y253" s="25"/>
      <c r="Z253" s="25"/>
      <c r="AA253" s="25"/>
      <c r="AB253" s="2"/>
      <c r="AC253" s="25"/>
      <c r="AD253" s="25"/>
      <c r="AE253" s="25"/>
      <c r="AF253" s="25"/>
      <c r="AG253" s="25"/>
      <c r="AH253" s="25"/>
      <c r="AI253" s="25"/>
      <c r="AJ253" s="25"/>
      <c r="AK253" s="25"/>
      <c r="AL253" s="25"/>
      <c r="AM253" s="25"/>
      <c r="AN253" s="25"/>
      <c r="AO253" s="25"/>
      <c r="AP253" s="25"/>
      <c r="AQ253" s="25"/>
      <c r="AR253" s="142"/>
      <c r="AS253" s="18">
        <v>44</v>
      </c>
      <c r="AT253" s="26" t="s">
        <v>122</v>
      </c>
      <c r="AU253" s="4" t="str">
        <f t="shared" si="312"/>
        <v>FAIL</v>
      </c>
      <c r="AV253" s="26">
        <v>3</v>
      </c>
      <c r="AW253" s="26">
        <v>3</v>
      </c>
      <c r="AX253" s="26">
        <v>1</v>
      </c>
      <c r="AY253" s="26">
        <v>1</v>
      </c>
      <c r="AZ253" s="26">
        <v>3</v>
      </c>
      <c r="BA253" s="26">
        <v>3</v>
      </c>
      <c r="BB253" s="26">
        <v>1</v>
      </c>
      <c r="BC253" s="26">
        <v>1</v>
      </c>
      <c r="BD253" s="26">
        <f t="shared" si="345"/>
        <v>202</v>
      </c>
      <c r="BE253" s="26"/>
      <c r="BF253" s="26">
        <f t="shared" si="346"/>
        <v>290</v>
      </c>
      <c r="BG253" s="63">
        <f t="shared" si="344"/>
        <v>44</v>
      </c>
      <c r="BH253" s="26"/>
      <c r="BI253" s="138">
        <f t="shared" si="347"/>
        <v>290</v>
      </c>
      <c r="BJ253" s="138">
        <f t="shared" si="348"/>
        <v>580</v>
      </c>
      <c r="BK253" s="138">
        <f t="shared" si="349"/>
        <v>782</v>
      </c>
      <c r="BL253" s="138">
        <f t="shared" si="350"/>
        <v>984</v>
      </c>
      <c r="BM253" s="138">
        <f t="shared" si="351"/>
        <v>1274</v>
      </c>
      <c r="BN253" s="138">
        <f t="shared" si="352"/>
        <v>1564</v>
      </c>
      <c r="BO253" s="138">
        <f t="shared" si="353"/>
        <v>1766</v>
      </c>
      <c r="BP253" s="138">
        <f t="shared" si="354"/>
        <v>0</v>
      </c>
      <c r="BQ253" s="26"/>
      <c r="BR253" s="26" t="str">
        <f t="shared" si="323"/>
        <v>no</v>
      </c>
      <c r="BS253" s="26" t="str">
        <f t="shared" si="309"/>
        <v>Int</v>
      </c>
      <c r="BT253" s="26"/>
      <c r="BU253" s="26"/>
      <c r="BV253" s="1">
        <f t="shared" si="355"/>
        <v>0</v>
      </c>
      <c r="BW253" s="1">
        <f t="shared" si="355"/>
        <v>0</v>
      </c>
      <c r="BX253" s="1">
        <f t="shared" si="355"/>
        <v>0</v>
      </c>
      <c r="BY253" s="1">
        <f t="shared" si="355"/>
        <v>0</v>
      </c>
      <c r="BZ253" s="1">
        <f t="shared" si="355"/>
        <v>0</v>
      </c>
      <c r="CA253" s="1">
        <f t="shared" si="355"/>
        <v>0</v>
      </c>
      <c r="CB253" s="1">
        <f t="shared" si="355"/>
        <v>0</v>
      </c>
      <c r="CC253" s="1">
        <f t="shared" si="355"/>
        <v>1</v>
      </c>
      <c r="CD253" s="1">
        <f t="shared" si="355"/>
        <v>0</v>
      </c>
      <c r="CE253" s="1">
        <f t="shared" si="355"/>
        <v>0</v>
      </c>
      <c r="CF253" s="1">
        <f t="shared" si="356"/>
        <v>0</v>
      </c>
      <c r="CG253" s="1">
        <f t="shared" si="356"/>
        <v>0</v>
      </c>
      <c r="CH253" s="1">
        <f t="shared" si="356"/>
        <v>0</v>
      </c>
      <c r="CI253" s="1">
        <f t="shared" si="356"/>
        <v>0</v>
      </c>
      <c r="CJ253" s="1">
        <f t="shared" si="356"/>
        <v>0</v>
      </c>
      <c r="CK253" s="1">
        <f t="shared" si="356"/>
        <v>0</v>
      </c>
      <c r="CL253" s="1">
        <f t="shared" si="356"/>
        <v>0</v>
      </c>
      <c r="CM253" s="1">
        <f t="shared" si="356"/>
        <v>0</v>
      </c>
      <c r="CN253" s="1">
        <f t="shared" si="356"/>
        <v>0</v>
      </c>
      <c r="CO253" s="1">
        <f t="shared" si="356"/>
        <v>0</v>
      </c>
      <c r="CP253" s="1">
        <f t="shared" si="357"/>
        <v>0</v>
      </c>
      <c r="CQ253" s="1">
        <f t="shared" si="357"/>
        <v>0</v>
      </c>
      <c r="CR253" s="1">
        <f t="shared" si="357"/>
        <v>0</v>
      </c>
      <c r="CS253" s="1">
        <f t="shared" si="357"/>
        <v>0</v>
      </c>
      <c r="CT253" s="1">
        <f t="shared" si="357"/>
        <v>0</v>
      </c>
      <c r="CU253" s="1">
        <f t="shared" si="357"/>
        <v>0</v>
      </c>
      <c r="CV253" s="1">
        <f t="shared" si="357"/>
        <v>0</v>
      </c>
      <c r="CW253" s="1">
        <f t="shared" si="357"/>
        <v>0</v>
      </c>
      <c r="CX253" s="1">
        <f t="shared" si="357"/>
        <v>0</v>
      </c>
      <c r="CY253" s="1">
        <f t="shared" si="357"/>
        <v>0</v>
      </c>
      <c r="CZ253" s="1">
        <f t="shared" si="358"/>
        <v>0</v>
      </c>
      <c r="DA253" s="1">
        <f t="shared" si="358"/>
        <v>0</v>
      </c>
      <c r="DB253" s="1">
        <f t="shared" si="358"/>
        <v>0</v>
      </c>
      <c r="DC253" s="1">
        <f t="shared" si="358"/>
        <v>0</v>
      </c>
      <c r="DD253" s="1">
        <f t="shared" si="358"/>
        <v>0</v>
      </c>
      <c r="DE253" s="1">
        <f t="shared" si="358"/>
        <v>0</v>
      </c>
      <c r="DF253" s="1">
        <f t="shared" si="358"/>
        <v>0</v>
      </c>
      <c r="DG253" s="1">
        <f t="shared" si="358"/>
        <v>0</v>
      </c>
      <c r="DH253" s="1">
        <f t="shared" si="358"/>
        <v>0</v>
      </c>
      <c r="DI253" s="1">
        <f t="shared" si="358"/>
        <v>1</v>
      </c>
      <c r="DJ253" s="1">
        <f t="shared" si="359"/>
        <v>0</v>
      </c>
      <c r="DK253" s="1">
        <f t="shared" si="359"/>
        <v>0</v>
      </c>
      <c r="DL253" s="1">
        <f t="shared" si="359"/>
        <v>0</v>
      </c>
      <c r="DM253" s="1">
        <f t="shared" si="359"/>
        <v>0</v>
      </c>
      <c r="DN253" s="1">
        <f t="shared" si="359"/>
        <v>1</v>
      </c>
      <c r="DO253" s="1">
        <f t="shared" si="359"/>
        <v>0</v>
      </c>
      <c r="DP253" s="26"/>
      <c r="DQ253" s="26"/>
      <c r="DR253" s="26"/>
      <c r="DS253" s="26"/>
      <c r="DT253" s="26"/>
      <c r="DU253" s="142"/>
      <c r="DV253" s="26"/>
      <c r="DW253" s="48">
        <v>240</v>
      </c>
      <c r="DX253" s="26" t="str">
        <f>IFERROR(INDEX(AT$11:AT$2000,_xlfn.AGGREGATE(15,6,(ROW(AT$11:AT$2000)-ROW(AT$11)+1)/($AU$11:$AU$2000=$DY$8),ROWS(DX$11:DX253))),"")</f>
        <v/>
      </c>
      <c r="DY253" s="4" t="str">
        <f>IFERROR(INDEX(AU$11:AU$2000,_xlfn.AGGREGATE(15,6,(ROW(AU$11:AU$2000)-ROW(AU$11)+1)/($AU$11:$AU$2000=$DY$8),ROWS(DY$11:DY253))),"")</f>
        <v/>
      </c>
      <c r="DZ253" s="26" t="str">
        <f>IFERROR(INDEX(AV$11:AV$2000,_xlfn.AGGREGATE(15,6,(ROW(AV$11:AV$2000)-ROW(AV$11)+1)/($AU$11:$AU$2000=$DY$8),ROWS(DZ$11:DZ253))),"")</f>
        <v/>
      </c>
      <c r="EA253" s="26" t="str">
        <f>IFERROR(INDEX(AW$11:AW$2000,_xlfn.AGGREGATE(15,6,(ROW(AW$11:AW$2000)-ROW(AW$11)+1)/($AU$11:$AU$2000=$DY$8),ROWS(EA$11:EA253))),"")</f>
        <v/>
      </c>
      <c r="EB253" s="26" t="str">
        <f>IFERROR(INDEX(AX$11:AX$2000,_xlfn.AGGREGATE(15,6,(ROW(AX$11:AX$2000)-ROW(AX$11)+1)/($AU$11:$AU$2000=$DY$8),ROWS(EB$11:EB253))),"")</f>
        <v/>
      </c>
      <c r="EC253" s="26" t="str">
        <f>IFERROR(INDEX(AY$11:AY$2000,_xlfn.AGGREGATE(15,6,(ROW(AY$11:AY$2000)-ROW(AY$11)+1)/($AU$11:$AU$2000=$DY$8),ROWS(EC$11:EC253))),"")</f>
        <v/>
      </c>
      <c r="ED253" s="26" t="str">
        <f>IFERROR(INDEX(AZ$11:AZ$2000,_xlfn.AGGREGATE(15,6,(ROW(AZ$11:AZ$2000)-ROW(AZ$11)+1)/($AU$11:$AU$2000=$DY$8),ROWS(ED$11:ED253))),"")</f>
        <v/>
      </c>
      <c r="EE253" s="26" t="str">
        <f>IFERROR(INDEX(BA$11:BA$2000,_xlfn.AGGREGATE(15,6,(ROW(BA$11:BA$2000)-ROW(BA$11)+1)/($AU$11:$AU$2000=$DY$8),ROWS(EE$11:EE253))),"")</f>
        <v/>
      </c>
      <c r="EF253" s="26" t="str">
        <f>IFERROR(INDEX(BB$11:BB$2000,_xlfn.AGGREGATE(15,6,(ROW(BB$11:BB$2000)-ROW(BB$11)+1)/($AU$11:$AU$2000=$DY$8),ROWS(EF$11:EF253))),"")</f>
        <v/>
      </c>
      <c r="EG253" s="26" t="str">
        <f>IFERROR(INDEX(BC$11:BC$2000,_xlfn.AGGREGATE(15,6,(ROW(BC$11:BC$2000)-ROW(BC$11)+1)/($AU$11:$AU$2000=$DY$8),ROWS(EG$11:EG253))),"")</f>
        <v/>
      </c>
      <c r="EH253" s="26" t="str">
        <f>IFERROR(INDEX(BD$11:BD$2000,_xlfn.AGGREGATE(15,6,(ROW(BD$11:BD$2000)-ROW(BD$11)+1)/($AU$11:$AU$2000=$DY$8),ROWS(EH$11:EH253))),"")</f>
        <v/>
      </c>
      <c r="EI253" s="26" t="str">
        <f>IFERROR(INDEX(BE$11:BE$2000,_xlfn.AGGREGATE(15,6,(ROW(BE$11:BE$2000)-ROW(BE$11)+1)/($AU$11:$AU$2000=$DY$8),ROWS(EI$11:EI253))),"")</f>
        <v/>
      </c>
      <c r="EJ253" s="26" t="str">
        <f>IFERROR(INDEX(BF$11:BF$2000,_xlfn.AGGREGATE(15,6,(ROW(BF$11:BF$2000)-ROW(BF$11)+1)/($AU$11:$AU$2000=$DY$8),ROWS(EJ$11:EJ253))),"")</f>
        <v/>
      </c>
      <c r="EK253" s="26" t="str">
        <f>IFERROR(INDEX(BG$11:BG$2000,_xlfn.AGGREGATE(15,6,(ROW(BG$11:BG$2000)-ROW(BG$11)+1)/($AU$11:$AU$2000=$DY$8),ROWS(EK$11:EK253))),"")</f>
        <v/>
      </c>
      <c r="EL253" s="26" t="str">
        <f>IFERROR(INDEX(BH$11:BH$2000,_xlfn.AGGREGATE(15,6,(ROW(BH$11:BH$2000)-ROW(BH$11)+1)/($AU$11:$AU$2000=$DY$8),ROWS(EL$11:EL253))),"")</f>
        <v/>
      </c>
      <c r="EM253" s="26" t="str">
        <f>IFERROR(INDEX(BI$11:BI$2000,_xlfn.AGGREGATE(15,6,(ROW(BI$11:BI$2000)-ROW(BI$11)+1)/($AU$11:$AU$2000=$DY$8),ROWS(EM$11:EM253))),"")</f>
        <v/>
      </c>
      <c r="EN253" s="26" t="str">
        <f>IFERROR(INDEX(BJ$11:BJ$2000,_xlfn.AGGREGATE(15,6,(ROW(BJ$11:BJ$2000)-ROW(BJ$11)+1)/($AU$11:$AU$2000=$DY$8),ROWS(EN$11:EN253))),"")</f>
        <v/>
      </c>
      <c r="EO253" s="26" t="str">
        <f>IFERROR(INDEX(BK$11:BK$2000,_xlfn.AGGREGATE(15,6,(ROW(BK$11:BK$2000)-ROW(BK$11)+1)/($AU$11:$AU$2000=$DY$8),ROWS(EO$11:EO253))),"")</f>
        <v/>
      </c>
      <c r="EP253" s="26" t="str">
        <f>IFERROR(INDEX(BL$11:BL$2000,_xlfn.AGGREGATE(15,6,(ROW(BL$11:BL$2000)-ROW(BL$11)+1)/($AU$11:$AU$2000=$DY$8),ROWS(EP$11:EP253))),"")</f>
        <v/>
      </c>
      <c r="EQ253" s="26" t="str">
        <f>IFERROR(INDEX(BM$11:BM$2000,_xlfn.AGGREGATE(15,6,(ROW(BM$11:BM$2000)-ROW(BM$11)+1)/($AU$11:$AU$2000=$DY$8),ROWS(EQ$11:EQ253))),"")</f>
        <v/>
      </c>
      <c r="ER253" s="26" t="str">
        <f>IFERROR(INDEX(BN$11:BN$2000,_xlfn.AGGREGATE(15,6,(ROW(BN$11:BN$2000)-ROW(BN$11)+1)/($AU$11:$AU$2000=$DY$8),ROWS(ER$11:ER253))),"")</f>
        <v/>
      </c>
      <c r="ES253" s="26" t="str">
        <f>IFERROR(INDEX(BO$11:BO$2000,_xlfn.AGGREGATE(15,6,(ROW(BO$11:BO$2000)-ROW(BO$11)+1)/($AU$11:$AU$2000=$DY$8),ROWS(ES$11:ES253))),"")</f>
        <v/>
      </c>
      <c r="ET253" s="63" t="str">
        <f>IFERROR(INDEX(BP$11:BP$2000,_xlfn.AGGREGATE(15,6,(ROW(BP$11:BP$2000)-ROW(BP$11)+1)/($AU$11:$AU$2000=$DY$8),ROWS(ET$11:ET253))),"")</f>
        <v/>
      </c>
      <c r="EU253" s="25"/>
      <c r="EX253" s="25"/>
      <c r="EY253" s="25"/>
      <c r="EZ253" s="25"/>
      <c r="FA253" s="25"/>
      <c r="FB253" s="25"/>
      <c r="FC253" s="25"/>
      <c r="FD253" s="25"/>
      <c r="FE253" s="25"/>
      <c r="FF253" s="25"/>
      <c r="FG253" s="25"/>
      <c r="FH253" s="25"/>
      <c r="FI253" s="25"/>
      <c r="FJ253" s="25"/>
      <c r="FK253" s="25"/>
      <c r="FL253" s="25"/>
      <c r="FM253" s="25"/>
      <c r="FN253" s="25"/>
      <c r="FO253" s="25"/>
      <c r="FP253" s="25"/>
      <c r="FQ253" s="25"/>
      <c r="FR253" s="25"/>
      <c r="FS253" s="25"/>
      <c r="FT253" s="25"/>
      <c r="FU253" s="49"/>
      <c r="FV253" s="21"/>
      <c r="FW253" s="25"/>
      <c r="FX253" s="25"/>
      <c r="FY253" s="25"/>
      <c r="FZ253" s="25"/>
      <c r="GA253" s="25"/>
      <c r="GB253" s="25"/>
      <c r="GC253" s="25"/>
      <c r="GD253" s="25"/>
      <c r="GE253" s="25"/>
      <c r="GF253" s="25"/>
      <c r="GG253" s="25"/>
      <c r="GH253" s="25"/>
      <c r="GI253" s="25"/>
      <c r="GJ253" s="25"/>
      <c r="GK253" s="25"/>
      <c r="GL253" s="25"/>
      <c r="GM253" s="25"/>
      <c r="GN253" s="25"/>
    </row>
    <row r="254" spans="14:196" x14ac:dyDescent="0.3">
      <c r="N254" s="2"/>
      <c r="O254" s="25"/>
      <c r="P254" s="25"/>
      <c r="Q254" s="25"/>
      <c r="R254" s="25"/>
      <c r="S254" s="25"/>
      <c r="T254" s="25"/>
      <c r="U254" s="25"/>
      <c r="V254" s="2"/>
      <c r="W254" s="2"/>
      <c r="X254" s="2"/>
      <c r="Y254" s="25"/>
      <c r="Z254" s="25"/>
      <c r="AA254" s="25"/>
      <c r="AB254" s="2"/>
      <c r="AC254" s="25"/>
      <c r="AD254" s="25"/>
      <c r="AE254" s="25"/>
      <c r="AF254" s="25"/>
      <c r="AG254" s="25"/>
      <c r="AH254" s="25"/>
      <c r="AI254" s="25"/>
      <c r="AJ254" s="25"/>
      <c r="AK254" s="25"/>
      <c r="AL254" s="25"/>
      <c r="AM254" s="25"/>
      <c r="AN254" s="25"/>
      <c r="AO254" s="25"/>
      <c r="AP254" s="25"/>
      <c r="AQ254" s="25"/>
      <c r="AR254" s="142"/>
      <c r="AS254" s="18">
        <v>45</v>
      </c>
      <c r="AT254" s="26" t="s">
        <v>122</v>
      </c>
      <c r="AU254" s="4" t="str">
        <f t="shared" si="312"/>
        <v>FAIL</v>
      </c>
      <c r="AV254" s="26">
        <v>3</v>
      </c>
      <c r="AW254" s="26">
        <v>3</v>
      </c>
      <c r="AX254" s="26">
        <v>1</v>
      </c>
      <c r="AY254" s="26">
        <v>1</v>
      </c>
      <c r="AZ254" s="26">
        <v>3</v>
      </c>
      <c r="BA254" s="26">
        <v>3</v>
      </c>
      <c r="BB254" s="26">
        <v>1</v>
      </c>
      <c r="BC254" s="26">
        <v>1</v>
      </c>
      <c r="BD254" s="26">
        <f t="shared" si="345"/>
        <v>201</v>
      </c>
      <c r="BE254" s="26"/>
      <c r="BF254" s="26">
        <f t="shared" si="346"/>
        <v>291</v>
      </c>
      <c r="BG254" s="63">
        <f t="shared" si="344"/>
        <v>45</v>
      </c>
      <c r="BH254" s="26"/>
      <c r="BI254" s="138">
        <f t="shared" si="347"/>
        <v>291</v>
      </c>
      <c r="BJ254" s="138">
        <f t="shared" si="348"/>
        <v>582</v>
      </c>
      <c r="BK254" s="138">
        <f t="shared" si="349"/>
        <v>783</v>
      </c>
      <c r="BL254" s="138">
        <f t="shared" si="350"/>
        <v>984</v>
      </c>
      <c r="BM254" s="138">
        <f t="shared" si="351"/>
        <v>1275</v>
      </c>
      <c r="BN254" s="138">
        <f t="shared" si="352"/>
        <v>1566</v>
      </c>
      <c r="BO254" s="138">
        <f t="shared" si="353"/>
        <v>1767</v>
      </c>
      <c r="BP254" s="138">
        <f t="shared" si="354"/>
        <v>0</v>
      </c>
      <c r="BQ254" s="26"/>
      <c r="BR254" s="26" t="str">
        <f t="shared" si="323"/>
        <v>no</v>
      </c>
      <c r="BS254" s="26" t="str">
        <f t="shared" si="309"/>
        <v>Int</v>
      </c>
      <c r="BT254" s="26"/>
      <c r="BU254" s="26"/>
      <c r="BV254" s="1">
        <f t="shared" si="355"/>
        <v>0</v>
      </c>
      <c r="BW254" s="1">
        <f t="shared" si="355"/>
        <v>0</v>
      </c>
      <c r="BX254" s="1">
        <f t="shared" si="355"/>
        <v>0</v>
      </c>
      <c r="BY254" s="1">
        <f t="shared" si="355"/>
        <v>0</v>
      </c>
      <c r="BZ254" s="1">
        <f t="shared" si="355"/>
        <v>0</v>
      </c>
      <c r="CA254" s="1">
        <f t="shared" si="355"/>
        <v>0</v>
      </c>
      <c r="CB254" s="1">
        <f t="shared" si="355"/>
        <v>0</v>
      </c>
      <c r="CC254" s="1">
        <f t="shared" si="355"/>
        <v>1</v>
      </c>
      <c r="CD254" s="1">
        <f t="shared" si="355"/>
        <v>0</v>
      </c>
      <c r="CE254" s="1">
        <f t="shared" si="355"/>
        <v>0</v>
      </c>
      <c r="CF254" s="1">
        <f t="shared" si="356"/>
        <v>0</v>
      </c>
      <c r="CG254" s="1">
        <f t="shared" si="356"/>
        <v>0</v>
      </c>
      <c r="CH254" s="1">
        <f t="shared" si="356"/>
        <v>0</v>
      </c>
      <c r="CI254" s="1">
        <f t="shared" si="356"/>
        <v>0</v>
      </c>
      <c r="CJ254" s="1">
        <f t="shared" si="356"/>
        <v>0</v>
      </c>
      <c r="CK254" s="1">
        <f t="shared" si="356"/>
        <v>0</v>
      </c>
      <c r="CL254" s="1">
        <f t="shared" si="356"/>
        <v>0</v>
      </c>
      <c r="CM254" s="1">
        <f t="shared" si="356"/>
        <v>0</v>
      </c>
      <c r="CN254" s="1">
        <f t="shared" si="356"/>
        <v>0</v>
      </c>
      <c r="CO254" s="1">
        <f t="shared" si="356"/>
        <v>0</v>
      </c>
      <c r="CP254" s="1">
        <f t="shared" si="357"/>
        <v>0</v>
      </c>
      <c r="CQ254" s="1">
        <f t="shared" si="357"/>
        <v>0</v>
      </c>
      <c r="CR254" s="1">
        <f t="shared" si="357"/>
        <v>0</v>
      </c>
      <c r="CS254" s="1">
        <f t="shared" si="357"/>
        <v>0</v>
      </c>
      <c r="CT254" s="1">
        <f t="shared" si="357"/>
        <v>0</v>
      </c>
      <c r="CU254" s="1">
        <f t="shared" si="357"/>
        <v>0</v>
      </c>
      <c r="CV254" s="1">
        <f t="shared" si="357"/>
        <v>0</v>
      </c>
      <c r="CW254" s="1">
        <f t="shared" si="357"/>
        <v>0</v>
      </c>
      <c r="CX254" s="1">
        <f t="shared" si="357"/>
        <v>0</v>
      </c>
      <c r="CY254" s="1">
        <f t="shared" si="357"/>
        <v>0</v>
      </c>
      <c r="CZ254" s="1">
        <f t="shared" si="358"/>
        <v>0</v>
      </c>
      <c r="DA254" s="1">
        <f t="shared" si="358"/>
        <v>0</v>
      </c>
      <c r="DB254" s="1">
        <f t="shared" si="358"/>
        <v>0</v>
      </c>
      <c r="DC254" s="1">
        <f t="shared" si="358"/>
        <v>0</v>
      </c>
      <c r="DD254" s="1">
        <f t="shared" si="358"/>
        <v>0</v>
      </c>
      <c r="DE254" s="1">
        <f t="shared" si="358"/>
        <v>0</v>
      </c>
      <c r="DF254" s="1">
        <f t="shared" si="358"/>
        <v>0</v>
      </c>
      <c r="DG254" s="1">
        <f t="shared" si="358"/>
        <v>0</v>
      </c>
      <c r="DH254" s="1">
        <f t="shared" si="358"/>
        <v>0</v>
      </c>
      <c r="DI254" s="1">
        <f t="shared" si="358"/>
        <v>1</v>
      </c>
      <c r="DJ254" s="1">
        <f t="shared" si="359"/>
        <v>0</v>
      </c>
      <c r="DK254" s="1">
        <f t="shared" si="359"/>
        <v>0</v>
      </c>
      <c r="DL254" s="1">
        <f t="shared" si="359"/>
        <v>0</v>
      </c>
      <c r="DM254" s="1">
        <f t="shared" si="359"/>
        <v>0</v>
      </c>
      <c r="DN254" s="1">
        <f t="shared" si="359"/>
        <v>0</v>
      </c>
      <c r="DO254" s="1">
        <f t="shared" si="359"/>
        <v>0</v>
      </c>
      <c r="DP254" s="26"/>
      <c r="DQ254" s="26"/>
      <c r="DR254" s="26"/>
      <c r="DS254" s="26"/>
      <c r="DT254" s="26"/>
      <c r="DU254" s="142"/>
      <c r="DV254" s="26"/>
      <c r="DW254" s="48">
        <v>241</v>
      </c>
      <c r="DX254" s="26" t="str">
        <f>IFERROR(INDEX(AT$11:AT$2000,_xlfn.AGGREGATE(15,6,(ROW(AT$11:AT$2000)-ROW(AT$11)+1)/($AU$11:$AU$2000=$DY$8),ROWS(DX$11:DX254))),"")</f>
        <v/>
      </c>
      <c r="DY254" s="4" t="str">
        <f>IFERROR(INDEX(AU$11:AU$2000,_xlfn.AGGREGATE(15,6,(ROW(AU$11:AU$2000)-ROW(AU$11)+1)/($AU$11:$AU$2000=$DY$8),ROWS(DY$11:DY254))),"")</f>
        <v/>
      </c>
      <c r="DZ254" s="26" t="str">
        <f>IFERROR(INDEX(AV$11:AV$2000,_xlfn.AGGREGATE(15,6,(ROW(AV$11:AV$2000)-ROW(AV$11)+1)/($AU$11:$AU$2000=$DY$8),ROWS(DZ$11:DZ254))),"")</f>
        <v/>
      </c>
      <c r="EA254" s="26" t="str">
        <f>IFERROR(INDEX(AW$11:AW$2000,_xlfn.AGGREGATE(15,6,(ROW(AW$11:AW$2000)-ROW(AW$11)+1)/($AU$11:$AU$2000=$DY$8),ROWS(EA$11:EA254))),"")</f>
        <v/>
      </c>
      <c r="EB254" s="26" t="str">
        <f>IFERROR(INDEX(AX$11:AX$2000,_xlfn.AGGREGATE(15,6,(ROW(AX$11:AX$2000)-ROW(AX$11)+1)/($AU$11:$AU$2000=$DY$8),ROWS(EB$11:EB254))),"")</f>
        <v/>
      </c>
      <c r="EC254" s="26" t="str">
        <f>IFERROR(INDEX(AY$11:AY$2000,_xlfn.AGGREGATE(15,6,(ROW(AY$11:AY$2000)-ROW(AY$11)+1)/($AU$11:$AU$2000=$DY$8),ROWS(EC$11:EC254))),"")</f>
        <v/>
      </c>
      <c r="ED254" s="26" t="str">
        <f>IFERROR(INDEX(AZ$11:AZ$2000,_xlfn.AGGREGATE(15,6,(ROW(AZ$11:AZ$2000)-ROW(AZ$11)+1)/($AU$11:$AU$2000=$DY$8),ROWS(ED$11:ED254))),"")</f>
        <v/>
      </c>
      <c r="EE254" s="26" t="str">
        <f>IFERROR(INDEX(BA$11:BA$2000,_xlfn.AGGREGATE(15,6,(ROW(BA$11:BA$2000)-ROW(BA$11)+1)/($AU$11:$AU$2000=$DY$8),ROWS(EE$11:EE254))),"")</f>
        <v/>
      </c>
      <c r="EF254" s="26" t="str">
        <f>IFERROR(INDEX(BB$11:BB$2000,_xlfn.AGGREGATE(15,6,(ROW(BB$11:BB$2000)-ROW(BB$11)+1)/($AU$11:$AU$2000=$DY$8),ROWS(EF$11:EF254))),"")</f>
        <v/>
      </c>
      <c r="EG254" s="26" t="str">
        <f>IFERROR(INDEX(BC$11:BC$2000,_xlfn.AGGREGATE(15,6,(ROW(BC$11:BC$2000)-ROW(BC$11)+1)/($AU$11:$AU$2000=$DY$8),ROWS(EG$11:EG254))),"")</f>
        <v/>
      </c>
      <c r="EH254" s="26" t="str">
        <f>IFERROR(INDEX(BD$11:BD$2000,_xlfn.AGGREGATE(15,6,(ROW(BD$11:BD$2000)-ROW(BD$11)+1)/($AU$11:$AU$2000=$DY$8),ROWS(EH$11:EH254))),"")</f>
        <v/>
      </c>
      <c r="EI254" s="26" t="str">
        <f>IFERROR(INDEX(BE$11:BE$2000,_xlfn.AGGREGATE(15,6,(ROW(BE$11:BE$2000)-ROW(BE$11)+1)/($AU$11:$AU$2000=$DY$8),ROWS(EI$11:EI254))),"")</f>
        <v/>
      </c>
      <c r="EJ254" s="26" t="str">
        <f>IFERROR(INDEX(BF$11:BF$2000,_xlfn.AGGREGATE(15,6,(ROW(BF$11:BF$2000)-ROW(BF$11)+1)/($AU$11:$AU$2000=$DY$8),ROWS(EJ$11:EJ254))),"")</f>
        <v/>
      </c>
      <c r="EK254" s="26" t="str">
        <f>IFERROR(INDEX(BG$11:BG$2000,_xlfn.AGGREGATE(15,6,(ROW(BG$11:BG$2000)-ROW(BG$11)+1)/($AU$11:$AU$2000=$DY$8),ROWS(EK$11:EK254))),"")</f>
        <v/>
      </c>
      <c r="EL254" s="26" t="str">
        <f>IFERROR(INDEX(BH$11:BH$2000,_xlfn.AGGREGATE(15,6,(ROW(BH$11:BH$2000)-ROW(BH$11)+1)/($AU$11:$AU$2000=$DY$8),ROWS(EL$11:EL254))),"")</f>
        <v/>
      </c>
      <c r="EM254" s="26" t="str">
        <f>IFERROR(INDEX(BI$11:BI$2000,_xlfn.AGGREGATE(15,6,(ROW(BI$11:BI$2000)-ROW(BI$11)+1)/($AU$11:$AU$2000=$DY$8),ROWS(EM$11:EM254))),"")</f>
        <v/>
      </c>
      <c r="EN254" s="26" t="str">
        <f>IFERROR(INDEX(BJ$11:BJ$2000,_xlfn.AGGREGATE(15,6,(ROW(BJ$11:BJ$2000)-ROW(BJ$11)+1)/($AU$11:$AU$2000=$DY$8),ROWS(EN$11:EN254))),"")</f>
        <v/>
      </c>
      <c r="EO254" s="26" t="str">
        <f>IFERROR(INDEX(BK$11:BK$2000,_xlfn.AGGREGATE(15,6,(ROW(BK$11:BK$2000)-ROW(BK$11)+1)/($AU$11:$AU$2000=$DY$8),ROWS(EO$11:EO254))),"")</f>
        <v/>
      </c>
      <c r="EP254" s="26" t="str">
        <f>IFERROR(INDEX(BL$11:BL$2000,_xlfn.AGGREGATE(15,6,(ROW(BL$11:BL$2000)-ROW(BL$11)+1)/($AU$11:$AU$2000=$DY$8),ROWS(EP$11:EP254))),"")</f>
        <v/>
      </c>
      <c r="EQ254" s="26" t="str">
        <f>IFERROR(INDEX(BM$11:BM$2000,_xlfn.AGGREGATE(15,6,(ROW(BM$11:BM$2000)-ROW(BM$11)+1)/($AU$11:$AU$2000=$DY$8),ROWS(EQ$11:EQ254))),"")</f>
        <v/>
      </c>
      <c r="ER254" s="26" t="str">
        <f>IFERROR(INDEX(BN$11:BN$2000,_xlfn.AGGREGATE(15,6,(ROW(BN$11:BN$2000)-ROW(BN$11)+1)/($AU$11:$AU$2000=$DY$8),ROWS(ER$11:ER254))),"")</f>
        <v/>
      </c>
      <c r="ES254" s="26" t="str">
        <f>IFERROR(INDEX(BO$11:BO$2000,_xlfn.AGGREGATE(15,6,(ROW(BO$11:BO$2000)-ROW(BO$11)+1)/($AU$11:$AU$2000=$DY$8),ROWS(ES$11:ES254))),"")</f>
        <v/>
      </c>
      <c r="ET254" s="63" t="str">
        <f>IFERROR(INDEX(BP$11:BP$2000,_xlfn.AGGREGATE(15,6,(ROW(BP$11:BP$2000)-ROW(BP$11)+1)/($AU$11:$AU$2000=$DY$8),ROWS(ET$11:ET254))),"")</f>
        <v/>
      </c>
      <c r="EU254" s="25"/>
      <c r="EX254" s="25"/>
      <c r="EY254" s="25"/>
      <c r="EZ254" s="25"/>
      <c r="FA254" s="25"/>
      <c r="FB254" s="25"/>
      <c r="FC254" s="25"/>
      <c r="FD254" s="25"/>
      <c r="FE254" s="25"/>
      <c r="FF254" s="25"/>
      <c r="FG254" s="25"/>
      <c r="FH254" s="25"/>
      <c r="FI254" s="25"/>
      <c r="FJ254" s="25"/>
      <c r="FK254" s="25"/>
      <c r="FL254" s="25"/>
      <c r="FM254" s="25"/>
      <c r="FN254" s="25"/>
      <c r="FO254" s="25"/>
      <c r="FP254" s="25"/>
      <c r="FQ254" s="25"/>
      <c r="FR254" s="25"/>
      <c r="FS254" s="25"/>
      <c r="FT254" s="25"/>
      <c r="FU254" s="49"/>
      <c r="FV254" s="21"/>
      <c r="FW254" s="25"/>
      <c r="FX254" s="25"/>
      <c r="FY254" s="25"/>
      <c r="FZ254" s="25"/>
      <c r="GA254" s="25"/>
      <c r="GB254" s="25"/>
      <c r="GC254" s="25"/>
      <c r="GD254" s="25"/>
      <c r="GE254" s="25"/>
      <c r="GF254" s="25"/>
      <c r="GG254" s="25"/>
      <c r="GH254" s="25"/>
      <c r="GI254" s="25"/>
      <c r="GJ254" s="25"/>
      <c r="GK254" s="25"/>
      <c r="GL254" s="25"/>
      <c r="GM254" s="25"/>
      <c r="GN254" s="25"/>
    </row>
    <row r="255" spans="14:196" x14ac:dyDescent="0.3">
      <c r="N255" s="2"/>
      <c r="O255" s="25"/>
      <c r="P255" s="25"/>
      <c r="Q255" s="25"/>
      <c r="R255" s="25"/>
      <c r="S255" s="25"/>
      <c r="T255" s="25"/>
      <c r="U255" s="25"/>
      <c r="V255" s="2"/>
      <c r="W255" s="2"/>
      <c r="X255" s="2"/>
      <c r="Y255" s="25"/>
      <c r="Z255" s="25"/>
      <c r="AA255" s="25"/>
      <c r="AB255" s="2"/>
      <c r="AC255" s="25"/>
      <c r="AD255" s="25"/>
      <c r="AE255" s="25"/>
      <c r="AF255" s="25"/>
      <c r="AG255" s="25"/>
      <c r="AH255" s="25"/>
      <c r="AI255" s="25"/>
      <c r="AJ255" s="25"/>
      <c r="AK255" s="25"/>
      <c r="AL255" s="25"/>
      <c r="AM255" s="25"/>
      <c r="AN255" s="25"/>
      <c r="AO255" s="25"/>
      <c r="AP255" s="25"/>
      <c r="AQ255" s="25"/>
      <c r="AR255" s="142"/>
      <c r="AS255" s="18">
        <v>46</v>
      </c>
      <c r="AT255" s="26" t="s">
        <v>122</v>
      </c>
      <c r="AU255" s="4" t="str">
        <f t="shared" si="312"/>
        <v>FAIL</v>
      </c>
      <c r="AV255" s="26">
        <v>3</v>
      </c>
      <c r="AW255" s="26">
        <v>3</v>
      </c>
      <c r="AX255" s="26">
        <v>1</v>
      </c>
      <c r="AY255" s="26">
        <v>1</v>
      </c>
      <c r="AZ255" s="26">
        <v>3</v>
      </c>
      <c r="BA255" s="26">
        <v>3</v>
      </c>
      <c r="BB255" s="26">
        <v>1</v>
      </c>
      <c r="BC255" s="26">
        <v>1</v>
      </c>
      <c r="BD255" s="26">
        <f t="shared" si="345"/>
        <v>200</v>
      </c>
      <c r="BE255" s="26"/>
      <c r="BF255" s="26">
        <f t="shared" si="346"/>
        <v>292</v>
      </c>
      <c r="BG255" s="63">
        <f t="shared" si="344"/>
        <v>46</v>
      </c>
      <c r="BH255" s="26"/>
      <c r="BI255" s="138">
        <f t="shared" si="347"/>
        <v>292</v>
      </c>
      <c r="BJ255" s="138">
        <f t="shared" si="348"/>
        <v>584</v>
      </c>
      <c r="BK255" s="138">
        <f t="shared" si="349"/>
        <v>784</v>
      </c>
      <c r="BL255" s="138">
        <f t="shared" si="350"/>
        <v>984</v>
      </c>
      <c r="BM255" s="138">
        <f t="shared" si="351"/>
        <v>1276</v>
      </c>
      <c r="BN255" s="138">
        <f t="shared" si="352"/>
        <v>1568</v>
      </c>
      <c r="BO255" s="138">
        <f t="shared" si="353"/>
        <v>1768</v>
      </c>
      <c r="BP255" s="138">
        <f t="shared" si="354"/>
        <v>0</v>
      </c>
      <c r="BQ255" s="26"/>
      <c r="BR255" s="26" t="str">
        <f t="shared" si="323"/>
        <v>no</v>
      </c>
      <c r="BS255" s="26" t="str">
        <f t="shared" si="309"/>
        <v>Int</v>
      </c>
      <c r="BT255" s="26"/>
      <c r="BU255" s="26"/>
      <c r="BV255" s="1">
        <f t="shared" si="355"/>
        <v>0</v>
      </c>
      <c r="BW255" s="1">
        <f t="shared" si="355"/>
        <v>0</v>
      </c>
      <c r="BX255" s="1">
        <f t="shared" si="355"/>
        <v>0</v>
      </c>
      <c r="BY255" s="1">
        <f t="shared" si="355"/>
        <v>0</v>
      </c>
      <c r="BZ255" s="1">
        <f t="shared" si="355"/>
        <v>0</v>
      </c>
      <c r="CA255" s="1">
        <f t="shared" si="355"/>
        <v>0</v>
      </c>
      <c r="CB255" s="1">
        <f t="shared" si="355"/>
        <v>0</v>
      </c>
      <c r="CC255" s="1">
        <f t="shared" si="355"/>
        <v>1</v>
      </c>
      <c r="CD255" s="1">
        <f t="shared" si="355"/>
        <v>0</v>
      </c>
      <c r="CE255" s="1">
        <f t="shared" si="355"/>
        <v>0</v>
      </c>
      <c r="CF255" s="1">
        <f t="shared" si="356"/>
        <v>0</v>
      </c>
      <c r="CG255" s="1">
        <f t="shared" si="356"/>
        <v>0</v>
      </c>
      <c r="CH255" s="1">
        <f t="shared" si="356"/>
        <v>0</v>
      </c>
      <c r="CI255" s="1">
        <f t="shared" si="356"/>
        <v>0</v>
      </c>
      <c r="CJ255" s="1">
        <f t="shared" si="356"/>
        <v>0</v>
      </c>
      <c r="CK255" s="1">
        <f t="shared" si="356"/>
        <v>0</v>
      </c>
      <c r="CL255" s="1">
        <f t="shared" si="356"/>
        <v>0</v>
      </c>
      <c r="CM255" s="1">
        <f t="shared" si="356"/>
        <v>0</v>
      </c>
      <c r="CN255" s="1">
        <f t="shared" si="356"/>
        <v>0</v>
      </c>
      <c r="CO255" s="1">
        <f t="shared" si="356"/>
        <v>0</v>
      </c>
      <c r="CP255" s="1">
        <f t="shared" si="357"/>
        <v>0</v>
      </c>
      <c r="CQ255" s="1">
        <f t="shared" si="357"/>
        <v>0</v>
      </c>
      <c r="CR255" s="1">
        <f t="shared" si="357"/>
        <v>0</v>
      </c>
      <c r="CS255" s="1">
        <f t="shared" si="357"/>
        <v>0</v>
      </c>
      <c r="CT255" s="1">
        <f t="shared" si="357"/>
        <v>0</v>
      </c>
      <c r="CU255" s="1">
        <f t="shared" si="357"/>
        <v>0</v>
      </c>
      <c r="CV255" s="1">
        <f t="shared" si="357"/>
        <v>0</v>
      </c>
      <c r="CW255" s="1">
        <f t="shared" si="357"/>
        <v>0</v>
      </c>
      <c r="CX255" s="1">
        <f t="shared" si="357"/>
        <v>0</v>
      </c>
      <c r="CY255" s="1">
        <f t="shared" si="357"/>
        <v>0</v>
      </c>
      <c r="CZ255" s="1">
        <f t="shared" si="358"/>
        <v>0</v>
      </c>
      <c r="DA255" s="1">
        <f t="shared" si="358"/>
        <v>0</v>
      </c>
      <c r="DB255" s="1">
        <f t="shared" si="358"/>
        <v>0</v>
      </c>
      <c r="DC255" s="1">
        <f t="shared" si="358"/>
        <v>0</v>
      </c>
      <c r="DD255" s="1">
        <f t="shared" si="358"/>
        <v>0</v>
      </c>
      <c r="DE255" s="1">
        <f t="shared" si="358"/>
        <v>0</v>
      </c>
      <c r="DF255" s="1">
        <f t="shared" si="358"/>
        <v>0</v>
      </c>
      <c r="DG255" s="1">
        <f t="shared" si="358"/>
        <v>0</v>
      </c>
      <c r="DH255" s="1">
        <f t="shared" si="358"/>
        <v>0</v>
      </c>
      <c r="DI255" s="1">
        <f t="shared" si="358"/>
        <v>0</v>
      </c>
      <c r="DJ255" s="1">
        <f t="shared" si="359"/>
        <v>0</v>
      </c>
      <c r="DK255" s="1">
        <f t="shared" si="359"/>
        <v>0</v>
      </c>
      <c r="DL255" s="1">
        <f t="shared" si="359"/>
        <v>0</v>
      </c>
      <c r="DM255" s="1">
        <f t="shared" si="359"/>
        <v>0</v>
      </c>
      <c r="DN255" s="1">
        <f t="shared" si="359"/>
        <v>0</v>
      </c>
      <c r="DO255" s="1">
        <f t="shared" si="359"/>
        <v>0</v>
      </c>
      <c r="DP255" s="26"/>
      <c r="DQ255" s="26"/>
      <c r="DR255" s="26"/>
      <c r="DS255" s="26"/>
      <c r="DT255" s="26"/>
      <c r="DU255" s="142"/>
      <c r="DV255" s="26"/>
      <c r="DW255" s="48">
        <v>242</v>
      </c>
      <c r="DX255" s="26" t="str">
        <f>IFERROR(INDEX(AT$11:AT$2000,_xlfn.AGGREGATE(15,6,(ROW(AT$11:AT$2000)-ROW(AT$11)+1)/($AU$11:$AU$2000=$DY$8),ROWS(DX$11:DX255))),"")</f>
        <v/>
      </c>
      <c r="DY255" s="4" t="str">
        <f>IFERROR(INDEX(AU$11:AU$2000,_xlfn.AGGREGATE(15,6,(ROW(AU$11:AU$2000)-ROW(AU$11)+1)/($AU$11:$AU$2000=$DY$8),ROWS(DY$11:DY255))),"")</f>
        <v/>
      </c>
      <c r="DZ255" s="26" t="str">
        <f>IFERROR(INDEX(AV$11:AV$2000,_xlfn.AGGREGATE(15,6,(ROW(AV$11:AV$2000)-ROW(AV$11)+1)/($AU$11:$AU$2000=$DY$8),ROWS(DZ$11:DZ255))),"")</f>
        <v/>
      </c>
      <c r="EA255" s="26" t="str">
        <f>IFERROR(INDEX(AW$11:AW$2000,_xlfn.AGGREGATE(15,6,(ROW(AW$11:AW$2000)-ROW(AW$11)+1)/($AU$11:$AU$2000=$DY$8),ROWS(EA$11:EA255))),"")</f>
        <v/>
      </c>
      <c r="EB255" s="26" t="str">
        <f>IFERROR(INDEX(AX$11:AX$2000,_xlfn.AGGREGATE(15,6,(ROW(AX$11:AX$2000)-ROW(AX$11)+1)/($AU$11:$AU$2000=$DY$8),ROWS(EB$11:EB255))),"")</f>
        <v/>
      </c>
      <c r="EC255" s="26" t="str">
        <f>IFERROR(INDEX(AY$11:AY$2000,_xlfn.AGGREGATE(15,6,(ROW(AY$11:AY$2000)-ROW(AY$11)+1)/($AU$11:$AU$2000=$DY$8),ROWS(EC$11:EC255))),"")</f>
        <v/>
      </c>
      <c r="ED255" s="26" t="str">
        <f>IFERROR(INDEX(AZ$11:AZ$2000,_xlfn.AGGREGATE(15,6,(ROW(AZ$11:AZ$2000)-ROW(AZ$11)+1)/($AU$11:$AU$2000=$DY$8),ROWS(ED$11:ED255))),"")</f>
        <v/>
      </c>
      <c r="EE255" s="26" t="str">
        <f>IFERROR(INDEX(BA$11:BA$2000,_xlfn.AGGREGATE(15,6,(ROW(BA$11:BA$2000)-ROW(BA$11)+1)/($AU$11:$AU$2000=$DY$8),ROWS(EE$11:EE255))),"")</f>
        <v/>
      </c>
      <c r="EF255" s="26" t="str">
        <f>IFERROR(INDEX(BB$11:BB$2000,_xlfn.AGGREGATE(15,6,(ROW(BB$11:BB$2000)-ROW(BB$11)+1)/($AU$11:$AU$2000=$DY$8),ROWS(EF$11:EF255))),"")</f>
        <v/>
      </c>
      <c r="EG255" s="26" t="str">
        <f>IFERROR(INDEX(BC$11:BC$2000,_xlfn.AGGREGATE(15,6,(ROW(BC$11:BC$2000)-ROW(BC$11)+1)/($AU$11:$AU$2000=$DY$8),ROWS(EG$11:EG255))),"")</f>
        <v/>
      </c>
      <c r="EH255" s="26" t="str">
        <f>IFERROR(INDEX(BD$11:BD$2000,_xlfn.AGGREGATE(15,6,(ROW(BD$11:BD$2000)-ROW(BD$11)+1)/($AU$11:$AU$2000=$DY$8),ROWS(EH$11:EH255))),"")</f>
        <v/>
      </c>
      <c r="EI255" s="26" t="str">
        <f>IFERROR(INDEX(BE$11:BE$2000,_xlfn.AGGREGATE(15,6,(ROW(BE$11:BE$2000)-ROW(BE$11)+1)/($AU$11:$AU$2000=$DY$8),ROWS(EI$11:EI255))),"")</f>
        <v/>
      </c>
      <c r="EJ255" s="26" t="str">
        <f>IFERROR(INDEX(BF$11:BF$2000,_xlfn.AGGREGATE(15,6,(ROW(BF$11:BF$2000)-ROW(BF$11)+1)/($AU$11:$AU$2000=$DY$8),ROWS(EJ$11:EJ255))),"")</f>
        <v/>
      </c>
      <c r="EK255" s="26" t="str">
        <f>IFERROR(INDEX(BG$11:BG$2000,_xlfn.AGGREGATE(15,6,(ROW(BG$11:BG$2000)-ROW(BG$11)+1)/($AU$11:$AU$2000=$DY$8),ROWS(EK$11:EK255))),"")</f>
        <v/>
      </c>
      <c r="EL255" s="26" t="str">
        <f>IFERROR(INDEX(BH$11:BH$2000,_xlfn.AGGREGATE(15,6,(ROW(BH$11:BH$2000)-ROW(BH$11)+1)/($AU$11:$AU$2000=$DY$8),ROWS(EL$11:EL255))),"")</f>
        <v/>
      </c>
      <c r="EM255" s="26" t="str">
        <f>IFERROR(INDEX(BI$11:BI$2000,_xlfn.AGGREGATE(15,6,(ROW(BI$11:BI$2000)-ROW(BI$11)+1)/($AU$11:$AU$2000=$DY$8),ROWS(EM$11:EM255))),"")</f>
        <v/>
      </c>
      <c r="EN255" s="26" t="str">
        <f>IFERROR(INDEX(BJ$11:BJ$2000,_xlfn.AGGREGATE(15,6,(ROW(BJ$11:BJ$2000)-ROW(BJ$11)+1)/($AU$11:$AU$2000=$DY$8),ROWS(EN$11:EN255))),"")</f>
        <v/>
      </c>
      <c r="EO255" s="26" t="str">
        <f>IFERROR(INDEX(BK$11:BK$2000,_xlfn.AGGREGATE(15,6,(ROW(BK$11:BK$2000)-ROW(BK$11)+1)/($AU$11:$AU$2000=$DY$8),ROWS(EO$11:EO255))),"")</f>
        <v/>
      </c>
      <c r="EP255" s="26" t="str">
        <f>IFERROR(INDEX(BL$11:BL$2000,_xlfn.AGGREGATE(15,6,(ROW(BL$11:BL$2000)-ROW(BL$11)+1)/($AU$11:$AU$2000=$DY$8),ROWS(EP$11:EP255))),"")</f>
        <v/>
      </c>
      <c r="EQ255" s="26" t="str">
        <f>IFERROR(INDEX(BM$11:BM$2000,_xlfn.AGGREGATE(15,6,(ROW(BM$11:BM$2000)-ROW(BM$11)+1)/($AU$11:$AU$2000=$DY$8),ROWS(EQ$11:EQ255))),"")</f>
        <v/>
      </c>
      <c r="ER255" s="26" t="str">
        <f>IFERROR(INDEX(BN$11:BN$2000,_xlfn.AGGREGATE(15,6,(ROW(BN$11:BN$2000)-ROW(BN$11)+1)/($AU$11:$AU$2000=$DY$8),ROWS(ER$11:ER255))),"")</f>
        <v/>
      </c>
      <c r="ES255" s="26" t="str">
        <f>IFERROR(INDEX(BO$11:BO$2000,_xlfn.AGGREGATE(15,6,(ROW(BO$11:BO$2000)-ROW(BO$11)+1)/($AU$11:$AU$2000=$DY$8),ROWS(ES$11:ES255))),"")</f>
        <v/>
      </c>
      <c r="ET255" s="63" t="str">
        <f>IFERROR(INDEX(BP$11:BP$2000,_xlfn.AGGREGATE(15,6,(ROW(BP$11:BP$2000)-ROW(BP$11)+1)/($AU$11:$AU$2000=$DY$8),ROWS(ET$11:ET255))),"")</f>
        <v/>
      </c>
      <c r="EU255" s="25"/>
      <c r="EX255" s="25"/>
      <c r="EY255" s="25"/>
      <c r="EZ255" s="25"/>
      <c r="FA255" s="25"/>
      <c r="FB255" s="25"/>
      <c r="FC255" s="25"/>
      <c r="FD255" s="25"/>
      <c r="FE255" s="25"/>
      <c r="FF255" s="25"/>
      <c r="FG255" s="25"/>
      <c r="FH255" s="25"/>
      <c r="FI255" s="25"/>
      <c r="FJ255" s="25"/>
      <c r="FK255" s="25"/>
      <c r="FL255" s="25"/>
      <c r="FM255" s="25"/>
      <c r="FN255" s="25"/>
      <c r="FO255" s="25"/>
      <c r="FP255" s="25"/>
      <c r="FQ255" s="25"/>
      <c r="FR255" s="25"/>
      <c r="FS255" s="25"/>
      <c r="FT255" s="25"/>
      <c r="FU255" s="49"/>
      <c r="FV255" s="21"/>
      <c r="FW255" s="25"/>
      <c r="FX255" s="25"/>
      <c r="FY255" s="25"/>
      <c r="FZ255" s="25"/>
      <c r="GA255" s="25"/>
      <c r="GB255" s="25"/>
      <c r="GC255" s="25"/>
      <c r="GD255" s="25"/>
      <c r="GE255" s="25"/>
      <c r="GF255" s="25"/>
      <c r="GG255" s="25"/>
      <c r="GH255" s="25"/>
      <c r="GI255" s="25"/>
      <c r="GJ255" s="25"/>
      <c r="GK255" s="25"/>
      <c r="GL255" s="25"/>
      <c r="GM255" s="25"/>
      <c r="GN255" s="25"/>
    </row>
    <row r="256" spans="14:196" x14ac:dyDescent="0.3">
      <c r="N256" s="2"/>
      <c r="O256" s="25"/>
      <c r="P256" s="25"/>
      <c r="Q256" s="25"/>
      <c r="R256" s="25"/>
      <c r="S256" s="25"/>
      <c r="T256" s="25"/>
      <c r="U256" s="25"/>
      <c r="V256" s="2"/>
      <c r="W256" s="2"/>
      <c r="X256" s="2"/>
      <c r="Y256" s="25"/>
      <c r="Z256" s="25"/>
      <c r="AA256" s="25"/>
      <c r="AB256" s="2"/>
      <c r="AC256" s="25"/>
      <c r="AD256" s="25"/>
      <c r="AE256" s="25"/>
      <c r="AF256" s="25"/>
      <c r="AG256" s="25"/>
      <c r="AH256" s="25"/>
      <c r="AI256" s="25"/>
      <c r="AJ256" s="25"/>
      <c r="AK256" s="25"/>
      <c r="AL256" s="25"/>
      <c r="AM256" s="25"/>
      <c r="AN256" s="25"/>
      <c r="AO256" s="25"/>
      <c r="AP256" s="25"/>
      <c r="AQ256" s="25"/>
      <c r="AR256" s="142"/>
      <c r="AS256" s="18">
        <v>47</v>
      </c>
      <c r="AT256" s="26" t="s">
        <v>122</v>
      </c>
      <c r="AU256" s="4" t="str">
        <f t="shared" si="312"/>
        <v>FAIL</v>
      </c>
      <c r="AV256" s="26">
        <v>3</v>
      </c>
      <c r="AW256" s="26">
        <v>3</v>
      </c>
      <c r="AX256" s="26">
        <v>1</v>
      </c>
      <c r="AY256" s="26">
        <v>1</v>
      </c>
      <c r="AZ256" s="26">
        <v>3</v>
      </c>
      <c r="BA256" s="26">
        <v>3</v>
      </c>
      <c r="BB256" s="26">
        <v>1</v>
      </c>
      <c r="BC256" s="26">
        <v>1</v>
      </c>
      <c r="BD256" s="26">
        <f t="shared" si="345"/>
        <v>199</v>
      </c>
      <c r="BE256" s="26"/>
      <c r="BF256" s="26">
        <f t="shared" si="346"/>
        <v>293</v>
      </c>
      <c r="BG256" s="63">
        <f t="shared" si="344"/>
        <v>47</v>
      </c>
      <c r="BH256" s="26"/>
      <c r="BI256" s="138">
        <f t="shared" si="347"/>
        <v>293</v>
      </c>
      <c r="BJ256" s="138">
        <f t="shared" si="348"/>
        <v>586</v>
      </c>
      <c r="BK256" s="138">
        <f t="shared" si="349"/>
        <v>785</v>
      </c>
      <c r="BL256" s="138">
        <f t="shared" si="350"/>
        <v>984</v>
      </c>
      <c r="BM256" s="138">
        <f t="shared" si="351"/>
        <v>1277</v>
      </c>
      <c r="BN256" s="138">
        <f t="shared" si="352"/>
        <v>1570</v>
      </c>
      <c r="BO256" s="138">
        <f t="shared" si="353"/>
        <v>1769</v>
      </c>
      <c r="BP256" s="138">
        <f t="shared" si="354"/>
        <v>0</v>
      </c>
      <c r="BQ256" s="26"/>
      <c r="BR256" s="26" t="str">
        <f t="shared" si="323"/>
        <v>no</v>
      </c>
      <c r="BS256" s="26" t="str">
        <f t="shared" si="309"/>
        <v>Int</v>
      </c>
      <c r="BT256" s="26"/>
      <c r="BU256" s="26"/>
      <c r="BV256" s="1">
        <f t="shared" si="355"/>
        <v>0</v>
      </c>
      <c r="BW256" s="1">
        <f t="shared" si="355"/>
        <v>0</v>
      </c>
      <c r="BX256" s="1">
        <f t="shared" si="355"/>
        <v>0</v>
      </c>
      <c r="BY256" s="1">
        <f t="shared" si="355"/>
        <v>0</v>
      </c>
      <c r="BZ256" s="1">
        <f t="shared" si="355"/>
        <v>0</v>
      </c>
      <c r="CA256" s="1">
        <f t="shared" si="355"/>
        <v>0</v>
      </c>
      <c r="CB256" s="1">
        <f t="shared" si="355"/>
        <v>0</v>
      </c>
      <c r="CC256" s="1">
        <f t="shared" si="355"/>
        <v>1</v>
      </c>
      <c r="CD256" s="1">
        <f t="shared" si="355"/>
        <v>0</v>
      </c>
      <c r="CE256" s="1">
        <f t="shared" si="355"/>
        <v>0</v>
      </c>
      <c r="CF256" s="1">
        <f t="shared" si="356"/>
        <v>0</v>
      </c>
      <c r="CG256" s="1">
        <f t="shared" si="356"/>
        <v>0</v>
      </c>
      <c r="CH256" s="1">
        <f t="shared" si="356"/>
        <v>0</v>
      </c>
      <c r="CI256" s="1">
        <f t="shared" si="356"/>
        <v>0</v>
      </c>
      <c r="CJ256" s="1">
        <f t="shared" si="356"/>
        <v>0</v>
      </c>
      <c r="CK256" s="1">
        <f t="shared" si="356"/>
        <v>0</v>
      </c>
      <c r="CL256" s="1">
        <f t="shared" si="356"/>
        <v>0</v>
      </c>
      <c r="CM256" s="1">
        <f t="shared" si="356"/>
        <v>0</v>
      </c>
      <c r="CN256" s="1">
        <f t="shared" si="356"/>
        <v>0</v>
      </c>
      <c r="CO256" s="1">
        <f t="shared" si="356"/>
        <v>0</v>
      </c>
      <c r="CP256" s="1">
        <f t="shared" si="357"/>
        <v>0</v>
      </c>
      <c r="CQ256" s="1">
        <f t="shared" si="357"/>
        <v>0</v>
      </c>
      <c r="CR256" s="1">
        <f t="shared" si="357"/>
        <v>0</v>
      </c>
      <c r="CS256" s="1">
        <f t="shared" si="357"/>
        <v>0</v>
      </c>
      <c r="CT256" s="1">
        <f t="shared" si="357"/>
        <v>0</v>
      </c>
      <c r="CU256" s="1">
        <f t="shared" si="357"/>
        <v>0</v>
      </c>
      <c r="CV256" s="1">
        <f t="shared" si="357"/>
        <v>0</v>
      </c>
      <c r="CW256" s="1">
        <f t="shared" si="357"/>
        <v>0</v>
      </c>
      <c r="CX256" s="1">
        <f t="shared" si="357"/>
        <v>0</v>
      </c>
      <c r="CY256" s="1">
        <f t="shared" si="357"/>
        <v>0</v>
      </c>
      <c r="CZ256" s="1">
        <f t="shared" si="358"/>
        <v>0</v>
      </c>
      <c r="DA256" s="1">
        <f t="shared" si="358"/>
        <v>0</v>
      </c>
      <c r="DB256" s="1">
        <f t="shared" si="358"/>
        <v>0</v>
      </c>
      <c r="DC256" s="1">
        <f t="shared" si="358"/>
        <v>0</v>
      </c>
      <c r="DD256" s="1">
        <f t="shared" si="358"/>
        <v>0</v>
      </c>
      <c r="DE256" s="1">
        <f t="shared" si="358"/>
        <v>0</v>
      </c>
      <c r="DF256" s="1">
        <f t="shared" si="358"/>
        <v>0</v>
      </c>
      <c r="DG256" s="1">
        <f t="shared" si="358"/>
        <v>0</v>
      </c>
      <c r="DH256" s="1">
        <f t="shared" si="358"/>
        <v>0</v>
      </c>
      <c r="DI256" s="1">
        <f t="shared" si="358"/>
        <v>0</v>
      </c>
      <c r="DJ256" s="1">
        <f t="shared" si="359"/>
        <v>0</v>
      </c>
      <c r="DK256" s="1">
        <f t="shared" si="359"/>
        <v>0</v>
      </c>
      <c r="DL256" s="1">
        <f t="shared" si="359"/>
        <v>0</v>
      </c>
      <c r="DM256" s="1">
        <f t="shared" si="359"/>
        <v>0</v>
      </c>
      <c r="DN256" s="1">
        <f t="shared" si="359"/>
        <v>0</v>
      </c>
      <c r="DO256" s="1">
        <f t="shared" si="359"/>
        <v>0</v>
      </c>
      <c r="DP256" s="26"/>
      <c r="DQ256" s="26"/>
      <c r="DR256" s="26"/>
      <c r="DS256" s="26"/>
      <c r="DT256" s="26"/>
      <c r="DU256" s="142"/>
      <c r="DV256" s="26"/>
      <c r="DW256" s="48">
        <v>243</v>
      </c>
      <c r="DX256" s="26" t="str">
        <f>IFERROR(INDEX(AT$11:AT$2000,_xlfn.AGGREGATE(15,6,(ROW(AT$11:AT$2000)-ROW(AT$11)+1)/($AU$11:$AU$2000=$DY$8),ROWS(DX$11:DX256))),"")</f>
        <v/>
      </c>
      <c r="DY256" s="4" t="str">
        <f>IFERROR(INDEX(AU$11:AU$2000,_xlfn.AGGREGATE(15,6,(ROW(AU$11:AU$2000)-ROW(AU$11)+1)/($AU$11:$AU$2000=$DY$8),ROWS(DY$11:DY256))),"")</f>
        <v/>
      </c>
      <c r="DZ256" s="26" t="str">
        <f>IFERROR(INDEX(AV$11:AV$2000,_xlfn.AGGREGATE(15,6,(ROW(AV$11:AV$2000)-ROW(AV$11)+1)/($AU$11:$AU$2000=$DY$8),ROWS(DZ$11:DZ256))),"")</f>
        <v/>
      </c>
      <c r="EA256" s="26" t="str">
        <f>IFERROR(INDEX(AW$11:AW$2000,_xlfn.AGGREGATE(15,6,(ROW(AW$11:AW$2000)-ROW(AW$11)+1)/($AU$11:$AU$2000=$DY$8),ROWS(EA$11:EA256))),"")</f>
        <v/>
      </c>
      <c r="EB256" s="26" t="str">
        <f>IFERROR(INDEX(AX$11:AX$2000,_xlfn.AGGREGATE(15,6,(ROW(AX$11:AX$2000)-ROW(AX$11)+1)/($AU$11:$AU$2000=$DY$8),ROWS(EB$11:EB256))),"")</f>
        <v/>
      </c>
      <c r="EC256" s="26" t="str">
        <f>IFERROR(INDEX(AY$11:AY$2000,_xlfn.AGGREGATE(15,6,(ROW(AY$11:AY$2000)-ROW(AY$11)+1)/($AU$11:$AU$2000=$DY$8),ROWS(EC$11:EC256))),"")</f>
        <v/>
      </c>
      <c r="ED256" s="26" t="str">
        <f>IFERROR(INDEX(AZ$11:AZ$2000,_xlfn.AGGREGATE(15,6,(ROW(AZ$11:AZ$2000)-ROW(AZ$11)+1)/($AU$11:$AU$2000=$DY$8),ROWS(ED$11:ED256))),"")</f>
        <v/>
      </c>
      <c r="EE256" s="26" t="str">
        <f>IFERROR(INDEX(BA$11:BA$2000,_xlfn.AGGREGATE(15,6,(ROW(BA$11:BA$2000)-ROW(BA$11)+1)/($AU$11:$AU$2000=$DY$8),ROWS(EE$11:EE256))),"")</f>
        <v/>
      </c>
      <c r="EF256" s="26" t="str">
        <f>IFERROR(INDEX(BB$11:BB$2000,_xlfn.AGGREGATE(15,6,(ROW(BB$11:BB$2000)-ROW(BB$11)+1)/($AU$11:$AU$2000=$DY$8),ROWS(EF$11:EF256))),"")</f>
        <v/>
      </c>
      <c r="EG256" s="26" t="str">
        <f>IFERROR(INDEX(BC$11:BC$2000,_xlfn.AGGREGATE(15,6,(ROW(BC$11:BC$2000)-ROW(BC$11)+1)/($AU$11:$AU$2000=$DY$8),ROWS(EG$11:EG256))),"")</f>
        <v/>
      </c>
      <c r="EH256" s="26" t="str">
        <f>IFERROR(INDEX(BD$11:BD$2000,_xlfn.AGGREGATE(15,6,(ROW(BD$11:BD$2000)-ROW(BD$11)+1)/($AU$11:$AU$2000=$DY$8),ROWS(EH$11:EH256))),"")</f>
        <v/>
      </c>
      <c r="EI256" s="26" t="str">
        <f>IFERROR(INDEX(BE$11:BE$2000,_xlfn.AGGREGATE(15,6,(ROW(BE$11:BE$2000)-ROW(BE$11)+1)/($AU$11:$AU$2000=$DY$8),ROWS(EI$11:EI256))),"")</f>
        <v/>
      </c>
      <c r="EJ256" s="26" t="str">
        <f>IFERROR(INDEX(BF$11:BF$2000,_xlfn.AGGREGATE(15,6,(ROW(BF$11:BF$2000)-ROW(BF$11)+1)/($AU$11:$AU$2000=$DY$8),ROWS(EJ$11:EJ256))),"")</f>
        <v/>
      </c>
      <c r="EK256" s="26" t="str">
        <f>IFERROR(INDEX(BG$11:BG$2000,_xlfn.AGGREGATE(15,6,(ROW(BG$11:BG$2000)-ROW(BG$11)+1)/($AU$11:$AU$2000=$DY$8),ROWS(EK$11:EK256))),"")</f>
        <v/>
      </c>
      <c r="EL256" s="26" t="str">
        <f>IFERROR(INDEX(BH$11:BH$2000,_xlfn.AGGREGATE(15,6,(ROW(BH$11:BH$2000)-ROW(BH$11)+1)/($AU$11:$AU$2000=$DY$8),ROWS(EL$11:EL256))),"")</f>
        <v/>
      </c>
      <c r="EM256" s="26" t="str">
        <f>IFERROR(INDEX(BI$11:BI$2000,_xlfn.AGGREGATE(15,6,(ROW(BI$11:BI$2000)-ROW(BI$11)+1)/($AU$11:$AU$2000=$DY$8),ROWS(EM$11:EM256))),"")</f>
        <v/>
      </c>
      <c r="EN256" s="26" t="str">
        <f>IFERROR(INDEX(BJ$11:BJ$2000,_xlfn.AGGREGATE(15,6,(ROW(BJ$11:BJ$2000)-ROW(BJ$11)+1)/($AU$11:$AU$2000=$DY$8),ROWS(EN$11:EN256))),"")</f>
        <v/>
      </c>
      <c r="EO256" s="26" t="str">
        <f>IFERROR(INDEX(BK$11:BK$2000,_xlfn.AGGREGATE(15,6,(ROW(BK$11:BK$2000)-ROW(BK$11)+1)/($AU$11:$AU$2000=$DY$8),ROWS(EO$11:EO256))),"")</f>
        <v/>
      </c>
      <c r="EP256" s="26" t="str">
        <f>IFERROR(INDEX(BL$11:BL$2000,_xlfn.AGGREGATE(15,6,(ROW(BL$11:BL$2000)-ROW(BL$11)+1)/($AU$11:$AU$2000=$DY$8),ROWS(EP$11:EP256))),"")</f>
        <v/>
      </c>
      <c r="EQ256" s="26" t="str">
        <f>IFERROR(INDEX(BM$11:BM$2000,_xlfn.AGGREGATE(15,6,(ROW(BM$11:BM$2000)-ROW(BM$11)+1)/($AU$11:$AU$2000=$DY$8),ROWS(EQ$11:EQ256))),"")</f>
        <v/>
      </c>
      <c r="ER256" s="26" t="str">
        <f>IFERROR(INDEX(BN$11:BN$2000,_xlfn.AGGREGATE(15,6,(ROW(BN$11:BN$2000)-ROW(BN$11)+1)/($AU$11:$AU$2000=$DY$8),ROWS(ER$11:ER256))),"")</f>
        <v/>
      </c>
      <c r="ES256" s="26" t="str">
        <f>IFERROR(INDEX(BO$11:BO$2000,_xlfn.AGGREGATE(15,6,(ROW(BO$11:BO$2000)-ROW(BO$11)+1)/($AU$11:$AU$2000=$DY$8),ROWS(ES$11:ES256))),"")</f>
        <v/>
      </c>
      <c r="ET256" s="63" t="str">
        <f>IFERROR(INDEX(BP$11:BP$2000,_xlfn.AGGREGATE(15,6,(ROW(BP$11:BP$2000)-ROW(BP$11)+1)/($AU$11:$AU$2000=$DY$8),ROWS(ET$11:ET256))),"")</f>
        <v/>
      </c>
      <c r="EU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49"/>
      <c r="FV256" s="21"/>
      <c r="FW256" s="25"/>
      <c r="FX256" s="25"/>
      <c r="FY256" s="25"/>
      <c r="FZ256" s="25"/>
      <c r="GA256" s="25"/>
      <c r="GB256" s="25"/>
      <c r="GC256" s="25"/>
      <c r="GD256" s="25"/>
      <c r="GE256" s="25"/>
      <c r="GF256" s="25"/>
      <c r="GG256" s="25"/>
      <c r="GH256" s="25"/>
      <c r="GI256" s="25"/>
      <c r="GJ256" s="25"/>
      <c r="GK256" s="25"/>
      <c r="GL256" s="25"/>
      <c r="GM256" s="25"/>
      <c r="GN256" s="25"/>
    </row>
    <row r="257" spans="14:196" x14ac:dyDescent="0.3">
      <c r="N257" s="2"/>
      <c r="O257" s="25"/>
      <c r="P257" s="25"/>
      <c r="Q257" s="25"/>
      <c r="R257" s="25"/>
      <c r="S257" s="25"/>
      <c r="T257" s="25"/>
      <c r="U257" s="25"/>
      <c r="V257" s="2"/>
      <c r="W257" s="2"/>
      <c r="X257" s="2"/>
      <c r="Y257" s="25"/>
      <c r="Z257" s="25"/>
      <c r="AA257" s="25"/>
      <c r="AB257" s="2"/>
      <c r="AC257" s="25"/>
      <c r="AD257" s="25"/>
      <c r="AE257" s="25"/>
      <c r="AF257" s="25"/>
      <c r="AG257" s="25"/>
      <c r="AH257" s="25"/>
      <c r="AI257" s="25"/>
      <c r="AJ257" s="25"/>
      <c r="AK257" s="25"/>
      <c r="AL257" s="25"/>
      <c r="AM257" s="25"/>
      <c r="AN257" s="25"/>
      <c r="AO257" s="25"/>
      <c r="AP257" s="25"/>
      <c r="AQ257" s="25"/>
      <c r="AR257" s="142"/>
      <c r="AS257" s="18">
        <v>48</v>
      </c>
      <c r="AT257" s="26" t="s">
        <v>122</v>
      </c>
      <c r="AU257" s="4" t="str">
        <f t="shared" si="312"/>
        <v>FAIL</v>
      </c>
      <c r="AV257" s="26">
        <v>3</v>
      </c>
      <c r="AW257" s="26">
        <v>3</v>
      </c>
      <c r="AX257" s="26">
        <v>1</v>
      </c>
      <c r="AY257" s="26">
        <v>1</v>
      </c>
      <c r="AZ257" s="26">
        <v>3</v>
      </c>
      <c r="BA257" s="26">
        <v>3</v>
      </c>
      <c r="BB257" s="26">
        <v>1</v>
      </c>
      <c r="BC257" s="26">
        <v>1</v>
      </c>
      <c r="BD257" s="26">
        <f t="shared" si="345"/>
        <v>198</v>
      </c>
      <c r="BE257" s="26"/>
      <c r="BF257" s="26">
        <f t="shared" si="346"/>
        <v>294</v>
      </c>
      <c r="BG257" s="63">
        <f t="shared" si="344"/>
        <v>48</v>
      </c>
      <c r="BH257" s="26"/>
      <c r="BI257" s="138">
        <f t="shared" si="347"/>
        <v>294</v>
      </c>
      <c r="BJ257" s="138">
        <f t="shared" si="348"/>
        <v>588</v>
      </c>
      <c r="BK257" s="138">
        <f t="shared" si="349"/>
        <v>786</v>
      </c>
      <c r="BL257" s="138">
        <f t="shared" si="350"/>
        <v>984</v>
      </c>
      <c r="BM257" s="138">
        <f t="shared" si="351"/>
        <v>1278</v>
      </c>
      <c r="BN257" s="138">
        <f t="shared" si="352"/>
        <v>1572</v>
      </c>
      <c r="BO257" s="138">
        <f t="shared" si="353"/>
        <v>1770</v>
      </c>
      <c r="BP257" s="138">
        <f t="shared" si="354"/>
        <v>0</v>
      </c>
      <c r="BQ257" s="26"/>
      <c r="BR257" s="26" t="str">
        <f t="shared" si="323"/>
        <v>no</v>
      </c>
      <c r="BS257" s="26" t="str">
        <f t="shared" si="309"/>
        <v>Int</v>
      </c>
      <c r="BT257" s="26"/>
      <c r="BU257" s="26"/>
      <c r="BV257" s="1">
        <f t="shared" si="355"/>
        <v>0</v>
      </c>
      <c r="BW257" s="1">
        <f t="shared" si="355"/>
        <v>0</v>
      </c>
      <c r="BX257" s="1">
        <f t="shared" si="355"/>
        <v>0</v>
      </c>
      <c r="BY257" s="1">
        <f t="shared" si="355"/>
        <v>0</v>
      </c>
      <c r="BZ257" s="1">
        <f t="shared" si="355"/>
        <v>0</v>
      </c>
      <c r="CA257" s="1">
        <f t="shared" si="355"/>
        <v>0</v>
      </c>
      <c r="CB257" s="1">
        <f t="shared" si="355"/>
        <v>0</v>
      </c>
      <c r="CC257" s="1">
        <f t="shared" si="355"/>
        <v>1</v>
      </c>
      <c r="CD257" s="1">
        <f t="shared" si="355"/>
        <v>0</v>
      </c>
      <c r="CE257" s="1">
        <f t="shared" si="355"/>
        <v>0</v>
      </c>
      <c r="CF257" s="1">
        <f t="shared" si="356"/>
        <v>0</v>
      </c>
      <c r="CG257" s="1">
        <f t="shared" si="356"/>
        <v>0</v>
      </c>
      <c r="CH257" s="1">
        <f t="shared" si="356"/>
        <v>0</v>
      </c>
      <c r="CI257" s="1">
        <f t="shared" si="356"/>
        <v>0</v>
      </c>
      <c r="CJ257" s="1">
        <f t="shared" si="356"/>
        <v>0</v>
      </c>
      <c r="CK257" s="1">
        <f t="shared" si="356"/>
        <v>0</v>
      </c>
      <c r="CL257" s="1">
        <f t="shared" si="356"/>
        <v>0</v>
      </c>
      <c r="CM257" s="1">
        <f t="shared" si="356"/>
        <v>0</v>
      </c>
      <c r="CN257" s="1">
        <f t="shared" si="356"/>
        <v>0</v>
      </c>
      <c r="CO257" s="1">
        <f t="shared" si="356"/>
        <v>0</v>
      </c>
      <c r="CP257" s="1">
        <f t="shared" si="357"/>
        <v>0</v>
      </c>
      <c r="CQ257" s="1">
        <f t="shared" si="357"/>
        <v>0</v>
      </c>
      <c r="CR257" s="1">
        <f t="shared" si="357"/>
        <v>0</v>
      </c>
      <c r="CS257" s="1">
        <f t="shared" si="357"/>
        <v>0</v>
      </c>
      <c r="CT257" s="1">
        <f t="shared" si="357"/>
        <v>0</v>
      </c>
      <c r="CU257" s="1">
        <f t="shared" si="357"/>
        <v>0</v>
      </c>
      <c r="CV257" s="1">
        <f t="shared" si="357"/>
        <v>0</v>
      </c>
      <c r="CW257" s="1">
        <f t="shared" si="357"/>
        <v>0</v>
      </c>
      <c r="CX257" s="1">
        <f t="shared" si="357"/>
        <v>0</v>
      </c>
      <c r="CY257" s="1">
        <f t="shared" si="357"/>
        <v>0</v>
      </c>
      <c r="CZ257" s="1">
        <f t="shared" si="358"/>
        <v>0</v>
      </c>
      <c r="DA257" s="1">
        <f t="shared" si="358"/>
        <v>0</v>
      </c>
      <c r="DB257" s="1">
        <f t="shared" si="358"/>
        <v>1</v>
      </c>
      <c r="DC257" s="1">
        <f t="shared" si="358"/>
        <v>0</v>
      </c>
      <c r="DD257" s="1">
        <f t="shared" si="358"/>
        <v>0</v>
      </c>
      <c r="DE257" s="1">
        <f t="shared" si="358"/>
        <v>0</v>
      </c>
      <c r="DF257" s="1">
        <f t="shared" si="358"/>
        <v>0</v>
      </c>
      <c r="DG257" s="1">
        <f t="shared" si="358"/>
        <v>0</v>
      </c>
      <c r="DH257" s="1">
        <f t="shared" si="358"/>
        <v>0</v>
      </c>
      <c r="DI257" s="1">
        <f t="shared" si="358"/>
        <v>0</v>
      </c>
      <c r="DJ257" s="1">
        <f t="shared" si="359"/>
        <v>0</v>
      </c>
      <c r="DK257" s="1">
        <f t="shared" si="359"/>
        <v>0</v>
      </c>
      <c r="DL257" s="1">
        <f t="shared" si="359"/>
        <v>0</v>
      </c>
      <c r="DM257" s="1">
        <f t="shared" si="359"/>
        <v>0</v>
      </c>
      <c r="DN257" s="1">
        <f t="shared" si="359"/>
        <v>0</v>
      </c>
      <c r="DO257" s="1">
        <f t="shared" si="359"/>
        <v>0</v>
      </c>
      <c r="DP257" s="26"/>
      <c r="DQ257" s="26"/>
      <c r="DR257" s="26"/>
      <c r="DS257" s="26"/>
      <c r="DT257" s="26"/>
      <c r="DU257" s="142"/>
      <c r="DV257" s="26"/>
      <c r="DW257" s="48">
        <v>244</v>
      </c>
      <c r="DX257" s="26" t="str">
        <f>IFERROR(INDEX(AT$11:AT$2000,_xlfn.AGGREGATE(15,6,(ROW(AT$11:AT$2000)-ROW(AT$11)+1)/($AU$11:$AU$2000=$DY$8),ROWS(DX$11:DX257))),"")</f>
        <v/>
      </c>
      <c r="DY257" s="4" t="str">
        <f>IFERROR(INDEX(AU$11:AU$2000,_xlfn.AGGREGATE(15,6,(ROW(AU$11:AU$2000)-ROW(AU$11)+1)/($AU$11:$AU$2000=$DY$8),ROWS(DY$11:DY257))),"")</f>
        <v/>
      </c>
      <c r="DZ257" s="26" t="str">
        <f>IFERROR(INDEX(AV$11:AV$2000,_xlfn.AGGREGATE(15,6,(ROW(AV$11:AV$2000)-ROW(AV$11)+1)/($AU$11:$AU$2000=$DY$8),ROWS(DZ$11:DZ257))),"")</f>
        <v/>
      </c>
      <c r="EA257" s="26" t="str">
        <f>IFERROR(INDEX(AW$11:AW$2000,_xlfn.AGGREGATE(15,6,(ROW(AW$11:AW$2000)-ROW(AW$11)+1)/($AU$11:$AU$2000=$DY$8),ROWS(EA$11:EA257))),"")</f>
        <v/>
      </c>
      <c r="EB257" s="26" t="str">
        <f>IFERROR(INDEX(AX$11:AX$2000,_xlfn.AGGREGATE(15,6,(ROW(AX$11:AX$2000)-ROW(AX$11)+1)/($AU$11:$AU$2000=$DY$8),ROWS(EB$11:EB257))),"")</f>
        <v/>
      </c>
      <c r="EC257" s="26" t="str">
        <f>IFERROR(INDEX(AY$11:AY$2000,_xlfn.AGGREGATE(15,6,(ROW(AY$11:AY$2000)-ROW(AY$11)+1)/($AU$11:$AU$2000=$DY$8),ROWS(EC$11:EC257))),"")</f>
        <v/>
      </c>
      <c r="ED257" s="26" t="str">
        <f>IFERROR(INDEX(AZ$11:AZ$2000,_xlfn.AGGREGATE(15,6,(ROW(AZ$11:AZ$2000)-ROW(AZ$11)+1)/($AU$11:$AU$2000=$DY$8),ROWS(ED$11:ED257))),"")</f>
        <v/>
      </c>
      <c r="EE257" s="26" t="str">
        <f>IFERROR(INDEX(BA$11:BA$2000,_xlfn.AGGREGATE(15,6,(ROW(BA$11:BA$2000)-ROW(BA$11)+1)/($AU$11:$AU$2000=$DY$8),ROWS(EE$11:EE257))),"")</f>
        <v/>
      </c>
      <c r="EF257" s="26" t="str">
        <f>IFERROR(INDEX(BB$11:BB$2000,_xlfn.AGGREGATE(15,6,(ROW(BB$11:BB$2000)-ROW(BB$11)+1)/($AU$11:$AU$2000=$DY$8),ROWS(EF$11:EF257))),"")</f>
        <v/>
      </c>
      <c r="EG257" s="26" t="str">
        <f>IFERROR(INDEX(BC$11:BC$2000,_xlfn.AGGREGATE(15,6,(ROW(BC$11:BC$2000)-ROW(BC$11)+1)/($AU$11:$AU$2000=$DY$8),ROWS(EG$11:EG257))),"")</f>
        <v/>
      </c>
      <c r="EH257" s="26" t="str">
        <f>IFERROR(INDEX(BD$11:BD$2000,_xlfn.AGGREGATE(15,6,(ROW(BD$11:BD$2000)-ROW(BD$11)+1)/($AU$11:$AU$2000=$DY$8),ROWS(EH$11:EH257))),"")</f>
        <v/>
      </c>
      <c r="EI257" s="26" t="str">
        <f>IFERROR(INDEX(BE$11:BE$2000,_xlfn.AGGREGATE(15,6,(ROW(BE$11:BE$2000)-ROW(BE$11)+1)/($AU$11:$AU$2000=$DY$8),ROWS(EI$11:EI257))),"")</f>
        <v/>
      </c>
      <c r="EJ257" s="26" t="str">
        <f>IFERROR(INDEX(BF$11:BF$2000,_xlfn.AGGREGATE(15,6,(ROW(BF$11:BF$2000)-ROW(BF$11)+1)/($AU$11:$AU$2000=$DY$8),ROWS(EJ$11:EJ257))),"")</f>
        <v/>
      </c>
      <c r="EK257" s="26" t="str">
        <f>IFERROR(INDEX(BG$11:BG$2000,_xlfn.AGGREGATE(15,6,(ROW(BG$11:BG$2000)-ROW(BG$11)+1)/($AU$11:$AU$2000=$DY$8),ROWS(EK$11:EK257))),"")</f>
        <v/>
      </c>
      <c r="EL257" s="26" t="str">
        <f>IFERROR(INDEX(BH$11:BH$2000,_xlfn.AGGREGATE(15,6,(ROW(BH$11:BH$2000)-ROW(BH$11)+1)/($AU$11:$AU$2000=$DY$8),ROWS(EL$11:EL257))),"")</f>
        <v/>
      </c>
      <c r="EM257" s="26" t="str">
        <f>IFERROR(INDEX(BI$11:BI$2000,_xlfn.AGGREGATE(15,6,(ROW(BI$11:BI$2000)-ROW(BI$11)+1)/($AU$11:$AU$2000=$DY$8),ROWS(EM$11:EM257))),"")</f>
        <v/>
      </c>
      <c r="EN257" s="26" t="str">
        <f>IFERROR(INDEX(BJ$11:BJ$2000,_xlfn.AGGREGATE(15,6,(ROW(BJ$11:BJ$2000)-ROW(BJ$11)+1)/($AU$11:$AU$2000=$DY$8),ROWS(EN$11:EN257))),"")</f>
        <v/>
      </c>
      <c r="EO257" s="26" t="str">
        <f>IFERROR(INDEX(BK$11:BK$2000,_xlfn.AGGREGATE(15,6,(ROW(BK$11:BK$2000)-ROW(BK$11)+1)/($AU$11:$AU$2000=$DY$8),ROWS(EO$11:EO257))),"")</f>
        <v/>
      </c>
      <c r="EP257" s="26" t="str">
        <f>IFERROR(INDEX(BL$11:BL$2000,_xlfn.AGGREGATE(15,6,(ROW(BL$11:BL$2000)-ROW(BL$11)+1)/($AU$11:$AU$2000=$DY$8),ROWS(EP$11:EP257))),"")</f>
        <v/>
      </c>
      <c r="EQ257" s="26" t="str">
        <f>IFERROR(INDEX(BM$11:BM$2000,_xlfn.AGGREGATE(15,6,(ROW(BM$11:BM$2000)-ROW(BM$11)+1)/($AU$11:$AU$2000=$DY$8),ROWS(EQ$11:EQ257))),"")</f>
        <v/>
      </c>
      <c r="ER257" s="26" t="str">
        <f>IFERROR(INDEX(BN$11:BN$2000,_xlfn.AGGREGATE(15,6,(ROW(BN$11:BN$2000)-ROW(BN$11)+1)/($AU$11:$AU$2000=$DY$8),ROWS(ER$11:ER257))),"")</f>
        <v/>
      </c>
      <c r="ES257" s="26" t="str">
        <f>IFERROR(INDEX(BO$11:BO$2000,_xlfn.AGGREGATE(15,6,(ROW(BO$11:BO$2000)-ROW(BO$11)+1)/($AU$11:$AU$2000=$DY$8),ROWS(ES$11:ES257))),"")</f>
        <v/>
      </c>
      <c r="ET257" s="63" t="str">
        <f>IFERROR(INDEX(BP$11:BP$2000,_xlfn.AGGREGATE(15,6,(ROW(BP$11:BP$2000)-ROW(BP$11)+1)/($AU$11:$AU$2000=$DY$8),ROWS(ET$11:ET257))),"")</f>
        <v/>
      </c>
      <c r="EU257" s="25"/>
      <c r="EX257" s="25"/>
      <c r="EY257" s="25"/>
      <c r="EZ257" s="25"/>
      <c r="FA257" s="25"/>
      <c r="FB257" s="25"/>
      <c r="FC257" s="25"/>
      <c r="FD257" s="25"/>
      <c r="FE257" s="25"/>
      <c r="FF257" s="25"/>
      <c r="FG257" s="25"/>
      <c r="FH257" s="25"/>
      <c r="FI257" s="25"/>
      <c r="FJ257" s="25"/>
      <c r="FK257" s="25"/>
      <c r="FL257" s="25"/>
      <c r="FM257" s="25"/>
      <c r="FN257" s="25"/>
      <c r="FO257" s="25"/>
      <c r="FP257" s="25"/>
      <c r="FQ257" s="25"/>
      <c r="FR257" s="25"/>
      <c r="FS257" s="25"/>
      <c r="FT257" s="25"/>
      <c r="FU257" s="49"/>
      <c r="FV257" s="21"/>
      <c r="FW257" s="25"/>
      <c r="FX257" s="25"/>
      <c r="FY257" s="25"/>
      <c r="FZ257" s="25"/>
      <c r="GA257" s="25"/>
      <c r="GB257" s="25"/>
      <c r="GC257" s="25"/>
      <c r="GD257" s="25"/>
      <c r="GE257" s="25"/>
      <c r="GF257" s="25"/>
      <c r="GG257" s="25"/>
      <c r="GH257" s="25"/>
      <c r="GI257" s="25"/>
      <c r="GJ257" s="25"/>
      <c r="GK257" s="25"/>
      <c r="GL257" s="25"/>
      <c r="GM257" s="25"/>
      <c r="GN257" s="25"/>
    </row>
    <row r="258" spans="14:196" x14ac:dyDescent="0.3">
      <c r="N258" s="2"/>
      <c r="O258" s="25"/>
      <c r="P258" s="25"/>
      <c r="Q258" s="25"/>
      <c r="R258" s="25"/>
      <c r="S258" s="25"/>
      <c r="T258" s="25"/>
      <c r="U258" s="25"/>
      <c r="V258" s="2"/>
      <c r="W258" s="2"/>
      <c r="X258" s="2"/>
      <c r="Y258" s="25"/>
      <c r="Z258" s="25"/>
      <c r="AA258" s="25"/>
      <c r="AB258" s="2"/>
      <c r="AC258" s="25"/>
      <c r="AD258" s="25"/>
      <c r="AE258" s="25"/>
      <c r="AF258" s="25"/>
      <c r="AG258" s="25"/>
      <c r="AH258" s="25"/>
      <c r="AI258" s="25"/>
      <c r="AJ258" s="25"/>
      <c r="AK258" s="25"/>
      <c r="AL258" s="25"/>
      <c r="AM258" s="25"/>
      <c r="AN258" s="25"/>
      <c r="AO258" s="25"/>
      <c r="AP258" s="25"/>
      <c r="AQ258" s="25"/>
      <c r="AR258" s="142"/>
      <c r="AS258" s="18">
        <v>49</v>
      </c>
      <c r="AT258" s="26" t="s">
        <v>122</v>
      </c>
      <c r="AU258" s="4" t="str">
        <f t="shared" si="312"/>
        <v>FAIL</v>
      </c>
      <c r="AV258" s="26">
        <v>3</v>
      </c>
      <c r="AW258" s="26">
        <v>3</v>
      </c>
      <c r="AX258" s="26">
        <v>1</v>
      </c>
      <c r="AY258" s="26">
        <v>1</v>
      </c>
      <c r="AZ258" s="26">
        <v>3</v>
      </c>
      <c r="BA258" s="26">
        <v>3</v>
      </c>
      <c r="BB258" s="26">
        <v>1</v>
      </c>
      <c r="BC258" s="26">
        <v>1</v>
      </c>
      <c r="BD258" s="26">
        <f t="shared" si="345"/>
        <v>197</v>
      </c>
      <c r="BE258" s="26"/>
      <c r="BF258" s="26">
        <f t="shared" si="346"/>
        <v>295</v>
      </c>
      <c r="BG258" s="63">
        <f t="shared" si="344"/>
        <v>49</v>
      </c>
      <c r="BH258" s="26"/>
      <c r="BI258" s="138">
        <f t="shared" si="347"/>
        <v>295</v>
      </c>
      <c r="BJ258" s="138">
        <f t="shared" si="348"/>
        <v>590</v>
      </c>
      <c r="BK258" s="138">
        <f t="shared" si="349"/>
        <v>787</v>
      </c>
      <c r="BL258" s="138">
        <f t="shared" si="350"/>
        <v>984</v>
      </c>
      <c r="BM258" s="138">
        <f t="shared" si="351"/>
        <v>1279</v>
      </c>
      <c r="BN258" s="138">
        <f t="shared" si="352"/>
        <v>1574</v>
      </c>
      <c r="BO258" s="138">
        <f t="shared" si="353"/>
        <v>1771</v>
      </c>
      <c r="BP258" s="138">
        <f t="shared" si="354"/>
        <v>0</v>
      </c>
      <c r="BQ258" s="26"/>
      <c r="BR258" s="26" t="str">
        <f t="shared" si="323"/>
        <v>no</v>
      </c>
      <c r="BS258" s="26" t="str">
        <f t="shared" si="309"/>
        <v>Int</v>
      </c>
      <c r="BT258" s="26"/>
      <c r="BU258" s="26"/>
      <c r="BV258" s="1">
        <f t="shared" si="355"/>
        <v>0</v>
      </c>
      <c r="BW258" s="1">
        <f t="shared" si="355"/>
        <v>0</v>
      </c>
      <c r="BX258" s="1">
        <f t="shared" si="355"/>
        <v>0</v>
      </c>
      <c r="BY258" s="1">
        <f t="shared" si="355"/>
        <v>0</v>
      </c>
      <c r="BZ258" s="1">
        <f t="shared" si="355"/>
        <v>0</v>
      </c>
      <c r="CA258" s="1">
        <f t="shared" si="355"/>
        <v>0</v>
      </c>
      <c r="CB258" s="1">
        <f t="shared" si="355"/>
        <v>0</v>
      </c>
      <c r="CC258" s="1">
        <f t="shared" si="355"/>
        <v>0</v>
      </c>
      <c r="CD258" s="1">
        <f t="shared" si="355"/>
        <v>0</v>
      </c>
      <c r="CE258" s="1">
        <f t="shared" si="355"/>
        <v>0</v>
      </c>
      <c r="CF258" s="1">
        <f t="shared" si="356"/>
        <v>0</v>
      </c>
      <c r="CG258" s="1">
        <f t="shared" si="356"/>
        <v>0</v>
      </c>
      <c r="CH258" s="1">
        <f t="shared" si="356"/>
        <v>0</v>
      </c>
      <c r="CI258" s="1">
        <f t="shared" si="356"/>
        <v>0</v>
      </c>
      <c r="CJ258" s="1">
        <f t="shared" si="356"/>
        <v>0</v>
      </c>
      <c r="CK258" s="1">
        <f t="shared" si="356"/>
        <v>0</v>
      </c>
      <c r="CL258" s="1">
        <f t="shared" si="356"/>
        <v>0</v>
      </c>
      <c r="CM258" s="1">
        <f t="shared" si="356"/>
        <v>0</v>
      </c>
      <c r="CN258" s="1">
        <f t="shared" si="356"/>
        <v>0</v>
      </c>
      <c r="CO258" s="1">
        <f t="shared" si="356"/>
        <v>0</v>
      </c>
      <c r="CP258" s="1">
        <f t="shared" si="357"/>
        <v>0</v>
      </c>
      <c r="CQ258" s="1">
        <f t="shared" si="357"/>
        <v>0</v>
      </c>
      <c r="CR258" s="1">
        <f t="shared" si="357"/>
        <v>0</v>
      </c>
      <c r="CS258" s="1">
        <f t="shared" si="357"/>
        <v>0</v>
      </c>
      <c r="CT258" s="1">
        <f t="shared" si="357"/>
        <v>0</v>
      </c>
      <c r="CU258" s="1">
        <f t="shared" si="357"/>
        <v>0</v>
      </c>
      <c r="CV258" s="1">
        <f t="shared" si="357"/>
        <v>0</v>
      </c>
      <c r="CW258" s="1">
        <f t="shared" si="357"/>
        <v>0</v>
      </c>
      <c r="CX258" s="1">
        <f t="shared" si="357"/>
        <v>0</v>
      </c>
      <c r="CY258" s="1">
        <f t="shared" si="357"/>
        <v>0</v>
      </c>
      <c r="CZ258" s="1">
        <f t="shared" si="358"/>
        <v>0</v>
      </c>
      <c r="DA258" s="1">
        <f t="shared" si="358"/>
        <v>0</v>
      </c>
      <c r="DB258" s="1">
        <f t="shared" si="358"/>
        <v>1</v>
      </c>
      <c r="DC258" s="1">
        <f t="shared" si="358"/>
        <v>0</v>
      </c>
      <c r="DD258" s="1">
        <f t="shared" si="358"/>
        <v>0</v>
      </c>
      <c r="DE258" s="1">
        <f t="shared" si="358"/>
        <v>0</v>
      </c>
      <c r="DF258" s="1">
        <f t="shared" si="358"/>
        <v>0</v>
      </c>
      <c r="DG258" s="1">
        <f t="shared" si="358"/>
        <v>0</v>
      </c>
      <c r="DH258" s="1">
        <f t="shared" si="358"/>
        <v>0</v>
      </c>
      <c r="DI258" s="1">
        <f t="shared" si="358"/>
        <v>0</v>
      </c>
      <c r="DJ258" s="1">
        <f t="shared" si="359"/>
        <v>0</v>
      </c>
      <c r="DK258" s="1">
        <f t="shared" si="359"/>
        <v>0</v>
      </c>
      <c r="DL258" s="1">
        <f t="shared" si="359"/>
        <v>0</v>
      </c>
      <c r="DM258" s="1">
        <f t="shared" si="359"/>
        <v>0</v>
      </c>
      <c r="DN258" s="1">
        <f t="shared" si="359"/>
        <v>0</v>
      </c>
      <c r="DO258" s="1">
        <f t="shared" si="359"/>
        <v>0</v>
      </c>
      <c r="DP258" s="26"/>
      <c r="DQ258" s="26"/>
      <c r="DR258" s="26"/>
      <c r="DS258" s="26"/>
      <c r="DT258" s="26"/>
      <c r="DU258" s="142"/>
      <c r="DV258" s="26"/>
      <c r="DW258" s="48">
        <v>245</v>
      </c>
      <c r="DX258" s="26" t="str">
        <f>IFERROR(INDEX(AT$11:AT$2000,_xlfn.AGGREGATE(15,6,(ROW(AT$11:AT$2000)-ROW(AT$11)+1)/($AU$11:$AU$2000=$DY$8),ROWS(DX$11:DX258))),"")</f>
        <v/>
      </c>
      <c r="DY258" s="4" t="str">
        <f>IFERROR(INDEX(AU$11:AU$2000,_xlfn.AGGREGATE(15,6,(ROW(AU$11:AU$2000)-ROW(AU$11)+1)/($AU$11:$AU$2000=$DY$8),ROWS(DY$11:DY258))),"")</f>
        <v/>
      </c>
      <c r="DZ258" s="26" t="str">
        <f>IFERROR(INDEX(AV$11:AV$2000,_xlfn.AGGREGATE(15,6,(ROW(AV$11:AV$2000)-ROW(AV$11)+1)/($AU$11:$AU$2000=$DY$8),ROWS(DZ$11:DZ258))),"")</f>
        <v/>
      </c>
      <c r="EA258" s="26" t="str">
        <f>IFERROR(INDEX(AW$11:AW$2000,_xlfn.AGGREGATE(15,6,(ROW(AW$11:AW$2000)-ROW(AW$11)+1)/($AU$11:$AU$2000=$DY$8),ROWS(EA$11:EA258))),"")</f>
        <v/>
      </c>
      <c r="EB258" s="26" t="str">
        <f>IFERROR(INDEX(AX$11:AX$2000,_xlfn.AGGREGATE(15,6,(ROW(AX$11:AX$2000)-ROW(AX$11)+1)/($AU$11:$AU$2000=$DY$8),ROWS(EB$11:EB258))),"")</f>
        <v/>
      </c>
      <c r="EC258" s="26" t="str">
        <f>IFERROR(INDEX(AY$11:AY$2000,_xlfn.AGGREGATE(15,6,(ROW(AY$11:AY$2000)-ROW(AY$11)+1)/($AU$11:$AU$2000=$DY$8),ROWS(EC$11:EC258))),"")</f>
        <v/>
      </c>
      <c r="ED258" s="26" t="str">
        <f>IFERROR(INDEX(AZ$11:AZ$2000,_xlfn.AGGREGATE(15,6,(ROW(AZ$11:AZ$2000)-ROW(AZ$11)+1)/($AU$11:$AU$2000=$DY$8),ROWS(ED$11:ED258))),"")</f>
        <v/>
      </c>
      <c r="EE258" s="26" t="str">
        <f>IFERROR(INDEX(BA$11:BA$2000,_xlfn.AGGREGATE(15,6,(ROW(BA$11:BA$2000)-ROW(BA$11)+1)/($AU$11:$AU$2000=$DY$8),ROWS(EE$11:EE258))),"")</f>
        <v/>
      </c>
      <c r="EF258" s="26" t="str">
        <f>IFERROR(INDEX(BB$11:BB$2000,_xlfn.AGGREGATE(15,6,(ROW(BB$11:BB$2000)-ROW(BB$11)+1)/($AU$11:$AU$2000=$DY$8),ROWS(EF$11:EF258))),"")</f>
        <v/>
      </c>
      <c r="EG258" s="26" t="str">
        <f>IFERROR(INDEX(BC$11:BC$2000,_xlfn.AGGREGATE(15,6,(ROW(BC$11:BC$2000)-ROW(BC$11)+1)/($AU$11:$AU$2000=$DY$8),ROWS(EG$11:EG258))),"")</f>
        <v/>
      </c>
      <c r="EH258" s="26" t="str">
        <f>IFERROR(INDEX(BD$11:BD$2000,_xlfn.AGGREGATE(15,6,(ROW(BD$11:BD$2000)-ROW(BD$11)+1)/($AU$11:$AU$2000=$DY$8),ROWS(EH$11:EH258))),"")</f>
        <v/>
      </c>
      <c r="EI258" s="26" t="str">
        <f>IFERROR(INDEX(BE$11:BE$2000,_xlfn.AGGREGATE(15,6,(ROW(BE$11:BE$2000)-ROW(BE$11)+1)/($AU$11:$AU$2000=$DY$8),ROWS(EI$11:EI258))),"")</f>
        <v/>
      </c>
      <c r="EJ258" s="26" t="str">
        <f>IFERROR(INDEX(BF$11:BF$2000,_xlfn.AGGREGATE(15,6,(ROW(BF$11:BF$2000)-ROW(BF$11)+1)/($AU$11:$AU$2000=$DY$8),ROWS(EJ$11:EJ258))),"")</f>
        <v/>
      </c>
      <c r="EK258" s="26" t="str">
        <f>IFERROR(INDEX(BG$11:BG$2000,_xlfn.AGGREGATE(15,6,(ROW(BG$11:BG$2000)-ROW(BG$11)+1)/($AU$11:$AU$2000=$DY$8),ROWS(EK$11:EK258))),"")</f>
        <v/>
      </c>
      <c r="EL258" s="26" t="str">
        <f>IFERROR(INDEX(BH$11:BH$2000,_xlfn.AGGREGATE(15,6,(ROW(BH$11:BH$2000)-ROW(BH$11)+1)/($AU$11:$AU$2000=$DY$8),ROWS(EL$11:EL258))),"")</f>
        <v/>
      </c>
      <c r="EM258" s="26" t="str">
        <f>IFERROR(INDEX(BI$11:BI$2000,_xlfn.AGGREGATE(15,6,(ROW(BI$11:BI$2000)-ROW(BI$11)+1)/($AU$11:$AU$2000=$DY$8),ROWS(EM$11:EM258))),"")</f>
        <v/>
      </c>
      <c r="EN258" s="26" t="str">
        <f>IFERROR(INDEX(BJ$11:BJ$2000,_xlfn.AGGREGATE(15,6,(ROW(BJ$11:BJ$2000)-ROW(BJ$11)+1)/($AU$11:$AU$2000=$DY$8),ROWS(EN$11:EN258))),"")</f>
        <v/>
      </c>
      <c r="EO258" s="26" t="str">
        <f>IFERROR(INDEX(BK$11:BK$2000,_xlfn.AGGREGATE(15,6,(ROW(BK$11:BK$2000)-ROW(BK$11)+1)/($AU$11:$AU$2000=$DY$8),ROWS(EO$11:EO258))),"")</f>
        <v/>
      </c>
      <c r="EP258" s="26" t="str">
        <f>IFERROR(INDEX(BL$11:BL$2000,_xlfn.AGGREGATE(15,6,(ROW(BL$11:BL$2000)-ROW(BL$11)+1)/($AU$11:$AU$2000=$DY$8),ROWS(EP$11:EP258))),"")</f>
        <v/>
      </c>
      <c r="EQ258" s="26" t="str">
        <f>IFERROR(INDEX(BM$11:BM$2000,_xlfn.AGGREGATE(15,6,(ROW(BM$11:BM$2000)-ROW(BM$11)+1)/($AU$11:$AU$2000=$DY$8),ROWS(EQ$11:EQ258))),"")</f>
        <v/>
      </c>
      <c r="ER258" s="26" t="str">
        <f>IFERROR(INDEX(BN$11:BN$2000,_xlfn.AGGREGATE(15,6,(ROW(BN$11:BN$2000)-ROW(BN$11)+1)/($AU$11:$AU$2000=$DY$8),ROWS(ER$11:ER258))),"")</f>
        <v/>
      </c>
      <c r="ES258" s="26" t="str">
        <f>IFERROR(INDEX(BO$11:BO$2000,_xlfn.AGGREGATE(15,6,(ROW(BO$11:BO$2000)-ROW(BO$11)+1)/($AU$11:$AU$2000=$DY$8),ROWS(ES$11:ES258))),"")</f>
        <v/>
      </c>
      <c r="ET258" s="63" t="str">
        <f>IFERROR(INDEX(BP$11:BP$2000,_xlfn.AGGREGATE(15,6,(ROW(BP$11:BP$2000)-ROW(BP$11)+1)/($AU$11:$AU$2000=$DY$8),ROWS(ET$11:ET258))),"")</f>
        <v/>
      </c>
      <c r="EU258" s="25"/>
      <c r="EX258" s="25"/>
      <c r="EY258" s="25"/>
      <c r="EZ258" s="25"/>
      <c r="FA258" s="25"/>
      <c r="FB258" s="25"/>
      <c r="FC258" s="25"/>
      <c r="FD258" s="25"/>
      <c r="FE258" s="25"/>
      <c r="FF258" s="25"/>
      <c r="FG258" s="25"/>
      <c r="FH258" s="25"/>
      <c r="FI258" s="25"/>
      <c r="FJ258" s="25"/>
      <c r="FK258" s="25"/>
      <c r="FL258" s="25"/>
      <c r="FM258" s="25"/>
      <c r="FN258" s="25"/>
      <c r="FO258" s="25"/>
      <c r="FP258" s="25"/>
      <c r="FQ258" s="25"/>
      <c r="FR258" s="25"/>
      <c r="FS258" s="25"/>
      <c r="FT258" s="25"/>
      <c r="FU258" s="49"/>
      <c r="FV258" s="21"/>
      <c r="FW258" s="25"/>
      <c r="FX258" s="25"/>
      <c r="FY258" s="25"/>
      <c r="FZ258" s="25"/>
      <c r="GA258" s="25"/>
      <c r="GB258" s="25"/>
      <c r="GC258" s="25"/>
      <c r="GD258" s="25"/>
      <c r="GE258" s="25"/>
      <c r="GF258" s="25"/>
      <c r="GG258" s="25"/>
      <c r="GH258" s="25"/>
      <c r="GI258" s="25"/>
      <c r="GJ258" s="25"/>
      <c r="GK258" s="25"/>
      <c r="GL258" s="25"/>
      <c r="GM258" s="25"/>
      <c r="GN258" s="25"/>
    </row>
    <row r="259" spans="14:196" x14ac:dyDescent="0.3">
      <c r="N259" s="2"/>
      <c r="O259" s="25"/>
      <c r="P259" s="25"/>
      <c r="Q259" s="25"/>
      <c r="R259" s="25"/>
      <c r="S259" s="25"/>
      <c r="T259" s="25"/>
      <c r="U259" s="25"/>
      <c r="V259" s="2"/>
      <c r="W259" s="2"/>
      <c r="X259" s="2"/>
      <c r="Y259" s="25"/>
      <c r="Z259" s="25"/>
      <c r="AA259" s="25"/>
      <c r="AB259" s="2"/>
      <c r="AC259" s="25"/>
      <c r="AD259" s="25"/>
      <c r="AE259" s="25"/>
      <c r="AF259" s="25"/>
      <c r="AG259" s="25"/>
      <c r="AH259" s="25"/>
      <c r="AI259" s="25"/>
      <c r="AJ259" s="25"/>
      <c r="AK259" s="25"/>
      <c r="AL259" s="25"/>
      <c r="AM259" s="25"/>
      <c r="AN259" s="25"/>
      <c r="AO259" s="25"/>
      <c r="AP259" s="25"/>
      <c r="AQ259" s="25"/>
      <c r="AR259" s="142"/>
      <c r="AS259" s="18">
        <v>50</v>
      </c>
      <c r="AT259" s="26" t="s">
        <v>122</v>
      </c>
      <c r="AU259" s="64" t="str">
        <f t="shared" si="312"/>
        <v>FAIL</v>
      </c>
      <c r="AV259" s="33">
        <v>3</v>
      </c>
      <c r="AW259" s="33">
        <v>3</v>
      </c>
      <c r="AX259" s="33">
        <v>1</v>
      </c>
      <c r="AY259" s="33">
        <v>1</v>
      </c>
      <c r="AZ259" s="33">
        <v>3</v>
      </c>
      <c r="BA259" s="33">
        <v>3</v>
      </c>
      <c r="BB259" s="33">
        <v>1</v>
      </c>
      <c r="BC259" s="33">
        <v>1</v>
      </c>
      <c r="BD259" s="33">
        <f t="shared" si="345"/>
        <v>196</v>
      </c>
      <c r="BE259" s="33"/>
      <c r="BF259" s="33">
        <f t="shared" si="346"/>
        <v>296</v>
      </c>
      <c r="BG259" s="65">
        <f t="shared" si="344"/>
        <v>50</v>
      </c>
      <c r="BH259" s="26"/>
      <c r="BI259" s="138">
        <f t="shared" si="347"/>
        <v>296</v>
      </c>
      <c r="BJ259" s="138">
        <f t="shared" si="348"/>
        <v>592</v>
      </c>
      <c r="BK259" s="138">
        <f t="shared" si="349"/>
        <v>788</v>
      </c>
      <c r="BL259" s="138">
        <f t="shared" si="350"/>
        <v>984</v>
      </c>
      <c r="BM259" s="138">
        <f t="shared" si="351"/>
        <v>1280</v>
      </c>
      <c r="BN259" s="138">
        <f t="shared" si="352"/>
        <v>1576</v>
      </c>
      <c r="BO259" s="138">
        <f t="shared" si="353"/>
        <v>1772</v>
      </c>
      <c r="BP259" s="138">
        <f t="shared" si="354"/>
        <v>0</v>
      </c>
      <c r="BQ259" s="26"/>
      <c r="BR259" s="26" t="str">
        <f t="shared" si="323"/>
        <v>no</v>
      </c>
      <c r="BS259" s="26" t="str">
        <f t="shared" si="309"/>
        <v>Int</v>
      </c>
      <c r="BT259" s="26"/>
      <c r="BU259" s="26"/>
      <c r="BV259" s="1">
        <f t="shared" si="355"/>
        <v>0</v>
      </c>
      <c r="BW259" s="1">
        <f t="shared" si="355"/>
        <v>0</v>
      </c>
      <c r="BX259" s="1">
        <f t="shared" si="355"/>
        <v>0</v>
      </c>
      <c r="BY259" s="1">
        <f t="shared" si="355"/>
        <v>0</v>
      </c>
      <c r="BZ259" s="1">
        <f t="shared" si="355"/>
        <v>0</v>
      </c>
      <c r="CA259" s="1">
        <f t="shared" si="355"/>
        <v>0</v>
      </c>
      <c r="CB259" s="1">
        <f t="shared" si="355"/>
        <v>0</v>
      </c>
      <c r="CC259" s="1">
        <f t="shared" si="355"/>
        <v>0</v>
      </c>
      <c r="CD259" s="1">
        <f t="shared" si="355"/>
        <v>0</v>
      </c>
      <c r="CE259" s="1">
        <f t="shared" si="355"/>
        <v>0</v>
      </c>
      <c r="CF259" s="1">
        <f t="shared" si="356"/>
        <v>0</v>
      </c>
      <c r="CG259" s="1">
        <f t="shared" si="356"/>
        <v>0</v>
      </c>
      <c r="CH259" s="1">
        <f t="shared" si="356"/>
        <v>0</v>
      </c>
      <c r="CI259" s="1">
        <f t="shared" si="356"/>
        <v>0</v>
      </c>
      <c r="CJ259" s="1">
        <f t="shared" si="356"/>
        <v>0</v>
      </c>
      <c r="CK259" s="1">
        <f t="shared" si="356"/>
        <v>0</v>
      </c>
      <c r="CL259" s="1">
        <f t="shared" si="356"/>
        <v>0</v>
      </c>
      <c r="CM259" s="1">
        <f t="shared" si="356"/>
        <v>0</v>
      </c>
      <c r="CN259" s="1">
        <f t="shared" si="356"/>
        <v>0</v>
      </c>
      <c r="CO259" s="1">
        <f t="shared" si="356"/>
        <v>0</v>
      </c>
      <c r="CP259" s="1">
        <f t="shared" si="357"/>
        <v>0</v>
      </c>
      <c r="CQ259" s="1">
        <f t="shared" si="357"/>
        <v>0</v>
      </c>
      <c r="CR259" s="1">
        <f t="shared" si="357"/>
        <v>0</v>
      </c>
      <c r="CS259" s="1">
        <f t="shared" si="357"/>
        <v>0</v>
      </c>
      <c r="CT259" s="1">
        <f t="shared" si="357"/>
        <v>0</v>
      </c>
      <c r="CU259" s="1">
        <f t="shared" si="357"/>
        <v>0</v>
      </c>
      <c r="CV259" s="1">
        <f t="shared" si="357"/>
        <v>0</v>
      </c>
      <c r="CW259" s="1">
        <f t="shared" si="357"/>
        <v>0</v>
      </c>
      <c r="CX259" s="1">
        <f t="shared" si="357"/>
        <v>0</v>
      </c>
      <c r="CY259" s="1">
        <f t="shared" si="357"/>
        <v>0</v>
      </c>
      <c r="CZ259" s="1">
        <f t="shared" si="358"/>
        <v>0</v>
      </c>
      <c r="DA259" s="1">
        <f t="shared" si="358"/>
        <v>0</v>
      </c>
      <c r="DB259" s="1">
        <f t="shared" si="358"/>
        <v>1</v>
      </c>
      <c r="DC259" s="1">
        <f t="shared" si="358"/>
        <v>0</v>
      </c>
      <c r="DD259" s="1">
        <f t="shared" si="358"/>
        <v>0</v>
      </c>
      <c r="DE259" s="1">
        <f t="shared" si="358"/>
        <v>0</v>
      </c>
      <c r="DF259" s="1">
        <f t="shared" si="358"/>
        <v>0</v>
      </c>
      <c r="DG259" s="1">
        <f t="shared" si="358"/>
        <v>0</v>
      </c>
      <c r="DH259" s="1">
        <f t="shared" si="358"/>
        <v>0</v>
      </c>
      <c r="DI259" s="1">
        <f t="shared" si="358"/>
        <v>0</v>
      </c>
      <c r="DJ259" s="1">
        <f t="shared" si="359"/>
        <v>0</v>
      </c>
      <c r="DK259" s="1">
        <f t="shared" si="359"/>
        <v>0</v>
      </c>
      <c r="DL259" s="1">
        <f t="shared" si="359"/>
        <v>0</v>
      </c>
      <c r="DM259" s="1">
        <f t="shared" si="359"/>
        <v>0</v>
      </c>
      <c r="DN259" s="1">
        <f t="shared" si="359"/>
        <v>0</v>
      </c>
      <c r="DO259" s="1">
        <f t="shared" si="359"/>
        <v>0</v>
      </c>
      <c r="DP259" s="26"/>
      <c r="DQ259" s="26"/>
      <c r="DR259" s="26"/>
      <c r="DS259" s="26"/>
      <c r="DT259" s="26"/>
      <c r="DU259" s="142"/>
      <c r="DV259" s="26"/>
      <c r="DW259" s="48">
        <v>246</v>
      </c>
      <c r="DX259" s="26" t="str">
        <f>IFERROR(INDEX(AT$11:AT$2000,_xlfn.AGGREGATE(15,6,(ROW(AT$11:AT$2000)-ROW(AT$11)+1)/($AU$11:$AU$2000=$DY$8),ROWS(DX$11:DX259))),"")</f>
        <v/>
      </c>
      <c r="DY259" s="4" t="str">
        <f>IFERROR(INDEX(AU$11:AU$2000,_xlfn.AGGREGATE(15,6,(ROW(AU$11:AU$2000)-ROW(AU$11)+1)/($AU$11:$AU$2000=$DY$8),ROWS(DY$11:DY259))),"")</f>
        <v/>
      </c>
      <c r="DZ259" s="26" t="str">
        <f>IFERROR(INDEX(AV$11:AV$2000,_xlfn.AGGREGATE(15,6,(ROW(AV$11:AV$2000)-ROW(AV$11)+1)/($AU$11:$AU$2000=$DY$8),ROWS(DZ$11:DZ259))),"")</f>
        <v/>
      </c>
      <c r="EA259" s="26" t="str">
        <f>IFERROR(INDEX(AW$11:AW$2000,_xlfn.AGGREGATE(15,6,(ROW(AW$11:AW$2000)-ROW(AW$11)+1)/($AU$11:$AU$2000=$DY$8),ROWS(EA$11:EA259))),"")</f>
        <v/>
      </c>
      <c r="EB259" s="26" t="str">
        <f>IFERROR(INDEX(AX$11:AX$2000,_xlfn.AGGREGATE(15,6,(ROW(AX$11:AX$2000)-ROW(AX$11)+1)/($AU$11:$AU$2000=$DY$8),ROWS(EB$11:EB259))),"")</f>
        <v/>
      </c>
      <c r="EC259" s="26" t="str">
        <f>IFERROR(INDEX(AY$11:AY$2000,_xlfn.AGGREGATE(15,6,(ROW(AY$11:AY$2000)-ROW(AY$11)+1)/($AU$11:$AU$2000=$DY$8),ROWS(EC$11:EC259))),"")</f>
        <v/>
      </c>
      <c r="ED259" s="26" t="str">
        <f>IFERROR(INDEX(AZ$11:AZ$2000,_xlfn.AGGREGATE(15,6,(ROW(AZ$11:AZ$2000)-ROW(AZ$11)+1)/($AU$11:$AU$2000=$DY$8),ROWS(ED$11:ED259))),"")</f>
        <v/>
      </c>
      <c r="EE259" s="26" t="str">
        <f>IFERROR(INDEX(BA$11:BA$2000,_xlfn.AGGREGATE(15,6,(ROW(BA$11:BA$2000)-ROW(BA$11)+1)/($AU$11:$AU$2000=$DY$8),ROWS(EE$11:EE259))),"")</f>
        <v/>
      </c>
      <c r="EF259" s="26" t="str">
        <f>IFERROR(INDEX(BB$11:BB$2000,_xlfn.AGGREGATE(15,6,(ROW(BB$11:BB$2000)-ROW(BB$11)+1)/($AU$11:$AU$2000=$DY$8),ROWS(EF$11:EF259))),"")</f>
        <v/>
      </c>
      <c r="EG259" s="26" t="str">
        <f>IFERROR(INDEX(BC$11:BC$2000,_xlfn.AGGREGATE(15,6,(ROW(BC$11:BC$2000)-ROW(BC$11)+1)/($AU$11:$AU$2000=$DY$8),ROWS(EG$11:EG259))),"")</f>
        <v/>
      </c>
      <c r="EH259" s="26" t="str">
        <f>IFERROR(INDEX(BD$11:BD$2000,_xlfn.AGGREGATE(15,6,(ROW(BD$11:BD$2000)-ROW(BD$11)+1)/($AU$11:$AU$2000=$DY$8),ROWS(EH$11:EH259))),"")</f>
        <v/>
      </c>
      <c r="EI259" s="26" t="str">
        <f>IFERROR(INDEX(BE$11:BE$2000,_xlfn.AGGREGATE(15,6,(ROW(BE$11:BE$2000)-ROW(BE$11)+1)/($AU$11:$AU$2000=$DY$8),ROWS(EI$11:EI259))),"")</f>
        <v/>
      </c>
      <c r="EJ259" s="26" t="str">
        <f>IFERROR(INDEX(BF$11:BF$2000,_xlfn.AGGREGATE(15,6,(ROW(BF$11:BF$2000)-ROW(BF$11)+1)/($AU$11:$AU$2000=$DY$8),ROWS(EJ$11:EJ259))),"")</f>
        <v/>
      </c>
      <c r="EK259" s="26" t="str">
        <f>IFERROR(INDEX(BG$11:BG$2000,_xlfn.AGGREGATE(15,6,(ROW(BG$11:BG$2000)-ROW(BG$11)+1)/($AU$11:$AU$2000=$DY$8),ROWS(EK$11:EK259))),"")</f>
        <v/>
      </c>
      <c r="EL259" s="26" t="str">
        <f>IFERROR(INDEX(BH$11:BH$2000,_xlfn.AGGREGATE(15,6,(ROW(BH$11:BH$2000)-ROW(BH$11)+1)/($AU$11:$AU$2000=$DY$8),ROWS(EL$11:EL259))),"")</f>
        <v/>
      </c>
      <c r="EM259" s="26" t="str">
        <f>IFERROR(INDEX(BI$11:BI$2000,_xlfn.AGGREGATE(15,6,(ROW(BI$11:BI$2000)-ROW(BI$11)+1)/($AU$11:$AU$2000=$DY$8),ROWS(EM$11:EM259))),"")</f>
        <v/>
      </c>
      <c r="EN259" s="26" t="str">
        <f>IFERROR(INDEX(BJ$11:BJ$2000,_xlfn.AGGREGATE(15,6,(ROW(BJ$11:BJ$2000)-ROW(BJ$11)+1)/($AU$11:$AU$2000=$DY$8),ROWS(EN$11:EN259))),"")</f>
        <v/>
      </c>
      <c r="EO259" s="26" t="str">
        <f>IFERROR(INDEX(BK$11:BK$2000,_xlfn.AGGREGATE(15,6,(ROW(BK$11:BK$2000)-ROW(BK$11)+1)/($AU$11:$AU$2000=$DY$8),ROWS(EO$11:EO259))),"")</f>
        <v/>
      </c>
      <c r="EP259" s="26" t="str">
        <f>IFERROR(INDEX(BL$11:BL$2000,_xlfn.AGGREGATE(15,6,(ROW(BL$11:BL$2000)-ROW(BL$11)+1)/($AU$11:$AU$2000=$DY$8),ROWS(EP$11:EP259))),"")</f>
        <v/>
      </c>
      <c r="EQ259" s="26" t="str">
        <f>IFERROR(INDEX(BM$11:BM$2000,_xlfn.AGGREGATE(15,6,(ROW(BM$11:BM$2000)-ROW(BM$11)+1)/($AU$11:$AU$2000=$DY$8),ROWS(EQ$11:EQ259))),"")</f>
        <v/>
      </c>
      <c r="ER259" s="26" t="str">
        <f>IFERROR(INDEX(BN$11:BN$2000,_xlfn.AGGREGATE(15,6,(ROW(BN$11:BN$2000)-ROW(BN$11)+1)/($AU$11:$AU$2000=$DY$8),ROWS(ER$11:ER259))),"")</f>
        <v/>
      </c>
      <c r="ES259" s="26" t="str">
        <f>IFERROR(INDEX(BO$11:BO$2000,_xlfn.AGGREGATE(15,6,(ROW(BO$11:BO$2000)-ROW(BO$11)+1)/($AU$11:$AU$2000=$DY$8),ROWS(ES$11:ES259))),"")</f>
        <v/>
      </c>
      <c r="ET259" s="63" t="str">
        <f>IFERROR(INDEX(BP$11:BP$2000,_xlfn.AGGREGATE(15,6,(ROW(BP$11:BP$2000)-ROW(BP$11)+1)/($AU$11:$AU$2000=$DY$8),ROWS(ET$11:ET259))),"")</f>
        <v/>
      </c>
      <c r="EU259" s="25"/>
      <c r="EX259" s="25"/>
      <c r="EY259" s="25"/>
      <c r="EZ259" s="25"/>
      <c r="FA259" s="25"/>
      <c r="FB259" s="25"/>
      <c r="FC259" s="25"/>
      <c r="FD259" s="25"/>
      <c r="FE259" s="25"/>
      <c r="FF259" s="25"/>
      <c r="FG259" s="25"/>
      <c r="FH259" s="25"/>
      <c r="FI259" s="25"/>
      <c r="FJ259" s="25"/>
      <c r="FK259" s="25"/>
      <c r="FL259" s="25"/>
      <c r="FM259" s="25"/>
      <c r="FN259" s="25"/>
      <c r="FO259" s="25"/>
      <c r="FP259" s="25"/>
      <c r="FQ259" s="25"/>
      <c r="FR259" s="25"/>
      <c r="FS259" s="25"/>
      <c r="FT259" s="25"/>
      <c r="FU259" s="49"/>
      <c r="FV259" s="21"/>
      <c r="FW259" s="25"/>
      <c r="FX259" s="25"/>
      <c r="FY259" s="25"/>
      <c r="FZ259" s="25"/>
      <c r="GA259" s="25"/>
      <c r="GB259" s="25"/>
      <c r="GC259" s="25"/>
      <c r="GD259" s="25"/>
      <c r="GE259" s="25"/>
      <c r="GF259" s="25"/>
      <c r="GG259" s="25"/>
      <c r="GH259" s="25"/>
      <c r="GI259" s="25"/>
      <c r="GJ259" s="25"/>
      <c r="GK259" s="25"/>
      <c r="GL259" s="25"/>
      <c r="GM259" s="25"/>
      <c r="GN259" s="25"/>
    </row>
    <row r="260" spans="14:196" x14ac:dyDescent="0.3">
      <c r="N260" s="2"/>
      <c r="O260" s="25"/>
      <c r="P260" s="25"/>
      <c r="Q260" s="25"/>
      <c r="R260" s="25"/>
      <c r="S260" s="25"/>
      <c r="T260" s="25"/>
      <c r="U260" s="25"/>
      <c r="V260" s="2"/>
      <c r="W260" s="2"/>
      <c r="X260" s="2"/>
      <c r="Y260" s="25"/>
      <c r="Z260" s="25"/>
      <c r="AA260" s="25"/>
      <c r="AB260" s="2"/>
      <c r="AC260" s="25"/>
      <c r="AD260" s="25"/>
      <c r="AE260" s="25"/>
      <c r="AF260" s="25"/>
      <c r="AG260" s="25"/>
      <c r="AH260" s="25"/>
      <c r="AI260" s="25"/>
      <c r="AJ260" s="25"/>
      <c r="AK260" s="25"/>
      <c r="AL260" s="25"/>
      <c r="AM260" s="25"/>
      <c r="AN260" s="25"/>
      <c r="AO260" s="25"/>
      <c r="AP260" s="25"/>
      <c r="AQ260" s="25"/>
      <c r="AR260" s="142"/>
      <c r="BR260" s="26"/>
      <c r="BS260" s="26"/>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26"/>
      <c r="DQ260" s="26"/>
      <c r="DR260" s="26"/>
      <c r="DS260" s="26"/>
      <c r="DT260" s="26"/>
      <c r="DU260" s="142"/>
      <c r="DV260" s="26"/>
      <c r="DW260" s="48">
        <v>247</v>
      </c>
      <c r="DX260" s="26" t="str">
        <f>IFERROR(INDEX(AT$11:AT$2000,_xlfn.AGGREGATE(15,6,(ROW(AT$11:AT$2000)-ROW(AT$11)+1)/($AU$11:$AU$2000=$DY$8),ROWS(DX$11:DX260))),"")</f>
        <v/>
      </c>
      <c r="DY260" s="4" t="str">
        <f>IFERROR(INDEX(AU$11:AU$2000,_xlfn.AGGREGATE(15,6,(ROW(AU$11:AU$2000)-ROW(AU$11)+1)/($AU$11:$AU$2000=$DY$8),ROWS(DY$11:DY260))),"")</f>
        <v/>
      </c>
      <c r="DZ260" s="26" t="str">
        <f>IFERROR(INDEX(AV$11:AV$2000,_xlfn.AGGREGATE(15,6,(ROW(AV$11:AV$2000)-ROW(AV$11)+1)/($AU$11:$AU$2000=$DY$8),ROWS(DZ$11:DZ260))),"")</f>
        <v/>
      </c>
      <c r="EA260" s="26" t="str">
        <f>IFERROR(INDEX(AW$11:AW$2000,_xlfn.AGGREGATE(15,6,(ROW(AW$11:AW$2000)-ROW(AW$11)+1)/($AU$11:$AU$2000=$DY$8),ROWS(EA$11:EA260))),"")</f>
        <v/>
      </c>
      <c r="EB260" s="26" t="str">
        <f>IFERROR(INDEX(AX$11:AX$2000,_xlfn.AGGREGATE(15,6,(ROW(AX$11:AX$2000)-ROW(AX$11)+1)/($AU$11:$AU$2000=$DY$8),ROWS(EB$11:EB260))),"")</f>
        <v/>
      </c>
      <c r="EC260" s="26" t="str">
        <f>IFERROR(INDEX(AY$11:AY$2000,_xlfn.AGGREGATE(15,6,(ROW(AY$11:AY$2000)-ROW(AY$11)+1)/($AU$11:$AU$2000=$DY$8),ROWS(EC$11:EC260))),"")</f>
        <v/>
      </c>
      <c r="ED260" s="26" t="str">
        <f>IFERROR(INDEX(AZ$11:AZ$2000,_xlfn.AGGREGATE(15,6,(ROW(AZ$11:AZ$2000)-ROW(AZ$11)+1)/($AU$11:$AU$2000=$DY$8),ROWS(ED$11:ED260))),"")</f>
        <v/>
      </c>
      <c r="EE260" s="26" t="str">
        <f>IFERROR(INDEX(BA$11:BA$2000,_xlfn.AGGREGATE(15,6,(ROW(BA$11:BA$2000)-ROW(BA$11)+1)/($AU$11:$AU$2000=$DY$8),ROWS(EE$11:EE260))),"")</f>
        <v/>
      </c>
      <c r="EF260" s="26" t="str">
        <f>IFERROR(INDEX(BB$11:BB$2000,_xlfn.AGGREGATE(15,6,(ROW(BB$11:BB$2000)-ROW(BB$11)+1)/($AU$11:$AU$2000=$DY$8),ROWS(EF$11:EF260))),"")</f>
        <v/>
      </c>
      <c r="EG260" s="26" t="str">
        <f>IFERROR(INDEX(BC$11:BC$2000,_xlfn.AGGREGATE(15,6,(ROW(BC$11:BC$2000)-ROW(BC$11)+1)/($AU$11:$AU$2000=$DY$8),ROWS(EG$11:EG260))),"")</f>
        <v/>
      </c>
      <c r="EH260" s="26" t="str">
        <f>IFERROR(INDEX(BD$11:BD$2000,_xlfn.AGGREGATE(15,6,(ROW(BD$11:BD$2000)-ROW(BD$11)+1)/($AU$11:$AU$2000=$DY$8),ROWS(EH$11:EH260))),"")</f>
        <v/>
      </c>
      <c r="EI260" s="26" t="str">
        <f>IFERROR(INDEX(BE$11:BE$2000,_xlfn.AGGREGATE(15,6,(ROW(BE$11:BE$2000)-ROW(BE$11)+1)/($AU$11:$AU$2000=$DY$8),ROWS(EI$11:EI260))),"")</f>
        <v/>
      </c>
      <c r="EJ260" s="26" t="str">
        <f>IFERROR(INDEX(BF$11:BF$2000,_xlfn.AGGREGATE(15,6,(ROW(BF$11:BF$2000)-ROW(BF$11)+1)/($AU$11:$AU$2000=$DY$8),ROWS(EJ$11:EJ260))),"")</f>
        <v/>
      </c>
      <c r="EK260" s="26" t="str">
        <f>IFERROR(INDEX(BG$11:BG$2000,_xlfn.AGGREGATE(15,6,(ROW(BG$11:BG$2000)-ROW(BG$11)+1)/($AU$11:$AU$2000=$DY$8),ROWS(EK$11:EK260))),"")</f>
        <v/>
      </c>
      <c r="EL260" s="26" t="str">
        <f>IFERROR(INDEX(BH$11:BH$2000,_xlfn.AGGREGATE(15,6,(ROW(BH$11:BH$2000)-ROW(BH$11)+1)/($AU$11:$AU$2000=$DY$8),ROWS(EL$11:EL260))),"")</f>
        <v/>
      </c>
      <c r="EM260" s="26" t="str">
        <f>IFERROR(INDEX(BI$11:BI$2000,_xlfn.AGGREGATE(15,6,(ROW(BI$11:BI$2000)-ROW(BI$11)+1)/($AU$11:$AU$2000=$DY$8),ROWS(EM$11:EM260))),"")</f>
        <v/>
      </c>
      <c r="EN260" s="26" t="str">
        <f>IFERROR(INDEX(BJ$11:BJ$2000,_xlfn.AGGREGATE(15,6,(ROW(BJ$11:BJ$2000)-ROW(BJ$11)+1)/($AU$11:$AU$2000=$DY$8),ROWS(EN$11:EN260))),"")</f>
        <v/>
      </c>
      <c r="EO260" s="26" t="str">
        <f>IFERROR(INDEX(BK$11:BK$2000,_xlfn.AGGREGATE(15,6,(ROW(BK$11:BK$2000)-ROW(BK$11)+1)/($AU$11:$AU$2000=$DY$8),ROWS(EO$11:EO260))),"")</f>
        <v/>
      </c>
      <c r="EP260" s="26" t="str">
        <f>IFERROR(INDEX(BL$11:BL$2000,_xlfn.AGGREGATE(15,6,(ROW(BL$11:BL$2000)-ROW(BL$11)+1)/($AU$11:$AU$2000=$DY$8),ROWS(EP$11:EP260))),"")</f>
        <v/>
      </c>
      <c r="EQ260" s="26" t="str">
        <f>IFERROR(INDEX(BM$11:BM$2000,_xlfn.AGGREGATE(15,6,(ROW(BM$11:BM$2000)-ROW(BM$11)+1)/($AU$11:$AU$2000=$DY$8),ROWS(EQ$11:EQ260))),"")</f>
        <v/>
      </c>
      <c r="ER260" s="26" t="str">
        <f>IFERROR(INDEX(BN$11:BN$2000,_xlfn.AGGREGATE(15,6,(ROW(BN$11:BN$2000)-ROW(BN$11)+1)/($AU$11:$AU$2000=$DY$8),ROWS(ER$11:ER260))),"")</f>
        <v/>
      </c>
      <c r="ES260" s="26" t="str">
        <f>IFERROR(INDEX(BO$11:BO$2000,_xlfn.AGGREGATE(15,6,(ROW(BO$11:BO$2000)-ROW(BO$11)+1)/($AU$11:$AU$2000=$DY$8),ROWS(ES$11:ES260))),"")</f>
        <v/>
      </c>
      <c r="ET260" s="63" t="str">
        <f>IFERROR(INDEX(BP$11:BP$2000,_xlfn.AGGREGATE(15,6,(ROW(BP$11:BP$2000)-ROW(BP$11)+1)/($AU$11:$AU$2000=$DY$8),ROWS(ET$11:ET260))),"")</f>
        <v/>
      </c>
      <c r="EU260" s="25"/>
      <c r="EX260" s="25"/>
      <c r="EY260" s="25"/>
      <c r="EZ260" s="25"/>
      <c r="FA260" s="25"/>
      <c r="FB260" s="25"/>
      <c r="FC260" s="25"/>
      <c r="FD260" s="25"/>
      <c r="FE260" s="25"/>
      <c r="FF260" s="25"/>
      <c r="FG260" s="25"/>
      <c r="FH260" s="25"/>
      <c r="FI260" s="25"/>
      <c r="FJ260" s="25"/>
      <c r="FK260" s="25"/>
      <c r="FL260" s="25"/>
      <c r="FM260" s="25"/>
      <c r="FN260" s="25"/>
      <c r="FO260" s="25"/>
      <c r="FP260" s="25"/>
      <c r="FQ260" s="25"/>
      <c r="FR260" s="25"/>
      <c r="FS260" s="25"/>
      <c r="FT260" s="25"/>
      <c r="FU260" s="49"/>
      <c r="FV260" s="21"/>
      <c r="FW260" s="25"/>
      <c r="FX260" s="25"/>
      <c r="FY260" s="25"/>
      <c r="FZ260" s="25"/>
      <c r="GA260" s="25"/>
      <c r="GB260" s="25"/>
      <c r="GC260" s="25"/>
      <c r="GD260" s="25"/>
      <c r="GE260" s="25"/>
      <c r="GF260" s="25"/>
      <c r="GG260" s="25"/>
      <c r="GH260" s="25"/>
      <c r="GI260" s="25"/>
      <c r="GJ260" s="25"/>
      <c r="GK260" s="25"/>
      <c r="GL260" s="25"/>
      <c r="GM260" s="25"/>
      <c r="GN260" s="25"/>
    </row>
    <row r="261" spans="14:196" x14ac:dyDescent="0.3">
      <c r="N261" s="2"/>
      <c r="O261" s="25"/>
      <c r="P261" s="25"/>
      <c r="Q261" s="25"/>
      <c r="R261" s="25"/>
      <c r="S261" s="25"/>
      <c r="T261" s="25"/>
      <c r="U261" s="25"/>
      <c r="V261" s="2"/>
      <c r="W261" s="2"/>
      <c r="X261" s="2"/>
      <c r="Y261" s="25"/>
      <c r="Z261" s="25"/>
      <c r="AA261" s="25"/>
      <c r="AB261" s="2"/>
      <c r="AC261" s="25"/>
      <c r="AD261" s="25"/>
      <c r="AE261" s="25"/>
      <c r="AF261" s="25"/>
      <c r="AG261" s="25"/>
      <c r="AH261" s="25"/>
      <c r="AI261" s="25"/>
      <c r="AJ261" s="25"/>
      <c r="AK261" s="25"/>
      <c r="AL261" s="25"/>
      <c r="AM261" s="25"/>
      <c r="AN261" s="25"/>
      <c r="AO261" s="25"/>
      <c r="AP261" s="25"/>
      <c r="AQ261" s="25"/>
      <c r="AR261" s="142"/>
      <c r="AS261" s="18"/>
      <c r="AT261" s="325" t="s">
        <v>194</v>
      </c>
      <c r="AU261" s="325"/>
      <c r="AV261" s="325"/>
      <c r="AW261" s="325"/>
      <c r="AX261" s="325"/>
      <c r="AY261" s="325"/>
      <c r="AZ261" s="325"/>
      <c r="BA261" s="325"/>
      <c r="BB261" s="325"/>
      <c r="BC261" s="325"/>
      <c r="BD261" s="325"/>
      <c r="BE261" s="325"/>
      <c r="BF261" s="325"/>
      <c r="BG261" s="325"/>
      <c r="BH261" s="203"/>
      <c r="BI261" s="26">
        <v>1</v>
      </c>
      <c r="BJ261" s="26">
        <v>2</v>
      </c>
      <c r="BK261" s="26">
        <v>3</v>
      </c>
      <c r="BL261" s="26">
        <v>4</v>
      </c>
      <c r="BM261" s="26">
        <v>5</v>
      </c>
      <c r="BN261" s="26">
        <v>6</v>
      </c>
      <c r="BO261" s="26">
        <v>7</v>
      </c>
      <c r="BP261" s="26">
        <v>8</v>
      </c>
      <c r="BQ261" s="203"/>
      <c r="BR261" s="26"/>
      <c r="BS261" s="26"/>
      <c r="BT261" s="26"/>
      <c r="BU261" s="26"/>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26"/>
      <c r="DQ261" s="26"/>
      <c r="DR261" s="26"/>
      <c r="DS261" s="26"/>
      <c r="DT261" s="26"/>
      <c r="DU261" s="142"/>
      <c r="DV261" s="26"/>
      <c r="DW261" s="48">
        <v>248</v>
      </c>
      <c r="DX261" s="26" t="str">
        <f>IFERROR(INDEX(AT$11:AT$2000,_xlfn.AGGREGATE(15,6,(ROW(AT$11:AT$2000)-ROW(AT$11)+1)/($AU$11:$AU$2000=$DY$8),ROWS(DX$11:DX261))),"")</f>
        <v/>
      </c>
      <c r="DY261" s="4" t="str">
        <f>IFERROR(INDEX(AU$11:AU$2000,_xlfn.AGGREGATE(15,6,(ROW(AU$11:AU$2000)-ROW(AU$11)+1)/($AU$11:$AU$2000=$DY$8),ROWS(DY$11:DY261))),"")</f>
        <v/>
      </c>
      <c r="DZ261" s="26" t="str">
        <f>IFERROR(INDEX(AV$11:AV$2000,_xlfn.AGGREGATE(15,6,(ROW(AV$11:AV$2000)-ROW(AV$11)+1)/($AU$11:$AU$2000=$DY$8),ROWS(DZ$11:DZ261))),"")</f>
        <v/>
      </c>
      <c r="EA261" s="26" t="str">
        <f>IFERROR(INDEX(AW$11:AW$2000,_xlfn.AGGREGATE(15,6,(ROW(AW$11:AW$2000)-ROW(AW$11)+1)/($AU$11:$AU$2000=$DY$8),ROWS(EA$11:EA261))),"")</f>
        <v/>
      </c>
      <c r="EB261" s="26" t="str">
        <f>IFERROR(INDEX(AX$11:AX$2000,_xlfn.AGGREGATE(15,6,(ROW(AX$11:AX$2000)-ROW(AX$11)+1)/($AU$11:$AU$2000=$DY$8),ROWS(EB$11:EB261))),"")</f>
        <v/>
      </c>
      <c r="EC261" s="26" t="str">
        <f>IFERROR(INDEX(AY$11:AY$2000,_xlfn.AGGREGATE(15,6,(ROW(AY$11:AY$2000)-ROW(AY$11)+1)/($AU$11:$AU$2000=$DY$8),ROWS(EC$11:EC261))),"")</f>
        <v/>
      </c>
      <c r="ED261" s="26" t="str">
        <f>IFERROR(INDEX(AZ$11:AZ$2000,_xlfn.AGGREGATE(15,6,(ROW(AZ$11:AZ$2000)-ROW(AZ$11)+1)/($AU$11:$AU$2000=$DY$8),ROWS(ED$11:ED261))),"")</f>
        <v/>
      </c>
      <c r="EE261" s="26" t="str">
        <f>IFERROR(INDEX(BA$11:BA$2000,_xlfn.AGGREGATE(15,6,(ROW(BA$11:BA$2000)-ROW(BA$11)+1)/($AU$11:$AU$2000=$DY$8),ROWS(EE$11:EE261))),"")</f>
        <v/>
      </c>
      <c r="EF261" s="26" t="str">
        <f>IFERROR(INDEX(BB$11:BB$2000,_xlfn.AGGREGATE(15,6,(ROW(BB$11:BB$2000)-ROW(BB$11)+1)/($AU$11:$AU$2000=$DY$8),ROWS(EF$11:EF261))),"")</f>
        <v/>
      </c>
      <c r="EG261" s="26" t="str">
        <f>IFERROR(INDEX(BC$11:BC$2000,_xlfn.AGGREGATE(15,6,(ROW(BC$11:BC$2000)-ROW(BC$11)+1)/($AU$11:$AU$2000=$DY$8),ROWS(EG$11:EG261))),"")</f>
        <v/>
      </c>
      <c r="EH261" s="26" t="str">
        <f>IFERROR(INDEX(BD$11:BD$2000,_xlfn.AGGREGATE(15,6,(ROW(BD$11:BD$2000)-ROW(BD$11)+1)/($AU$11:$AU$2000=$DY$8),ROWS(EH$11:EH261))),"")</f>
        <v/>
      </c>
      <c r="EI261" s="26" t="str">
        <f>IFERROR(INDEX(BE$11:BE$2000,_xlfn.AGGREGATE(15,6,(ROW(BE$11:BE$2000)-ROW(BE$11)+1)/($AU$11:$AU$2000=$DY$8),ROWS(EI$11:EI261))),"")</f>
        <v/>
      </c>
      <c r="EJ261" s="26" t="str">
        <f>IFERROR(INDEX(BF$11:BF$2000,_xlfn.AGGREGATE(15,6,(ROW(BF$11:BF$2000)-ROW(BF$11)+1)/($AU$11:$AU$2000=$DY$8),ROWS(EJ$11:EJ261))),"")</f>
        <v/>
      </c>
      <c r="EK261" s="26" t="str">
        <f>IFERROR(INDEX(BG$11:BG$2000,_xlfn.AGGREGATE(15,6,(ROW(BG$11:BG$2000)-ROW(BG$11)+1)/($AU$11:$AU$2000=$DY$8),ROWS(EK$11:EK261))),"")</f>
        <v/>
      </c>
      <c r="EL261" s="26" t="str">
        <f>IFERROR(INDEX(BH$11:BH$2000,_xlfn.AGGREGATE(15,6,(ROW(BH$11:BH$2000)-ROW(BH$11)+1)/($AU$11:$AU$2000=$DY$8),ROWS(EL$11:EL261))),"")</f>
        <v/>
      </c>
      <c r="EM261" s="26" t="str">
        <f>IFERROR(INDEX(BI$11:BI$2000,_xlfn.AGGREGATE(15,6,(ROW(BI$11:BI$2000)-ROW(BI$11)+1)/($AU$11:$AU$2000=$DY$8),ROWS(EM$11:EM261))),"")</f>
        <v/>
      </c>
      <c r="EN261" s="26" t="str">
        <f>IFERROR(INDEX(BJ$11:BJ$2000,_xlfn.AGGREGATE(15,6,(ROW(BJ$11:BJ$2000)-ROW(BJ$11)+1)/($AU$11:$AU$2000=$DY$8),ROWS(EN$11:EN261))),"")</f>
        <v/>
      </c>
      <c r="EO261" s="26" t="str">
        <f>IFERROR(INDEX(BK$11:BK$2000,_xlfn.AGGREGATE(15,6,(ROW(BK$11:BK$2000)-ROW(BK$11)+1)/($AU$11:$AU$2000=$DY$8),ROWS(EO$11:EO261))),"")</f>
        <v/>
      </c>
      <c r="EP261" s="26" t="str">
        <f>IFERROR(INDEX(BL$11:BL$2000,_xlfn.AGGREGATE(15,6,(ROW(BL$11:BL$2000)-ROW(BL$11)+1)/($AU$11:$AU$2000=$DY$8),ROWS(EP$11:EP261))),"")</f>
        <v/>
      </c>
      <c r="EQ261" s="26" t="str">
        <f>IFERROR(INDEX(BM$11:BM$2000,_xlfn.AGGREGATE(15,6,(ROW(BM$11:BM$2000)-ROW(BM$11)+1)/($AU$11:$AU$2000=$DY$8),ROWS(EQ$11:EQ261))),"")</f>
        <v/>
      </c>
      <c r="ER261" s="26" t="str">
        <f>IFERROR(INDEX(BN$11:BN$2000,_xlfn.AGGREGATE(15,6,(ROW(BN$11:BN$2000)-ROW(BN$11)+1)/($AU$11:$AU$2000=$DY$8),ROWS(ER$11:ER261))),"")</f>
        <v/>
      </c>
      <c r="ES261" s="26" t="str">
        <f>IFERROR(INDEX(BO$11:BO$2000,_xlfn.AGGREGATE(15,6,(ROW(BO$11:BO$2000)-ROW(BO$11)+1)/($AU$11:$AU$2000=$DY$8),ROWS(ES$11:ES261))),"")</f>
        <v/>
      </c>
      <c r="ET261" s="63" t="str">
        <f>IFERROR(INDEX(BP$11:BP$2000,_xlfn.AGGREGATE(15,6,(ROW(BP$11:BP$2000)-ROW(BP$11)+1)/($AU$11:$AU$2000=$DY$8),ROWS(ET$11:ET261))),"")</f>
        <v/>
      </c>
      <c r="EU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49"/>
      <c r="FV261" s="21"/>
      <c r="FW261" s="25"/>
      <c r="FX261" s="25"/>
      <c r="FY261" s="25"/>
      <c r="FZ261" s="25"/>
      <c r="GA261" s="25"/>
      <c r="GB261" s="25"/>
      <c r="GC261" s="25"/>
      <c r="GD261" s="25"/>
      <c r="GE261" s="25"/>
      <c r="GF261" s="25"/>
      <c r="GG261" s="25"/>
      <c r="GH261" s="25"/>
      <c r="GI261" s="25"/>
      <c r="GJ261" s="25"/>
      <c r="GK261" s="25"/>
      <c r="GL261" s="25"/>
      <c r="GM261" s="25"/>
      <c r="GN261" s="25"/>
    </row>
    <row r="262" spans="14:196" x14ac:dyDescent="0.3">
      <c r="N262" s="2"/>
      <c r="O262" s="25"/>
      <c r="P262" s="25"/>
      <c r="Q262" s="25"/>
      <c r="R262" s="25"/>
      <c r="S262" s="25"/>
      <c r="T262" s="25"/>
      <c r="U262" s="25"/>
      <c r="V262" s="2"/>
      <c r="W262" s="2"/>
      <c r="X262" s="2"/>
      <c r="Y262" s="25"/>
      <c r="Z262" s="25"/>
      <c r="AA262" s="25"/>
      <c r="AB262" s="2"/>
      <c r="AC262" s="25"/>
      <c r="AD262" s="25"/>
      <c r="AE262" s="25"/>
      <c r="AF262" s="25"/>
      <c r="AG262" s="25"/>
      <c r="AH262" s="25"/>
      <c r="AI262" s="25"/>
      <c r="AJ262" s="25"/>
      <c r="AK262" s="25"/>
      <c r="AL262" s="25"/>
      <c r="AM262" s="25"/>
      <c r="AN262" s="25"/>
      <c r="AO262" s="25"/>
      <c r="AP262" s="25"/>
      <c r="AQ262" s="25"/>
      <c r="AR262" s="142"/>
      <c r="AS262" s="18"/>
      <c r="AT262" s="26"/>
      <c r="AU262" s="62" t="s">
        <v>107</v>
      </c>
      <c r="AV262" s="221" t="s">
        <v>108</v>
      </c>
      <c r="AW262" s="221"/>
      <c r="AX262" s="221"/>
      <c r="AY262" s="221"/>
      <c r="AZ262" s="221"/>
      <c r="BA262" s="221"/>
      <c r="BB262" s="221"/>
      <c r="BC262" s="221"/>
      <c r="BD262" s="23"/>
      <c r="BE262" s="23"/>
      <c r="BF262" s="23"/>
      <c r="BG262" s="22" t="s">
        <v>242</v>
      </c>
      <c r="BH262" s="26"/>
      <c r="BI262" s="26"/>
      <c r="BJ262" s="26"/>
      <c r="BK262" s="26"/>
      <c r="BL262" s="26"/>
      <c r="BM262" s="26"/>
      <c r="BN262" s="26"/>
      <c r="BO262" s="26"/>
      <c r="BP262" s="26"/>
      <c r="BQ262" s="26"/>
      <c r="BR262" s="26"/>
      <c r="BS262" s="26"/>
      <c r="BT262" s="26"/>
      <c r="BU262" s="26"/>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26"/>
      <c r="DQ262" s="26"/>
      <c r="DR262" s="26"/>
      <c r="DS262" s="26"/>
      <c r="DT262" s="26"/>
      <c r="DU262" s="142"/>
      <c r="DV262" s="26"/>
      <c r="DW262" s="48">
        <v>249</v>
      </c>
      <c r="DX262" s="26" t="str">
        <f>IFERROR(INDEX(AT$11:AT$2000,_xlfn.AGGREGATE(15,6,(ROW(AT$11:AT$2000)-ROW(AT$11)+1)/($AU$11:$AU$2000=$DY$8),ROWS(DX$11:DX262))),"")</f>
        <v/>
      </c>
      <c r="DY262" s="4" t="str">
        <f>IFERROR(INDEX(AU$11:AU$2000,_xlfn.AGGREGATE(15,6,(ROW(AU$11:AU$2000)-ROW(AU$11)+1)/($AU$11:$AU$2000=$DY$8),ROWS(DY$11:DY262))),"")</f>
        <v/>
      </c>
      <c r="DZ262" s="26" t="str">
        <f>IFERROR(INDEX(AV$11:AV$2000,_xlfn.AGGREGATE(15,6,(ROW(AV$11:AV$2000)-ROW(AV$11)+1)/($AU$11:$AU$2000=$DY$8),ROWS(DZ$11:DZ262))),"")</f>
        <v/>
      </c>
      <c r="EA262" s="26" t="str">
        <f>IFERROR(INDEX(AW$11:AW$2000,_xlfn.AGGREGATE(15,6,(ROW(AW$11:AW$2000)-ROW(AW$11)+1)/($AU$11:$AU$2000=$DY$8),ROWS(EA$11:EA262))),"")</f>
        <v/>
      </c>
      <c r="EB262" s="26" t="str">
        <f>IFERROR(INDEX(AX$11:AX$2000,_xlfn.AGGREGATE(15,6,(ROW(AX$11:AX$2000)-ROW(AX$11)+1)/($AU$11:$AU$2000=$DY$8),ROWS(EB$11:EB262))),"")</f>
        <v/>
      </c>
      <c r="EC262" s="26" t="str">
        <f>IFERROR(INDEX(AY$11:AY$2000,_xlfn.AGGREGATE(15,6,(ROW(AY$11:AY$2000)-ROW(AY$11)+1)/($AU$11:$AU$2000=$DY$8),ROWS(EC$11:EC262))),"")</f>
        <v/>
      </c>
      <c r="ED262" s="26" t="str">
        <f>IFERROR(INDEX(AZ$11:AZ$2000,_xlfn.AGGREGATE(15,6,(ROW(AZ$11:AZ$2000)-ROW(AZ$11)+1)/($AU$11:$AU$2000=$DY$8),ROWS(ED$11:ED262))),"")</f>
        <v/>
      </c>
      <c r="EE262" s="26" t="str">
        <f>IFERROR(INDEX(BA$11:BA$2000,_xlfn.AGGREGATE(15,6,(ROW(BA$11:BA$2000)-ROW(BA$11)+1)/($AU$11:$AU$2000=$DY$8),ROWS(EE$11:EE262))),"")</f>
        <v/>
      </c>
      <c r="EF262" s="26" t="str">
        <f>IFERROR(INDEX(BB$11:BB$2000,_xlfn.AGGREGATE(15,6,(ROW(BB$11:BB$2000)-ROW(BB$11)+1)/($AU$11:$AU$2000=$DY$8),ROWS(EF$11:EF262))),"")</f>
        <v/>
      </c>
      <c r="EG262" s="26" t="str">
        <f>IFERROR(INDEX(BC$11:BC$2000,_xlfn.AGGREGATE(15,6,(ROW(BC$11:BC$2000)-ROW(BC$11)+1)/($AU$11:$AU$2000=$DY$8),ROWS(EG$11:EG262))),"")</f>
        <v/>
      </c>
      <c r="EH262" s="26" t="str">
        <f>IFERROR(INDEX(BD$11:BD$2000,_xlfn.AGGREGATE(15,6,(ROW(BD$11:BD$2000)-ROW(BD$11)+1)/($AU$11:$AU$2000=$DY$8),ROWS(EH$11:EH262))),"")</f>
        <v/>
      </c>
      <c r="EI262" s="26" t="str">
        <f>IFERROR(INDEX(BE$11:BE$2000,_xlfn.AGGREGATE(15,6,(ROW(BE$11:BE$2000)-ROW(BE$11)+1)/($AU$11:$AU$2000=$DY$8),ROWS(EI$11:EI262))),"")</f>
        <v/>
      </c>
      <c r="EJ262" s="26" t="str">
        <f>IFERROR(INDEX(BF$11:BF$2000,_xlfn.AGGREGATE(15,6,(ROW(BF$11:BF$2000)-ROW(BF$11)+1)/($AU$11:$AU$2000=$DY$8),ROWS(EJ$11:EJ262))),"")</f>
        <v/>
      </c>
      <c r="EK262" s="26" t="str">
        <f>IFERROR(INDEX(BG$11:BG$2000,_xlfn.AGGREGATE(15,6,(ROW(BG$11:BG$2000)-ROW(BG$11)+1)/($AU$11:$AU$2000=$DY$8),ROWS(EK$11:EK262))),"")</f>
        <v/>
      </c>
      <c r="EL262" s="26" t="str">
        <f>IFERROR(INDEX(BH$11:BH$2000,_xlfn.AGGREGATE(15,6,(ROW(BH$11:BH$2000)-ROW(BH$11)+1)/($AU$11:$AU$2000=$DY$8),ROWS(EL$11:EL262))),"")</f>
        <v/>
      </c>
      <c r="EM262" s="26" t="str">
        <f>IFERROR(INDEX(BI$11:BI$2000,_xlfn.AGGREGATE(15,6,(ROW(BI$11:BI$2000)-ROW(BI$11)+1)/($AU$11:$AU$2000=$DY$8),ROWS(EM$11:EM262))),"")</f>
        <v/>
      </c>
      <c r="EN262" s="26" t="str">
        <f>IFERROR(INDEX(BJ$11:BJ$2000,_xlfn.AGGREGATE(15,6,(ROW(BJ$11:BJ$2000)-ROW(BJ$11)+1)/($AU$11:$AU$2000=$DY$8),ROWS(EN$11:EN262))),"")</f>
        <v/>
      </c>
      <c r="EO262" s="26" t="str">
        <f>IFERROR(INDEX(BK$11:BK$2000,_xlfn.AGGREGATE(15,6,(ROW(BK$11:BK$2000)-ROW(BK$11)+1)/($AU$11:$AU$2000=$DY$8),ROWS(EO$11:EO262))),"")</f>
        <v/>
      </c>
      <c r="EP262" s="26" t="str">
        <f>IFERROR(INDEX(BL$11:BL$2000,_xlfn.AGGREGATE(15,6,(ROW(BL$11:BL$2000)-ROW(BL$11)+1)/($AU$11:$AU$2000=$DY$8),ROWS(EP$11:EP262))),"")</f>
        <v/>
      </c>
      <c r="EQ262" s="26" t="str">
        <f>IFERROR(INDEX(BM$11:BM$2000,_xlfn.AGGREGATE(15,6,(ROW(BM$11:BM$2000)-ROW(BM$11)+1)/($AU$11:$AU$2000=$DY$8),ROWS(EQ$11:EQ262))),"")</f>
        <v/>
      </c>
      <c r="ER262" s="26" t="str">
        <f>IFERROR(INDEX(BN$11:BN$2000,_xlfn.AGGREGATE(15,6,(ROW(BN$11:BN$2000)-ROW(BN$11)+1)/($AU$11:$AU$2000=$DY$8),ROWS(ER$11:ER262))),"")</f>
        <v/>
      </c>
      <c r="ES262" s="26" t="str">
        <f>IFERROR(INDEX(BO$11:BO$2000,_xlfn.AGGREGATE(15,6,(ROW(BO$11:BO$2000)-ROW(BO$11)+1)/($AU$11:$AU$2000=$DY$8),ROWS(ES$11:ES262))),"")</f>
        <v/>
      </c>
      <c r="ET262" s="63" t="str">
        <f>IFERROR(INDEX(BP$11:BP$2000,_xlfn.AGGREGATE(15,6,(ROW(BP$11:BP$2000)-ROW(BP$11)+1)/($AU$11:$AU$2000=$DY$8),ROWS(ET$11:ET262))),"")</f>
        <v/>
      </c>
      <c r="EU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49"/>
      <c r="FV262" s="21"/>
      <c r="FW262" s="25"/>
      <c r="FX262" s="25"/>
      <c r="FY262" s="25"/>
      <c r="FZ262" s="25"/>
      <c r="GA262" s="25"/>
      <c r="GB262" s="25"/>
      <c r="GC262" s="25"/>
      <c r="GD262" s="25"/>
      <c r="GE262" s="25"/>
      <c r="GF262" s="25"/>
      <c r="GG262" s="25"/>
      <c r="GH262" s="25"/>
      <c r="GI262" s="25"/>
      <c r="GJ262" s="25"/>
      <c r="GK262" s="25"/>
      <c r="GL262" s="25"/>
      <c r="GM262" s="25"/>
      <c r="GN262" s="25"/>
    </row>
    <row r="263" spans="14:196" x14ac:dyDescent="0.3">
      <c r="N263" s="2"/>
      <c r="O263" s="25"/>
      <c r="P263" s="25"/>
      <c r="Q263" s="25"/>
      <c r="R263" s="25"/>
      <c r="S263" s="25"/>
      <c r="T263" s="25"/>
      <c r="U263" s="25"/>
      <c r="V263" s="2"/>
      <c r="W263" s="2"/>
      <c r="X263" s="2"/>
      <c r="Y263" s="25"/>
      <c r="Z263" s="25"/>
      <c r="AA263" s="25"/>
      <c r="AB263" s="2"/>
      <c r="AC263" s="25"/>
      <c r="AD263" s="25"/>
      <c r="AE263" s="25"/>
      <c r="AF263" s="25"/>
      <c r="AG263" s="25"/>
      <c r="AH263" s="25"/>
      <c r="AI263" s="25"/>
      <c r="AJ263" s="25"/>
      <c r="AK263" s="25"/>
      <c r="AL263" s="25"/>
      <c r="AM263" s="25"/>
      <c r="AN263" s="25"/>
      <c r="AO263" s="25"/>
      <c r="AP263" s="25"/>
      <c r="AQ263" s="25"/>
      <c r="AR263" s="142"/>
      <c r="AS263" s="18">
        <v>1</v>
      </c>
      <c r="AT263" s="26" t="s">
        <v>122</v>
      </c>
      <c r="AU263" s="4" t="str">
        <f t="shared" ref="AU263:AU292" si="360">IF(OR(BR263="no",BS263="int",BI263=0),"FAIL",IF(BR263="yes2","PASS2",IF(BR263="yes3","PASS","fail?")))</f>
        <v>FAIL</v>
      </c>
      <c r="AV263" s="26">
        <v>1</v>
      </c>
      <c r="AW263" s="26">
        <v>3</v>
      </c>
      <c r="AX263" s="26">
        <v>3</v>
      </c>
      <c r="AY263" s="26">
        <v>3</v>
      </c>
      <c r="AZ263" s="26">
        <v>1</v>
      </c>
      <c r="BA263" s="26">
        <v>1</v>
      </c>
      <c r="BB263" s="26">
        <v>1</v>
      </c>
      <c r="BC263" s="26">
        <v>1</v>
      </c>
      <c r="BD263" s="26">
        <f t="shared" ref="BD263:BG292" si="361">BD210</f>
        <v>245</v>
      </c>
      <c r="BE263" s="26">
        <f t="shared" si="361"/>
        <v>0</v>
      </c>
      <c r="BF263" s="26">
        <f t="shared" si="361"/>
        <v>247</v>
      </c>
      <c r="BG263" s="63">
        <f t="shared" si="361"/>
        <v>1</v>
      </c>
      <c r="BH263" s="26"/>
      <c r="BI263" s="138">
        <f t="shared" ref="BI263:BI292" si="362">IF($J$44&lt;BI$50,0,IF(AV263=1,BH263+$BD263,IF(AV263=2,BH263+$BE263,IF(AV263=3,BH263+$BF263))))</f>
        <v>245</v>
      </c>
      <c r="BJ263" s="138">
        <f t="shared" ref="BJ263:BJ292" si="363">IF($J$44&lt;BJ$50,0,IF(AW263=1,BI263+$BD263,IF(AW263=2,BI263+$BE263,IF(AW263=3,BI263+$BF263))))</f>
        <v>492</v>
      </c>
      <c r="BK263" s="138">
        <f t="shared" ref="BK263:BK292" si="364">IF($J$44&lt;BK$50,0,IF(AX263=1,BJ263+$BD263,IF(AX263=2,BJ263+$BE263,IF(AX263=3,BJ263+$BF263))))</f>
        <v>739</v>
      </c>
      <c r="BL263" s="138">
        <f t="shared" ref="BL263:BL292" si="365">IF($J$44&lt;BL$50,0,IF(AY263=1,BK263+$BD263,IF(AY263=2,BK263+$BE263,IF(AY263=3,BK263+$BF263))))</f>
        <v>986</v>
      </c>
      <c r="BM263" s="138">
        <f t="shared" ref="BM263:BM292" si="366">IF($J$44&lt;BM$50,0,IF(AZ263=1,BL263+$BD263,IF(AZ263=2,BL263+$BE263,IF(AZ263=3,BL263+$BF263))))</f>
        <v>1231</v>
      </c>
      <c r="BN263" s="138">
        <f t="shared" ref="BN263:BN292" si="367">IF($J$44&lt;BN$50,0,IF(BA263=1,BM263+$BD263,IF(BA263=2,BM263+$BE263,IF(BA263=3,BM263+$BF263))))</f>
        <v>1476</v>
      </c>
      <c r="BO263" s="138">
        <f t="shared" ref="BO263:BO292" si="368">IF($J$44&lt;BO$50,0,IF(BB263=1,BN263+$BD263,IF(BB263=2,BN263+$BE263,IF(BB263=3,BN263+$BF263))))</f>
        <v>1721</v>
      </c>
      <c r="BP263" s="138">
        <f t="shared" ref="BP263:BP292" si="369">IF($J$44&lt;BP$50,0,IF(BC263=1,BO263+$BD263,IF(BC263=2,BO263+$BE263,IF(BC263=3,BO263+$BF263))))</f>
        <v>0</v>
      </c>
      <c r="BQ263" s="26"/>
      <c r="BR263" s="26" t="str">
        <f t="shared" ref="BR263:BR324" si="370">IF(AND(MAX(BI263:BP263)&gt;$J$24,MAX(BI263:BP263)&lt;$J$25),"yes3",IF(AND(MAX(BI263:BP263)&gt;$J$24,MAX(BI263:BP263)&lt;$J$26),"yes2","no"))</f>
        <v>yes2</v>
      </c>
      <c r="BS263" s="26" t="str">
        <f t="shared" si="309"/>
        <v>Int</v>
      </c>
      <c r="BT263" s="26"/>
      <c r="BU263" s="26"/>
      <c r="BV263" s="1">
        <f t="shared" ref="BV263:CE272" si="371">IF(BV$3=0,0,IF(AND(ABS($BI263-BV$3)&gt;PostVertTotTol,ABS($BJ263-BV$3)&gt;PostVertTotTol,ABS($BK263-BV$3)&gt;PostVertTotTol,ABS($BL263-BV$3)&gt;PostVertTotTol,ABS($BM263-BV$3)&gt;PostVertTotTol,ABS($BN263-BV$3)&gt;PostVertTotTol,ABS($BO263-BV$3)&gt;PostVertTotTol,ABS($BP263-BV$3)&gt;PostVertTotTol),0,1))</f>
        <v>0</v>
      </c>
      <c r="BW263" s="1">
        <f t="shared" si="371"/>
        <v>0</v>
      </c>
      <c r="BX263" s="1">
        <f t="shared" si="371"/>
        <v>0</v>
      </c>
      <c r="BY263" s="1">
        <f t="shared" si="371"/>
        <v>0</v>
      </c>
      <c r="BZ263" s="1">
        <f t="shared" si="371"/>
        <v>0</v>
      </c>
      <c r="CA263" s="1">
        <f t="shared" si="371"/>
        <v>0</v>
      </c>
      <c r="CB263" s="1">
        <f t="shared" si="371"/>
        <v>1</v>
      </c>
      <c r="CC263" s="1">
        <f t="shared" si="371"/>
        <v>0</v>
      </c>
      <c r="CD263" s="1">
        <f t="shared" si="371"/>
        <v>0</v>
      </c>
      <c r="CE263" s="1">
        <f t="shared" si="371"/>
        <v>0</v>
      </c>
      <c r="CF263" s="1">
        <f t="shared" ref="CF263:CO272" si="372">IF(CF$3=0,0,IF(AND(ABS($BI263-CF$3)&gt;PostVertTotTol,ABS($BJ263-CF$3)&gt;PostVertTotTol,ABS($BK263-CF$3)&gt;PostVertTotTol,ABS($BL263-CF$3)&gt;PostVertTotTol,ABS($BM263-CF$3)&gt;PostVertTotTol,ABS($BN263-CF$3)&gt;PostVertTotTol,ABS($BO263-CF$3)&gt;PostVertTotTol,ABS($BP263-CF$3)&gt;PostVertTotTol),0,1))</f>
        <v>0</v>
      </c>
      <c r="CG263" s="1">
        <f t="shared" si="372"/>
        <v>0</v>
      </c>
      <c r="CH263" s="1">
        <f t="shared" si="372"/>
        <v>1</v>
      </c>
      <c r="CI263" s="1">
        <f t="shared" si="372"/>
        <v>0</v>
      </c>
      <c r="CJ263" s="1">
        <f t="shared" si="372"/>
        <v>0</v>
      </c>
      <c r="CK263" s="1">
        <f t="shared" si="372"/>
        <v>0</v>
      </c>
      <c r="CL263" s="1">
        <f t="shared" si="372"/>
        <v>0</v>
      </c>
      <c r="CM263" s="1">
        <f t="shared" si="372"/>
        <v>0</v>
      </c>
      <c r="CN263" s="1">
        <f t="shared" si="372"/>
        <v>0</v>
      </c>
      <c r="CO263" s="1">
        <f t="shared" si="372"/>
        <v>0</v>
      </c>
      <c r="CP263" s="1">
        <f t="shared" ref="CP263:CY272" si="373">IF(CP$3=0,0,IF(AND(ABS($BI263-CP$3)&gt;PostVertTotTol,ABS($BJ263-CP$3)&gt;PostVertTotTol,ABS($BK263-CP$3)&gt;PostVertTotTol,ABS($BL263-CP$3)&gt;PostVertTotTol,ABS($BM263-CP$3)&gt;PostVertTotTol,ABS($BN263-CP$3)&gt;PostVertTotTol,ABS($BO263-CP$3)&gt;PostVertTotTol,ABS($BP263-CP$3)&gt;PostVertTotTol),0,1))</f>
        <v>0</v>
      </c>
      <c r="CQ263" s="1">
        <f t="shared" si="373"/>
        <v>0</v>
      </c>
      <c r="CR263" s="1">
        <f t="shared" si="373"/>
        <v>0</v>
      </c>
      <c r="CS263" s="1">
        <f t="shared" si="373"/>
        <v>0</v>
      </c>
      <c r="CT263" s="1">
        <f t="shared" si="373"/>
        <v>0</v>
      </c>
      <c r="CU263" s="1">
        <f t="shared" si="373"/>
        <v>0</v>
      </c>
      <c r="CV263" s="1">
        <f t="shared" si="373"/>
        <v>0</v>
      </c>
      <c r="CW263" s="1">
        <f t="shared" si="373"/>
        <v>0</v>
      </c>
      <c r="CX263" s="1">
        <f t="shared" si="373"/>
        <v>0</v>
      </c>
      <c r="CY263" s="1">
        <f t="shared" si="373"/>
        <v>0</v>
      </c>
      <c r="CZ263" s="1">
        <f t="shared" ref="CZ263:DI272" si="374">IF(CZ$3=0,0,IF(AND(ABS($BI263-CZ$3)&gt;PostVertTotTol,ABS($BJ263-CZ$3)&gt;PostVertTotTol,ABS($BK263-CZ$3)&gt;PostVertTotTol,ABS($BL263-CZ$3)&gt;PostVertTotTol,ABS($BM263-CZ$3)&gt;PostVertTotTol,ABS($BN263-CZ$3)&gt;PostVertTotTol,ABS($BO263-CZ$3)&gt;PostVertTotTol,ABS($BP263-CZ$3)&gt;PostVertTotTol),0,1))</f>
        <v>0</v>
      </c>
      <c r="DA263" s="1">
        <f t="shared" si="374"/>
        <v>0</v>
      </c>
      <c r="DB263" s="1">
        <f t="shared" si="374"/>
        <v>0</v>
      </c>
      <c r="DC263" s="1">
        <f t="shared" si="374"/>
        <v>0</v>
      </c>
      <c r="DD263" s="1">
        <f t="shared" si="374"/>
        <v>0</v>
      </c>
      <c r="DE263" s="1">
        <f t="shared" si="374"/>
        <v>0</v>
      </c>
      <c r="DF263" s="1">
        <f t="shared" si="374"/>
        <v>0</v>
      </c>
      <c r="DG263" s="1">
        <f t="shared" si="374"/>
        <v>0</v>
      </c>
      <c r="DH263" s="1">
        <f t="shared" si="374"/>
        <v>0</v>
      </c>
      <c r="DI263" s="1">
        <f t="shared" si="374"/>
        <v>0</v>
      </c>
      <c r="DJ263" s="1">
        <f t="shared" ref="DJ263:DO272" si="375">IF(DJ$3=0,0,IF(AND(ABS($BI263-DJ$3)&gt;PostVertTotTol,ABS($BJ263-DJ$3)&gt;PostVertTotTol,ABS($BK263-DJ$3)&gt;PostVertTotTol,ABS($BL263-DJ$3)&gt;PostVertTotTol,ABS($BM263-DJ$3)&gt;PostVertTotTol,ABS($BN263-DJ$3)&gt;PostVertTotTol,ABS($BO263-DJ$3)&gt;PostVertTotTol,ABS($BP263-DJ$3)&gt;PostVertTotTol),0,1))</f>
        <v>0</v>
      </c>
      <c r="DK263" s="1">
        <f t="shared" si="375"/>
        <v>0</v>
      </c>
      <c r="DL263" s="1">
        <f t="shared" si="375"/>
        <v>0</v>
      </c>
      <c r="DM263" s="1">
        <f t="shared" si="375"/>
        <v>1</v>
      </c>
      <c r="DN263" s="1">
        <f t="shared" si="375"/>
        <v>0</v>
      </c>
      <c r="DO263" s="1">
        <f t="shared" si="375"/>
        <v>0</v>
      </c>
      <c r="DP263" s="26"/>
      <c r="DQ263" s="26"/>
      <c r="DR263" s="26"/>
      <c r="DS263" s="26"/>
      <c r="DT263" s="26"/>
      <c r="DU263" s="142"/>
      <c r="DV263" s="26"/>
      <c r="DW263" s="48">
        <v>250</v>
      </c>
      <c r="DX263" s="26" t="str">
        <f>IFERROR(INDEX(AT$11:AT$2000,_xlfn.AGGREGATE(15,6,(ROW(AT$11:AT$2000)-ROW(AT$11)+1)/($AU$11:$AU$2000=$DY$8),ROWS(DX$11:DX263))),"")</f>
        <v/>
      </c>
      <c r="DY263" s="4" t="str">
        <f>IFERROR(INDEX(AU$11:AU$2000,_xlfn.AGGREGATE(15,6,(ROW(AU$11:AU$2000)-ROW(AU$11)+1)/($AU$11:$AU$2000=$DY$8),ROWS(DY$11:DY263))),"")</f>
        <v/>
      </c>
      <c r="DZ263" s="26" t="str">
        <f>IFERROR(INDEX(AV$11:AV$2000,_xlfn.AGGREGATE(15,6,(ROW(AV$11:AV$2000)-ROW(AV$11)+1)/($AU$11:$AU$2000=$DY$8),ROWS(DZ$11:DZ263))),"")</f>
        <v/>
      </c>
      <c r="EA263" s="26" t="str">
        <f>IFERROR(INDEX(AW$11:AW$2000,_xlfn.AGGREGATE(15,6,(ROW(AW$11:AW$2000)-ROW(AW$11)+1)/($AU$11:$AU$2000=$DY$8),ROWS(EA$11:EA263))),"")</f>
        <v/>
      </c>
      <c r="EB263" s="26" t="str">
        <f>IFERROR(INDEX(AX$11:AX$2000,_xlfn.AGGREGATE(15,6,(ROW(AX$11:AX$2000)-ROW(AX$11)+1)/($AU$11:$AU$2000=$DY$8),ROWS(EB$11:EB263))),"")</f>
        <v/>
      </c>
      <c r="EC263" s="26" t="str">
        <f>IFERROR(INDEX(AY$11:AY$2000,_xlfn.AGGREGATE(15,6,(ROW(AY$11:AY$2000)-ROW(AY$11)+1)/($AU$11:$AU$2000=$DY$8),ROWS(EC$11:EC263))),"")</f>
        <v/>
      </c>
      <c r="ED263" s="26" t="str">
        <f>IFERROR(INDEX(AZ$11:AZ$2000,_xlfn.AGGREGATE(15,6,(ROW(AZ$11:AZ$2000)-ROW(AZ$11)+1)/($AU$11:$AU$2000=$DY$8),ROWS(ED$11:ED263))),"")</f>
        <v/>
      </c>
      <c r="EE263" s="26" t="str">
        <f>IFERROR(INDEX(BA$11:BA$2000,_xlfn.AGGREGATE(15,6,(ROW(BA$11:BA$2000)-ROW(BA$11)+1)/($AU$11:$AU$2000=$DY$8),ROWS(EE$11:EE263))),"")</f>
        <v/>
      </c>
      <c r="EF263" s="26" t="str">
        <f>IFERROR(INDEX(BB$11:BB$2000,_xlfn.AGGREGATE(15,6,(ROW(BB$11:BB$2000)-ROW(BB$11)+1)/($AU$11:$AU$2000=$DY$8),ROWS(EF$11:EF263))),"")</f>
        <v/>
      </c>
      <c r="EG263" s="26" t="str">
        <f>IFERROR(INDEX(BC$11:BC$2000,_xlfn.AGGREGATE(15,6,(ROW(BC$11:BC$2000)-ROW(BC$11)+1)/($AU$11:$AU$2000=$DY$8),ROWS(EG$11:EG263))),"")</f>
        <v/>
      </c>
      <c r="EH263" s="26" t="str">
        <f>IFERROR(INDEX(BD$11:BD$2000,_xlfn.AGGREGATE(15,6,(ROW(BD$11:BD$2000)-ROW(BD$11)+1)/($AU$11:$AU$2000=$DY$8),ROWS(EH$11:EH263))),"")</f>
        <v/>
      </c>
      <c r="EI263" s="26" t="str">
        <f>IFERROR(INDEX(BE$11:BE$2000,_xlfn.AGGREGATE(15,6,(ROW(BE$11:BE$2000)-ROW(BE$11)+1)/($AU$11:$AU$2000=$DY$8),ROWS(EI$11:EI263))),"")</f>
        <v/>
      </c>
      <c r="EJ263" s="26" t="str">
        <f>IFERROR(INDEX(BF$11:BF$2000,_xlfn.AGGREGATE(15,6,(ROW(BF$11:BF$2000)-ROW(BF$11)+1)/($AU$11:$AU$2000=$DY$8),ROWS(EJ$11:EJ263))),"")</f>
        <v/>
      </c>
      <c r="EK263" s="26" t="str">
        <f>IFERROR(INDEX(BG$11:BG$2000,_xlfn.AGGREGATE(15,6,(ROW(BG$11:BG$2000)-ROW(BG$11)+1)/($AU$11:$AU$2000=$DY$8),ROWS(EK$11:EK263))),"")</f>
        <v/>
      </c>
      <c r="EL263" s="26" t="str">
        <f>IFERROR(INDEX(BH$11:BH$2000,_xlfn.AGGREGATE(15,6,(ROW(BH$11:BH$2000)-ROW(BH$11)+1)/($AU$11:$AU$2000=$DY$8),ROWS(EL$11:EL263))),"")</f>
        <v/>
      </c>
      <c r="EM263" s="26" t="str">
        <f>IFERROR(INDEX(BI$11:BI$2000,_xlfn.AGGREGATE(15,6,(ROW(BI$11:BI$2000)-ROW(BI$11)+1)/($AU$11:$AU$2000=$DY$8),ROWS(EM$11:EM263))),"")</f>
        <v/>
      </c>
      <c r="EN263" s="26" t="str">
        <f>IFERROR(INDEX(BJ$11:BJ$2000,_xlfn.AGGREGATE(15,6,(ROW(BJ$11:BJ$2000)-ROW(BJ$11)+1)/($AU$11:$AU$2000=$DY$8),ROWS(EN$11:EN263))),"")</f>
        <v/>
      </c>
      <c r="EO263" s="26" t="str">
        <f>IFERROR(INDEX(BK$11:BK$2000,_xlfn.AGGREGATE(15,6,(ROW(BK$11:BK$2000)-ROW(BK$11)+1)/($AU$11:$AU$2000=$DY$8),ROWS(EO$11:EO263))),"")</f>
        <v/>
      </c>
      <c r="EP263" s="26" t="str">
        <f>IFERROR(INDEX(BL$11:BL$2000,_xlfn.AGGREGATE(15,6,(ROW(BL$11:BL$2000)-ROW(BL$11)+1)/($AU$11:$AU$2000=$DY$8),ROWS(EP$11:EP263))),"")</f>
        <v/>
      </c>
      <c r="EQ263" s="26" t="str">
        <f>IFERROR(INDEX(BM$11:BM$2000,_xlfn.AGGREGATE(15,6,(ROW(BM$11:BM$2000)-ROW(BM$11)+1)/($AU$11:$AU$2000=$DY$8),ROWS(EQ$11:EQ263))),"")</f>
        <v/>
      </c>
      <c r="ER263" s="26" t="str">
        <f>IFERROR(INDEX(BN$11:BN$2000,_xlfn.AGGREGATE(15,6,(ROW(BN$11:BN$2000)-ROW(BN$11)+1)/($AU$11:$AU$2000=$DY$8),ROWS(ER$11:ER263))),"")</f>
        <v/>
      </c>
      <c r="ES263" s="26" t="str">
        <f>IFERROR(INDEX(BO$11:BO$2000,_xlfn.AGGREGATE(15,6,(ROW(BO$11:BO$2000)-ROW(BO$11)+1)/($AU$11:$AU$2000=$DY$8),ROWS(ES$11:ES263))),"")</f>
        <v/>
      </c>
      <c r="ET263" s="63" t="str">
        <f>IFERROR(INDEX(BP$11:BP$2000,_xlfn.AGGREGATE(15,6,(ROW(BP$11:BP$2000)-ROW(BP$11)+1)/($AU$11:$AU$2000=$DY$8),ROWS(ET$11:ET263))),"")</f>
        <v/>
      </c>
      <c r="EU263" s="25"/>
      <c r="EX263" s="25"/>
      <c r="EY263" s="25"/>
      <c r="EZ263" s="25"/>
      <c r="FA263" s="25"/>
      <c r="FB263" s="25"/>
      <c r="FC263" s="25"/>
      <c r="FD263" s="25"/>
      <c r="FE263" s="25"/>
      <c r="FF263" s="25"/>
      <c r="FG263" s="25"/>
      <c r="FH263" s="25"/>
      <c r="FI263" s="25"/>
      <c r="FJ263" s="25"/>
      <c r="FK263" s="25"/>
      <c r="FL263" s="25"/>
      <c r="FM263" s="25"/>
      <c r="FN263" s="25"/>
      <c r="FO263" s="25"/>
      <c r="FP263" s="25"/>
      <c r="FQ263" s="25"/>
      <c r="FR263" s="25"/>
      <c r="FS263" s="25"/>
      <c r="FT263" s="25"/>
      <c r="FU263" s="49"/>
      <c r="FV263" s="21"/>
      <c r="FW263" s="25"/>
      <c r="FX263" s="25"/>
      <c r="FY263" s="25"/>
      <c r="FZ263" s="25"/>
      <c r="GA263" s="25"/>
      <c r="GB263" s="25"/>
      <c r="GC263" s="25"/>
      <c r="GD263" s="25"/>
      <c r="GE263" s="25"/>
      <c r="GF263" s="25"/>
      <c r="GG263" s="25"/>
      <c r="GH263" s="25"/>
      <c r="GI263" s="25"/>
      <c r="GJ263" s="25"/>
      <c r="GK263" s="25"/>
      <c r="GL263" s="25"/>
      <c r="GM263" s="25"/>
      <c r="GN263" s="25"/>
    </row>
    <row r="264" spans="14:196" x14ac:dyDescent="0.3">
      <c r="N264" s="2"/>
      <c r="O264" s="25"/>
      <c r="P264" s="25"/>
      <c r="Q264" s="25"/>
      <c r="R264" s="25"/>
      <c r="S264" s="25"/>
      <c r="T264" s="25"/>
      <c r="U264" s="25"/>
      <c r="V264" s="2"/>
      <c r="W264" s="2"/>
      <c r="X264" s="2"/>
      <c r="Y264" s="25"/>
      <c r="Z264" s="25"/>
      <c r="AA264" s="25"/>
      <c r="AB264" s="2"/>
      <c r="AC264" s="25"/>
      <c r="AD264" s="25"/>
      <c r="AE264" s="25"/>
      <c r="AF264" s="25"/>
      <c r="AG264" s="25"/>
      <c r="AH264" s="25"/>
      <c r="AI264" s="25"/>
      <c r="AJ264" s="25"/>
      <c r="AK264" s="25"/>
      <c r="AL264" s="25"/>
      <c r="AM264" s="25"/>
      <c r="AN264" s="25"/>
      <c r="AO264" s="25"/>
      <c r="AP264" s="25"/>
      <c r="AQ264" s="25"/>
      <c r="AR264" s="142"/>
      <c r="AS264" s="18">
        <v>2</v>
      </c>
      <c r="AT264" s="26" t="s">
        <v>122</v>
      </c>
      <c r="AU264" s="4" t="str">
        <f t="shared" si="360"/>
        <v>FAIL</v>
      </c>
      <c r="AV264" s="26">
        <v>1</v>
      </c>
      <c r="AW264" s="26">
        <v>3</v>
      </c>
      <c r="AX264" s="26">
        <v>3</v>
      </c>
      <c r="AY264" s="26">
        <v>3</v>
      </c>
      <c r="AZ264" s="26">
        <v>1</v>
      </c>
      <c r="BA264" s="26">
        <v>1</v>
      </c>
      <c r="BB264" s="26">
        <v>1</v>
      </c>
      <c r="BC264" s="26">
        <v>1</v>
      </c>
      <c r="BD264" s="26">
        <f t="shared" si="361"/>
        <v>244</v>
      </c>
      <c r="BE264" s="26">
        <f t="shared" si="361"/>
        <v>0</v>
      </c>
      <c r="BF264" s="26">
        <f t="shared" si="361"/>
        <v>248</v>
      </c>
      <c r="BG264" s="63">
        <f t="shared" si="361"/>
        <v>2</v>
      </c>
      <c r="BH264" s="26"/>
      <c r="BI264" s="138">
        <f t="shared" si="362"/>
        <v>244</v>
      </c>
      <c r="BJ264" s="138">
        <f t="shared" si="363"/>
        <v>492</v>
      </c>
      <c r="BK264" s="138">
        <f t="shared" si="364"/>
        <v>740</v>
      </c>
      <c r="BL264" s="138">
        <f t="shared" si="365"/>
        <v>988</v>
      </c>
      <c r="BM264" s="138">
        <f t="shared" si="366"/>
        <v>1232</v>
      </c>
      <c r="BN264" s="138">
        <f t="shared" si="367"/>
        <v>1476</v>
      </c>
      <c r="BO264" s="138">
        <f t="shared" si="368"/>
        <v>1720</v>
      </c>
      <c r="BP264" s="138">
        <f t="shared" si="369"/>
        <v>0</v>
      </c>
      <c r="BQ264" s="26"/>
      <c r="BR264" s="26" t="str">
        <f t="shared" si="370"/>
        <v>yes2</v>
      </c>
      <c r="BS264" s="26" t="str">
        <f t="shared" si="309"/>
        <v>Int</v>
      </c>
      <c r="BT264" s="26"/>
      <c r="BU264" s="26"/>
      <c r="BV264" s="1">
        <f t="shared" si="371"/>
        <v>0</v>
      </c>
      <c r="BW264" s="1">
        <f t="shared" si="371"/>
        <v>0</v>
      </c>
      <c r="BX264" s="1">
        <f t="shared" si="371"/>
        <v>0</v>
      </c>
      <c r="BY264" s="1">
        <f t="shared" si="371"/>
        <v>0</v>
      </c>
      <c r="BZ264" s="1">
        <f t="shared" si="371"/>
        <v>0</v>
      </c>
      <c r="CA264" s="1">
        <f t="shared" si="371"/>
        <v>0</v>
      </c>
      <c r="CB264" s="1">
        <f t="shared" si="371"/>
        <v>1</v>
      </c>
      <c r="CC264" s="1">
        <f t="shared" si="371"/>
        <v>0</v>
      </c>
      <c r="CD264" s="1">
        <f t="shared" si="371"/>
        <v>0</v>
      </c>
      <c r="CE264" s="1">
        <f t="shared" si="371"/>
        <v>0</v>
      </c>
      <c r="CF264" s="1">
        <f t="shared" si="372"/>
        <v>0</v>
      </c>
      <c r="CG264" s="1">
        <f t="shared" si="372"/>
        <v>0</v>
      </c>
      <c r="CH264" s="1">
        <f t="shared" si="372"/>
        <v>1</v>
      </c>
      <c r="CI264" s="1">
        <f t="shared" si="372"/>
        <v>0</v>
      </c>
      <c r="CJ264" s="1">
        <f t="shared" si="372"/>
        <v>0</v>
      </c>
      <c r="CK264" s="1">
        <f t="shared" si="372"/>
        <v>0</v>
      </c>
      <c r="CL264" s="1">
        <f t="shared" si="372"/>
        <v>0</v>
      </c>
      <c r="CM264" s="1">
        <f t="shared" si="372"/>
        <v>0</v>
      </c>
      <c r="CN264" s="1">
        <f t="shared" si="372"/>
        <v>0</v>
      </c>
      <c r="CO264" s="1">
        <f t="shared" si="372"/>
        <v>0</v>
      </c>
      <c r="CP264" s="1">
        <f t="shared" si="373"/>
        <v>0</v>
      </c>
      <c r="CQ264" s="1">
        <f t="shared" si="373"/>
        <v>0</v>
      </c>
      <c r="CR264" s="1">
        <f t="shared" si="373"/>
        <v>0</v>
      </c>
      <c r="CS264" s="1">
        <f t="shared" si="373"/>
        <v>0</v>
      </c>
      <c r="CT264" s="1">
        <f t="shared" si="373"/>
        <v>0</v>
      </c>
      <c r="CU264" s="1">
        <f t="shared" si="373"/>
        <v>0</v>
      </c>
      <c r="CV264" s="1">
        <f t="shared" si="373"/>
        <v>0</v>
      </c>
      <c r="CW264" s="1">
        <f t="shared" si="373"/>
        <v>0</v>
      </c>
      <c r="CX264" s="1">
        <f t="shared" si="373"/>
        <v>0</v>
      </c>
      <c r="CY264" s="1">
        <f t="shared" si="373"/>
        <v>0</v>
      </c>
      <c r="CZ264" s="1">
        <f t="shared" si="374"/>
        <v>0</v>
      </c>
      <c r="DA264" s="1">
        <f t="shared" si="374"/>
        <v>0</v>
      </c>
      <c r="DB264" s="1">
        <f t="shared" si="374"/>
        <v>0</v>
      </c>
      <c r="DC264" s="1">
        <f t="shared" si="374"/>
        <v>0</v>
      </c>
      <c r="DD264" s="1">
        <f t="shared" si="374"/>
        <v>0</v>
      </c>
      <c r="DE264" s="1">
        <f t="shared" si="374"/>
        <v>0</v>
      </c>
      <c r="DF264" s="1">
        <f t="shared" si="374"/>
        <v>0</v>
      </c>
      <c r="DG264" s="1">
        <f t="shared" si="374"/>
        <v>0</v>
      </c>
      <c r="DH264" s="1">
        <f t="shared" si="374"/>
        <v>0</v>
      </c>
      <c r="DI264" s="1">
        <f t="shared" si="374"/>
        <v>0</v>
      </c>
      <c r="DJ264" s="1">
        <f t="shared" si="375"/>
        <v>0</v>
      </c>
      <c r="DK264" s="1">
        <f t="shared" si="375"/>
        <v>0</v>
      </c>
      <c r="DL264" s="1">
        <f t="shared" si="375"/>
        <v>0</v>
      </c>
      <c r="DM264" s="1">
        <f t="shared" si="375"/>
        <v>1</v>
      </c>
      <c r="DN264" s="1">
        <f t="shared" si="375"/>
        <v>0</v>
      </c>
      <c r="DO264" s="1">
        <f t="shared" si="375"/>
        <v>0</v>
      </c>
      <c r="DP264" s="26"/>
      <c r="DQ264" s="26"/>
      <c r="DR264" s="26"/>
      <c r="DS264" s="26"/>
      <c r="DT264" s="26"/>
      <c r="DU264" s="142"/>
      <c r="DV264" s="26"/>
      <c r="DW264" s="48">
        <v>251</v>
      </c>
      <c r="DX264" s="26" t="str">
        <f>IFERROR(INDEX(AT$11:AT$2000,_xlfn.AGGREGATE(15,6,(ROW(AT$11:AT$2000)-ROW(AT$11)+1)/($AU$11:$AU$2000=$DY$8),ROWS(DX$11:DX264))),"")</f>
        <v/>
      </c>
      <c r="DY264" s="4" t="str">
        <f>IFERROR(INDEX(AU$11:AU$2000,_xlfn.AGGREGATE(15,6,(ROW(AU$11:AU$2000)-ROW(AU$11)+1)/($AU$11:$AU$2000=$DY$8),ROWS(DY$11:DY264))),"")</f>
        <v/>
      </c>
      <c r="DZ264" s="26" t="str">
        <f>IFERROR(INDEX(AV$11:AV$2000,_xlfn.AGGREGATE(15,6,(ROW(AV$11:AV$2000)-ROW(AV$11)+1)/($AU$11:$AU$2000=$DY$8),ROWS(DZ$11:DZ264))),"")</f>
        <v/>
      </c>
      <c r="EA264" s="26" t="str">
        <f>IFERROR(INDEX(AW$11:AW$2000,_xlfn.AGGREGATE(15,6,(ROW(AW$11:AW$2000)-ROW(AW$11)+1)/($AU$11:$AU$2000=$DY$8),ROWS(EA$11:EA264))),"")</f>
        <v/>
      </c>
      <c r="EB264" s="26" t="str">
        <f>IFERROR(INDEX(AX$11:AX$2000,_xlfn.AGGREGATE(15,6,(ROW(AX$11:AX$2000)-ROW(AX$11)+1)/($AU$11:$AU$2000=$DY$8),ROWS(EB$11:EB264))),"")</f>
        <v/>
      </c>
      <c r="EC264" s="26" t="str">
        <f>IFERROR(INDEX(AY$11:AY$2000,_xlfn.AGGREGATE(15,6,(ROW(AY$11:AY$2000)-ROW(AY$11)+1)/($AU$11:$AU$2000=$DY$8),ROWS(EC$11:EC264))),"")</f>
        <v/>
      </c>
      <c r="ED264" s="26" t="str">
        <f>IFERROR(INDEX(AZ$11:AZ$2000,_xlfn.AGGREGATE(15,6,(ROW(AZ$11:AZ$2000)-ROW(AZ$11)+1)/($AU$11:$AU$2000=$DY$8),ROWS(ED$11:ED264))),"")</f>
        <v/>
      </c>
      <c r="EE264" s="26" t="str">
        <f>IFERROR(INDEX(BA$11:BA$2000,_xlfn.AGGREGATE(15,6,(ROW(BA$11:BA$2000)-ROW(BA$11)+1)/($AU$11:$AU$2000=$DY$8),ROWS(EE$11:EE264))),"")</f>
        <v/>
      </c>
      <c r="EF264" s="26" t="str">
        <f>IFERROR(INDEX(BB$11:BB$2000,_xlfn.AGGREGATE(15,6,(ROW(BB$11:BB$2000)-ROW(BB$11)+1)/($AU$11:$AU$2000=$DY$8),ROWS(EF$11:EF264))),"")</f>
        <v/>
      </c>
      <c r="EG264" s="26" t="str">
        <f>IFERROR(INDEX(BC$11:BC$2000,_xlfn.AGGREGATE(15,6,(ROW(BC$11:BC$2000)-ROW(BC$11)+1)/($AU$11:$AU$2000=$DY$8),ROWS(EG$11:EG264))),"")</f>
        <v/>
      </c>
      <c r="EH264" s="26" t="str">
        <f>IFERROR(INDEX(BD$11:BD$2000,_xlfn.AGGREGATE(15,6,(ROW(BD$11:BD$2000)-ROW(BD$11)+1)/($AU$11:$AU$2000=$DY$8),ROWS(EH$11:EH264))),"")</f>
        <v/>
      </c>
      <c r="EI264" s="26" t="str">
        <f>IFERROR(INDEX(BE$11:BE$2000,_xlfn.AGGREGATE(15,6,(ROW(BE$11:BE$2000)-ROW(BE$11)+1)/($AU$11:$AU$2000=$DY$8),ROWS(EI$11:EI264))),"")</f>
        <v/>
      </c>
      <c r="EJ264" s="26" t="str">
        <f>IFERROR(INDEX(BF$11:BF$2000,_xlfn.AGGREGATE(15,6,(ROW(BF$11:BF$2000)-ROW(BF$11)+1)/($AU$11:$AU$2000=$DY$8),ROWS(EJ$11:EJ264))),"")</f>
        <v/>
      </c>
      <c r="EK264" s="26" t="str">
        <f>IFERROR(INDEX(BG$11:BG$2000,_xlfn.AGGREGATE(15,6,(ROW(BG$11:BG$2000)-ROW(BG$11)+1)/($AU$11:$AU$2000=$DY$8),ROWS(EK$11:EK264))),"")</f>
        <v/>
      </c>
      <c r="EL264" s="26" t="str">
        <f>IFERROR(INDEX(BH$11:BH$2000,_xlfn.AGGREGATE(15,6,(ROW(BH$11:BH$2000)-ROW(BH$11)+1)/($AU$11:$AU$2000=$DY$8),ROWS(EL$11:EL264))),"")</f>
        <v/>
      </c>
      <c r="EM264" s="26" t="str">
        <f>IFERROR(INDEX(BI$11:BI$2000,_xlfn.AGGREGATE(15,6,(ROW(BI$11:BI$2000)-ROW(BI$11)+1)/($AU$11:$AU$2000=$DY$8),ROWS(EM$11:EM264))),"")</f>
        <v/>
      </c>
      <c r="EN264" s="26" t="str">
        <f>IFERROR(INDEX(BJ$11:BJ$2000,_xlfn.AGGREGATE(15,6,(ROW(BJ$11:BJ$2000)-ROW(BJ$11)+1)/($AU$11:$AU$2000=$DY$8),ROWS(EN$11:EN264))),"")</f>
        <v/>
      </c>
      <c r="EO264" s="26" t="str">
        <f>IFERROR(INDEX(BK$11:BK$2000,_xlfn.AGGREGATE(15,6,(ROW(BK$11:BK$2000)-ROW(BK$11)+1)/($AU$11:$AU$2000=$DY$8),ROWS(EO$11:EO264))),"")</f>
        <v/>
      </c>
      <c r="EP264" s="26" t="str">
        <f>IFERROR(INDEX(BL$11:BL$2000,_xlfn.AGGREGATE(15,6,(ROW(BL$11:BL$2000)-ROW(BL$11)+1)/($AU$11:$AU$2000=$DY$8),ROWS(EP$11:EP264))),"")</f>
        <v/>
      </c>
      <c r="EQ264" s="26" t="str">
        <f>IFERROR(INDEX(BM$11:BM$2000,_xlfn.AGGREGATE(15,6,(ROW(BM$11:BM$2000)-ROW(BM$11)+1)/($AU$11:$AU$2000=$DY$8),ROWS(EQ$11:EQ264))),"")</f>
        <v/>
      </c>
      <c r="ER264" s="26" t="str">
        <f>IFERROR(INDEX(BN$11:BN$2000,_xlfn.AGGREGATE(15,6,(ROW(BN$11:BN$2000)-ROW(BN$11)+1)/($AU$11:$AU$2000=$DY$8),ROWS(ER$11:ER264))),"")</f>
        <v/>
      </c>
      <c r="ES264" s="26" t="str">
        <f>IFERROR(INDEX(BO$11:BO$2000,_xlfn.AGGREGATE(15,6,(ROW(BO$11:BO$2000)-ROW(BO$11)+1)/($AU$11:$AU$2000=$DY$8),ROWS(ES$11:ES264))),"")</f>
        <v/>
      </c>
      <c r="ET264" s="63" t="str">
        <f>IFERROR(INDEX(BP$11:BP$2000,_xlfn.AGGREGATE(15,6,(ROW(BP$11:BP$2000)-ROW(BP$11)+1)/($AU$11:$AU$2000=$DY$8),ROWS(ET$11:ET264))),"")</f>
        <v/>
      </c>
      <c r="EU264" s="25"/>
      <c r="EX264" s="25"/>
      <c r="EY264" s="25"/>
      <c r="EZ264" s="25"/>
      <c r="FA264" s="25"/>
      <c r="FB264" s="25"/>
      <c r="FC264" s="25"/>
      <c r="FD264" s="25"/>
      <c r="FE264" s="25"/>
      <c r="FF264" s="25"/>
      <c r="FG264" s="25"/>
      <c r="FH264" s="25"/>
      <c r="FI264" s="25"/>
      <c r="FJ264" s="25"/>
      <c r="FK264" s="25"/>
      <c r="FL264" s="25"/>
      <c r="FM264" s="25"/>
      <c r="FN264" s="25"/>
      <c r="FO264" s="25"/>
      <c r="FP264" s="25"/>
      <c r="FQ264" s="25"/>
      <c r="FR264" s="25"/>
      <c r="FS264" s="25"/>
      <c r="FT264" s="25"/>
      <c r="FU264" s="49"/>
      <c r="FV264" s="21"/>
      <c r="FW264" s="25"/>
      <c r="FX264" s="25"/>
      <c r="FY264" s="25"/>
      <c r="FZ264" s="25"/>
      <c r="GA264" s="25"/>
      <c r="GB264" s="25"/>
      <c r="GC264" s="25"/>
      <c r="GD264" s="25"/>
      <c r="GE264" s="25"/>
      <c r="GF264" s="25"/>
      <c r="GG264" s="25"/>
      <c r="GH264" s="25"/>
      <c r="GI264" s="25"/>
      <c r="GJ264" s="25"/>
      <c r="GK264" s="25"/>
      <c r="GL264" s="25"/>
      <c r="GM264" s="25"/>
      <c r="GN264" s="25"/>
    </row>
    <row r="265" spans="14:196" x14ac:dyDescent="0.3">
      <c r="N265" s="2"/>
      <c r="O265" s="25"/>
      <c r="P265" s="25"/>
      <c r="Q265" s="25"/>
      <c r="R265" s="25"/>
      <c r="S265" s="25"/>
      <c r="T265" s="25"/>
      <c r="U265" s="25"/>
      <c r="V265" s="2"/>
      <c r="W265" s="2"/>
      <c r="X265" s="2"/>
      <c r="Y265" s="25"/>
      <c r="Z265" s="25"/>
      <c r="AA265" s="25"/>
      <c r="AB265" s="2"/>
      <c r="AC265" s="25"/>
      <c r="AD265" s="25"/>
      <c r="AE265" s="25"/>
      <c r="AF265" s="25"/>
      <c r="AG265" s="25"/>
      <c r="AH265" s="25"/>
      <c r="AI265" s="25"/>
      <c r="AJ265" s="25"/>
      <c r="AK265" s="25"/>
      <c r="AL265" s="25"/>
      <c r="AM265" s="25"/>
      <c r="AN265" s="25"/>
      <c r="AO265" s="25"/>
      <c r="AP265" s="25"/>
      <c r="AQ265" s="25"/>
      <c r="AR265" s="142"/>
      <c r="AS265" s="18">
        <v>3</v>
      </c>
      <c r="AT265" s="26" t="s">
        <v>122</v>
      </c>
      <c r="AU265" s="4" t="str">
        <f t="shared" si="360"/>
        <v>FAIL</v>
      </c>
      <c r="AV265" s="26">
        <v>1</v>
      </c>
      <c r="AW265" s="26">
        <v>3</v>
      </c>
      <c r="AX265" s="26">
        <v>3</v>
      </c>
      <c r="AY265" s="26">
        <v>3</v>
      </c>
      <c r="AZ265" s="26">
        <v>1</v>
      </c>
      <c r="BA265" s="26">
        <v>1</v>
      </c>
      <c r="BB265" s="26">
        <v>1</v>
      </c>
      <c r="BC265" s="26">
        <v>1</v>
      </c>
      <c r="BD265" s="26">
        <f t="shared" si="361"/>
        <v>243</v>
      </c>
      <c r="BE265" s="26">
        <f t="shared" si="361"/>
        <v>0</v>
      </c>
      <c r="BF265" s="26">
        <f t="shared" si="361"/>
        <v>249</v>
      </c>
      <c r="BG265" s="63">
        <f t="shared" si="361"/>
        <v>3</v>
      </c>
      <c r="BH265" s="26"/>
      <c r="BI265" s="138">
        <f t="shared" si="362"/>
        <v>243</v>
      </c>
      <c r="BJ265" s="138">
        <f t="shared" si="363"/>
        <v>492</v>
      </c>
      <c r="BK265" s="138">
        <f t="shared" si="364"/>
        <v>741</v>
      </c>
      <c r="BL265" s="138">
        <f t="shared" si="365"/>
        <v>990</v>
      </c>
      <c r="BM265" s="138">
        <f t="shared" si="366"/>
        <v>1233</v>
      </c>
      <c r="BN265" s="138">
        <f t="shared" si="367"/>
        <v>1476</v>
      </c>
      <c r="BO265" s="138">
        <f t="shared" si="368"/>
        <v>1719</v>
      </c>
      <c r="BP265" s="138">
        <f t="shared" si="369"/>
        <v>0</v>
      </c>
      <c r="BQ265" s="26"/>
      <c r="BR265" s="26" t="str">
        <f t="shared" si="370"/>
        <v>yes3</v>
      </c>
      <c r="BS265" s="26" t="str">
        <f t="shared" si="309"/>
        <v>Int</v>
      </c>
      <c r="BT265" s="26"/>
      <c r="BU265" s="26"/>
      <c r="BV265" s="1">
        <f t="shared" si="371"/>
        <v>0</v>
      </c>
      <c r="BW265" s="1">
        <f t="shared" si="371"/>
        <v>0</v>
      </c>
      <c r="BX265" s="1">
        <f t="shared" si="371"/>
        <v>0</v>
      </c>
      <c r="BY265" s="1">
        <f t="shared" si="371"/>
        <v>0</v>
      </c>
      <c r="BZ265" s="1">
        <f t="shared" si="371"/>
        <v>0</v>
      </c>
      <c r="CA265" s="1">
        <f t="shared" si="371"/>
        <v>0</v>
      </c>
      <c r="CB265" s="1">
        <f t="shared" si="371"/>
        <v>1</v>
      </c>
      <c r="CC265" s="1">
        <f t="shared" si="371"/>
        <v>0</v>
      </c>
      <c r="CD265" s="1">
        <f t="shared" si="371"/>
        <v>0</v>
      </c>
      <c r="CE265" s="1">
        <f t="shared" si="371"/>
        <v>0</v>
      </c>
      <c r="CF265" s="1">
        <f t="shared" si="372"/>
        <v>0</v>
      </c>
      <c r="CG265" s="1">
        <f t="shared" si="372"/>
        <v>0</v>
      </c>
      <c r="CH265" s="1">
        <f t="shared" si="372"/>
        <v>1</v>
      </c>
      <c r="CI265" s="1">
        <f t="shared" si="372"/>
        <v>0</v>
      </c>
      <c r="CJ265" s="1">
        <f t="shared" si="372"/>
        <v>0</v>
      </c>
      <c r="CK265" s="1">
        <f t="shared" si="372"/>
        <v>0</v>
      </c>
      <c r="CL265" s="1">
        <f t="shared" si="372"/>
        <v>0</v>
      </c>
      <c r="CM265" s="1">
        <f t="shared" si="372"/>
        <v>0</v>
      </c>
      <c r="CN265" s="1">
        <f t="shared" si="372"/>
        <v>0</v>
      </c>
      <c r="CO265" s="1">
        <f t="shared" si="372"/>
        <v>0</v>
      </c>
      <c r="CP265" s="1">
        <f t="shared" si="373"/>
        <v>0</v>
      </c>
      <c r="CQ265" s="1">
        <f t="shared" si="373"/>
        <v>0</v>
      </c>
      <c r="CR265" s="1">
        <f t="shared" si="373"/>
        <v>0</v>
      </c>
      <c r="CS265" s="1">
        <f t="shared" si="373"/>
        <v>0</v>
      </c>
      <c r="CT265" s="1">
        <f t="shared" si="373"/>
        <v>0</v>
      </c>
      <c r="CU265" s="1">
        <f t="shared" si="373"/>
        <v>0</v>
      </c>
      <c r="CV265" s="1">
        <f t="shared" si="373"/>
        <v>0</v>
      </c>
      <c r="CW265" s="1">
        <f t="shared" si="373"/>
        <v>0</v>
      </c>
      <c r="CX265" s="1">
        <f t="shared" si="373"/>
        <v>0</v>
      </c>
      <c r="CY265" s="1">
        <f t="shared" si="373"/>
        <v>0</v>
      </c>
      <c r="CZ265" s="1">
        <f t="shared" si="374"/>
        <v>0</v>
      </c>
      <c r="DA265" s="1">
        <f t="shared" si="374"/>
        <v>0</v>
      </c>
      <c r="DB265" s="1">
        <f t="shared" si="374"/>
        <v>0</v>
      </c>
      <c r="DC265" s="1">
        <f t="shared" si="374"/>
        <v>0</v>
      </c>
      <c r="DD265" s="1">
        <f t="shared" si="374"/>
        <v>0</v>
      </c>
      <c r="DE265" s="1">
        <f t="shared" si="374"/>
        <v>0</v>
      </c>
      <c r="DF265" s="1">
        <f t="shared" si="374"/>
        <v>0</v>
      </c>
      <c r="DG265" s="1">
        <f t="shared" si="374"/>
        <v>0</v>
      </c>
      <c r="DH265" s="1">
        <f t="shared" si="374"/>
        <v>0</v>
      </c>
      <c r="DI265" s="1">
        <f t="shared" si="374"/>
        <v>0</v>
      </c>
      <c r="DJ265" s="1">
        <f t="shared" si="375"/>
        <v>0</v>
      </c>
      <c r="DK265" s="1">
        <f t="shared" si="375"/>
        <v>0</v>
      </c>
      <c r="DL265" s="1">
        <f t="shared" si="375"/>
        <v>0</v>
      </c>
      <c r="DM265" s="1">
        <f t="shared" si="375"/>
        <v>1</v>
      </c>
      <c r="DN265" s="1">
        <f t="shared" si="375"/>
        <v>0</v>
      </c>
      <c r="DO265" s="1">
        <f t="shared" si="375"/>
        <v>0</v>
      </c>
      <c r="DP265" s="26"/>
      <c r="DQ265" s="26"/>
      <c r="DR265" s="26"/>
      <c r="DS265" s="26"/>
      <c r="DT265" s="26"/>
      <c r="DU265" s="142"/>
      <c r="DV265" s="26"/>
      <c r="DW265" s="48">
        <v>252</v>
      </c>
      <c r="DX265" s="26" t="str">
        <f>IFERROR(INDEX(AT$11:AT$2000,_xlfn.AGGREGATE(15,6,(ROW(AT$11:AT$2000)-ROW(AT$11)+1)/($AU$11:$AU$2000=$DY$8),ROWS(DX$11:DX265))),"")</f>
        <v/>
      </c>
      <c r="DY265" s="4" t="str">
        <f>IFERROR(INDEX(AU$11:AU$2000,_xlfn.AGGREGATE(15,6,(ROW(AU$11:AU$2000)-ROW(AU$11)+1)/($AU$11:$AU$2000=$DY$8),ROWS(DY$11:DY265))),"")</f>
        <v/>
      </c>
      <c r="DZ265" s="26" t="str">
        <f>IFERROR(INDEX(AV$11:AV$2000,_xlfn.AGGREGATE(15,6,(ROW(AV$11:AV$2000)-ROW(AV$11)+1)/($AU$11:$AU$2000=$DY$8),ROWS(DZ$11:DZ265))),"")</f>
        <v/>
      </c>
      <c r="EA265" s="26" t="str">
        <f>IFERROR(INDEX(AW$11:AW$2000,_xlfn.AGGREGATE(15,6,(ROW(AW$11:AW$2000)-ROW(AW$11)+1)/($AU$11:$AU$2000=$DY$8),ROWS(EA$11:EA265))),"")</f>
        <v/>
      </c>
      <c r="EB265" s="26" t="str">
        <f>IFERROR(INDEX(AX$11:AX$2000,_xlfn.AGGREGATE(15,6,(ROW(AX$11:AX$2000)-ROW(AX$11)+1)/($AU$11:$AU$2000=$DY$8),ROWS(EB$11:EB265))),"")</f>
        <v/>
      </c>
      <c r="EC265" s="26" t="str">
        <f>IFERROR(INDEX(AY$11:AY$2000,_xlfn.AGGREGATE(15,6,(ROW(AY$11:AY$2000)-ROW(AY$11)+1)/($AU$11:$AU$2000=$DY$8),ROWS(EC$11:EC265))),"")</f>
        <v/>
      </c>
      <c r="ED265" s="26" t="str">
        <f>IFERROR(INDEX(AZ$11:AZ$2000,_xlfn.AGGREGATE(15,6,(ROW(AZ$11:AZ$2000)-ROW(AZ$11)+1)/($AU$11:$AU$2000=$DY$8),ROWS(ED$11:ED265))),"")</f>
        <v/>
      </c>
      <c r="EE265" s="26" t="str">
        <f>IFERROR(INDEX(BA$11:BA$2000,_xlfn.AGGREGATE(15,6,(ROW(BA$11:BA$2000)-ROW(BA$11)+1)/($AU$11:$AU$2000=$DY$8),ROWS(EE$11:EE265))),"")</f>
        <v/>
      </c>
      <c r="EF265" s="26" t="str">
        <f>IFERROR(INDEX(BB$11:BB$2000,_xlfn.AGGREGATE(15,6,(ROW(BB$11:BB$2000)-ROW(BB$11)+1)/($AU$11:$AU$2000=$DY$8),ROWS(EF$11:EF265))),"")</f>
        <v/>
      </c>
      <c r="EG265" s="26" t="str">
        <f>IFERROR(INDEX(BC$11:BC$2000,_xlfn.AGGREGATE(15,6,(ROW(BC$11:BC$2000)-ROW(BC$11)+1)/($AU$11:$AU$2000=$DY$8),ROWS(EG$11:EG265))),"")</f>
        <v/>
      </c>
      <c r="EH265" s="26" t="str">
        <f>IFERROR(INDEX(BD$11:BD$2000,_xlfn.AGGREGATE(15,6,(ROW(BD$11:BD$2000)-ROW(BD$11)+1)/($AU$11:$AU$2000=$DY$8),ROWS(EH$11:EH265))),"")</f>
        <v/>
      </c>
      <c r="EI265" s="26" t="str">
        <f>IFERROR(INDEX(BE$11:BE$2000,_xlfn.AGGREGATE(15,6,(ROW(BE$11:BE$2000)-ROW(BE$11)+1)/($AU$11:$AU$2000=$DY$8),ROWS(EI$11:EI265))),"")</f>
        <v/>
      </c>
      <c r="EJ265" s="26" t="str">
        <f>IFERROR(INDEX(BF$11:BF$2000,_xlfn.AGGREGATE(15,6,(ROW(BF$11:BF$2000)-ROW(BF$11)+1)/($AU$11:$AU$2000=$DY$8),ROWS(EJ$11:EJ265))),"")</f>
        <v/>
      </c>
      <c r="EK265" s="26" t="str">
        <f>IFERROR(INDEX(BG$11:BG$2000,_xlfn.AGGREGATE(15,6,(ROW(BG$11:BG$2000)-ROW(BG$11)+1)/($AU$11:$AU$2000=$DY$8),ROWS(EK$11:EK265))),"")</f>
        <v/>
      </c>
      <c r="EL265" s="26" t="str">
        <f>IFERROR(INDEX(BH$11:BH$2000,_xlfn.AGGREGATE(15,6,(ROW(BH$11:BH$2000)-ROW(BH$11)+1)/($AU$11:$AU$2000=$DY$8),ROWS(EL$11:EL265))),"")</f>
        <v/>
      </c>
      <c r="EM265" s="26" t="str">
        <f>IFERROR(INDEX(BI$11:BI$2000,_xlfn.AGGREGATE(15,6,(ROW(BI$11:BI$2000)-ROW(BI$11)+1)/($AU$11:$AU$2000=$DY$8),ROWS(EM$11:EM265))),"")</f>
        <v/>
      </c>
      <c r="EN265" s="26" t="str">
        <f>IFERROR(INDEX(BJ$11:BJ$2000,_xlfn.AGGREGATE(15,6,(ROW(BJ$11:BJ$2000)-ROW(BJ$11)+1)/($AU$11:$AU$2000=$DY$8),ROWS(EN$11:EN265))),"")</f>
        <v/>
      </c>
      <c r="EO265" s="26" t="str">
        <f>IFERROR(INDEX(BK$11:BK$2000,_xlfn.AGGREGATE(15,6,(ROW(BK$11:BK$2000)-ROW(BK$11)+1)/($AU$11:$AU$2000=$DY$8),ROWS(EO$11:EO265))),"")</f>
        <v/>
      </c>
      <c r="EP265" s="26" t="str">
        <f>IFERROR(INDEX(BL$11:BL$2000,_xlfn.AGGREGATE(15,6,(ROW(BL$11:BL$2000)-ROW(BL$11)+1)/($AU$11:$AU$2000=$DY$8),ROWS(EP$11:EP265))),"")</f>
        <v/>
      </c>
      <c r="EQ265" s="26" t="str">
        <f>IFERROR(INDEX(BM$11:BM$2000,_xlfn.AGGREGATE(15,6,(ROW(BM$11:BM$2000)-ROW(BM$11)+1)/($AU$11:$AU$2000=$DY$8),ROWS(EQ$11:EQ265))),"")</f>
        <v/>
      </c>
      <c r="ER265" s="26" t="str">
        <f>IFERROR(INDEX(BN$11:BN$2000,_xlfn.AGGREGATE(15,6,(ROW(BN$11:BN$2000)-ROW(BN$11)+1)/($AU$11:$AU$2000=$DY$8),ROWS(ER$11:ER265))),"")</f>
        <v/>
      </c>
      <c r="ES265" s="26" t="str">
        <f>IFERROR(INDEX(BO$11:BO$2000,_xlfn.AGGREGATE(15,6,(ROW(BO$11:BO$2000)-ROW(BO$11)+1)/($AU$11:$AU$2000=$DY$8),ROWS(ES$11:ES265))),"")</f>
        <v/>
      </c>
      <c r="ET265" s="63" t="str">
        <f>IFERROR(INDEX(BP$11:BP$2000,_xlfn.AGGREGATE(15,6,(ROW(BP$11:BP$2000)-ROW(BP$11)+1)/($AU$11:$AU$2000=$DY$8),ROWS(ET$11:ET265))),"")</f>
        <v/>
      </c>
      <c r="EU265" s="25"/>
      <c r="EX265" s="25"/>
      <c r="EY265" s="25"/>
      <c r="EZ265" s="25"/>
      <c r="FA265" s="25"/>
      <c r="FB265" s="25"/>
      <c r="FC265" s="25"/>
      <c r="FD265" s="25"/>
      <c r="FE265" s="25"/>
      <c r="FF265" s="25"/>
      <c r="FG265" s="25"/>
      <c r="FH265" s="25"/>
      <c r="FI265" s="25"/>
      <c r="FJ265" s="25"/>
      <c r="FK265" s="25"/>
      <c r="FL265" s="25"/>
      <c r="FM265" s="25"/>
      <c r="FN265" s="25"/>
      <c r="FO265" s="25"/>
      <c r="FP265" s="25"/>
      <c r="FQ265" s="25"/>
      <c r="FR265" s="25"/>
      <c r="FS265" s="25"/>
      <c r="FT265" s="25"/>
      <c r="FU265" s="49"/>
      <c r="FV265" s="21"/>
      <c r="FW265" s="25"/>
      <c r="FX265" s="25"/>
      <c r="FY265" s="25"/>
      <c r="FZ265" s="25"/>
      <c r="GA265" s="25"/>
      <c r="GB265" s="25"/>
      <c r="GC265" s="25"/>
      <c r="GD265" s="25"/>
      <c r="GE265" s="25"/>
      <c r="GF265" s="25"/>
      <c r="GG265" s="25"/>
      <c r="GH265" s="25"/>
      <c r="GI265" s="25"/>
      <c r="GJ265" s="25"/>
      <c r="GK265" s="25"/>
      <c r="GL265" s="25"/>
      <c r="GM265" s="25"/>
      <c r="GN265" s="25"/>
    </row>
    <row r="266" spans="14:196" x14ac:dyDescent="0.3">
      <c r="N266" s="2"/>
      <c r="O266" s="25"/>
      <c r="P266" s="25"/>
      <c r="Q266" s="25"/>
      <c r="R266" s="25"/>
      <c r="S266" s="25"/>
      <c r="T266" s="25"/>
      <c r="U266" s="25"/>
      <c r="V266" s="2"/>
      <c r="W266" s="2"/>
      <c r="X266" s="2"/>
      <c r="Y266" s="25"/>
      <c r="Z266" s="25"/>
      <c r="AA266" s="25"/>
      <c r="AB266" s="2"/>
      <c r="AC266" s="25"/>
      <c r="AD266" s="25"/>
      <c r="AE266" s="25"/>
      <c r="AF266" s="25"/>
      <c r="AG266" s="25"/>
      <c r="AH266" s="25"/>
      <c r="AI266" s="25"/>
      <c r="AJ266" s="25"/>
      <c r="AK266" s="25"/>
      <c r="AL266" s="25"/>
      <c r="AM266" s="25"/>
      <c r="AN266" s="25"/>
      <c r="AO266" s="25"/>
      <c r="AP266" s="25"/>
      <c r="AQ266" s="25"/>
      <c r="AR266" s="142"/>
      <c r="AS266" s="18">
        <v>4</v>
      </c>
      <c r="AT266" s="26" t="s">
        <v>122</v>
      </c>
      <c r="AU266" s="4" t="str">
        <f t="shared" si="360"/>
        <v>FAIL</v>
      </c>
      <c r="AV266" s="26">
        <v>1</v>
      </c>
      <c r="AW266" s="26">
        <v>3</v>
      </c>
      <c r="AX266" s="26">
        <v>3</v>
      </c>
      <c r="AY266" s="26">
        <v>3</v>
      </c>
      <c r="AZ266" s="26">
        <v>1</v>
      </c>
      <c r="BA266" s="26">
        <v>1</v>
      </c>
      <c r="BB266" s="26">
        <v>1</v>
      </c>
      <c r="BC266" s="26">
        <v>1</v>
      </c>
      <c r="BD266" s="26">
        <f t="shared" si="361"/>
        <v>242</v>
      </c>
      <c r="BE266" s="26">
        <f t="shared" si="361"/>
        <v>0</v>
      </c>
      <c r="BF266" s="26">
        <f t="shared" si="361"/>
        <v>250</v>
      </c>
      <c r="BG266" s="63">
        <f t="shared" si="361"/>
        <v>4</v>
      </c>
      <c r="BH266" s="26"/>
      <c r="BI266" s="138">
        <f t="shared" si="362"/>
        <v>242</v>
      </c>
      <c r="BJ266" s="138">
        <f t="shared" si="363"/>
        <v>492</v>
      </c>
      <c r="BK266" s="138">
        <f t="shared" si="364"/>
        <v>742</v>
      </c>
      <c r="BL266" s="138">
        <f t="shared" si="365"/>
        <v>992</v>
      </c>
      <c r="BM266" s="138">
        <f t="shared" si="366"/>
        <v>1234</v>
      </c>
      <c r="BN266" s="138">
        <f t="shared" si="367"/>
        <v>1476</v>
      </c>
      <c r="BO266" s="138">
        <f t="shared" si="368"/>
        <v>1718</v>
      </c>
      <c r="BP266" s="138">
        <f t="shared" si="369"/>
        <v>0</v>
      </c>
      <c r="BQ266" s="26"/>
      <c r="BR266" s="26" t="str">
        <f t="shared" si="370"/>
        <v>yes3</v>
      </c>
      <c r="BS266" s="26" t="str">
        <f t="shared" si="309"/>
        <v>Int</v>
      </c>
      <c r="BT266" s="26"/>
      <c r="BU266" s="26"/>
      <c r="BV266" s="1">
        <f t="shared" si="371"/>
        <v>0</v>
      </c>
      <c r="BW266" s="1">
        <f t="shared" si="371"/>
        <v>0</v>
      </c>
      <c r="BX266" s="1">
        <f t="shared" si="371"/>
        <v>0</v>
      </c>
      <c r="BY266" s="1">
        <f t="shared" si="371"/>
        <v>0</v>
      </c>
      <c r="BZ266" s="1">
        <f t="shared" si="371"/>
        <v>0</v>
      </c>
      <c r="CA266" s="1">
        <f t="shared" si="371"/>
        <v>0</v>
      </c>
      <c r="CB266" s="1">
        <f t="shared" si="371"/>
        <v>0</v>
      </c>
      <c r="CC266" s="1">
        <f t="shared" si="371"/>
        <v>0</v>
      </c>
      <c r="CD266" s="1">
        <f t="shared" si="371"/>
        <v>0</v>
      </c>
      <c r="CE266" s="1">
        <f t="shared" si="371"/>
        <v>0</v>
      </c>
      <c r="CF266" s="1">
        <f t="shared" si="372"/>
        <v>0</v>
      </c>
      <c r="CG266" s="1">
        <f t="shared" si="372"/>
        <v>0</v>
      </c>
      <c r="CH266" s="1">
        <f t="shared" si="372"/>
        <v>1</v>
      </c>
      <c r="CI266" s="1">
        <f t="shared" si="372"/>
        <v>0</v>
      </c>
      <c r="CJ266" s="1">
        <f t="shared" si="372"/>
        <v>0</v>
      </c>
      <c r="CK266" s="1">
        <f t="shared" si="372"/>
        <v>0</v>
      </c>
      <c r="CL266" s="1">
        <f t="shared" si="372"/>
        <v>0</v>
      </c>
      <c r="CM266" s="1">
        <f t="shared" si="372"/>
        <v>0</v>
      </c>
      <c r="CN266" s="1">
        <f t="shared" si="372"/>
        <v>0</v>
      </c>
      <c r="CO266" s="1">
        <f t="shared" si="372"/>
        <v>0</v>
      </c>
      <c r="CP266" s="1">
        <f t="shared" si="373"/>
        <v>0</v>
      </c>
      <c r="CQ266" s="1">
        <f t="shared" si="373"/>
        <v>0</v>
      </c>
      <c r="CR266" s="1">
        <f t="shared" si="373"/>
        <v>0</v>
      </c>
      <c r="CS266" s="1">
        <f t="shared" si="373"/>
        <v>0</v>
      </c>
      <c r="CT266" s="1">
        <f t="shared" si="373"/>
        <v>0</v>
      </c>
      <c r="CU266" s="1">
        <f t="shared" si="373"/>
        <v>0</v>
      </c>
      <c r="CV266" s="1">
        <f t="shared" si="373"/>
        <v>0</v>
      </c>
      <c r="CW266" s="1">
        <f t="shared" si="373"/>
        <v>0</v>
      </c>
      <c r="CX266" s="1">
        <f t="shared" si="373"/>
        <v>0</v>
      </c>
      <c r="CY266" s="1">
        <f t="shared" si="373"/>
        <v>0</v>
      </c>
      <c r="CZ266" s="1">
        <f t="shared" si="374"/>
        <v>0</v>
      </c>
      <c r="DA266" s="1">
        <f t="shared" si="374"/>
        <v>0</v>
      </c>
      <c r="DB266" s="1">
        <f t="shared" si="374"/>
        <v>0</v>
      </c>
      <c r="DC266" s="1">
        <f t="shared" si="374"/>
        <v>0</v>
      </c>
      <c r="DD266" s="1">
        <f t="shared" si="374"/>
        <v>0</v>
      </c>
      <c r="DE266" s="1">
        <f t="shared" si="374"/>
        <v>0</v>
      </c>
      <c r="DF266" s="1">
        <f t="shared" si="374"/>
        <v>0</v>
      </c>
      <c r="DG266" s="1">
        <f t="shared" si="374"/>
        <v>0</v>
      </c>
      <c r="DH266" s="1">
        <f t="shared" si="374"/>
        <v>0</v>
      </c>
      <c r="DI266" s="1">
        <f t="shared" si="374"/>
        <v>0</v>
      </c>
      <c r="DJ266" s="1">
        <f t="shared" si="375"/>
        <v>0</v>
      </c>
      <c r="DK266" s="1">
        <f t="shared" si="375"/>
        <v>0</v>
      </c>
      <c r="DL266" s="1">
        <f t="shared" si="375"/>
        <v>0</v>
      </c>
      <c r="DM266" s="1">
        <f t="shared" si="375"/>
        <v>1</v>
      </c>
      <c r="DN266" s="1">
        <f t="shared" si="375"/>
        <v>0</v>
      </c>
      <c r="DO266" s="1">
        <f t="shared" si="375"/>
        <v>0</v>
      </c>
      <c r="DP266" s="26"/>
      <c r="DQ266" s="26"/>
      <c r="DR266" s="26"/>
      <c r="DS266" s="26"/>
      <c r="DT266" s="26"/>
      <c r="DU266" s="142"/>
      <c r="DV266" s="26"/>
      <c r="DW266" s="48">
        <v>253</v>
      </c>
      <c r="DX266" s="26" t="str">
        <f>IFERROR(INDEX(AT$11:AT$2000,_xlfn.AGGREGATE(15,6,(ROW(AT$11:AT$2000)-ROW(AT$11)+1)/($AU$11:$AU$2000=$DY$8),ROWS(DX$11:DX266))),"")</f>
        <v/>
      </c>
      <c r="DY266" s="4" t="str">
        <f>IFERROR(INDEX(AU$11:AU$2000,_xlfn.AGGREGATE(15,6,(ROW(AU$11:AU$2000)-ROW(AU$11)+1)/($AU$11:$AU$2000=$DY$8),ROWS(DY$11:DY266))),"")</f>
        <v/>
      </c>
      <c r="DZ266" s="26" t="str">
        <f>IFERROR(INDEX(AV$11:AV$2000,_xlfn.AGGREGATE(15,6,(ROW(AV$11:AV$2000)-ROW(AV$11)+1)/($AU$11:$AU$2000=$DY$8),ROWS(DZ$11:DZ266))),"")</f>
        <v/>
      </c>
      <c r="EA266" s="26" t="str">
        <f>IFERROR(INDEX(AW$11:AW$2000,_xlfn.AGGREGATE(15,6,(ROW(AW$11:AW$2000)-ROW(AW$11)+1)/($AU$11:$AU$2000=$DY$8),ROWS(EA$11:EA266))),"")</f>
        <v/>
      </c>
      <c r="EB266" s="26" t="str">
        <f>IFERROR(INDEX(AX$11:AX$2000,_xlfn.AGGREGATE(15,6,(ROW(AX$11:AX$2000)-ROW(AX$11)+1)/($AU$11:$AU$2000=$DY$8),ROWS(EB$11:EB266))),"")</f>
        <v/>
      </c>
      <c r="EC266" s="26" t="str">
        <f>IFERROR(INDEX(AY$11:AY$2000,_xlfn.AGGREGATE(15,6,(ROW(AY$11:AY$2000)-ROW(AY$11)+1)/($AU$11:$AU$2000=$DY$8),ROWS(EC$11:EC266))),"")</f>
        <v/>
      </c>
      <c r="ED266" s="26" t="str">
        <f>IFERROR(INDEX(AZ$11:AZ$2000,_xlfn.AGGREGATE(15,6,(ROW(AZ$11:AZ$2000)-ROW(AZ$11)+1)/($AU$11:$AU$2000=$DY$8),ROWS(ED$11:ED266))),"")</f>
        <v/>
      </c>
      <c r="EE266" s="26" t="str">
        <f>IFERROR(INDEX(BA$11:BA$2000,_xlfn.AGGREGATE(15,6,(ROW(BA$11:BA$2000)-ROW(BA$11)+1)/($AU$11:$AU$2000=$DY$8),ROWS(EE$11:EE266))),"")</f>
        <v/>
      </c>
      <c r="EF266" s="26" t="str">
        <f>IFERROR(INDEX(BB$11:BB$2000,_xlfn.AGGREGATE(15,6,(ROW(BB$11:BB$2000)-ROW(BB$11)+1)/($AU$11:$AU$2000=$DY$8),ROWS(EF$11:EF266))),"")</f>
        <v/>
      </c>
      <c r="EG266" s="26" t="str">
        <f>IFERROR(INDEX(BC$11:BC$2000,_xlfn.AGGREGATE(15,6,(ROW(BC$11:BC$2000)-ROW(BC$11)+1)/($AU$11:$AU$2000=$DY$8),ROWS(EG$11:EG266))),"")</f>
        <v/>
      </c>
      <c r="EH266" s="26" t="str">
        <f>IFERROR(INDEX(BD$11:BD$2000,_xlfn.AGGREGATE(15,6,(ROW(BD$11:BD$2000)-ROW(BD$11)+1)/($AU$11:$AU$2000=$DY$8),ROWS(EH$11:EH266))),"")</f>
        <v/>
      </c>
      <c r="EI266" s="26" t="str">
        <f>IFERROR(INDEX(BE$11:BE$2000,_xlfn.AGGREGATE(15,6,(ROW(BE$11:BE$2000)-ROW(BE$11)+1)/($AU$11:$AU$2000=$DY$8),ROWS(EI$11:EI266))),"")</f>
        <v/>
      </c>
      <c r="EJ266" s="26" t="str">
        <f>IFERROR(INDEX(BF$11:BF$2000,_xlfn.AGGREGATE(15,6,(ROW(BF$11:BF$2000)-ROW(BF$11)+1)/($AU$11:$AU$2000=$DY$8),ROWS(EJ$11:EJ266))),"")</f>
        <v/>
      </c>
      <c r="EK266" s="26" t="str">
        <f>IFERROR(INDEX(BG$11:BG$2000,_xlfn.AGGREGATE(15,6,(ROW(BG$11:BG$2000)-ROW(BG$11)+1)/($AU$11:$AU$2000=$DY$8),ROWS(EK$11:EK266))),"")</f>
        <v/>
      </c>
      <c r="EL266" s="26" t="str">
        <f>IFERROR(INDEX(BH$11:BH$2000,_xlfn.AGGREGATE(15,6,(ROW(BH$11:BH$2000)-ROW(BH$11)+1)/($AU$11:$AU$2000=$DY$8),ROWS(EL$11:EL266))),"")</f>
        <v/>
      </c>
      <c r="EM266" s="26" t="str">
        <f>IFERROR(INDEX(BI$11:BI$2000,_xlfn.AGGREGATE(15,6,(ROW(BI$11:BI$2000)-ROW(BI$11)+1)/($AU$11:$AU$2000=$DY$8),ROWS(EM$11:EM266))),"")</f>
        <v/>
      </c>
      <c r="EN266" s="26" t="str">
        <f>IFERROR(INDEX(BJ$11:BJ$2000,_xlfn.AGGREGATE(15,6,(ROW(BJ$11:BJ$2000)-ROW(BJ$11)+1)/($AU$11:$AU$2000=$DY$8),ROWS(EN$11:EN266))),"")</f>
        <v/>
      </c>
      <c r="EO266" s="26" t="str">
        <f>IFERROR(INDEX(BK$11:BK$2000,_xlfn.AGGREGATE(15,6,(ROW(BK$11:BK$2000)-ROW(BK$11)+1)/($AU$11:$AU$2000=$DY$8),ROWS(EO$11:EO266))),"")</f>
        <v/>
      </c>
      <c r="EP266" s="26" t="str">
        <f>IFERROR(INDEX(BL$11:BL$2000,_xlfn.AGGREGATE(15,6,(ROW(BL$11:BL$2000)-ROW(BL$11)+1)/($AU$11:$AU$2000=$DY$8),ROWS(EP$11:EP266))),"")</f>
        <v/>
      </c>
      <c r="EQ266" s="26" t="str">
        <f>IFERROR(INDEX(BM$11:BM$2000,_xlfn.AGGREGATE(15,6,(ROW(BM$11:BM$2000)-ROW(BM$11)+1)/($AU$11:$AU$2000=$DY$8),ROWS(EQ$11:EQ266))),"")</f>
        <v/>
      </c>
      <c r="ER266" s="26" t="str">
        <f>IFERROR(INDEX(BN$11:BN$2000,_xlfn.AGGREGATE(15,6,(ROW(BN$11:BN$2000)-ROW(BN$11)+1)/($AU$11:$AU$2000=$DY$8),ROWS(ER$11:ER266))),"")</f>
        <v/>
      </c>
      <c r="ES266" s="26" t="str">
        <f>IFERROR(INDEX(BO$11:BO$2000,_xlfn.AGGREGATE(15,6,(ROW(BO$11:BO$2000)-ROW(BO$11)+1)/($AU$11:$AU$2000=$DY$8),ROWS(ES$11:ES266))),"")</f>
        <v/>
      </c>
      <c r="ET266" s="63" t="str">
        <f>IFERROR(INDEX(BP$11:BP$2000,_xlfn.AGGREGATE(15,6,(ROW(BP$11:BP$2000)-ROW(BP$11)+1)/($AU$11:$AU$2000=$DY$8),ROWS(ET$11:ET266))),"")</f>
        <v/>
      </c>
      <c r="EU266" s="25"/>
      <c r="EX266" s="25"/>
      <c r="EY266" s="25"/>
      <c r="EZ266" s="25"/>
      <c r="FA266" s="25"/>
      <c r="FB266" s="25"/>
      <c r="FC266" s="25"/>
      <c r="FD266" s="25"/>
      <c r="FE266" s="25"/>
      <c r="FF266" s="25"/>
      <c r="FG266" s="25"/>
      <c r="FH266" s="25"/>
      <c r="FI266" s="25"/>
      <c r="FJ266" s="25"/>
      <c r="FK266" s="25"/>
      <c r="FL266" s="25"/>
      <c r="FM266" s="25"/>
      <c r="FN266" s="25"/>
      <c r="FO266" s="25"/>
      <c r="FP266" s="25"/>
      <c r="FQ266" s="25"/>
      <c r="FR266" s="25"/>
      <c r="FS266" s="25"/>
      <c r="FT266" s="25"/>
      <c r="FU266" s="49"/>
      <c r="FV266" s="21"/>
      <c r="FW266" s="25"/>
      <c r="FX266" s="25"/>
      <c r="FY266" s="25"/>
      <c r="FZ266" s="25"/>
      <c r="GA266" s="25"/>
      <c r="GB266" s="25"/>
      <c r="GC266" s="25"/>
      <c r="GD266" s="25"/>
      <c r="GE266" s="25"/>
      <c r="GF266" s="25"/>
      <c r="GG266" s="25"/>
      <c r="GH266" s="25"/>
      <c r="GI266" s="25"/>
      <c r="GJ266" s="25"/>
      <c r="GK266" s="25"/>
      <c r="GL266" s="25"/>
      <c r="GM266" s="25"/>
      <c r="GN266" s="25"/>
    </row>
    <row r="267" spans="14:196" x14ac:dyDescent="0.3">
      <c r="N267" s="2"/>
      <c r="O267" s="25"/>
      <c r="P267" s="25"/>
      <c r="Q267" s="25"/>
      <c r="R267" s="25"/>
      <c r="S267" s="25"/>
      <c r="T267" s="25"/>
      <c r="U267" s="25"/>
      <c r="V267" s="2"/>
      <c r="W267" s="2"/>
      <c r="X267" s="2"/>
      <c r="Y267" s="25"/>
      <c r="Z267" s="25"/>
      <c r="AA267" s="25"/>
      <c r="AB267" s="2"/>
      <c r="AC267" s="25"/>
      <c r="AD267" s="25"/>
      <c r="AE267" s="25"/>
      <c r="AF267" s="25"/>
      <c r="AG267" s="25"/>
      <c r="AH267" s="25"/>
      <c r="AI267" s="25"/>
      <c r="AJ267" s="25"/>
      <c r="AK267" s="25"/>
      <c r="AL267" s="25"/>
      <c r="AM267" s="25"/>
      <c r="AN267" s="25"/>
      <c r="AO267" s="25"/>
      <c r="AP267" s="25"/>
      <c r="AQ267" s="25"/>
      <c r="AR267" s="142"/>
      <c r="AS267" s="18">
        <v>5</v>
      </c>
      <c r="AT267" s="26" t="s">
        <v>122</v>
      </c>
      <c r="AU267" s="4" t="str">
        <f t="shared" si="360"/>
        <v>FAIL</v>
      </c>
      <c r="AV267" s="26">
        <v>1</v>
      </c>
      <c r="AW267" s="26">
        <v>3</v>
      </c>
      <c r="AX267" s="26">
        <v>3</v>
      </c>
      <c r="AY267" s="26">
        <v>3</v>
      </c>
      <c r="AZ267" s="26">
        <v>1</v>
      </c>
      <c r="BA267" s="26">
        <v>1</v>
      </c>
      <c r="BB267" s="26">
        <v>1</v>
      </c>
      <c r="BC267" s="26">
        <v>1</v>
      </c>
      <c r="BD267" s="26">
        <f t="shared" si="361"/>
        <v>241</v>
      </c>
      <c r="BE267" s="26">
        <f t="shared" si="361"/>
        <v>0</v>
      </c>
      <c r="BF267" s="26">
        <f t="shared" si="361"/>
        <v>251</v>
      </c>
      <c r="BG267" s="63">
        <f t="shared" si="361"/>
        <v>5</v>
      </c>
      <c r="BH267" s="26"/>
      <c r="BI267" s="138">
        <f t="shared" si="362"/>
        <v>241</v>
      </c>
      <c r="BJ267" s="138">
        <f t="shared" si="363"/>
        <v>492</v>
      </c>
      <c r="BK267" s="138">
        <f t="shared" si="364"/>
        <v>743</v>
      </c>
      <c r="BL267" s="138">
        <f t="shared" si="365"/>
        <v>994</v>
      </c>
      <c r="BM267" s="138">
        <f t="shared" si="366"/>
        <v>1235</v>
      </c>
      <c r="BN267" s="138">
        <f t="shared" si="367"/>
        <v>1476</v>
      </c>
      <c r="BO267" s="138">
        <f t="shared" si="368"/>
        <v>1717</v>
      </c>
      <c r="BP267" s="138">
        <f t="shared" si="369"/>
        <v>0</v>
      </c>
      <c r="BQ267" s="26"/>
      <c r="BR267" s="26" t="str">
        <f t="shared" si="370"/>
        <v>yes3</v>
      </c>
      <c r="BS267" s="26" t="str">
        <f t="shared" si="309"/>
        <v>Int</v>
      </c>
      <c r="BT267" s="26"/>
      <c r="BU267" s="26"/>
      <c r="BV267" s="1">
        <f t="shared" si="371"/>
        <v>0</v>
      </c>
      <c r="BW267" s="1">
        <f t="shared" si="371"/>
        <v>0</v>
      </c>
      <c r="BX267" s="1">
        <f t="shared" si="371"/>
        <v>0</v>
      </c>
      <c r="BY267" s="1">
        <f t="shared" si="371"/>
        <v>0</v>
      </c>
      <c r="BZ267" s="1">
        <f t="shared" si="371"/>
        <v>0</v>
      </c>
      <c r="CA267" s="1">
        <f t="shared" si="371"/>
        <v>0</v>
      </c>
      <c r="CB267" s="1">
        <f t="shared" si="371"/>
        <v>0</v>
      </c>
      <c r="CC267" s="1">
        <f t="shared" si="371"/>
        <v>0</v>
      </c>
      <c r="CD267" s="1">
        <f t="shared" si="371"/>
        <v>0</v>
      </c>
      <c r="CE267" s="1">
        <f t="shared" si="371"/>
        <v>0</v>
      </c>
      <c r="CF267" s="1">
        <f t="shared" si="372"/>
        <v>0</v>
      </c>
      <c r="CG267" s="1">
        <f t="shared" si="372"/>
        <v>0</v>
      </c>
      <c r="CH267" s="1">
        <f t="shared" si="372"/>
        <v>1</v>
      </c>
      <c r="CI267" s="1">
        <f t="shared" si="372"/>
        <v>0</v>
      </c>
      <c r="CJ267" s="1">
        <f t="shared" si="372"/>
        <v>0</v>
      </c>
      <c r="CK267" s="1">
        <f t="shared" si="372"/>
        <v>0</v>
      </c>
      <c r="CL267" s="1">
        <f t="shared" si="372"/>
        <v>0</v>
      </c>
      <c r="CM267" s="1">
        <f t="shared" si="372"/>
        <v>0</v>
      </c>
      <c r="CN267" s="1">
        <f t="shared" si="372"/>
        <v>0</v>
      </c>
      <c r="CO267" s="1">
        <f t="shared" si="372"/>
        <v>0</v>
      </c>
      <c r="CP267" s="1">
        <f t="shared" si="373"/>
        <v>0</v>
      </c>
      <c r="CQ267" s="1">
        <f t="shared" si="373"/>
        <v>0</v>
      </c>
      <c r="CR267" s="1">
        <f t="shared" si="373"/>
        <v>0</v>
      </c>
      <c r="CS267" s="1">
        <f t="shared" si="373"/>
        <v>0</v>
      </c>
      <c r="CT267" s="1">
        <f t="shared" si="373"/>
        <v>0</v>
      </c>
      <c r="CU267" s="1">
        <f t="shared" si="373"/>
        <v>0</v>
      </c>
      <c r="CV267" s="1">
        <f t="shared" si="373"/>
        <v>0</v>
      </c>
      <c r="CW267" s="1">
        <f t="shared" si="373"/>
        <v>0</v>
      </c>
      <c r="CX267" s="1">
        <f t="shared" si="373"/>
        <v>0</v>
      </c>
      <c r="CY267" s="1">
        <f t="shared" si="373"/>
        <v>0</v>
      </c>
      <c r="CZ267" s="1">
        <f t="shared" si="374"/>
        <v>0</v>
      </c>
      <c r="DA267" s="1">
        <f t="shared" si="374"/>
        <v>0</v>
      </c>
      <c r="DB267" s="1">
        <f t="shared" si="374"/>
        <v>0</v>
      </c>
      <c r="DC267" s="1">
        <f t="shared" si="374"/>
        <v>0</v>
      </c>
      <c r="DD267" s="1">
        <f t="shared" si="374"/>
        <v>0</v>
      </c>
      <c r="DE267" s="1">
        <f t="shared" si="374"/>
        <v>0</v>
      </c>
      <c r="DF267" s="1">
        <f t="shared" si="374"/>
        <v>0</v>
      </c>
      <c r="DG267" s="1">
        <f t="shared" si="374"/>
        <v>0</v>
      </c>
      <c r="DH267" s="1">
        <f t="shared" si="374"/>
        <v>0</v>
      </c>
      <c r="DI267" s="1">
        <f t="shared" si="374"/>
        <v>0</v>
      </c>
      <c r="DJ267" s="1">
        <f t="shared" si="375"/>
        <v>0</v>
      </c>
      <c r="DK267" s="1">
        <f t="shared" si="375"/>
        <v>0</v>
      </c>
      <c r="DL267" s="1">
        <f t="shared" si="375"/>
        <v>0</v>
      </c>
      <c r="DM267" s="1">
        <f t="shared" si="375"/>
        <v>1</v>
      </c>
      <c r="DN267" s="1">
        <f t="shared" si="375"/>
        <v>0</v>
      </c>
      <c r="DO267" s="1">
        <f t="shared" si="375"/>
        <v>0</v>
      </c>
      <c r="DP267" s="26"/>
      <c r="DQ267" s="26"/>
      <c r="DR267" s="26"/>
      <c r="DS267" s="26"/>
      <c r="DT267" s="26"/>
      <c r="DU267" s="142"/>
      <c r="DV267" s="26"/>
      <c r="DW267" s="48">
        <v>254</v>
      </c>
      <c r="DX267" s="26" t="str">
        <f>IFERROR(INDEX(AT$11:AT$2000,_xlfn.AGGREGATE(15,6,(ROW(AT$11:AT$2000)-ROW(AT$11)+1)/($AU$11:$AU$2000=$DY$8),ROWS(DX$11:DX267))),"")</f>
        <v/>
      </c>
      <c r="DY267" s="4" t="str">
        <f>IFERROR(INDEX(AU$11:AU$2000,_xlfn.AGGREGATE(15,6,(ROW(AU$11:AU$2000)-ROW(AU$11)+1)/($AU$11:$AU$2000=$DY$8),ROWS(DY$11:DY267))),"")</f>
        <v/>
      </c>
      <c r="DZ267" s="26" t="str">
        <f>IFERROR(INDEX(AV$11:AV$2000,_xlfn.AGGREGATE(15,6,(ROW(AV$11:AV$2000)-ROW(AV$11)+1)/($AU$11:$AU$2000=$DY$8),ROWS(DZ$11:DZ267))),"")</f>
        <v/>
      </c>
      <c r="EA267" s="26" t="str">
        <f>IFERROR(INDEX(AW$11:AW$2000,_xlfn.AGGREGATE(15,6,(ROW(AW$11:AW$2000)-ROW(AW$11)+1)/($AU$11:$AU$2000=$DY$8),ROWS(EA$11:EA267))),"")</f>
        <v/>
      </c>
      <c r="EB267" s="26" t="str">
        <f>IFERROR(INDEX(AX$11:AX$2000,_xlfn.AGGREGATE(15,6,(ROW(AX$11:AX$2000)-ROW(AX$11)+1)/($AU$11:$AU$2000=$DY$8),ROWS(EB$11:EB267))),"")</f>
        <v/>
      </c>
      <c r="EC267" s="26" t="str">
        <f>IFERROR(INDEX(AY$11:AY$2000,_xlfn.AGGREGATE(15,6,(ROW(AY$11:AY$2000)-ROW(AY$11)+1)/($AU$11:$AU$2000=$DY$8),ROWS(EC$11:EC267))),"")</f>
        <v/>
      </c>
      <c r="ED267" s="26" t="str">
        <f>IFERROR(INDEX(AZ$11:AZ$2000,_xlfn.AGGREGATE(15,6,(ROW(AZ$11:AZ$2000)-ROW(AZ$11)+1)/($AU$11:$AU$2000=$DY$8),ROWS(ED$11:ED267))),"")</f>
        <v/>
      </c>
      <c r="EE267" s="26" t="str">
        <f>IFERROR(INDEX(BA$11:BA$2000,_xlfn.AGGREGATE(15,6,(ROW(BA$11:BA$2000)-ROW(BA$11)+1)/($AU$11:$AU$2000=$DY$8),ROWS(EE$11:EE267))),"")</f>
        <v/>
      </c>
      <c r="EF267" s="26" t="str">
        <f>IFERROR(INDEX(BB$11:BB$2000,_xlfn.AGGREGATE(15,6,(ROW(BB$11:BB$2000)-ROW(BB$11)+1)/($AU$11:$AU$2000=$DY$8),ROWS(EF$11:EF267))),"")</f>
        <v/>
      </c>
      <c r="EG267" s="26" t="str">
        <f>IFERROR(INDEX(BC$11:BC$2000,_xlfn.AGGREGATE(15,6,(ROW(BC$11:BC$2000)-ROW(BC$11)+1)/($AU$11:$AU$2000=$DY$8),ROWS(EG$11:EG267))),"")</f>
        <v/>
      </c>
      <c r="EH267" s="26" t="str">
        <f>IFERROR(INDEX(BD$11:BD$2000,_xlfn.AGGREGATE(15,6,(ROW(BD$11:BD$2000)-ROW(BD$11)+1)/($AU$11:$AU$2000=$DY$8),ROWS(EH$11:EH267))),"")</f>
        <v/>
      </c>
      <c r="EI267" s="26" t="str">
        <f>IFERROR(INDEX(BE$11:BE$2000,_xlfn.AGGREGATE(15,6,(ROW(BE$11:BE$2000)-ROW(BE$11)+1)/($AU$11:$AU$2000=$DY$8),ROWS(EI$11:EI267))),"")</f>
        <v/>
      </c>
      <c r="EJ267" s="26" t="str">
        <f>IFERROR(INDEX(BF$11:BF$2000,_xlfn.AGGREGATE(15,6,(ROW(BF$11:BF$2000)-ROW(BF$11)+1)/($AU$11:$AU$2000=$DY$8),ROWS(EJ$11:EJ267))),"")</f>
        <v/>
      </c>
      <c r="EK267" s="26" t="str">
        <f>IFERROR(INDEX(BG$11:BG$2000,_xlfn.AGGREGATE(15,6,(ROW(BG$11:BG$2000)-ROW(BG$11)+1)/($AU$11:$AU$2000=$DY$8),ROWS(EK$11:EK267))),"")</f>
        <v/>
      </c>
      <c r="EL267" s="26" t="str">
        <f>IFERROR(INDEX(BH$11:BH$2000,_xlfn.AGGREGATE(15,6,(ROW(BH$11:BH$2000)-ROW(BH$11)+1)/($AU$11:$AU$2000=$DY$8),ROWS(EL$11:EL267))),"")</f>
        <v/>
      </c>
      <c r="EM267" s="26" t="str">
        <f>IFERROR(INDEX(BI$11:BI$2000,_xlfn.AGGREGATE(15,6,(ROW(BI$11:BI$2000)-ROW(BI$11)+1)/($AU$11:$AU$2000=$DY$8),ROWS(EM$11:EM267))),"")</f>
        <v/>
      </c>
      <c r="EN267" s="26" t="str">
        <f>IFERROR(INDEX(BJ$11:BJ$2000,_xlfn.AGGREGATE(15,6,(ROW(BJ$11:BJ$2000)-ROW(BJ$11)+1)/($AU$11:$AU$2000=$DY$8),ROWS(EN$11:EN267))),"")</f>
        <v/>
      </c>
      <c r="EO267" s="26" t="str">
        <f>IFERROR(INDEX(BK$11:BK$2000,_xlfn.AGGREGATE(15,6,(ROW(BK$11:BK$2000)-ROW(BK$11)+1)/($AU$11:$AU$2000=$DY$8),ROWS(EO$11:EO267))),"")</f>
        <v/>
      </c>
      <c r="EP267" s="26" t="str">
        <f>IFERROR(INDEX(BL$11:BL$2000,_xlfn.AGGREGATE(15,6,(ROW(BL$11:BL$2000)-ROW(BL$11)+1)/($AU$11:$AU$2000=$DY$8),ROWS(EP$11:EP267))),"")</f>
        <v/>
      </c>
      <c r="EQ267" s="26" t="str">
        <f>IFERROR(INDEX(BM$11:BM$2000,_xlfn.AGGREGATE(15,6,(ROW(BM$11:BM$2000)-ROW(BM$11)+1)/($AU$11:$AU$2000=$DY$8),ROWS(EQ$11:EQ267))),"")</f>
        <v/>
      </c>
      <c r="ER267" s="26" t="str">
        <f>IFERROR(INDEX(BN$11:BN$2000,_xlfn.AGGREGATE(15,6,(ROW(BN$11:BN$2000)-ROW(BN$11)+1)/($AU$11:$AU$2000=$DY$8),ROWS(ER$11:ER267))),"")</f>
        <v/>
      </c>
      <c r="ES267" s="26" t="str">
        <f>IFERROR(INDEX(BO$11:BO$2000,_xlfn.AGGREGATE(15,6,(ROW(BO$11:BO$2000)-ROW(BO$11)+1)/($AU$11:$AU$2000=$DY$8),ROWS(ES$11:ES267))),"")</f>
        <v/>
      </c>
      <c r="ET267" s="63" t="str">
        <f>IFERROR(INDEX(BP$11:BP$2000,_xlfn.AGGREGATE(15,6,(ROW(BP$11:BP$2000)-ROW(BP$11)+1)/($AU$11:$AU$2000=$DY$8),ROWS(ET$11:ET267))),"")</f>
        <v/>
      </c>
      <c r="EU267" s="25"/>
      <c r="EX267" s="25"/>
      <c r="EY267" s="25"/>
      <c r="EZ267" s="25"/>
      <c r="FA267" s="25"/>
      <c r="FB267" s="25"/>
      <c r="FC267" s="25"/>
      <c r="FD267" s="25"/>
      <c r="FE267" s="25"/>
      <c r="FF267" s="25"/>
      <c r="FG267" s="25"/>
      <c r="FH267" s="25"/>
      <c r="FI267" s="25"/>
      <c r="FJ267" s="25"/>
      <c r="FK267" s="25"/>
      <c r="FL267" s="25"/>
      <c r="FM267" s="25"/>
      <c r="FN267" s="25"/>
      <c r="FO267" s="25"/>
      <c r="FP267" s="25"/>
      <c r="FQ267" s="25"/>
      <c r="FR267" s="25"/>
      <c r="FS267" s="25"/>
      <c r="FT267" s="25"/>
      <c r="FU267" s="49"/>
      <c r="FV267" s="21"/>
      <c r="FW267" s="25"/>
      <c r="FX267" s="25"/>
      <c r="FY267" s="25"/>
      <c r="FZ267" s="25"/>
      <c r="GA267" s="25"/>
      <c r="GB267" s="25"/>
      <c r="GC267" s="25"/>
      <c r="GD267" s="25"/>
      <c r="GE267" s="25"/>
      <c r="GF267" s="25"/>
      <c r="GG267" s="25"/>
      <c r="GH267" s="25"/>
      <c r="GI267" s="25"/>
      <c r="GJ267" s="25"/>
      <c r="GK267" s="25"/>
      <c r="GL267" s="25"/>
      <c r="GM267" s="25"/>
      <c r="GN267" s="25"/>
    </row>
    <row r="268" spans="14:196" x14ac:dyDescent="0.3">
      <c r="N268" s="2"/>
      <c r="O268" s="25"/>
      <c r="P268" s="25"/>
      <c r="Q268" s="25"/>
      <c r="R268" s="25"/>
      <c r="S268" s="25"/>
      <c r="T268" s="25"/>
      <c r="U268" s="25"/>
      <c r="V268" s="2"/>
      <c r="W268" s="2"/>
      <c r="X268" s="2"/>
      <c r="Y268" s="25"/>
      <c r="Z268" s="25"/>
      <c r="AA268" s="25"/>
      <c r="AB268" s="2"/>
      <c r="AC268" s="25"/>
      <c r="AD268" s="25"/>
      <c r="AE268" s="25"/>
      <c r="AF268" s="25"/>
      <c r="AG268" s="25"/>
      <c r="AH268" s="25"/>
      <c r="AI268" s="25"/>
      <c r="AJ268" s="25"/>
      <c r="AK268" s="25"/>
      <c r="AL268" s="25"/>
      <c r="AM268" s="25"/>
      <c r="AN268" s="25"/>
      <c r="AO268" s="25"/>
      <c r="AP268" s="25"/>
      <c r="AQ268" s="25"/>
      <c r="AR268" s="142"/>
      <c r="AS268" s="18">
        <v>6</v>
      </c>
      <c r="AT268" s="26" t="s">
        <v>122</v>
      </c>
      <c r="AU268" s="4" t="str">
        <f t="shared" si="360"/>
        <v>FAIL</v>
      </c>
      <c r="AV268" s="26">
        <v>1</v>
      </c>
      <c r="AW268" s="26">
        <v>3</v>
      </c>
      <c r="AX268" s="26">
        <v>3</v>
      </c>
      <c r="AY268" s="26">
        <v>3</v>
      </c>
      <c r="AZ268" s="26">
        <v>1</v>
      </c>
      <c r="BA268" s="26">
        <v>1</v>
      </c>
      <c r="BB268" s="26">
        <v>1</v>
      </c>
      <c r="BC268" s="26">
        <v>1</v>
      </c>
      <c r="BD268" s="26">
        <f t="shared" si="361"/>
        <v>240</v>
      </c>
      <c r="BE268" s="26">
        <f t="shared" si="361"/>
        <v>0</v>
      </c>
      <c r="BF268" s="26">
        <f t="shared" si="361"/>
        <v>252</v>
      </c>
      <c r="BG268" s="63">
        <f t="shared" si="361"/>
        <v>6</v>
      </c>
      <c r="BH268" s="26"/>
      <c r="BI268" s="138">
        <f t="shared" si="362"/>
        <v>240</v>
      </c>
      <c r="BJ268" s="138">
        <f t="shared" si="363"/>
        <v>492</v>
      </c>
      <c r="BK268" s="138">
        <f t="shared" si="364"/>
        <v>744</v>
      </c>
      <c r="BL268" s="138">
        <f t="shared" si="365"/>
        <v>996</v>
      </c>
      <c r="BM268" s="138">
        <f t="shared" si="366"/>
        <v>1236</v>
      </c>
      <c r="BN268" s="138">
        <f t="shared" si="367"/>
        <v>1476</v>
      </c>
      <c r="BO268" s="138">
        <f t="shared" si="368"/>
        <v>1716</v>
      </c>
      <c r="BP268" s="138">
        <f t="shared" si="369"/>
        <v>0</v>
      </c>
      <c r="BQ268" s="26"/>
      <c r="BR268" s="26" t="str">
        <f t="shared" si="370"/>
        <v>yes3</v>
      </c>
      <c r="BS268" s="26" t="str">
        <f t="shared" ref="BS268:BS331" si="376">IF(COUNTIF(BV268:DO268,1)&gt;0,"Int","good")</f>
        <v>Int</v>
      </c>
      <c r="BT268" s="26"/>
      <c r="BU268" s="26"/>
      <c r="BV268" s="1">
        <f t="shared" si="371"/>
        <v>0</v>
      </c>
      <c r="BW268" s="1">
        <f t="shared" si="371"/>
        <v>0</v>
      </c>
      <c r="BX268" s="1">
        <f t="shared" si="371"/>
        <v>0</v>
      </c>
      <c r="BY268" s="1">
        <f t="shared" si="371"/>
        <v>0</v>
      </c>
      <c r="BZ268" s="1">
        <f t="shared" si="371"/>
        <v>0</v>
      </c>
      <c r="CA268" s="1">
        <f t="shared" si="371"/>
        <v>0</v>
      </c>
      <c r="CB268" s="1">
        <f t="shared" si="371"/>
        <v>0</v>
      </c>
      <c r="CC268" s="1">
        <f t="shared" si="371"/>
        <v>0</v>
      </c>
      <c r="CD268" s="1">
        <f t="shared" si="371"/>
        <v>0</v>
      </c>
      <c r="CE268" s="1">
        <f t="shared" si="371"/>
        <v>0</v>
      </c>
      <c r="CF268" s="1">
        <f t="shared" si="372"/>
        <v>0</v>
      </c>
      <c r="CG268" s="1">
        <f t="shared" si="372"/>
        <v>0</v>
      </c>
      <c r="CH268" s="1">
        <f t="shared" si="372"/>
        <v>1</v>
      </c>
      <c r="CI268" s="1">
        <f t="shared" si="372"/>
        <v>0</v>
      </c>
      <c r="CJ268" s="1">
        <f t="shared" si="372"/>
        <v>0</v>
      </c>
      <c r="CK268" s="1">
        <f t="shared" si="372"/>
        <v>0</v>
      </c>
      <c r="CL268" s="1">
        <f t="shared" si="372"/>
        <v>0</v>
      </c>
      <c r="CM268" s="1">
        <f t="shared" si="372"/>
        <v>0</v>
      </c>
      <c r="CN268" s="1">
        <f t="shared" si="372"/>
        <v>0</v>
      </c>
      <c r="CO268" s="1">
        <f t="shared" si="372"/>
        <v>0</v>
      </c>
      <c r="CP268" s="1">
        <f t="shared" si="373"/>
        <v>0</v>
      </c>
      <c r="CQ268" s="1">
        <f t="shared" si="373"/>
        <v>0</v>
      </c>
      <c r="CR268" s="1">
        <f t="shared" si="373"/>
        <v>0</v>
      </c>
      <c r="CS268" s="1">
        <f t="shared" si="373"/>
        <v>0</v>
      </c>
      <c r="CT268" s="1">
        <f t="shared" si="373"/>
        <v>0</v>
      </c>
      <c r="CU268" s="1">
        <f t="shared" si="373"/>
        <v>0</v>
      </c>
      <c r="CV268" s="1">
        <f t="shared" si="373"/>
        <v>0</v>
      </c>
      <c r="CW268" s="1">
        <f t="shared" si="373"/>
        <v>0</v>
      </c>
      <c r="CX268" s="1">
        <f t="shared" si="373"/>
        <v>0</v>
      </c>
      <c r="CY268" s="1">
        <f t="shared" si="373"/>
        <v>0</v>
      </c>
      <c r="CZ268" s="1">
        <f t="shared" si="374"/>
        <v>0</v>
      </c>
      <c r="DA268" s="1">
        <f t="shared" si="374"/>
        <v>0</v>
      </c>
      <c r="DB268" s="1">
        <f t="shared" si="374"/>
        <v>0</v>
      </c>
      <c r="DC268" s="1">
        <f t="shared" si="374"/>
        <v>0</v>
      </c>
      <c r="DD268" s="1">
        <f t="shared" si="374"/>
        <v>0</v>
      </c>
      <c r="DE268" s="1">
        <f t="shared" si="374"/>
        <v>0</v>
      </c>
      <c r="DF268" s="1">
        <f t="shared" si="374"/>
        <v>0</v>
      </c>
      <c r="DG268" s="1">
        <f t="shared" si="374"/>
        <v>0</v>
      </c>
      <c r="DH268" s="1">
        <f t="shared" si="374"/>
        <v>0</v>
      </c>
      <c r="DI268" s="1">
        <f t="shared" si="374"/>
        <v>0</v>
      </c>
      <c r="DJ268" s="1">
        <f t="shared" si="375"/>
        <v>0</v>
      </c>
      <c r="DK268" s="1">
        <f t="shared" si="375"/>
        <v>0</v>
      </c>
      <c r="DL268" s="1">
        <f t="shared" si="375"/>
        <v>0</v>
      </c>
      <c r="DM268" s="1">
        <f t="shared" si="375"/>
        <v>1</v>
      </c>
      <c r="DN268" s="1">
        <f t="shared" si="375"/>
        <v>0</v>
      </c>
      <c r="DO268" s="1">
        <f t="shared" si="375"/>
        <v>0</v>
      </c>
      <c r="DP268" s="26"/>
      <c r="DQ268" s="26"/>
      <c r="DR268" s="26"/>
      <c r="DS268" s="26"/>
      <c r="DT268" s="26"/>
      <c r="DU268" s="142"/>
      <c r="DV268" s="26"/>
      <c r="DW268" s="48">
        <v>255</v>
      </c>
      <c r="DX268" s="26" t="str">
        <f>IFERROR(INDEX(AT$11:AT$2000,_xlfn.AGGREGATE(15,6,(ROW(AT$11:AT$2000)-ROW(AT$11)+1)/($AU$11:$AU$2000=$DY$8),ROWS(DX$11:DX268))),"")</f>
        <v/>
      </c>
      <c r="DY268" s="4" t="str">
        <f>IFERROR(INDEX(AU$11:AU$2000,_xlfn.AGGREGATE(15,6,(ROW(AU$11:AU$2000)-ROW(AU$11)+1)/($AU$11:$AU$2000=$DY$8),ROWS(DY$11:DY268))),"")</f>
        <v/>
      </c>
      <c r="DZ268" s="26" t="str">
        <f>IFERROR(INDEX(AV$11:AV$2000,_xlfn.AGGREGATE(15,6,(ROW(AV$11:AV$2000)-ROW(AV$11)+1)/($AU$11:$AU$2000=$DY$8),ROWS(DZ$11:DZ268))),"")</f>
        <v/>
      </c>
      <c r="EA268" s="26" t="str">
        <f>IFERROR(INDEX(AW$11:AW$2000,_xlfn.AGGREGATE(15,6,(ROW(AW$11:AW$2000)-ROW(AW$11)+1)/($AU$11:$AU$2000=$DY$8),ROWS(EA$11:EA268))),"")</f>
        <v/>
      </c>
      <c r="EB268" s="26" t="str">
        <f>IFERROR(INDEX(AX$11:AX$2000,_xlfn.AGGREGATE(15,6,(ROW(AX$11:AX$2000)-ROW(AX$11)+1)/($AU$11:$AU$2000=$DY$8),ROWS(EB$11:EB268))),"")</f>
        <v/>
      </c>
      <c r="EC268" s="26" t="str">
        <f>IFERROR(INDEX(AY$11:AY$2000,_xlfn.AGGREGATE(15,6,(ROW(AY$11:AY$2000)-ROW(AY$11)+1)/($AU$11:$AU$2000=$DY$8),ROWS(EC$11:EC268))),"")</f>
        <v/>
      </c>
      <c r="ED268" s="26" t="str">
        <f>IFERROR(INDEX(AZ$11:AZ$2000,_xlfn.AGGREGATE(15,6,(ROW(AZ$11:AZ$2000)-ROW(AZ$11)+1)/($AU$11:$AU$2000=$DY$8),ROWS(ED$11:ED268))),"")</f>
        <v/>
      </c>
      <c r="EE268" s="26" t="str">
        <f>IFERROR(INDEX(BA$11:BA$2000,_xlfn.AGGREGATE(15,6,(ROW(BA$11:BA$2000)-ROW(BA$11)+1)/($AU$11:$AU$2000=$DY$8),ROWS(EE$11:EE268))),"")</f>
        <v/>
      </c>
      <c r="EF268" s="26" t="str">
        <f>IFERROR(INDEX(BB$11:BB$2000,_xlfn.AGGREGATE(15,6,(ROW(BB$11:BB$2000)-ROW(BB$11)+1)/($AU$11:$AU$2000=$DY$8),ROWS(EF$11:EF268))),"")</f>
        <v/>
      </c>
      <c r="EG268" s="26" t="str">
        <f>IFERROR(INDEX(BC$11:BC$2000,_xlfn.AGGREGATE(15,6,(ROW(BC$11:BC$2000)-ROW(BC$11)+1)/($AU$11:$AU$2000=$DY$8),ROWS(EG$11:EG268))),"")</f>
        <v/>
      </c>
      <c r="EH268" s="26" t="str">
        <f>IFERROR(INDEX(BD$11:BD$2000,_xlfn.AGGREGATE(15,6,(ROW(BD$11:BD$2000)-ROW(BD$11)+1)/($AU$11:$AU$2000=$DY$8),ROWS(EH$11:EH268))),"")</f>
        <v/>
      </c>
      <c r="EI268" s="26" t="str">
        <f>IFERROR(INDEX(BE$11:BE$2000,_xlfn.AGGREGATE(15,6,(ROW(BE$11:BE$2000)-ROW(BE$11)+1)/($AU$11:$AU$2000=$DY$8),ROWS(EI$11:EI268))),"")</f>
        <v/>
      </c>
      <c r="EJ268" s="26" t="str">
        <f>IFERROR(INDEX(BF$11:BF$2000,_xlfn.AGGREGATE(15,6,(ROW(BF$11:BF$2000)-ROW(BF$11)+1)/($AU$11:$AU$2000=$DY$8),ROWS(EJ$11:EJ268))),"")</f>
        <v/>
      </c>
      <c r="EK268" s="26" t="str">
        <f>IFERROR(INDEX(BG$11:BG$2000,_xlfn.AGGREGATE(15,6,(ROW(BG$11:BG$2000)-ROW(BG$11)+1)/($AU$11:$AU$2000=$DY$8),ROWS(EK$11:EK268))),"")</f>
        <v/>
      </c>
      <c r="EL268" s="26" t="str">
        <f>IFERROR(INDEX(BH$11:BH$2000,_xlfn.AGGREGATE(15,6,(ROW(BH$11:BH$2000)-ROW(BH$11)+1)/($AU$11:$AU$2000=$DY$8),ROWS(EL$11:EL268))),"")</f>
        <v/>
      </c>
      <c r="EM268" s="26" t="str">
        <f>IFERROR(INDEX(BI$11:BI$2000,_xlfn.AGGREGATE(15,6,(ROW(BI$11:BI$2000)-ROW(BI$11)+1)/($AU$11:$AU$2000=$DY$8),ROWS(EM$11:EM268))),"")</f>
        <v/>
      </c>
      <c r="EN268" s="26" t="str">
        <f>IFERROR(INDEX(BJ$11:BJ$2000,_xlfn.AGGREGATE(15,6,(ROW(BJ$11:BJ$2000)-ROW(BJ$11)+1)/($AU$11:$AU$2000=$DY$8),ROWS(EN$11:EN268))),"")</f>
        <v/>
      </c>
      <c r="EO268" s="26" t="str">
        <f>IFERROR(INDEX(BK$11:BK$2000,_xlfn.AGGREGATE(15,6,(ROW(BK$11:BK$2000)-ROW(BK$11)+1)/($AU$11:$AU$2000=$DY$8),ROWS(EO$11:EO268))),"")</f>
        <v/>
      </c>
      <c r="EP268" s="26" t="str">
        <f>IFERROR(INDEX(BL$11:BL$2000,_xlfn.AGGREGATE(15,6,(ROW(BL$11:BL$2000)-ROW(BL$11)+1)/($AU$11:$AU$2000=$DY$8),ROWS(EP$11:EP268))),"")</f>
        <v/>
      </c>
      <c r="EQ268" s="26" t="str">
        <f>IFERROR(INDEX(BM$11:BM$2000,_xlfn.AGGREGATE(15,6,(ROW(BM$11:BM$2000)-ROW(BM$11)+1)/($AU$11:$AU$2000=$DY$8),ROWS(EQ$11:EQ268))),"")</f>
        <v/>
      </c>
      <c r="ER268" s="26" t="str">
        <f>IFERROR(INDEX(BN$11:BN$2000,_xlfn.AGGREGATE(15,6,(ROW(BN$11:BN$2000)-ROW(BN$11)+1)/($AU$11:$AU$2000=$DY$8),ROWS(ER$11:ER268))),"")</f>
        <v/>
      </c>
      <c r="ES268" s="26" t="str">
        <f>IFERROR(INDEX(BO$11:BO$2000,_xlfn.AGGREGATE(15,6,(ROW(BO$11:BO$2000)-ROW(BO$11)+1)/($AU$11:$AU$2000=$DY$8),ROWS(ES$11:ES268))),"")</f>
        <v/>
      </c>
      <c r="ET268" s="63" t="str">
        <f>IFERROR(INDEX(BP$11:BP$2000,_xlfn.AGGREGATE(15,6,(ROW(BP$11:BP$2000)-ROW(BP$11)+1)/($AU$11:$AU$2000=$DY$8),ROWS(ET$11:ET268))),"")</f>
        <v/>
      </c>
      <c r="EU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49"/>
      <c r="FV268" s="21"/>
      <c r="FW268" s="25"/>
      <c r="FX268" s="25"/>
      <c r="FY268" s="25"/>
      <c r="FZ268" s="25"/>
      <c r="GA268" s="25"/>
      <c r="GB268" s="25"/>
      <c r="GC268" s="25"/>
      <c r="GD268" s="25"/>
      <c r="GE268" s="25"/>
      <c r="GF268" s="25"/>
      <c r="GG268" s="25"/>
      <c r="GH268" s="25"/>
      <c r="GI268" s="25"/>
      <c r="GJ268" s="25"/>
      <c r="GK268" s="25"/>
      <c r="GL268" s="25"/>
      <c r="GM268" s="25"/>
      <c r="GN268" s="25"/>
    </row>
    <row r="269" spans="14:196" x14ac:dyDescent="0.3">
      <c r="N269" s="2"/>
      <c r="O269" s="25"/>
      <c r="P269" s="25"/>
      <c r="Q269" s="25"/>
      <c r="R269" s="25"/>
      <c r="S269" s="25"/>
      <c r="T269" s="25"/>
      <c r="U269" s="25"/>
      <c r="V269" s="2"/>
      <c r="W269" s="2"/>
      <c r="X269" s="2"/>
      <c r="Y269" s="25"/>
      <c r="Z269" s="25"/>
      <c r="AA269" s="25"/>
      <c r="AB269" s="2"/>
      <c r="AC269" s="25"/>
      <c r="AD269" s="25"/>
      <c r="AE269" s="25"/>
      <c r="AF269" s="25"/>
      <c r="AG269" s="25"/>
      <c r="AH269" s="25"/>
      <c r="AI269" s="25"/>
      <c r="AJ269" s="25"/>
      <c r="AK269" s="25"/>
      <c r="AL269" s="25"/>
      <c r="AM269" s="25"/>
      <c r="AN269" s="25"/>
      <c r="AO269" s="25"/>
      <c r="AP269" s="25"/>
      <c r="AQ269" s="25"/>
      <c r="AR269" s="142"/>
      <c r="AS269" s="18">
        <v>7</v>
      </c>
      <c r="AT269" s="26" t="s">
        <v>122</v>
      </c>
      <c r="AU269" s="4" t="str">
        <f t="shared" si="360"/>
        <v>FAIL</v>
      </c>
      <c r="AV269" s="26">
        <v>1</v>
      </c>
      <c r="AW269" s="26">
        <v>3</v>
      </c>
      <c r="AX269" s="26">
        <v>3</v>
      </c>
      <c r="AY269" s="26">
        <v>3</v>
      </c>
      <c r="AZ269" s="26">
        <v>1</v>
      </c>
      <c r="BA269" s="26">
        <v>1</v>
      </c>
      <c r="BB269" s="26">
        <v>1</v>
      </c>
      <c r="BC269" s="26">
        <v>1</v>
      </c>
      <c r="BD269" s="26">
        <f t="shared" si="361"/>
        <v>239</v>
      </c>
      <c r="BE269" s="26">
        <f t="shared" si="361"/>
        <v>0</v>
      </c>
      <c r="BF269" s="26">
        <f t="shared" si="361"/>
        <v>253</v>
      </c>
      <c r="BG269" s="63">
        <f t="shared" si="361"/>
        <v>7</v>
      </c>
      <c r="BH269" s="26"/>
      <c r="BI269" s="138">
        <f t="shared" si="362"/>
        <v>239</v>
      </c>
      <c r="BJ269" s="138">
        <f t="shared" si="363"/>
        <v>492</v>
      </c>
      <c r="BK269" s="138">
        <f t="shared" si="364"/>
        <v>745</v>
      </c>
      <c r="BL269" s="138">
        <f t="shared" si="365"/>
        <v>998</v>
      </c>
      <c r="BM269" s="138">
        <f t="shared" si="366"/>
        <v>1237</v>
      </c>
      <c r="BN269" s="138">
        <f t="shared" si="367"/>
        <v>1476</v>
      </c>
      <c r="BO269" s="138">
        <f t="shared" si="368"/>
        <v>1715</v>
      </c>
      <c r="BP269" s="138">
        <f t="shared" si="369"/>
        <v>0</v>
      </c>
      <c r="BQ269" s="26"/>
      <c r="BR269" s="26" t="str">
        <f t="shared" si="370"/>
        <v>yes3</v>
      </c>
      <c r="BS269" s="26" t="str">
        <f t="shared" si="376"/>
        <v>Int</v>
      </c>
      <c r="BT269" s="26"/>
      <c r="BU269" s="26"/>
      <c r="BV269" s="1">
        <f t="shared" si="371"/>
        <v>0</v>
      </c>
      <c r="BW269" s="1">
        <f t="shared" si="371"/>
        <v>0</v>
      </c>
      <c r="BX269" s="1">
        <f t="shared" si="371"/>
        <v>0</v>
      </c>
      <c r="BY269" s="1">
        <f t="shared" si="371"/>
        <v>0</v>
      </c>
      <c r="BZ269" s="1">
        <f t="shared" si="371"/>
        <v>0</v>
      </c>
      <c r="CA269" s="1">
        <f t="shared" si="371"/>
        <v>0</v>
      </c>
      <c r="CB269" s="1">
        <f t="shared" si="371"/>
        <v>0</v>
      </c>
      <c r="CC269" s="1">
        <f t="shared" si="371"/>
        <v>0</v>
      </c>
      <c r="CD269" s="1">
        <f t="shared" si="371"/>
        <v>0</v>
      </c>
      <c r="CE269" s="1">
        <f t="shared" si="371"/>
        <v>0</v>
      </c>
      <c r="CF269" s="1">
        <f t="shared" si="372"/>
        <v>0</v>
      </c>
      <c r="CG269" s="1">
        <f t="shared" si="372"/>
        <v>0</v>
      </c>
      <c r="CH269" s="1">
        <f t="shared" si="372"/>
        <v>1</v>
      </c>
      <c r="CI269" s="1">
        <f t="shared" si="372"/>
        <v>0</v>
      </c>
      <c r="CJ269" s="1">
        <f t="shared" si="372"/>
        <v>0</v>
      </c>
      <c r="CK269" s="1">
        <f t="shared" si="372"/>
        <v>0</v>
      </c>
      <c r="CL269" s="1">
        <f t="shared" si="372"/>
        <v>0</v>
      </c>
      <c r="CM269" s="1">
        <f t="shared" si="372"/>
        <v>0</v>
      </c>
      <c r="CN269" s="1">
        <f t="shared" si="372"/>
        <v>0</v>
      </c>
      <c r="CO269" s="1">
        <f t="shared" si="372"/>
        <v>0</v>
      </c>
      <c r="CP269" s="1">
        <f t="shared" si="373"/>
        <v>0</v>
      </c>
      <c r="CQ269" s="1">
        <f t="shared" si="373"/>
        <v>0</v>
      </c>
      <c r="CR269" s="1">
        <f t="shared" si="373"/>
        <v>0</v>
      </c>
      <c r="CS269" s="1">
        <f t="shared" si="373"/>
        <v>0</v>
      </c>
      <c r="CT269" s="1">
        <f t="shared" si="373"/>
        <v>0</v>
      </c>
      <c r="CU269" s="1">
        <f t="shared" si="373"/>
        <v>0</v>
      </c>
      <c r="CV269" s="1">
        <f t="shared" si="373"/>
        <v>0</v>
      </c>
      <c r="CW269" s="1">
        <f t="shared" si="373"/>
        <v>0</v>
      </c>
      <c r="CX269" s="1">
        <f t="shared" si="373"/>
        <v>0</v>
      </c>
      <c r="CY269" s="1">
        <f t="shared" si="373"/>
        <v>0</v>
      </c>
      <c r="CZ269" s="1">
        <f t="shared" si="374"/>
        <v>0</v>
      </c>
      <c r="DA269" s="1">
        <f t="shared" si="374"/>
        <v>0</v>
      </c>
      <c r="DB269" s="1">
        <f t="shared" si="374"/>
        <v>0</v>
      </c>
      <c r="DC269" s="1">
        <f t="shared" si="374"/>
        <v>0</v>
      </c>
      <c r="DD269" s="1">
        <f t="shared" si="374"/>
        <v>0</v>
      </c>
      <c r="DE269" s="1">
        <f t="shared" si="374"/>
        <v>0</v>
      </c>
      <c r="DF269" s="1">
        <f t="shared" si="374"/>
        <v>0</v>
      </c>
      <c r="DG269" s="1">
        <f t="shared" si="374"/>
        <v>0</v>
      </c>
      <c r="DH269" s="1">
        <f t="shared" si="374"/>
        <v>0</v>
      </c>
      <c r="DI269" s="1">
        <f t="shared" si="374"/>
        <v>0</v>
      </c>
      <c r="DJ269" s="1">
        <f t="shared" si="375"/>
        <v>0</v>
      </c>
      <c r="DK269" s="1">
        <f t="shared" si="375"/>
        <v>0</v>
      </c>
      <c r="DL269" s="1">
        <f t="shared" si="375"/>
        <v>0</v>
      </c>
      <c r="DM269" s="1">
        <f t="shared" si="375"/>
        <v>1</v>
      </c>
      <c r="DN269" s="1">
        <f t="shared" si="375"/>
        <v>0</v>
      </c>
      <c r="DO269" s="1">
        <f t="shared" si="375"/>
        <v>0</v>
      </c>
      <c r="DP269" s="26"/>
      <c r="DQ269" s="26"/>
      <c r="DR269" s="26"/>
      <c r="DS269" s="26"/>
      <c r="DT269" s="26"/>
      <c r="DU269" s="142"/>
      <c r="DV269" s="26"/>
      <c r="DW269" s="48">
        <v>256</v>
      </c>
      <c r="DX269" s="26" t="str">
        <f>IFERROR(INDEX(AT$11:AT$2000,_xlfn.AGGREGATE(15,6,(ROW(AT$11:AT$2000)-ROW(AT$11)+1)/($AU$11:$AU$2000=$DY$8),ROWS(DX$11:DX269))),"")</f>
        <v/>
      </c>
      <c r="DY269" s="4" t="str">
        <f>IFERROR(INDEX(AU$11:AU$2000,_xlfn.AGGREGATE(15,6,(ROW(AU$11:AU$2000)-ROW(AU$11)+1)/($AU$11:$AU$2000=$DY$8),ROWS(DY$11:DY269))),"")</f>
        <v/>
      </c>
      <c r="DZ269" s="26" t="str">
        <f>IFERROR(INDEX(AV$11:AV$2000,_xlfn.AGGREGATE(15,6,(ROW(AV$11:AV$2000)-ROW(AV$11)+1)/($AU$11:$AU$2000=$DY$8),ROWS(DZ$11:DZ269))),"")</f>
        <v/>
      </c>
      <c r="EA269" s="26" t="str">
        <f>IFERROR(INDEX(AW$11:AW$2000,_xlfn.AGGREGATE(15,6,(ROW(AW$11:AW$2000)-ROW(AW$11)+1)/($AU$11:$AU$2000=$DY$8),ROWS(EA$11:EA269))),"")</f>
        <v/>
      </c>
      <c r="EB269" s="26" t="str">
        <f>IFERROR(INDEX(AX$11:AX$2000,_xlfn.AGGREGATE(15,6,(ROW(AX$11:AX$2000)-ROW(AX$11)+1)/($AU$11:$AU$2000=$DY$8),ROWS(EB$11:EB269))),"")</f>
        <v/>
      </c>
      <c r="EC269" s="26" t="str">
        <f>IFERROR(INDEX(AY$11:AY$2000,_xlfn.AGGREGATE(15,6,(ROW(AY$11:AY$2000)-ROW(AY$11)+1)/($AU$11:$AU$2000=$DY$8),ROWS(EC$11:EC269))),"")</f>
        <v/>
      </c>
      <c r="ED269" s="26" t="str">
        <f>IFERROR(INDEX(AZ$11:AZ$2000,_xlfn.AGGREGATE(15,6,(ROW(AZ$11:AZ$2000)-ROW(AZ$11)+1)/($AU$11:$AU$2000=$DY$8),ROWS(ED$11:ED269))),"")</f>
        <v/>
      </c>
      <c r="EE269" s="26" t="str">
        <f>IFERROR(INDEX(BA$11:BA$2000,_xlfn.AGGREGATE(15,6,(ROW(BA$11:BA$2000)-ROW(BA$11)+1)/($AU$11:$AU$2000=$DY$8),ROWS(EE$11:EE269))),"")</f>
        <v/>
      </c>
      <c r="EF269" s="26" t="str">
        <f>IFERROR(INDEX(BB$11:BB$2000,_xlfn.AGGREGATE(15,6,(ROW(BB$11:BB$2000)-ROW(BB$11)+1)/($AU$11:$AU$2000=$DY$8),ROWS(EF$11:EF269))),"")</f>
        <v/>
      </c>
      <c r="EG269" s="26" t="str">
        <f>IFERROR(INDEX(BC$11:BC$2000,_xlfn.AGGREGATE(15,6,(ROW(BC$11:BC$2000)-ROW(BC$11)+1)/($AU$11:$AU$2000=$DY$8),ROWS(EG$11:EG269))),"")</f>
        <v/>
      </c>
      <c r="EH269" s="26" t="str">
        <f>IFERROR(INDEX(BD$11:BD$2000,_xlfn.AGGREGATE(15,6,(ROW(BD$11:BD$2000)-ROW(BD$11)+1)/($AU$11:$AU$2000=$DY$8),ROWS(EH$11:EH269))),"")</f>
        <v/>
      </c>
      <c r="EI269" s="26" t="str">
        <f>IFERROR(INDEX(BE$11:BE$2000,_xlfn.AGGREGATE(15,6,(ROW(BE$11:BE$2000)-ROW(BE$11)+1)/($AU$11:$AU$2000=$DY$8),ROWS(EI$11:EI269))),"")</f>
        <v/>
      </c>
      <c r="EJ269" s="26" t="str">
        <f>IFERROR(INDEX(BF$11:BF$2000,_xlfn.AGGREGATE(15,6,(ROW(BF$11:BF$2000)-ROW(BF$11)+1)/($AU$11:$AU$2000=$DY$8),ROWS(EJ$11:EJ269))),"")</f>
        <v/>
      </c>
      <c r="EK269" s="26" t="str">
        <f>IFERROR(INDEX(BG$11:BG$2000,_xlfn.AGGREGATE(15,6,(ROW(BG$11:BG$2000)-ROW(BG$11)+1)/($AU$11:$AU$2000=$DY$8),ROWS(EK$11:EK269))),"")</f>
        <v/>
      </c>
      <c r="EL269" s="26" t="str">
        <f>IFERROR(INDEX(BH$11:BH$2000,_xlfn.AGGREGATE(15,6,(ROW(BH$11:BH$2000)-ROW(BH$11)+1)/($AU$11:$AU$2000=$DY$8),ROWS(EL$11:EL269))),"")</f>
        <v/>
      </c>
      <c r="EM269" s="26" t="str">
        <f>IFERROR(INDEX(BI$11:BI$2000,_xlfn.AGGREGATE(15,6,(ROW(BI$11:BI$2000)-ROW(BI$11)+1)/($AU$11:$AU$2000=$DY$8),ROWS(EM$11:EM269))),"")</f>
        <v/>
      </c>
      <c r="EN269" s="26" t="str">
        <f>IFERROR(INDEX(BJ$11:BJ$2000,_xlfn.AGGREGATE(15,6,(ROW(BJ$11:BJ$2000)-ROW(BJ$11)+1)/($AU$11:$AU$2000=$DY$8),ROWS(EN$11:EN269))),"")</f>
        <v/>
      </c>
      <c r="EO269" s="26" t="str">
        <f>IFERROR(INDEX(BK$11:BK$2000,_xlfn.AGGREGATE(15,6,(ROW(BK$11:BK$2000)-ROW(BK$11)+1)/($AU$11:$AU$2000=$DY$8),ROWS(EO$11:EO269))),"")</f>
        <v/>
      </c>
      <c r="EP269" s="26" t="str">
        <f>IFERROR(INDEX(BL$11:BL$2000,_xlfn.AGGREGATE(15,6,(ROW(BL$11:BL$2000)-ROW(BL$11)+1)/($AU$11:$AU$2000=$DY$8),ROWS(EP$11:EP269))),"")</f>
        <v/>
      </c>
      <c r="EQ269" s="26" t="str">
        <f>IFERROR(INDEX(BM$11:BM$2000,_xlfn.AGGREGATE(15,6,(ROW(BM$11:BM$2000)-ROW(BM$11)+1)/($AU$11:$AU$2000=$DY$8),ROWS(EQ$11:EQ269))),"")</f>
        <v/>
      </c>
      <c r="ER269" s="26" t="str">
        <f>IFERROR(INDEX(BN$11:BN$2000,_xlfn.AGGREGATE(15,6,(ROW(BN$11:BN$2000)-ROW(BN$11)+1)/($AU$11:$AU$2000=$DY$8),ROWS(ER$11:ER269))),"")</f>
        <v/>
      </c>
      <c r="ES269" s="26" t="str">
        <f>IFERROR(INDEX(BO$11:BO$2000,_xlfn.AGGREGATE(15,6,(ROW(BO$11:BO$2000)-ROW(BO$11)+1)/($AU$11:$AU$2000=$DY$8),ROWS(ES$11:ES269))),"")</f>
        <v/>
      </c>
      <c r="ET269" s="63" t="str">
        <f>IFERROR(INDEX(BP$11:BP$2000,_xlfn.AGGREGATE(15,6,(ROW(BP$11:BP$2000)-ROW(BP$11)+1)/($AU$11:$AU$2000=$DY$8),ROWS(ET$11:ET269))),"")</f>
        <v/>
      </c>
      <c r="EU269" s="25"/>
      <c r="EX269" s="25"/>
      <c r="EY269" s="25"/>
      <c r="EZ269" s="25"/>
      <c r="FA269" s="25"/>
      <c r="FB269" s="25"/>
      <c r="FC269" s="25"/>
      <c r="FD269" s="25"/>
      <c r="FE269" s="25"/>
      <c r="FF269" s="25"/>
      <c r="FG269" s="25"/>
      <c r="FH269" s="25"/>
      <c r="FI269" s="25"/>
      <c r="FJ269" s="25"/>
      <c r="FK269" s="25"/>
      <c r="FL269" s="25"/>
      <c r="FM269" s="25"/>
      <c r="FN269" s="25"/>
      <c r="FO269" s="25"/>
      <c r="FP269" s="25"/>
      <c r="FQ269" s="25"/>
      <c r="FR269" s="25"/>
      <c r="FS269" s="25"/>
      <c r="FT269" s="25"/>
      <c r="FU269" s="49"/>
      <c r="FV269" s="21"/>
      <c r="FW269" s="25"/>
      <c r="FX269" s="25"/>
      <c r="FY269" s="25"/>
      <c r="FZ269" s="25"/>
      <c r="GA269" s="25"/>
      <c r="GB269" s="25"/>
      <c r="GC269" s="25"/>
      <c r="GD269" s="25"/>
      <c r="GE269" s="25"/>
      <c r="GF269" s="25"/>
      <c r="GG269" s="25"/>
      <c r="GH269" s="25"/>
      <c r="GI269" s="25"/>
      <c r="GJ269" s="25"/>
      <c r="GK269" s="25"/>
      <c r="GL269" s="25"/>
      <c r="GM269" s="25"/>
      <c r="GN269" s="25"/>
    </row>
    <row r="270" spans="14:196" x14ac:dyDescent="0.3">
      <c r="N270" s="2"/>
      <c r="O270" s="25"/>
      <c r="P270" s="25"/>
      <c r="Q270" s="25"/>
      <c r="R270" s="25"/>
      <c r="S270" s="25"/>
      <c r="T270" s="25"/>
      <c r="U270" s="25"/>
      <c r="V270" s="2"/>
      <c r="W270" s="2"/>
      <c r="X270" s="2"/>
      <c r="Y270" s="25"/>
      <c r="Z270" s="25"/>
      <c r="AA270" s="25"/>
      <c r="AB270" s="2"/>
      <c r="AC270" s="25"/>
      <c r="AD270" s="25"/>
      <c r="AE270" s="25"/>
      <c r="AF270" s="25"/>
      <c r="AG270" s="25"/>
      <c r="AH270" s="25"/>
      <c r="AI270" s="25"/>
      <c r="AJ270" s="25"/>
      <c r="AK270" s="25"/>
      <c r="AL270" s="25"/>
      <c r="AM270" s="25"/>
      <c r="AN270" s="25"/>
      <c r="AO270" s="25"/>
      <c r="AP270" s="25"/>
      <c r="AQ270" s="25"/>
      <c r="AR270" s="142"/>
      <c r="AS270" s="18">
        <v>8</v>
      </c>
      <c r="AT270" s="26" t="s">
        <v>122</v>
      </c>
      <c r="AU270" s="4" t="str">
        <f t="shared" si="360"/>
        <v>FAIL</v>
      </c>
      <c r="AV270" s="26">
        <v>1</v>
      </c>
      <c r="AW270" s="26">
        <v>3</v>
      </c>
      <c r="AX270" s="26">
        <v>3</v>
      </c>
      <c r="AY270" s="26">
        <v>3</v>
      </c>
      <c r="AZ270" s="26">
        <v>1</v>
      </c>
      <c r="BA270" s="26">
        <v>1</v>
      </c>
      <c r="BB270" s="26">
        <v>1</v>
      </c>
      <c r="BC270" s="26">
        <v>1</v>
      </c>
      <c r="BD270" s="26">
        <f t="shared" si="361"/>
        <v>238</v>
      </c>
      <c r="BE270" s="26">
        <f t="shared" si="361"/>
        <v>0</v>
      </c>
      <c r="BF270" s="26">
        <f t="shared" si="361"/>
        <v>254</v>
      </c>
      <c r="BG270" s="63">
        <f t="shared" si="361"/>
        <v>8</v>
      </c>
      <c r="BH270" s="26"/>
      <c r="BI270" s="138">
        <f t="shared" si="362"/>
        <v>238</v>
      </c>
      <c r="BJ270" s="138">
        <f t="shared" si="363"/>
        <v>492</v>
      </c>
      <c r="BK270" s="138">
        <f t="shared" si="364"/>
        <v>746</v>
      </c>
      <c r="BL270" s="138">
        <f t="shared" si="365"/>
        <v>1000</v>
      </c>
      <c r="BM270" s="138">
        <f t="shared" si="366"/>
        <v>1238</v>
      </c>
      <c r="BN270" s="138">
        <f t="shared" si="367"/>
        <v>1476</v>
      </c>
      <c r="BO270" s="138">
        <f t="shared" si="368"/>
        <v>1714</v>
      </c>
      <c r="BP270" s="138">
        <f t="shared" si="369"/>
        <v>0</v>
      </c>
      <c r="BQ270" s="26"/>
      <c r="BR270" s="26" t="str">
        <f t="shared" si="370"/>
        <v>yes3</v>
      </c>
      <c r="BS270" s="26" t="str">
        <f t="shared" si="376"/>
        <v>Int</v>
      </c>
      <c r="BT270" s="26"/>
      <c r="BU270" s="26"/>
      <c r="BV270" s="1">
        <f t="shared" si="371"/>
        <v>0</v>
      </c>
      <c r="BW270" s="1">
        <f t="shared" si="371"/>
        <v>0</v>
      </c>
      <c r="BX270" s="1">
        <f t="shared" si="371"/>
        <v>0</v>
      </c>
      <c r="BY270" s="1">
        <f t="shared" si="371"/>
        <v>0</v>
      </c>
      <c r="BZ270" s="1">
        <f t="shared" si="371"/>
        <v>0</v>
      </c>
      <c r="CA270" s="1">
        <f t="shared" si="371"/>
        <v>0</v>
      </c>
      <c r="CB270" s="1">
        <f t="shared" si="371"/>
        <v>0</v>
      </c>
      <c r="CC270" s="1">
        <f t="shared" si="371"/>
        <v>0</v>
      </c>
      <c r="CD270" s="1">
        <f t="shared" si="371"/>
        <v>0</v>
      </c>
      <c r="CE270" s="1">
        <f t="shared" si="371"/>
        <v>0</v>
      </c>
      <c r="CF270" s="1">
        <f t="shared" si="372"/>
        <v>0</v>
      </c>
      <c r="CG270" s="1">
        <f t="shared" si="372"/>
        <v>0</v>
      </c>
      <c r="CH270" s="1">
        <f t="shared" si="372"/>
        <v>1</v>
      </c>
      <c r="CI270" s="1">
        <f t="shared" si="372"/>
        <v>0</v>
      </c>
      <c r="CJ270" s="1">
        <f t="shared" si="372"/>
        <v>0</v>
      </c>
      <c r="CK270" s="1">
        <f t="shared" si="372"/>
        <v>0</v>
      </c>
      <c r="CL270" s="1">
        <f t="shared" si="372"/>
        <v>0</v>
      </c>
      <c r="CM270" s="1">
        <f t="shared" si="372"/>
        <v>0</v>
      </c>
      <c r="CN270" s="1">
        <f t="shared" si="372"/>
        <v>0</v>
      </c>
      <c r="CO270" s="1">
        <f t="shared" si="372"/>
        <v>0</v>
      </c>
      <c r="CP270" s="1">
        <f t="shared" si="373"/>
        <v>0</v>
      </c>
      <c r="CQ270" s="1">
        <f t="shared" si="373"/>
        <v>0</v>
      </c>
      <c r="CR270" s="1">
        <f t="shared" si="373"/>
        <v>0</v>
      </c>
      <c r="CS270" s="1">
        <f t="shared" si="373"/>
        <v>0</v>
      </c>
      <c r="CT270" s="1">
        <f t="shared" si="373"/>
        <v>0</v>
      </c>
      <c r="CU270" s="1">
        <f t="shared" si="373"/>
        <v>1</v>
      </c>
      <c r="CV270" s="1">
        <f t="shared" si="373"/>
        <v>0</v>
      </c>
      <c r="CW270" s="1">
        <f t="shared" si="373"/>
        <v>0</v>
      </c>
      <c r="CX270" s="1">
        <f t="shared" si="373"/>
        <v>0</v>
      </c>
      <c r="CY270" s="1">
        <f t="shared" si="373"/>
        <v>0</v>
      </c>
      <c r="CZ270" s="1">
        <f t="shared" si="374"/>
        <v>0</v>
      </c>
      <c r="DA270" s="1">
        <f t="shared" si="374"/>
        <v>1</v>
      </c>
      <c r="DB270" s="1">
        <f t="shared" si="374"/>
        <v>0</v>
      </c>
      <c r="DC270" s="1">
        <f t="shared" si="374"/>
        <v>0</v>
      </c>
      <c r="DD270" s="1">
        <f t="shared" si="374"/>
        <v>0</v>
      </c>
      <c r="DE270" s="1">
        <f t="shared" si="374"/>
        <v>0</v>
      </c>
      <c r="DF270" s="1">
        <f t="shared" si="374"/>
        <v>0</v>
      </c>
      <c r="DG270" s="1">
        <f t="shared" si="374"/>
        <v>0</v>
      </c>
      <c r="DH270" s="1">
        <f t="shared" si="374"/>
        <v>0</v>
      </c>
      <c r="DI270" s="1">
        <f t="shared" si="374"/>
        <v>0</v>
      </c>
      <c r="DJ270" s="1">
        <f t="shared" si="375"/>
        <v>0</v>
      </c>
      <c r="DK270" s="1">
        <f t="shared" si="375"/>
        <v>0</v>
      </c>
      <c r="DL270" s="1">
        <f t="shared" si="375"/>
        <v>0</v>
      </c>
      <c r="DM270" s="1">
        <f t="shared" si="375"/>
        <v>0</v>
      </c>
      <c r="DN270" s="1">
        <f t="shared" si="375"/>
        <v>0</v>
      </c>
      <c r="DO270" s="1">
        <f t="shared" si="375"/>
        <v>0</v>
      </c>
      <c r="DP270" s="26"/>
      <c r="DQ270" s="26"/>
      <c r="DR270" s="26"/>
      <c r="DS270" s="26"/>
      <c r="DT270" s="26"/>
      <c r="DU270" s="142"/>
      <c r="DV270" s="26"/>
      <c r="DW270" s="48">
        <v>257</v>
      </c>
      <c r="DX270" s="26" t="str">
        <f>IFERROR(INDEX(AT$11:AT$2000,_xlfn.AGGREGATE(15,6,(ROW(AT$11:AT$2000)-ROW(AT$11)+1)/($AU$11:$AU$2000=$DY$8),ROWS(DX$11:DX270))),"")</f>
        <v/>
      </c>
      <c r="DY270" s="4" t="str">
        <f>IFERROR(INDEX(AU$11:AU$2000,_xlfn.AGGREGATE(15,6,(ROW(AU$11:AU$2000)-ROW(AU$11)+1)/($AU$11:$AU$2000=$DY$8),ROWS(DY$11:DY270))),"")</f>
        <v/>
      </c>
      <c r="DZ270" s="26" t="str">
        <f>IFERROR(INDEX(AV$11:AV$2000,_xlfn.AGGREGATE(15,6,(ROW(AV$11:AV$2000)-ROW(AV$11)+1)/($AU$11:$AU$2000=$DY$8),ROWS(DZ$11:DZ270))),"")</f>
        <v/>
      </c>
      <c r="EA270" s="26" t="str">
        <f>IFERROR(INDEX(AW$11:AW$2000,_xlfn.AGGREGATE(15,6,(ROW(AW$11:AW$2000)-ROW(AW$11)+1)/($AU$11:$AU$2000=$DY$8),ROWS(EA$11:EA270))),"")</f>
        <v/>
      </c>
      <c r="EB270" s="26" t="str">
        <f>IFERROR(INDEX(AX$11:AX$2000,_xlfn.AGGREGATE(15,6,(ROW(AX$11:AX$2000)-ROW(AX$11)+1)/($AU$11:$AU$2000=$DY$8),ROWS(EB$11:EB270))),"")</f>
        <v/>
      </c>
      <c r="EC270" s="26" t="str">
        <f>IFERROR(INDEX(AY$11:AY$2000,_xlfn.AGGREGATE(15,6,(ROW(AY$11:AY$2000)-ROW(AY$11)+1)/($AU$11:$AU$2000=$DY$8),ROWS(EC$11:EC270))),"")</f>
        <v/>
      </c>
      <c r="ED270" s="26" t="str">
        <f>IFERROR(INDEX(AZ$11:AZ$2000,_xlfn.AGGREGATE(15,6,(ROW(AZ$11:AZ$2000)-ROW(AZ$11)+1)/($AU$11:$AU$2000=$DY$8),ROWS(ED$11:ED270))),"")</f>
        <v/>
      </c>
      <c r="EE270" s="26" t="str">
        <f>IFERROR(INDEX(BA$11:BA$2000,_xlfn.AGGREGATE(15,6,(ROW(BA$11:BA$2000)-ROW(BA$11)+1)/($AU$11:$AU$2000=$DY$8),ROWS(EE$11:EE270))),"")</f>
        <v/>
      </c>
      <c r="EF270" s="26" t="str">
        <f>IFERROR(INDEX(BB$11:BB$2000,_xlfn.AGGREGATE(15,6,(ROW(BB$11:BB$2000)-ROW(BB$11)+1)/($AU$11:$AU$2000=$DY$8),ROWS(EF$11:EF270))),"")</f>
        <v/>
      </c>
      <c r="EG270" s="26" t="str">
        <f>IFERROR(INDEX(BC$11:BC$2000,_xlfn.AGGREGATE(15,6,(ROW(BC$11:BC$2000)-ROW(BC$11)+1)/($AU$11:$AU$2000=$DY$8),ROWS(EG$11:EG270))),"")</f>
        <v/>
      </c>
      <c r="EH270" s="26" t="str">
        <f>IFERROR(INDEX(BD$11:BD$2000,_xlfn.AGGREGATE(15,6,(ROW(BD$11:BD$2000)-ROW(BD$11)+1)/($AU$11:$AU$2000=$DY$8),ROWS(EH$11:EH270))),"")</f>
        <v/>
      </c>
      <c r="EI270" s="26" t="str">
        <f>IFERROR(INDEX(BE$11:BE$2000,_xlfn.AGGREGATE(15,6,(ROW(BE$11:BE$2000)-ROW(BE$11)+1)/($AU$11:$AU$2000=$DY$8),ROWS(EI$11:EI270))),"")</f>
        <v/>
      </c>
      <c r="EJ270" s="26" t="str">
        <f>IFERROR(INDEX(BF$11:BF$2000,_xlfn.AGGREGATE(15,6,(ROW(BF$11:BF$2000)-ROW(BF$11)+1)/($AU$11:$AU$2000=$DY$8),ROWS(EJ$11:EJ270))),"")</f>
        <v/>
      </c>
      <c r="EK270" s="26" t="str">
        <f>IFERROR(INDEX(BG$11:BG$2000,_xlfn.AGGREGATE(15,6,(ROW(BG$11:BG$2000)-ROW(BG$11)+1)/($AU$11:$AU$2000=$DY$8),ROWS(EK$11:EK270))),"")</f>
        <v/>
      </c>
      <c r="EL270" s="26" t="str">
        <f>IFERROR(INDEX(BH$11:BH$2000,_xlfn.AGGREGATE(15,6,(ROW(BH$11:BH$2000)-ROW(BH$11)+1)/($AU$11:$AU$2000=$DY$8),ROWS(EL$11:EL270))),"")</f>
        <v/>
      </c>
      <c r="EM270" s="26" t="str">
        <f>IFERROR(INDEX(BI$11:BI$2000,_xlfn.AGGREGATE(15,6,(ROW(BI$11:BI$2000)-ROW(BI$11)+1)/($AU$11:$AU$2000=$DY$8),ROWS(EM$11:EM270))),"")</f>
        <v/>
      </c>
      <c r="EN270" s="26" t="str">
        <f>IFERROR(INDEX(BJ$11:BJ$2000,_xlfn.AGGREGATE(15,6,(ROW(BJ$11:BJ$2000)-ROW(BJ$11)+1)/($AU$11:$AU$2000=$DY$8),ROWS(EN$11:EN270))),"")</f>
        <v/>
      </c>
      <c r="EO270" s="26" t="str">
        <f>IFERROR(INDEX(BK$11:BK$2000,_xlfn.AGGREGATE(15,6,(ROW(BK$11:BK$2000)-ROW(BK$11)+1)/($AU$11:$AU$2000=$DY$8),ROWS(EO$11:EO270))),"")</f>
        <v/>
      </c>
      <c r="EP270" s="26" t="str">
        <f>IFERROR(INDEX(BL$11:BL$2000,_xlfn.AGGREGATE(15,6,(ROW(BL$11:BL$2000)-ROW(BL$11)+1)/($AU$11:$AU$2000=$DY$8),ROWS(EP$11:EP270))),"")</f>
        <v/>
      </c>
      <c r="EQ270" s="26" t="str">
        <f>IFERROR(INDEX(BM$11:BM$2000,_xlfn.AGGREGATE(15,6,(ROW(BM$11:BM$2000)-ROW(BM$11)+1)/($AU$11:$AU$2000=$DY$8),ROWS(EQ$11:EQ270))),"")</f>
        <v/>
      </c>
      <c r="ER270" s="26" t="str">
        <f>IFERROR(INDEX(BN$11:BN$2000,_xlfn.AGGREGATE(15,6,(ROW(BN$11:BN$2000)-ROW(BN$11)+1)/($AU$11:$AU$2000=$DY$8),ROWS(ER$11:ER270))),"")</f>
        <v/>
      </c>
      <c r="ES270" s="26" t="str">
        <f>IFERROR(INDEX(BO$11:BO$2000,_xlfn.AGGREGATE(15,6,(ROW(BO$11:BO$2000)-ROW(BO$11)+1)/($AU$11:$AU$2000=$DY$8),ROWS(ES$11:ES270))),"")</f>
        <v/>
      </c>
      <c r="ET270" s="63" t="str">
        <f>IFERROR(INDEX(BP$11:BP$2000,_xlfn.AGGREGATE(15,6,(ROW(BP$11:BP$2000)-ROW(BP$11)+1)/($AU$11:$AU$2000=$DY$8),ROWS(ET$11:ET270))),"")</f>
        <v/>
      </c>
      <c r="EU270" s="25"/>
      <c r="EX270" s="25"/>
      <c r="EY270" s="25"/>
      <c r="EZ270" s="25"/>
      <c r="FA270" s="25"/>
      <c r="FB270" s="25"/>
      <c r="FC270" s="25"/>
      <c r="FD270" s="25"/>
      <c r="FE270" s="25"/>
      <c r="FF270" s="25"/>
      <c r="FG270" s="25"/>
      <c r="FH270" s="25"/>
      <c r="FI270" s="25"/>
      <c r="FJ270" s="25"/>
      <c r="FK270" s="25"/>
      <c r="FL270" s="25"/>
      <c r="FM270" s="25"/>
      <c r="FN270" s="25"/>
      <c r="FO270" s="25"/>
      <c r="FP270" s="25"/>
      <c r="FQ270" s="25"/>
      <c r="FR270" s="25"/>
      <c r="FS270" s="25"/>
      <c r="FT270" s="25"/>
      <c r="FU270" s="49"/>
      <c r="FV270" s="21"/>
      <c r="FW270" s="25"/>
      <c r="FX270" s="25"/>
      <c r="FY270" s="25"/>
      <c r="FZ270" s="25"/>
      <c r="GA270" s="25"/>
      <c r="GB270" s="25"/>
      <c r="GC270" s="25"/>
      <c r="GD270" s="25"/>
      <c r="GE270" s="25"/>
      <c r="GF270" s="25"/>
      <c r="GG270" s="25"/>
      <c r="GH270" s="25"/>
      <c r="GI270" s="25"/>
      <c r="GJ270" s="25"/>
      <c r="GK270" s="25"/>
      <c r="GL270" s="25"/>
      <c r="GM270" s="25"/>
      <c r="GN270" s="25"/>
    </row>
    <row r="271" spans="14:196" x14ac:dyDescent="0.3">
      <c r="N271" s="2"/>
      <c r="O271" s="25"/>
      <c r="P271" s="25"/>
      <c r="Q271" s="25"/>
      <c r="R271" s="25"/>
      <c r="S271" s="25"/>
      <c r="T271" s="25"/>
      <c r="U271" s="25"/>
      <c r="V271" s="2"/>
      <c r="W271" s="2"/>
      <c r="X271" s="2"/>
      <c r="Y271" s="25"/>
      <c r="Z271" s="25"/>
      <c r="AA271" s="25"/>
      <c r="AB271" s="2"/>
      <c r="AC271" s="25"/>
      <c r="AD271" s="25"/>
      <c r="AE271" s="25"/>
      <c r="AF271" s="25"/>
      <c r="AG271" s="25"/>
      <c r="AH271" s="25"/>
      <c r="AI271" s="25"/>
      <c r="AJ271" s="25"/>
      <c r="AK271" s="25"/>
      <c r="AL271" s="25"/>
      <c r="AM271" s="25"/>
      <c r="AN271" s="25"/>
      <c r="AO271" s="25"/>
      <c r="AP271" s="25"/>
      <c r="AQ271" s="25"/>
      <c r="AR271" s="142"/>
      <c r="AS271" s="18">
        <v>9</v>
      </c>
      <c r="AT271" s="26" t="s">
        <v>122</v>
      </c>
      <c r="AU271" s="4" t="str">
        <f t="shared" si="360"/>
        <v>FAIL</v>
      </c>
      <c r="AV271" s="26">
        <v>1</v>
      </c>
      <c r="AW271" s="26">
        <v>3</v>
      </c>
      <c r="AX271" s="26">
        <v>3</v>
      </c>
      <c r="AY271" s="26">
        <v>3</v>
      </c>
      <c r="AZ271" s="26">
        <v>1</v>
      </c>
      <c r="BA271" s="26">
        <v>1</v>
      </c>
      <c r="BB271" s="26">
        <v>1</v>
      </c>
      <c r="BC271" s="26">
        <v>1</v>
      </c>
      <c r="BD271" s="26">
        <f t="shared" si="361"/>
        <v>237</v>
      </c>
      <c r="BE271" s="26">
        <f t="shared" si="361"/>
        <v>0</v>
      </c>
      <c r="BF271" s="26">
        <f t="shared" si="361"/>
        <v>255</v>
      </c>
      <c r="BG271" s="63">
        <f t="shared" si="361"/>
        <v>9</v>
      </c>
      <c r="BH271" s="26"/>
      <c r="BI271" s="138">
        <f t="shared" si="362"/>
        <v>237</v>
      </c>
      <c r="BJ271" s="138">
        <f t="shared" si="363"/>
        <v>492</v>
      </c>
      <c r="BK271" s="138">
        <f t="shared" si="364"/>
        <v>747</v>
      </c>
      <c r="BL271" s="138">
        <f t="shared" si="365"/>
        <v>1002</v>
      </c>
      <c r="BM271" s="138">
        <f t="shared" si="366"/>
        <v>1239</v>
      </c>
      <c r="BN271" s="138">
        <f t="shared" si="367"/>
        <v>1476</v>
      </c>
      <c r="BO271" s="138">
        <f t="shared" si="368"/>
        <v>1713</v>
      </c>
      <c r="BP271" s="138">
        <f t="shared" si="369"/>
        <v>0</v>
      </c>
      <c r="BQ271" s="26"/>
      <c r="BR271" s="26" t="str">
        <f t="shared" si="370"/>
        <v>yes3</v>
      </c>
      <c r="BS271" s="26" t="str">
        <f t="shared" si="376"/>
        <v>Int</v>
      </c>
      <c r="BT271" s="26"/>
      <c r="BU271" s="26"/>
      <c r="BV271" s="1">
        <f t="shared" si="371"/>
        <v>0</v>
      </c>
      <c r="BW271" s="1">
        <f t="shared" si="371"/>
        <v>0</v>
      </c>
      <c r="BX271" s="1">
        <f t="shared" si="371"/>
        <v>0</v>
      </c>
      <c r="BY271" s="1">
        <f t="shared" si="371"/>
        <v>0</v>
      </c>
      <c r="BZ271" s="1">
        <f t="shared" si="371"/>
        <v>0</v>
      </c>
      <c r="CA271" s="1">
        <f t="shared" si="371"/>
        <v>0</v>
      </c>
      <c r="CB271" s="1">
        <f t="shared" si="371"/>
        <v>0</v>
      </c>
      <c r="CC271" s="1">
        <f t="shared" si="371"/>
        <v>0</v>
      </c>
      <c r="CD271" s="1">
        <f t="shared" si="371"/>
        <v>0</v>
      </c>
      <c r="CE271" s="1">
        <f t="shared" si="371"/>
        <v>0</v>
      </c>
      <c r="CF271" s="1">
        <f t="shared" si="372"/>
        <v>0</v>
      </c>
      <c r="CG271" s="1">
        <f t="shared" si="372"/>
        <v>0</v>
      </c>
      <c r="CH271" s="1">
        <f t="shared" si="372"/>
        <v>1</v>
      </c>
      <c r="CI271" s="1">
        <f t="shared" si="372"/>
        <v>0</v>
      </c>
      <c r="CJ271" s="1">
        <f t="shared" si="372"/>
        <v>0</v>
      </c>
      <c r="CK271" s="1">
        <f t="shared" si="372"/>
        <v>0</v>
      </c>
      <c r="CL271" s="1">
        <f t="shared" si="372"/>
        <v>0</v>
      </c>
      <c r="CM271" s="1">
        <f t="shared" si="372"/>
        <v>0</v>
      </c>
      <c r="CN271" s="1">
        <f t="shared" si="372"/>
        <v>0</v>
      </c>
      <c r="CO271" s="1">
        <f t="shared" si="372"/>
        <v>0</v>
      </c>
      <c r="CP271" s="1">
        <f t="shared" si="373"/>
        <v>0</v>
      </c>
      <c r="CQ271" s="1">
        <f t="shared" si="373"/>
        <v>0</v>
      </c>
      <c r="CR271" s="1">
        <f t="shared" si="373"/>
        <v>0</v>
      </c>
      <c r="CS271" s="1">
        <f t="shared" si="373"/>
        <v>0</v>
      </c>
      <c r="CT271" s="1">
        <f t="shared" si="373"/>
        <v>0</v>
      </c>
      <c r="CU271" s="1">
        <f t="shared" si="373"/>
        <v>1</v>
      </c>
      <c r="CV271" s="1">
        <f t="shared" si="373"/>
        <v>0</v>
      </c>
      <c r="CW271" s="1">
        <f t="shared" si="373"/>
        <v>0</v>
      </c>
      <c r="CX271" s="1">
        <f t="shared" si="373"/>
        <v>0</v>
      </c>
      <c r="CY271" s="1">
        <f t="shared" si="373"/>
        <v>0</v>
      </c>
      <c r="CZ271" s="1">
        <f t="shared" si="374"/>
        <v>0</v>
      </c>
      <c r="DA271" s="1">
        <f t="shared" si="374"/>
        <v>1</v>
      </c>
      <c r="DB271" s="1">
        <f t="shared" si="374"/>
        <v>0</v>
      </c>
      <c r="DC271" s="1">
        <f t="shared" si="374"/>
        <v>0</v>
      </c>
      <c r="DD271" s="1">
        <f t="shared" si="374"/>
        <v>0</v>
      </c>
      <c r="DE271" s="1">
        <f t="shared" si="374"/>
        <v>0</v>
      </c>
      <c r="DF271" s="1">
        <f t="shared" si="374"/>
        <v>0</v>
      </c>
      <c r="DG271" s="1">
        <f t="shared" si="374"/>
        <v>0</v>
      </c>
      <c r="DH271" s="1">
        <f t="shared" si="374"/>
        <v>0</v>
      </c>
      <c r="DI271" s="1">
        <f t="shared" si="374"/>
        <v>0</v>
      </c>
      <c r="DJ271" s="1">
        <f t="shared" si="375"/>
        <v>0</v>
      </c>
      <c r="DK271" s="1">
        <f t="shared" si="375"/>
        <v>0</v>
      </c>
      <c r="DL271" s="1">
        <f t="shared" si="375"/>
        <v>0</v>
      </c>
      <c r="DM271" s="1">
        <f t="shared" si="375"/>
        <v>0</v>
      </c>
      <c r="DN271" s="1">
        <f t="shared" si="375"/>
        <v>0</v>
      </c>
      <c r="DO271" s="1">
        <f t="shared" si="375"/>
        <v>0</v>
      </c>
      <c r="DP271" s="26"/>
      <c r="DQ271" s="26"/>
      <c r="DR271" s="26"/>
      <c r="DS271" s="26"/>
      <c r="DT271" s="26"/>
      <c r="DU271" s="142"/>
      <c r="DV271" s="26"/>
      <c r="DW271" s="48">
        <v>258</v>
      </c>
      <c r="DX271" s="26" t="str">
        <f>IFERROR(INDEX(AT$11:AT$2000,_xlfn.AGGREGATE(15,6,(ROW(AT$11:AT$2000)-ROW(AT$11)+1)/($AU$11:$AU$2000=$DY$8),ROWS(DX$11:DX271))),"")</f>
        <v/>
      </c>
      <c r="DY271" s="4" t="str">
        <f>IFERROR(INDEX(AU$11:AU$2000,_xlfn.AGGREGATE(15,6,(ROW(AU$11:AU$2000)-ROW(AU$11)+1)/($AU$11:$AU$2000=$DY$8),ROWS(DY$11:DY271))),"")</f>
        <v/>
      </c>
      <c r="DZ271" s="26" t="str">
        <f>IFERROR(INDEX(AV$11:AV$2000,_xlfn.AGGREGATE(15,6,(ROW(AV$11:AV$2000)-ROW(AV$11)+1)/($AU$11:$AU$2000=$DY$8),ROWS(DZ$11:DZ271))),"")</f>
        <v/>
      </c>
      <c r="EA271" s="26" t="str">
        <f>IFERROR(INDEX(AW$11:AW$2000,_xlfn.AGGREGATE(15,6,(ROW(AW$11:AW$2000)-ROW(AW$11)+1)/($AU$11:$AU$2000=$DY$8),ROWS(EA$11:EA271))),"")</f>
        <v/>
      </c>
      <c r="EB271" s="26" t="str">
        <f>IFERROR(INDEX(AX$11:AX$2000,_xlfn.AGGREGATE(15,6,(ROW(AX$11:AX$2000)-ROW(AX$11)+1)/($AU$11:$AU$2000=$DY$8),ROWS(EB$11:EB271))),"")</f>
        <v/>
      </c>
      <c r="EC271" s="26" t="str">
        <f>IFERROR(INDEX(AY$11:AY$2000,_xlfn.AGGREGATE(15,6,(ROW(AY$11:AY$2000)-ROW(AY$11)+1)/($AU$11:$AU$2000=$DY$8),ROWS(EC$11:EC271))),"")</f>
        <v/>
      </c>
      <c r="ED271" s="26" t="str">
        <f>IFERROR(INDEX(AZ$11:AZ$2000,_xlfn.AGGREGATE(15,6,(ROW(AZ$11:AZ$2000)-ROW(AZ$11)+1)/($AU$11:$AU$2000=$DY$8),ROWS(ED$11:ED271))),"")</f>
        <v/>
      </c>
      <c r="EE271" s="26" t="str">
        <f>IFERROR(INDEX(BA$11:BA$2000,_xlfn.AGGREGATE(15,6,(ROW(BA$11:BA$2000)-ROW(BA$11)+1)/($AU$11:$AU$2000=$DY$8),ROWS(EE$11:EE271))),"")</f>
        <v/>
      </c>
      <c r="EF271" s="26" t="str">
        <f>IFERROR(INDEX(BB$11:BB$2000,_xlfn.AGGREGATE(15,6,(ROW(BB$11:BB$2000)-ROW(BB$11)+1)/($AU$11:$AU$2000=$DY$8),ROWS(EF$11:EF271))),"")</f>
        <v/>
      </c>
      <c r="EG271" s="26" t="str">
        <f>IFERROR(INDEX(BC$11:BC$2000,_xlfn.AGGREGATE(15,6,(ROW(BC$11:BC$2000)-ROW(BC$11)+1)/($AU$11:$AU$2000=$DY$8),ROWS(EG$11:EG271))),"")</f>
        <v/>
      </c>
      <c r="EH271" s="26" t="str">
        <f>IFERROR(INDEX(BD$11:BD$2000,_xlfn.AGGREGATE(15,6,(ROW(BD$11:BD$2000)-ROW(BD$11)+1)/($AU$11:$AU$2000=$DY$8),ROWS(EH$11:EH271))),"")</f>
        <v/>
      </c>
      <c r="EI271" s="26" t="str">
        <f>IFERROR(INDEX(BE$11:BE$2000,_xlfn.AGGREGATE(15,6,(ROW(BE$11:BE$2000)-ROW(BE$11)+1)/($AU$11:$AU$2000=$DY$8),ROWS(EI$11:EI271))),"")</f>
        <v/>
      </c>
      <c r="EJ271" s="26" t="str">
        <f>IFERROR(INDEX(BF$11:BF$2000,_xlfn.AGGREGATE(15,6,(ROW(BF$11:BF$2000)-ROW(BF$11)+1)/($AU$11:$AU$2000=$DY$8),ROWS(EJ$11:EJ271))),"")</f>
        <v/>
      </c>
      <c r="EK271" s="26" t="str">
        <f>IFERROR(INDEX(BG$11:BG$2000,_xlfn.AGGREGATE(15,6,(ROW(BG$11:BG$2000)-ROW(BG$11)+1)/($AU$11:$AU$2000=$DY$8),ROWS(EK$11:EK271))),"")</f>
        <v/>
      </c>
      <c r="EL271" s="26" t="str">
        <f>IFERROR(INDEX(BH$11:BH$2000,_xlfn.AGGREGATE(15,6,(ROW(BH$11:BH$2000)-ROW(BH$11)+1)/($AU$11:$AU$2000=$DY$8),ROWS(EL$11:EL271))),"")</f>
        <v/>
      </c>
      <c r="EM271" s="26" t="str">
        <f>IFERROR(INDEX(BI$11:BI$2000,_xlfn.AGGREGATE(15,6,(ROW(BI$11:BI$2000)-ROW(BI$11)+1)/($AU$11:$AU$2000=$DY$8),ROWS(EM$11:EM271))),"")</f>
        <v/>
      </c>
      <c r="EN271" s="26" t="str">
        <f>IFERROR(INDEX(BJ$11:BJ$2000,_xlfn.AGGREGATE(15,6,(ROW(BJ$11:BJ$2000)-ROW(BJ$11)+1)/($AU$11:$AU$2000=$DY$8),ROWS(EN$11:EN271))),"")</f>
        <v/>
      </c>
      <c r="EO271" s="26" t="str">
        <f>IFERROR(INDEX(BK$11:BK$2000,_xlfn.AGGREGATE(15,6,(ROW(BK$11:BK$2000)-ROW(BK$11)+1)/($AU$11:$AU$2000=$DY$8),ROWS(EO$11:EO271))),"")</f>
        <v/>
      </c>
      <c r="EP271" s="26" t="str">
        <f>IFERROR(INDEX(BL$11:BL$2000,_xlfn.AGGREGATE(15,6,(ROW(BL$11:BL$2000)-ROW(BL$11)+1)/($AU$11:$AU$2000=$DY$8),ROWS(EP$11:EP271))),"")</f>
        <v/>
      </c>
      <c r="EQ271" s="26" t="str">
        <f>IFERROR(INDEX(BM$11:BM$2000,_xlfn.AGGREGATE(15,6,(ROW(BM$11:BM$2000)-ROW(BM$11)+1)/($AU$11:$AU$2000=$DY$8),ROWS(EQ$11:EQ271))),"")</f>
        <v/>
      </c>
      <c r="ER271" s="26" t="str">
        <f>IFERROR(INDEX(BN$11:BN$2000,_xlfn.AGGREGATE(15,6,(ROW(BN$11:BN$2000)-ROW(BN$11)+1)/($AU$11:$AU$2000=$DY$8),ROWS(ER$11:ER271))),"")</f>
        <v/>
      </c>
      <c r="ES271" s="26" t="str">
        <f>IFERROR(INDEX(BO$11:BO$2000,_xlfn.AGGREGATE(15,6,(ROW(BO$11:BO$2000)-ROW(BO$11)+1)/($AU$11:$AU$2000=$DY$8),ROWS(ES$11:ES271))),"")</f>
        <v/>
      </c>
      <c r="ET271" s="63" t="str">
        <f>IFERROR(INDEX(BP$11:BP$2000,_xlfn.AGGREGATE(15,6,(ROW(BP$11:BP$2000)-ROW(BP$11)+1)/($AU$11:$AU$2000=$DY$8),ROWS(ET$11:ET271))),"")</f>
        <v/>
      </c>
      <c r="EU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49"/>
      <c r="FV271" s="21"/>
      <c r="FW271" s="25"/>
      <c r="FX271" s="25"/>
      <c r="FY271" s="25"/>
      <c r="FZ271" s="25"/>
      <c r="GA271" s="25"/>
      <c r="GB271" s="25"/>
      <c r="GC271" s="25"/>
      <c r="GD271" s="25"/>
      <c r="GE271" s="25"/>
      <c r="GF271" s="25"/>
      <c r="GG271" s="25"/>
      <c r="GH271" s="25"/>
      <c r="GI271" s="25"/>
      <c r="GJ271" s="25"/>
      <c r="GK271" s="25"/>
      <c r="GL271" s="25"/>
      <c r="GM271" s="25"/>
      <c r="GN271" s="25"/>
    </row>
    <row r="272" spans="14:196" x14ac:dyDescent="0.3">
      <c r="N272" s="2"/>
      <c r="O272" s="25"/>
      <c r="P272" s="25"/>
      <c r="Q272" s="25"/>
      <c r="R272" s="25"/>
      <c r="S272" s="25"/>
      <c r="T272" s="25"/>
      <c r="U272" s="25"/>
      <c r="V272" s="2"/>
      <c r="W272" s="2"/>
      <c r="X272" s="2"/>
      <c r="Y272" s="25"/>
      <c r="Z272" s="25"/>
      <c r="AA272" s="25"/>
      <c r="AB272" s="2"/>
      <c r="AC272" s="25"/>
      <c r="AD272" s="25"/>
      <c r="AE272" s="25"/>
      <c r="AF272" s="25"/>
      <c r="AG272" s="25"/>
      <c r="AH272" s="25"/>
      <c r="AI272" s="25"/>
      <c r="AJ272" s="25"/>
      <c r="AK272" s="25"/>
      <c r="AL272" s="25"/>
      <c r="AM272" s="25"/>
      <c r="AN272" s="25"/>
      <c r="AO272" s="25"/>
      <c r="AP272" s="25"/>
      <c r="AQ272" s="25"/>
      <c r="AR272" s="142"/>
      <c r="AS272" s="18">
        <v>10</v>
      </c>
      <c r="AT272" s="26" t="s">
        <v>122</v>
      </c>
      <c r="AU272" s="4" t="str">
        <f t="shared" si="360"/>
        <v>FAIL</v>
      </c>
      <c r="AV272" s="26">
        <v>1</v>
      </c>
      <c r="AW272" s="26">
        <v>3</v>
      </c>
      <c r="AX272" s="26">
        <v>3</v>
      </c>
      <c r="AY272" s="26">
        <v>3</v>
      </c>
      <c r="AZ272" s="26">
        <v>1</v>
      </c>
      <c r="BA272" s="26">
        <v>1</v>
      </c>
      <c r="BB272" s="26">
        <v>1</v>
      </c>
      <c r="BC272" s="26">
        <v>1</v>
      </c>
      <c r="BD272" s="26">
        <f t="shared" si="361"/>
        <v>236</v>
      </c>
      <c r="BE272" s="26">
        <f t="shared" si="361"/>
        <v>0</v>
      </c>
      <c r="BF272" s="26">
        <f t="shared" si="361"/>
        <v>256</v>
      </c>
      <c r="BG272" s="63">
        <f t="shared" si="361"/>
        <v>10</v>
      </c>
      <c r="BH272" s="26"/>
      <c r="BI272" s="138">
        <f t="shared" si="362"/>
        <v>236</v>
      </c>
      <c r="BJ272" s="138">
        <f t="shared" si="363"/>
        <v>492</v>
      </c>
      <c r="BK272" s="138">
        <f t="shared" si="364"/>
        <v>748</v>
      </c>
      <c r="BL272" s="138">
        <f t="shared" si="365"/>
        <v>1004</v>
      </c>
      <c r="BM272" s="138">
        <f t="shared" si="366"/>
        <v>1240</v>
      </c>
      <c r="BN272" s="138">
        <f t="shared" si="367"/>
        <v>1476</v>
      </c>
      <c r="BO272" s="138">
        <f t="shared" si="368"/>
        <v>1712</v>
      </c>
      <c r="BP272" s="138">
        <f t="shared" si="369"/>
        <v>0</v>
      </c>
      <c r="BQ272" s="26"/>
      <c r="BR272" s="26" t="str">
        <f t="shared" si="370"/>
        <v>yes3</v>
      </c>
      <c r="BS272" s="26" t="str">
        <f t="shared" si="376"/>
        <v>Int</v>
      </c>
      <c r="BT272" s="26"/>
      <c r="BU272" s="26"/>
      <c r="BV272" s="1">
        <f t="shared" si="371"/>
        <v>0</v>
      </c>
      <c r="BW272" s="1">
        <f t="shared" si="371"/>
        <v>0</v>
      </c>
      <c r="BX272" s="1">
        <f t="shared" si="371"/>
        <v>0</v>
      </c>
      <c r="BY272" s="1">
        <f t="shared" si="371"/>
        <v>0</v>
      </c>
      <c r="BZ272" s="1">
        <f t="shared" si="371"/>
        <v>0</v>
      </c>
      <c r="CA272" s="1">
        <f t="shared" si="371"/>
        <v>0</v>
      </c>
      <c r="CB272" s="1">
        <f t="shared" si="371"/>
        <v>0</v>
      </c>
      <c r="CC272" s="1">
        <f t="shared" si="371"/>
        <v>0</v>
      </c>
      <c r="CD272" s="1">
        <f t="shared" si="371"/>
        <v>0</v>
      </c>
      <c r="CE272" s="1">
        <f t="shared" si="371"/>
        <v>0</v>
      </c>
      <c r="CF272" s="1">
        <f t="shared" si="372"/>
        <v>0</v>
      </c>
      <c r="CG272" s="1">
        <f t="shared" si="372"/>
        <v>0</v>
      </c>
      <c r="CH272" s="1">
        <f t="shared" si="372"/>
        <v>1</v>
      </c>
      <c r="CI272" s="1">
        <f t="shared" si="372"/>
        <v>0</v>
      </c>
      <c r="CJ272" s="1">
        <f t="shared" si="372"/>
        <v>0</v>
      </c>
      <c r="CK272" s="1">
        <f t="shared" si="372"/>
        <v>0</v>
      </c>
      <c r="CL272" s="1">
        <f t="shared" si="372"/>
        <v>0</v>
      </c>
      <c r="CM272" s="1">
        <f t="shared" si="372"/>
        <v>0</v>
      </c>
      <c r="CN272" s="1">
        <f t="shared" si="372"/>
        <v>0</v>
      </c>
      <c r="CO272" s="1">
        <f t="shared" si="372"/>
        <v>0</v>
      </c>
      <c r="CP272" s="1">
        <f t="shared" si="373"/>
        <v>0</v>
      </c>
      <c r="CQ272" s="1">
        <f t="shared" si="373"/>
        <v>0</v>
      </c>
      <c r="CR272" s="1">
        <f t="shared" si="373"/>
        <v>0</v>
      </c>
      <c r="CS272" s="1">
        <f t="shared" si="373"/>
        <v>0</v>
      </c>
      <c r="CT272" s="1">
        <f t="shared" si="373"/>
        <v>0</v>
      </c>
      <c r="CU272" s="1">
        <f t="shared" si="373"/>
        <v>1</v>
      </c>
      <c r="CV272" s="1">
        <f t="shared" si="373"/>
        <v>0</v>
      </c>
      <c r="CW272" s="1">
        <f t="shared" si="373"/>
        <v>0</v>
      </c>
      <c r="CX272" s="1">
        <f t="shared" si="373"/>
        <v>0</v>
      </c>
      <c r="CY272" s="1">
        <f t="shared" si="373"/>
        <v>0</v>
      </c>
      <c r="CZ272" s="1">
        <f t="shared" si="374"/>
        <v>0</v>
      </c>
      <c r="DA272" s="1">
        <f t="shared" si="374"/>
        <v>1</v>
      </c>
      <c r="DB272" s="1">
        <f t="shared" si="374"/>
        <v>0</v>
      </c>
      <c r="DC272" s="1">
        <f t="shared" si="374"/>
        <v>0</v>
      </c>
      <c r="DD272" s="1">
        <f t="shared" si="374"/>
        <v>0</v>
      </c>
      <c r="DE272" s="1">
        <f t="shared" si="374"/>
        <v>0</v>
      </c>
      <c r="DF272" s="1">
        <f t="shared" si="374"/>
        <v>0</v>
      </c>
      <c r="DG272" s="1">
        <f t="shared" si="374"/>
        <v>0</v>
      </c>
      <c r="DH272" s="1">
        <f t="shared" si="374"/>
        <v>0</v>
      </c>
      <c r="DI272" s="1">
        <f t="shared" si="374"/>
        <v>0</v>
      </c>
      <c r="DJ272" s="1">
        <f t="shared" si="375"/>
        <v>0</v>
      </c>
      <c r="DK272" s="1">
        <f t="shared" si="375"/>
        <v>0</v>
      </c>
      <c r="DL272" s="1">
        <f t="shared" si="375"/>
        <v>0</v>
      </c>
      <c r="DM272" s="1">
        <f t="shared" si="375"/>
        <v>0</v>
      </c>
      <c r="DN272" s="1">
        <f t="shared" si="375"/>
        <v>0</v>
      </c>
      <c r="DO272" s="1">
        <f t="shared" si="375"/>
        <v>0</v>
      </c>
      <c r="DP272" s="26"/>
      <c r="DQ272" s="26"/>
      <c r="DR272" s="26"/>
      <c r="DS272" s="26"/>
      <c r="DT272" s="26"/>
      <c r="DU272" s="142"/>
      <c r="DV272" s="26"/>
      <c r="DW272" s="48">
        <v>259</v>
      </c>
      <c r="DX272" s="26" t="str">
        <f>IFERROR(INDEX(AT$11:AT$2000,_xlfn.AGGREGATE(15,6,(ROW(AT$11:AT$2000)-ROW(AT$11)+1)/($AU$11:$AU$2000=$DY$8),ROWS(DX$11:DX272))),"")</f>
        <v/>
      </c>
      <c r="DY272" s="4" t="str">
        <f>IFERROR(INDEX(AU$11:AU$2000,_xlfn.AGGREGATE(15,6,(ROW(AU$11:AU$2000)-ROW(AU$11)+1)/($AU$11:$AU$2000=$DY$8),ROWS(DY$11:DY272))),"")</f>
        <v/>
      </c>
      <c r="DZ272" s="26" t="str">
        <f>IFERROR(INDEX(AV$11:AV$2000,_xlfn.AGGREGATE(15,6,(ROW(AV$11:AV$2000)-ROW(AV$11)+1)/($AU$11:$AU$2000=$DY$8),ROWS(DZ$11:DZ272))),"")</f>
        <v/>
      </c>
      <c r="EA272" s="26" t="str">
        <f>IFERROR(INDEX(AW$11:AW$2000,_xlfn.AGGREGATE(15,6,(ROW(AW$11:AW$2000)-ROW(AW$11)+1)/($AU$11:$AU$2000=$DY$8),ROWS(EA$11:EA272))),"")</f>
        <v/>
      </c>
      <c r="EB272" s="26" t="str">
        <f>IFERROR(INDEX(AX$11:AX$2000,_xlfn.AGGREGATE(15,6,(ROW(AX$11:AX$2000)-ROW(AX$11)+1)/($AU$11:$AU$2000=$DY$8),ROWS(EB$11:EB272))),"")</f>
        <v/>
      </c>
      <c r="EC272" s="26" t="str">
        <f>IFERROR(INDEX(AY$11:AY$2000,_xlfn.AGGREGATE(15,6,(ROW(AY$11:AY$2000)-ROW(AY$11)+1)/($AU$11:$AU$2000=$DY$8),ROWS(EC$11:EC272))),"")</f>
        <v/>
      </c>
      <c r="ED272" s="26" t="str">
        <f>IFERROR(INDEX(AZ$11:AZ$2000,_xlfn.AGGREGATE(15,6,(ROW(AZ$11:AZ$2000)-ROW(AZ$11)+1)/($AU$11:$AU$2000=$DY$8),ROWS(ED$11:ED272))),"")</f>
        <v/>
      </c>
      <c r="EE272" s="26" t="str">
        <f>IFERROR(INDEX(BA$11:BA$2000,_xlfn.AGGREGATE(15,6,(ROW(BA$11:BA$2000)-ROW(BA$11)+1)/($AU$11:$AU$2000=$DY$8),ROWS(EE$11:EE272))),"")</f>
        <v/>
      </c>
      <c r="EF272" s="26" t="str">
        <f>IFERROR(INDEX(BB$11:BB$2000,_xlfn.AGGREGATE(15,6,(ROW(BB$11:BB$2000)-ROW(BB$11)+1)/($AU$11:$AU$2000=$DY$8),ROWS(EF$11:EF272))),"")</f>
        <v/>
      </c>
      <c r="EG272" s="26" t="str">
        <f>IFERROR(INDEX(BC$11:BC$2000,_xlfn.AGGREGATE(15,6,(ROW(BC$11:BC$2000)-ROW(BC$11)+1)/($AU$11:$AU$2000=$DY$8),ROWS(EG$11:EG272))),"")</f>
        <v/>
      </c>
      <c r="EH272" s="26" t="str">
        <f>IFERROR(INDEX(BD$11:BD$2000,_xlfn.AGGREGATE(15,6,(ROW(BD$11:BD$2000)-ROW(BD$11)+1)/($AU$11:$AU$2000=$DY$8),ROWS(EH$11:EH272))),"")</f>
        <v/>
      </c>
      <c r="EI272" s="26" t="str">
        <f>IFERROR(INDEX(BE$11:BE$2000,_xlfn.AGGREGATE(15,6,(ROW(BE$11:BE$2000)-ROW(BE$11)+1)/($AU$11:$AU$2000=$DY$8),ROWS(EI$11:EI272))),"")</f>
        <v/>
      </c>
      <c r="EJ272" s="26" t="str">
        <f>IFERROR(INDEX(BF$11:BF$2000,_xlfn.AGGREGATE(15,6,(ROW(BF$11:BF$2000)-ROW(BF$11)+1)/($AU$11:$AU$2000=$DY$8),ROWS(EJ$11:EJ272))),"")</f>
        <v/>
      </c>
      <c r="EK272" s="26" t="str">
        <f>IFERROR(INDEX(BG$11:BG$2000,_xlfn.AGGREGATE(15,6,(ROW(BG$11:BG$2000)-ROW(BG$11)+1)/($AU$11:$AU$2000=$DY$8),ROWS(EK$11:EK272))),"")</f>
        <v/>
      </c>
      <c r="EL272" s="26" t="str">
        <f>IFERROR(INDEX(BH$11:BH$2000,_xlfn.AGGREGATE(15,6,(ROW(BH$11:BH$2000)-ROW(BH$11)+1)/($AU$11:$AU$2000=$DY$8),ROWS(EL$11:EL272))),"")</f>
        <v/>
      </c>
      <c r="EM272" s="26" t="str">
        <f>IFERROR(INDEX(BI$11:BI$2000,_xlfn.AGGREGATE(15,6,(ROW(BI$11:BI$2000)-ROW(BI$11)+1)/($AU$11:$AU$2000=$DY$8),ROWS(EM$11:EM272))),"")</f>
        <v/>
      </c>
      <c r="EN272" s="26" t="str">
        <f>IFERROR(INDEX(BJ$11:BJ$2000,_xlfn.AGGREGATE(15,6,(ROW(BJ$11:BJ$2000)-ROW(BJ$11)+1)/($AU$11:$AU$2000=$DY$8),ROWS(EN$11:EN272))),"")</f>
        <v/>
      </c>
      <c r="EO272" s="26" t="str">
        <f>IFERROR(INDEX(BK$11:BK$2000,_xlfn.AGGREGATE(15,6,(ROW(BK$11:BK$2000)-ROW(BK$11)+1)/($AU$11:$AU$2000=$DY$8),ROWS(EO$11:EO272))),"")</f>
        <v/>
      </c>
      <c r="EP272" s="26" t="str">
        <f>IFERROR(INDEX(BL$11:BL$2000,_xlfn.AGGREGATE(15,6,(ROW(BL$11:BL$2000)-ROW(BL$11)+1)/($AU$11:$AU$2000=$DY$8),ROWS(EP$11:EP272))),"")</f>
        <v/>
      </c>
      <c r="EQ272" s="26" t="str">
        <f>IFERROR(INDEX(BM$11:BM$2000,_xlfn.AGGREGATE(15,6,(ROW(BM$11:BM$2000)-ROW(BM$11)+1)/($AU$11:$AU$2000=$DY$8),ROWS(EQ$11:EQ272))),"")</f>
        <v/>
      </c>
      <c r="ER272" s="26" t="str">
        <f>IFERROR(INDEX(BN$11:BN$2000,_xlfn.AGGREGATE(15,6,(ROW(BN$11:BN$2000)-ROW(BN$11)+1)/($AU$11:$AU$2000=$DY$8),ROWS(ER$11:ER272))),"")</f>
        <v/>
      </c>
      <c r="ES272" s="26" t="str">
        <f>IFERROR(INDEX(BO$11:BO$2000,_xlfn.AGGREGATE(15,6,(ROW(BO$11:BO$2000)-ROW(BO$11)+1)/($AU$11:$AU$2000=$DY$8),ROWS(ES$11:ES272))),"")</f>
        <v/>
      </c>
      <c r="ET272" s="63" t="str">
        <f>IFERROR(INDEX(BP$11:BP$2000,_xlfn.AGGREGATE(15,6,(ROW(BP$11:BP$2000)-ROW(BP$11)+1)/($AU$11:$AU$2000=$DY$8),ROWS(ET$11:ET272))),"")</f>
        <v/>
      </c>
      <c r="EU272" s="25"/>
      <c r="EX272" s="25"/>
      <c r="EY272" s="25"/>
      <c r="EZ272" s="25"/>
      <c r="FA272" s="25"/>
      <c r="FB272" s="25"/>
      <c r="FC272" s="25"/>
      <c r="FD272" s="25"/>
      <c r="FE272" s="25"/>
      <c r="FF272" s="25"/>
      <c r="FG272" s="25"/>
      <c r="FH272" s="25"/>
      <c r="FI272" s="25"/>
      <c r="FJ272" s="25"/>
      <c r="FK272" s="25"/>
      <c r="FL272" s="25"/>
      <c r="FM272" s="25"/>
      <c r="FN272" s="25"/>
      <c r="FO272" s="25"/>
      <c r="FP272" s="25"/>
      <c r="FQ272" s="25"/>
      <c r="FR272" s="25"/>
      <c r="FS272" s="25"/>
      <c r="FT272" s="25"/>
      <c r="FU272" s="49"/>
      <c r="FV272" s="21"/>
      <c r="FW272" s="25"/>
      <c r="FX272" s="25"/>
      <c r="FY272" s="25"/>
      <c r="FZ272" s="25"/>
      <c r="GA272" s="25"/>
      <c r="GB272" s="25"/>
      <c r="GC272" s="25"/>
      <c r="GD272" s="25"/>
      <c r="GE272" s="25"/>
      <c r="GF272" s="25"/>
      <c r="GG272" s="25"/>
      <c r="GH272" s="25"/>
      <c r="GI272" s="25"/>
      <c r="GJ272" s="25"/>
      <c r="GK272" s="25"/>
      <c r="GL272" s="25"/>
      <c r="GM272" s="25"/>
      <c r="GN272" s="25"/>
    </row>
    <row r="273" spans="14:196" x14ac:dyDescent="0.3">
      <c r="N273" s="2"/>
      <c r="O273" s="25"/>
      <c r="P273" s="25"/>
      <c r="Q273" s="25"/>
      <c r="R273" s="25"/>
      <c r="S273" s="25"/>
      <c r="T273" s="25"/>
      <c r="U273" s="25"/>
      <c r="V273" s="2"/>
      <c r="W273" s="2"/>
      <c r="X273" s="2"/>
      <c r="Y273" s="25"/>
      <c r="Z273" s="25"/>
      <c r="AA273" s="25"/>
      <c r="AB273" s="2"/>
      <c r="AC273" s="25"/>
      <c r="AD273" s="25"/>
      <c r="AE273" s="25"/>
      <c r="AF273" s="25"/>
      <c r="AG273" s="25"/>
      <c r="AH273" s="25"/>
      <c r="AI273" s="25"/>
      <c r="AJ273" s="25"/>
      <c r="AK273" s="25"/>
      <c r="AL273" s="25"/>
      <c r="AM273" s="25"/>
      <c r="AN273" s="25"/>
      <c r="AO273" s="25"/>
      <c r="AP273" s="25"/>
      <c r="AQ273" s="25"/>
      <c r="AR273" s="142"/>
      <c r="AS273" s="18">
        <v>11</v>
      </c>
      <c r="AT273" s="26" t="s">
        <v>122</v>
      </c>
      <c r="AU273" s="4" t="str">
        <f t="shared" si="360"/>
        <v>FAIL</v>
      </c>
      <c r="AV273" s="26">
        <v>1</v>
      </c>
      <c r="AW273" s="26">
        <v>3</v>
      </c>
      <c r="AX273" s="26">
        <v>3</v>
      </c>
      <c r="AY273" s="26">
        <v>3</v>
      </c>
      <c r="AZ273" s="26">
        <v>1</v>
      </c>
      <c r="BA273" s="26">
        <v>1</v>
      </c>
      <c r="BB273" s="26">
        <v>1</v>
      </c>
      <c r="BC273" s="26">
        <v>1</v>
      </c>
      <c r="BD273" s="26">
        <f t="shared" si="361"/>
        <v>235</v>
      </c>
      <c r="BE273" s="26">
        <f t="shared" si="361"/>
        <v>0</v>
      </c>
      <c r="BF273" s="26">
        <f t="shared" si="361"/>
        <v>257</v>
      </c>
      <c r="BG273" s="63">
        <f t="shared" si="361"/>
        <v>11</v>
      </c>
      <c r="BH273" s="26"/>
      <c r="BI273" s="138">
        <f t="shared" si="362"/>
        <v>235</v>
      </c>
      <c r="BJ273" s="138">
        <f t="shared" si="363"/>
        <v>492</v>
      </c>
      <c r="BK273" s="138">
        <f t="shared" si="364"/>
        <v>749</v>
      </c>
      <c r="BL273" s="138">
        <f t="shared" si="365"/>
        <v>1006</v>
      </c>
      <c r="BM273" s="138">
        <f t="shared" si="366"/>
        <v>1241</v>
      </c>
      <c r="BN273" s="138">
        <f t="shared" si="367"/>
        <v>1476</v>
      </c>
      <c r="BO273" s="138">
        <f t="shared" si="368"/>
        <v>1711</v>
      </c>
      <c r="BP273" s="138">
        <f t="shared" si="369"/>
        <v>0</v>
      </c>
      <c r="BQ273" s="26"/>
      <c r="BR273" s="26" t="str">
        <f t="shared" si="370"/>
        <v>yes3</v>
      </c>
      <c r="BS273" s="26" t="str">
        <f t="shared" si="376"/>
        <v>Int</v>
      </c>
      <c r="BT273" s="26"/>
      <c r="BU273" s="26"/>
      <c r="BV273" s="1">
        <f t="shared" ref="BV273:CE282" si="377">IF(BV$3=0,0,IF(AND(ABS($BI273-BV$3)&gt;PostVertTotTol,ABS($BJ273-BV$3)&gt;PostVertTotTol,ABS($BK273-BV$3)&gt;PostVertTotTol,ABS($BL273-BV$3)&gt;PostVertTotTol,ABS($BM273-BV$3)&gt;PostVertTotTol,ABS($BN273-BV$3)&gt;PostVertTotTol,ABS($BO273-BV$3)&gt;PostVertTotTol,ABS($BP273-BV$3)&gt;PostVertTotTol),0,1))</f>
        <v>0</v>
      </c>
      <c r="BW273" s="1">
        <f t="shared" si="377"/>
        <v>0</v>
      </c>
      <c r="BX273" s="1">
        <f t="shared" si="377"/>
        <v>0</v>
      </c>
      <c r="BY273" s="1">
        <f t="shared" si="377"/>
        <v>0</v>
      </c>
      <c r="BZ273" s="1">
        <f t="shared" si="377"/>
        <v>0</v>
      </c>
      <c r="CA273" s="1">
        <f t="shared" si="377"/>
        <v>0</v>
      </c>
      <c r="CB273" s="1">
        <f t="shared" si="377"/>
        <v>0</v>
      </c>
      <c r="CC273" s="1">
        <f t="shared" si="377"/>
        <v>0</v>
      </c>
      <c r="CD273" s="1">
        <f t="shared" si="377"/>
        <v>0</v>
      </c>
      <c r="CE273" s="1">
        <f t="shared" si="377"/>
        <v>0</v>
      </c>
      <c r="CF273" s="1">
        <f t="shared" ref="CF273:CO282" si="378">IF(CF$3=0,0,IF(AND(ABS($BI273-CF$3)&gt;PostVertTotTol,ABS($BJ273-CF$3)&gt;PostVertTotTol,ABS($BK273-CF$3)&gt;PostVertTotTol,ABS($BL273-CF$3)&gt;PostVertTotTol,ABS($BM273-CF$3)&gt;PostVertTotTol,ABS($BN273-CF$3)&gt;PostVertTotTol,ABS($BO273-CF$3)&gt;PostVertTotTol,ABS($BP273-CF$3)&gt;PostVertTotTol),0,1))</f>
        <v>0</v>
      </c>
      <c r="CG273" s="1">
        <f t="shared" si="378"/>
        <v>0</v>
      </c>
      <c r="CH273" s="1">
        <f t="shared" si="378"/>
        <v>1</v>
      </c>
      <c r="CI273" s="1">
        <f t="shared" si="378"/>
        <v>0</v>
      </c>
      <c r="CJ273" s="1">
        <f t="shared" si="378"/>
        <v>0</v>
      </c>
      <c r="CK273" s="1">
        <f t="shared" si="378"/>
        <v>0</v>
      </c>
      <c r="CL273" s="1">
        <f t="shared" si="378"/>
        <v>0</v>
      </c>
      <c r="CM273" s="1">
        <f t="shared" si="378"/>
        <v>0</v>
      </c>
      <c r="CN273" s="1">
        <f t="shared" si="378"/>
        <v>0</v>
      </c>
      <c r="CO273" s="1">
        <f t="shared" si="378"/>
        <v>0</v>
      </c>
      <c r="CP273" s="1">
        <f t="shared" ref="CP273:CY282" si="379">IF(CP$3=0,0,IF(AND(ABS($BI273-CP$3)&gt;PostVertTotTol,ABS($BJ273-CP$3)&gt;PostVertTotTol,ABS($BK273-CP$3)&gt;PostVertTotTol,ABS($BL273-CP$3)&gt;PostVertTotTol,ABS($BM273-CP$3)&gt;PostVertTotTol,ABS($BN273-CP$3)&gt;PostVertTotTol,ABS($BO273-CP$3)&gt;PostVertTotTol,ABS($BP273-CP$3)&gt;PostVertTotTol),0,1))</f>
        <v>0</v>
      </c>
      <c r="CQ273" s="1">
        <f t="shared" si="379"/>
        <v>0</v>
      </c>
      <c r="CR273" s="1">
        <f t="shared" si="379"/>
        <v>0</v>
      </c>
      <c r="CS273" s="1">
        <f t="shared" si="379"/>
        <v>0</v>
      </c>
      <c r="CT273" s="1">
        <f t="shared" si="379"/>
        <v>0</v>
      </c>
      <c r="CU273" s="1">
        <f t="shared" si="379"/>
        <v>1</v>
      </c>
      <c r="CV273" s="1">
        <f t="shared" si="379"/>
        <v>0</v>
      </c>
      <c r="CW273" s="1">
        <f t="shared" si="379"/>
        <v>0</v>
      </c>
      <c r="CX273" s="1">
        <f t="shared" si="379"/>
        <v>0</v>
      </c>
      <c r="CY273" s="1">
        <f t="shared" si="379"/>
        <v>0</v>
      </c>
      <c r="CZ273" s="1">
        <f t="shared" ref="CZ273:DI282" si="380">IF(CZ$3=0,0,IF(AND(ABS($BI273-CZ$3)&gt;PostVertTotTol,ABS($BJ273-CZ$3)&gt;PostVertTotTol,ABS($BK273-CZ$3)&gt;PostVertTotTol,ABS($BL273-CZ$3)&gt;PostVertTotTol,ABS($BM273-CZ$3)&gt;PostVertTotTol,ABS($BN273-CZ$3)&gt;PostVertTotTol,ABS($BO273-CZ$3)&gt;PostVertTotTol,ABS($BP273-CZ$3)&gt;PostVertTotTol),0,1))</f>
        <v>0</v>
      </c>
      <c r="DA273" s="1">
        <f t="shared" si="380"/>
        <v>1</v>
      </c>
      <c r="DB273" s="1">
        <f t="shared" si="380"/>
        <v>0</v>
      </c>
      <c r="DC273" s="1">
        <f t="shared" si="380"/>
        <v>0</v>
      </c>
      <c r="DD273" s="1">
        <f t="shared" si="380"/>
        <v>0</v>
      </c>
      <c r="DE273" s="1">
        <f t="shared" si="380"/>
        <v>0</v>
      </c>
      <c r="DF273" s="1">
        <f t="shared" si="380"/>
        <v>0</v>
      </c>
      <c r="DG273" s="1">
        <f t="shared" si="380"/>
        <v>0</v>
      </c>
      <c r="DH273" s="1">
        <f t="shared" si="380"/>
        <v>0</v>
      </c>
      <c r="DI273" s="1">
        <f t="shared" si="380"/>
        <v>0</v>
      </c>
      <c r="DJ273" s="1">
        <f t="shared" ref="DJ273:DO282" si="381">IF(DJ$3=0,0,IF(AND(ABS($BI273-DJ$3)&gt;PostVertTotTol,ABS($BJ273-DJ$3)&gt;PostVertTotTol,ABS($BK273-DJ$3)&gt;PostVertTotTol,ABS($BL273-DJ$3)&gt;PostVertTotTol,ABS($BM273-DJ$3)&gt;PostVertTotTol,ABS($BN273-DJ$3)&gt;PostVertTotTol,ABS($BO273-DJ$3)&gt;PostVertTotTol,ABS($BP273-DJ$3)&gt;PostVertTotTol),0,1))</f>
        <v>0</v>
      </c>
      <c r="DK273" s="1">
        <f t="shared" si="381"/>
        <v>0</v>
      </c>
      <c r="DL273" s="1">
        <f t="shared" si="381"/>
        <v>0</v>
      </c>
      <c r="DM273" s="1">
        <f t="shared" si="381"/>
        <v>0</v>
      </c>
      <c r="DN273" s="1">
        <f t="shared" si="381"/>
        <v>0</v>
      </c>
      <c r="DO273" s="1">
        <f t="shared" si="381"/>
        <v>0</v>
      </c>
      <c r="DP273" s="26"/>
      <c r="DQ273" s="26"/>
      <c r="DR273" s="26"/>
      <c r="DS273" s="26"/>
      <c r="DT273" s="26"/>
      <c r="DU273" s="142"/>
      <c r="DV273" s="26"/>
      <c r="DW273" s="48">
        <v>260</v>
      </c>
      <c r="DX273" s="26" t="str">
        <f>IFERROR(INDEX(AT$11:AT$2000,_xlfn.AGGREGATE(15,6,(ROW(AT$11:AT$2000)-ROW(AT$11)+1)/($AU$11:$AU$2000=$DY$8),ROWS(DX$11:DX273))),"")</f>
        <v/>
      </c>
      <c r="DY273" s="4" t="str">
        <f>IFERROR(INDEX(AU$11:AU$2000,_xlfn.AGGREGATE(15,6,(ROW(AU$11:AU$2000)-ROW(AU$11)+1)/($AU$11:$AU$2000=$DY$8),ROWS(DY$11:DY273))),"")</f>
        <v/>
      </c>
      <c r="DZ273" s="26" t="str">
        <f>IFERROR(INDEX(AV$11:AV$2000,_xlfn.AGGREGATE(15,6,(ROW(AV$11:AV$2000)-ROW(AV$11)+1)/($AU$11:$AU$2000=$DY$8),ROWS(DZ$11:DZ273))),"")</f>
        <v/>
      </c>
      <c r="EA273" s="26" t="str">
        <f>IFERROR(INDEX(AW$11:AW$2000,_xlfn.AGGREGATE(15,6,(ROW(AW$11:AW$2000)-ROW(AW$11)+1)/($AU$11:$AU$2000=$DY$8),ROWS(EA$11:EA273))),"")</f>
        <v/>
      </c>
      <c r="EB273" s="26" t="str">
        <f>IFERROR(INDEX(AX$11:AX$2000,_xlfn.AGGREGATE(15,6,(ROW(AX$11:AX$2000)-ROW(AX$11)+1)/($AU$11:$AU$2000=$DY$8),ROWS(EB$11:EB273))),"")</f>
        <v/>
      </c>
      <c r="EC273" s="26" t="str">
        <f>IFERROR(INDEX(AY$11:AY$2000,_xlfn.AGGREGATE(15,6,(ROW(AY$11:AY$2000)-ROW(AY$11)+1)/($AU$11:$AU$2000=$DY$8),ROWS(EC$11:EC273))),"")</f>
        <v/>
      </c>
      <c r="ED273" s="26" t="str">
        <f>IFERROR(INDEX(AZ$11:AZ$2000,_xlfn.AGGREGATE(15,6,(ROW(AZ$11:AZ$2000)-ROW(AZ$11)+1)/($AU$11:$AU$2000=$DY$8),ROWS(ED$11:ED273))),"")</f>
        <v/>
      </c>
      <c r="EE273" s="26" t="str">
        <f>IFERROR(INDEX(BA$11:BA$2000,_xlfn.AGGREGATE(15,6,(ROW(BA$11:BA$2000)-ROW(BA$11)+1)/($AU$11:$AU$2000=$DY$8),ROWS(EE$11:EE273))),"")</f>
        <v/>
      </c>
      <c r="EF273" s="26" t="str">
        <f>IFERROR(INDEX(BB$11:BB$2000,_xlfn.AGGREGATE(15,6,(ROW(BB$11:BB$2000)-ROW(BB$11)+1)/($AU$11:$AU$2000=$DY$8),ROWS(EF$11:EF273))),"")</f>
        <v/>
      </c>
      <c r="EG273" s="26" t="str">
        <f>IFERROR(INDEX(BC$11:BC$2000,_xlfn.AGGREGATE(15,6,(ROW(BC$11:BC$2000)-ROW(BC$11)+1)/($AU$11:$AU$2000=$DY$8),ROWS(EG$11:EG273))),"")</f>
        <v/>
      </c>
      <c r="EH273" s="26" t="str">
        <f>IFERROR(INDEX(BD$11:BD$2000,_xlfn.AGGREGATE(15,6,(ROW(BD$11:BD$2000)-ROW(BD$11)+1)/($AU$11:$AU$2000=$DY$8),ROWS(EH$11:EH273))),"")</f>
        <v/>
      </c>
      <c r="EI273" s="26" t="str">
        <f>IFERROR(INDEX(BE$11:BE$2000,_xlfn.AGGREGATE(15,6,(ROW(BE$11:BE$2000)-ROW(BE$11)+1)/($AU$11:$AU$2000=$DY$8),ROWS(EI$11:EI273))),"")</f>
        <v/>
      </c>
      <c r="EJ273" s="26" t="str">
        <f>IFERROR(INDEX(BF$11:BF$2000,_xlfn.AGGREGATE(15,6,(ROW(BF$11:BF$2000)-ROW(BF$11)+1)/($AU$11:$AU$2000=$DY$8),ROWS(EJ$11:EJ273))),"")</f>
        <v/>
      </c>
      <c r="EK273" s="26" t="str">
        <f>IFERROR(INDEX(BG$11:BG$2000,_xlfn.AGGREGATE(15,6,(ROW(BG$11:BG$2000)-ROW(BG$11)+1)/($AU$11:$AU$2000=$DY$8),ROWS(EK$11:EK273))),"")</f>
        <v/>
      </c>
      <c r="EL273" s="26" t="str">
        <f>IFERROR(INDEX(BH$11:BH$2000,_xlfn.AGGREGATE(15,6,(ROW(BH$11:BH$2000)-ROW(BH$11)+1)/($AU$11:$AU$2000=$DY$8),ROWS(EL$11:EL273))),"")</f>
        <v/>
      </c>
      <c r="EM273" s="26" t="str">
        <f>IFERROR(INDEX(BI$11:BI$2000,_xlfn.AGGREGATE(15,6,(ROW(BI$11:BI$2000)-ROW(BI$11)+1)/($AU$11:$AU$2000=$DY$8),ROWS(EM$11:EM273))),"")</f>
        <v/>
      </c>
      <c r="EN273" s="26" t="str">
        <f>IFERROR(INDEX(BJ$11:BJ$2000,_xlfn.AGGREGATE(15,6,(ROW(BJ$11:BJ$2000)-ROW(BJ$11)+1)/($AU$11:$AU$2000=$DY$8),ROWS(EN$11:EN273))),"")</f>
        <v/>
      </c>
      <c r="EO273" s="26" t="str">
        <f>IFERROR(INDEX(BK$11:BK$2000,_xlfn.AGGREGATE(15,6,(ROW(BK$11:BK$2000)-ROW(BK$11)+1)/($AU$11:$AU$2000=$DY$8),ROWS(EO$11:EO273))),"")</f>
        <v/>
      </c>
      <c r="EP273" s="26" t="str">
        <f>IFERROR(INDEX(BL$11:BL$2000,_xlfn.AGGREGATE(15,6,(ROW(BL$11:BL$2000)-ROW(BL$11)+1)/($AU$11:$AU$2000=$DY$8),ROWS(EP$11:EP273))),"")</f>
        <v/>
      </c>
      <c r="EQ273" s="26" t="str">
        <f>IFERROR(INDEX(BM$11:BM$2000,_xlfn.AGGREGATE(15,6,(ROW(BM$11:BM$2000)-ROW(BM$11)+1)/($AU$11:$AU$2000=$DY$8),ROWS(EQ$11:EQ273))),"")</f>
        <v/>
      </c>
      <c r="ER273" s="26" t="str">
        <f>IFERROR(INDEX(BN$11:BN$2000,_xlfn.AGGREGATE(15,6,(ROW(BN$11:BN$2000)-ROW(BN$11)+1)/($AU$11:$AU$2000=$DY$8),ROWS(ER$11:ER273))),"")</f>
        <v/>
      </c>
      <c r="ES273" s="26" t="str">
        <f>IFERROR(INDEX(BO$11:BO$2000,_xlfn.AGGREGATE(15,6,(ROW(BO$11:BO$2000)-ROW(BO$11)+1)/($AU$11:$AU$2000=$DY$8),ROWS(ES$11:ES273))),"")</f>
        <v/>
      </c>
      <c r="ET273" s="63" t="str">
        <f>IFERROR(INDEX(BP$11:BP$2000,_xlfn.AGGREGATE(15,6,(ROW(BP$11:BP$2000)-ROW(BP$11)+1)/($AU$11:$AU$2000=$DY$8),ROWS(ET$11:ET273))),"")</f>
        <v/>
      </c>
      <c r="EU273" s="25"/>
      <c r="EX273" s="25"/>
      <c r="EY273" s="25"/>
      <c r="EZ273" s="25"/>
      <c r="FA273" s="25"/>
      <c r="FB273" s="25"/>
      <c r="FC273" s="25"/>
      <c r="FD273" s="25"/>
      <c r="FE273" s="25"/>
      <c r="FF273" s="25"/>
      <c r="FG273" s="25"/>
      <c r="FH273" s="25"/>
      <c r="FI273" s="25"/>
      <c r="FJ273" s="25"/>
      <c r="FK273" s="25"/>
      <c r="FL273" s="25"/>
      <c r="FM273" s="25"/>
      <c r="FN273" s="25"/>
      <c r="FO273" s="25"/>
      <c r="FP273" s="25"/>
      <c r="FQ273" s="25"/>
      <c r="FR273" s="25"/>
      <c r="FS273" s="25"/>
      <c r="FT273" s="25"/>
      <c r="FU273" s="49"/>
      <c r="FV273" s="21"/>
      <c r="FW273" s="25"/>
      <c r="FX273" s="25"/>
      <c r="FY273" s="25"/>
      <c r="FZ273" s="25"/>
      <c r="GA273" s="25"/>
      <c r="GB273" s="25"/>
      <c r="GC273" s="25"/>
      <c r="GD273" s="25"/>
      <c r="GE273" s="25"/>
      <c r="GF273" s="25"/>
      <c r="GG273" s="25"/>
      <c r="GH273" s="25"/>
      <c r="GI273" s="25"/>
      <c r="GJ273" s="25"/>
      <c r="GK273" s="25"/>
      <c r="GL273" s="25"/>
      <c r="GM273" s="25"/>
      <c r="GN273" s="25"/>
    </row>
    <row r="274" spans="14:196" x14ac:dyDescent="0.3">
      <c r="N274" s="2"/>
      <c r="O274" s="25"/>
      <c r="P274" s="25"/>
      <c r="Q274" s="25"/>
      <c r="R274" s="25"/>
      <c r="S274" s="25"/>
      <c r="T274" s="25"/>
      <c r="U274" s="25"/>
      <c r="V274" s="2"/>
      <c r="W274" s="2"/>
      <c r="X274" s="2"/>
      <c r="Y274" s="25"/>
      <c r="Z274" s="25"/>
      <c r="AA274" s="25"/>
      <c r="AB274" s="2"/>
      <c r="AC274" s="25"/>
      <c r="AD274" s="25"/>
      <c r="AE274" s="25"/>
      <c r="AF274" s="25"/>
      <c r="AG274" s="25"/>
      <c r="AH274" s="25"/>
      <c r="AI274" s="25"/>
      <c r="AJ274" s="25"/>
      <c r="AK274" s="25"/>
      <c r="AL274" s="25"/>
      <c r="AM274" s="25"/>
      <c r="AN274" s="25"/>
      <c r="AO274" s="25"/>
      <c r="AP274" s="25"/>
      <c r="AQ274" s="25"/>
      <c r="AR274" s="142"/>
      <c r="AS274" s="18">
        <v>12</v>
      </c>
      <c r="AT274" s="26" t="s">
        <v>122</v>
      </c>
      <c r="AU274" s="4" t="str">
        <f t="shared" si="360"/>
        <v>FAIL</v>
      </c>
      <c r="AV274" s="26">
        <v>1</v>
      </c>
      <c r="AW274" s="26">
        <v>3</v>
      </c>
      <c r="AX274" s="26">
        <v>3</v>
      </c>
      <c r="AY274" s="26">
        <v>3</v>
      </c>
      <c r="AZ274" s="26">
        <v>1</v>
      </c>
      <c r="BA274" s="26">
        <v>1</v>
      </c>
      <c r="BB274" s="26">
        <v>1</v>
      </c>
      <c r="BC274" s="26">
        <v>1</v>
      </c>
      <c r="BD274" s="26">
        <f t="shared" si="361"/>
        <v>234</v>
      </c>
      <c r="BE274" s="26">
        <f t="shared" si="361"/>
        <v>0</v>
      </c>
      <c r="BF274" s="26">
        <f t="shared" si="361"/>
        <v>258</v>
      </c>
      <c r="BG274" s="63">
        <f t="shared" si="361"/>
        <v>12</v>
      </c>
      <c r="BH274" s="26"/>
      <c r="BI274" s="138">
        <f t="shared" si="362"/>
        <v>234</v>
      </c>
      <c r="BJ274" s="138">
        <f t="shared" si="363"/>
        <v>492</v>
      </c>
      <c r="BK274" s="138">
        <f t="shared" si="364"/>
        <v>750</v>
      </c>
      <c r="BL274" s="138">
        <f t="shared" si="365"/>
        <v>1008</v>
      </c>
      <c r="BM274" s="138">
        <f t="shared" si="366"/>
        <v>1242</v>
      </c>
      <c r="BN274" s="138">
        <f t="shared" si="367"/>
        <v>1476</v>
      </c>
      <c r="BO274" s="138">
        <f t="shared" si="368"/>
        <v>1710</v>
      </c>
      <c r="BP274" s="138">
        <f t="shared" si="369"/>
        <v>0</v>
      </c>
      <c r="BQ274" s="26"/>
      <c r="BR274" s="26" t="str">
        <f t="shared" si="370"/>
        <v>yes3</v>
      </c>
      <c r="BS274" s="26" t="str">
        <f t="shared" si="376"/>
        <v>Int</v>
      </c>
      <c r="BT274" s="26"/>
      <c r="BU274" s="26"/>
      <c r="BV274" s="1">
        <f t="shared" si="377"/>
        <v>0</v>
      </c>
      <c r="BW274" s="1">
        <f t="shared" si="377"/>
        <v>0</v>
      </c>
      <c r="BX274" s="1">
        <f t="shared" si="377"/>
        <v>0</v>
      </c>
      <c r="BY274" s="1">
        <f t="shared" si="377"/>
        <v>0</v>
      </c>
      <c r="BZ274" s="1">
        <f t="shared" si="377"/>
        <v>0</v>
      </c>
      <c r="CA274" s="1">
        <f t="shared" si="377"/>
        <v>0</v>
      </c>
      <c r="CB274" s="1">
        <f t="shared" si="377"/>
        <v>0</v>
      </c>
      <c r="CC274" s="1">
        <f t="shared" si="377"/>
        <v>0</v>
      </c>
      <c r="CD274" s="1">
        <f t="shared" si="377"/>
        <v>0</v>
      </c>
      <c r="CE274" s="1">
        <f t="shared" si="377"/>
        <v>0</v>
      </c>
      <c r="CF274" s="1">
        <f t="shared" si="378"/>
        <v>0</v>
      </c>
      <c r="CG274" s="1">
        <f t="shared" si="378"/>
        <v>0</v>
      </c>
      <c r="CH274" s="1">
        <f t="shared" si="378"/>
        <v>1</v>
      </c>
      <c r="CI274" s="1">
        <f t="shared" si="378"/>
        <v>0</v>
      </c>
      <c r="CJ274" s="1">
        <f t="shared" si="378"/>
        <v>0</v>
      </c>
      <c r="CK274" s="1">
        <f t="shared" si="378"/>
        <v>0</v>
      </c>
      <c r="CL274" s="1">
        <f t="shared" si="378"/>
        <v>0</v>
      </c>
      <c r="CM274" s="1">
        <f t="shared" si="378"/>
        <v>0</v>
      </c>
      <c r="CN274" s="1">
        <f t="shared" si="378"/>
        <v>0</v>
      </c>
      <c r="CO274" s="1">
        <f t="shared" si="378"/>
        <v>0</v>
      </c>
      <c r="CP274" s="1">
        <f t="shared" si="379"/>
        <v>0</v>
      </c>
      <c r="CQ274" s="1">
        <f t="shared" si="379"/>
        <v>0</v>
      </c>
      <c r="CR274" s="1">
        <f t="shared" si="379"/>
        <v>0</v>
      </c>
      <c r="CS274" s="1">
        <f t="shared" si="379"/>
        <v>0</v>
      </c>
      <c r="CT274" s="1">
        <f t="shared" si="379"/>
        <v>0</v>
      </c>
      <c r="CU274" s="1">
        <f t="shared" si="379"/>
        <v>1</v>
      </c>
      <c r="CV274" s="1">
        <f t="shared" si="379"/>
        <v>0</v>
      </c>
      <c r="CW274" s="1">
        <f t="shared" si="379"/>
        <v>0</v>
      </c>
      <c r="CX274" s="1">
        <f t="shared" si="379"/>
        <v>0</v>
      </c>
      <c r="CY274" s="1">
        <f t="shared" si="379"/>
        <v>0</v>
      </c>
      <c r="CZ274" s="1">
        <f t="shared" si="380"/>
        <v>0</v>
      </c>
      <c r="DA274" s="1">
        <f t="shared" si="380"/>
        <v>1</v>
      </c>
      <c r="DB274" s="1">
        <f t="shared" si="380"/>
        <v>0</v>
      </c>
      <c r="DC274" s="1">
        <f t="shared" si="380"/>
        <v>0</v>
      </c>
      <c r="DD274" s="1">
        <f t="shared" si="380"/>
        <v>0</v>
      </c>
      <c r="DE274" s="1">
        <f t="shared" si="380"/>
        <v>0</v>
      </c>
      <c r="DF274" s="1">
        <f t="shared" si="380"/>
        <v>0</v>
      </c>
      <c r="DG274" s="1">
        <f t="shared" si="380"/>
        <v>0</v>
      </c>
      <c r="DH274" s="1">
        <f t="shared" si="380"/>
        <v>0</v>
      </c>
      <c r="DI274" s="1">
        <f t="shared" si="380"/>
        <v>0</v>
      </c>
      <c r="DJ274" s="1">
        <f t="shared" si="381"/>
        <v>0</v>
      </c>
      <c r="DK274" s="1">
        <f t="shared" si="381"/>
        <v>0</v>
      </c>
      <c r="DL274" s="1">
        <f t="shared" si="381"/>
        <v>0</v>
      </c>
      <c r="DM274" s="1">
        <f t="shared" si="381"/>
        <v>0</v>
      </c>
      <c r="DN274" s="1">
        <f t="shared" si="381"/>
        <v>0</v>
      </c>
      <c r="DO274" s="1">
        <f t="shared" si="381"/>
        <v>0</v>
      </c>
      <c r="DP274" s="26"/>
      <c r="DQ274" s="26"/>
      <c r="DR274" s="26"/>
      <c r="DS274" s="26"/>
      <c r="DT274" s="26"/>
      <c r="DU274" s="142"/>
      <c r="DV274" s="26"/>
      <c r="DW274" s="48">
        <v>261</v>
      </c>
      <c r="DX274" s="26" t="str">
        <f>IFERROR(INDEX(AT$11:AT$2000,_xlfn.AGGREGATE(15,6,(ROW(AT$11:AT$2000)-ROW(AT$11)+1)/($AU$11:$AU$2000=$DY$8),ROWS(DX$11:DX274))),"")</f>
        <v/>
      </c>
      <c r="DY274" s="4" t="str">
        <f>IFERROR(INDEX(AU$11:AU$2000,_xlfn.AGGREGATE(15,6,(ROW(AU$11:AU$2000)-ROW(AU$11)+1)/($AU$11:$AU$2000=$DY$8),ROWS(DY$11:DY274))),"")</f>
        <v/>
      </c>
      <c r="DZ274" s="26" t="str">
        <f>IFERROR(INDEX(AV$11:AV$2000,_xlfn.AGGREGATE(15,6,(ROW(AV$11:AV$2000)-ROW(AV$11)+1)/($AU$11:$AU$2000=$DY$8),ROWS(DZ$11:DZ274))),"")</f>
        <v/>
      </c>
      <c r="EA274" s="26" t="str">
        <f>IFERROR(INDEX(AW$11:AW$2000,_xlfn.AGGREGATE(15,6,(ROW(AW$11:AW$2000)-ROW(AW$11)+1)/($AU$11:$AU$2000=$DY$8),ROWS(EA$11:EA274))),"")</f>
        <v/>
      </c>
      <c r="EB274" s="26" t="str">
        <f>IFERROR(INDEX(AX$11:AX$2000,_xlfn.AGGREGATE(15,6,(ROW(AX$11:AX$2000)-ROW(AX$11)+1)/($AU$11:$AU$2000=$DY$8),ROWS(EB$11:EB274))),"")</f>
        <v/>
      </c>
      <c r="EC274" s="26" t="str">
        <f>IFERROR(INDEX(AY$11:AY$2000,_xlfn.AGGREGATE(15,6,(ROW(AY$11:AY$2000)-ROW(AY$11)+1)/($AU$11:$AU$2000=$DY$8),ROWS(EC$11:EC274))),"")</f>
        <v/>
      </c>
      <c r="ED274" s="26" t="str">
        <f>IFERROR(INDEX(AZ$11:AZ$2000,_xlfn.AGGREGATE(15,6,(ROW(AZ$11:AZ$2000)-ROW(AZ$11)+1)/($AU$11:$AU$2000=$DY$8),ROWS(ED$11:ED274))),"")</f>
        <v/>
      </c>
      <c r="EE274" s="26" t="str">
        <f>IFERROR(INDEX(BA$11:BA$2000,_xlfn.AGGREGATE(15,6,(ROW(BA$11:BA$2000)-ROW(BA$11)+1)/($AU$11:$AU$2000=$DY$8),ROWS(EE$11:EE274))),"")</f>
        <v/>
      </c>
      <c r="EF274" s="26" t="str">
        <f>IFERROR(INDEX(BB$11:BB$2000,_xlfn.AGGREGATE(15,6,(ROW(BB$11:BB$2000)-ROW(BB$11)+1)/($AU$11:$AU$2000=$DY$8),ROWS(EF$11:EF274))),"")</f>
        <v/>
      </c>
      <c r="EG274" s="26" t="str">
        <f>IFERROR(INDEX(BC$11:BC$2000,_xlfn.AGGREGATE(15,6,(ROW(BC$11:BC$2000)-ROW(BC$11)+1)/($AU$11:$AU$2000=$DY$8),ROWS(EG$11:EG274))),"")</f>
        <v/>
      </c>
      <c r="EH274" s="26" t="str">
        <f>IFERROR(INDEX(BD$11:BD$2000,_xlfn.AGGREGATE(15,6,(ROW(BD$11:BD$2000)-ROW(BD$11)+1)/($AU$11:$AU$2000=$DY$8),ROWS(EH$11:EH274))),"")</f>
        <v/>
      </c>
      <c r="EI274" s="26" t="str">
        <f>IFERROR(INDEX(BE$11:BE$2000,_xlfn.AGGREGATE(15,6,(ROW(BE$11:BE$2000)-ROW(BE$11)+1)/($AU$11:$AU$2000=$DY$8),ROWS(EI$11:EI274))),"")</f>
        <v/>
      </c>
      <c r="EJ274" s="26" t="str">
        <f>IFERROR(INDEX(BF$11:BF$2000,_xlfn.AGGREGATE(15,6,(ROW(BF$11:BF$2000)-ROW(BF$11)+1)/($AU$11:$AU$2000=$DY$8),ROWS(EJ$11:EJ274))),"")</f>
        <v/>
      </c>
      <c r="EK274" s="26" t="str">
        <f>IFERROR(INDEX(BG$11:BG$2000,_xlfn.AGGREGATE(15,6,(ROW(BG$11:BG$2000)-ROW(BG$11)+1)/($AU$11:$AU$2000=$DY$8),ROWS(EK$11:EK274))),"")</f>
        <v/>
      </c>
      <c r="EL274" s="26" t="str">
        <f>IFERROR(INDEX(BH$11:BH$2000,_xlfn.AGGREGATE(15,6,(ROW(BH$11:BH$2000)-ROW(BH$11)+1)/($AU$11:$AU$2000=$DY$8),ROWS(EL$11:EL274))),"")</f>
        <v/>
      </c>
      <c r="EM274" s="26" t="str">
        <f>IFERROR(INDEX(BI$11:BI$2000,_xlfn.AGGREGATE(15,6,(ROW(BI$11:BI$2000)-ROW(BI$11)+1)/($AU$11:$AU$2000=$DY$8),ROWS(EM$11:EM274))),"")</f>
        <v/>
      </c>
      <c r="EN274" s="26" t="str">
        <f>IFERROR(INDEX(BJ$11:BJ$2000,_xlfn.AGGREGATE(15,6,(ROW(BJ$11:BJ$2000)-ROW(BJ$11)+1)/($AU$11:$AU$2000=$DY$8),ROWS(EN$11:EN274))),"")</f>
        <v/>
      </c>
      <c r="EO274" s="26" t="str">
        <f>IFERROR(INDEX(BK$11:BK$2000,_xlfn.AGGREGATE(15,6,(ROW(BK$11:BK$2000)-ROW(BK$11)+1)/($AU$11:$AU$2000=$DY$8),ROWS(EO$11:EO274))),"")</f>
        <v/>
      </c>
      <c r="EP274" s="26" t="str">
        <f>IFERROR(INDEX(BL$11:BL$2000,_xlfn.AGGREGATE(15,6,(ROW(BL$11:BL$2000)-ROW(BL$11)+1)/($AU$11:$AU$2000=$DY$8),ROWS(EP$11:EP274))),"")</f>
        <v/>
      </c>
      <c r="EQ274" s="26" t="str">
        <f>IFERROR(INDEX(BM$11:BM$2000,_xlfn.AGGREGATE(15,6,(ROW(BM$11:BM$2000)-ROW(BM$11)+1)/($AU$11:$AU$2000=$DY$8),ROWS(EQ$11:EQ274))),"")</f>
        <v/>
      </c>
      <c r="ER274" s="26" t="str">
        <f>IFERROR(INDEX(BN$11:BN$2000,_xlfn.AGGREGATE(15,6,(ROW(BN$11:BN$2000)-ROW(BN$11)+1)/($AU$11:$AU$2000=$DY$8),ROWS(ER$11:ER274))),"")</f>
        <v/>
      </c>
      <c r="ES274" s="26" t="str">
        <f>IFERROR(INDEX(BO$11:BO$2000,_xlfn.AGGREGATE(15,6,(ROW(BO$11:BO$2000)-ROW(BO$11)+1)/($AU$11:$AU$2000=$DY$8),ROWS(ES$11:ES274))),"")</f>
        <v/>
      </c>
      <c r="ET274" s="63" t="str">
        <f>IFERROR(INDEX(BP$11:BP$2000,_xlfn.AGGREGATE(15,6,(ROW(BP$11:BP$2000)-ROW(BP$11)+1)/($AU$11:$AU$2000=$DY$8),ROWS(ET$11:ET274))),"")</f>
        <v/>
      </c>
      <c r="EU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49"/>
      <c r="FV274" s="21"/>
      <c r="FW274" s="25"/>
      <c r="FX274" s="25"/>
      <c r="FY274" s="25"/>
      <c r="FZ274" s="25"/>
      <c r="GA274" s="25"/>
      <c r="GB274" s="25"/>
      <c r="GC274" s="25"/>
      <c r="GD274" s="25"/>
      <c r="GE274" s="25"/>
      <c r="GF274" s="25"/>
      <c r="GG274" s="25"/>
      <c r="GH274" s="25"/>
      <c r="GI274" s="25"/>
      <c r="GJ274" s="25"/>
      <c r="GK274" s="25"/>
      <c r="GL274" s="25"/>
      <c r="GM274" s="25"/>
      <c r="GN274" s="25"/>
    </row>
    <row r="275" spans="14:196" x14ac:dyDescent="0.3">
      <c r="N275" s="2"/>
      <c r="O275" s="25"/>
      <c r="P275" s="25"/>
      <c r="Q275" s="25"/>
      <c r="R275" s="25"/>
      <c r="S275" s="25"/>
      <c r="T275" s="25"/>
      <c r="U275" s="25"/>
      <c r="V275" s="2"/>
      <c r="W275" s="2"/>
      <c r="X275" s="2"/>
      <c r="Y275" s="25"/>
      <c r="Z275" s="25"/>
      <c r="AA275" s="25"/>
      <c r="AB275" s="2"/>
      <c r="AC275" s="25"/>
      <c r="AD275" s="25"/>
      <c r="AE275" s="25"/>
      <c r="AF275" s="25"/>
      <c r="AG275" s="25"/>
      <c r="AH275" s="25"/>
      <c r="AI275" s="25"/>
      <c r="AJ275" s="25"/>
      <c r="AK275" s="25"/>
      <c r="AL275" s="25"/>
      <c r="AM275" s="25"/>
      <c r="AN275" s="25"/>
      <c r="AO275" s="25"/>
      <c r="AP275" s="25"/>
      <c r="AQ275" s="25"/>
      <c r="AR275" s="142"/>
      <c r="AS275" s="18">
        <v>13</v>
      </c>
      <c r="AT275" s="26" t="s">
        <v>122</v>
      </c>
      <c r="AU275" s="4" t="str">
        <f t="shared" si="360"/>
        <v>FAIL</v>
      </c>
      <c r="AV275" s="26">
        <v>1</v>
      </c>
      <c r="AW275" s="26">
        <v>3</v>
      </c>
      <c r="AX275" s="26">
        <v>3</v>
      </c>
      <c r="AY275" s="26">
        <v>3</v>
      </c>
      <c r="AZ275" s="26">
        <v>1</v>
      </c>
      <c r="BA275" s="26">
        <v>1</v>
      </c>
      <c r="BB275" s="26">
        <v>1</v>
      </c>
      <c r="BC275" s="26">
        <v>1</v>
      </c>
      <c r="BD275" s="26">
        <f t="shared" si="361"/>
        <v>233</v>
      </c>
      <c r="BE275" s="26">
        <f t="shared" si="361"/>
        <v>0</v>
      </c>
      <c r="BF275" s="26">
        <f t="shared" si="361"/>
        <v>259</v>
      </c>
      <c r="BG275" s="63">
        <f t="shared" si="361"/>
        <v>13</v>
      </c>
      <c r="BH275" s="26"/>
      <c r="BI275" s="138">
        <f t="shared" si="362"/>
        <v>233</v>
      </c>
      <c r="BJ275" s="138">
        <f t="shared" si="363"/>
        <v>492</v>
      </c>
      <c r="BK275" s="138">
        <f t="shared" si="364"/>
        <v>751</v>
      </c>
      <c r="BL275" s="138">
        <f t="shared" si="365"/>
        <v>1010</v>
      </c>
      <c r="BM275" s="138">
        <f t="shared" si="366"/>
        <v>1243</v>
      </c>
      <c r="BN275" s="138">
        <f t="shared" si="367"/>
        <v>1476</v>
      </c>
      <c r="BO275" s="138">
        <f t="shared" si="368"/>
        <v>1709</v>
      </c>
      <c r="BP275" s="138">
        <f t="shared" si="369"/>
        <v>0</v>
      </c>
      <c r="BQ275" s="26"/>
      <c r="BR275" s="26" t="str">
        <f t="shared" si="370"/>
        <v>yes3</v>
      </c>
      <c r="BS275" s="26" t="str">
        <f t="shared" si="376"/>
        <v>Int</v>
      </c>
      <c r="BT275" s="26"/>
      <c r="BU275" s="26"/>
      <c r="BV275" s="1">
        <f t="shared" si="377"/>
        <v>0</v>
      </c>
      <c r="BW275" s="1">
        <f t="shared" si="377"/>
        <v>0</v>
      </c>
      <c r="BX275" s="1">
        <f t="shared" si="377"/>
        <v>0</v>
      </c>
      <c r="BY275" s="1">
        <f t="shared" si="377"/>
        <v>0</v>
      </c>
      <c r="BZ275" s="1">
        <f t="shared" si="377"/>
        <v>0</v>
      </c>
      <c r="CA275" s="1">
        <f t="shared" si="377"/>
        <v>0</v>
      </c>
      <c r="CB275" s="1">
        <f t="shared" si="377"/>
        <v>0</v>
      </c>
      <c r="CC275" s="1">
        <f t="shared" si="377"/>
        <v>0</v>
      </c>
      <c r="CD275" s="1">
        <f t="shared" si="377"/>
        <v>0</v>
      </c>
      <c r="CE275" s="1">
        <f t="shared" si="377"/>
        <v>0</v>
      </c>
      <c r="CF275" s="1">
        <f t="shared" si="378"/>
        <v>0</v>
      </c>
      <c r="CG275" s="1">
        <f t="shared" si="378"/>
        <v>0</v>
      </c>
      <c r="CH275" s="1">
        <f t="shared" si="378"/>
        <v>1</v>
      </c>
      <c r="CI275" s="1">
        <f t="shared" si="378"/>
        <v>0</v>
      </c>
      <c r="CJ275" s="1">
        <f t="shared" si="378"/>
        <v>0</v>
      </c>
      <c r="CK275" s="1">
        <f t="shared" si="378"/>
        <v>0</v>
      </c>
      <c r="CL275" s="1">
        <f t="shared" si="378"/>
        <v>0</v>
      </c>
      <c r="CM275" s="1">
        <f t="shared" si="378"/>
        <v>0</v>
      </c>
      <c r="CN275" s="1">
        <f t="shared" si="378"/>
        <v>0</v>
      </c>
      <c r="CO275" s="1">
        <f t="shared" si="378"/>
        <v>0</v>
      </c>
      <c r="CP275" s="1">
        <f t="shared" si="379"/>
        <v>0</v>
      </c>
      <c r="CQ275" s="1">
        <f t="shared" si="379"/>
        <v>0</v>
      </c>
      <c r="CR275" s="1">
        <f t="shared" si="379"/>
        <v>0</v>
      </c>
      <c r="CS275" s="1">
        <f t="shared" si="379"/>
        <v>0</v>
      </c>
      <c r="CT275" s="1">
        <f t="shared" si="379"/>
        <v>0</v>
      </c>
      <c r="CU275" s="1">
        <f t="shared" si="379"/>
        <v>1</v>
      </c>
      <c r="CV275" s="1">
        <f t="shared" si="379"/>
        <v>0</v>
      </c>
      <c r="CW275" s="1">
        <f t="shared" si="379"/>
        <v>0</v>
      </c>
      <c r="CX275" s="1">
        <f t="shared" si="379"/>
        <v>0</v>
      </c>
      <c r="CY275" s="1">
        <f t="shared" si="379"/>
        <v>0</v>
      </c>
      <c r="CZ275" s="1">
        <f t="shared" si="380"/>
        <v>0</v>
      </c>
      <c r="DA275" s="1">
        <f t="shared" si="380"/>
        <v>1</v>
      </c>
      <c r="DB275" s="1">
        <f t="shared" si="380"/>
        <v>0</v>
      </c>
      <c r="DC275" s="1">
        <f t="shared" si="380"/>
        <v>0</v>
      </c>
      <c r="DD275" s="1">
        <f t="shared" si="380"/>
        <v>0</v>
      </c>
      <c r="DE275" s="1">
        <f t="shared" si="380"/>
        <v>0</v>
      </c>
      <c r="DF275" s="1">
        <f t="shared" si="380"/>
        <v>0</v>
      </c>
      <c r="DG275" s="1">
        <f t="shared" si="380"/>
        <v>0</v>
      </c>
      <c r="DH275" s="1">
        <f t="shared" si="380"/>
        <v>0</v>
      </c>
      <c r="DI275" s="1">
        <f t="shared" si="380"/>
        <v>0</v>
      </c>
      <c r="DJ275" s="1">
        <f t="shared" si="381"/>
        <v>0</v>
      </c>
      <c r="DK275" s="1">
        <f t="shared" si="381"/>
        <v>0</v>
      </c>
      <c r="DL275" s="1">
        <f t="shared" si="381"/>
        <v>0</v>
      </c>
      <c r="DM275" s="1">
        <f t="shared" si="381"/>
        <v>0</v>
      </c>
      <c r="DN275" s="1">
        <f t="shared" si="381"/>
        <v>0</v>
      </c>
      <c r="DO275" s="1">
        <f t="shared" si="381"/>
        <v>0</v>
      </c>
      <c r="DP275" s="26"/>
      <c r="DQ275" s="26"/>
      <c r="DR275" s="26"/>
      <c r="DS275" s="26"/>
      <c r="DT275" s="26"/>
      <c r="DU275" s="142"/>
      <c r="DV275" s="26"/>
      <c r="DW275" s="48">
        <v>262</v>
      </c>
      <c r="DX275" s="26" t="str">
        <f>IFERROR(INDEX(AT$11:AT$2000,_xlfn.AGGREGATE(15,6,(ROW(AT$11:AT$2000)-ROW(AT$11)+1)/($AU$11:$AU$2000=$DY$8),ROWS(DX$11:DX275))),"")</f>
        <v/>
      </c>
      <c r="DY275" s="4" t="str">
        <f>IFERROR(INDEX(AU$11:AU$2000,_xlfn.AGGREGATE(15,6,(ROW(AU$11:AU$2000)-ROW(AU$11)+1)/($AU$11:$AU$2000=$DY$8),ROWS(DY$11:DY275))),"")</f>
        <v/>
      </c>
      <c r="DZ275" s="26" t="str">
        <f>IFERROR(INDEX(AV$11:AV$2000,_xlfn.AGGREGATE(15,6,(ROW(AV$11:AV$2000)-ROW(AV$11)+1)/($AU$11:$AU$2000=$DY$8),ROWS(DZ$11:DZ275))),"")</f>
        <v/>
      </c>
      <c r="EA275" s="26" t="str">
        <f>IFERROR(INDEX(AW$11:AW$2000,_xlfn.AGGREGATE(15,6,(ROW(AW$11:AW$2000)-ROW(AW$11)+1)/($AU$11:$AU$2000=$DY$8),ROWS(EA$11:EA275))),"")</f>
        <v/>
      </c>
      <c r="EB275" s="26" t="str">
        <f>IFERROR(INDEX(AX$11:AX$2000,_xlfn.AGGREGATE(15,6,(ROW(AX$11:AX$2000)-ROW(AX$11)+1)/($AU$11:$AU$2000=$DY$8),ROWS(EB$11:EB275))),"")</f>
        <v/>
      </c>
      <c r="EC275" s="26" t="str">
        <f>IFERROR(INDEX(AY$11:AY$2000,_xlfn.AGGREGATE(15,6,(ROW(AY$11:AY$2000)-ROW(AY$11)+1)/($AU$11:$AU$2000=$DY$8),ROWS(EC$11:EC275))),"")</f>
        <v/>
      </c>
      <c r="ED275" s="26" t="str">
        <f>IFERROR(INDEX(AZ$11:AZ$2000,_xlfn.AGGREGATE(15,6,(ROW(AZ$11:AZ$2000)-ROW(AZ$11)+1)/($AU$11:$AU$2000=$DY$8),ROWS(ED$11:ED275))),"")</f>
        <v/>
      </c>
      <c r="EE275" s="26" t="str">
        <f>IFERROR(INDEX(BA$11:BA$2000,_xlfn.AGGREGATE(15,6,(ROW(BA$11:BA$2000)-ROW(BA$11)+1)/($AU$11:$AU$2000=$DY$8),ROWS(EE$11:EE275))),"")</f>
        <v/>
      </c>
      <c r="EF275" s="26" t="str">
        <f>IFERROR(INDEX(BB$11:BB$2000,_xlfn.AGGREGATE(15,6,(ROW(BB$11:BB$2000)-ROW(BB$11)+1)/($AU$11:$AU$2000=$DY$8),ROWS(EF$11:EF275))),"")</f>
        <v/>
      </c>
      <c r="EG275" s="26" t="str">
        <f>IFERROR(INDEX(BC$11:BC$2000,_xlfn.AGGREGATE(15,6,(ROW(BC$11:BC$2000)-ROW(BC$11)+1)/($AU$11:$AU$2000=$DY$8),ROWS(EG$11:EG275))),"")</f>
        <v/>
      </c>
      <c r="EH275" s="26" t="str">
        <f>IFERROR(INDEX(BD$11:BD$2000,_xlfn.AGGREGATE(15,6,(ROW(BD$11:BD$2000)-ROW(BD$11)+1)/($AU$11:$AU$2000=$DY$8),ROWS(EH$11:EH275))),"")</f>
        <v/>
      </c>
      <c r="EI275" s="26" t="str">
        <f>IFERROR(INDEX(BE$11:BE$2000,_xlfn.AGGREGATE(15,6,(ROW(BE$11:BE$2000)-ROW(BE$11)+1)/($AU$11:$AU$2000=$DY$8),ROWS(EI$11:EI275))),"")</f>
        <v/>
      </c>
      <c r="EJ275" s="26" t="str">
        <f>IFERROR(INDEX(BF$11:BF$2000,_xlfn.AGGREGATE(15,6,(ROW(BF$11:BF$2000)-ROW(BF$11)+1)/($AU$11:$AU$2000=$DY$8),ROWS(EJ$11:EJ275))),"")</f>
        <v/>
      </c>
      <c r="EK275" s="26" t="str">
        <f>IFERROR(INDEX(BG$11:BG$2000,_xlfn.AGGREGATE(15,6,(ROW(BG$11:BG$2000)-ROW(BG$11)+1)/($AU$11:$AU$2000=$DY$8),ROWS(EK$11:EK275))),"")</f>
        <v/>
      </c>
      <c r="EL275" s="26" t="str">
        <f>IFERROR(INDEX(BH$11:BH$2000,_xlfn.AGGREGATE(15,6,(ROW(BH$11:BH$2000)-ROW(BH$11)+1)/($AU$11:$AU$2000=$DY$8),ROWS(EL$11:EL275))),"")</f>
        <v/>
      </c>
      <c r="EM275" s="26" t="str">
        <f>IFERROR(INDEX(BI$11:BI$2000,_xlfn.AGGREGATE(15,6,(ROW(BI$11:BI$2000)-ROW(BI$11)+1)/($AU$11:$AU$2000=$DY$8),ROWS(EM$11:EM275))),"")</f>
        <v/>
      </c>
      <c r="EN275" s="26" t="str">
        <f>IFERROR(INDEX(BJ$11:BJ$2000,_xlfn.AGGREGATE(15,6,(ROW(BJ$11:BJ$2000)-ROW(BJ$11)+1)/($AU$11:$AU$2000=$DY$8),ROWS(EN$11:EN275))),"")</f>
        <v/>
      </c>
      <c r="EO275" s="26" t="str">
        <f>IFERROR(INDEX(BK$11:BK$2000,_xlfn.AGGREGATE(15,6,(ROW(BK$11:BK$2000)-ROW(BK$11)+1)/($AU$11:$AU$2000=$DY$8),ROWS(EO$11:EO275))),"")</f>
        <v/>
      </c>
      <c r="EP275" s="26" t="str">
        <f>IFERROR(INDEX(BL$11:BL$2000,_xlfn.AGGREGATE(15,6,(ROW(BL$11:BL$2000)-ROW(BL$11)+1)/($AU$11:$AU$2000=$DY$8),ROWS(EP$11:EP275))),"")</f>
        <v/>
      </c>
      <c r="EQ275" s="26" t="str">
        <f>IFERROR(INDEX(BM$11:BM$2000,_xlfn.AGGREGATE(15,6,(ROW(BM$11:BM$2000)-ROW(BM$11)+1)/($AU$11:$AU$2000=$DY$8),ROWS(EQ$11:EQ275))),"")</f>
        <v/>
      </c>
      <c r="ER275" s="26" t="str">
        <f>IFERROR(INDEX(BN$11:BN$2000,_xlfn.AGGREGATE(15,6,(ROW(BN$11:BN$2000)-ROW(BN$11)+1)/($AU$11:$AU$2000=$DY$8),ROWS(ER$11:ER275))),"")</f>
        <v/>
      </c>
      <c r="ES275" s="26" t="str">
        <f>IFERROR(INDEX(BO$11:BO$2000,_xlfn.AGGREGATE(15,6,(ROW(BO$11:BO$2000)-ROW(BO$11)+1)/($AU$11:$AU$2000=$DY$8),ROWS(ES$11:ES275))),"")</f>
        <v/>
      </c>
      <c r="ET275" s="63" t="str">
        <f>IFERROR(INDEX(BP$11:BP$2000,_xlfn.AGGREGATE(15,6,(ROW(BP$11:BP$2000)-ROW(BP$11)+1)/($AU$11:$AU$2000=$DY$8),ROWS(ET$11:ET275))),"")</f>
        <v/>
      </c>
      <c r="EU275" s="25"/>
      <c r="EX275" s="25"/>
      <c r="EY275" s="25"/>
      <c r="EZ275" s="25"/>
      <c r="FA275" s="25"/>
      <c r="FB275" s="25"/>
      <c r="FC275" s="25"/>
      <c r="FD275" s="25"/>
      <c r="FE275" s="25"/>
      <c r="FF275" s="25"/>
      <c r="FG275" s="25"/>
      <c r="FH275" s="25"/>
      <c r="FI275" s="25"/>
      <c r="FJ275" s="25"/>
      <c r="FK275" s="25"/>
      <c r="FL275" s="25"/>
      <c r="FM275" s="25"/>
      <c r="FN275" s="25"/>
      <c r="FO275" s="25"/>
      <c r="FP275" s="25"/>
      <c r="FQ275" s="25"/>
      <c r="FR275" s="25"/>
      <c r="FS275" s="25"/>
      <c r="FT275" s="25"/>
      <c r="FU275" s="49"/>
      <c r="FV275" s="21"/>
      <c r="FW275" s="25"/>
      <c r="FX275" s="25"/>
      <c r="FY275" s="25"/>
      <c r="FZ275" s="25"/>
      <c r="GA275" s="25"/>
      <c r="GB275" s="25"/>
      <c r="GC275" s="25"/>
      <c r="GD275" s="25"/>
      <c r="GE275" s="25"/>
      <c r="GF275" s="25"/>
      <c r="GG275" s="25"/>
      <c r="GH275" s="25"/>
      <c r="GI275" s="25"/>
      <c r="GJ275" s="25"/>
      <c r="GK275" s="25"/>
      <c r="GL275" s="25"/>
      <c r="GM275" s="25"/>
      <c r="GN275" s="25"/>
    </row>
    <row r="276" spans="14:196" x14ac:dyDescent="0.3">
      <c r="N276" s="2"/>
      <c r="O276" s="25"/>
      <c r="P276" s="25"/>
      <c r="Q276" s="25"/>
      <c r="R276" s="25"/>
      <c r="S276" s="25"/>
      <c r="T276" s="25"/>
      <c r="U276" s="25"/>
      <c r="V276" s="2"/>
      <c r="W276" s="2"/>
      <c r="X276" s="2"/>
      <c r="Y276" s="25"/>
      <c r="Z276" s="25"/>
      <c r="AA276" s="25"/>
      <c r="AB276" s="2"/>
      <c r="AC276" s="25"/>
      <c r="AD276" s="25"/>
      <c r="AE276" s="25"/>
      <c r="AF276" s="25"/>
      <c r="AG276" s="25"/>
      <c r="AH276" s="25"/>
      <c r="AI276" s="25"/>
      <c r="AJ276" s="25"/>
      <c r="AK276" s="25"/>
      <c r="AL276" s="25"/>
      <c r="AM276" s="25"/>
      <c r="AN276" s="25"/>
      <c r="AO276" s="25"/>
      <c r="AP276" s="25"/>
      <c r="AQ276" s="25"/>
      <c r="AR276" s="142"/>
      <c r="AS276" s="18">
        <v>14</v>
      </c>
      <c r="AT276" s="26" t="s">
        <v>122</v>
      </c>
      <c r="AU276" s="4" t="str">
        <f t="shared" si="360"/>
        <v>FAIL</v>
      </c>
      <c r="AV276" s="26">
        <v>1</v>
      </c>
      <c r="AW276" s="26">
        <v>3</v>
      </c>
      <c r="AX276" s="26">
        <v>3</v>
      </c>
      <c r="AY276" s="26">
        <v>3</v>
      </c>
      <c r="AZ276" s="26">
        <v>1</v>
      </c>
      <c r="BA276" s="26">
        <v>1</v>
      </c>
      <c r="BB276" s="26">
        <v>1</v>
      </c>
      <c r="BC276" s="26">
        <v>1</v>
      </c>
      <c r="BD276" s="26">
        <f t="shared" si="361"/>
        <v>232</v>
      </c>
      <c r="BE276" s="26">
        <f t="shared" si="361"/>
        <v>0</v>
      </c>
      <c r="BF276" s="26">
        <f t="shared" si="361"/>
        <v>260</v>
      </c>
      <c r="BG276" s="63">
        <f t="shared" si="361"/>
        <v>14</v>
      </c>
      <c r="BH276" s="26"/>
      <c r="BI276" s="138">
        <f t="shared" si="362"/>
        <v>232</v>
      </c>
      <c r="BJ276" s="138">
        <f t="shared" si="363"/>
        <v>492</v>
      </c>
      <c r="BK276" s="138">
        <f t="shared" si="364"/>
        <v>752</v>
      </c>
      <c r="BL276" s="138">
        <f t="shared" si="365"/>
        <v>1012</v>
      </c>
      <c r="BM276" s="138">
        <f t="shared" si="366"/>
        <v>1244</v>
      </c>
      <c r="BN276" s="138">
        <f t="shared" si="367"/>
        <v>1476</v>
      </c>
      <c r="BO276" s="138">
        <f t="shared" si="368"/>
        <v>1708</v>
      </c>
      <c r="BP276" s="138">
        <f t="shared" si="369"/>
        <v>0</v>
      </c>
      <c r="BQ276" s="26"/>
      <c r="BR276" s="26" t="str">
        <f t="shared" si="370"/>
        <v>yes3</v>
      </c>
      <c r="BS276" s="26" t="str">
        <f t="shared" si="376"/>
        <v>Int</v>
      </c>
      <c r="BT276" s="26"/>
      <c r="BU276" s="26"/>
      <c r="BV276" s="1">
        <f t="shared" si="377"/>
        <v>0</v>
      </c>
      <c r="BW276" s="1">
        <f t="shared" si="377"/>
        <v>0</v>
      </c>
      <c r="BX276" s="1">
        <f t="shared" si="377"/>
        <v>0</v>
      </c>
      <c r="BY276" s="1">
        <f t="shared" si="377"/>
        <v>0</v>
      </c>
      <c r="BZ276" s="1">
        <f t="shared" si="377"/>
        <v>0</v>
      </c>
      <c r="CA276" s="1">
        <f t="shared" si="377"/>
        <v>0</v>
      </c>
      <c r="CB276" s="1">
        <f t="shared" si="377"/>
        <v>0</v>
      </c>
      <c r="CC276" s="1">
        <f t="shared" si="377"/>
        <v>0</v>
      </c>
      <c r="CD276" s="1">
        <f t="shared" si="377"/>
        <v>0</v>
      </c>
      <c r="CE276" s="1">
        <f t="shared" si="377"/>
        <v>0</v>
      </c>
      <c r="CF276" s="1">
        <f t="shared" si="378"/>
        <v>0</v>
      </c>
      <c r="CG276" s="1">
        <f t="shared" si="378"/>
        <v>0</v>
      </c>
      <c r="CH276" s="1">
        <f t="shared" si="378"/>
        <v>1</v>
      </c>
      <c r="CI276" s="1">
        <f t="shared" si="378"/>
        <v>0</v>
      </c>
      <c r="CJ276" s="1">
        <f t="shared" si="378"/>
        <v>0</v>
      </c>
      <c r="CK276" s="1">
        <f t="shared" si="378"/>
        <v>0</v>
      </c>
      <c r="CL276" s="1">
        <f t="shared" si="378"/>
        <v>0</v>
      </c>
      <c r="CM276" s="1">
        <f t="shared" si="378"/>
        <v>0</v>
      </c>
      <c r="CN276" s="1">
        <f t="shared" si="378"/>
        <v>0</v>
      </c>
      <c r="CO276" s="1">
        <f t="shared" si="378"/>
        <v>0</v>
      </c>
      <c r="CP276" s="1">
        <f t="shared" si="379"/>
        <v>0</v>
      </c>
      <c r="CQ276" s="1">
        <f t="shared" si="379"/>
        <v>0</v>
      </c>
      <c r="CR276" s="1">
        <f t="shared" si="379"/>
        <v>0</v>
      </c>
      <c r="CS276" s="1">
        <f t="shared" si="379"/>
        <v>0</v>
      </c>
      <c r="CT276" s="1">
        <f t="shared" si="379"/>
        <v>0</v>
      </c>
      <c r="CU276" s="1">
        <f t="shared" si="379"/>
        <v>0</v>
      </c>
      <c r="CV276" s="1">
        <f t="shared" si="379"/>
        <v>0</v>
      </c>
      <c r="CW276" s="1">
        <f t="shared" si="379"/>
        <v>0</v>
      </c>
      <c r="CX276" s="1">
        <f t="shared" si="379"/>
        <v>0</v>
      </c>
      <c r="CY276" s="1">
        <f t="shared" si="379"/>
        <v>0</v>
      </c>
      <c r="CZ276" s="1">
        <f t="shared" si="380"/>
        <v>0</v>
      </c>
      <c r="DA276" s="1">
        <f t="shared" si="380"/>
        <v>1</v>
      </c>
      <c r="DB276" s="1">
        <f t="shared" si="380"/>
        <v>0</v>
      </c>
      <c r="DC276" s="1">
        <f t="shared" si="380"/>
        <v>0</v>
      </c>
      <c r="DD276" s="1">
        <f t="shared" si="380"/>
        <v>0</v>
      </c>
      <c r="DE276" s="1">
        <f t="shared" si="380"/>
        <v>0</v>
      </c>
      <c r="DF276" s="1">
        <f t="shared" si="380"/>
        <v>0</v>
      </c>
      <c r="DG276" s="1">
        <f t="shared" si="380"/>
        <v>0</v>
      </c>
      <c r="DH276" s="1">
        <f t="shared" si="380"/>
        <v>0</v>
      </c>
      <c r="DI276" s="1">
        <f t="shared" si="380"/>
        <v>0</v>
      </c>
      <c r="DJ276" s="1">
        <f t="shared" si="381"/>
        <v>0</v>
      </c>
      <c r="DK276" s="1">
        <f t="shared" si="381"/>
        <v>0</v>
      </c>
      <c r="DL276" s="1">
        <f t="shared" si="381"/>
        <v>0</v>
      </c>
      <c r="DM276" s="1">
        <f t="shared" si="381"/>
        <v>0</v>
      </c>
      <c r="DN276" s="1">
        <f t="shared" si="381"/>
        <v>0</v>
      </c>
      <c r="DO276" s="1">
        <f t="shared" si="381"/>
        <v>0</v>
      </c>
      <c r="DP276" s="26"/>
      <c r="DQ276" s="26"/>
      <c r="DR276" s="26"/>
      <c r="DS276" s="26"/>
      <c r="DT276" s="26"/>
      <c r="DU276" s="142"/>
      <c r="DV276" s="26"/>
      <c r="DW276" s="48">
        <v>263</v>
      </c>
      <c r="DX276" s="26" t="str">
        <f>IFERROR(INDEX(AT$11:AT$2000,_xlfn.AGGREGATE(15,6,(ROW(AT$11:AT$2000)-ROW(AT$11)+1)/($AU$11:$AU$2000=$DY$8),ROWS(DX$11:DX276))),"")</f>
        <v/>
      </c>
      <c r="DY276" s="4" t="str">
        <f>IFERROR(INDEX(AU$11:AU$2000,_xlfn.AGGREGATE(15,6,(ROW(AU$11:AU$2000)-ROW(AU$11)+1)/($AU$11:$AU$2000=$DY$8),ROWS(DY$11:DY276))),"")</f>
        <v/>
      </c>
      <c r="DZ276" s="26" t="str">
        <f>IFERROR(INDEX(AV$11:AV$2000,_xlfn.AGGREGATE(15,6,(ROW(AV$11:AV$2000)-ROW(AV$11)+1)/($AU$11:$AU$2000=$DY$8),ROWS(DZ$11:DZ276))),"")</f>
        <v/>
      </c>
      <c r="EA276" s="26" t="str">
        <f>IFERROR(INDEX(AW$11:AW$2000,_xlfn.AGGREGATE(15,6,(ROW(AW$11:AW$2000)-ROW(AW$11)+1)/($AU$11:$AU$2000=$DY$8),ROWS(EA$11:EA276))),"")</f>
        <v/>
      </c>
      <c r="EB276" s="26" t="str">
        <f>IFERROR(INDEX(AX$11:AX$2000,_xlfn.AGGREGATE(15,6,(ROW(AX$11:AX$2000)-ROW(AX$11)+1)/($AU$11:$AU$2000=$DY$8),ROWS(EB$11:EB276))),"")</f>
        <v/>
      </c>
      <c r="EC276" s="26" t="str">
        <f>IFERROR(INDEX(AY$11:AY$2000,_xlfn.AGGREGATE(15,6,(ROW(AY$11:AY$2000)-ROW(AY$11)+1)/($AU$11:$AU$2000=$DY$8),ROWS(EC$11:EC276))),"")</f>
        <v/>
      </c>
      <c r="ED276" s="26" t="str">
        <f>IFERROR(INDEX(AZ$11:AZ$2000,_xlfn.AGGREGATE(15,6,(ROW(AZ$11:AZ$2000)-ROW(AZ$11)+1)/($AU$11:$AU$2000=$DY$8),ROWS(ED$11:ED276))),"")</f>
        <v/>
      </c>
      <c r="EE276" s="26" t="str">
        <f>IFERROR(INDEX(BA$11:BA$2000,_xlfn.AGGREGATE(15,6,(ROW(BA$11:BA$2000)-ROW(BA$11)+1)/($AU$11:$AU$2000=$DY$8),ROWS(EE$11:EE276))),"")</f>
        <v/>
      </c>
      <c r="EF276" s="26" t="str">
        <f>IFERROR(INDEX(BB$11:BB$2000,_xlfn.AGGREGATE(15,6,(ROW(BB$11:BB$2000)-ROW(BB$11)+1)/($AU$11:$AU$2000=$DY$8),ROWS(EF$11:EF276))),"")</f>
        <v/>
      </c>
      <c r="EG276" s="26" t="str">
        <f>IFERROR(INDEX(BC$11:BC$2000,_xlfn.AGGREGATE(15,6,(ROW(BC$11:BC$2000)-ROW(BC$11)+1)/($AU$11:$AU$2000=$DY$8),ROWS(EG$11:EG276))),"")</f>
        <v/>
      </c>
      <c r="EH276" s="26" t="str">
        <f>IFERROR(INDEX(BD$11:BD$2000,_xlfn.AGGREGATE(15,6,(ROW(BD$11:BD$2000)-ROW(BD$11)+1)/($AU$11:$AU$2000=$DY$8),ROWS(EH$11:EH276))),"")</f>
        <v/>
      </c>
      <c r="EI276" s="26" t="str">
        <f>IFERROR(INDEX(BE$11:BE$2000,_xlfn.AGGREGATE(15,6,(ROW(BE$11:BE$2000)-ROW(BE$11)+1)/($AU$11:$AU$2000=$DY$8),ROWS(EI$11:EI276))),"")</f>
        <v/>
      </c>
      <c r="EJ276" s="26" t="str">
        <f>IFERROR(INDEX(BF$11:BF$2000,_xlfn.AGGREGATE(15,6,(ROW(BF$11:BF$2000)-ROW(BF$11)+1)/($AU$11:$AU$2000=$DY$8),ROWS(EJ$11:EJ276))),"")</f>
        <v/>
      </c>
      <c r="EK276" s="26" t="str">
        <f>IFERROR(INDEX(BG$11:BG$2000,_xlfn.AGGREGATE(15,6,(ROW(BG$11:BG$2000)-ROW(BG$11)+1)/($AU$11:$AU$2000=$DY$8),ROWS(EK$11:EK276))),"")</f>
        <v/>
      </c>
      <c r="EL276" s="26" t="str">
        <f>IFERROR(INDEX(BH$11:BH$2000,_xlfn.AGGREGATE(15,6,(ROW(BH$11:BH$2000)-ROW(BH$11)+1)/($AU$11:$AU$2000=$DY$8),ROWS(EL$11:EL276))),"")</f>
        <v/>
      </c>
      <c r="EM276" s="26" t="str">
        <f>IFERROR(INDEX(BI$11:BI$2000,_xlfn.AGGREGATE(15,6,(ROW(BI$11:BI$2000)-ROW(BI$11)+1)/($AU$11:$AU$2000=$DY$8),ROWS(EM$11:EM276))),"")</f>
        <v/>
      </c>
      <c r="EN276" s="26" t="str">
        <f>IFERROR(INDEX(BJ$11:BJ$2000,_xlfn.AGGREGATE(15,6,(ROW(BJ$11:BJ$2000)-ROW(BJ$11)+1)/($AU$11:$AU$2000=$DY$8),ROWS(EN$11:EN276))),"")</f>
        <v/>
      </c>
      <c r="EO276" s="26" t="str">
        <f>IFERROR(INDEX(BK$11:BK$2000,_xlfn.AGGREGATE(15,6,(ROW(BK$11:BK$2000)-ROW(BK$11)+1)/($AU$11:$AU$2000=$DY$8),ROWS(EO$11:EO276))),"")</f>
        <v/>
      </c>
      <c r="EP276" s="26" t="str">
        <f>IFERROR(INDEX(BL$11:BL$2000,_xlfn.AGGREGATE(15,6,(ROW(BL$11:BL$2000)-ROW(BL$11)+1)/($AU$11:$AU$2000=$DY$8),ROWS(EP$11:EP276))),"")</f>
        <v/>
      </c>
      <c r="EQ276" s="26" t="str">
        <f>IFERROR(INDEX(BM$11:BM$2000,_xlfn.AGGREGATE(15,6,(ROW(BM$11:BM$2000)-ROW(BM$11)+1)/($AU$11:$AU$2000=$DY$8),ROWS(EQ$11:EQ276))),"")</f>
        <v/>
      </c>
      <c r="ER276" s="26" t="str">
        <f>IFERROR(INDEX(BN$11:BN$2000,_xlfn.AGGREGATE(15,6,(ROW(BN$11:BN$2000)-ROW(BN$11)+1)/($AU$11:$AU$2000=$DY$8),ROWS(ER$11:ER276))),"")</f>
        <v/>
      </c>
      <c r="ES276" s="26" t="str">
        <f>IFERROR(INDEX(BO$11:BO$2000,_xlfn.AGGREGATE(15,6,(ROW(BO$11:BO$2000)-ROW(BO$11)+1)/($AU$11:$AU$2000=$DY$8),ROWS(ES$11:ES276))),"")</f>
        <v/>
      </c>
      <c r="ET276" s="63" t="str">
        <f>IFERROR(INDEX(BP$11:BP$2000,_xlfn.AGGREGATE(15,6,(ROW(BP$11:BP$2000)-ROW(BP$11)+1)/($AU$11:$AU$2000=$DY$8),ROWS(ET$11:ET276))),"")</f>
        <v/>
      </c>
      <c r="EU276" s="25"/>
      <c r="EX276" s="25"/>
      <c r="EY276" s="25"/>
      <c r="EZ276" s="25"/>
      <c r="FA276" s="25"/>
      <c r="FB276" s="25"/>
      <c r="FC276" s="25"/>
      <c r="FD276" s="25"/>
      <c r="FE276" s="25"/>
      <c r="FF276" s="25"/>
      <c r="FG276" s="25"/>
      <c r="FH276" s="25"/>
      <c r="FI276" s="25"/>
      <c r="FJ276" s="25"/>
      <c r="FK276" s="25"/>
      <c r="FL276" s="25"/>
      <c r="FM276" s="25"/>
      <c r="FN276" s="25"/>
      <c r="FO276" s="25"/>
      <c r="FP276" s="25"/>
      <c r="FQ276" s="25"/>
      <c r="FR276" s="25"/>
      <c r="FS276" s="25"/>
      <c r="FT276" s="25"/>
      <c r="FU276" s="49"/>
      <c r="FV276" s="21"/>
      <c r="FW276" s="25"/>
      <c r="FX276" s="25"/>
      <c r="FY276" s="25"/>
      <c r="FZ276" s="25"/>
      <c r="GA276" s="25"/>
      <c r="GB276" s="25"/>
      <c r="GC276" s="25"/>
      <c r="GD276" s="25"/>
      <c r="GE276" s="25"/>
      <c r="GF276" s="25"/>
      <c r="GG276" s="25"/>
      <c r="GH276" s="25"/>
      <c r="GI276" s="25"/>
      <c r="GJ276" s="25"/>
      <c r="GK276" s="25"/>
      <c r="GL276" s="25"/>
      <c r="GM276" s="25"/>
      <c r="GN276" s="25"/>
    </row>
    <row r="277" spans="14:196" x14ac:dyDescent="0.3">
      <c r="N277" s="2"/>
      <c r="O277" s="25"/>
      <c r="P277" s="25"/>
      <c r="Q277" s="25"/>
      <c r="R277" s="25"/>
      <c r="S277" s="25"/>
      <c r="T277" s="25"/>
      <c r="U277" s="25"/>
      <c r="V277" s="2"/>
      <c r="W277" s="2"/>
      <c r="X277" s="2"/>
      <c r="Y277" s="25"/>
      <c r="Z277" s="25"/>
      <c r="AA277" s="25"/>
      <c r="AB277" s="2"/>
      <c r="AC277" s="25"/>
      <c r="AD277" s="25"/>
      <c r="AE277" s="25"/>
      <c r="AF277" s="25"/>
      <c r="AG277" s="25"/>
      <c r="AH277" s="25"/>
      <c r="AI277" s="25"/>
      <c r="AJ277" s="25"/>
      <c r="AK277" s="25"/>
      <c r="AL277" s="25"/>
      <c r="AM277" s="25"/>
      <c r="AN277" s="25"/>
      <c r="AO277" s="25"/>
      <c r="AP277" s="25"/>
      <c r="AQ277" s="25"/>
      <c r="AR277" s="142"/>
      <c r="AS277" s="18">
        <v>15</v>
      </c>
      <c r="AT277" s="26" t="s">
        <v>122</v>
      </c>
      <c r="AU277" s="4" t="str">
        <f t="shared" si="360"/>
        <v>FAIL</v>
      </c>
      <c r="AV277" s="26">
        <v>1</v>
      </c>
      <c r="AW277" s="26">
        <v>3</v>
      </c>
      <c r="AX277" s="26">
        <v>3</v>
      </c>
      <c r="AY277" s="26">
        <v>3</v>
      </c>
      <c r="AZ277" s="26">
        <v>1</v>
      </c>
      <c r="BA277" s="26">
        <v>1</v>
      </c>
      <c r="BB277" s="26">
        <v>1</v>
      </c>
      <c r="BC277" s="26">
        <v>1</v>
      </c>
      <c r="BD277" s="26">
        <f t="shared" si="361"/>
        <v>231</v>
      </c>
      <c r="BE277" s="26">
        <f t="shared" si="361"/>
        <v>0</v>
      </c>
      <c r="BF277" s="26">
        <f t="shared" si="361"/>
        <v>261</v>
      </c>
      <c r="BG277" s="63">
        <f t="shared" si="361"/>
        <v>15</v>
      </c>
      <c r="BH277" s="26"/>
      <c r="BI277" s="138">
        <f t="shared" si="362"/>
        <v>231</v>
      </c>
      <c r="BJ277" s="138">
        <f t="shared" si="363"/>
        <v>492</v>
      </c>
      <c r="BK277" s="138">
        <f t="shared" si="364"/>
        <v>753</v>
      </c>
      <c r="BL277" s="138">
        <f t="shared" si="365"/>
        <v>1014</v>
      </c>
      <c r="BM277" s="138">
        <f t="shared" si="366"/>
        <v>1245</v>
      </c>
      <c r="BN277" s="138">
        <f t="shared" si="367"/>
        <v>1476</v>
      </c>
      <c r="BO277" s="138">
        <f t="shared" si="368"/>
        <v>1707</v>
      </c>
      <c r="BP277" s="138">
        <f t="shared" si="369"/>
        <v>0</v>
      </c>
      <c r="BQ277" s="26"/>
      <c r="BR277" s="26" t="str">
        <f t="shared" si="370"/>
        <v>yes3</v>
      </c>
      <c r="BS277" s="26" t="str">
        <f t="shared" si="376"/>
        <v>Int</v>
      </c>
      <c r="BT277" s="26"/>
      <c r="BU277" s="26"/>
      <c r="BV277" s="1">
        <f t="shared" si="377"/>
        <v>0</v>
      </c>
      <c r="BW277" s="1">
        <f t="shared" si="377"/>
        <v>0</v>
      </c>
      <c r="BX277" s="1">
        <f t="shared" si="377"/>
        <v>0</v>
      </c>
      <c r="BY277" s="1">
        <f t="shared" si="377"/>
        <v>0</v>
      </c>
      <c r="BZ277" s="1">
        <f t="shared" si="377"/>
        <v>0</v>
      </c>
      <c r="CA277" s="1">
        <f t="shared" si="377"/>
        <v>0</v>
      </c>
      <c r="CB277" s="1">
        <f t="shared" si="377"/>
        <v>0</v>
      </c>
      <c r="CC277" s="1">
        <f t="shared" si="377"/>
        <v>0</v>
      </c>
      <c r="CD277" s="1">
        <f t="shared" si="377"/>
        <v>0</v>
      </c>
      <c r="CE277" s="1">
        <f t="shared" si="377"/>
        <v>0</v>
      </c>
      <c r="CF277" s="1">
        <f t="shared" si="378"/>
        <v>0</v>
      </c>
      <c r="CG277" s="1">
        <f t="shared" si="378"/>
        <v>0</v>
      </c>
      <c r="CH277" s="1">
        <f t="shared" si="378"/>
        <v>1</v>
      </c>
      <c r="CI277" s="1">
        <f t="shared" si="378"/>
        <v>0</v>
      </c>
      <c r="CJ277" s="1">
        <f t="shared" si="378"/>
        <v>0</v>
      </c>
      <c r="CK277" s="1">
        <f t="shared" si="378"/>
        <v>0</v>
      </c>
      <c r="CL277" s="1">
        <f t="shared" si="378"/>
        <v>0</v>
      </c>
      <c r="CM277" s="1">
        <f t="shared" si="378"/>
        <v>0</v>
      </c>
      <c r="CN277" s="1">
        <f t="shared" si="378"/>
        <v>0</v>
      </c>
      <c r="CO277" s="1">
        <f t="shared" si="378"/>
        <v>0</v>
      </c>
      <c r="CP277" s="1">
        <f t="shared" si="379"/>
        <v>0</v>
      </c>
      <c r="CQ277" s="1">
        <f t="shared" si="379"/>
        <v>0</v>
      </c>
      <c r="CR277" s="1">
        <f t="shared" si="379"/>
        <v>0</v>
      </c>
      <c r="CS277" s="1">
        <f t="shared" si="379"/>
        <v>0</v>
      </c>
      <c r="CT277" s="1">
        <f t="shared" si="379"/>
        <v>0</v>
      </c>
      <c r="CU277" s="1">
        <f t="shared" si="379"/>
        <v>0</v>
      </c>
      <c r="CV277" s="1">
        <f t="shared" si="379"/>
        <v>0</v>
      </c>
      <c r="CW277" s="1">
        <f t="shared" si="379"/>
        <v>0</v>
      </c>
      <c r="CX277" s="1">
        <f t="shared" si="379"/>
        <v>0</v>
      </c>
      <c r="CY277" s="1">
        <f t="shared" si="379"/>
        <v>0</v>
      </c>
      <c r="CZ277" s="1">
        <f t="shared" si="380"/>
        <v>0</v>
      </c>
      <c r="DA277" s="1">
        <f t="shared" si="380"/>
        <v>1</v>
      </c>
      <c r="DB277" s="1">
        <f t="shared" si="380"/>
        <v>0</v>
      </c>
      <c r="DC277" s="1">
        <f t="shared" si="380"/>
        <v>0</v>
      </c>
      <c r="DD277" s="1">
        <f t="shared" si="380"/>
        <v>0</v>
      </c>
      <c r="DE277" s="1">
        <f t="shared" si="380"/>
        <v>0</v>
      </c>
      <c r="DF277" s="1">
        <f t="shared" si="380"/>
        <v>0</v>
      </c>
      <c r="DG277" s="1">
        <f t="shared" si="380"/>
        <v>0</v>
      </c>
      <c r="DH277" s="1">
        <f t="shared" si="380"/>
        <v>0</v>
      </c>
      <c r="DI277" s="1">
        <f t="shared" si="380"/>
        <v>0</v>
      </c>
      <c r="DJ277" s="1">
        <f t="shared" si="381"/>
        <v>0</v>
      </c>
      <c r="DK277" s="1">
        <f t="shared" si="381"/>
        <v>0</v>
      </c>
      <c r="DL277" s="1">
        <f t="shared" si="381"/>
        <v>0</v>
      </c>
      <c r="DM277" s="1">
        <f t="shared" si="381"/>
        <v>0</v>
      </c>
      <c r="DN277" s="1">
        <f t="shared" si="381"/>
        <v>0</v>
      </c>
      <c r="DO277" s="1">
        <f t="shared" si="381"/>
        <v>0</v>
      </c>
      <c r="DP277" s="26"/>
      <c r="DQ277" s="26"/>
      <c r="DR277" s="26"/>
      <c r="DS277" s="26"/>
      <c r="DT277" s="26"/>
      <c r="DU277" s="142"/>
      <c r="DV277" s="26"/>
      <c r="DW277" s="48">
        <v>264</v>
      </c>
      <c r="DX277" s="26" t="str">
        <f>IFERROR(INDEX(AT$11:AT$2000,_xlfn.AGGREGATE(15,6,(ROW(AT$11:AT$2000)-ROW(AT$11)+1)/($AU$11:$AU$2000=$DY$8),ROWS(DX$11:DX277))),"")</f>
        <v/>
      </c>
      <c r="DY277" s="4" t="str">
        <f>IFERROR(INDEX(AU$11:AU$2000,_xlfn.AGGREGATE(15,6,(ROW(AU$11:AU$2000)-ROW(AU$11)+1)/($AU$11:$AU$2000=$DY$8),ROWS(DY$11:DY277))),"")</f>
        <v/>
      </c>
      <c r="DZ277" s="26" t="str">
        <f>IFERROR(INDEX(AV$11:AV$2000,_xlfn.AGGREGATE(15,6,(ROW(AV$11:AV$2000)-ROW(AV$11)+1)/($AU$11:$AU$2000=$DY$8),ROWS(DZ$11:DZ277))),"")</f>
        <v/>
      </c>
      <c r="EA277" s="26" t="str">
        <f>IFERROR(INDEX(AW$11:AW$2000,_xlfn.AGGREGATE(15,6,(ROW(AW$11:AW$2000)-ROW(AW$11)+1)/($AU$11:$AU$2000=$DY$8),ROWS(EA$11:EA277))),"")</f>
        <v/>
      </c>
      <c r="EB277" s="26" t="str">
        <f>IFERROR(INDEX(AX$11:AX$2000,_xlfn.AGGREGATE(15,6,(ROW(AX$11:AX$2000)-ROW(AX$11)+1)/($AU$11:$AU$2000=$DY$8),ROWS(EB$11:EB277))),"")</f>
        <v/>
      </c>
      <c r="EC277" s="26" t="str">
        <f>IFERROR(INDEX(AY$11:AY$2000,_xlfn.AGGREGATE(15,6,(ROW(AY$11:AY$2000)-ROW(AY$11)+1)/($AU$11:$AU$2000=$DY$8),ROWS(EC$11:EC277))),"")</f>
        <v/>
      </c>
      <c r="ED277" s="26" t="str">
        <f>IFERROR(INDEX(AZ$11:AZ$2000,_xlfn.AGGREGATE(15,6,(ROW(AZ$11:AZ$2000)-ROW(AZ$11)+1)/($AU$11:$AU$2000=$DY$8),ROWS(ED$11:ED277))),"")</f>
        <v/>
      </c>
      <c r="EE277" s="26" t="str">
        <f>IFERROR(INDEX(BA$11:BA$2000,_xlfn.AGGREGATE(15,6,(ROW(BA$11:BA$2000)-ROW(BA$11)+1)/($AU$11:$AU$2000=$DY$8),ROWS(EE$11:EE277))),"")</f>
        <v/>
      </c>
      <c r="EF277" s="26" t="str">
        <f>IFERROR(INDEX(BB$11:BB$2000,_xlfn.AGGREGATE(15,6,(ROW(BB$11:BB$2000)-ROW(BB$11)+1)/($AU$11:$AU$2000=$DY$8),ROWS(EF$11:EF277))),"")</f>
        <v/>
      </c>
      <c r="EG277" s="26" t="str">
        <f>IFERROR(INDEX(BC$11:BC$2000,_xlfn.AGGREGATE(15,6,(ROW(BC$11:BC$2000)-ROW(BC$11)+1)/($AU$11:$AU$2000=$DY$8),ROWS(EG$11:EG277))),"")</f>
        <v/>
      </c>
      <c r="EH277" s="26" t="str">
        <f>IFERROR(INDEX(BD$11:BD$2000,_xlfn.AGGREGATE(15,6,(ROW(BD$11:BD$2000)-ROW(BD$11)+1)/($AU$11:$AU$2000=$DY$8),ROWS(EH$11:EH277))),"")</f>
        <v/>
      </c>
      <c r="EI277" s="26" t="str">
        <f>IFERROR(INDEX(BE$11:BE$2000,_xlfn.AGGREGATE(15,6,(ROW(BE$11:BE$2000)-ROW(BE$11)+1)/($AU$11:$AU$2000=$DY$8),ROWS(EI$11:EI277))),"")</f>
        <v/>
      </c>
      <c r="EJ277" s="26" t="str">
        <f>IFERROR(INDEX(BF$11:BF$2000,_xlfn.AGGREGATE(15,6,(ROW(BF$11:BF$2000)-ROW(BF$11)+1)/($AU$11:$AU$2000=$DY$8),ROWS(EJ$11:EJ277))),"")</f>
        <v/>
      </c>
      <c r="EK277" s="26" t="str">
        <f>IFERROR(INDEX(BG$11:BG$2000,_xlfn.AGGREGATE(15,6,(ROW(BG$11:BG$2000)-ROW(BG$11)+1)/($AU$11:$AU$2000=$DY$8),ROWS(EK$11:EK277))),"")</f>
        <v/>
      </c>
      <c r="EL277" s="26" t="str">
        <f>IFERROR(INDEX(BH$11:BH$2000,_xlfn.AGGREGATE(15,6,(ROW(BH$11:BH$2000)-ROW(BH$11)+1)/($AU$11:$AU$2000=$DY$8),ROWS(EL$11:EL277))),"")</f>
        <v/>
      </c>
      <c r="EM277" s="26" t="str">
        <f>IFERROR(INDEX(BI$11:BI$2000,_xlfn.AGGREGATE(15,6,(ROW(BI$11:BI$2000)-ROW(BI$11)+1)/($AU$11:$AU$2000=$DY$8),ROWS(EM$11:EM277))),"")</f>
        <v/>
      </c>
      <c r="EN277" s="26" t="str">
        <f>IFERROR(INDEX(BJ$11:BJ$2000,_xlfn.AGGREGATE(15,6,(ROW(BJ$11:BJ$2000)-ROW(BJ$11)+1)/($AU$11:$AU$2000=$DY$8),ROWS(EN$11:EN277))),"")</f>
        <v/>
      </c>
      <c r="EO277" s="26" t="str">
        <f>IFERROR(INDEX(BK$11:BK$2000,_xlfn.AGGREGATE(15,6,(ROW(BK$11:BK$2000)-ROW(BK$11)+1)/($AU$11:$AU$2000=$DY$8),ROWS(EO$11:EO277))),"")</f>
        <v/>
      </c>
      <c r="EP277" s="26" t="str">
        <f>IFERROR(INDEX(BL$11:BL$2000,_xlfn.AGGREGATE(15,6,(ROW(BL$11:BL$2000)-ROW(BL$11)+1)/($AU$11:$AU$2000=$DY$8),ROWS(EP$11:EP277))),"")</f>
        <v/>
      </c>
      <c r="EQ277" s="26" t="str">
        <f>IFERROR(INDEX(BM$11:BM$2000,_xlfn.AGGREGATE(15,6,(ROW(BM$11:BM$2000)-ROW(BM$11)+1)/($AU$11:$AU$2000=$DY$8),ROWS(EQ$11:EQ277))),"")</f>
        <v/>
      </c>
      <c r="ER277" s="26" t="str">
        <f>IFERROR(INDEX(BN$11:BN$2000,_xlfn.AGGREGATE(15,6,(ROW(BN$11:BN$2000)-ROW(BN$11)+1)/($AU$11:$AU$2000=$DY$8),ROWS(ER$11:ER277))),"")</f>
        <v/>
      </c>
      <c r="ES277" s="26" t="str">
        <f>IFERROR(INDEX(BO$11:BO$2000,_xlfn.AGGREGATE(15,6,(ROW(BO$11:BO$2000)-ROW(BO$11)+1)/($AU$11:$AU$2000=$DY$8),ROWS(ES$11:ES277))),"")</f>
        <v/>
      </c>
      <c r="ET277" s="63" t="str">
        <f>IFERROR(INDEX(BP$11:BP$2000,_xlfn.AGGREGATE(15,6,(ROW(BP$11:BP$2000)-ROW(BP$11)+1)/($AU$11:$AU$2000=$DY$8),ROWS(ET$11:ET277))),"")</f>
        <v/>
      </c>
      <c r="EU277" s="25"/>
      <c r="EX277" s="25"/>
      <c r="EY277" s="25"/>
      <c r="EZ277" s="25"/>
      <c r="FA277" s="25"/>
      <c r="FB277" s="25"/>
      <c r="FC277" s="25"/>
      <c r="FD277" s="25"/>
      <c r="FE277" s="25"/>
      <c r="FF277" s="25"/>
      <c r="FG277" s="25"/>
      <c r="FH277" s="25"/>
      <c r="FI277" s="25"/>
      <c r="FJ277" s="25"/>
      <c r="FK277" s="25"/>
      <c r="FL277" s="25"/>
      <c r="FM277" s="25"/>
      <c r="FN277" s="25"/>
      <c r="FO277" s="25"/>
      <c r="FP277" s="25"/>
      <c r="FQ277" s="25"/>
      <c r="FR277" s="25"/>
      <c r="FS277" s="25"/>
      <c r="FT277" s="25"/>
      <c r="FU277" s="49"/>
      <c r="FV277" s="21"/>
      <c r="FW277" s="25"/>
      <c r="FX277" s="25"/>
      <c r="FY277" s="25"/>
      <c r="FZ277" s="25"/>
      <c r="GA277" s="25"/>
      <c r="GB277" s="25"/>
      <c r="GC277" s="25"/>
      <c r="GD277" s="25"/>
      <c r="GE277" s="25"/>
      <c r="GF277" s="25"/>
      <c r="GG277" s="25"/>
      <c r="GH277" s="25"/>
      <c r="GI277" s="25"/>
      <c r="GJ277" s="25"/>
      <c r="GK277" s="25"/>
      <c r="GL277" s="25"/>
      <c r="GM277" s="25"/>
      <c r="GN277" s="25"/>
    </row>
    <row r="278" spans="14:196" x14ac:dyDescent="0.3">
      <c r="N278" s="2"/>
      <c r="O278" s="25"/>
      <c r="P278" s="25"/>
      <c r="Q278" s="25"/>
      <c r="R278" s="25"/>
      <c r="S278" s="25"/>
      <c r="T278" s="25"/>
      <c r="U278" s="25"/>
      <c r="V278" s="2"/>
      <c r="W278" s="2"/>
      <c r="X278" s="2"/>
      <c r="Y278" s="25"/>
      <c r="Z278" s="25"/>
      <c r="AA278" s="25"/>
      <c r="AB278" s="2"/>
      <c r="AC278" s="25"/>
      <c r="AD278" s="25"/>
      <c r="AE278" s="25"/>
      <c r="AF278" s="25"/>
      <c r="AG278" s="25"/>
      <c r="AH278" s="25"/>
      <c r="AI278" s="25"/>
      <c r="AJ278" s="25"/>
      <c r="AK278" s="25"/>
      <c r="AL278" s="25"/>
      <c r="AM278" s="25"/>
      <c r="AN278" s="25"/>
      <c r="AO278" s="25"/>
      <c r="AP278" s="25"/>
      <c r="AQ278" s="25"/>
      <c r="AR278" s="142"/>
      <c r="AS278" s="18">
        <v>16</v>
      </c>
      <c r="AT278" s="26" t="s">
        <v>122</v>
      </c>
      <c r="AU278" s="4" t="str">
        <f t="shared" si="360"/>
        <v>FAIL</v>
      </c>
      <c r="AV278" s="26">
        <v>1</v>
      </c>
      <c r="AW278" s="26">
        <v>3</v>
      </c>
      <c r="AX278" s="26">
        <v>3</v>
      </c>
      <c r="AY278" s="26">
        <v>3</v>
      </c>
      <c r="AZ278" s="26">
        <v>1</v>
      </c>
      <c r="BA278" s="26">
        <v>1</v>
      </c>
      <c r="BB278" s="26">
        <v>1</v>
      </c>
      <c r="BC278" s="26">
        <v>1</v>
      </c>
      <c r="BD278" s="26">
        <f t="shared" si="361"/>
        <v>230</v>
      </c>
      <c r="BE278" s="26">
        <f t="shared" si="361"/>
        <v>0</v>
      </c>
      <c r="BF278" s="26">
        <f t="shared" si="361"/>
        <v>262</v>
      </c>
      <c r="BG278" s="63">
        <f t="shared" si="361"/>
        <v>16</v>
      </c>
      <c r="BH278" s="26"/>
      <c r="BI278" s="138">
        <f t="shared" si="362"/>
        <v>230</v>
      </c>
      <c r="BJ278" s="138">
        <f t="shared" si="363"/>
        <v>492</v>
      </c>
      <c r="BK278" s="138">
        <f t="shared" si="364"/>
        <v>754</v>
      </c>
      <c r="BL278" s="138">
        <f t="shared" si="365"/>
        <v>1016</v>
      </c>
      <c r="BM278" s="138">
        <f t="shared" si="366"/>
        <v>1246</v>
      </c>
      <c r="BN278" s="138">
        <f t="shared" si="367"/>
        <v>1476</v>
      </c>
      <c r="BO278" s="138">
        <f t="shared" si="368"/>
        <v>1706</v>
      </c>
      <c r="BP278" s="138">
        <f t="shared" si="369"/>
        <v>0</v>
      </c>
      <c r="BQ278" s="26"/>
      <c r="BR278" s="26" t="str">
        <f t="shared" si="370"/>
        <v>yes3</v>
      </c>
      <c r="BS278" s="26" t="str">
        <f t="shared" si="376"/>
        <v>Int</v>
      </c>
      <c r="BT278" s="26"/>
      <c r="BU278" s="26"/>
      <c r="BV278" s="1">
        <f t="shared" si="377"/>
        <v>0</v>
      </c>
      <c r="BW278" s="1">
        <f t="shared" si="377"/>
        <v>0</v>
      </c>
      <c r="BX278" s="1">
        <f t="shared" si="377"/>
        <v>0</v>
      </c>
      <c r="BY278" s="1">
        <f t="shared" si="377"/>
        <v>0</v>
      </c>
      <c r="BZ278" s="1">
        <f t="shared" si="377"/>
        <v>0</v>
      </c>
      <c r="CA278" s="1">
        <f t="shared" si="377"/>
        <v>0</v>
      </c>
      <c r="CB278" s="1">
        <f t="shared" si="377"/>
        <v>0</v>
      </c>
      <c r="CC278" s="1">
        <f t="shared" si="377"/>
        <v>0</v>
      </c>
      <c r="CD278" s="1">
        <f t="shared" si="377"/>
        <v>0</v>
      </c>
      <c r="CE278" s="1">
        <f t="shared" si="377"/>
        <v>0</v>
      </c>
      <c r="CF278" s="1">
        <f t="shared" si="378"/>
        <v>0</v>
      </c>
      <c r="CG278" s="1">
        <f t="shared" si="378"/>
        <v>0</v>
      </c>
      <c r="CH278" s="1">
        <f t="shared" si="378"/>
        <v>1</v>
      </c>
      <c r="CI278" s="1">
        <f t="shared" si="378"/>
        <v>0</v>
      </c>
      <c r="CJ278" s="1">
        <f t="shared" si="378"/>
        <v>0</v>
      </c>
      <c r="CK278" s="1">
        <f t="shared" si="378"/>
        <v>0</v>
      </c>
      <c r="CL278" s="1">
        <f t="shared" si="378"/>
        <v>0</v>
      </c>
      <c r="CM278" s="1">
        <f t="shared" si="378"/>
        <v>0</v>
      </c>
      <c r="CN278" s="1">
        <f t="shared" si="378"/>
        <v>0</v>
      </c>
      <c r="CO278" s="1">
        <f t="shared" si="378"/>
        <v>0</v>
      </c>
      <c r="CP278" s="1">
        <f t="shared" si="379"/>
        <v>0</v>
      </c>
      <c r="CQ278" s="1">
        <f t="shared" si="379"/>
        <v>0</v>
      </c>
      <c r="CR278" s="1">
        <f t="shared" si="379"/>
        <v>0</v>
      </c>
      <c r="CS278" s="1">
        <f t="shared" si="379"/>
        <v>0</v>
      </c>
      <c r="CT278" s="1">
        <f t="shared" si="379"/>
        <v>0</v>
      </c>
      <c r="CU278" s="1">
        <f t="shared" si="379"/>
        <v>0</v>
      </c>
      <c r="CV278" s="1">
        <f t="shared" si="379"/>
        <v>0</v>
      </c>
      <c r="CW278" s="1">
        <f t="shared" si="379"/>
        <v>0</v>
      </c>
      <c r="CX278" s="1">
        <f t="shared" si="379"/>
        <v>0</v>
      </c>
      <c r="CY278" s="1">
        <f t="shared" si="379"/>
        <v>0</v>
      </c>
      <c r="CZ278" s="1">
        <f t="shared" si="380"/>
        <v>0</v>
      </c>
      <c r="DA278" s="1">
        <f t="shared" si="380"/>
        <v>1</v>
      </c>
      <c r="DB278" s="1">
        <f t="shared" si="380"/>
        <v>0</v>
      </c>
      <c r="DC278" s="1">
        <f t="shared" si="380"/>
        <v>0</v>
      </c>
      <c r="DD278" s="1">
        <f t="shared" si="380"/>
        <v>0</v>
      </c>
      <c r="DE278" s="1">
        <f t="shared" si="380"/>
        <v>0</v>
      </c>
      <c r="DF278" s="1">
        <f t="shared" si="380"/>
        <v>0</v>
      </c>
      <c r="DG278" s="1">
        <f t="shared" si="380"/>
        <v>0</v>
      </c>
      <c r="DH278" s="1">
        <f t="shared" si="380"/>
        <v>0</v>
      </c>
      <c r="DI278" s="1">
        <f t="shared" si="380"/>
        <v>0</v>
      </c>
      <c r="DJ278" s="1">
        <f t="shared" si="381"/>
        <v>0</v>
      </c>
      <c r="DK278" s="1">
        <f t="shared" si="381"/>
        <v>0</v>
      </c>
      <c r="DL278" s="1">
        <f t="shared" si="381"/>
        <v>0</v>
      </c>
      <c r="DM278" s="1">
        <f t="shared" si="381"/>
        <v>0</v>
      </c>
      <c r="DN278" s="1">
        <f t="shared" si="381"/>
        <v>0</v>
      </c>
      <c r="DO278" s="1">
        <f t="shared" si="381"/>
        <v>0</v>
      </c>
      <c r="DP278" s="26"/>
      <c r="DQ278" s="26"/>
      <c r="DR278" s="26"/>
      <c r="DS278" s="26"/>
      <c r="DT278" s="26"/>
      <c r="DU278" s="142"/>
      <c r="DV278" s="26"/>
      <c r="DW278" s="48">
        <v>265</v>
      </c>
      <c r="DX278" s="26" t="str">
        <f>IFERROR(INDEX(AT$11:AT$2000,_xlfn.AGGREGATE(15,6,(ROW(AT$11:AT$2000)-ROW(AT$11)+1)/($AU$11:$AU$2000=$DY$8),ROWS(DX$11:DX278))),"")</f>
        <v/>
      </c>
      <c r="DY278" s="4" t="str">
        <f>IFERROR(INDEX(AU$11:AU$2000,_xlfn.AGGREGATE(15,6,(ROW(AU$11:AU$2000)-ROW(AU$11)+1)/($AU$11:$AU$2000=$DY$8),ROWS(DY$11:DY278))),"")</f>
        <v/>
      </c>
      <c r="DZ278" s="26" t="str">
        <f>IFERROR(INDEX(AV$11:AV$2000,_xlfn.AGGREGATE(15,6,(ROW(AV$11:AV$2000)-ROW(AV$11)+1)/($AU$11:$AU$2000=$DY$8),ROWS(DZ$11:DZ278))),"")</f>
        <v/>
      </c>
      <c r="EA278" s="26" t="str">
        <f>IFERROR(INDEX(AW$11:AW$2000,_xlfn.AGGREGATE(15,6,(ROW(AW$11:AW$2000)-ROW(AW$11)+1)/($AU$11:$AU$2000=$DY$8),ROWS(EA$11:EA278))),"")</f>
        <v/>
      </c>
      <c r="EB278" s="26" t="str">
        <f>IFERROR(INDEX(AX$11:AX$2000,_xlfn.AGGREGATE(15,6,(ROW(AX$11:AX$2000)-ROW(AX$11)+1)/($AU$11:$AU$2000=$DY$8),ROWS(EB$11:EB278))),"")</f>
        <v/>
      </c>
      <c r="EC278" s="26" t="str">
        <f>IFERROR(INDEX(AY$11:AY$2000,_xlfn.AGGREGATE(15,6,(ROW(AY$11:AY$2000)-ROW(AY$11)+1)/($AU$11:$AU$2000=$DY$8),ROWS(EC$11:EC278))),"")</f>
        <v/>
      </c>
      <c r="ED278" s="26" t="str">
        <f>IFERROR(INDEX(AZ$11:AZ$2000,_xlfn.AGGREGATE(15,6,(ROW(AZ$11:AZ$2000)-ROW(AZ$11)+1)/($AU$11:$AU$2000=$DY$8),ROWS(ED$11:ED278))),"")</f>
        <v/>
      </c>
      <c r="EE278" s="26" t="str">
        <f>IFERROR(INDEX(BA$11:BA$2000,_xlfn.AGGREGATE(15,6,(ROW(BA$11:BA$2000)-ROW(BA$11)+1)/($AU$11:$AU$2000=$DY$8),ROWS(EE$11:EE278))),"")</f>
        <v/>
      </c>
      <c r="EF278" s="26" t="str">
        <f>IFERROR(INDEX(BB$11:BB$2000,_xlfn.AGGREGATE(15,6,(ROW(BB$11:BB$2000)-ROW(BB$11)+1)/($AU$11:$AU$2000=$DY$8),ROWS(EF$11:EF278))),"")</f>
        <v/>
      </c>
      <c r="EG278" s="26" t="str">
        <f>IFERROR(INDEX(BC$11:BC$2000,_xlfn.AGGREGATE(15,6,(ROW(BC$11:BC$2000)-ROW(BC$11)+1)/($AU$11:$AU$2000=$DY$8),ROWS(EG$11:EG278))),"")</f>
        <v/>
      </c>
      <c r="EH278" s="26" t="str">
        <f>IFERROR(INDEX(BD$11:BD$2000,_xlfn.AGGREGATE(15,6,(ROW(BD$11:BD$2000)-ROW(BD$11)+1)/($AU$11:$AU$2000=$DY$8),ROWS(EH$11:EH278))),"")</f>
        <v/>
      </c>
      <c r="EI278" s="26" t="str">
        <f>IFERROR(INDEX(BE$11:BE$2000,_xlfn.AGGREGATE(15,6,(ROW(BE$11:BE$2000)-ROW(BE$11)+1)/($AU$11:$AU$2000=$DY$8),ROWS(EI$11:EI278))),"")</f>
        <v/>
      </c>
      <c r="EJ278" s="26" t="str">
        <f>IFERROR(INDEX(BF$11:BF$2000,_xlfn.AGGREGATE(15,6,(ROW(BF$11:BF$2000)-ROW(BF$11)+1)/($AU$11:$AU$2000=$DY$8),ROWS(EJ$11:EJ278))),"")</f>
        <v/>
      </c>
      <c r="EK278" s="26" t="str">
        <f>IFERROR(INDEX(BG$11:BG$2000,_xlfn.AGGREGATE(15,6,(ROW(BG$11:BG$2000)-ROW(BG$11)+1)/($AU$11:$AU$2000=$DY$8),ROWS(EK$11:EK278))),"")</f>
        <v/>
      </c>
      <c r="EL278" s="26" t="str">
        <f>IFERROR(INDEX(BH$11:BH$2000,_xlfn.AGGREGATE(15,6,(ROW(BH$11:BH$2000)-ROW(BH$11)+1)/($AU$11:$AU$2000=$DY$8),ROWS(EL$11:EL278))),"")</f>
        <v/>
      </c>
      <c r="EM278" s="26" t="str">
        <f>IFERROR(INDEX(BI$11:BI$2000,_xlfn.AGGREGATE(15,6,(ROW(BI$11:BI$2000)-ROW(BI$11)+1)/($AU$11:$AU$2000=$DY$8),ROWS(EM$11:EM278))),"")</f>
        <v/>
      </c>
      <c r="EN278" s="26" t="str">
        <f>IFERROR(INDEX(BJ$11:BJ$2000,_xlfn.AGGREGATE(15,6,(ROW(BJ$11:BJ$2000)-ROW(BJ$11)+1)/($AU$11:$AU$2000=$DY$8),ROWS(EN$11:EN278))),"")</f>
        <v/>
      </c>
      <c r="EO278" s="26" t="str">
        <f>IFERROR(INDEX(BK$11:BK$2000,_xlfn.AGGREGATE(15,6,(ROW(BK$11:BK$2000)-ROW(BK$11)+1)/($AU$11:$AU$2000=$DY$8),ROWS(EO$11:EO278))),"")</f>
        <v/>
      </c>
      <c r="EP278" s="26" t="str">
        <f>IFERROR(INDEX(BL$11:BL$2000,_xlfn.AGGREGATE(15,6,(ROW(BL$11:BL$2000)-ROW(BL$11)+1)/($AU$11:$AU$2000=$DY$8),ROWS(EP$11:EP278))),"")</f>
        <v/>
      </c>
      <c r="EQ278" s="26" t="str">
        <f>IFERROR(INDEX(BM$11:BM$2000,_xlfn.AGGREGATE(15,6,(ROW(BM$11:BM$2000)-ROW(BM$11)+1)/($AU$11:$AU$2000=$DY$8),ROWS(EQ$11:EQ278))),"")</f>
        <v/>
      </c>
      <c r="ER278" s="26" t="str">
        <f>IFERROR(INDEX(BN$11:BN$2000,_xlfn.AGGREGATE(15,6,(ROW(BN$11:BN$2000)-ROW(BN$11)+1)/($AU$11:$AU$2000=$DY$8),ROWS(ER$11:ER278))),"")</f>
        <v/>
      </c>
      <c r="ES278" s="26" t="str">
        <f>IFERROR(INDEX(BO$11:BO$2000,_xlfn.AGGREGATE(15,6,(ROW(BO$11:BO$2000)-ROW(BO$11)+1)/($AU$11:$AU$2000=$DY$8),ROWS(ES$11:ES278))),"")</f>
        <v/>
      </c>
      <c r="ET278" s="63" t="str">
        <f>IFERROR(INDEX(BP$11:BP$2000,_xlfn.AGGREGATE(15,6,(ROW(BP$11:BP$2000)-ROW(BP$11)+1)/($AU$11:$AU$2000=$DY$8),ROWS(ET$11:ET278))),"")</f>
        <v/>
      </c>
      <c r="EU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49"/>
      <c r="FV278" s="21"/>
      <c r="FW278" s="25"/>
      <c r="FX278" s="25"/>
      <c r="FY278" s="25"/>
      <c r="FZ278" s="25"/>
      <c r="GA278" s="25"/>
      <c r="GB278" s="25"/>
      <c r="GC278" s="25"/>
      <c r="GD278" s="25"/>
      <c r="GE278" s="25"/>
      <c r="GF278" s="25"/>
      <c r="GG278" s="25"/>
      <c r="GH278" s="25"/>
      <c r="GI278" s="25"/>
      <c r="GJ278" s="25"/>
      <c r="GK278" s="25"/>
      <c r="GL278" s="25"/>
      <c r="GM278" s="25"/>
      <c r="GN278" s="25"/>
    </row>
    <row r="279" spans="14:196" x14ac:dyDescent="0.3">
      <c r="N279" s="2"/>
      <c r="O279" s="25"/>
      <c r="P279" s="25"/>
      <c r="Q279" s="25"/>
      <c r="R279" s="25"/>
      <c r="S279" s="25"/>
      <c r="T279" s="25"/>
      <c r="U279" s="25"/>
      <c r="V279" s="2"/>
      <c r="W279" s="2"/>
      <c r="X279" s="2"/>
      <c r="Y279" s="25"/>
      <c r="Z279" s="25"/>
      <c r="AA279" s="25"/>
      <c r="AB279" s="2"/>
      <c r="AC279" s="25"/>
      <c r="AD279" s="25"/>
      <c r="AE279" s="25"/>
      <c r="AF279" s="25"/>
      <c r="AG279" s="25"/>
      <c r="AH279" s="25"/>
      <c r="AI279" s="25"/>
      <c r="AJ279" s="25"/>
      <c r="AK279" s="25"/>
      <c r="AL279" s="25"/>
      <c r="AM279" s="25"/>
      <c r="AN279" s="25"/>
      <c r="AO279" s="25"/>
      <c r="AP279" s="25"/>
      <c r="AQ279" s="25"/>
      <c r="AR279" s="142"/>
      <c r="AS279" s="18">
        <v>17</v>
      </c>
      <c r="AT279" s="26" t="s">
        <v>122</v>
      </c>
      <c r="AU279" s="4" t="str">
        <f t="shared" si="360"/>
        <v>FAIL</v>
      </c>
      <c r="AV279" s="26">
        <v>1</v>
      </c>
      <c r="AW279" s="26">
        <v>3</v>
      </c>
      <c r="AX279" s="26">
        <v>3</v>
      </c>
      <c r="AY279" s="26">
        <v>3</v>
      </c>
      <c r="AZ279" s="26">
        <v>1</v>
      </c>
      <c r="BA279" s="26">
        <v>1</v>
      </c>
      <c r="BB279" s="26">
        <v>1</v>
      </c>
      <c r="BC279" s="26">
        <v>1</v>
      </c>
      <c r="BD279" s="26">
        <f t="shared" si="361"/>
        <v>229</v>
      </c>
      <c r="BE279" s="26">
        <f t="shared" si="361"/>
        <v>0</v>
      </c>
      <c r="BF279" s="26">
        <f t="shared" si="361"/>
        <v>263</v>
      </c>
      <c r="BG279" s="63">
        <f t="shared" si="361"/>
        <v>17</v>
      </c>
      <c r="BH279" s="26"/>
      <c r="BI279" s="138">
        <f t="shared" si="362"/>
        <v>229</v>
      </c>
      <c r="BJ279" s="138">
        <f t="shared" si="363"/>
        <v>492</v>
      </c>
      <c r="BK279" s="138">
        <f t="shared" si="364"/>
        <v>755</v>
      </c>
      <c r="BL279" s="138">
        <f t="shared" si="365"/>
        <v>1018</v>
      </c>
      <c r="BM279" s="138">
        <f t="shared" si="366"/>
        <v>1247</v>
      </c>
      <c r="BN279" s="138">
        <f t="shared" si="367"/>
        <v>1476</v>
      </c>
      <c r="BO279" s="138">
        <f t="shared" si="368"/>
        <v>1705</v>
      </c>
      <c r="BP279" s="138">
        <f t="shared" si="369"/>
        <v>0</v>
      </c>
      <c r="BQ279" s="26"/>
      <c r="BR279" s="26" t="str">
        <f t="shared" si="370"/>
        <v>yes3</v>
      </c>
      <c r="BS279" s="26" t="str">
        <f t="shared" si="376"/>
        <v>Int</v>
      </c>
      <c r="BT279" s="26"/>
      <c r="BU279" s="26"/>
      <c r="BV279" s="1">
        <f t="shared" si="377"/>
        <v>0</v>
      </c>
      <c r="BW279" s="1">
        <f t="shared" si="377"/>
        <v>0</v>
      </c>
      <c r="BX279" s="1">
        <f t="shared" si="377"/>
        <v>0</v>
      </c>
      <c r="BY279" s="1">
        <f t="shared" si="377"/>
        <v>0</v>
      </c>
      <c r="BZ279" s="1">
        <f t="shared" si="377"/>
        <v>0</v>
      </c>
      <c r="CA279" s="1">
        <f t="shared" si="377"/>
        <v>0</v>
      </c>
      <c r="CB279" s="1">
        <f t="shared" si="377"/>
        <v>0</v>
      </c>
      <c r="CC279" s="1">
        <f t="shared" si="377"/>
        <v>0</v>
      </c>
      <c r="CD279" s="1">
        <f t="shared" si="377"/>
        <v>0</v>
      </c>
      <c r="CE279" s="1">
        <f t="shared" si="377"/>
        <v>0</v>
      </c>
      <c r="CF279" s="1">
        <f t="shared" si="378"/>
        <v>0</v>
      </c>
      <c r="CG279" s="1">
        <f t="shared" si="378"/>
        <v>0</v>
      </c>
      <c r="CH279" s="1">
        <f t="shared" si="378"/>
        <v>1</v>
      </c>
      <c r="CI279" s="1">
        <f t="shared" si="378"/>
        <v>0</v>
      </c>
      <c r="CJ279" s="1">
        <f t="shared" si="378"/>
        <v>0</v>
      </c>
      <c r="CK279" s="1">
        <f t="shared" si="378"/>
        <v>0</v>
      </c>
      <c r="CL279" s="1">
        <f t="shared" si="378"/>
        <v>0</v>
      </c>
      <c r="CM279" s="1">
        <f t="shared" si="378"/>
        <v>0</v>
      </c>
      <c r="CN279" s="1">
        <f t="shared" si="378"/>
        <v>0</v>
      </c>
      <c r="CO279" s="1">
        <f t="shared" si="378"/>
        <v>0</v>
      </c>
      <c r="CP279" s="1">
        <f t="shared" si="379"/>
        <v>0</v>
      </c>
      <c r="CQ279" s="1">
        <f t="shared" si="379"/>
        <v>0</v>
      </c>
      <c r="CR279" s="1">
        <f t="shared" si="379"/>
        <v>0</v>
      </c>
      <c r="CS279" s="1">
        <f t="shared" si="379"/>
        <v>0</v>
      </c>
      <c r="CT279" s="1">
        <f t="shared" si="379"/>
        <v>0</v>
      </c>
      <c r="CU279" s="1">
        <f t="shared" si="379"/>
        <v>0</v>
      </c>
      <c r="CV279" s="1">
        <f t="shared" si="379"/>
        <v>0</v>
      </c>
      <c r="CW279" s="1">
        <f t="shared" si="379"/>
        <v>0</v>
      </c>
      <c r="CX279" s="1">
        <f t="shared" si="379"/>
        <v>0</v>
      </c>
      <c r="CY279" s="1">
        <f t="shared" si="379"/>
        <v>0</v>
      </c>
      <c r="CZ279" s="1">
        <f t="shared" si="380"/>
        <v>0</v>
      </c>
      <c r="DA279" s="1">
        <f t="shared" si="380"/>
        <v>1</v>
      </c>
      <c r="DB279" s="1">
        <f t="shared" si="380"/>
        <v>0</v>
      </c>
      <c r="DC279" s="1">
        <f t="shared" si="380"/>
        <v>0</v>
      </c>
      <c r="DD279" s="1">
        <f t="shared" si="380"/>
        <v>0</v>
      </c>
      <c r="DE279" s="1">
        <f t="shared" si="380"/>
        <v>0</v>
      </c>
      <c r="DF279" s="1">
        <f t="shared" si="380"/>
        <v>0</v>
      </c>
      <c r="DG279" s="1">
        <f t="shared" si="380"/>
        <v>0</v>
      </c>
      <c r="DH279" s="1">
        <f t="shared" si="380"/>
        <v>0</v>
      </c>
      <c r="DI279" s="1">
        <f t="shared" si="380"/>
        <v>0</v>
      </c>
      <c r="DJ279" s="1">
        <f t="shared" si="381"/>
        <v>0</v>
      </c>
      <c r="DK279" s="1">
        <f t="shared" si="381"/>
        <v>0</v>
      </c>
      <c r="DL279" s="1">
        <f t="shared" si="381"/>
        <v>0</v>
      </c>
      <c r="DM279" s="1">
        <f t="shared" si="381"/>
        <v>0</v>
      </c>
      <c r="DN279" s="1">
        <f t="shared" si="381"/>
        <v>0</v>
      </c>
      <c r="DO279" s="1">
        <f t="shared" si="381"/>
        <v>0</v>
      </c>
      <c r="DP279" s="26"/>
      <c r="DQ279" s="26"/>
      <c r="DR279" s="26"/>
      <c r="DS279" s="26"/>
      <c r="DT279" s="26"/>
      <c r="DU279" s="142"/>
      <c r="DV279" s="26"/>
      <c r="DW279" s="48">
        <v>266</v>
      </c>
      <c r="DX279" s="26" t="str">
        <f>IFERROR(INDEX(AT$11:AT$2000,_xlfn.AGGREGATE(15,6,(ROW(AT$11:AT$2000)-ROW(AT$11)+1)/($AU$11:$AU$2000=$DY$8),ROWS(DX$11:DX279))),"")</f>
        <v/>
      </c>
      <c r="DY279" s="4" t="str">
        <f>IFERROR(INDEX(AU$11:AU$2000,_xlfn.AGGREGATE(15,6,(ROW(AU$11:AU$2000)-ROW(AU$11)+1)/($AU$11:$AU$2000=$DY$8),ROWS(DY$11:DY279))),"")</f>
        <v/>
      </c>
      <c r="DZ279" s="26" t="str">
        <f>IFERROR(INDEX(AV$11:AV$2000,_xlfn.AGGREGATE(15,6,(ROW(AV$11:AV$2000)-ROW(AV$11)+1)/($AU$11:$AU$2000=$DY$8),ROWS(DZ$11:DZ279))),"")</f>
        <v/>
      </c>
      <c r="EA279" s="26" t="str">
        <f>IFERROR(INDEX(AW$11:AW$2000,_xlfn.AGGREGATE(15,6,(ROW(AW$11:AW$2000)-ROW(AW$11)+1)/($AU$11:$AU$2000=$DY$8),ROWS(EA$11:EA279))),"")</f>
        <v/>
      </c>
      <c r="EB279" s="26" t="str">
        <f>IFERROR(INDEX(AX$11:AX$2000,_xlfn.AGGREGATE(15,6,(ROW(AX$11:AX$2000)-ROW(AX$11)+1)/($AU$11:$AU$2000=$DY$8),ROWS(EB$11:EB279))),"")</f>
        <v/>
      </c>
      <c r="EC279" s="26" t="str">
        <f>IFERROR(INDEX(AY$11:AY$2000,_xlfn.AGGREGATE(15,6,(ROW(AY$11:AY$2000)-ROW(AY$11)+1)/($AU$11:$AU$2000=$DY$8),ROWS(EC$11:EC279))),"")</f>
        <v/>
      </c>
      <c r="ED279" s="26" t="str">
        <f>IFERROR(INDEX(AZ$11:AZ$2000,_xlfn.AGGREGATE(15,6,(ROW(AZ$11:AZ$2000)-ROW(AZ$11)+1)/($AU$11:$AU$2000=$DY$8),ROWS(ED$11:ED279))),"")</f>
        <v/>
      </c>
      <c r="EE279" s="26" t="str">
        <f>IFERROR(INDEX(BA$11:BA$2000,_xlfn.AGGREGATE(15,6,(ROW(BA$11:BA$2000)-ROW(BA$11)+1)/($AU$11:$AU$2000=$DY$8),ROWS(EE$11:EE279))),"")</f>
        <v/>
      </c>
      <c r="EF279" s="26" t="str">
        <f>IFERROR(INDEX(BB$11:BB$2000,_xlfn.AGGREGATE(15,6,(ROW(BB$11:BB$2000)-ROW(BB$11)+1)/($AU$11:$AU$2000=$DY$8),ROWS(EF$11:EF279))),"")</f>
        <v/>
      </c>
      <c r="EG279" s="26" t="str">
        <f>IFERROR(INDEX(BC$11:BC$2000,_xlfn.AGGREGATE(15,6,(ROW(BC$11:BC$2000)-ROW(BC$11)+1)/($AU$11:$AU$2000=$DY$8),ROWS(EG$11:EG279))),"")</f>
        <v/>
      </c>
      <c r="EH279" s="26" t="str">
        <f>IFERROR(INDEX(BD$11:BD$2000,_xlfn.AGGREGATE(15,6,(ROW(BD$11:BD$2000)-ROW(BD$11)+1)/($AU$11:$AU$2000=$DY$8),ROWS(EH$11:EH279))),"")</f>
        <v/>
      </c>
      <c r="EI279" s="26" t="str">
        <f>IFERROR(INDEX(BE$11:BE$2000,_xlfn.AGGREGATE(15,6,(ROW(BE$11:BE$2000)-ROW(BE$11)+1)/($AU$11:$AU$2000=$DY$8),ROWS(EI$11:EI279))),"")</f>
        <v/>
      </c>
      <c r="EJ279" s="26" t="str">
        <f>IFERROR(INDEX(BF$11:BF$2000,_xlfn.AGGREGATE(15,6,(ROW(BF$11:BF$2000)-ROW(BF$11)+1)/($AU$11:$AU$2000=$DY$8),ROWS(EJ$11:EJ279))),"")</f>
        <v/>
      </c>
      <c r="EK279" s="26" t="str">
        <f>IFERROR(INDEX(BG$11:BG$2000,_xlfn.AGGREGATE(15,6,(ROW(BG$11:BG$2000)-ROW(BG$11)+1)/($AU$11:$AU$2000=$DY$8),ROWS(EK$11:EK279))),"")</f>
        <v/>
      </c>
      <c r="EL279" s="26" t="str">
        <f>IFERROR(INDEX(BH$11:BH$2000,_xlfn.AGGREGATE(15,6,(ROW(BH$11:BH$2000)-ROW(BH$11)+1)/($AU$11:$AU$2000=$DY$8),ROWS(EL$11:EL279))),"")</f>
        <v/>
      </c>
      <c r="EM279" s="26" t="str">
        <f>IFERROR(INDEX(BI$11:BI$2000,_xlfn.AGGREGATE(15,6,(ROW(BI$11:BI$2000)-ROW(BI$11)+1)/($AU$11:$AU$2000=$DY$8),ROWS(EM$11:EM279))),"")</f>
        <v/>
      </c>
      <c r="EN279" s="26" t="str">
        <f>IFERROR(INDEX(BJ$11:BJ$2000,_xlfn.AGGREGATE(15,6,(ROW(BJ$11:BJ$2000)-ROW(BJ$11)+1)/($AU$11:$AU$2000=$DY$8),ROWS(EN$11:EN279))),"")</f>
        <v/>
      </c>
      <c r="EO279" s="26" t="str">
        <f>IFERROR(INDEX(BK$11:BK$2000,_xlfn.AGGREGATE(15,6,(ROW(BK$11:BK$2000)-ROW(BK$11)+1)/($AU$11:$AU$2000=$DY$8),ROWS(EO$11:EO279))),"")</f>
        <v/>
      </c>
      <c r="EP279" s="26" t="str">
        <f>IFERROR(INDEX(BL$11:BL$2000,_xlfn.AGGREGATE(15,6,(ROW(BL$11:BL$2000)-ROW(BL$11)+1)/($AU$11:$AU$2000=$DY$8),ROWS(EP$11:EP279))),"")</f>
        <v/>
      </c>
      <c r="EQ279" s="26" t="str">
        <f>IFERROR(INDEX(BM$11:BM$2000,_xlfn.AGGREGATE(15,6,(ROW(BM$11:BM$2000)-ROW(BM$11)+1)/($AU$11:$AU$2000=$DY$8),ROWS(EQ$11:EQ279))),"")</f>
        <v/>
      </c>
      <c r="ER279" s="26" t="str">
        <f>IFERROR(INDEX(BN$11:BN$2000,_xlfn.AGGREGATE(15,6,(ROW(BN$11:BN$2000)-ROW(BN$11)+1)/($AU$11:$AU$2000=$DY$8),ROWS(ER$11:ER279))),"")</f>
        <v/>
      </c>
      <c r="ES279" s="26" t="str">
        <f>IFERROR(INDEX(BO$11:BO$2000,_xlfn.AGGREGATE(15,6,(ROW(BO$11:BO$2000)-ROW(BO$11)+1)/($AU$11:$AU$2000=$DY$8),ROWS(ES$11:ES279))),"")</f>
        <v/>
      </c>
      <c r="ET279" s="63" t="str">
        <f>IFERROR(INDEX(BP$11:BP$2000,_xlfn.AGGREGATE(15,6,(ROW(BP$11:BP$2000)-ROW(BP$11)+1)/($AU$11:$AU$2000=$DY$8),ROWS(ET$11:ET279))),"")</f>
        <v/>
      </c>
      <c r="EU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49"/>
      <c r="FV279" s="21"/>
      <c r="FW279" s="25"/>
      <c r="FX279" s="25"/>
      <c r="FY279" s="25"/>
      <c r="FZ279" s="25"/>
      <c r="GA279" s="25"/>
      <c r="GB279" s="25"/>
      <c r="GC279" s="25"/>
      <c r="GD279" s="25"/>
      <c r="GE279" s="25"/>
      <c r="GF279" s="25"/>
      <c r="GG279" s="25"/>
      <c r="GH279" s="25"/>
      <c r="GI279" s="25"/>
      <c r="GJ279" s="25"/>
      <c r="GK279" s="25"/>
      <c r="GL279" s="25"/>
      <c r="GM279" s="25"/>
      <c r="GN279" s="25"/>
    </row>
    <row r="280" spans="14:196" x14ac:dyDescent="0.3">
      <c r="N280" s="2"/>
      <c r="O280" s="25"/>
      <c r="P280" s="25"/>
      <c r="Q280" s="25"/>
      <c r="R280" s="25"/>
      <c r="S280" s="25"/>
      <c r="T280" s="25"/>
      <c r="U280" s="25"/>
      <c r="V280" s="2"/>
      <c r="W280" s="2"/>
      <c r="X280" s="2"/>
      <c r="Y280" s="25"/>
      <c r="Z280" s="25"/>
      <c r="AA280" s="25"/>
      <c r="AB280" s="2"/>
      <c r="AC280" s="25"/>
      <c r="AD280" s="25"/>
      <c r="AE280" s="25"/>
      <c r="AF280" s="25"/>
      <c r="AG280" s="25"/>
      <c r="AH280" s="25"/>
      <c r="AI280" s="25"/>
      <c r="AJ280" s="25"/>
      <c r="AK280" s="25"/>
      <c r="AL280" s="25"/>
      <c r="AM280" s="25"/>
      <c r="AN280" s="25"/>
      <c r="AO280" s="25"/>
      <c r="AP280" s="25"/>
      <c r="AQ280" s="25"/>
      <c r="AR280" s="142"/>
      <c r="AS280" s="18">
        <v>18</v>
      </c>
      <c r="AT280" s="26" t="s">
        <v>122</v>
      </c>
      <c r="AU280" s="4" t="str">
        <f t="shared" si="360"/>
        <v>FAIL</v>
      </c>
      <c r="AV280" s="26">
        <v>1</v>
      </c>
      <c r="AW280" s="26">
        <v>3</v>
      </c>
      <c r="AX280" s="26">
        <v>3</v>
      </c>
      <c r="AY280" s="26">
        <v>3</v>
      </c>
      <c r="AZ280" s="26">
        <v>1</v>
      </c>
      <c r="BA280" s="26">
        <v>1</v>
      </c>
      <c r="BB280" s="26">
        <v>1</v>
      </c>
      <c r="BC280" s="26">
        <v>1</v>
      </c>
      <c r="BD280" s="26">
        <f t="shared" si="361"/>
        <v>228</v>
      </c>
      <c r="BE280" s="26">
        <f t="shared" si="361"/>
        <v>0</v>
      </c>
      <c r="BF280" s="26">
        <f t="shared" si="361"/>
        <v>264</v>
      </c>
      <c r="BG280" s="63">
        <f t="shared" si="361"/>
        <v>18</v>
      </c>
      <c r="BH280" s="26"/>
      <c r="BI280" s="138">
        <f t="shared" si="362"/>
        <v>228</v>
      </c>
      <c r="BJ280" s="138">
        <f t="shared" si="363"/>
        <v>492</v>
      </c>
      <c r="BK280" s="138">
        <f t="shared" si="364"/>
        <v>756</v>
      </c>
      <c r="BL280" s="138">
        <f t="shared" si="365"/>
        <v>1020</v>
      </c>
      <c r="BM280" s="138">
        <f t="shared" si="366"/>
        <v>1248</v>
      </c>
      <c r="BN280" s="138">
        <f t="shared" si="367"/>
        <v>1476</v>
      </c>
      <c r="BO280" s="138">
        <f t="shared" si="368"/>
        <v>1704</v>
      </c>
      <c r="BP280" s="138">
        <f t="shared" si="369"/>
        <v>0</v>
      </c>
      <c r="BQ280" s="26"/>
      <c r="BR280" s="26" t="str">
        <f t="shared" si="370"/>
        <v>yes3</v>
      </c>
      <c r="BS280" s="26" t="str">
        <f t="shared" si="376"/>
        <v>Int</v>
      </c>
      <c r="BT280" s="26"/>
      <c r="BU280" s="26"/>
      <c r="BV280" s="1">
        <f t="shared" si="377"/>
        <v>0</v>
      </c>
      <c r="BW280" s="1">
        <f t="shared" si="377"/>
        <v>0</v>
      </c>
      <c r="BX280" s="1">
        <f t="shared" si="377"/>
        <v>0</v>
      </c>
      <c r="BY280" s="1">
        <f t="shared" si="377"/>
        <v>0</v>
      </c>
      <c r="BZ280" s="1">
        <f t="shared" si="377"/>
        <v>0</v>
      </c>
      <c r="CA280" s="1">
        <f t="shared" si="377"/>
        <v>0</v>
      </c>
      <c r="CB280" s="1">
        <f t="shared" si="377"/>
        <v>0</v>
      </c>
      <c r="CC280" s="1">
        <f t="shared" si="377"/>
        <v>0</v>
      </c>
      <c r="CD280" s="1">
        <f t="shared" si="377"/>
        <v>0</v>
      </c>
      <c r="CE280" s="1">
        <f t="shared" si="377"/>
        <v>0</v>
      </c>
      <c r="CF280" s="1">
        <f t="shared" si="378"/>
        <v>0</v>
      </c>
      <c r="CG280" s="1">
        <f t="shared" si="378"/>
        <v>0</v>
      </c>
      <c r="CH280" s="1">
        <f t="shared" si="378"/>
        <v>1</v>
      </c>
      <c r="CI280" s="1">
        <f t="shared" si="378"/>
        <v>0</v>
      </c>
      <c r="CJ280" s="1">
        <f t="shared" si="378"/>
        <v>0</v>
      </c>
      <c r="CK280" s="1">
        <f t="shared" si="378"/>
        <v>0</v>
      </c>
      <c r="CL280" s="1">
        <f t="shared" si="378"/>
        <v>0</v>
      </c>
      <c r="CM280" s="1">
        <f t="shared" si="378"/>
        <v>0</v>
      </c>
      <c r="CN280" s="1">
        <f t="shared" si="378"/>
        <v>0</v>
      </c>
      <c r="CO280" s="1">
        <f t="shared" si="378"/>
        <v>0</v>
      </c>
      <c r="CP280" s="1">
        <f t="shared" si="379"/>
        <v>0</v>
      </c>
      <c r="CQ280" s="1">
        <f t="shared" si="379"/>
        <v>0</v>
      </c>
      <c r="CR280" s="1">
        <f t="shared" si="379"/>
        <v>0</v>
      </c>
      <c r="CS280" s="1">
        <f t="shared" si="379"/>
        <v>0</v>
      </c>
      <c r="CT280" s="1">
        <f t="shared" si="379"/>
        <v>0</v>
      </c>
      <c r="CU280" s="1">
        <f t="shared" si="379"/>
        <v>0</v>
      </c>
      <c r="CV280" s="1">
        <f t="shared" si="379"/>
        <v>0</v>
      </c>
      <c r="CW280" s="1">
        <f t="shared" si="379"/>
        <v>0</v>
      </c>
      <c r="CX280" s="1">
        <f t="shared" si="379"/>
        <v>0</v>
      </c>
      <c r="CY280" s="1">
        <f t="shared" si="379"/>
        <v>0</v>
      </c>
      <c r="CZ280" s="1">
        <f t="shared" si="380"/>
        <v>0</v>
      </c>
      <c r="DA280" s="1">
        <f t="shared" si="380"/>
        <v>1</v>
      </c>
      <c r="DB280" s="1">
        <f t="shared" si="380"/>
        <v>0</v>
      </c>
      <c r="DC280" s="1">
        <f t="shared" si="380"/>
        <v>0</v>
      </c>
      <c r="DD280" s="1">
        <f t="shared" si="380"/>
        <v>0</v>
      </c>
      <c r="DE280" s="1">
        <f t="shared" si="380"/>
        <v>0</v>
      </c>
      <c r="DF280" s="1">
        <f t="shared" si="380"/>
        <v>0</v>
      </c>
      <c r="DG280" s="1">
        <f t="shared" si="380"/>
        <v>0</v>
      </c>
      <c r="DH280" s="1">
        <f t="shared" si="380"/>
        <v>0</v>
      </c>
      <c r="DI280" s="1">
        <f t="shared" si="380"/>
        <v>0</v>
      </c>
      <c r="DJ280" s="1">
        <f t="shared" si="381"/>
        <v>0</v>
      </c>
      <c r="DK280" s="1">
        <f t="shared" si="381"/>
        <v>0</v>
      </c>
      <c r="DL280" s="1">
        <f t="shared" si="381"/>
        <v>0</v>
      </c>
      <c r="DM280" s="1">
        <f t="shared" si="381"/>
        <v>0</v>
      </c>
      <c r="DN280" s="1">
        <f t="shared" si="381"/>
        <v>0</v>
      </c>
      <c r="DO280" s="1">
        <f t="shared" si="381"/>
        <v>0</v>
      </c>
      <c r="DP280" s="26"/>
      <c r="DQ280" s="26"/>
      <c r="DR280" s="26"/>
      <c r="DS280" s="26"/>
      <c r="DT280" s="26"/>
      <c r="DU280" s="142"/>
      <c r="DV280" s="26"/>
      <c r="DW280" s="48">
        <v>267</v>
      </c>
      <c r="DX280" s="26" t="str">
        <f>IFERROR(INDEX(AT$11:AT$2000,_xlfn.AGGREGATE(15,6,(ROW(AT$11:AT$2000)-ROW(AT$11)+1)/($AU$11:$AU$2000=$DY$8),ROWS(DX$11:DX280))),"")</f>
        <v/>
      </c>
      <c r="DY280" s="4" t="str">
        <f>IFERROR(INDEX(AU$11:AU$2000,_xlfn.AGGREGATE(15,6,(ROW(AU$11:AU$2000)-ROW(AU$11)+1)/($AU$11:$AU$2000=$DY$8),ROWS(DY$11:DY280))),"")</f>
        <v/>
      </c>
      <c r="DZ280" s="26" t="str">
        <f>IFERROR(INDEX(AV$11:AV$2000,_xlfn.AGGREGATE(15,6,(ROW(AV$11:AV$2000)-ROW(AV$11)+1)/($AU$11:$AU$2000=$DY$8),ROWS(DZ$11:DZ280))),"")</f>
        <v/>
      </c>
      <c r="EA280" s="26" t="str">
        <f>IFERROR(INDEX(AW$11:AW$2000,_xlfn.AGGREGATE(15,6,(ROW(AW$11:AW$2000)-ROW(AW$11)+1)/($AU$11:$AU$2000=$DY$8),ROWS(EA$11:EA280))),"")</f>
        <v/>
      </c>
      <c r="EB280" s="26" t="str">
        <f>IFERROR(INDEX(AX$11:AX$2000,_xlfn.AGGREGATE(15,6,(ROW(AX$11:AX$2000)-ROW(AX$11)+1)/($AU$11:$AU$2000=$DY$8),ROWS(EB$11:EB280))),"")</f>
        <v/>
      </c>
      <c r="EC280" s="26" t="str">
        <f>IFERROR(INDEX(AY$11:AY$2000,_xlfn.AGGREGATE(15,6,(ROW(AY$11:AY$2000)-ROW(AY$11)+1)/($AU$11:$AU$2000=$DY$8),ROWS(EC$11:EC280))),"")</f>
        <v/>
      </c>
      <c r="ED280" s="26" t="str">
        <f>IFERROR(INDEX(AZ$11:AZ$2000,_xlfn.AGGREGATE(15,6,(ROW(AZ$11:AZ$2000)-ROW(AZ$11)+1)/($AU$11:$AU$2000=$DY$8),ROWS(ED$11:ED280))),"")</f>
        <v/>
      </c>
      <c r="EE280" s="26" t="str">
        <f>IFERROR(INDEX(BA$11:BA$2000,_xlfn.AGGREGATE(15,6,(ROW(BA$11:BA$2000)-ROW(BA$11)+1)/($AU$11:$AU$2000=$DY$8),ROWS(EE$11:EE280))),"")</f>
        <v/>
      </c>
      <c r="EF280" s="26" t="str">
        <f>IFERROR(INDEX(BB$11:BB$2000,_xlfn.AGGREGATE(15,6,(ROW(BB$11:BB$2000)-ROW(BB$11)+1)/($AU$11:$AU$2000=$DY$8),ROWS(EF$11:EF280))),"")</f>
        <v/>
      </c>
      <c r="EG280" s="26" t="str">
        <f>IFERROR(INDEX(BC$11:BC$2000,_xlfn.AGGREGATE(15,6,(ROW(BC$11:BC$2000)-ROW(BC$11)+1)/($AU$11:$AU$2000=$DY$8),ROWS(EG$11:EG280))),"")</f>
        <v/>
      </c>
      <c r="EH280" s="26" t="str">
        <f>IFERROR(INDEX(BD$11:BD$2000,_xlfn.AGGREGATE(15,6,(ROW(BD$11:BD$2000)-ROW(BD$11)+1)/($AU$11:$AU$2000=$DY$8),ROWS(EH$11:EH280))),"")</f>
        <v/>
      </c>
      <c r="EI280" s="26" t="str">
        <f>IFERROR(INDEX(BE$11:BE$2000,_xlfn.AGGREGATE(15,6,(ROW(BE$11:BE$2000)-ROW(BE$11)+1)/($AU$11:$AU$2000=$DY$8),ROWS(EI$11:EI280))),"")</f>
        <v/>
      </c>
      <c r="EJ280" s="26" t="str">
        <f>IFERROR(INDEX(BF$11:BF$2000,_xlfn.AGGREGATE(15,6,(ROW(BF$11:BF$2000)-ROW(BF$11)+1)/($AU$11:$AU$2000=$DY$8),ROWS(EJ$11:EJ280))),"")</f>
        <v/>
      </c>
      <c r="EK280" s="26" t="str">
        <f>IFERROR(INDEX(BG$11:BG$2000,_xlfn.AGGREGATE(15,6,(ROW(BG$11:BG$2000)-ROW(BG$11)+1)/($AU$11:$AU$2000=$DY$8),ROWS(EK$11:EK280))),"")</f>
        <v/>
      </c>
      <c r="EL280" s="26" t="str">
        <f>IFERROR(INDEX(BH$11:BH$2000,_xlfn.AGGREGATE(15,6,(ROW(BH$11:BH$2000)-ROW(BH$11)+1)/($AU$11:$AU$2000=$DY$8),ROWS(EL$11:EL280))),"")</f>
        <v/>
      </c>
      <c r="EM280" s="26" t="str">
        <f>IFERROR(INDEX(BI$11:BI$2000,_xlfn.AGGREGATE(15,6,(ROW(BI$11:BI$2000)-ROW(BI$11)+1)/($AU$11:$AU$2000=$DY$8),ROWS(EM$11:EM280))),"")</f>
        <v/>
      </c>
      <c r="EN280" s="26" t="str">
        <f>IFERROR(INDEX(BJ$11:BJ$2000,_xlfn.AGGREGATE(15,6,(ROW(BJ$11:BJ$2000)-ROW(BJ$11)+1)/($AU$11:$AU$2000=$DY$8),ROWS(EN$11:EN280))),"")</f>
        <v/>
      </c>
      <c r="EO280" s="26" t="str">
        <f>IFERROR(INDEX(BK$11:BK$2000,_xlfn.AGGREGATE(15,6,(ROW(BK$11:BK$2000)-ROW(BK$11)+1)/($AU$11:$AU$2000=$DY$8),ROWS(EO$11:EO280))),"")</f>
        <v/>
      </c>
      <c r="EP280" s="26" t="str">
        <f>IFERROR(INDEX(BL$11:BL$2000,_xlfn.AGGREGATE(15,6,(ROW(BL$11:BL$2000)-ROW(BL$11)+1)/($AU$11:$AU$2000=$DY$8),ROWS(EP$11:EP280))),"")</f>
        <v/>
      </c>
      <c r="EQ280" s="26" t="str">
        <f>IFERROR(INDEX(BM$11:BM$2000,_xlfn.AGGREGATE(15,6,(ROW(BM$11:BM$2000)-ROW(BM$11)+1)/($AU$11:$AU$2000=$DY$8),ROWS(EQ$11:EQ280))),"")</f>
        <v/>
      </c>
      <c r="ER280" s="26" t="str">
        <f>IFERROR(INDEX(BN$11:BN$2000,_xlfn.AGGREGATE(15,6,(ROW(BN$11:BN$2000)-ROW(BN$11)+1)/($AU$11:$AU$2000=$DY$8),ROWS(ER$11:ER280))),"")</f>
        <v/>
      </c>
      <c r="ES280" s="26" t="str">
        <f>IFERROR(INDEX(BO$11:BO$2000,_xlfn.AGGREGATE(15,6,(ROW(BO$11:BO$2000)-ROW(BO$11)+1)/($AU$11:$AU$2000=$DY$8),ROWS(ES$11:ES280))),"")</f>
        <v/>
      </c>
      <c r="ET280" s="63" t="str">
        <f>IFERROR(INDEX(BP$11:BP$2000,_xlfn.AGGREGATE(15,6,(ROW(BP$11:BP$2000)-ROW(BP$11)+1)/($AU$11:$AU$2000=$DY$8),ROWS(ET$11:ET280))),"")</f>
        <v/>
      </c>
      <c r="EU280" s="25"/>
      <c r="EX280" s="25"/>
      <c r="EY280" s="25"/>
      <c r="EZ280" s="25"/>
      <c r="FA280" s="25"/>
      <c r="FB280" s="25"/>
      <c r="FC280" s="25"/>
      <c r="FD280" s="25"/>
      <c r="FE280" s="25"/>
      <c r="FF280" s="25"/>
      <c r="FG280" s="25"/>
      <c r="FH280" s="25"/>
      <c r="FI280" s="25"/>
      <c r="FJ280" s="25"/>
      <c r="FK280" s="25"/>
      <c r="FL280" s="25"/>
      <c r="FM280" s="25"/>
      <c r="FN280" s="25"/>
      <c r="FO280" s="25"/>
      <c r="FP280" s="25"/>
      <c r="FQ280" s="25"/>
      <c r="FR280" s="25"/>
      <c r="FS280" s="25"/>
      <c r="FT280" s="25"/>
      <c r="FU280" s="49"/>
      <c r="FV280" s="21"/>
      <c r="FW280" s="25"/>
      <c r="FX280" s="25"/>
      <c r="FY280" s="25"/>
      <c r="FZ280" s="25"/>
      <c r="GA280" s="25"/>
      <c r="GB280" s="25"/>
      <c r="GC280" s="25"/>
      <c r="GD280" s="25"/>
      <c r="GE280" s="25"/>
      <c r="GF280" s="25"/>
      <c r="GG280" s="25"/>
      <c r="GH280" s="25"/>
      <c r="GI280" s="25"/>
      <c r="GJ280" s="25"/>
      <c r="GK280" s="25"/>
      <c r="GL280" s="25"/>
      <c r="GM280" s="25"/>
      <c r="GN280" s="25"/>
    </row>
    <row r="281" spans="14:196" x14ac:dyDescent="0.3">
      <c r="N281" s="2"/>
      <c r="O281" s="25"/>
      <c r="P281" s="25"/>
      <c r="Q281" s="25"/>
      <c r="R281" s="25"/>
      <c r="S281" s="25"/>
      <c r="T281" s="25"/>
      <c r="U281" s="25"/>
      <c r="V281" s="2"/>
      <c r="W281" s="2"/>
      <c r="X281" s="2"/>
      <c r="Y281" s="25"/>
      <c r="Z281" s="25"/>
      <c r="AA281" s="25"/>
      <c r="AB281" s="2"/>
      <c r="AC281" s="25"/>
      <c r="AD281" s="25"/>
      <c r="AE281" s="25"/>
      <c r="AF281" s="25"/>
      <c r="AG281" s="25"/>
      <c r="AH281" s="25"/>
      <c r="AI281" s="25"/>
      <c r="AJ281" s="25"/>
      <c r="AK281" s="25"/>
      <c r="AL281" s="25"/>
      <c r="AM281" s="25"/>
      <c r="AN281" s="25"/>
      <c r="AO281" s="25"/>
      <c r="AP281" s="25"/>
      <c r="AQ281" s="25"/>
      <c r="AR281" s="142"/>
      <c r="AS281" s="18">
        <v>19</v>
      </c>
      <c r="AT281" s="26" t="s">
        <v>122</v>
      </c>
      <c r="AU281" s="4" t="str">
        <f t="shared" si="360"/>
        <v>FAIL</v>
      </c>
      <c r="AV281" s="26">
        <v>1</v>
      </c>
      <c r="AW281" s="26">
        <v>3</v>
      </c>
      <c r="AX281" s="26">
        <v>3</v>
      </c>
      <c r="AY281" s="26">
        <v>3</v>
      </c>
      <c r="AZ281" s="26">
        <v>1</v>
      </c>
      <c r="BA281" s="26">
        <v>1</v>
      </c>
      <c r="BB281" s="26">
        <v>1</v>
      </c>
      <c r="BC281" s="26">
        <v>1</v>
      </c>
      <c r="BD281" s="26">
        <f t="shared" si="361"/>
        <v>227</v>
      </c>
      <c r="BE281" s="26">
        <f t="shared" si="361"/>
        <v>0</v>
      </c>
      <c r="BF281" s="26">
        <f t="shared" si="361"/>
        <v>265</v>
      </c>
      <c r="BG281" s="63">
        <f t="shared" si="361"/>
        <v>19</v>
      </c>
      <c r="BH281" s="26"/>
      <c r="BI281" s="138">
        <f t="shared" si="362"/>
        <v>227</v>
      </c>
      <c r="BJ281" s="138">
        <f t="shared" si="363"/>
        <v>492</v>
      </c>
      <c r="BK281" s="138">
        <f t="shared" si="364"/>
        <v>757</v>
      </c>
      <c r="BL281" s="138">
        <f t="shared" si="365"/>
        <v>1022</v>
      </c>
      <c r="BM281" s="138">
        <f t="shared" si="366"/>
        <v>1249</v>
      </c>
      <c r="BN281" s="138">
        <f t="shared" si="367"/>
        <v>1476</v>
      </c>
      <c r="BO281" s="138">
        <f t="shared" si="368"/>
        <v>1703</v>
      </c>
      <c r="BP281" s="138">
        <f t="shared" si="369"/>
        <v>0</v>
      </c>
      <c r="BQ281" s="26"/>
      <c r="BR281" s="26" t="str">
        <f t="shared" si="370"/>
        <v>yes3</v>
      </c>
      <c r="BS281" s="26" t="str">
        <f t="shared" si="376"/>
        <v>Int</v>
      </c>
      <c r="BT281" s="26"/>
      <c r="BU281" s="26"/>
      <c r="BV281" s="1">
        <f t="shared" si="377"/>
        <v>0</v>
      </c>
      <c r="BW281" s="1">
        <f t="shared" si="377"/>
        <v>0</v>
      </c>
      <c r="BX281" s="1">
        <f t="shared" si="377"/>
        <v>0</v>
      </c>
      <c r="BY281" s="1">
        <f t="shared" si="377"/>
        <v>0</v>
      </c>
      <c r="BZ281" s="1">
        <f t="shared" si="377"/>
        <v>0</v>
      </c>
      <c r="CA281" s="1">
        <f t="shared" si="377"/>
        <v>0</v>
      </c>
      <c r="CB281" s="1">
        <f t="shared" si="377"/>
        <v>0</v>
      </c>
      <c r="CC281" s="1">
        <f t="shared" si="377"/>
        <v>0</v>
      </c>
      <c r="CD281" s="1">
        <f t="shared" si="377"/>
        <v>0</v>
      </c>
      <c r="CE281" s="1">
        <f t="shared" si="377"/>
        <v>0</v>
      </c>
      <c r="CF281" s="1">
        <f t="shared" si="378"/>
        <v>0</v>
      </c>
      <c r="CG281" s="1">
        <f t="shared" si="378"/>
        <v>0</v>
      </c>
      <c r="CH281" s="1">
        <f t="shared" si="378"/>
        <v>1</v>
      </c>
      <c r="CI281" s="1">
        <f t="shared" si="378"/>
        <v>0</v>
      </c>
      <c r="CJ281" s="1">
        <f t="shared" si="378"/>
        <v>0</v>
      </c>
      <c r="CK281" s="1">
        <f t="shared" si="378"/>
        <v>0</v>
      </c>
      <c r="CL281" s="1">
        <f t="shared" si="378"/>
        <v>0</v>
      </c>
      <c r="CM281" s="1">
        <f t="shared" si="378"/>
        <v>0</v>
      </c>
      <c r="CN281" s="1">
        <f t="shared" si="378"/>
        <v>0</v>
      </c>
      <c r="CO281" s="1">
        <f t="shared" si="378"/>
        <v>0</v>
      </c>
      <c r="CP281" s="1">
        <f t="shared" si="379"/>
        <v>0</v>
      </c>
      <c r="CQ281" s="1">
        <f t="shared" si="379"/>
        <v>0</v>
      </c>
      <c r="CR281" s="1">
        <f t="shared" si="379"/>
        <v>0</v>
      </c>
      <c r="CS281" s="1">
        <f t="shared" si="379"/>
        <v>0</v>
      </c>
      <c r="CT281" s="1">
        <f t="shared" si="379"/>
        <v>0</v>
      </c>
      <c r="CU281" s="1">
        <f t="shared" si="379"/>
        <v>0</v>
      </c>
      <c r="CV281" s="1">
        <f t="shared" si="379"/>
        <v>0</v>
      </c>
      <c r="CW281" s="1">
        <f t="shared" si="379"/>
        <v>0</v>
      </c>
      <c r="CX281" s="1">
        <f t="shared" si="379"/>
        <v>0</v>
      </c>
      <c r="CY281" s="1">
        <f t="shared" si="379"/>
        <v>0</v>
      </c>
      <c r="CZ281" s="1">
        <f t="shared" si="380"/>
        <v>0</v>
      </c>
      <c r="DA281" s="1">
        <f t="shared" si="380"/>
        <v>1</v>
      </c>
      <c r="DB281" s="1">
        <f t="shared" si="380"/>
        <v>0</v>
      </c>
      <c r="DC281" s="1">
        <f t="shared" si="380"/>
        <v>0</v>
      </c>
      <c r="DD281" s="1">
        <f t="shared" si="380"/>
        <v>0</v>
      </c>
      <c r="DE281" s="1">
        <f t="shared" si="380"/>
        <v>0</v>
      </c>
      <c r="DF281" s="1">
        <f t="shared" si="380"/>
        <v>0</v>
      </c>
      <c r="DG281" s="1">
        <f t="shared" si="380"/>
        <v>0</v>
      </c>
      <c r="DH281" s="1">
        <f t="shared" si="380"/>
        <v>0</v>
      </c>
      <c r="DI281" s="1">
        <f t="shared" si="380"/>
        <v>0</v>
      </c>
      <c r="DJ281" s="1">
        <f t="shared" si="381"/>
        <v>0</v>
      </c>
      <c r="DK281" s="1">
        <f t="shared" si="381"/>
        <v>0</v>
      </c>
      <c r="DL281" s="1">
        <f t="shared" si="381"/>
        <v>0</v>
      </c>
      <c r="DM281" s="1">
        <f t="shared" si="381"/>
        <v>0</v>
      </c>
      <c r="DN281" s="1">
        <f t="shared" si="381"/>
        <v>0</v>
      </c>
      <c r="DO281" s="1">
        <f t="shared" si="381"/>
        <v>0</v>
      </c>
      <c r="DP281" s="26"/>
      <c r="DQ281" s="26"/>
      <c r="DR281" s="26"/>
      <c r="DS281" s="26"/>
      <c r="DT281" s="26"/>
      <c r="DU281" s="142"/>
      <c r="DV281" s="26"/>
      <c r="DW281" s="48">
        <v>268</v>
      </c>
      <c r="DX281" s="26" t="str">
        <f>IFERROR(INDEX(AT$11:AT$2000,_xlfn.AGGREGATE(15,6,(ROW(AT$11:AT$2000)-ROW(AT$11)+1)/($AU$11:$AU$2000=$DY$8),ROWS(DX$11:DX281))),"")</f>
        <v/>
      </c>
      <c r="DY281" s="4" t="str">
        <f>IFERROR(INDEX(AU$11:AU$2000,_xlfn.AGGREGATE(15,6,(ROW(AU$11:AU$2000)-ROW(AU$11)+1)/($AU$11:$AU$2000=$DY$8),ROWS(DY$11:DY281))),"")</f>
        <v/>
      </c>
      <c r="DZ281" s="26" t="str">
        <f>IFERROR(INDEX(AV$11:AV$2000,_xlfn.AGGREGATE(15,6,(ROW(AV$11:AV$2000)-ROW(AV$11)+1)/($AU$11:$AU$2000=$DY$8),ROWS(DZ$11:DZ281))),"")</f>
        <v/>
      </c>
      <c r="EA281" s="26" t="str">
        <f>IFERROR(INDEX(AW$11:AW$2000,_xlfn.AGGREGATE(15,6,(ROW(AW$11:AW$2000)-ROW(AW$11)+1)/($AU$11:$AU$2000=$DY$8),ROWS(EA$11:EA281))),"")</f>
        <v/>
      </c>
      <c r="EB281" s="26" t="str">
        <f>IFERROR(INDEX(AX$11:AX$2000,_xlfn.AGGREGATE(15,6,(ROW(AX$11:AX$2000)-ROW(AX$11)+1)/($AU$11:$AU$2000=$DY$8),ROWS(EB$11:EB281))),"")</f>
        <v/>
      </c>
      <c r="EC281" s="26" t="str">
        <f>IFERROR(INDEX(AY$11:AY$2000,_xlfn.AGGREGATE(15,6,(ROW(AY$11:AY$2000)-ROW(AY$11)+1)/($AU$11:$AU$2000=$DY$8),ROWS(EC$11:EC281))),"")</f>
        <v/>
      </c>
      <c r="ED281" s="26" t="str">
        <f>IFERROR(INDEX(AZ$11:AZ$2000,_xlfn.AGGREGATE(15,6,(ROW(AZ$11:AZ$2000)-ROW(AZ$11)+1)/($AU$11:$AU$2000=$DY$8),ROWS(ED$11:ED281))),"")</f>
        <v/>
      </c>
      <c r="EE281" s="26" t="str">
        <f>IFERROR(INDEX(BA$11:BA$2000,_xlfn.AGGREGATE(15,6,(ROW(BA$11:BA$2000)-ROW(BA$11)+1)/($AU$11:$AU$2000=$DY$8),ROWS(EE$11:EE281))),"")</f>
        <v/>
      </c>
      <c r="EF281" s="26" t="str">
        <f>IFERROR(INDEX(BB$11:BB$2000,_xlfn.AGGREGATE(15,6,(ROW(BB$11:BB$2000)-ROW(BB$11)+1)/($AU$11:$AU$2000=$DY$8),ROWS(EF$11:EF281))),"")</f>
        <v/>
      </c>
      <c r="EG281" s="26" t="str">
        <f>IFERROR(INDEX(BC$11:BC$2000,_xlfn.AGGREGATE(15,6,(ROW(BC$11:BC$2000)-ROW(BC$11)+1)/($AU$11:$AU$2000=$DY$8),ROWS(EG$11:EG281))),"")</f>
        <v/>
      </c>
      <c r="EH281" s="26" t="str">
        <f>IFERROR(INDEX(BD$11:BD$2000,_xlfn.AGGREGATE(15,6,(ROW(BD$11:BD$2000)-ROW(BD$11)+1)/($AU$11:$AU$2000=$DY$8),ROWS(EH$11:EH281))),"")</f>
        <v/>
      </c>
      <c r="EI281" s="26" t="str">
        <f>IFERROR(INDEX(BE$11:BE$2000,_xlfn.AGGREGATE(15,6,(ROW(BE$11:BE$2000)-ROW(BE$11)+1)/($AU$11:$AU$2000=$DY$8),ROWS(EI$11:EI281))),"")</f>
        <v/>
      </c>
      <c r="EJ281" s="26" t="str">
        <f>IFERROR(INDEX(BF$11:BF$2000,_xlfn.AGGREGATE(15,6,(ROW(BF$11:BF$2000)-ROW(BF$11)+1)/($AU$11:$AU$2000=$DY$8),ROWS(EJ$11:EJ281))),"")</f>
        <v/>
      </c>
      <c r="EK281" s="26" t="str">
        <f>IFERROR(INDEX(BG$11:BG$2000,_xlfn.AGGREGATE(15,6,(ROW(BG$11:BG$2000)-ROW(BG$11)+1)/($AU$11:$AU$2000=$DY$8),ROWS(EK$11:EK281))),"")</f>
        <v/>
      </c>
      <c r="EL281" s="26" t="str">
        <f>IFERROR(INDEX(BH$11:BH$2000,_xlfn.AGGREGATE(15,6,(ROW(BH$11:BH$2000)-ROW(BH$11)+1)/($AU$11:$AU$2000=$DY$8),ROWS(EL$11:EL281))),"")</f>
        <v/>
      </c>
      <c r="EM281" s="26" t="str">
        <f>IFERROR(INDEX(BI$11:BI$2000,_xlfn.AGGREGATE(15,6,(ROW(BI$11:BI$2000)-ROW(BI$11)+1)/($AU$11:$AU$2000=$DY$8),ROWS(EM$11:EM281))),"")</f>
        <v/>
      </c>
      <c r="EN281" s="26" t="str">
        <f>IFERROR(INDEX(BJ$11:BJ$2000,_xlfn.AGGREGATE(15,6,(ROW(BJ$11:BJ$2000)-ROW(BJ$11)+1)/($AU$11:$AU$2000=$DY$8),ROWS(EN$11:EN281))),"")</f>
        <v/>
      </c>
      <c r="EO281" s="26" t="str">
        <f>IFERROR(INDEX(BK$11:BK$2000,_xlfn.AGGREGATE(15,6,(ROW(BK$11:BK$2000)-ROW(BK$11)+1)/($AU$11:$AU$2000=$DY$8),ROWS(EO$11:EO281))),"")</f>
        <v/>
      </c>
      <c r="EP281" s="26" t="str">
        <f>IFERROR(INDEX(BL$11:BL$2000,_xlfn.AGGREGATE(15,6,(ROW(BL$11:BL$2000)-ROW(BL$11)+1)/($AU$11:$AU$2000=$DY$8),ROWS(EP$11:EP281))),"")</f>
        <v/>
      </c>
      <c r="EQ281" s="26" t="str">
        <f>IFERROR(INDEX(BM$11:BM$2000,_xlfn.AGGREGATE(15,6,(ROW(BM$11:BM$2000)-ROW(BM$11)+1)/($AU$11:$AU$2000=$DY$8),ROWS(EQ$11:EQ281))),"")</f>
        <v/>
      </c>
      <c r="ER281" s="26" t="str">
        <f>IFERROR(INDEX(BN$11:BN$2000,_xlfn.AGGREGATE(15,6,(ROW(BN$11:BN$2000)-ROW(BN$11)+1)/($AU$11:$AU$2000=$DY$8),ROWS(ER$11:ER281))),"")</f>
        <v/>
      </c>
      <c r="ES281" s="26" t="str">
        <f>IFERROR(INDEX(BO$11:BO$2000,_xlfn.AGGREGATE(15,6,(ROW(BO$11:BO$2000)-ROW(BO$11)+1)/($AU$11:$AU$2000=$DY$8),ROWS(ES$11:ES281))),"")</f>
        <v/>
      </c>
      <c r="ET281" s="63" t="str">
        <f>IFERROR(INDEX(BP$11:BP$2000,_xlfn.AGGREGATE(15,6,(ROW(BP$11:BP$2000)-ROW(BP$11)+1)/($AU$11:$AU$2000=$DY$8),ROWS(ET$11:ET281))),"")</f>
        <v/>
      </c>
      <c r="EU281" s="25"/>
      <c r="EX281" s="25"/>
      <c r="EY281" s="25"/>
      <c r="EZ281" s="25"/>
      <c r="FA281" s="25"/>
      <c r="FB281" s="25"/>
      <c r="FC281" s="25"/>
      <c r="FD281" s="25"/>
      <c r="FE281" s="25"/>
      <c r="FF281" s="25"/>
      <c r="FG281" s="25"/>
      <c r="FH281" s="25"/>
      <c r="FI281" s="25"/>
      <c r="FJ281" s="25"/>
      <c r="FK281" s="25"/>
      <c r="FL281" s="25"/>
      <c r="FM281" s="25"/>
      <c r="FN281" s="25"/>
      <c r="FO281" s="25"/>
      <c r="FP281" s="25"/>
      <c r="FQ281" s="25"/>
      <c r="FR281" s="25"/>
      <c r="FS281" s="25"/>
      <c r="FT281" s="25"/>
      <c r="FU281" s="49"/>
      <c r="FV281" s="21"/>
      <c r="FW281" s="25"/>
      <c r="FX281" s="25"/>
      <c r="FY281" s="25"/>
      <c r="FZ281" s="25"/>
      <c r="GA281" s="25"/>
      <c r="GB281" s="25"/>
      <c r="GC281" s="25"/>
      <c r="GD281" s="25"/>
      <c r="GE281" s="25"/>
      <c r="GF281" s="25"/>
      <c r="GG281" s="25"/>
      <c r="GH281" s="25"/>
      <c r="GI281" s="25"/>
      <c r="GJ281" s="25"/>
      <c r="GK281" s="25"/>
      <c r="GL281" s="25"/>
      <c r="GM281" s="25"/>
      <c r="GN281" s="25"/>
    </row>
    <row r="282" spans="14:196" x14ac:dyDescent="0.3">
      <c r="N282" s="2"/>
      <c r="O282" s="25"/>
      <c r="P282" s="25"/>
      <c r="Q282" s="25"/>
      <c r="R282" s="25"/>
      <c r="S282" s="25"/>
      <c r="T282" s="25"/>
      <c r="U282" s="25"/>
      <c r="V282" s="2"/>
      <c r="W282" s="2"/>
      <c r="X282" s="2"/>
      <c r="Y282" s="25"/>
      <c r="Z282" s="25"/>
      <c r="AA282" s="25"/>
      <c r="AB282" s="2"/>
      <c r="AC282" s="25"/>
      <c r="AD282" s="25"/>
      <c r="AE282" s="25"/>
      <c r="AF282" s="25"/>
      <c r="AG282" s="25"/>
      <c r="AH282" s="25"/>
      <c r="AI282" s="25"/>
      <c r="AJ282" s="25"/>
      <c r="AK282" s="25"/>
      <c r="AL282" s="25"/>
      <c r="AM282" s="25"/>
      <c r="AN282" s="25"/>
      <c r="AO282" s="25"/>
      <c r="AP282" s="25"/>
      <c r="AQ282" s="25"/>
      <c r="AR282" s="142"/>
      <c r="AS282" s="18">
        <v>20</v>
      </c>
      <c r="AT282" s="26" t="s">
        <v>122</v>
      </c>
      <c r="AU282" s="4" t="str">
        <f t="shared" si="360"/>
        <v>FAIL</v>
      </c>
      <c r="AV282" s="26">
        <v>1</v>
      </c>
      <c r="AW282" s="26">
        <v>3</v>
      </c>
      <c r="AX282" s="26">
        <v>3</v>
      </c>
      <c r="AY282" s="26">
        <v>3</v>
      </c>
      <c r="AZ282" s="26">
        <v>1</v>
      </c>
      <c r="BA282" s="26">
        <v>1</v>
      </c>
      <c r="BB282" s="26">
        <v>1</v>
      </c>
      <c r="BC282" s="26">
        <v>1</v>
      </c>
      <c r="BD282" s="26">
        <f t="shared" si="361"/>
        <v>226</v>
      </c>
      <c r="BE282" s="26">
        <f t="shared" si="361"/>
        <v>0</v>
      </c>
      <c r="BF282" s="26">
        <f t="shared" si="361"/>
        <v>266</v>
      </c>
      <c r="BG282" s="63">
        <f t="shared" si="361"/>
        <v>20</v>
      </c>
      <c r="BH282" s="26"/>
      <c r="BI282" s="138">
        <f t="shared" si="362"/>
        <v>226</v>
      </c>
      <c r="BJ282" s="138">
        <f t="shared" si="363"/>
        <v>492</v>
      </c>
      <c r="BK282" s="138">
        <f t="shared" si="364"/>
        <v>758</v>
      </c>
      <c r="BL282" s="138">
        <f t="shared" si="365"/>
        <v>1024</v>
      </c>
      <c r="BM282" s="138">
        <f t="shared" si="366"/>
        <v>1250</v>
      </c>
      <c r="BN282" s="138">
        <f t="shared" si="367"/>
        <v>1476</v>
      </c>
      <c r="BO282" s="138">
        <f t="shared" si="368"/>
        <v>1702</v>
      </c>
      <c r="BP282" s="138">
        <f t="shared" si="369"/>
        <v>0</v>
      </c>
      <c r="BQ282" s="26"/>
      <c r="BR282" s="26" t="str">
        <f t="shared" si="370"/>
        <v>yes3</v>
      </c>
      <c r="BS282" s="26" t="str">
        <f t="shared" si="376"/>
        <v>Int</v>
      </c>
      <c r="BT282" s="26"/>
      <c r="BU282" s="26"/>
      <c r="BV282" s="1">
        <f t="shared" si="377"/>
        <v>0</v>
      </c>
      <c r="BW282" s="1">
        <f t="shared" si="377"/>
        <v>0</v>
      </c>
      <c r="BX282" s="1">
        <f t="shared" si="377"/>
        <v>0</v>
      </c>
      <c r="BY282" s="1">
        <f t="shared" si="377"/>
        <v>0</v>
      </c>
      <c r="BZ282" s="1">
        <f t="shared" si="377"/>
        <v>0</v>
      </c>
      <c r="CA282" s="1">
        <f t="shared" si="377"/>
        <v>0</v>
      </c>
      <c r="CB282" s="1">
        <f t="shared" si="377"/>
        <v>0</v>
      </c>
      <c r="CC282" s="1">
        <f t="shared" si="377"/>
        <v>0</v>
      </c>
      <c r="CD282" s="1">
        <f t="shared" si="377"/>
        <v>0</v>
      </c>
      <c r="CE282" s="1">
        <f t="shared" si="377"/>
        <v>0</v>
      </c>
      <c r="CF282" s="1">
        <f t="shared" si="378"/>
        <v>0</v>
      </c>
      <c r="CG282" s="1">
        <f t="shared" si="378"/>
        <v>0</v>
      </c>
      <c r="CH282" s="1">
        <f t="shared" si="378"/>
        <v>1</v>
      </c>
      <c r="CI282" s="1">
        <f t="shared" si="378"/>
        <v>0</v>
      </c>
      <c r="CJ282" s="1">
        <f t="shared" si="378"/>
        <v>0</v>
      </c>
      <c r="CK282" s="1">
        <f t="shared" si="378"/>
        <v>0</v>
      </c>
      <c r="CL282" s="1">
        <f t="shared" si="378"/>
        <v>0</v>
      </c>
      <c r="CM282" s="1">
        <f t="shared" si="378"/>
        <v>0</v>
      </c>
      <c r="CN282" s="1">
        <f t="shared" si="378"/>
        <v>0</v>
      </c>
      <c r="CO282" s="1">
        <f t="shared" si="378"/>
        <v>0</v>
      </c>
      <c r="CP282" s="1">
        <f t="shared" si="379"/>
        <v>0</v>
      </c>
      <c r="CQ282" s="1">
        <f t="shared" si="379"/>
        <v>0</v>
      </c>
      <c r="CR282" s="1">
        <f t="shared" si="379"/>
        <v>0</v>
      </c>
      <c r="CS282" s="1">
        <f t="shared" si="379"/>
        <v>0</v>
      </c>
      <c r="CT282" s="1">
        <f t="shared" si="379"/>
        <v>0</v>
      </c>
      <c r="CU282" s="1">
        <f t="shared" si="379"/>
        <v>0</v>
      </c>
      <c r="CV282" s="1">
        <f t="shared" si="379"/>
        <v>0</v>
      </c>
      <c r="CW282" s="1">
        <f t="shared" si="379"/>
        <v>0</v>
      </c>
      <c r="CX282" s="1">
        <f t="shared" si="379"/>
        <v>0</v>
      </c>
      <c r="CY282" s="1">
        <f t="shared" si="379"/>
        <v>0</v>
      </c>
      <c r="CZ282" s="1">
        <f t="shared" si="380"/>
        <v>0</v>
      </c>
      <c r="DA282" s="1">
        <f t="shared" si="380"/>
        <v>0</v>
      </c>
      <c r="DB282" s="1">
        <f t="shared" si="380"/>
        <v>0</v>
      </c>
      <c r="DC282" s="1">
        <f t="shared" si="380"/>
        <v>0</v>
      </c>
      <c r="DD282" s="1">
        <f t="shared" si="380"/>
        <v>0</v>
      </c>
      <c r="DE282" s="1">
        <f t="shared" si="380"/>
        <v>0</v>
      </c>
      <c r="DF282" s="1">
        <f t="shared" si="380"/>
        <v>0</v>
      </c>
      <c r="DG282" s="1">
        <f t="shared" si="380"/>
        <v>0</v>
      </c>
      <c r="DH282" s="1">
        <f t="shared" si="380"/>
        <v>0</v>
      </c>
      <c r="DI282" s="1">
        <f t="shared" si="380"/>
        <v>0</v>
      </c>
      <c r="DJ282" s="1">
        <f t="shared" si="381"/>
        <v>0</v>
      </c>
      <c r="DK282" s="1">
        <f t="shared" si="381"/>
        <v>0</v>
      </c>
      <c r="DL282" s="1">
        <f t="shared" si="381"/>
        <v>0</v>
      </c>
      <c r="DM282" s="1">
        <f t="shared" si="381"/>
        <v>0</v>
      </c>
      <c r="DN282" s="1">
        <f t="shared" si="381"/>
        <v>0</v>
      </c>
      <c r="DO282" s="1">
        <f t="shared" si="381"/>
        <v>0</v>
      </c>
      <c r="DP282" s="26"/>
      <c r="DQ282" s="26"/>
      <c r="DR282" s="26"/>
      <c r="DS282" s="26"/>
      <c r="DT282" s="26"/>
      <c r="DU282" s="142"/>
      <c r="DV282" s="26"/>
      <c r="DW282" s="48">
        <v>269</v>
      </c>
      <c r="DX282" s="26" t="str">
        <f>IFERROR(INDEX(AT$11:AT$2000,_xlfn.AGGREGATE(15,6,(ROW(AT$11:AT$2000)-ROW(AT$11)+1)/($AU$11:$AU$2000=$DY$8),ROWS(DX$11:DX282))),"")</f>
        <v/>
      </c>
      <c r="DY282" s="4" t="str">
        <f>IFERROR(INDEX(AU$11:AU$2000,_xlfn.AGGREGATE(15,6,(ROW(AU$11:AU$2000)-ROW(AU$11)+1)/($AU$11:$AU$2000=$DY$8),ROWS(DY$11:DY282))),"")</f>
        <v/>
      </c>
      <c r="DZ282" s="26" t="str">
        <f>IFERROR(INDEX(AV$11:AV$2000,_xlfn.AGGREGATE(15,6,(ROW(AV$11:AV$2000)-ROW(AV$11)+1)/($AU$11:$AU$2000=$DY$8),ROWS(DZ$11:DZ282))),"")</f>
        <v/>
      </c>
      <c r="EA282" s="26" t="str">
        <f>IFERROR(INDEX(AW$11:AW$2000,_xlfn.AGGREGATE(15,6,(ROW(AW$11:AW$2000)-ROW(AW$11)+1)/($AU$11:$AU$2000=$DY$8),ROWS(EA$11:EA282))),"")</f>
        <v/>
      </c>
      <c r="EB282" s="26" t="str">
        <f>IFERROR(INDEX(AX$11:AX$2000,_xlfn.AGGREGATE(15,6,(ROW(AX$11:AX$2000)-ROW(AX$11)+1)/($AU$11:$AU$2000=$DY$8),ROWS(EB$11:EB282))),"")</f>
        <v/>
      </c>
      <c r="EC282" s="26" t="str">
        <f>IFERROR(INDEX(AY$11:AY$2000,_xlfn.AGGREGATE(15,6,(ROW(AY$11:AY$2000)-ROW(AY$11)+1)/($AU$11:$AU$2000=$DY$8),ROWS(EC$11:EC282))),"")</f>
        <v/>
      </c>
      <c r="ED282" s="26" t="str">
        <f>IFERROR(INDEX(AZ$11:AZ$2000,_xlfn.AGGREGATE(15,6,(ROW(AZ$11:AZ$2000)-ROW(AZ$11)+1)/($AU$11:$AU$2000=$DY$8),ROWS(ED$11:ED282))),"")</f>
        <v/>
      </c>
      <c r="EE282" s="26" t="str">
        <f>IFERROR(INDEX(BA$11:BA$2000,_xlfn.AGGREGATE(15,6,(ROW(BA$11:BA$2000)-ROW(BA$11)+1)/($AU$11:$AU$2000=$DY$8),ROWS(EE$11:EE282))),"")</f>
        <v/>
      </c>
      <c r="EF282" s="26" t="str">
        <f>IFERROR(INDEX(BB$11:BB$2000,_xlfn.AGGREGATE(15,6,(ROW(BB$11:BB$2000)-ROW(BB$11)+1)/($AU$11:$AU$2000=$DY$8),ROWS(EF$11:EF282))),"")</f>
        <v/>
      </c>
      <c r="EG282" s="26" t="str">
        <f>IFERROR(INDEX(BC$11:BC$2000,_xlfn.AGGREGATE(15,6,(ROW(BC$11:BC$2000)-ROW(BC$11)+1)/($AU$11:$AU$2000=$DY$8),ROWS(EG$11:EG282))),"")</f>
        <v/>
      </c>
      <c r="EH282" s="26" t="str">
        <f>IFERROR(INDEX(BD$11:BD$2000,_xlfn.AGGREGATE(15,6,(ROW(BD$11:BD$2000)-ROW(BD$11)+1)/($AU$11:$AU$2000=$DY$8),ROWS(EH$11:EH282))),"")</f>
        <v/>
      </c>
      <c r="EI282" s="26" t="str">
        <f>IFERROR(INDEX(BE$11:BE$2000,_xlfn.AGGREGATE(15,6,(ROW(BE$11:BE$2000)-ROW(BE$11)+1)/($AU$11:$AU$2000=$DY$8),ROWS(EI$11:EI282))),"")</f>
        <v/>
      </c>
      <c r="EJ282" s="26" t="str">
        <f>IFERROR(INDEX(BF$11:BF$2000,_xlfn.AGGREGATE(15,6,(ROW(BF$11:BF$2000)-ROW(BF$11)+1)/($AU$11:$AU$2000=$DY$8),ROWS(EJ$11:EJ282))),"")</f>
        <v/>
      </c>
      <c r="EK282" s="26" t="str">
        <f>IFERROR(INDEX(BG$11:BG$2000,_xlfn.AGGREGATE(15,6,(ROW(BG$11:BG$2000)-ROW(BG$11)+1)/($AU$11:$AU$2000=$DY$8),ROWS(EK$11:EK282))),"")</f>
        <v/>
      </c>
      <c r="EL282" s="26" t="str">
        <f>IFERROR(INDEX(BH$11:BH$2000,_xlfn.AGGREGATE(15,6,(ROW(BH$11:BH$2000)-ROW(BH$11)+1)/($AU$11:$AU$2000=$DY$8),ROWS(EL$11:EL282))),"")</f>
        <v/>
      </c>
      <c r="EM282" s="26" t="str">
        <f>IFERROR(INDEX(BI$11:BI$2000,_xlfn.AGGREGATE(15,6,(ROW(BI$11:BI$2000)-ROW(BI$11)+1)/($AU$11:$AU$2000=$DY$8),ROWS(EM$11:EM282))),"")</f>
        <v/>
      </c>
      <c r="EN282" s="26" t="str">
        <f>IFERROR(INDEX(BJ$11:BJ$2000,_xlfn.AGGREGATE(15,6,(ROW(BJ$11:BJ$2000)-ROW(BJ$11)+1)/($AU$11:$AU$2000=$DY$8),ROWS(EN$11:EN282))),"")</f>
        <v/>
      </c>
      <c r="EO282" s="26" t="str">
        <f>IFERROR(INDEX(BK$11:BK$2000,_xlfn.AGGREGATE(15,6,(ROW(BK$11:BK$2000)-ROW(BK$11)+1)/($AU$11:$AU$2000=$DY$8),ROWS(EO$11:EO282))),"")</f>
        <v/>
      </c>
      <c r="EP282" s="26" t="str">
        <f>IFERROR(INDEX(BL$11:BL$2000,_xlfn.AGGREGATE(15,6,(ROW(BL$11:BL$2000)-ROW(BL$11)+1)/($AU$11:$AU$2000=$DY$8),ROWS(EP$11:EP282))),"")</f>
        <v/>
      </c>
      <c r="EQ282" s="26" t="str">
        <f>IFERROR(INDEX(BM$11:BM$2000,_xlfn.AGGREGATE(15,6,(ROW(BM$11:BM$2000)-ROW(BM$11)+1)/($AU$11:$AU$2000=$DY$8),ROWS(EQ$11:EQ282))),"")</f>
        <v/>
      </c>
      <c r="ER282" s="26" t="str">
        <f>IFERROR(INDEX(BN$11:BN$2000,_xlfn.AGGREGATE(15,6,(ROW(BN$11:BN$2000)-ROW(BN$11)+1)/($AU$11:$AU$2000=$DY$8),ROWS(ER$11:ER282))),"")</f>
        <v/>
      </c>
      <c r="ES282" s="26" t="str">
        <f>IFERROR(INDEX(BO$11:BO$2000,_xlfn.AGGREGATE(15,6,(ROW(BO$11:BO$2000)-ROW(BO$11)+1)/($AU$11:$AU$2000=$DY$8),ROWS(ES$11:ES282))),"")</f>
        <v/>
      </c>
      <c r="ET282" s="63" t="str">
        <f>IFERROR(INDEX(BP$11:BP$2000,_xlfn.AGGREGATE(15,6,(ROW(BP$11:BP$2000)-ROW(BP$11)+1)/($AU$11:$AU$2000=$DY$8),ROWS(ET$11:ET282))),"")</f>
        <v/>
      </c>
      <c r="EU282" s="25"/>
      <c r="EX282" s="25"/>
      <c r="EY282" s="25"/>
      <c r="EZ282" s="25"/>
      <c r="FA282" s="25"/>
      <c r="FB282" s="25"/>
      <c r="FC282" s="25"/>
      <c r="FD282" s="25"/>
      <c r="FE282" s="25"/>
      <c r="FF282" s="25"/>
      <c r="FG282" s="25"/>
      <c r="FH282" s="25"/>
      <c r="FI282" s="25"/>
      <c r="FJ282" s="25"/>
      <c r="FK282" s="25"/>
      <c r="FL282" s="25"/>
      <c r="FM282" s="25"/>
      <c r="FN282" s="25"/>
      <c r="FO282" s="25"/>
      <c r="FP282" s="25"/>
      <c r="FQ282" s="25"/>
      <c r="FR282" s="25"/>
      <c r="FS282" s="25"/>
      <c r="FT282" s="25"/>
      <c r="FU282" s="49"/>
      <c r="FV282" s="21"/>
      <c r="FW282" s="25"/>
      <c r="FX282" s="25"/>
      <c r="FY282" s="25"/>
      <c r="FZ282" s="25"/>
      <c r="GA282" s="25"/>
      <c r="GB282" s="25"/>
      <c r="GC282" s="25"/>
      <c r="GD282" s="25"/>
      <c r="GE282" s="25"/>
      <c r="GF282" s="25"/>
      <c r="GG282" s="25"/>
      <c r="GH282" s="25"/>
      <c r="GI282" s="25"/>
      <c r="GJ282" s="25"/>
      <c r="GK282" s="25"/>
      <c r="GL282" s="25"/>
      <c r="GM282" s="25"/>
      <c r="GN282" s="25"/>
    </row>
    <row r="283" spans="14:196" x14ac:dyDescent="0.3">
      <c r="N283" s="2"/>
      <c r="O283" s="25"/>
      <c r="P283" s="25"/>
      <c r="Q283" s="25"/>
      <c r="R283" s="25"/>
      <c r="S283" s="25"/>
      <c r="T283" s="25"/>
      <c r="U283" s="25"/>
      <c r="V283" s="2"/>
      <c r="W283" s="2"/>
      <c r="X283" s="2"/>
      <c r="Y283" s="25"/>
      <c r="Z283" s="25"/>
      <c r="AA283" s="25"/>
      <c r="AB283" s="2"/>
      <c r="AC283" s="25"/>
      <c r="AD283" s="25"/>
      <c r="AE283" s="25"/>
      <c r="AF283" s="25"/>
      <c r="AG283" s="25"/>
      <c r="AH283" s="25"/>
      <c r="AI283" s="25"/>
      <c r="AJ283" s="25"/>
      <c r="AK283" s="25"/>
      <c r="AL283" s="25"/>
      <c r="AM283" s="25"/>
      <c r="AN283" s="25"/>
      <c r="AO283" s="25"/>
      <c r="AP283" s="25"/>
      <c r="AQ283" s="25"/>
      <c r="AR283" s="142"/>
      <c r="AS283" s="18">
        <v>21</v>
      </c>
      <c r="AT283" s="26" t="s">
        <v>122</v>
      </c>
      <c r="AU283" s="4" t="str">
        <f t="shared" si="360"/>
        <v>FAIL</v>
      </c>
      <c r="AV283" s="26">
        <v>1</v>
      </c>
      <c r="AW283" s="26">
        <v>3</v>
      </c>
      <c r="AX283" s="26">
        <v>3</v>
      </c>
      <c r="AY283" s="26">
        <v>3</v>
      </c>
      <c r="AZ283" s="26">
        <v>1</v>
      </c>
      <c r="BA283" s="26">
        <v>1</v>
      </c>
      <c r="BB283" s="26">
        <v>1</v>
      </c>
      <c r="BC283" s="26">
        <v>1</v>
      </c>
      <c r="BD283" s="26">
        <f t="shared" si="361"/>
        <v>225</v>
      </c>
      <c r="BE283" s="26">
        <f t="shared" si="361"/>
        <v>0</v>
      </c>
      <c r="BF283" s="26">
        <f t="shared" si="361"/>
        <v>267</v>
      </c>
      <c r="BG283" s="63">
        <f t="shared" si="361"/>
        <v>21</v>
      </c>
      <c r="BH283" s="26"/>
      <c r="BI283" s="138">
        <f t="shared" si="362"/>
        <v>225</v>
      </c>
      <c r="BJ283" s="138">
        <f t="shared" si="363"/>
        <v>492</v>
      </c>
      <c r="BK283" s="138">
        <f t="shared" si="364"/>
        <v>759</v>
      </c>
      <c r="BL283" s="138">
        <f t="shared" si="365"/>
        <v>1026</v>
      </c>
      <c r="BM283" s="138">
        <f t="shared" si="366"/>
        <v>1251</v>
      </c>
      <c r="BN283" s="138">
        <f t="shared" si="367"/>
        <v>1476</v>
      </c>
      <c r="BO283" s="138">
        <f t="shared" si="368"/>
        <v>1701</v>
      </c>
      <c r="BP283" s="138">
        <f t="shared" si="369"/>
        <v>0</v>
      </c>
      <c r="BQ283" s="26"/>
      <c r="BR283" s="26" t="str">
        <f t="shared" si="370"/>
        <v>yes3</v>
      </c>
      <c r="BS283" s="26" t="str">
        <f t="shared" si="376"/>
        <v>Int</v>
      </c>
      <c r="BT283" s="26"/>
      <c r="BU283" s="26"/>
      <c r="BV283" s="1">
        <f t="shared" ref="BV283:CE292" si="382">IF(BV$3=0,0,IF(AND(ABS($BI283-BV$3)&gt;PostVertTotTol,ABS($BJ283-BV$3)&gt;PostVertTotTol,ABS($BK283-BV$3)&gt;PostVertTotTol,ABS($BL283-BV$3)&gt;PostVertTotTol,ABS($BM283-BV$3)&gt;PostVertTotTol,ABS($BN283-BV$3)&gt;PostVertTotTol,ABS($BO283-BV$3)&gt;PostVertTotTol,ABS($BP283-BV$3)&gt;PostVertTotTol),0,1))</f>
        <v>0</v>
      </c>
      <c r="BW283" s="1">
        <f t="shared" si="382"/>
        <v>0</v>
      </c>
      <c r="BX283" s="1">
        <f t="shared" si="382"/>
        <v>0</v>
      </c>
      <c r="BY283" s="1">
        <f t="shared" si="382"/>
        <v>0</v>
      </c>
      <c r="BZ283" s="1">
        <f t="shared" si="382"/>
        <v>0</v>
      </c>
      <c r="CA283" s="1">
        <f t="shared" si="382"/>
        <v>0</v>
      </c>
      <c r="CB283" s="1">
        <f t="shared" si="382"/>
        <v>0</v>
      </c>
      <c r="CC283" s="1">
        <f t="shared" si="382"/>
        <v>0</v>
      </c>
      <c r="CD283" s="1">
        <f t="shared" si="382"/>
        <v>0</v>
      </c>
      <c r="CE283" s="1">
        <f t="shared" si="382"/>
        <v>0</v>
      </c>
      <c r="CF283" s="1">
        <f t="shared" ref="CF283:CO292" si="383">IF(CF$3=0,0,IF(AND(ABS($BI283-CF$3)&gt;PostVertTotTol,ABS($BJ283-CF$3)&gt;PostVertTotTol,ABS($BK283-CF$3)&gt;PostVertTotTol,ABS($BL283-CF$3)&gt;PostVertTotTol,ABS($BM283-CF$3)&gt;PostVertTotTol,ABS($BN283-CF$3)&gt;PostVertTotTol,ABS($BO283-CF$3)&gt;PostVertTotTol,ABS($BP283-CF$3)&gt;PostVertTotTol),0,1))</f>
        <v>0</v>
      </c>
      <c r="CG283" s="1">
        <f t="shared" si="383"/>
        <v>0</v>
      </c>
      <c r="CH283" s="1">
        <f t="shared" si="383"/>
        <v>1</v>
      </c>
      <c r="CI283" s="1">
        <f t="shared" si="383"/>
        <v>0</v>
      </c>
      <c r="CJ283" s="1">
        <f t="shared" si="383"/>
        <v>0</v>
      </c>
      <c r="CK283" s="1">
        <f t="shared" si="383"/>
        <v>0</v>
      </c>
      <c r="CL283" s="1">
        <f t="shared" si="383"/>
        <v>0</v>
      </c>
      <c r="CM283" s="1">
        <f t="shared" si="383"/>
        <v>0</v>
      </c>
      <c r="CN283" s="1">
        <f t="shared" si="383"/>
        <v>0</v>
      </c>
      <c r="CO283" s="1">
        <f t="shared" si="383"/>
        <v>0</v>
      </c>
      <c r="CP283" s="1">
        <f t="shared" ref="CP283:CY292" si="384">IF(CP$3=0,0,IF(AND(ABS($BI283-CP$3)&gt;PostVertTotTol,ABS($BJ283-CP$3)&gt;PostVertTotTol,ABS($BK283-CP$3)&gt;PostVertTotTol,ABS($BL283-CP$3)&gt;PostVertTotTol,ABS($BM283-CP$3)&gt;PostVertTotTol,ABS($BN283-CP$3)&gt;PostVertTotTol,ABS($BO283-CP$3)&gt;PostVertTotTol,ABS($BP283-CP$3)&gt;PostVertTotTol),0,1))</f>
        <v>0</v>
      </c>
      <c r="CQ283" s="1">
        <f t="shared" si="384"/>
        <v>0</v>
      </c>
      <c r="CR283" s="1">
        <f t="shared" si="384"/>
        <v>0</v>
      </c>
      <c r="CS283" s="1">
        <f t="shared" si="384"/>
        <v>0</v>
      </c>
      <c r="CT283" s="1">
        <f t="shared" si="384"/>
        <v>0</v>
      </c>
      <c r="CU283" s="1">
        <f t="shared" si="384"/>
        <v>0</v>
      </c>
      <c r="CV283" s="1">
        <f t="shared" si="384"/>
        <v>0</v>
      </c>
      <c r="CW283" s="1">
        <f t="shared" si="384"/>
        <v>0</v>
      </c>
      <c r="CX283" s="1">
        <f t="shared" si="384"/>
        <v>0</v>
      </c>
      <c r="CY283" s="1">
        <f t="shared" si="384"/>
        <v>0</v>
      </c>
      <c r="CZ283" s="1">
        <f t="shared" ref="CZ283:DI292" si="385">IF(CZ$3=0,0,IF(AND(ABS($BI283-CZ$3)&gt;PostVertTotTol,ABS($BJ283-CZ$3)&gt;PostVertTotTol,ABS($BK283-CZ$3)&gt;PostVertTotTol,ABS($BL283-CZ$3)&gt;PostVertTotTol,ABS($BM283-CZ$3)&gt;PostVertTotTol,ABS($BN283-CZ$3)&gt;PostVertTotTol,ABS($BO283-CZ$3)&gt;PostVertTotTol,ABS($BP283-CZ$3)&gt;PostVertTotTol),0,1))</f>
        <v>0</v>
      </c>
      <c r="DA283" s="1">
        <f t="shared" si="385"/>
        <v>0</v>
      </c>
      <c r="DB283" s="1">
        <f t="shared" si="385"/>
        <v>0</v>
      </c>
      <c r="DC283" s="1">
        <f t="shared" si="385"/>
        <v>0</v>
      </c>
      <c r="DD283" s="1">
        <f t="shared" si="385"/>
        <v>0</v>
      </c>
      <c r="DE283" s="1">
        <f t="shared" si="385"/>
        <v>0</v>
      </c>
      <c r="DF283" s="1">
        <f t="shared" si="385"/>
        <v>0</v>
      </c>
      <c r="DG283" s="1">
        <f t="shared" si="385"/>
        <v>0</v>
      </c>
      <c r="DH283" s="1">
        <f t="shared" si="385"/>
        <v>0</v>
      </c>
      <c r="DI283" s="1">
        <f t="shared" si="385"/>
        <v>0</v>
      </c>
      <c r="DJ283" s="1">
        <f t="shared" ref="DJ283:DO292" si="386">IF(DJ$3=0,0,IF(AND(ABS($BI283-DJ$3)&gt;PostVertTotTol,ABS($BJ283-DJ$3)&gt;PostVertTotTol,ABS($BK283-DJ$3)&gt;PostVertTotTol,ABS($BL283-DJ$3)&gt;PostVertTotTol,ABS($BM283-DJ$3)&gt;PostVertTotTol,ABS($BN283-DJ$3)&gt;PostVertTotTol,ABS($BO283-DJ$3)&gt;PostVertTotTol,ABS($BP283-DJ$3)&gt;PostVertTotTol),0,1))</f>
        <v>0</v>
      </c>
      <c r="DK283" s="1">
        <f t="shared" si="386"/>
        <v>0</v>
      </c>
      <c r="DL283" s="1">
        <f t="shared" si="386"/>
        <v>0</v>
      </c>
      <c r="DM283" s="1">
        <f t="shared" si="386"/>
        <v>0</v>
      </c>
      <c r="DN283" s="1">
        <f t="shared" si="386"/>
        <v>0</v>
      </c>
      <c r="DO283" s="1">
        <f t="shared" si="386"/>
        <v>0</v>
      </c>
      <c r="DP283" s="26"/>
      <c r="DQ283" s="26"/>
      <c r="DR283" s="26"/>
      <c r="DS283" s="26"/>
      <c r="DT283" s="26"/>
      <c r="DU283" s="142"/>
      <c r="DV283" s="26"/>
      <c r="DW283" s="48">
        <v>270</v>
      </c>
      <c r="DX283" s="26" t="str">
        <f>IFERROR(INDEX(AT$11:AT$2000,_xlfn.AGGREGATE(15,6,(ROW(AT$11:AT$2000)-ROW(AT$11)+1)/($AU$11:$AU$2000=$DY$8),ROWS(DX$11:DX283))),"")</f>
        <v/>
      </c>
      <c r="DY283" s="4" t="str">
        <f>IFERROR(INDEX(AU$11:AU$2000,_xlfn.AGGREGATE(15,6,(ROW(AU$11:AU$2000)-ROW(AU$11)+1)/($AU$11:$AU$2000=$DY$8),ROWS(DY$11:DY283))),"")</f>
        <v/>
      </c>
      <c r="DZ283" s="26" t="str">
        <f>IFERROR(INDEX(AV$11:AV$2000,_xlfn.AGGREGATE(15,6,(ROW(AV$11:AV$2000)-ROW(AV$11)+1)/($AU$11:$AU$2000=$DY$8),ROWS(DZ$11:DZ283))),"")</f>
        <v/>
      </c>
      <c r="EA283" s="26" t="str">
        <f>IFERROR(INDEX(AW$11:AW$2000,_xlfn.AGGREGATE(15,6,(ROW(AW$11:AW$2000)-ROW(AW$11)+1)/($AU$11:$AU$2000=$DY$8),ROWS(EA$11:EA283))),"")</f>
        <v/>
      </c>
      <c r="EB283" s="26" t="str">
        <f>IFERROR(INDEX(AX$11:AX$2000,_xlfn.AGGREGATE(15,6,(ROW(AX$11:AX$2000)-ROW(AX$11)+1)/($AU$11:$AU$2000=$DY$8),ROWS(EB$11:EB283))),"")</f>
        <v/>
      </c>
      <c r="EC283" s="26" t="str">
        <f>IFERROR(INDEX(AY$11:AY$2000,_xlfn.AGGREGATE(15,6,(ROW(AY$11:AY$2000)-ROW(AY$11)+1)/($AU$11:$AU$2000=$DY$8),ROWS(EC$11:EC283))),"")</f>
        <v/>
      </c>
      <c r="ED283" s="26" t="str">
        <f>IFERROR(INDEX(AZ$11:AZ$2000,_xlfn.AGGREGATE(15,6,(ROW(AZ$11:AZ$2000)-ROW(AZ$11)+1)/($AU$11:$AU$2000=$DY$8),ROWS(ED$11:ED283))),"")</f>
        <v/>
      </c>
      <c r="EE283" s="26" t="str">
        <f>IFERROR(INDEX(BA$11:BA$2000,_xlfn.AGGREGATE(15,6,(ROW(BA$11:BA$2000)-ROW(BA$11)+1)/($AU$11:$AU$2000=$DY$8),ROWS(EE$11:EE283))),"")</f>
        <v/>
      </c>
      <c r="EF283" s="26" t="str">
        <f>IFERROR(INDEX(BB$11:BB$2000,_xlfn.AGGREGATE(15,6,(ROW(BB$11:BB$2000)-ROW(BB$11)+1)/($AU$11:$AU$2000=$DY$8),ROWS(EF$11:EF283))),"")</f>
        <v/>
      </c>
      <c r="EG283" s="26" t="str">
        <f>IFERROR(INDEX(BC$11:BC$2000,_xlfn.AGGREGATE(15,6,(ROW(BC$11:BC$2000)-ROW(BC$11)+1)/($AU$11:$AU$2000=$DY$8),ROWS(EG$11:EG283))),"")</f>
        <v/>
      </c>
      <c r="EH283" s="26" t="str">
        <f>IFERROR(INDEX(BD$11:BD$2000,_xlfn.AGGREGATE(15,6,(ROW(BD$11:BD$2000)-ROW(BD$11)+1)/($AU$11:$AU$2000=$DY$8),ROWS(EH$11:EH283))),"")</f>
        <v/>
      </c>
      <c r="EI283" s="26" t="str">
        <f>IFERROR(INDEX(BE$11:BE$2000,_xlfn.AGGREGATE(15,6,(ROW(BE$11:BE$2000)-ROW(BE$11)+1)/($AU$11:$AU$2000=$DY$8),ROWS(EI$11:EI283))),"")</f>
        <v/>
      </c>
      <c r="EJ283" s="26" t="str">
        <f>IFERROR(INDEX(BF$11:BF$2000,_xlfn.AGGREGATE(15,6,(ROW(BF$11:BF$2000)-ROW(BF$11)+1)/($AU$11:$AU$2000=$DY$8),ROWS(EJ$11:EJ283))),"")</f>
        <v/>
      </c>
      <c r="EK283" s="26" t="str">
        <f>IFERROR(INDEX(BG$11:BG$2000,_xlfn.AGGREGATE(15,6,(ROW(BG$11:BG$2000)-ROW(BG$11)+1)/($AU$11:$AU$2000=$DY$8),ROWS(EK$11:EK283))),"")</f>
        <v/>
      </c>
      <c r="EL283" s="26" t="str">
        <f>IFERROR(INDEX(BH$11:BH$2000,_xlfn.AGGREGATE(15,6,(ROW(BH$11:BH$2000)-ROW(BH$11)+1)/($AU$11:$AU$2000=$DY$8),ROWS(EL$11:EL283))),"")</f>
        <v/>
      </c>
      <c r="EM283" s="26" t="str">
        <f>IFERROR(INDEX(BI$11:BI$2000,_xlfn.AGGREGATE(15,6,(ROW(BI$11:BI$2000)-ROW(BI$11)+1)/($AU$11:$AU$2000=$DY$8),ROWS(EM$11:EM283))),"")</f>
        <v/>
      </c>
      <c r="EN283" s="26" t="str">
        <f>IFERROR(INDEX(BJ$11:BJ$2000,_xlfn.AGGREGATE(15,6,(ROW(BJ$11:BJ$2000)-ROW(BJ$11)+1)/($AU$11:$AU$2000=$DY$8),ROWS(EN$11:EN283))),"")</f>
        <v/>
      </c>
      <c r="EO283" s="26" t="str">
        <f>IFERROR(INDEX(BK$11:BK$2000,_xlfn.AGGREGATE(15,6,(ROW(BK$11:BK$2000)-ROW(BK$11)+1)/($AU$11:$AU$2000=$DY$8),ROWS(EO$11:EO283))),"")</f>
        <v/>
      </c>
      <c r="EP283" s="26" t="str">
        <f>IFERROR(INDEX(BL$11:BL$2000,_xlfn.AGGREGATE(15,6,(ROW(BL$11:BL$2000)-ROW(BL$11)+1)/($AU$11:$AU$2000=$DY$8),ROWS(EP$11:EP283))),"")</f>
        <v/>
      </c>
      <c r="EQ283" s="26" t="str">
        <f>IFERROR(INDEX(BM$11:BM$2000,_xlfn.AGGREGATE(15,6,(ROW(BM$11:BM$2000)-ROW(BM$11)+1)/($AU$11:$AU$2000=$DY$8),ROWS(EQ$11:EQ283))),"")</f>
        <v/>
      </c>
      <c r="ER283" s="26" t="str">
        <f>IFERROR(INDEX(BN$11:BN$2000,_xlfn.AGGREGATE(15,6,(ROW(BN$11:BN$2000)-ROW(BN$11)+1)/($AU$11:$AU$2000=$DY$8),ROWS(ER$11:ER283))),"")</f>
        <v/>
      </c>
      <c r="ES283" s="26" t="str">
        <f>IFERROR(INDEX(BO$11:BO$2000,_xlfn.AGGREGATE(15,6,(ROW(BO$11:BO$2000)-ROW(BO$11)+1)/($AU$11:$AU$2000=$DY$8),ROWS(ES$11:ES283))),"")</f>
        <v/>
      </c>
      <c r="ET283" s="63" t="str">
        <f>IFERROR(INDEX(BP$11:BP$2000,_xlfn.AGGREGATE(15,6,(ROW(BP$11:BP$2000)-ROW(BP$11)+1)/($AU$11:$AU$2000=$DY$8),ROWS(ET$11:ET283))),"")</f>
        <v/>
      </c>
      <c r="EU283" s="25"/>
      <c r="EX283" s="25"/>
      <c r="EY283" s="25"/>
      <c r="EZ283" s="25"/>
      <c r="FA283" s="25"/>
      <c r="FB283" s="25"/>
      <c r="FC283" s="25"/>
      <c r="FD283" s="25"/>
      <c r="FE283" s="25"/>
      <c r="FF283" s="25"/>
      <c r="FG283" s="25"/>
      <c r="FH283" s="25"/>
      <c r="FI283" s="25"/>
      <c r="FJ283" s="25"/>
      <c r="FK283" s="25"/>
      <c r="FL283" s="25"/>
      <c r="FM283" s="25"/>
      <c r="FN283" s="25"/>
      <c r="FO283" s="25"/>
      <c r="FP283" s="25"/>
      <c r="FQ283" s="25"/>
      <c r="FR283" s="25"/>
      <c r="FS283" s="25"/>
      <c r="FT283" s="25"/>
      <c r="FU283" s="49"/>
      <c r="FV283" s="21"/>
      <c r="FW283" s="25"/>
      <c r="FX283" s="25"/>
      <c r="FY283" s="25"/>
      <c r="FZ283" s="25"/>
      <c r="GA283" s="25"/>
      <c r="GB283" s="25"/>
      <c r="GC283" s="25"/>
      <c r="GD283" s="25"/>
      <c r="GE283" s="25"/>
      <c r="GF283" s="25"/>
      <c r="GG283" s="25"/>
      <c r="GH283" s="25"/>
      <c r="GI283" s="25"/>
      <c r="GJ283" s="25"/>
      <c r="GK283" s="25"/>
      <c r="GL283" s="25"/>
      <c r="GM283" s="25"/>
      <c r="GN283" s="25"/>
    </row>
    <row r="284" spans="14:196" x14ac:dyDescent="0.3">
      <c r="N284" s="2"/>
      <c r="O284" s="25"/>
      <c r="P284" s="25"/>
      <c r="Q284" s="25"/>
      <c r="R284" s="25"/>
      <c r="S284" s="25"/>
      <c r="T284" s="25"/>
      <c r="U284" s="25"/>
      <c r="V284" s="2"/>
      <c r="W284" s="2"/>
      <c r="X284" s="2"/>
      <c r="Y284" s="25"/>
      <c r="Z284" s="25"/>
      <c r="AA284" s="25"/>
      <c r="AB284" s="2"/>
      <c r="AC284" s="25"/>
      <c r="AD284" s="25"/>
      <c r="AE284" s="25"/>
      <c r="AF284" s="25"/>
      <c r="AG284" s="25"/>
      <c r="AH284" s="25"/>
      <c r="AI284" s="25"/>
      <c r="AJ284" s="25"/>
      <c r="AK284" s="25"/>
      <c r="AL284" s="25"/>
      <c r="AM284" s="25"/>
      <c r="AN284" s="25"/>
      <c r="AO284" s="25"/>
      <c r="AP284" s="25"/>
      <c r="AQ284" s="25"/>
      <c r="AR284" s="142"/>
      <c r="AS284" s="18">
        <v>22</v>
      </c>
      <c r="AT284" s="26" t="s">
        <v>122</v>
      </c>
      <c r="AU284" s="4" t="str">
        <f t="shared" si="360"/>
        <v>FAIL</v>
      </c>
      <c r="AV284" s="26">
        <v>1</v>
      </c>
      <c r="AW284" s="26">
        <v>3</v>
      </c>
      <c r="AX284" s="26">
        <v>3</v>
      </c>
      <c r="AY284" s="26">
        <v>3</v>
      </c>
      <c r="AZ284" s="26">
        <v>1</v>
      </c>
      <c r="BA284" s="26">
        <v>1</v>
      </c>
      <c r="BB284" s="26">
        <v>1</v>
      </c>
      <c r="BC284" s="26">
        <v>1</v>
      </c>
      <c r="BD284" s="26">
        <f t="shared" si="361"/>
        <v>224</v>
      </c>
      <c r="BE284" s="26">
        <f t="shared" si="361"/>
        <v>0</v>
      </c>
      <c r="BF284" s="26">
        <f t="shared" si="361"/>
        <v>268</v>
      </c>
      <c r="BG284" s="63">
        <f t="shared" si="361"/>
        <v>22</v>
      </c>
      <c r="BH284" s="26"/>
      <c r="BI284" s="138">
        <f t="shared" si="362"/>
        <v>224</v>
      </c>
      <c r="BJ284" s="138">
        <f t="shared" si="363"/>
        <v>492</v>
      </c>
      <c r="BK284" s="138">
        <f t="shared" si="364"/>
        <v>760</v>
      </c>
      <c r="BL284" s="138">
        <f t="shared" si="365"/>
        <v>1028</v>
      </c>
      <c r="BM284" s="138">
        <f t="shared" si="366"/>
        <v>1252</v>
      </c>
      <c r="BN284" s="138">
        <f t="shared" si="367"/>
        <v>1476</v>
      </c>
      <c r="BO284" s="138">
        <f t="shared" si="368"/>
        <v>1700</v>
      </c>
      <c r="BP284" s="138">
        <f t="shared" si="369"/>
        <v>0</v>
      </c>
      <c r="BQ284" s="26"/>
      <c r="BR284" s="26" t="str">
        <f>IF(AND(MAX(BI284:BP284)&gt;$J$24,MAX(BI284:BP284)&lt;$J$25),"yes3",IF(AND(MAX(BI284:BP284)&gt;$J$24,MAX(BI284:BP284)&lt;$J$26),"yes2","no"))</f>
        <v>yes3</v>
      </c>
      <c r="BS284" s="26" t="str">
        <f t="shared" si="376"/>
        <v>Int</v>
      </c>
      <c r="BT284" s="26"/>
      <c r="BU284" s="26"/>
      <c r="BV284" s="1">
        <f t="shared" si="382"/>
        <v>0</v>
      </c>
      <c r="BW284" s="1">
        <f t="shared" si="382"/>
        <v>0</v>
      </c>
      <c r="BX284" s="1">
        <f t="shared" si="382"/>
        <v>0</v>
      </c>
      <c r="BY284" s="1">
        <f t="shared" si="382"/>
        <v>0</v>
      </c>
      <c r="BZ284" s="1">
        <f t="shared" si="382"/>
        <v>0</v>
      </c>
      <c r="CA284" s="1">
        <f t="shared" si="382"/>
        <v>0</v>
      </c>
      <c r="CB284" s="1">
        <f t="shared" si="382"/>
        <v>0</v>
      </c>
      <c r="CC284" s="1">
        <f t="shared" si="382"/>
        <v>0</v>
      </c>
      <c r="CD284" s="1">
        <f t="shared" si="382"/>
        <v>0</v>
      </c>
      <c r="CE284" s="1">
        <f t="shared" si="382"/>
        <v>0</v>
      </c>
      <c r="CF284" s="1">
        <f t="shared" si="383"/>
        <v>0</v>
      </c>
      <c r="CG284" s="1">
        <f t="shared" si="383"/>
        <v>0</v>
      </c>
      <c r="CH284" s="1">
        <f t="shared" si="383"/>
        <v>1</v>
      </c>
      <c r="CI284" s="1">
        <f t="shared" si="383"/>
        <v>0</v>
      </c>
      <c r="CJ284" s="1">
        <f t="shared" si="383"/>
        <v>0</v>
      </c>
      <c r="CK284" s="1">
        <f t="shared" si="383"/>
        <v>0</v>
      </c>
      <c r="CL284" s="1">
        <f t="shared" si="383"/>
        <v>0</v>
      </c>
      <c r="CM284" s="1">
        <f t="shared" si="383"/>
        <v>0</v>
      </c>
      <c r="CN284" s="1">
        <f t="shared" si="383"/>
        <v>0</v>
      </c>
      <c r="CO284" s="1">
        <f t="shared" si="383"/>
        <v>1</v>
      </c>
      <c r="CP284" s="1">
        <f t="shared" si="384"/>
        <v>0</v>
      </c>
      <c r="CQ284" s="1">
        <f t="shared" si="384"/>
        <v>0</v>
      </c>
      <c r="CR284" s="1">
        <f t="shared" si="384"/>
        <v>0</v>
      </c>
      <c r="CS284" s="1">
        <f t="shared" si="384"/>
        <v>0</v>
      </c>
      <c r="CT284" s="1">
        <f t="shared" si="384"/>
        <v>0</v>
      </c>
      <c r="CU284" s="1">
        <f t="shared" si="384"/>
        <v>0</v>
      </c>
      <c r="CV284" s="1">
        <f t="shared" si="384"/>
        <v>0</v>
      </c>
      <c r="CW284" s="1">
        <f t="shared" si="384"/>
        <v>0</v>
      </c>
      <c r="CX284" s="1">
        <f t="shared" si="384"/>
        <v>0</v>
      </c>
      <c r="CY284" s="1">
        <f t="shared" si="384"/>
        <v>0</v>
      </c>
      <c r="CZ284" s="1">
        <f t="shared" si="385"/>
        <v>0</v>
      </c>
      <c r="DA284" s="1">
        <f t="shared" si="385"/>
        <v>0</v>
      </c>
      <c r="DB284" s="1">
        <f t="shared" si="385"/>
        <v>0</v>
      </c>
      <c r="DC284" s="1">
        <f t="shared" si="385"/>
        <v>0</v>
      </c>
      <c r="DD284" s="1">
        <f t="shared" si="385"/>
        <v>0</v>
      </c>
      <c r="DE284" s="1">
        <f t="shared" si="385"/>
        <v>0</v>
      </c>
      <c r="DF284" s="1">
        <f t="shared" si="385"/>
        <v>0</v>
      </c>
      <c r="DG284" s="1">
        <f t="shared" si="385"/>
        <v>0</v>
      </c>
      <c r="DH284" s="1">
        <f t="shared" si="385"/>
        <v>0</v>
      </c>
      <c r="DI284" s="1">
        <f t="shared" si="385"/>
        <v>0</v>
      </c>
      <c r="DJ284" s="1">
        <f t="shared" si="386"/>
        <v>0</v>
      </c>
      <c r="DK284" s="1">
        <f t="shared" si="386"/>
        <v>0</v>
      </c>
      <c r="DL284" s="1">
        <f t="shared" si="386"/>
        <v>0</v>
      </c>
      <c r="DM284" s="1">
        <f t="shared" si="386"/>
        <v>0</v>
      </c>
      <c r="DN284" s="1">
        <f t="shared" si="386"/>
        <v>0</v>
      </c>
      <c r="DO284" s="1">
        <f t="shared" si="386"/>
        <v>0</v>
      </c>
      <c r="DP284" s="26"/>
      <c r="DQ284" s="26"/>
      <c r="DR284" s="26"/>
      <c r="DS284" s="26"/>
      <c r="DT284" s="26"/>
      <c r="DU284" s="142"/>
      <c r="DV284" s="26"/>
      <c r="DW284" s="48">
        <v>271</v>
      </c>
      <c r="DX284" s="26" t="str">
        <f>IFERROR(INDEX(AT$11:AT$2000,_xlfn.AGGREGATE(15,6,(ROW(AT$11:AT$2000)-ROW(AT$11)+1)/($AU$11:$AU$2000=$DY$8),ROWS(DX$11:DX284))),"")</f>
        <v/>
      </c>
      <c r="DY284" s="4" t="str">
        <f>IFERROR(INDEX(AU$11:AU$2000,_xlfn.AGGREGATE(15,6,(ROW(AU$11:AU$2000)-ROW(AU$11)+1)/($AU$11:$AU$2000=$DY$8),ROWS(DY$11:DY284))),"")</f>
        <v/>
      </c>
      <c r="DZ284" s="26" t="str">
        <f>IFERROR(INDEX(AV$11:AV$2000,_xlfn.AGGREGATE(15,6,(ROW(AV$11:AV$2000)-ROW(AV$11)+1)/($AU$11:$AU$2000=$DY$8),ROWS(DZ$11:DZ284))),"")</f>
        <v/>
      </c>
      <c r="EA284" s="26" t="str">
        <f>IFERROR(INDEX(AW$11:AW$2000,_xlfn.AGGREGATE(15,6,(ROW(AW$11:AW$2000)-ROW(AW$11)+1)/($AU$11:$AU$2000=$DY$8),ROWS(EA$11:EA284))),"")</f>
        <v/>
      </c>
      <c r="EB284" s="26" t="str">
        <f>IFERROR(INDEX(AX$11:AX$2000,_xlfn.AGGREGATE(15,6,(ROW(AX$11:AX$2000)-ROW(AX$11)+1)/($AU$11:$AU$2000=$DY$8),ROWS(EB$11:EB284))),"")</f>
        <v/>
      </c>
      <c r="EC284" s="26" t="str">
        <f>IFERROR(INDEX(AY$11:AY$2000,_xlfn.AGGREGATE(15,6,(ROW(AY$11:AY$2000)-ROW(AY$11)+1)/($AU$11:$AU$2000=$DY$8),ROWS(EC$11:EC284))),"")</f>
        <v/>
      </c>
      <c r="ED284" s="26" t="str">
        <f>IFERROR(INDEX(AZ$11:AZ$2000,_xlfn.AGGREGATE(15,6,(ROW(AZ$11:AZ$2000)-ROW(AZ$11)+1)/($AU$11:$AU$2000=$DY$8),ROWS(ED$11:ED284))),"")</f>
        <v/>
      </c>
      <c r="EE284" s="26" t="str">
        <f>IFERROR(INDEX(BA$11:BA$2000,_xlfn.AGGREGATE(15,6,(ROW(BA$11:BA$2000)-ROW(BA$11)+1)/($AU$11:$AU$2000=$DY$8),ROWS(EE$11:EE284))),"")</f>
        <v/>
      </c>
      <c r="EF284" s="26" t="str">
        <f>IFERROR(INDEX(BB$11:BB$2000,_xlfn.AGGREGATE(15,6,(ROW(BB$11:BB$2000)-ROW(BB$11)+1)/($AU$11:$AU$2000=$DY$8),ROWS(EF$11:EF284))),"")</f>
        <v/>
      </c>
      <c r="EG284" s="26" t="str">
        <f>IFERROR(INDEX(BC$11:BC$2000,_xlfn.AGGREGATE(15,6,(ROW(BC$11:BC$2000)-ROW(BC$11)+1)/($AU$11:$AU$2000=$DY$8),ROWS(EG$11:EG284))),"")</f>
        <v/>
      </c>
      <c r="EH284" s="26" t="str">
        <f>IFERROR(INDEX(BD$11:BD$2000,_xlfn.AGGREGATE(15,6,(ROW(BD$11:BD$2000)-ROW(BD$11)+1)/($AU$11:$AU$2000=$DY$8),ROWS(EH$11:EH284))),"")</f>
        <v/>
      </c>
      <c r="EI284" s="26" t="str">
        <f>IFERROR(INDEX(BE$11:BE$2000,_xlfn.AGGREGATE(15,6,(ROW(BE$11:BE$2000)-ROW(BE$11)+1)/($AU$11:$AU$2000=$DY$8),ROWS(EI$11:EI284))),"")</f>
        <v/>
      </c>
      <c r="EJ284" s="26" t="str">
        <f>IFERROR(INDEX(BF$11:BF$2000,_xlfn.AGGREGATE(15,6,(ROW(BF$11:BF$2000)-ROW(BF$11)+1)/($AU$11:$AU$2000=$DY$8),ROWS(EJ$11:EJ284))),"")</f>
        <v/>
      </c>
      <c r="EK284" s="26" t="str">
        <f>IFERROR(INDEX(BG$11:BG$2000,_xlfn.AGGREGATE(15,6,(ROW(BG$11:BG$2000)-ROW(BG$11)+1)/($AU$11:$AU$2000=$DY$8),ROWS(EK$11:EK284))),"")</f>
        <v/>
      </c>
      <c r="EL284" s="26" t="str">
        <f>IFERROR(INDEX(BH$11:BH$2000,_xlfn.AGGREGATE(15,6,(ROW(BH$11:BH$2000)-ROW(BH$11)+1)/($AU$11:$AU$2000=$DY$8),ROWS(EL$11:EL284))),"")</f>
        <v/>
      </c>
      <c r="EM284" s="26" t="str">
        <f>IFERROR(INDEX(BI$11:BI$2000,_xlfn.AGGREGATE(15,6,(ROW(BI$11:BI$2000)-ROW(BI$11)+1)/($AU$11:$AU$2000=$DY$8),ROWS(EM$11:EM284))),"")</f>
        <v/>
      </c>
      <c r="EN284" s="26" t="str">
        <f>IFERROR(INDEX(BJ$11:BJ$2000,_xlfn.AGGREGATE(15,6,(ROW(BJ$11:BJ$2000)-ROW(BJ$11)+1)/($AU$11:$AU$2000=$DY$8),ROWS(EN$11:EN284))),"")</f>
        <v/>
      </c>
      <c r="EO284" s="26" t="str">
        <f>IFERROR(INDEX(BK$11:BK$2000,_xlfn.AGGREGATE(15,6,(ROW(BK$11:BK$2000)-ROW(BK$11)+1)/($AU$11:$AU$2000=$DY$8),ROWS(EO$11:EO284))),"")</f>
        <v/>
      </c>
      <c r="EP284" s="26" t="str">
        <f>IFERROR(INDEX(BL$11:BL$2000,_xlfn.AGGREGATE(15,6,(ROW(BL$11:BL$2000)-ROW(BL$11)+1)/($AU$11:$AU$2000=$DY$8),ROWS(EP$11:EP284))),"")</f>
        <v/>
      </c>
      <c r="EQ284" s="26" t="str">
        <f>IFERROR(INDEX(BM$11:BM$2000,_xlfn.AGGREGATE(15,6,(ROW(BM$11:BM$2000)-ROW(BM$11)+1)/($AU$11:$AU$2000=$DY$8),ROWS(EQ$11:EQ284))),"")</f>
        <v/>
      </c>
      <c r="ER284" s="26" t="str">
        <f>IFERROR(INDEX(BN$11:BN$2000,_xlfn.AGGREGATE(15,6,(ROW(BN$11:BN$2000)-ROW(BN$11)+1)/($AU$11:$AU$2000=$DY$8),ROWS(ER$11:ER284))),"")</f>
        <v/>
      </c>
      <c r="ES284" s="26" t="str">
        <f>IFERROR(INDEX(BO$11:BO$2000,_xlfn.AGGREGATE(15,6,(ROW(BO$11:BO$2000)-ROW(BO$11)+1)/($AU$11:$AU$2000=$DY$8),ROWS(ES$11:ES284))),"")</f>
        <v/>
      </c>
      <c r="ET284" s="63" t="str">
        <f>IFERROR(INDEX(BP$11:BP$2000,_xlfn.AGGREGATE(15,6,(ROW(BP$11:BP$2000)-ROW(BP$11)+1)/($AU$11:$AU$2000=$DY$8),ROWS(ET$11:ET284))),"")</f>
        <v/>
      </c>
      <c r="EU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49"/>
      <c r="FV284" s="21"/>
      <c r="FW284" s="25"/>
      <c r="FX284" s="25"/>
      <c r="FY284" s="25"/>
      <c r="FZ284" s="25"/>
      <c r="GA284" s="25"/>
      <c r="GB284" s="25"/>
      <c r="GC284" s="25"/>
      <c r="GD284" s="25"/>
      <c r="GE284" s="25"/>
      <c r="GF284" s="25"/>
      <c r="GG284" s="25"/>
      <c r="GH284" s="25"/>
      <c r="GI284" s="25"/>
      <c r="GJ284" s="25"/>
      <c r="GK284" s="25"/>
      <c r="GL284" s="25"/>
      <c r="GM284" s="25"/>
      <c r="GN284" s="25"/>
    </row>
    <row r="285" spans="14:196" x14ac:dyDescent="0.3">
      <c r="N285" s="2"/>
      <c r="O285" s="25"/>
      <c r="P285" s="25"/>
      <c r="Q285" s="25"/>
      <c r="R285" s="25"/>
      <c r="S285" s="25"/>
      <c r="T285" s="25"/>
      <c r="U285" s="25"/>
      <c r="V285" s="2"/>
      <c r="W285" s="2"/>
      <c r="X285" s="2"/>
      <c r="Y285" s="25"/>
      <c r="Z285" s="25"/>
      <c r="AA285" s="25"/>
      <c r="AB285" s="2"/>
      <c r="AC285" s="25"/>
      <c r="AD285" s="25"/>
      <c r="AE285" s="25"/>
      <c r="AF285" s="25"/>
      <c r="AG285" s="25"/>
      <c r="AH285" s="25"/>
      <c r="AI285" s="25"/>
      <c r="AJ285" s="25"/>
      <c r="AK285" s="25"/>
      <c r="AL285" s="25"/>
      <c r="AM285" s="25"/>
      <c r="AN285" s="25"/>
      <c r="AO285" s="25"/>
      <c r="AP285" s="25"/>
      <c r="AQ285" s="25"/>
      <c r="AR285" s="142"/>
      <c r="AS285" s="18">
        <v>23</v>
      </c>
      <c r="AT285" s="26" t="s">
        <v>122</v>
      </c>
      <c r="AU285" s="4" t="str">
        <f t="shared" si="360"/>
        <v>FAIL</v>
      </c>
      <c r="AV285" s="26">
        <v>1</v>
      </c>
      <c r="AW285" s="26">
        <v>3</v>
      </c>
      <c r="AX285" s="26">
        <v>3</v>
      </c>
      <c r="AY285" s="26">
        <v>3</v>
      </c>
      <c r="AZ285" s="26">
        <v>1</v>
      </c>
      <c r="BA285" s="26">
        <v>1</v>
      </c>
      <c r="BB285" s="26">
        <v>1</v>
      </c>
      <c r="BC285" s="26">
        <v>1</v>
      </c>
      <c r="BD285" s="26">
        <f t="shared" si="361"/>
        <v>223</v>
      </c>
      <c r="BE285" s="26">
        <f t="shared" si="361"/>
        <v>0</v>
      </c>
      <c r="BF285" s="26">
        <f t="shared" si="361"/>
        <v>269</v>
      </c>
      <c r="BG285" s="63">
        <f t="shared" si="361"/>
        <v>23</v>
      </c>
      <c r="BH285" s="26"/>
      <c r="BI285" s="138">
        <f t="shared" si="362"/>
        <v>223</v>
      </c>
      <c r="BJ285" s="138">
        <f t="shared" si="363"/>
        <v>492</v>
      </c>
      <c r="BK285" s="138">
        <f t="shared" si="364"/>
        <v>761</v>
      </c>
      <c r="BL285" s="138">
        <f t="shared" si="365"/>
        <v>1030</v>
      </c>
      <c r="BM285" s="138">
        <f t="shared" si="366"/>
        <v>1253</v>
      </c>
      <c r="BN285" s="138">
        <f t="shared" si="367"/>
        <v>1476</v>
      </c>
      <c r="BO285" s="138">
        <f t="shared" si="368"/>
        <v>1699</v>
      </c>
      <c r="BP285" s="138">
        <f t="shared" si="369"/>
        <v>0</v>
      </c>
      <c r="BQ285" s="26"/>
      <c r="BR285" s="26" t="str">
        <f t="shared" si="370"/>
        <v>yes3</v>
      </c>
      <c r="BS285" s="26" t="str">
        <f t="shared" si="376"/>
        <v>Int</v>
      </c>
      <c r="BT285" s="26"/>
      <c r="BU285" s="26"/>
      <c r="BV285" s="1">
        <f t="shared" si="382"/>
        <v>0</v>
      </c>
      <c r="BW285" s="1">
        <f t="shared" si="382"/>
        <v>0</v>
      </c>
      <c r="BX285" s="1">
        <f t="shared" si="382"/>
        <v>0</v>
      </c>
      <c r="BY285" s="1">
        <f t="shared" si="382"/>
        <v>0</v>
      </c>
      <c r="BZ285" s="1">
        <f t="shared" si="382"/>
        <v>0</v>
      </c>
      <c r="CA285" s="1">
        <f t="shared" si="382"/>
        <v>0</v>
      </c>
      <c r="CB285" s="1">
        <f t="shared" si="382"/>
        <v>0</v>
      </c>
      <c r="CC285" s="1">
        <f t="shared" si="382"/>
        <v>0</v>
      </c>
      <c r="CD285" s="1">
        <f t="shared" si="382"/>
        <v>0</v>
      </c>
      <c r="CE285" s="1">
        <f t="shared" si="382"/>
        <v>0</v>
      </c>
      <c r="CF285" s="1">
        <f t="shared" si="383"/>
        <v>0</v>
      </c>
      <c r="CG285" s="1">
        <f t="shared" si="383"/>
        <v>0</v>
      </c>
      <c r="CH285" s="1">
        <f t="shared" si="383"/>
        <v>1</v>
      </c>
      <c r="CI285" s="1">
        <f t="shared" si="383"/>
        <v>0</v>
      </c>
      <c r="CJ285" s="1">
        <f t="shared" si="383"/>
        <v>0</v>
      </c>
      <c r="CK285" s="1">
        <f t="shared" si="383"/>
        <v>0</v>
      </c>
      <c r="CL285" s="1">
        <f t="shared" si="383"/>
        <v>0</v>
      </c>
      <c r="CM285" s="1">
        <f t="shared" si="383"/>
        <v>0</v>
      </c>
      <c r="CN285" s="1">
        <f t="shared" si="383"/>
        <v>0</v>
      </c>
      <c r="CO285" s="1">
        <f t="shared" si="383"/>
        <v>1</v>
      </c>
      <c r="CP285" s="1">
        <f t="shared" si="384"/>
        <v>0</v>
      </c>
      <c r="CQ285" s="1">
        <f t="shared" si="384"/>
        <v>0</v>
      </c>
      <c r="CR285" s="1">
        <f t="shared" si="384"/>
        <v>0</v>
      </c>
      <c r="CS285" s="1">
        <f t="shared" si="384"/>
        <v>0</v>
      </c>
      <c r="CT285" s="1">
        <f t="shared" si="384"/>
        <v>0</v>
      </c>
      <c r="CU285" s="1">
        <f t="shared" si="384"/>
        <v>0</v>
      </c>
      <c r="CV285" s="1">
        <f t="shared" si="384"/>
        <v>0</v>
      </c>
      <c r="CW285" s="1">
        <f t="shared" si="384"/>
        <v>0</v>
      </c>
      <c r="CX285" s="1">
        <f t="shared" si="384"/>
        <v>0</v>
      </c>
      <c r="CY285" s="1">
        <f t="shared" si="384"/>
        <v>0</v>
      </c>
      <c r="CZ285" s="1">
        <f t="shared" si="385"/>
        <v>0</v>
      </c>
      <c r="DA285" s="1">
        <f t="shared" si="385"/>
        <v>0</v>
      </c>
      <c r="DB285" s="1">
        <f t="shared" si="385"/>
        <v>0</v>
      </c>
      <c r="DC285" s="1">
        <f t="shared" si="385"/>
        <v>0</v>
      </c>
      <c r="DD285" s="1">
        <f t="shared" si="385"/>
        <v>0</v>
      </c>
      <c r="DE285" s="1">
        <f t="shared" si="385"/>
        <v>0</v>
      </c>
      <c r="DF285" s="1">
        <f t="shared" si="385"/>
        <v>0</v>
      </c>
      <c r="DG285" s="1">
        <f t="shared" si="385"/>
        <v>0</v>
      </c>
      <c r="DH285" s="1">
        <f t="shared" si="385"/>
        <v>0</v>
      </c>
      <c r="DI285" s="1">
        <f t="shared" si="385"/>
        <v>0</v>
      </c>
      <c r="DJ285" s="1">
        <f t="shared" si="386"/>
        <v>0</v>
      </c>
      <c r="DK285" s="1">
        <f t="shared" si="386"/>
        <v>0</v>
      </c>
      <c r="DL285" s="1">
        <f t="shared" si="386"/>
        <v>0</v>
      </c>
      <c r="DM285" s="1">
        <f t="shared" si="386"/>
        <v>0</v>
      </c>
      <c r="DN285" s="1">
        <f t="shared" si="386"/>
        <v>0</v>
      </c>
      <c r="DO285" s="1">
        <f t="shared" si="386"/>
        <v>0</v>
      </c>
      <c r="DP285" s="26"/>
      <c r="DQ285" s="26"/>
      <c r="DR285" s="26"/>
      <c r="DS285" s="26"/>
      <c r="DT285" s="26"/>
      <c r="DU285" s="142"/>
      <c r="DV285" s="26"/>
      <c r="DW285" s="48">
        <v>272</v>
      </c>
      <c r="DX285" s="26" t="str">
        <f>IFERROR(INDEX(AT$11:AT$2000,_xlfn.AGGREGATE(15,6,(ROW(AT$11:AT$2000)-ROW(AT$11)+1)/($AU$11:$AU$2000=$DY$8),ROWS(DX$11:DX285))),"")</f>
        <v/>
      </c>
      <c r="DY285" s="4" t="str">
        <f>IFERROR(INDEX(AU$11:AU$2000,_xlfn.AGGREGATE(15,6,(ROW(AU$11:AU$2000)-ROW(AU$11)+1)/($AU$11:$AU$2000=$DY$8),ROWS(DY$11:DY285))),"")</f>
        <v/>
      </c>
      <c r="DZ285" s="26" t="str">
        <f>IFERROR(INDEX(AV$11:AV$2000,_xlfn.AGGREGATE(15,6,(ROW(AV$11:AV$2000)-ROW(AV$11)+1)/($AU$11:$AU$2000=$DY$8),ROWS(DZ$11:DZ285))),"")</f>
        <v/>
      </c>
      <c r="EA285" s="26" t="str">
        <f>IFERROR(INDEX(AW$11:AW$2000,_xlfn.AGGREGATE(15,6,(ROW(AW$11:AW$2000)-ROW(AW$11)+1)/($AU$11:$AU$2000=$DY$8),ROWS(EA$11:EA285))),"")</f>
        <v/>
      </c>
      <c r="EB285" s="26" t="str">
        <f>IFERROR(INDEX(AX$11:AX$2000,_xlfn.AGGREGATE(15,6,(ROW(AX$11:AX$2000)-ROW(AX$11)+1)/($AU$11:$AU$2000=$DY$8),ROWS(EB$11:EB285))),"")</f>
        <v/>
      </c>
      <c r="EC285" s="26" t="str">
        <f>IFERROR(INDEX(AY$11:AY$2000,_xlfn.AGGREGATE(15,6,(ROW(AY$11:AY$2000)-ROW(AY$11)+1)/($AU$11:$AU$2000=$DY$8),ROWS(EC$11:EC285))),"")</f>
        <v/>
      </c>
      <c r="ED285" s="26" t="str">
        <f>IFERROR(INDEX(AZ$11:AZ$2000,_xlfn.AGGREGATE(15,6,(ROW(AZ$11:AZ$2000)-ROW(AZ$11)+1)/($AU$11:$AU$2000=$DY$8),ROWS(ED$11:ED285))),"")</f>
        <v/>
      </c>
      <c r="EE285" s="26" t="str">
        <f>IFERROR(INDEX(BA$11:BA$2000,_xlfn.AGGREGATE(15,6,(ROW(BA$11:BA$2000)-ROW(BA$11)+1)/($AU$11:$AU$2000=$DY$8),ROWS(EE$11:EE285))),"")</f>
        <v/>
      </c>
      <c r="EF285" s="26" t="str">
        <f>IFERROR(INDEX(BB$11:BB$2000,_xlfn.AGGREGATE(15,6,(ROW(BB$11:BB$2000)-ROW(BB$11)+1)/($AU$11:$AU$2000=$DY$8),ROWS(EF$11:EF285))),"")</f>
        <v/>
      </c>
      <c r="EG285" s="26" t="str">
        <f>IFERROR(INDEX(BC$11:BC$2000,_xlfn.AGGREGATE(15,6,(ROW(BC$11:BC$2000)-ROW(BC$11)+1)/($AU$11:$AU$2000=$DY$8),ROWS(EG$11:EG285))),"")</f>
        <v/>
      </c>
      <c r="EH285" s="26" t="str">
        <f>IFERROR(INDEX(BD$11:BD$2000,_xlfn.AGGREGATE(15,6,(ROW(BD$11:BD$2000)-ROW(BD$11)+1)/($AU$11:$AU$2000=$DY$8),ROWS(EH$11:EH285))),"")</f>
        <v/>
      </c>
      <c r="EI285" s="26" t="str">
        <f>IFERROR(INDEX(BE$11:BE$2000,_xlfn.AGGREGATE(15,6,(ROW(BE$11:BE$2000)-ROW(BE$11)+1)/($AU$11:$AU$2000=$DY$8),ROWS(EI$11:EI285))),"")</f>
        <v/>
      </c>
      <c r="EJ285" s="26" t="str">
        <f>IFERROR(INDEX(BF$11:BF$2000,_xlfn.AGGREGATE(15,6,(ROW(BF$11:BF$2000)-ROW(BF$11)+1)/($AU$11:$AU$2000=$DY$8),ROWS(EJ$11:EJ285))),"")</f>
        <v/>
      </c>
      <c r="EK285" s="26" t="str">
        <f>IFERROR(INDEX(BG$11:BG$2000,_xlfn.AGGREGATE(15,6,(ROW(BG$11:BG$2000)-ROW(BG$11)+1)/($AU$11:$AU$2000=$DY$8),ROWS(EK$11:EK285))),"")</f>
        <v/>
      </c>
      <c r="EL285" s="26" t="str">
        <f>IFERROR(INDEX(BH$11:BH$2000,_xlfn.AGGREGATE(15,6,(ROW(BH$11:BH$2000)-ROW(BH$11)+1)/($AU$11:$AU$2000=$DY$8),ROWS(EL$11:EL285))),"")</f>
        <v/>
      </c>
      <c r="EM285" s="26" t="str">
        <f>IFERROR(INDEX(BI$11:BI$2000,_xlfn.AGGREGATE(15,6,(ROW(BI$11:BI$2000)-ROW(BI$11)+1)/($AU$11:$AU$2000=$DY$8),ROWS(EM$11:EM285))),"")</f>
        <v/>
      </c>
      <c r="EN285" s="26" t="str">
        <f>IFERROR(INDEX(BJ$11:BJ$2000,_xlfn.AGGREGATE(15,6,(ROW(BJ$11:BJ$2000)-ROW(BJ$11)+1)/($AU$11:$AU$2000=$DY$8),ROWS(EN$11:EN285))),"")</f>
        <v/>
      </c>
      <c r="EO285" s="26" t="str">
        <f>IFERROR(INDEX(BK$11:BK$2000,_xlfn.AGGREGATE(15,6,(ROW(BK$11:BK$2000)-ROW(BK$11)+1)/($AU$11:$AU$2000=$DY$8),ROWS(EO$11:EO285))),"")</f>
        <v/>
      </c>
      <c r="EP285" s="26" t="str">
        <f>IFERROR(INDEX(BL$11:BL$2000,_xlfn.AGGREGATE(15,6,(ROW(BL$11:BL$2000)-ROW(BL$11)+1)/($AU$11:$AU$2000=$DY$8),ROWS(EP$11:EP285))),"")</f>
        <v/>
      </c>
      <c r="EQ285" s="26" t="str">
        <f>IFERROR(INDEX(BM$11:BM$2000,_xlfn.AGGREGATE(15,6,(ROW(BM$11:BM$2000)-ROW(BM$11)+1)/($AU$11:$AU$2000=$DY$8),ROWS(EQ$11:EQ285))),"")</f>
        <v/>
      </c>
      <c r="ER285" s="26" t="str">
        <f>IFERROR(INDEX(BN$11:BN$2000,_xlfn.AGGREGATE(15,6,(ROW(BN$11:BN$2000)-ROW(BN$11)+1)/($AU$11:$AU$2000=$DY$8),ROWS(ER$11:ER285))),"")</f>
        <v/>
      </c>
      <c r="ES285" s="26" t="str">
        <f>IFERROR(INDEX(BO$11:BO$2000,_xlfn.AGGREGATE(15,6,(ROW(BO$11:BO$2000)-ROW(BO$11)+1)/($AU$11:$AU$2000=$DY$8),ROWS(ES$11:ES285))),"")</f>
        <v/>
      </c>
      <c r="ET285" s="63" t="str">
        <f>IFERROR(INDEX(BP$11:BP$2000,_xlfn.AGGREGATE(15,6,(ROW(BP$11:BP$2000)-ROW(BP$11)+1)/($AU$11:$AU$2000=$DY$8),ROWS(ET$11:ET285))),"")</f>
        <v/>
      </c>
      <c r="EU285" s="25"/>
      <c r="EX285" s="25"/>
      <c r="EY285" s="25"/>
      <c r="EZ285" s="25"/>
      <c r="FA285" s="25"/>
      <c r="FB285" s="25"/>
      <c r="FC285" s="25"/>
      <c r="FD285" s="25"/>
      <c r="FE285" s="25"/>
      <c r="FF285" s="25"/>
      <c r="FG285" s="25"/>
      <c r="FH285" s="25"/>
      <c r="FI285" s="25"/>
      <c r="FJ285" s="25"/>
      <c r="FK285" s="25"/>
      <c r="FL285" s="25"/>
      <c r="FM285" s="25"/>
      <c r="FN285" s="25"/>
      <c r="FO285" s="25"/>
      <c r="FP285" s="25"/>
      <c r="FQ285" s="25"/>
      <c r="FR285" s="25"/>
      <c r="FS285" s="25"/>
      <c r="FT285" s="25"/>
      <c r="FU285" s="49"/>
      <c r="FV285" s="21"/>
      <c r="FW285" s="25"/>
      <c r="FX285" s="25"/>
      <c r="FY285" s="25"/>
      <c r="FZ285" s="25"/>
      <c r="GA285" s="25"/>
      <c r="GB285" s="25"/>
      <c r="GC285" s="25"/>
      <c r="GD285" s="25"/>
      <c r="GE285" s="25"/>
      <c r="GF285" s="25"/>
      <c r="GG285" s="25"/>
      <c r="GH285" s="25"/>
      <c r="GI285" s="25"/>
      <c r="GJ285" s="25"/>
      <c r="GK285" s="25"/>
      <c r="GL285" s="25"/>
      <c r="GM285" s="25"/>
      <c r="GN285" s="25"/>
    </row>
    <row r="286" spans="14:196" x14ac:dyDescent="0.3">
      <c r="N286" s="2"/>
      <c r="O286" s="25"/>
      <c r="P286" s="25"/>
      <c r="Q286" s="25"/>
      <c r="R286" s="25"/>
      <c r="S286" s="25"/>
      <c r="T286" s="25"/>
      <c r="U286" s="25"/>
      <c r="V286" s="2"/>
      <c r="W286" s="2"/>
      <c r="X286" s="2"/>
      <c r="Y286" s="25"/>
      <c r="Z286" s="25"/>
      <c r="AA286" s="25"/>
      <c r="AB286" s="2"/>
      <c r="AC286" s="25"/>
      <c r="AD286" s="25"/>
      <c r="AE286" s="25"/>
      <c r="AF286" s="25"/>
      <c r="AG286" s="25"/>
      <c r="AH286" s="25"/>
      <c r="AI286" s="25"/>
      <c r="AJ286" s="25"/>
      <c r="AK286" s="25"/>
      <c r="AL286" s="25"/>
      <c r="AM286" s="25"/>
      <c r="AN286" s="25"/>
      <c r="AO286" s="25"/>
      <c r="AP286" s="25"/>
      <c r="AQ286" s="25"/>
      <c r="AR286" s="142"/>
      <c r="AS286" s="18">
        <v>24</v>
      </c>
      <c r="AT286" s="26" t="s">
        <v>122</v>
      </c>
      <c r="AU286" s="4" t="str">
        <f t="shared" si="360"/>
        <v>FAIL</v>
      </c>
      <c r="AV286" s="26">
        <v>1</v>
      </c>
      <c r="AW286" s="26">
        <v>3</v>
      </c>
      <c r="AX286" s="26">
        <v>3</v>
      </c>
      <c r="AY286" s="26">
        <v>3</v>
      </c>
      <c r="AZ286" s="26">
        <v>1</v>
      </c>
      <c r="BA286" s="26">
        <v>1</v>
      </c>
      <c r="BB286" s="26">
        <v>1</v>
      </c>
      <c r="BC286" s="26">
        <v>1</v>
      </c>
      <c r="BD286" s="26">
        <f t="shared" si="361"/>
        <v>222</v>
      </c>
      <c r="BE286" s="26">
        <f t="shared" si="361"/>
        <v>0</v>
      </c>
      <c r="BF286" s="26">
        <f t="shared" si="361"/>
        <v>270</v>
      </c>
      <c r="BG286" s="63">
        <f t="shared" si="361"/>
        <v>24</v>
      </c>
      <c r="BH286" s="26"/>
      <c r="BI286" s="138">
        <f t="shared" si="362"/>
        <v>222</v>
      </c>
      <c r="BJ286" s="138">
        <f t="shared" si="363"/>
        <v>492</v>
      </c>
      <c r="BK286" s="138">
        <f t="shared" si="364"/>
        <v>762</v>
      </c>
      <c r="BL286" s="138">
        <f t="shared" si="365"/>
        <v>1032</v>
      </c>
      <c r="BM286" s="138">
        <f t="shared" si="366"/>
        <v>1254</v>
      </c>
      <c r="BN286" s="138">
        <f t="shared" si="367"/>
        <v>1476</v>
      </c>
      <c r="BO286" s="138">
        <f t="shared" si="368"/>
        <v>1698</v>
      </c>
      <c r="BP286" s="138">
        <f t="shared" si="369"/>
        <v>0</v>
      </c>
      <c r="BQ286" s="26"/>
      <c r="BR286" s="26" t="str">
        <f t="shared" si="370"/>
        <v>yes3</v>
      </c>
      <c r="BS286" s="26" t="str">
        <f t="shared" si="376"/>
        <v>Int</v>
      </c>
      <c r="BT286" s="26"/>
      <c r="BU286" s="26"/>
      <c r="BV286" s="1">
        <f t="shared" si="382"/>
        <v>0</v>
      </c>
      <c r="BW286" s="1">
        <f t="shared" si="382"/>
        <v>0</v>
      </c>
      <c r="BX286" s="1">
        <f t="shared" si="382"/>
        <v>0</v>
      </c>
      <c r="BY286" s="1">
        <f t="shared" si="382"/>
        <v>0</v>
      </c>
      <c r="BZ286" s="1">
        <f t="shared" si="382"/>
        <v>0</v>
      </c>
      <c r="CA286" s="1">
        <f t="shared" si="382"/>
        <v>0</v>
      </c>
      <c r="CB286" s="1">
        <f t="shared" si="382"/>
        <v>0</v>
      </c>
      <c r="CC286" s="1">
        <f t="shared" si="382"/>
        <v>0</v>
      </c>
      <c r="CD286" s="1">
        <f t="shared" si="382"/>
        <v>0</v>
      </c>
      <c r="CE286" s="1">
        <f t="shared" si="382"/>
        <v>0</v>
      </c>
      <c r="CF286" s="1">
        <f t="shared" si="383"/>
        <v>0</v>
      </c>
      <c r="CG286" s="1">
        <f t="shared" si="383"/>
        <v>0</v>
      </c>
      <c r="CH286" s="1">
        <f t="shared" si="383"/>
        <v>1</v>
      </c>
      <c r="CI286" s="1">
        <f t="shared" si="383"/>
        <v>0</v>
      </c>
      <c r="CJ286" s="1">
        <f t="shared" si="383"/>
        <v>0</v>
      </c>
      <c r="CK286" s="1">
        <f t="shared" si="383"/>
        <v>0</v>
      </c>
      <c r="CL286" s="1">
        <f t="shared" si="383"/>
        <v>0</v>
      </c>
      <c r="CM286" s="1">
        <f t="shared" si="383"/>
        <v>0</v>
      </c>
      <c r="CN286" s="1">
        <f t="shared" si="383"/>
        <v>0</v>
      </c>
      <c r="CO286" s="1">
        <f t="shared" si="383"/>
        <v>1</v>
      </c>
      <c r="CP286" s="1">
        <f t="shared" si="384"/>
        <v>0</v>
      </c>
      <c r="CQ286" s="1">
        <f t="shared" si="384"/>
        <v>0</v>
      </c>
      <c r="CR286" s="1">
        <f t="shared" si="384"/>
        <v>0</v>
      </c>
      <c r="CS286" s="1">
        <f t="shared" si="384"/>
        <v>0</v>
      </c>
      <c r="CT286" s="1">
        <f t="shared" si="384"/>
        <v>0</v>
      </c>
      <c r="CU286" s="1">
        <f t="shared" si="384"/>
        <v>0</v>
      </c>
      <c r="CV286" s="1">
        <f t="shared" si="384"/>
        <v>0</v>
      </c>
      <c r="CW286" s="1">
        <f t="shared" si="384"/>
        <v>0</v>
      </c>
      <c r="CX286" s="1">
        <f t="shared" si="384"/>
        <v>0</v>
      </c>
      <c r="CY286" s="1">
        <f t="shared" si="384"/>
        <v>0</v>
      </c>
      <c r="CZ286" s="1">
        <f t="shared" si="385"/>
        <v>0</v>
      </c>
      <c r="DA286" s="1">
        <f t="shared" si="385"/>
        <v>0</v>
      </c>
      <c r="DB286" s="1">
        <f t="shared" si="385"/>
        <v>0</v>
      </c>
      <c r="DC286" s="1">
        <f t="shared" si="385"/>
        <v>0</v>
      </c>
      <c r="DD286" s="1">
        <f t="shared" si="385"/>
        <v>0</v>
      </c>
      <c r="DE286" s="1">
        <f t="shared" si="385"/>
        <v>0</v>
      </c>
      <c r="DF286" s="1">
        <f t="shared" si="385"/>
        <v>0</v>
      </c>
      <c r="DG286" s="1">
        <f t="shared" si="385"/>
        <v>0</v>
      </c>
      <c r="DH286" s="1">
        <f t="shared" si="385"/>
        <v>0</v>
      </c>
      <c r="DI286" s="1">
        <f t="shared" si="385"/>
        <v>0</v>
      </c>
      <c r="DJ286" s="1">
        <f t="shared" si="386"/>
        <v>0</v>
      </c>
      <c r="DK286" s="1">
        <f t="shared" si="386"/>
        <v>0</v>
      </c>
      <c r="DL286" s="1">
        <f t="shared" si="386"/>
        <v>0</v>
      </c>
      <c r="DM286" s="1">
        <f t="shared" si="386"/>
        <v>0</v>
      </c>
      <c r="DN286" s="1">
        <f t="shared" si="386"/>
        <v>0</v>
      </c>
      <c r="DO286" s="1">
        <f t="shared" si="386"/>
        <v>0</v>
      </c>
      <c r="DP286" s="26"/>
      <c r="DQ286" s="26"/>
      <c r="DR286" s="26"/>
      <c r="DS286" s="26"/>
      <c r="DT286" s="26"/>
      <c r="DU286" s="142"/>
      <c r="DV286" s="26"/>
      <c r="DW286" s="48">
        <v>273</v>
      </c>
      <c r="DX286" s="26" t="str">
        <f>IFERROR(INDEX(AT$11:AT$2000,_xlfn.AGGREGATE(15,6,(ROW(AT$11:AT$2000)-ROW(AT$11)+1)/($AU$11:$AU$2000=$DY$8),ROWS(DX$11:DX286))),"")</f>
        <v/>
      </c>
      <c r="DY286" s="4" t="str">
        <f>IFERROR(INDEX(AU$11:AU$2000,_xlfn.AGGREGATE(15,6,(ROW(AU$11:AU$2000)-ROW(AU$11)+1)/($AU$11:$AU$2000=$DY$8),ROWS(DY$11:DY286))),"")</f>
        <v/>
      </c>
      <c r="DZ286" s="26" t="str">
        <f>IFERROR(INDEX(AV$11:AV$2000,_xlfn.AGGREGATE(15,6,(ROW(AV$11:AV$2000)-ROW(AV$11)+1)/($AU$11:$AU$2000=$DY$8),ROWS(DZ$11:DZ286))),"")</f>
        <v/>
      </c>
      <c r="EA286" s="26" t="str">
        <f>IFERROR(INDEX(AW$11:AW$2000,_xlfn.AGGREGATE(15,6,(ROW(AW$11:AW$2000)-ROW(AW$11)+1)/($AU$11:$AU$2000=$DY$8),ROWS(EA$11:EA286))),"")</f>
        <v/>
      </c>
      <c r="EB286" s="26" t="str">
        <f>IFERROR(INDEX(AX$11:AX$2000,_xlfn.AGGREGATE(15,6,(ROW(AX$11:AX$2000)-ROW(AX$11)+1)/($AU$11:$AU$2000=$DY$8),ROWS(EB$11:EB286))),"")</f>
        <v/>
      </c>
      <c r="EC286" s="26" t="str">
        <f>IFERROR(INDEX(AY$11:AY$2000,_xlfn.AGGREGATE(15,6,(ROW(AY$11:AY$2000)-ROW(AY$11)+1)/($AU$11:$AU$2000=$DY$8),ROWS(EC$11:EC286))),"")</f>
        <v/>
      </c>
      <c r="ED286" s="26" t="str">
        <f>IFERROR(INDEX(AZ$11:AZ$2000,_xlfn.AGGREGATE(15,6,(ROW(AZ$11:AZ$2000)-ROW(AZ$11)+1)/($AU$11:$AU$2000=$DY$8),ROWS(ED$11:ED286))),"")</f>
        <v/>
      </c>
      <c r="EE286" s="26" t="str">
        <f>IFERROR(INDEX(BA$11:BA$2000,_xlfn.AGGREGATE(15,6,(ROW(BA$11:BA$2000)-ROW(BA$11)+1)/($AU$11:$AU$2000=$DY$8),ROWS(EE$11:EE286))),"")</f>
        <v/>
      </c>
      <c r="EF286" s="26" t="str">
        <f>IFERROR(INDEX(BB$11:BB$2000,_xlfn.AGGREGATE(15,6,(ROW(BB$11:BB$2000)-ROW(BB$11)+1)/($AU$11:$AU$2000=$DY$8),ROWS(EF$11:EF286))),"")</f>
        <v/>
      </c>
      <c r="EG286" s="26" t="str">
        <f>IFERROR(INDEX(BC$11:BC$2000,_xlfn.AGGREGATE(15,6,(ROW(BC$11:BC$2000)-ROW(BC$11)+1)/($AU$11:$AU$2000=$DY$8),ROWS(EG$11:EG286))),"")</f>
        <v/>
      </c>
      <c r="EH286" s="26" t="str">
        <f>IFERROR(INDEX(BD$11:BD$2000,_xlfn.AGGREGATE(15,6,(ROW(BD$11:BD$2000)-ROW(BD$11)+1)/($AU$11:$AU$2000=$DY$8),ROWS(EH$11:EH286))),"")</f>
        <v/>
      </c>
      <c r="EI286" s="26" t="str">
        <f>IFERROR(INDEX(BE$11:BE$2000,_xlfn.AGGREGATE(15,6,(ROW(BE$11:BE$2000)-ROW(BE$11)+1)/($AU$11:$AU$2000=$DY$8),ROWS(EI$11:EI286))),"")</f>
        <v/>
      </c>
      <c r="EJ286" s="26" t="str">
        <f>IFERROR(INDEX(BF$11:BF$2000,_xlfn.AGGREGATE(15,6,(ROW(BF$11:BF$2000)-ROW(BF$11)+1)/($AU$11:$AU$2000=$DY$8),ROWS(EJ$11:EJ286))),"")</f>
        <v/>
      </c>
      <c r="EK286" s="26" t="str">
        <f>IFERROR(INDEX(BG$11:BG$2000,_xlfn.AGGREGATE(15,6,(ROW(BG$11:BG$2000)-ROW(BG$11)+1)/($AU$11:$AU$2000=$DY$8),ROWS(EK$11:EK286))),"")</f>
        <v/>
      </c>
      <c r="EL286" s="26" t="str">
        <f>IFERROR(INDEX(BH$11:BH$2000,_xlfn.AGGREGATE(15,6,(ROW(BH$11:BH$2000)-ROW(BH$11)+1)/($AU$11:$AU$2000=$DY$8),ROWS(EL$11:EL286))),"")</f>
        <v/>
      </c>
      <c r="EM286" s="26" t="str">
        <f>IFERROR(INDEX(BI$11:BI$2000,_xlfn.AGGREGATE(15,6,(ROW(BI$11:BI$2000)-ROW(BI$11)+1)/($AU$11:$AU$2000=$DY$8),ROWS(EM$11:EM286))),"")</f>
        <v/>
      </c>
      <c r="EN286" s="26" t="str">
        <f>IFERROR(INDEX(BJ$11:BJ$2000,_xlfn.AGGREGATE(15,6,(ROW(BJ$11:BJ$2000)-ROW(BJ$11)+1)/($AU$11:$AU$2000=$DY$8),ROWS(EN$11:EN286))),"")</f>
        <v/>
      </c>
      <c r="EO286" s="26" t="str">
        <f>IFERROR(INDEX(BK$11:BK$2000,_xlfn.AGGREGATE(15,6,(ROW(BK$11:BK$2000)-ROW(BK$11)+1)/($AU$11:$AU$2000=$DY$8),ROWS(EO$11:EO286))),"")</f>
        <v/>
      </c>
      <c r="EP286" s="26" t="str">
        <f>IFERROR(INDEX(BL$11:BL$2000,_xlfn.AGGREGATE(15,6,(ROW(BL$11:BL$2000)-ROW(BL$11)+1)/($AU$11:$AU$2000=$DY$8),ROWS(EP$11:EP286))),"")</f>
        <v/>
      </c>
      <c r="EQ286" s="26" t="str">
        <f>IFERROR(INDEX(BM$11:BM$2000,_xlfn.AGGREGATE(15,6,(ROW(BM$11:BM$2000)-ROW(BM$11)+1)/($AU$11:$AU$2000=$DY$8),ROWS(EQ$11:EQ286))),"")</f>
        <v/>
      </c>
      <c r="ER286" s="26" t="str">
        <f>IFERROR(INDEX(BN$11:BN$2000,_xlfn.AGGREGATE(15,6,(ROW(BN$11:BN$2000)-ROW(BN$11)+1)/($AU$11:$AU$2000=$DY$8),ROWS(ER$11:ER286))),"")</f>
        <v/>
      </c>
      <c r="ES286" s="26" t="str">
        <f>IFERROR(INDEX(BO$11:BO$2000,_xlfn.AGGREGATE(15,6,(ROW(BO$11:BO$2000)-ROW(BO$11)+1)/($AU$11:$AU$2000=$DY$8),ROWS(ES$11:ES286))),"")</f>
        <v/>
      </c>
      <c r="ET286" s="63" t="str">
        <f>IFERROR(INDEX(BP$11:BP$2000,_xlfn.AGGREGATE(15,6,(ROW(BP$11:BP$2000)-ROW(BP$11)+1)/($AU$11:$AU$2000=$DY$8),ROWS(ET$11:ET286))),"")</f>
        <v/>
      </c>
      <c r="EU286" s="25"/>
      <c r="EX286" s="25"/>
      <c r="EY286" s="25"/>
      <c r="EZ286" s="25"/>
      <c r="FA286" s="25"/>
      <c r="FB286" s="25"/>
      <c r="FC286" s="25"/>
      <c r="FD286" s="25"/>
      <c r="FE286" s="25"/>
      <c r="FF286" s="25"/>
      <c r="FG286" s="25"/>
      <c r="FH286" s="25"/>
      <c r="FI286" s="25"/>
      <c r="FJ286" s="25"/>
      <c r="FK286" s="25"/>
      <c r="FL286" s="25"/>
      <c r="FM286" s="25"/>
      <c r="FN286" s="25"/>
      <c r="FO286" s="25"/>
      <c r="FP286" s="25"/>
      <c r="FQ286" s="25"/>
      <c r="FR286" s="25"/>
      <c r="FS286" s="25"/>
      <c r="FT286" s="25"/>
      <c r="FU286" s="49"/>
      <c r="FV286" s="21"/>
      <c r="FW286" s="25"/>
      <c r="FX286" s="25"/>
      <c r="FY286" s="25"/>
      <c r="FZ286" s="25"/>
      <c r="GA286" s="25"/>
      <c r="GB286" s="25"/>
      <c r="GC286" s="25"/>
      <c r="GD286" s="25"/>
      <c r="GE286" s="25"/>
      <c r="GF286" s="25"/>
      <c r="GG286" s="25"/>
      <c r="GH286" s="25"/>
      <c r="GI286" s="25"/>
      <c r="GJ286" s="25"/>
      <c r="GK286" s="25"/>
      <c r="GL286" s="25"/>
      <c r="GM286" s="25"/>
      <c r="GN286" s="25"/>
    </row>
    <row r="287" spans="14:196" x14ac:dyDescent="0.3">
      <c r="N287" s="2"/>
      <c r="O287" s="25"/>
      <c r="P287" s="25"/>
      <c r="Q287" s="25"/>
      <c r="R287" s="25"/>
      <c r="S287" s="25"/>
      <c r="T287" s="25"/>
      <c r="U287" s="25"/>
      <c r="V287" s="2"/>
      <c r="W287" s="2"/>
      <c r="X287" s="2"/>
      <c r="Y287" s="25"/>
      <c r="Z287" s="25"/>
      <c r="AA287" s="25"/>
      <c r="AB287" s="2"/>
      <c r="AC287" s="25"/>
      <c r="AD287" s="25"/>
      <c r="AE287" s="25"/>
      <c r="AF287" s="25"/>
      <c r="AG287" s="25"/>
      <c r="AH287" s="25"/>
      <c r="AI287" s="25"/>
      <c r="AJ287" s="25"/>
      <c r="AK287" s="25"/>
      <c r="AL287" s="25"/>
      <c r="AM287" s="25"/>
      <c r="AN287" s="25"/>
      <c r="AO287" s="25"/>
      <c r="AP287" s="25"/>
      <c r="AQ287" s="25"/>
      <c r="AR287" s="142"/>
      <c r="AS287" s="18">
        <v>25</v>
      </c>
      <c r="AT287" s="26" t="s">
        <v>122</v>
      </c>
      <c r="AU287" s="4" t="str">
        <f t="shared" si="360"/>
        <v>FAIL</v>
      </c>
      <c r="AV287" s="26">
        <v>1</v>
      </c>
      <c r="AW287" s="26">
        <v>3</v>
      </c>
      <c r="AX287" s="26">
        <v>3</v>
      </c>
      <c r="AY287" s="26">
        <v>3</v>
      </c>
      <c r="AZ287" s="26">
        <v>1</v>
      </c>
      <c r="BA287" s="26">
        <v>1</v>
      </c>
      <c r="BB287" s="26">
        <v>1</v>
      </c>
      <c r="BC287" s="26">
        <v>1</v>
      </c>
      <c r="BD287" s="26">
        <f t="shared" si="361"/>
        <v>221</v>
      </c>
      <c r="BE287" s="26">
        <f t="shared" si="361"/>
        <v>0</v>
      </c>
      <c r="BF287" s="26">
        <f t="shared" si="361"/>
        <v>271</v>
      </c>
      <c r="BG287" s="63">
        <f t="shared" si="361"/>
        <v>25</v>
      </c>
      <c r="BH287" s="26"/>
      <c r="BI287" s="138">
        <f t="shared" si="362"/>
        <v>221</v>
      </c>
      <c r="BJ287" s="138">
        <f t="shared" si="363"/>
        <v>492</v>
      </c>
      <c r="BK287" s="138">
        <f t="shared" si="364"/>
        <v>763</v>
      </c>
      <c r="BL287" s="138">
        <f t="shared" si="365"/>
        <v>1034</v>
      </c>
      <c r="BM287" s="138">
        <f t="shared" si="366"/>
        <v>1255</v>
      </c>
      <c r="BN287" s="138">
        <f t="shared" si="367"/>
        <v>1476</v>
      </c>
      <c r="BO287" s="138">
        <f t="shared" si="368"/>
        <v>1697</v>
      </c>
      <c r="BP287" s="138">
        <f t="shared" si="369"/>
        <v>0</v>
      </c>
      <c r="BQ287" s="26"/>
      <c r="BR287" s="26" t="str">
        <f t="shared" si="370"/>
        <v>yes3</v>
      </c>
      <c r="BS287" s="26" t="str">
        <f t="shared" si="376"/>
        <v>Int</v>
      </c>
      <c r="BT287" s="26"/>
      <c r="BU287" s="26"/>
      <c r="BV287" s="1">
        <f t="shared" si="382"/>
        <v>0</v>
      </c>
      <c r="BW287" s="1">
        <f t="shared" si="382"/>
        <v>0</v>
      </c>
      <c r="BX287" s="1">
        <f t="shared" si="382"/>
        <v>0</v>
      </c>
      <c r="BY287" s="1">
        <f t="shared" si="382"/>
        <v>0</v>
      </c>
      <c r="BZ287" s="1">
        <f t="shared" si="382"/>
        <v>0</v>
      </c>
      <c r="CA287" s="1">
        <f t="shared" si="382"/>
        <v>0</v>
      </c>
      <c r="CB287" s="1">
        <f t="shared" si="382"/>
        <v>0</v>
      </c>
      <c r="CC287" s="1">
        <f t="shared" si="382"/>
        <v>0</v>
      </c>
      <c r="CD287" s="1">
        <f t="shared" si="382"/>
        <v>0</v>
      </c>
      <c r="CE287" s="1">
        <f t="shared" si="382"/>
        <v>0</v>
      </c>
      <c r="CF287" s="1">
        <f t="shared" si="383"/>
        <v>0</v>
      </c>
      <c r="CG287" s="1">
        <f t="shared" si="383"/>
        <v>0</v>
      </c>
      <c r="CH287" s="1">
        <f t="shared" si="383"/>
        <v>1</v>
      </c>
      <c r="CI287" s="1">
        <f t="shared" si="383"/>
        <v>0</v>
      </c>
      <c r="CJ287" s="1">
        <f t="shared" si="383"/>
        <v>0</v>
      </c>
      <c r="CK287" s="1">
        <f t="shared" si="383"/>
        <v>0</v>
      </c>
      <c r="CL287" s="1">
        <f t="shared" si="383"/>
        <v>0</v>
      </c>
      <c r="CM287" s="1">
        <f t="shared" si="383"/>
        <v>0</v>
      </c>
      <c r="CN287" s="1">
        <f t="shared" si="383"/>
        <v>0</v>
      </c>
      <c r="CO287" s="1">
        <f t="shared" si="383"/>
        <v>1</v>
      </c>
      <c r="CP287" s="1">
        <f t="shared" si="384"/>
        <v>0</v>
      </c>
      <c r="CQ287" s="1">
        <f t="shared" si="384"/>
        <v>0</v>
      </c>
      <c r="CR287" s="1">
        <f t="shared" si="384"/>
        <v>0</v>
      </c>
      <c r="CS287" s="1">
        <f t="shared" si="384"/>
        <v>0</v>
      </c>
      <c r="CT287" s="1">
        <f t="shared" si="384"/>
        <v>0</v>
      </c>
      <c r="CU287" s="1">
        <f t="shared" si="384"/>
        <v>0</v>
      </c>
      <c r="CV287" s="1">
        <f t="shared" si="384"/>
        <v>0</v>
      </c>
      <c r="CW287" s="1">
        <f t="shared" si="384"/>
        <v>0</v>
      </c>
      <c r="CX287" s="1">
        <f t="shared" si="384"/>
        <v>0</v>
      </c>
      <c r="CY287" s="1">
        <f t="shared" si="384"/>
        <v>0</v>
      </c>
      <c r="CZ287" s="1">
        <f t="shared" si="385"/>
        <v>0</v>
      </c>
      <c r="DA287" s="1">
        <f t="shared" si="385"/>
        <v>0</v>
      </c>
      <c r="DB287" s="1">
        <f t="shared" si="385"/>
        <v>0</v>
      </c>
      <c r="DC287" s="1">
        <f t="shared" si="385"/>
        <v>0</v>
      </c>
      <c r="DD287" s="1">
        <f t="shared" si="385"/>
        <v>0</v>
      </c>
      <c r="DE287" s="1">
        <f t="shared" si="385"/>
        <v>0</v>
      </c>
      <c r="DF287" s="1">
        <f t="shared" si="385"/>
        <v>0</v>
      </c>
      <c r="DG287" s="1">
        <f t="shared" si="385"/>
        <v>0</v>
      </c>
      <c r="DH287" s="1">
        <f t="shared" si="385"/>
        <v>0</v>
      </c>
      <c r="DI287" s="1">
        <f t="shared" si="385"/>
        <v>0</v>
      </c>
      <c r="DJ287" s="1">
        <f t="shared" si="386"/>
        <v>0</v>
      </c>
      <c r="DK287" s="1">
        <f t="shared" si="386"/>
        <v>0</v>
      </c>
      <c r="DL287" s="1">
        <f t="shared" si="386"/>
        <v>0</v>
      </c>
      <c r="DM287" s="1">
        <f t="shared" si="386"/>
        <v>0</v>
      </c>
      <c r="DN287" s="1">
        <f t="shared" si="386"/>
        <v>0</v>
      </c>
      <c r="DO287" s="1">
        <f t="shared" si="386"/>
        <v>0</v>
      </c>
      <c r="DP287" s="26"/>
      <c r="DQ287" s="26"/>
      <c r="DR287" s="26"/>
      <c r="DS287" s="26"/>
      <c r="DT287" s="26"/>
      <c r="DU287" s="142"/>
      <c r="DV287" s="26"/>
      <c r="DW287" s="48">
        <v>274</v>
      </c>
      <c r="DX287" s="26" t="str">
        <f>IFERROR(INDEX(AT$11:AT$2000,_xlfn.AGGREGATE(15,6,(ROW(AT$11:AT$2000)-ROW(AT$11)+1)/($AU$11:$AU$2000=$DY$8),ROWS(DX$11:DX287))),"")</f>
        <v/>
      </c>
      <c r="DY287" s="4" t="str">
        <f>IFERROR(INDEX(AU$11:AU$2000,_xlfn.AGGREGATE(15,6,(ROW(AU$11:AU$2000)-ROW(AU$11)+1)/($AU$11:$AU$2000=$DY$8),ROWS(DY$11:DY287))),"")</f>
        <v/>
      </c>
      <c r="DZ287" s="26" t="str">
        <f>IFERROR(INDEX(AV$11:AV$2000,_xlfn.AGGREGATE(15,6,(ROW(AV$11:AV$2000)-ROW(AV$11)+1)/($AU$11:$AU$2000=$DY$8),ROWS(DZ$11:DZ287))),"")</f>
        <v/>
      </c>
      <c r="EA287" s="26" t="str">
        <f>IFERROR(INDEX(AW$11:AW$2000,_xlfn.AGGREGATE(15,6,(ROW(AW$11:AW$2000)-ROW(AW$11)+1)/($AU$11:$AU$2000=$DY$8),ROWS(EA$11:EA287))),"")</f>
        <v/>
      </c>
      <c r="EB287" s="26" t="str">
        <f>IFERROR(INDEX(AX$11:AX$2000,_xlfn.AGGREGATE(15,6,(ROW(AX$11:AX$2000)-ROW(AX$11)+1)/($AU$11:$AU$2000=$DY$8),ROWS(EB$11:EB287))),"")</f>
        <v/>
      </c>
      <c r="EC287" s="26" t="str">
        <f>IFERROR(INDEX(AY$11:AY$2000,_xlfn.AGGREGATE(15,6,(ROW(AY$11:AY$2000)-ROW(AY$11)+1)/($AU$11:$AU$2000=$DY$8),ROWS(EC$11:EC287))),"")</f>
        <v/>
      </c>
      <c r="ED287" s="26" t="str">
        <f>IFERROR(INDEX(AZ$11:AZ$2000,_xlfn.AGGREGATE(15,6,(ROW(AZ$11:AZ$2000)-ROW(AZ$11)+1)/($AU$11:$AU$2000=$DY$8),ROWS(ED$11:ED287))),"")</f>
        <v/>
      </c>
      <c r="EE287" s="26" t="str">
        <f>IFERROR(INDEX(BA$11:BA$2000,_xlfn.AGGREGATE(15,6,(ROW(BA$11:BA$2000)-ROW(BA$11)+1)/($AU$11:$AU$2000=$DY$8),ROWS(EE$11:EE287))),"")</f>
        <v/>
      </c>
      <c r="EF287" s="26" t="str">
        <f>IFERROR(INDEX(BB$11:BB$2000,_xlfn.AGGREGATE(15,6,(ROW(BB$11:BB$2000)-ROW(BB$11)+1)/($AU$11:$AU$2000=$DY$8),ROWS(EF$11:EF287))),"")</f>
        <v/>
      </c>
      <c r="EG287" s="26" t="str">
        <f>IFERROR(INDEX(BC$11:BC$2000,_xlfn.AGGREGATE(15,6,(ROW(BC$11:BC$2000)-ROW(BC$11)+1)/($AU$11:$AU$2000=$DY$8),ROWS(EG$11:EG287))),"")</f>
        <v/>
      </c>
      <c r="EH287" s="26" t="str">
        <f>IFERROR(INDEX(BD$11:BD$2000,_xlfn.AGGREGATE(15,6,(ROW(BD$11:BD$2000)-ROW(BD$11)+1)/($AU$11:$AU$2000=$DY$8),ROWS(EH$11:EH287))),"")</f>
        <v/>
      </c>
      <c r="EI287" s="26" t="str">
        <f>IFERROR(INDEX(BE$11:BE$2000,_xlfn.AGGREGATE(15,6,(ROW(BE$11:BE$2000)-ROW(BE$11)+1)/($AU$11:$AU$2000=$DY$8),ROWS(EI$11:EI287))),"")</f>
        <v/>
      </c>
      <c r="EJ287" s="26" t="str">
        <f>IFERROR(INDEX(BF$11:BF$2000,_xlfn.AGGREGATE(15,6,(ROW(BF$11:BF$2000)-ROW(BF$11)+1)/($AU$11:$AU$2000=$DY$8),ROWS(EJ$11:EJ287))),"")</f>
        <v/>
      </c>
      <c r="EK287" s="26" t="str">
        <f>IFERROR(INDEX(BG$11:BG$2000,_xlfn.AGGREGATE(15,6,(ROW(BG$11:BG$2000)-ROW(BG$11)+1)/($AU$11:$AU$2000=$DY$8),ROWS(EK$11:EK287))),"")</f>
        <v/>
      </c>
      <c r="EL287" s="26" t="str">
        <f>IFERROR(INDEX(BH$11:BH$2000,_xlfn.AGGREGATE(15,6,(ROW(BH$11:BH$2000)-ROW(BH$11)+1)/($AU$11:$AU$2000=$DY$8),ROWS(EL$11:EL287))),"")</f>
        <v/>
      </c>
      <c r="EM287" s="26" t="str">
        <f>IFERROR(INDEX(BI$11:BI$2000,_xlfn.AGGREGATE(15,6,(ROW(BI$11:BI$2000)-ROW(BI$11)+1)/($AU$11:$AU$2000=$DY$8),ROWS(EM$11:EM287))),"")</f>
        <v/>
      </c>
      <c r="EN287" s="26" t="str">
        <f>IFERROR(INDEX(BJ$11:BJ$2000,_xlfn.AGGREGATE(15,6,(ROW(BJ$11:BJ$2000)-ROW(BJ$11)+1)/($AU$11:$AU$2000=$DY$8),ROWS(EN$11:EN287))),"")</f>
        <v/>
      </c>
      <c r="EO287" s="26" t="str">
        <f>IFERROR(INDEX(BK$11:BK$2000,_xlfn.AGGREGATE(15,6,(ROW(BK$11:BK$2000)-ROW(BK$11)+1)/($AU$11:$AU$2000=$DY$8),ROWS(EO$11:EO287))),"")</f>
        <v/>
      </c>
      <c r="EP287" s="26" t="str">
        <f>IFERROR(INDEX(BL$11:BL$2000,_xlfn.AGGREGATE(15,6,(ROW(BL$11:BL$2000)-ROW(BL$11)+1)/($AU$11:$AU$2000=$DY$8),ROWS(EP$11:EP287))),"")</f>
        <v/>
      </c>
      <c r="EQ287" s="26" t="str">
        <f>IFERROR(INDEX(BM$11:BM$2000,_xlfn.AGGREGATE(15,6,(ROW(BM$11:BM$2000)-ROW(BM$11)+1)/($AU$11:$AU$2000=$DY$8),ROWS(EQ$11:EQ287))),"")</f>
        <v/>
      </c>
      <c r="ER287" s="26" t="str">
        <f>IFERROR(INDEX(BN$11:BN$2000,_xlfn.AGGREGATE(15,6,(ROW(BN$11:BN$2000)-ROW(BN$11)+1)/($AU$11:$AU$2000=$DY$8),ROWS(ER$11:ER287))),"")</f>
        <v/>
      </c>
      <c r="ES287" s="26" t="str">
        <f>IFERROR(INDEX(BO$11:BO$2000,_xlfn.AGGREGATE(15,6,(ROW(BO$11:BO$2000)-ROW(BO$11)+1)/($AU$11:$AU$2000=$DY$8),ROWS(ES$11:ES287))),"")</f>
        <v/>
      </c>
      <c r="ET287" s="63" t="str">
        <f>IFERROR(INDEX(BP$11:BP$2000,_xlfn.AGGREGATE(15,6,(ROW(BP$11:BP$2000)-ROW(BP$11)+1)/($AU$11:$AU$2000=$DY$8),ROWS(ET$11:ET287))),"")</f>
        <v/>
      </c>
      <c r="EU287" s="25"/>
      <c r="EX287" s="25"/>
      <c r="EY287" s="25"/>
      <c r="EZ287" s="25"/>
      <c r="FA287" s="25"/>
      <c r="FB287" s="25"/>
      <c r="FC287" s="25"/>
      <c r="FD287" s="25"/>
      <c r="FE287" s="25"/>
      <c r="FF287" s="25"/>
      <c r="FG287" s="25"/>
      <c r="FH287" s="25"/>
      <c r="FI287" s="25"/>
      <c r="FJ287" s="25"/>
      <c r="FK287" s="25"/>
      <c r="FL287" s="25"/>
      <c r="FM287" s="25"/>
      <c r="FN287" s="25"/>
      <c r="FO287" s="25"/>
      <c r="FP287" s="25"/>
      <c r="FQ287" s="25"/>
      <c r="FR287" s="25"/>
      <c r="FS287" s="25"/>
      <c r="FT287" s="25"/>
      <c r="FU287" s="49"/>
      <c r="FV287" s="21"/>
      <c r="FW287" s="25"/>
      <c r="FX287" s="25"/>
      <c r="FY287" s="25"/>
      <c r="FZ287" s="25"/>
      <c r="GA287" s="25"/>
      <c r="GB287" s="25"/>
      <c r="GC287" s="25"/>
      <c r="GD287" s="25"/>
      <c r="GE287" s="25"/>
      <c r="GF287" s="25"/>
      <c r="GG287" s="25"/>
      <c r="GH287" s="25"/>
      <c r="GI287" s="25"/>
      <c r="GJ287" s="25"/>
      <c r="GK287" s="25"/>
      <c r="GL287" s="25"/>
      <c r="GM287" s="25"/>
      <c r="GN287" s="25"/>
    </row>
    <row r="288" spans="14:196" x14ac:dyDescent="0.3">
      <c r="N288" s="2"/>
      <c r="O288" s="25"/>
      <c r="P288" s="25"/>
      <c r="Q288" s="25"/>
      <c r="R288" s="25"/>
      <c r="S288" s="25"/>
      <c r="T288" s="25"/>
      <c r="U288" s="25"/>
      <c r="V288" s="2"/>
      <c r="W288" s="2"/>
      <c r="X288" s="2"/>
      <c r="Y288" s="25"/>
      <c r="Z288" s="25"/>
      <c r="AA288" s="25"/>
      <c r="AB288" s="2"/>
      <c r="AC288" s="25"/>
      <c r="AD288" s="25"/>
      <c r="AE288" s="25"/>
      <c r="AF288" s="25"/>
      <c r="AG288" s="25"/>
      <c r="AH288" s="25"/>
      <c r="AI288" s="25"/>
      <c r="AJ288" s="25"/>
      <c r="AK288" s="25"/>
      <c r="AL288" s="25"/>
      <c r="AM288" s="25"/>
      <c r="AN288" s="25"/>
      <c r="AO288" s="25"/>
      <c r="AP288" s="25"/>
      <c r="AQ288" s="25"/>
      <c r="AR288" s="142"/>
      <c r="AS288" s="18">
        <v>26</v>
      </c>
      <c r="AT288" s="26" t="s">
        <v>122</v>
      </c>
      <c r="AU288" s="4" t="str">
        <f t="shared" si="360"/>
        <v>FAIL</v>
      </c>
      <c r="AV288" s="26">
        <v>1</v>
      </c>
      <c r="AW288" s="26">
        <v>3</v>
      </c>
      <c r="AX288" s="26">
        <v>3</v>
      </c>
      <c r="AY288" s="26">
        <v>3</v>
      </c>
      <c r="AZ288" s="26">
        <v>1</v>
      </c>
      <c r="BA288" s="26">
        <v>1</v>
      </c>
      <c r="BB288" s="26">
        <v>1</v>
      </c>
      <c r="BC288" s="26">
        <v>1</v>
      </c>
      <c r="BD288" s="26">
        <f t="shared" si="361"/>
        <v>220</v>
      </c>
      <c r="BE288" s="26">
        <f t="shared" si="361"/>
        <v>0</v>
      </c>
      <c r="BF288" s="26">
        <f t="shared" si="361"/>
        <v>272</v>
      </c>
      <c r="BG288" s="63">
        <f t="shared" si="361"/>
        <v>26</v>
      </c>
      <c r="BH288" s="26"/>
      <c r="BI288" s="138">
        <f t="shared" si="362"/>
        <v>220</v>
      </c>
      <c r="BJ288" s="138">
        <f t="shared" si="363"/>
        <v>492</v>
      </c>
      <c r="BK288" s="138">
        <f t="shared" si="364"/>
        <v>764</v>
      </c>
      <c r="BL288" s="138">
        <f t="shared" si="365"/>
        <v>1036</v>
      </c>
      <c r="BM288" s="138">
        <f t="shared" si="366"/>
        <v>1256</v>
      </c>
      <c r="BN288" s="138">
        <f t="shared" si="367"/>
        <v>1476</v>
      </c>
      <c r="BO288" s="138">
        <f t="shared" si="368"/>
        <v>1696</v>
      </c>
      <c r="BP288" s="138">
        <f t="shared" si="369"/>
        <v>0</v>
      </c>
      <c r="BQ288" s="26"/>
      <c r="BR288" s="26" t="str">
        <f t="shared" si="370"/>
        <v>yes3</v>
      </c>
      <c r="BS288" s="26" t="str">
        <f t="shared" si="376"/>
        <v>Int</v>
      </c>
      <c r="BT288" s="26"/>
      <c r="BU288" s="26"/>
      <c r="BV288" s="1">
        <f t="shared" si="382"/>
        <v>0</v>
      </c>
      <c r="BW288" s="1">
        <f t="shared" si="382"/>
        <v>0</v>
      </c>
      <c r="BX288" s="1">
        <f t="shared" si="382"/>
        <v>0</v>
      </c>
      <c r="BY288" s="1">
        <f t="shared" si="382"/>
        <v>0</v>
      </c>
      <c r="BZ288" s="1">
        <f t="shared" si="382"/>
        <v>0</v>
      </c>
      <c r="CA288" s="1">
        <f t="shared" si="382"/>
        <v>0</v>
      </c>
      <c r="CB288" s="1">
        <f t="shared" si="382"/>
        <v>0</v>
      </c>
      <c r="CC288" s="1">
        <f t="shared" si="382"/>
        <v>0</v>
      </c>
      <c r="CD288" s="1">
        <f t="shared" si="382"/>
        <v>0</v>
      </c>
      <c r="CE288" s="1">
        <f t="shared" si="382"/>
        <v>0</v>
      </c>
      <c r="CF288" s="1">
        <f t="shared" si="383"/>
        <v>0</v>
      </c>
      <c r="CG288" s="1">
        <f t="shared" si="383"/>
        <v>0</v>
      </c>
      <c r="CH288" s="1">
        <f t="shared" si="383"/>
        <v>1</v>
      </c>
      <c r="CI288" s="1">
        <f t="shared" si="383"/>
        <v>0</v>
      </c>
      <c r="CJ288" s="1">
        <f t="shared" si="383"/>
        <v>0</v>
      </c>
      <c r="CK288" s="1">
        <f t="shared" si="383"/>
        <v>0</v>
      </c>
      <c r="CL288" s="1">
        <f t="shared" si="383"/>
        <v>0</v>
      </c>
      <c r="CM288" s="1">
        <f t="shared" si="383"/>
        <v>0</v>
      </c>
      <c r="CN288" s="1">
        <f t="shared" si="383"/>
        <v>0</v>
      </c>
      <c r="CO288" s="1">
        <f t="shared" si="383"/>
        <v>1</v>
      </c>
      <c r="CP288" s="1">
        <f t="shared" si="384"/>
        <v>0</v>
      </c>
      <c r="CQ288" s="1">
        <f t="shared" si="384"/>
        <v>0</v>
      </c>
      <c r="CR288" s="1">
        <f t="shared" si="384"/>
        <v>0</v>
      </c>
      <c r="CS288" s="1">
        <f t="shared" si="384"/>
        <v>0</v>
      </c>
      <c r="CT288" s="1">
        <f t="shared" si="384"/>
        <v>0</v>
      </c>
      <c r="CU288" s="1">
        <f t="shared" si="384"/>
        <v>0</v>
      </c>
      <c r="CV288" s="1">
        <f t="shared" si="384"/>
        <v>0</v>
      </c>
      <c r="CW288" s="1">
        <f t="shared" si="384"/>
        <v>0</v>
      </c>
      <c r="CX288" s="1">
        <f t="shared" si="384"/>
        <v>0</v>
      </c>
      <c r="CY288" s="1">
        <f t="shared" si="384"/>
        <v>0</v>
      </c>
      <c r="CZ288" s="1">
        <f t="shared" si="385"/>
        <v>0</v>
      </c>
      <c r="DA288" s="1">
        <f t="shared" si="385"/>
        <v>0</v>
      </c>
      <c r="DB288" s="1">
        <f t="shared" si="385"/>
        <v>0</v>
      </c>
      <c r="DC288" s="1">
        <f t="shared" si="385"/>
        <v>0</v>
      </c>
      <c r="DD288" s="1">
        <f t="shared" si="385"/>
        <v>0</v>
      </c>
      <c r="DE288" s="1">
        <f t="shared" si="385"/>
        <v>0</v>
      </c>
      <c r="DF288" s="1">
        <f t="shared" si="385"/>
        <v>0</v>
      </c>
      <c r="DG288" s="1">
        <f t="shared" si="385"/>
        <v>0</v>
      </c>
      <c r="DH288" s="1">
        <f t="shared" si="385"/>
        <v>0</v>
      </c>
      <c r="DI288" s="1">
        <f t="shared" si="385"/>
        <v>0</v>
      </c>
      <c r="DJ288" s="1">
        <f t="shared" si="386"/>
        <v>0</v>
      </c>
      <c r="DK288" s="1">
        <f t="shared" si="386"/>
        <v>0</v>
      </c>
      <c r="DL288" s="1">
        <f t="shared" si="386"/>
        <v>0</v>
      </c>
      <c r="DM288" s="1">
        <f t="shared" si="386"/>
        <v>0</v>
      </c>
      <c r="DN288" s="1">
        <f t="shared" si="386"/>
        <v>0</v>
      </c>
      <c r="DO288" s="1">
        <f t="shared" si="386"/>
        <v>0</v>
      </c>
      <c r="DP288" s="26"/>
      <c r="DQ288" s="26"/>
      <c r="DR288" s="26"/>
      <c r="DS288" s="26"/>
      <c r="DT288" s="26"/>
      <c r="DU288" s="142"/>
      <c r="DV288" s="26"/>
      <c r="DW288" s="48">
        <v>275</v>
      </c>
      <c r="DX288" s="26" t="str">
        <f>IFERROR(INDEX(AT$11:AT$2000,_xlfn.AGGREGATE(15,6,(ROW(AT$11:AT$2000)-ROW(AT$11)+1)/($AU$11:$AU$2000=$DY$8),ROWS(DX$11:DX288))),"")</f>
        <v/>
      </c>
      <c r="DY288" s="4" t="str">
        <f>IFERROR(INDEX(AU$11:AU$2000,_xlfn.AGGREGATE(15,6,(ROW(AU$11:AU$2000)-ROW(AU$11)+1)/($AU$11:$AU$2000=$DY$8),ROWS(DY$11:DY288))),"")</f>
        <v/>
      </c>
      <c r="DZ288" s="26" t="str">
        <f>IFERROR(INDEX(AV$11:AV$2000,_xlfn.AGGREGATE(15,6,(ROW(AV$11:AV$2000)-ROW(AV$11)+1)/($AU$11:$AU$2000=$DY$8),ROWS(DZ$11:DZ288))),"")</f>
        <v/>
      </c>
      <c r="EA288" s="26" t="str">
        <f>IFERROR(INDEX(AW$11:AW$2000,_xlfn.AGGREGATE(15,6,(ROW(AW$11:AW$2000)-ROW(AW$11)+1)/($AU$11:$AU$2000=$DY$8),ROWS(EA$11:EA288))),"")</f>
        <v/>
      </c>
      <c r="EB288" s="26" t="str">
        <f>IFERROR(INDEX(AX$11:AX$2000,_xlfn.AGGREGATE(15,6,(ROW(AX$11:AX$2000)-ROW(AX$11)+1)/($AU$11:$AU$2000=$DY$8),ROWS(EB$11:EB288))),"")</f>
        <v/>
      </c>
      <c r="EC288" s="26" t="str">
        <f>IFERROR(INDEX(AY$11:AY$2000,_xlfn.AGGREGATE(15,6,(ROW(AY$11:AY$2000)-ROW(AY$11)+1)/($AU$11:$AU$2000=$DY$8),ROWS(EC$11:EC288))),"")</f>
        <v/>
      </c>
      <c r="ED288" s="26" t="str">
        <f>IFERROR(INDEX(AZ$11:AZ$2000,_xlfn.AGGREGATE(15,6,(ROW(AZ$11:AZ$2000)-ROW(AZ$11)+1)/($AU$11:$AU$2000=$DY$8),ROWS(ED$11:ED288))),"")</f>
        <v/>
      </c>
      <c r="EE288" s="26" t="str">
        <f>IFERROR(INDEX(BA$11:BA$2000,_xlfn.AGGREGATE(15,6,(ROW(BA$11:BA$2000)-ROW(BA$11)+1)/($AU$11:$AU$2000=$DY$8),ROWS(EE$11:EE288))),"")</f>
        <v/>
      </c>
      <c r="EF288" s="26" t="str">
        <f>IFERROR(INDEX(BB$11:BB$2000,_xlfn.AGGREGATE(15,6,(ROW(BB$11:BB$2000)-ROW(BB$11)+1)/($AU$11:$AU$2000=$DY$8),ROWS(EF$11:EF288))),"")</f>
        <v/>
      </c>
      <c r="EG288" s="26" t="str">
        <f>IFERROR(INDEX(BC$11:BC$2000,_xlfn.AGGREGATE(15,6,(ROW(BC$11:BC$2000)-ROW(BC$11)+1)/($AU$11:$AU$2000=$DY$8),ROWS(EG$11:EG288))),"")</f>
        <v/>
      </c>
      <c r="EH288" s="26" t="str">
        <f>IFERROR(INDEX(BD$11:BD$2000,_xlfn.AGGREGATE(15,6,(ROW(BD$11:BD$2000)-ROW(BD$11)+1)/($AU$11:$AU$2000=$DY$8),ROWS(EH$11:EH288))),"")</f>
        <v/>
      </c>
      <c r="EI288" s="26" t="str">
        <f>IFERROR(INDEX(BE$11:BE$2000,_xlfn.AGGREGATE(15,6,(ROW(BE$11:BE$2000)-ROW(BE$11)+1)/($AU$11:$AU$2000=$DY$8),ROWS(EI$11:EI288))),"")</f>
        <v/>
      </c>
      <c r="EJ288" s="26" t="str">
        <f>IFERROR(INDEX(BF$11:BF$2000,_xlfn.AGGREGATE(15,6,(ROW(BF$11:BF$2000)-ROW(BF$11)+1)/($AU$11:$AU$2000=$DY$8),ROWS(EJ$11:EJ288))),"")</f>
        <v/>
      </c>
      <c r="EK288" s="26" t="str">
        <f>IFERROR(INDEX(BG$11:BG$2000,_xlfn.AGGREGATE(15,6,(ROW(BG$11:BG$2000)-ROW(BG$11)+1)/($AU$11:$AU$2000=$DY$8),ROWS(EK$11:EK288))),"")</f>
        <v/>
      </c>
      <c r="EL288" s="26" t="str">
        <f>IFERROR(INDEX(BH$11:BH$2000,_xlfn.AGGREGATE(15,6,(ROW(BH$11:BH$2000)-ROW(BH$11)+1)/($AU$11:$AU$2000=$DY$8),ROWS(EL$11:EL288))),"")</f>
        <v/>
      </c>
      <c r="EM288" s="26" t="str">
        <f>IFERROR(INDEX(BI$11:BI$2000,_xlfn.AGGREGATE(15,6,(ROW(BI$11:BI$2000)-ROW(BI$11)+1)/($AU$11:$AU$2000=$DY$8),ROWS(EM$11:EM288))),"")</f>
        <v/>
      </c>
      <c r="EN288" s="26" t="str">
        <f>IFERROR(INDEX(BJ$11:BJ$2000,_xlfn.AGGREGATE(15,6,(ROW(BJ$11:BJ$2000)-ROW(BJ$11)+1)/($AU$11:$AU$2000=$DY$8),ROWS(EN$11:EN288))),"")</f>
        <v/>
      </c>
      <c r="EO288" s="26" t="str">
        <f>IFERROR(INDEX(BK$11:BK$2000,_xlfn.AGGREGATE(15,6,(ROW(BK$11:BK$2000)-ROW(BK$11)+1)/($AU$11:$AU$2000=$DY$8),ROWS(EO$11:EO288))),"")</f>
        <v/>
      </c>
      <c r="EP288" s="26" t="str">
        <f>IFERROR(INDEX(BL$11:BL$2000,_xlfn.AGGREGATE(15,6,(ROW(BL$11:BL$2000)-ROW(BL$11)+1)/($AU$11:$AU$2000=$DY$8),ROWS(EP$11:EP288))),"")</f>
        <v/>
      </c>
      <c r="EQ288" s="26" t="str">
        <f>IFERROR(INDEX(BM$11:BM$2000,_xlfn.AGGREGATE(15,6,(ROW(BM$11:BM$2000)-ROW(BM$11)+1)/($AU$11:$AU$2000=$DY$8),ROWS(EQ$11:EQ288))),"")</f>
        <v/>
      </c>
      <c r="ER288" s="26" t="str">
        <f>IFERROR(INDEX(BN$11:BN$2000,_xlfn.AGGREGATE(15,6,(ROW(BN$11:BN$2000)-ROW(BN$11)+1)/($AU$11:$AU$2000=$DY$8),ROWS(ER$11:ER288))),"")</f>
        <v/>
      </c>
      <c r="ES288" s="26" t="str">
        <f>IFERROR(INDEX(BO$11:BO$2000,_xlfn.AGGREGATE(15,6,(ROW(BO$11:BO$2000)-ROW(BO$11)+1)/($AU$11:$AU$2000=$DY$8),ROWS(ES$11:ES288))),"")</f>
        <v/>
      </c>
      <c r="ET288" s="63" t="str">
        <f>IFERROR(INDEX(BP$11:BP$2000,_xlfn.AGGREGATE(15,6,(ROW(BP$11:BP$2000)-ROW(BP$11)+1)/($AU$11:$AU$2000=$DY$8),ROWS(ET$11:ET288))),"")</f>
        <v/>
      </c>
      <c r="EU288" s="25"/>
      <c r="EX288" s="25"/>
      <c r="EY288" s="25"/>
      <c r="EZ288" s="25"/>
      <c r="FA288" s="25"/>
      <c r="FB288" s="25"/>
      <c r="FC288" s="25"/>
      <c r="FD288" s="25"/>
      <c r="FE288" s="25"/>
      <c r="FF288" s="25"/>
      <c r="FG288" s="25"/>
      <c r="FH288" s="25"/>
      <c r="FI288" s="25"/>
      <c r="FJ288" s="25"/>
      <c r="FK288" s="25"/>
      <c r="FL288" s="25"/>
      <c r="FM288" s="25"/>
      <c r="FN288" s="25"/>
      <c r="FO288" s="25"/>
      <c r="FP288" s="25"/>
      <c r="FQ288" s="25"/>
      <c r="FR288" s="25"/>
      <c r="FS288" s="25"/>
      <c r="FT288" s="25"/>
      <c r="FU288" s="49"/>
      <c r="FV288" s="21"/>
      <c r="FW288" s="25"/>
      <c r="FX288" s="25"/>
      <c r="FY288" s="25"/>
      <c r="FZ288" s="25"/>
      <c r="GA288" s="25"/>
      <c r="GB288" s="25"/>
      <c r="GC288" s="25"/>
      <c r="GD288" s="25"/>
      <c r="GE288" s="25"/>
      <c r="GF288" s="25"/>
      <c r="GG288" s="25"/>
      <c r="GH288" s="25"/>
      <c r="GI288" s="25"/>
      <c r="GJ288" s="25"/>
      <c r="GK288" s="25"/>
      <c r="GL288" s="25"/>
      <c r="GM288" s="25"/>
      <c r="GN288" s="25"/>
    </row>
    <row r="289" spans="10:196" x14ac:dyDescent="0.3">
      <c r="N289" s="2"/>
      <c r="O289" s="25"/>
      <c r="P289" s="25"/>
      <c r="Q289" s="25"/>
      <c r="R289" s="25"/>
      <c r="S289" s="25"/>
      <c r="T289" s="25"/>
      <c r="U289" s="25"/>
      <c r="V289" s="2"/>
      <c r="W289" s="2"/>
      <c r="X289" s="2"/>
      <c r="Y289" s="25"/>
      <c r="Z289" s="25"/>
      <c r="AA289" s="25"/>
      <c r="AB289" s="2"/>
      <c r="AC289" s="25"/>
      <c r="AD289" s="25"/>
      <c r="AE289" s="25"/>
      <c r="AF289" s="25"/>
      <c r="AG289" s="25"/>
      <c r="AH289" s="25"/>
      <c r="AI289" s="25"/>
      <c r="AJ289" s="25"/>
      <c r="AK289" s="25"/>
      <c r="AL289" s="25"/>
      <c r="AM289" s="25"/>
      <c r="AN289" s="25"/>
      <c r="AO289" s="25"/>
      <c r="AP289" s="25"/>
      <c r="AQ289" s="25"/>
      <c r="AR289" s="142"/>
      <c r="AS289" s="18">
        <v>27</v>
      </c>
      <c r="AT289" s="26" t="s">
        <v>122</v>
      </c>
      <c r="AU289" s="4" t="str">
        <f t="shared" si="360"/>
        <v>FAIL</v>
      </c>
      <c r="AV289" s="26">
        <v>1</v>
      </c>
      <c r="AW289" s="26">
        <v>3</v>
      </c>
      <c r="AX289" s="26">
        <v>3</v>
      </c>
      <c r="AY289" s="26">
        <v>3</v>
      </c>
      <c r="AZ289" s="26">
        <v>1</v>
      </c>
      <c r="BA289" s="26">
        <v>1</v>
      </c>
      <c r="BB289" s="26">
        <v>1</v>
      </c>
      <c r="BC289" s="26">
        <v>1</v>
      </c>
      <c r="BD289" s="26">
        <f t="shared" si="361"/>
        <v>219</v>
      </c>
      <c r="BE289" s="26">
        <f t="shared" si="361"/>
        <v>0</v>
      </c>
      <c r="BF289" s="26">
        <f t="shared" si="361"/>
        <v>273</v>
      </c>
      <c r="BG289" s="63">
        <f t="shared" si="361"/>
        <v>27</v>
      </c>
      <c r="BH289" s="26"/>
      <c r="BI289" s="138">
        <f t="shared" si="362"/>
        <v>219</v>
      </c>
      <c r="BJ289" s="138">
        <f t="shared" si="363"/>
        <v>492</v>
      </c>
      <c r="BK289" s="138">
        <f t="shared" si="364"/>
        <v>765</v>
      </c>
      <c r="BL289" s="138">
        <f t="shared" si="365"/>
        <v>1038</v>
      </c>
      <c r="BM289" s="138">
        <f t="shared" si="366"/>
        <v>1257</v>
      </c>
      <c r="BN289" s="138">
        <f t="shared" si="367"/>
        <v>1476</v>
      </c>
      <c r="BO289" s="138">
        <f t="shared" si="368"/>
        <v>1695</v>
      </c>
      <c r="BP289" s="138">
        <f t="shared" si="369"/>
        <v>0</v>
      </c>
      <c r="BQ289" s="26"/>
      <c r="BR289" s="26" t="str">
        <f t="shared" si="370"/>
        <v>yes3</v>
      </c>
      <c r="BS289" s="26" t="str">
        <f t="shared" si="376"/>
        <v>Int</v>
      </c>
      <c r="BT289" s="26"/>
      <c r="BU289" s="26"/>
      <c r="BV289" s="1">
        <f t="shared" si="382"/>
        <v>0</v>
      </c>
      <c r="BW289" s="1">
        <f t="shared" si="382"/>
        <v>0</v>
      </c>
      <c r="BX289" s="1">
        <f t="shared" si="382"/>
        <v>0</v>
      </c>
      <c r="BY289" s="1">
        <f t="shared" si="382"/>
        <v>0</v>
      </c>
      <c r="BZ289" s="1">
        <f t="shared" si="382"/>
        <v>0</v>
      </c>
      <c r="CA289" s="1">
        <f t="shared" si="382"/>
        <v>0</v>
      </c>
      <c r="CB289" s="1">
        <f t="shared" si="382"/>
        <v>0</v>
      </c>
      <c r="CC289" s="1">
        <f t="shared" si="382"/>
        <v>0</v>
      </c>
      <c r="CD289" s="1">
        <f t="shared" si="382"/>
        <v>0</v>
      </c>
      <c r="CE289" s="1">
        <f t="shared" si="382"/>
        <v>0</v>
      </c>
      <c r="CF289" s="1">
        <f t="shared" si="383"/>
        <v>0</v>
      </c>
      <c r="CG289" s="1">
        <f t="shared" si="383"/>
        <v>0</v>
      </c>
      <c r="CH289" s="1">
        <f t="shared" si="383"/>
        <v>1</v>
      </c>
      <c r="CI289" s="1">
        <f t="shared" si="383"/>
        <v>0</v>
      </c>
      <c r="CJ289" s="1">
        <f t="shared" si="383"/>
        <v>0</v>
      </c>
      <c r="CK289" s="1">
        <f t="shared" si="383"/>
        <v>0</v>
      </c>
      <c r="CL289" s="1">
        <f t="shared" si="383"/>
        <v>0</v>
      </c>
      <c r="CM289" s="1">
        <f t="shared" si="383"/>
        <v>0</v>
      </c>
      <c r="CN289" s="1">
        <f t="shared" si="383"/>
        <v>0</v>
      </c>
      <c r="CO289" s="1">
        <f t="shared" si="383"/>
        <v>1</v>
      </c>
      <c r="CP289" s="1">
        <f t="shared" si="384"/>
        <v>0</v>
      </c>
      <c r="CQ289" s="1">
        <f t="shared" si="384"/>
        <v>0</v>
      </c>
      <c r="CR289" s="1">
        <f t="shared" si="384"/>
        <v>0</v>
      </c>
      <c r="CS289" s="1">
        <f t="shared" si="384"/>
        <v>0</v>
      </c>
      <c r="CT289" s="1">
        <f t="shared" si="384"/>
        <v>0</v>
      </c>
      <c r="CU289" s="1">
        <f t="shared" si="384"/>
        <v>0</v>
      </c>
      <c r="CV289" s="1">
        <f t="shared" si="384"/>
        <v>0</v>
      </c>
      <c r="CW289" s="1">
        <f t="shared" si="384"/>
        <v>0</v>
      </c>
      <c r="CX289" s="1">
        <f t="shared" si="384"/>
        <v>0</v>
      </c>
      <c r="CY289" s="1">
        <f t="shared" si="384"/>
        <v>0</v>
      </c>
      <c r="CZ289" s="1">
        <f t="shared" si="385"/>
        <v>0</v>
      </c>
      <c r="DA289" s="1">
        <f t="shared" si="385"/>
        <v>0</v>
      </c>
      <c r="DB289" s="1">
        <f t="shared" si="385"/>
        <v>0</v>
      </c>
      <c r="DC289" s="1">
        <f t="shared" si="385"/>
        <v>0</v>
      </c>
      <c r="DD289" s="1">
        <f t="shared" si="385"/>
        <v>0</v>
      </c>
      <c r="DE289" s="1">
        <f t="shared" si="385"/>
        <v>0</v>
      </c>
      <c r="DF289" s="1">
        <f t="shared" si="385"/>
        <v>0</v>
      </c>
      <c r="DG289" s="1">
        <f t="shared" si="385"/>
        <v>0</v>
      </c>
      <c r="DH289" s="1">
        <f t="shared" si="385"/>
        <v>0</v>
      </c>
      <c r="DI289" s="1">
        <f t="shared" si="385"/>
        <v>0</v>
      </c>
      <c r="DJ289" s="1">
        <f t="shared" si="386"/>
        <v>0</v>
      </c>
      <c r="DK289" s="1">
        <f t="shared" si="386"/>
        <v>0</v>
      </c>
      <c r="DL289" s="1">
        <f t="shared" si="386"/>
        <v>0</v>
      </c>
      <c r="DM289" s="1">
        <f t="shared" si="386"/>
        <v>0</v>
      </c>
      <c r="DN289" s="1">
        <f t="shared" si="386"/>
        <v>0</v>
      </c>
      <c r="DO289" s="1">
        <f t="shared" si="386"/>
        <v>0</v>
      </c>
      <c r="DP289" s="26"/>
      <c r="DQ289" s="26"/>
      <c r="DR289" s="26"/>
      <c r="DS289" s="26"/>
      <c r="DT289" s="26"/>
      <c r="DU289" s="142"/>
      <c r="DV289" s="26"/>
      <c r="DW289" s="48">
        <v>276</v>
      </c>
      <c r="DX289" s="26" t="str">
        <f>IFERROR(INDEX(AT$11:AT$2000,_xlfn.AGGREGATE(15,6,(ROW(AT$11:AT$2000)-ROW(AT$11)+1)/($AU$11:$AU$2000=$DY$8),ROWS(DX$11:DX289))),"")</f>
        <v/>
      </c>
      <c r="DY289" s="4" t="str">
        <f>IFERROR(INDEX(AU$11:AU$2000,_xlfn.AGGREGATE(15,6,(ROW(AU$11:AU$2000)-ROW(AU$11)+1)/($AU$11:$AU$2000=$DY$8),ROWS(DY$11:DY289))),"")</f>
        <v/>
      </c>
      <c r="DZ289" s="26" t="str">
        <f>IFERROR(INDEX(AV$11:AV$2000,_xlfn.AGGREGATE(15,6,(ROW(AV$11:AV$2000)-ROW(AV$11)+1)/($AU$11:$AU$2000=$DY$8),ROWS(DZ$11:DZ289))),"")</f>
        <v/>
      </c>
      <c r="EA289" s="26" t="str">
        <f>IFERROR(INDEX(AW$11:AW$2000,_xlfn.AGGREGATE(15,6,(ROW(AW$11:AW$2000)-ROW(AW$11)+1)/($AU$11:$AU$2000=$DY$8),ROWS(EA$11:EA289))),"")</f>
        <v/>
      </c>
      <c r="EB289" s="26" t="str">
        <f>IFERROR(INDEX(AX$11:AX$2000,_xlfn.AGGREGATE(15,6,(ROW(AX$11:AX$2000)-ROW(AX$11)+1)/($AU$11:$AU$2000=$DY$8),ROWS(EB$11:EB289))),"")</f>
        <v/>
      </c>
      <c r="EC289" s="26" t="str">
        <f>IFERROR(INDEX(AY$11:AY$2000,_xlfn.AGGREGATE(15,6,(ROW(AY$11:AY$2000)-ROW(AY$11)+1)/($AU$11:$AU$2000=$DY$8),ROWS(EC$11:EC289))),"")</f>
        <v/>
      </c>
      <c r="ED289" s="26" t="str">
        <f>IFERROR(INDEX(AZ$11:AZ$2000,_xlfn.AGGREGATE(15,6,(ROW(AZ$11:AZ$2000)-ROW(AZ$11)+1)/($AU$11:$AU$2000=$DY$8),ROWS(ED$11:ED289))),"")</f>
        <v/>
      </c>
      <c r="EE289" s="26" t="str">
        <f>IFERROR(INDEX(BA$11:BA$2000,_xlfn.AGGREGATE(15,6,(ROW(BA$11:BA$2000)-ROW(BA$11)+1)/($AU$11:$AU$2000=$DY$8),ROWS(EE$11:EE289))),"")</f>
        <v/>
      </c>
      <c r="EF289" s="26" t="str">
        <f>IFERROR(INDEX(BB$11:BB$2000,_xlfn.AGGREGATE(15,6,(ROW(BB$11:BB$2000)-ROW(BB$11)+1)/($AU$11:$AU$2000=$DY$8),ROWS(EF$11:EF289))),"")</f>
        <v/>
      </c>
      <c r="EG289" s="26" t="str">
        <f>IFERROR(INDEX(BC$11:BC$2000,_xlfn.AGGREGATE(15,6,(ROW(BC$11:BC$2000)-ROW(BC$11)+1)/($AU$11:$AU$2000=$DY$8),ROWS(EG$11:EG289))),"")</f>
        <v/>
      </c>
      <c r="EH289" s="26" t="str">
        <f>IFERROR(INDEX(BD$11:BD$2000,_xlfn.AGGREGATE(15,6,(ROW(BD$11:BD$2000)-ROW(BD$11)+1)/($AU$11:$AU$2000=$DY$8),ROWS(EH$11:EH289))),"")</f>
        <v/>
      </c>
      <c r="EI289" s="26" t="str">
        <f>IFERROR(INDEX(BE$11:BE$2000,_xlfn.AGGREGATE(15,6,(ROW(BE$11:BE$2000)-ROW(BE$11)+1)/($AU$11:$AU$2000=$DY$8),ROWS(EI$11:EI289))),"")</f>
        <v/>
      </c>
      <c r="EJ289" s="26" t="str">
        <f>IFERROR(INDEX(BF$11:BF$2000,_xlfn.AGGREGATE(15,6,(ROW(BF$11:BF$2000)-ROW(BF$11)+1)/($AU$11:$AU$2000=$DY$8),ROWS(EJ$11:EJ289))),"")</f>
        <v/>
      </c>
      <c r="EK289" s="26" t="str">
        <f>IFERROR(INDEX(BG$11:BG$2000,_xlfn.AGGREGATE(15,6,(ROW(BG$11:BG$2000)-ROW(BG$11)+1)/($AU$11:$AU$2000=$DY$8),ROWS(EK$11:EK289))),"")</f>
        <v/>
      </c>
      <c r="EL289" s="26" t="str">
        <f>IFERROR(INDEX(BH$11:BH$2000,_xlfn.AGGREGATE(15,6,(ROW(BH$11:BH$2000)-ROW(BH$11)+1)/($AU$11:$AU$2000=$DY$8),ROWS(EL$11:EL289))),"")</f>
        <v/>
      </c>
      <c r="EM289" s="26" t="str">
        <f>IFERROR(INDEX(BI$11:BI$2000,_xlfn.AGGREGATE(15,6,(ROW(BI$11:BI$2000)-ROW(BI$11)+1)/($AU$11:$AU$2000=$DY$8),ROWS(EM$11:EM289))),"")</f>
        <v/>
      </c>
      <c r="EN289" s="26" t="str">
        <f>IFERROR(INDEX(BJ$11:BJ$2000,_xlfn.AGGREGATE(15,6,(ROW(BJ$11:BJ$2000)-ROW(BJ$11)+1)/($AU$11:$AU$2000=$DY$8),ROWS(EN$11:EN289))),"")</f>
        <v/>
      </c>
      <c r="EO289" s="26" t="str">
        <f>IFERROR(INDEX(BK$11:BK$2000,_xlfn.AGGREGATE(15,6,(ROW(BK$11:BK$2000)-ROW(BK$11)+1)/($AU$11:$AU$2000=$DY$8),ROWS(EO$11:EO289))),"")</f>
        <v/>
      </c>
      <c r="EP289" s="26" t="str">
        <f>IFERROR(INDEX(BL$11:BL$2000,_xlfn.AGGREGATE(15,6,(ROW(BL$11:BL$2000)-ROW(BL$11)+1)/($AU$11:$AU$2000=$DY$8),ROWS(EP$11:EP289))),"")</f>
        <v/>
      </c>
      <c r="EQ289" s="26" t="str">
        <f>IFERROR(INDEX(BM$11:BM$2000,_xlfn.AGGREGATE(15,6,(ROW(BM$11:BM$2000)-ROW(BM$11)+1)/($AU$11:$AU$2000=$DY$8),ROWS(EQ$11:EQ289))),"")</f>
        <v/>
      </c>
      <c r="ER289" s="26" t="str">
        <f>IFERROR(INDEX(BN$11:BN$2000,_xlfn.AGGREGATE(15,6,(ROW(BN$11:BN$2000)-ROW(BN$11)+1)/($AU$11:$AU$2000=$DY$8),ROWS(ER$11:ER289))),"")</f>
        <v/>
      </c>
      <c r="ES289" s="26" t="str">
        <f>IFERROR(INDEX(BO$11:BO$2000,_xlfn.AGGREGATE(15,6,(ROW(BO$11:BO$2000)-ROW(BO$11)+1)/($AU$11:$AU$2000=$DY$8),ROWS(ES$11:ES289))),"")</f>
        <v/>
      </c>
      <c r="ET289" s="63" t="str">
        <f>IFERROR(INDEX(BP$11:BP$2000,_xlfn.AGGREGATE(15,6,(ROW(BP$11:BP$2000)-ROW(BP$11)+1)/($AU$11:$AU$2000=$DY$8),ROWS(ET$11:ET289))),"")</f>
        <v/>
      </c>
      <c r="EU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49"/>
      <c r="FV289" s="21"/>
      <c r="FW289" s="25"/>
      <c r="FX289" s="25"/>
      <c r="FY289" s="25"/>
      <c r="FZ289" s="25"/>
      <c r="GA289" s="25"/>
      <c r="GB289" s="25"/>
      <c r="GC289" s="25"/>
      <c r="GD289" s="25"/>
      <c r="GE289" s="25"/>
      <c r="GF289" s="25"/>
      <c r="GG289" s="25"/>
      <c r="GH289" s="25"/>
      <c r="GI289" s="25"/>
      <c r="GJ289" s="25"/>
      <c r="GK289" s="25"/>
      <c r="GL289" s="25"/>
      <c r="GM289" s="25"/>
      <c r="GN289" s="25"/>
    </row>
    <row r="290" spans="10:196" x14ac:dyDescent="0.3">
      <c r="N290" s="2"/>
      <c r="O290" s="25"/>
      <c r="P290" s="25"/>
      <c r="Q290" s="25"/>
      <c r="R290" s="25"/>
      <c r="S290" s="25"/>
      <c r="T290" s="25"/>
      <c r="U290" s="25"/>
      <c r="V290" s="2"/>
      <c r="W290" s="2"/>
      <c r="X290" s="2"/>
      <c r="Y290" s="25"/>
      <c r="Z290" s="25"/>
      <c r="AA290" s="25"/>
      <c r="AB290" s="2"/>
      <c r="AC290" s="25"/>
      <c r="AD290" s="25"/>
      <c r="AE290" s="25"/>
      <c r="AF290" s="25"/>
      <c r="AG290" s="25"/>
      <c r="AH290" s="25"/>
      <c r="AI290" s="25"/>
      <c r="AJ290" s="25"/>
      <c r="AK290" s="25"/>
      <c r="AL290" s="25"/>
      <c r="AM290" s="25"/>
      <c r="AN290" s="25"/>
      <c r="AO290" s="25"/>
      <c r="AP290" s="25"/>
      <c r="AQ290" s="25"/>
      <c r="AR290" s="142"/>
      <c r="AS290" s="18">
        <v>28</v>
      </c>
      <c r="AT290" s="26" t="s">
        <v>122</v>
      </c>
      <c r="AU290" s="4" t="str">
        <f t="shared" si="360"/>
        <v>FAIL</v>
      </c>
      <c r="AV290" s="26">
        <v>1</v>
      </c>
      <c r="AW290" s="26">
        <v>3</v>
      </c>
      <c r="AX290" s="26">
        <v>3</v>
      </c>
      <c r="AY290" s="26">
        <v>3</v>
      </c>
      <c r="AZ290" s="26">
        <v>1</v>
      </c>
      <c r="BA290" s="26">
        <v>1</v>
      </c>
      <c r="BB290" s="26">
        <v>1</v>
      </c>
      <c r="BC290" s="26">
        <v>1</v>
      </c>
      <c r="BD290" s="26">
        <f t="shared" si="361"/>
        <v>218</v>
      </c>
      <c r="BE290" s="26">
        <f t="shared" si="361"/>
        <v>0</v>
      </c>
      <c r="BF290" s="26">
        <f t="shared" si="361"/>
        <v>274</v>
      </c>
      <c r="BG290" s="63">
        <f t="shared" si="361"/>
        <v>28</v>
      </c>
      <c r="BH290" s="26"/>
      <c r="BI290" s="138">
        <f t="shared" si="362"/>
        <v>218</v>
      </c>
      <c r="BJ290" s="138">
        <f t="shared" si="363"/>
        <v>492</v>
      </c>
      <c r="BK290" s="138">
        <f t="shared" si="364"/>
        <v>766</v>
      </c>
      <c r="BL290" s="138">
        <f t="shared" si="365"/>
        <v>1040</v>
      </c>
      <c r="BM290" s="138">
        <f t="shared" si="366"/>
        <v>1258</v>
      </c>
      <c r="BN290" s="138">
        <f t="shared" si="367"/>
        <v>1476</v>
      </c>
      <c r="BO290" s="138">
        <f t="shared" si="368"/>
        <v>1694</v>
      </c>
      <c r="BP290" s="138">
        <f t="shared" si="369"/>
        <v>0</v>
      </c>
      <c r="BQ290" s="26"/>
      <c r="BR290" s="26" t="str">
        <f t="shared" si="370"/>
        <v>yes3</v>
      </c>
      <c r="BS290" s="26" t="str">
        <f t="shared" si="376"/>
        <v>Int</v>
      </c>
      <c r="BT290" s="26"/>
      <c r="BU290" s="26"/>
      <c r="BV290" s="1">
        <f t="shared" si="382"/>
        <v>0</v>
      </c>
      <c r="BW290" s="1">
        <f t="shared" si="382"/>
        <v>0</v>
      </c>
      <c r="BX290" s="1">
        <f t="shared" si="382"/>
        <v>0</v>
      </c>
      <c r="BY290" s="1">
        <f t="shared" si="382"/>
        <v>0</v>
      </c>
      <c r="BZ290" s="1">
        <f t="shared" si="382"/>
        <v>0</v>
      </c>
      <c r="CA290" s="1">
        <f t="shared" si="382"/>
        <v>0</v>
      </c>
      <c r="CB290" s="1">
        <f t="shared" si="382"/>
        <v>0</v>
      </c>
      <c r="CC290" s="1">
        <f t="shared" si="382"/>
        <v>0</v>
      </c>
      <c r="CD290" s="1">
        <f t="shared" si="382"/>
        <v>0</v>
      </c>
      <c r="CE290" s="1">
        <f t="shared" si="382"/>
        <v>0</v>
      </c>
      <c r="CF290" s="1">
        <f t="shared" si="383"/>
        <v>0</v>
      </c>
      <c r="CG290" s="1">
        <f t="shared" si="383"/>
        <v>0</v>
      </c>
      <c r="CH290" s="1">
        <f t="shared" si="383"/>
        <v>1</v>
      </c>
      <c r="CI290" s="1">
        <f t="shared" si="383"/>
        <v>0</v>
      </c>
      <c r="CJ290" s="1">
        <f t="shared" si="383"/>
        <v>0</v>
      </c>
      <c r="CK290" s="1">
        <f t="shared" si="383"/>
        <v>0</v>
      </c>
      <c r="CL290" s="1">
        <f t="shared" si="383"/>
        <v>0</v>
      </c>
      <c r="CM290" s="1">
        <f t="shared" si="383"/>
        <v>0</v>
      </c>
      <c r="CN290" s="1">
        <f t="shared" si="383"/>
        <v>0</v>
      </c>
      <c r="CO290" s="1">
        <f t="shared" si="383"/>
        <v>1</v>
      </c>
      <c r="CP290" s="1">
        <f t="shared" si="384"/>
        <v>0</v>
      </c>
      <c r="CQ290" s="1">
        <f t="shared" si="384"/>
        <v>0</v>
      </c>
      <c r="CR290" s="1">
        <f t="shared" si="384"/>
        <v>0</v>
      </c>
      <c r="CS290" s="1">
        <f t="shared" si="384"/>
        <v>0</v>
      </c>
      <c r="CT290" s="1">
        <f t="shared" si="384"/>
        <v>0</v>
      </c>
      <c r="CU290" s="1">
        <f t="shared" si="384"/>
        <v>0</v>
      </c>
      <c r="CV290" s="1">
        <f t="shared" si="384"/>
        <v>1</v>
      </c>
      <c r="CW290" s="1">
        <f t="shared" si="384"/>
        <v>0</v>
      </c>
      <c r="CX290" s="1">
        <f t="shared" si="384"/>
        <v>0</v>
      </c>
      <c r="CY290" s="1">
        <f t="shared" si="384"/>
        <v>0</v>
      </c>
      <c r="CZ290" s="1">
        <f t="shared" si="385"/>
        <v>0</v>
      </c>
      <c r="DA290" s="1">
        <f t="shared" si="385"/>
        <v>0</v>
      </c>
      <c r="DB290" s="1">
        <f t="shared" si="385"/>
        <v>0</v>
      </c>
      <c r="DC290" s="1">
        <f t="shared" si="385"/>
        <v>0</v>
      </c>
      <c r="DD290" s="1">
        <f t="shared" si="385"/>
        <v>0</v>
      </c>
      <c r="DE290" s="1">
        <f t="shared" si="385"/>
        <v>0</v>
      </c>
      <c r="DF290" s="1">
        <f t="shared" si="385"/>
        <v>0</v>
      </c>
      <c r="DG290" s="1">
        <f t="shared" si="385"/>
        <v>0</v>
      </c>
      <c r="DH290" s="1">
        <f t="shared" si="385"/>
        <v>0</v>
      </c>
      <c r="DI290" s="1">
        <f t="shared" si="385"/>
        <v>0</v>
      </c>
      <c r="DJ290" s="1">
        <f t="shared" si="386"/>
        <v>0</v>
      </c>
      <c r="DK290" s="1">
        <f t="shared" si="386"/>
        <v>0</v>
      </c>
      <c r="DL290" s="1">
        <f t="shared" si="386"/>
        <v>0</v>
      </c>
      <c r="DM290" s="1">
        <f t="shared" si="386"/>
        <v>0</v>
      </c>
      <c r="DN290" s="1">
        <f t="shared" si="386"/>
        <v>0</v>
      </c>
      <c r="DO290" s="1">
        <f t="shared" si="386"/>
        <v>0</v>
      </c>
      <c r="DP290" s="26"/>
      <c r="DQ290" s="26"/>
      <c r="DR290" s="26"/>
      <c r="DS290" s="26"/>
      <c r="DT290" s="26"/>
      <c r="DU290" s="142"/>
      <c r="DV290" s="26"/>
      <c r="DW290" s="48">
        <v>277</v>
      </c>
      <c r="DX290" s="26" t="str">
        <f>IFERROR(INDEX(AT$11:AT$2000,_xlfn.AGGREGATE(15,6,(ROW(AT$11:AT$2000)-ROW(AT$11)+1)/($AU$11:$AU$2000=$DY$8),ROWS(DX$11:DX290))),"")</f>
        <v/>
      </c>
      <c r="DY290" s="4" t="str">
        <f>IFERROR(INDEX(AU$11:AU$2000,_xlfn.AGGREGATE(15,6,(ROW(AU$11:AU$2000)-ROW(AU$11)+1)/($AU$11:$AU$2000=$DY$8),ROWS(DY$11:DY290))),"")</f>
        <v/>
      </c>
      <c r="DZ290" s="26" t="str">
        <f>IFERROR(INDEX(AV$11:AV$2000,_xlfn.AGGREGATE(15,6,(ROW(AV$11:AV$2000)-ROW(AV$11)+1)/($AU$11:$AU$2000=$DY$8),ROWS(DZ$11:DZ290))),"")</f>
        <v/>
      </c>
      <c r="EA290" s="26" t="str">
        <f>IFERROR(INDEX(AW$11:AW$2000,_xlfn.AGGREGATE(15,6,(ROW(AW$11:AW$2000)-ROW(AW$11)+1)/($AU$11:$AU$2000=$DY$8),ROWS(EA$11:EA290))),"")</f>
        <v/>
      </c>
      <c r="EB290" s="26" t="str">
        <f>IFERROR(INDEX(AX$11:AX$2000,_xlfn.AGGREGATE(15,6,(ROW(AX$11:AX$2000)-ROW(AX$11)+1)/($AU$11:$AU$2000=$DY$8),ROWS(EB$11:EB290))),"")</f>
        <v/>
      </c>
      <c r="EC290" s="26" t="str">
        <f>IFERROR(INDEX(AY$11:AY$2000,_xlfn.AGGREGATE(15,6,(ROW(AY$11:AY$2000)-ROW(AY$11)+1)/($AU$11:$AU$2000=$DY$8),ROWS(EC$11:EC290))),"")</f>
        <v/>
      </c>
      <c r="ED290" s="26" t="str">
        <f>IFERROR(INDEX(AZ$11:AZ$2000,_xlfn.AGGREGATE(15,6,(ROW(AZ$11:AZ$2000)-ROW(AZ$11)+1)/($AU$11:$AU$2000=$DY$8),ROWS(ED$11:ED290))),"")</f>
        <v/>
      </c>
      <c r="EE290" s="26" t="str">
        <f>IFERROR(INDEX(BA$11:BA$2000,_xlfn.AGGREGATE(15,6,(ROW(BA$11:BA$2000)-ROW(BA$11)+1)/($AU$11:$AU$2000=$DY$8),ROWS(EE$11:EE290))),"")</f>
        <v/>
      </c>
      <c r="EF290" s="26" t="str">
        <f>IFERROR(INDEX(BB$11:BB$2000,_xlfn.AGGREGATE(15,6,(ROW(BB$11:BB$2000)-ROW(BB$11)+1)/($AU$11:$AU$2000=$DY$8),ROWS(EF$11:EF290))),"")</f>
        <v/>
      </c>
      <c r="EG290" s="26" t="str">
        <f>IFERROR(INDEX(BC$11:BC$2000,_xlfn.AGGREGATE(15,6,(ROW(BC$11:BC$2000)-ROW(BC$11)+1)/($AU$11:$AU$2000=$DY$8),ROWS(EG$11:EG290))),"")</f>
        <v/>
      </c>
      <c r="EH290" s="26" t="str">
        <f>IFERROR(INDEX(BD$11:BD$2000,_xlfn.AGGREGATE(15,6,(ROW(BD$11:BD$2000)-ROW(BD$11)+1)/($AU$11:$AU$2000=$DY$8),ROWS(EH$11:EH290))),"")</f>
        <v/>
      </c>
      <c r="EI290" s="26" t="str">
        <f>IFERROR(INDEX(BE$11:BE$2000,_xlfn.AGGREGATE(15,6,(ROW(BE$11:BE$2000)-ROW(BE$11)+1)/($AU$11:$AU$2000=$DY$8),ROWS(EI$11:EI290))),"")</f>
        <v/>
      </c>
      <c r="EJ290" s="26" t="str">
        <f>IFERROR(INDEX(BF$11:BF$2000,_xlfn.AGGREGATE(15,6,(ROW(BF$11:BF$2000)-ROW(BF$11)+1)/($AU$11:$AU$2000=$DY$8),ROWS(EJ$11:EJ290))),"")</f>
        <v/>
      </c>
      <c r="EK290" s="26" t="str">
        <f>IFERROR(INDEX(BG$11:BG$2000,_xlfn.AGGREGATE(15,6,(ROW(BG$11:BG$2000)-ROW(BG$11)+1)/($AU$11:$AU$2000=$DY$8),ROWS(EK$11:EK290))),"")</f>
        <v/>
      </c>
      <c r="EL290" s="26" t="str">
        <f>IFERROR(INDEX(BH$11:BH$2000,_xlfn.AGGREGATE(15,6,(ROW(BH$11:BH$2000)-ROW(BH$11)+1)/($AU$11:$AU$2000=$DY$8),ROWS(EL$11:EL290))),"")</f>
        <v/>
      </c>
      <c r="EM290" s="26" t="str">
        <f>IFERROR(INDEX(BI$11:BI$2000,_xlfn.AGGREGATE(15,6,(ROW(BI$11:BI$2000)-ROW(BI$11)+1)/($AU$11:$AU$2000=$DY$8),ROWS(EM$11:EM290))),"")</f>
        <v/>
      </c>
      <c r="EN290" s="26" t="str">
        <f>IFERROR(INDEX(BJ$11:BJ$2000,_xlfn.AGGREGATE(15,6,(ROW(BJ$11:BJ$2000)-ROW(BJ$11)+1)/($AU$11:$AU$2000=$DY$8),ROWS(EN$11:EN290))),"")</f>
        <v/>
      </c>
      <c r="EO290" s="26" t="str">
        <f>IFERROR(INDEX(BK$11:BK$2000,_xlfn.AGGREGATE(15,6,(ROW(BK$11:BK$2000)-ROW(BK$11)+1)/($AU$11:$AU$2000=$DY$8),ROWS(EO$11:EO290))),"")</f>
        <v/>
      </c>
      <c r="EP290" s="26" t="str">
        <f>IFERROR(INDEX(BL$11:BL$2000,_xlfn.AGGREGATE(15,6,(ROW(BL$11:BL$2000)-ROW(BL$11)+1)/($AU$11:$AU$2000=$DY$8),ROWS(EP$11:EP290))),"")</f>
        <v/>
      </c>
      <c r="EQ290" s="26" t="str">
        <f>IFERROR(INDEX(BM$11:BM$2000,_xlfn.AGGREGATE(15,6,(ROW(BM$11:BM$2000)-ROW(BM$11)+1)/($AU$11:$AU$2000=$DY$8),ROWS(EQ$11:EQ290))),"")</f>
        <v/>
      </c>
      <c r="ER290" s="26" t="str">
        <f>IFERROR(INDEX(BN$11:BN$2000,_xlfn.AGGREGATE(15,6,(ROW(BN$11:BN$2000)-ROW(BN$11)+1)/($AU$11:$AU$2000=$DY$8),ROWS(ER$11:ER290))),"")</f>
        <v/>
      </c>
      <c r="ES290" s="26" t="str">
        <f>IFERROR(INDEX(BO$11:BO$2000,_xlfn.AGGREGATE(15,6,(ROW(BO$11:BO$2000)-ROW(BO$11)+1)/($AU$11:$AU$2000=$DY$8),ROWS(ES$11:ES290))),"")</f>
        <v/>
      </c>
      <c r="ET290" s="63" t="str">
        <f>IFERROR(INDEX(BP$11:BP$2000,_xlfn.AGGREGATE(15,6,(ROW(BP$11:BP$2000)-ROW(BP$11)+1)/($AU$11:$AU$2000=$DY$8),ROWS(ET$11:ET290))),"")</f>
        <v/>
      </c>
      <c r="EU290" s="25"/>
      <c r="EX290" s="25"/>
      <c r="EY290" s="25"/>
      <c r="EZ290" s="25"/>
      <c r="FA290" s="25"/>
      <c r="FB290" s="25"/>
      <c r="FC290" s="25"/>
      <c r="FD290" s="25"/>
      <c r="FE290" s="25"/>
      <c r="FF290" s="25"/>
      <c r="FG290" s="25"/>
      <c r="FH290" s="25"/>
      <c r="FI290" s="25"/>
      <c r="FJ290" s="25"/>
      <c r="FK290" s="25"/>
      <c r="FL290" s="25"/>
      <c r="FM290" s="25"/>
      <c r="FN290" s="25"/>
      <c r="FO290" s="25"/>
      <c r="FP290" s="25"/>
      <c r="FQ290" s="25"/>
      <c r="FR290" s="25"/>
      <c r="FS290" s="25"/>
      <c r="FT290" s="25"/>
      <c r="FU290" s="49"/>
      <c r="FV290" s="21"/>
      <c r="FW290" s="25"/>
      <c r="FX290" s="25"/>
      <c r="FY290" s="25"/>
      <c r="FZ290" s="25"/>
      <c r="GA290" s="25"/>
      <c r="GB290" s="25"/>
      <c r="GC290" s="25"/>
      <c r="GD290" s="25"/>
      <c r="GE290" s="25"/>
      <c r="GF290" s="25"/>
      <c r="GG290" s="25"/>
      <c r="GH290" s="25"/>
      <c r="GI290" s="25"/>
      <c r="GJ290" s="25"/>
      <c r="GK290" s="25"/>
      <c r="GL290" s="25"/>
      <c r="GM290" s="25"/>
      <c r="GN290" s="25"/>
    </row>
    <row r="291" spans="10:196" x14ac:dyDescent="0.3">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143"/>
      <c r="AS291" s="18">
        <v>29</v>
      </c>
      <c r="AT291" s="26" t="s">
        <v>122</v>
      </c>
      <c r="AU291" s="4" t="str">
        <f t="shared" si="360"/>
        <v>FAIL</v>
      </c>
      <c r="AV291" s="26">
        <v>1</v>
      </c>
      <c r="AW291" s="26">
        <v>3</v>
      </c>
      <c r="AX291" s="26">
        <v>3</v>
      </c>
      <c r="AY291" s="26">
        <v>3</v>
      </c>
      <c r="AZ291" s="26">
        <v>1</v>
      </c>
      <c r="BA291" s="26">
        <v>1</v>
      </c>
      <c r="BB291" s="26">
        <v>1</v>
      </c>
      <c r="BC291" s="26">
        <v>1</v>
      </c>
      <c r="BD291" s="26">
        <f t="shared" si="361"/>
        <v>217</v>
      </c>
      <c r="BE291" s="26">
        <f t="shared" si="361"/>
        <v>0</v>
      </c>
      <c r="BF291" s="26">
        <f t="shared" si="361"/>
        <v>275</v>
      </c>
      <c r="BG291" s="63">
        <f t="shared" si="361"/>
        <v>29</v>
      </c>
      <c r="BH291" s="26"/>
      <c r="BI291" s="138">
        <f t="shared" si="362"/>
        <v>217</v>
      </c>
      <c r="BJ291" s="138">
        <f t="shared" si="363"/>
        <v>492</v>
      </c>
      <c r="BK291" s="138">
        <f t="shared" si="364"/>
        <v>767</v>
      </c>
      <c r="BL291" s="138">
        <f t="shared" si="365"/>
        <v>1042</v>
      </c>
      <c r="BM291" s="138">
        <f t="shared" si="366"/>
        <v>1259</v>
      </c>
      <c r="BN291" s="138">
        <f t="shared" si="367"/>
        <v>1476</v>
      </c>
      <c r="BO291" s="138">
        <f t="shared" si="368"/>
        <v>1693</v>
      </c>
      <c r="BP291" s="138">
        <f t="shared" si="369"/>
        <v>0</v>
      </c>
      <c r="BQ291" s="26"/>
      <c r="BR291" s="26" t="str">
        <f t="shared" si="370"/>
        <v>yes3</v>
      </c>
      <c r="BS291" s="26" t="str">
        <f t="shared" si="376"/>
        <v>Int</v>
      </c>
      <c r="BT291" s="26"/>
      <c r="BU291" s="26"/>
      <c r="BV291" s="1">
        <f t="shared" si="382"/>
        <v>0</v>
      </c>
      <c r="BW291" s="1">
        <f t="shared" si="382"/>
        <v>0</v>
      </c>
      <c r="BX291" s="1">
        <f t="shared" si="382"/>
        <v>0</v>
      </c>
      <c r="BY291" s="1">
        <f t="shared" si="382"/>
        <v>0</v>
      </c>
      <c r="BZ291" s="1">
        <f t="shared" si="382"/>
        <v>0</v>
      </c>
      <c r="CA291" s="1">
        <f t="shared" si="382"/>
        <v>0</v>
      </c>
      <c r="CB291" s="1">
        <f t="shared" si="382"/>
        <v>0</v>
      </c>
      <c r="CC291" s="1">
        <f t="shared" si="382"/>
        <v>0</v>
      </c>
      <c r="CD291" s="1">
        <f t="shared" si="382"/>
        <v>0</v>
      </c>
      <c r="CE291" s="1">
        <f t="shared" si="382"/>
        <v>0</v>
      </c>
      <c r="CF291" s="1">
        <f t="shared" si="383"/>
        <v>0</v>
      </c>
      <c r="CG291" s="1">
        <f t="shared" si="383"/>
        <v>0</v>
      </c>
      <c r="CH291" s="1">
        <f t="shared" si="383"/>
        <v>1</v>
      </c>
      <c r="CI291" s="1">
        <f t="shared" si="383"/>
        <v>0</v>
      </c>
      <c r="CJ291" s="1">
        <f t="shared" si="383"/>
        <v>0</v>
      </c>
      <c r="CK291" s="1">
        <f t="shared" si="383"/>
        <v>0</v>
      </c>
      <c r="CL291" s="1">
        <f t="shared" si="383"/>
        <v>0</v>
      </c>
      <c r="CM291" s="1">
        <f t="shared" si="383"/>
        <v>0</v>
      </c>
      <c r="CN291" s="1">
        <f t="shared" si="383"/>
        <v>0</v>
      </c>
      <c r="CO291" s="1">
        <f t="shared" si="383"/>
        <v>1</v>
      </c>
      <c r="CP291" s="1">
        <f t="shared" si="384"/>
        <v>0</v>
      </c>
      <c r="CQ291" s="1">
        <f t="shared" si="384"/>
        <v>0</v>
      </c>
      <c r="CR291" s="1">
        <f t="shared" si="384"/>
        <v>0</v>
      </c>
      <c r="CS291" s="1">
        <f t="shared" si="384"/>
        <v>0</v>
      </c>
      <c r="CT291" s="1">
        <f t="shared" si="384"/>
        <v>0</v>
      </c>
      <c r="CU291" s="1">
        <f t="shared" si="384"/>
        <v>0</v>
      </c>
      <c r="CV291" s="1">
        <f t="shared" si="384"/>
        <v>1</v>
      </c>
      <c r="CW291" s="1">
        <f t="shared" si="384"/>
        <v>0</v>
      </c>
      <c r="CX291" s="1">
        <f t="shared" si="384"/>
        <v>0</v>
      </c>
      <c r="CY291" s="1">
        <f t="shared" si="384"/>
        <v>0</v>
      </c>
      <c r="CZ291" s="1">
        <f t="shared" si="385"/>
        <v>0</v>
      </c>
      <c r="DA291" s="1">
        <f t="shared" si="385"/>
        <v>0</v>
      </c>
      <c r="DB291" s="1">
        <f t="shared" si="385"/>
        <v>0</v>
      </c>
      <c r="DC291" s="1">
        <f t="shared" si="385"/>
        <v>0</v>
      </c>
      <c r="DD291" s="1">
        <f t="shared" si="385"/>
        <v>0</v>
      </c>
      <c r="DE291" s="1">
        <f t="shared" si="385"/>
        <v>0</v>
      </c>
      <c r="DF291" s="1">
        <f t="shared" si="385"/>
        <v>0</v>
      </c>
      <c r="DG291" s="1">
        <f t="shared" si="385"/>
        <v>0</v>
      </c>
      <c r="DH291" s="1">
        <f t="shared" si="385"/>
        <v>0</v>
      </c>
      <c r="DI291" s="1">
        <f t="shared" si="385"/>
        <v>0</v>
      </c>
      <c r="DJ291" s="1">
        <f t="shared" si="386"/>
        <v>0</v>
      </c>
      <c r="DK291" s="1">
        <f t="shared" si="386"/>
        <v>0</v>
      </c>
      <c r="DL291" s="1">
        <f t="shared" si="386"/>
        <v>0</v>
      </c>
      <c r="DM291" s="1">
        <f t="shared" si="386"/>
        <v>0</v>
      </c>
      <c r="DN291" s="1">
        <f t="shared" si="386"/>
        <v>0</v>
      </c>
      <c r="DO291" s="1">
        <f t="shared" si="386"/>
        <v>0</v>
      </c>
      <c r="DP291" s="26"/>
      <c r="DQ291" s="26"/>
      <c r="DR291" s="26"/>
      <c r="DS291" s="26"/>
      <c r="DT291" s="26"/>
      <c r="DU291" s="142"/>
      <c r="DV291" s="26"/>
      <c r="DW291" s="48">
        <v>278</v>
      </c>
      <c r="DX291" s="26" t="str">
        <f>IFERROR(INDEX(AT$11:AT$2000,_xlfn.AGGREGATE(15,6,(ROW(AT$11:AT$2000)-ROW(AT$11)+1)/($AU$11:$AU$2000=$DY$8),ROWS(DX$11:DX291))),"")</f>
        <v/>
      </c>
      <c r="DY291" s="4" t="str">
        <f>IFERROR(INDEX(AU$11:AU$2000,_xlfn.AGGREGATE(15,6,(ROW(AU$11:AU$2000)-ROW(AU$11)+1)/($AU$11:$AU$2000=$DY$8),ROWS(DY$11:DY291))),"")</f>
        <v/>
      </c>
      <c r="DZ291" s="26" t="str">
        <f>IFERROR(INDEX(AV$11:AV$2000,_xlfn.AGGREGATE(15,6,(ROW(AV$11:AV$2000)-ROW(AV$11)+1)/($AU$11:$AU$2000=$DY$8),ROWS(DZ$11:DZ291))),"")</f>
        <v/>
      </c>
      <c r="EA291" s="26" t="str">
        <f>IFERROR(INDEX(AW$11:AW$2000,_xlfn.AGGREGATE(15,6,(ROW(AW$11:AW$2000)-ROW(AW$11)+1)/($AU$11:$AU$2000=$DY$8),ROWS(EA$11:EA291))),"")</f>
        <v/>
      </c>
      <c r="EB291" s="26" t="str">
        <f>IFERROR(INDEX(AX$11:AX$2000,_xlfn.AGGREGATE(15,6,(ROW(AX$11:AX$2000)-ROW(AX$11)+1)/($AU$11:$AU$2000=$DY$8),ROWS(EB$11:EB291))),"")</f>
        <v/>
      </c>
      <c r="EC291" s="26" t="str">
        <f>IFERROR(INDEX(AY$11:AY$2000,_xlfn.AGGREGATE(15,6,(ROW(AY$11:AY$2000)-ROW(AY$11)+1)/($AU$11:$AU$2000=$DY$8),ROWS(EC$11:EC291))),"")</f>
        <v/>
      </c>
      <c r="ED291" s="26" t="str">
        <f>IFERROR(INDEX(AZ$11:AZ$2000,_xlfn.AGGREGATE(15,6,(ROW(AZ$11:AZ$2000)-ROW(AZ$11)+1)/($AU$11:$AU$2000=$DY$8),ROWS(ED$11:ED291))),"")</f>
        <v/>
      </c>
      <c r="EE291" s="26" t="str">
        <f>IFERROR(INDEX(BA$11:BA$2000,_xlfn.AGGREGATE(15,6,(ROW(BA$11:BA$2000)-ROW(BA$11)+1)/($AU$11:$AU$2000=$DY$8),ROWS(EE$11:EE291))),"")</f>
        <v/>
      </c>
      <c r="EF291" s="26" t="str">
        <f>IFERROR(INDEX(BB$11:BB$2000,_xlfn.AGGREGATE(15,6,(ROW(BB$11:BB$2000)-ROW(BB$11)+1)/($AU$11:$AU$2000=$DY$8),ROWS(EF$11:EF291))),"")</f>
        <v/>
      </c>
      <c r="EG291" s="26" t="str">
        <f>IFERROR(INDEX(BC$11:BC$2000,_xlfn.AGGREGATE(15,6,(ROW(BC$11:BC$2000)-ROW(BC$11)+1)/($AU$11:$AU$2000=$DY$8),ROWS(EG$11:EG291))),"")</f>
        <v/>
      </c>
      <c r="EH291" s="26" t="str">
        <f>IFERROR(INDEX(BD$11:BD$2000,_xlfn.AGGREGATE(15,6,(ROW(BD$11:BD$2000)-ROW(BD$11)+1)/($AU$11:$AU$2000=$DY$8),ROWS(EH$11:EH291))),"")</f>
        <v/>
      </c>
      <c r="EI291" s="26" t="str">
        <f>IFERROR(INDEX(BE$11:BE$2000,_xlfn.AGGREGATE(15,6,(ROW(BE$11:BE$2000)-ROW(BE$11)+1)/($AU$11:$AU$2000=$DY$8),ROWS(EI$11:EI291))),"")</f>
        <v/>
      </c>
      <c r="EJ291" s="26" t="str">
        <f>IFERROR(INDEX(BF$11:BF$2000,_xlfn.AGGREGATE(15,6,(ROW(BF$11:BF$2000)-ROW(BF$11)+1)/($AU$11:$AU$2000=$DY$8),ROWS(EJ$11:EJ291))),"")</f>
        <v/>
      </c>
      <c r="EK291" s="26" t="str">
        <f>IFERROR(INDEX(BG$11:BG$2000,_xlfn.AGGREGATE(15,6,(ROW(BG$11:BG$2000)-ROW(BG$11)+1)/($AU$11:$AU$2000=$DY$8),ROWS(EK$11:EK291))),"")</f>
        <v/>
      </c>
      <c r="EL291" s="26" t="str">
        <f>IFERROR(INDEX(BH$11:BH$2000,_xlfn.AGGREGATE(15,6,(ROW(BH$11:BH$2000)-ROW(BH$11)+1)/($AU$11:$AU$2000=$DY$8),ROWS(EL$11:EL291))),"")</f>
        <v/>
      </c>
      <c r="EM291" s="26" t="str">
        <f>IFERROR(INDEX(BI$11:BI$2000,_xlfn.AGGREGATE(15,6,(ROW(BI$11:BI$2000)-ROW(BI$11)+1)/($AU$11:$AU$2000=$DY$8),ROWS(EM$11:EM291))),"")</f>
        <v/>
      </c>
      <c r="EN291" s="26" t="str">
        <f>IFERROR(INDEX(BJ$11:BJ$2000,_xlfn.AGGREGATE(15,6,(ROW(BJ$11:BJ$2000)-ROW(BJ$11)+1)/($AU$11:$AU$2000=$DY$8),ROWS(EN$11:EN291))),"")</f>
        <v/>
      </c>
      <c r="EO291" s="26" t="str">
        <f>IFERROR(INDEX(BK$11:BK$2000,_xlfn.AGGREGATE(15,6,(ROW(BK$11:BK$2000)-ROW(BK$11)+1)/($AU$11:$AU$2000=$DY$8),ROWS(EO$11:EO291))),"")</f>
        <v/>
      </c>
      <c r="EP291" s="26" t="str">
        <f>IFERROR(INDEX(BL$11:BL$2000,_xlfn.AGGREGATE(15,6,(ROW(BL$11:BL$2000)-ROW(BL$11)+1)/($AU$11:$AU$2000=$DY$8),ROWS(EP$11:EP291))),"")</f>
        <v/>
      </c>
      <c r="EQ291" s="26" t="str">
        <f>IFERROR(INDEX(BM$11:BM$2000,_xlfn.AGGREGATE(15,6,(ROW(BM$11:BM$2000)-ROW(BM$11)+1)/($AU$11:$AU$2000=$DY$8),ROWS(EQ$11:EQ291))),"")</f>
        <v/>
      </c>
      <c r="ER291" s="26" t="str">
        <f>IFERROR(INDEX(BN$11:BN$2000,_xlfn.AGGREGATE(15,6,(ROW(BN$11:BN$2000)-ROW(BN$11)+1)/($AU$11:$AU$2000=$DY$8),ROWS(ER$11:ER291))),"")</f>
        <v/>
      </c>
      <c r="ES291" s="26" t="str">
        <f>IFERROR(INDEX(BO$11:BO$2000,_xlfn.AGGREGATE(15,6,(ROW(BO$11:BO$2000)-ROW(BO$11)+1)/($AU$11:$AU$2000=$DY$8),ROWS(ES$11:ES291))),"")</f>
        <v/>
      </c>
      <c r="ET291" s="63" t="str">
        <f>IFERROR(INDEX(BP$11:BP$2000,_xlfn.AGGREGATE(15,6,(ROW(BP$11:BP$2000)-ROW(BP$11)+1)/($AU$11:$AU$2000=$DY$8),ROWS(ET$11:ET291))),"")</f>
        <v/>
      </c>
      <c r="EU291" s="25"/>
      <c r="EX291" s="25"/>
      <c r="EY291" s="25"/>
      <c r="EZ291" s="25"/>
      <c r="FA291" s="25"/>
      <c r="FB291" s="25"/>
      <c r="FC291" s="25"/>
      <c r="FD291" s="25"/>
      <c r="FE291" s="25"/>
      <c r="FF291" s="25"/>
      <c r="FG291" s="25"/>
      <c r="FH291" s="25"/>
      <c r="FI291" s="25"/>
      <c r="FJ291" s="25"/>
      <c r="FK291" s="25"/>
      <c r="FL291" s="25"/>
      <c r="FM291" s="25"/>
      <c r="FN291" s="25"/>
      <c r="FO291" s="25"/>
      <c r="FP291" s="25"/>
      <c r="FQ291" s="25"/>
      <c r="FR291" s="25"/>
      <c r="FS291" s="25"/>
      <c r="FT291" s="25"/>
      <c r="FU291" s="49"/>
      <c r="FV291" s="21"/>
      <c r="FW291" s="25"/>
      <c r="FX291" s="25"/>
      <c r="FY291" s="25"/>
      <c r="FZ291" s="25"/>
      <c r="GA291" s="25"/>
      <c r="GB291" s="25"/>
      <c r="GC291" s="25"/>
      <c r="GD291" s="25"/>
      <c r="GE291" s="25"/>
      <c r="GF291" s="25"/>
      <c r="GG291" s="25"/>
      <c r="GH291" s="25"/>
      <c r="GI291" s="25"/>
      <c r="GJ291" s="25"/>
      <c r="GK291" s="25"/>
      <c r="GL291" s="25"/>
      <c r="GM291" s="25"/>
      <c r="GN291" s="25"/>
    </row>
    <row r="292" spans="10:196" x14ac:dyDescent="0.3">
      <c r="N292" s="2"/>
      <c r="O292" s="25"/>
      <c r="P292" s="25"/>
      <c r="Q292" s="25"/>
      <c r="R292" s="25"/>
      <c r="S292" s="25"/>
      <c r="T292" s="25"/>
      <c r="U292" s="25"/>
      <c r="V292" s="2"/>
      <c r="W292" s="2"/>
      <c r="X292" s="2"/>
      <c r="Y292" s="25"/>
      <c r="Z292" s="25"/>
      <c r="AA292" s="25"/>
      <c r="AB292" s="2"/>
      <c r="AC292" s="25"/>
      <c r="AD292" s="25"/>
      <c r="AE292" s="25"/>
      <c r="AF292" s="25"/>
      <c r="AG292" s="25"/>
      <c r="AH292" s="25"/>
      <c r="AI292" s="25"/>
      <c r="AJ292" s="25"/>
      <c r="AK292" s="25"/>
      <c r="AL292" s="25"/>
      <c r="AM292" s="25"/>
      <c r="AN292" s="25"/>
      <c r="AO292" s="25"/>
      <c r="AP292" s="25"/>
      <c r="AQ292" s="25"/>
      <c r="AR292" s="142"/>
      <c r="AS292" s="18">
        <v>30</v>
      </c>
      <c r="AT292" s="26" t="s">
        <v>122</v>
      </c>
      <c r="AU292" s="64" t="str">
        <f t="shared" si="360"/>
        <v>FAIL</v>
      </c>
      <c r="AV292" s="33">
        <v>1</v>
      </c>
      <c r="AW292" s="33">
        <v>3</v>
      </c>
      <c r="AX292" s="33">
        <v>3</v>
      </c>
      <c r="AY292" s="33">
        <v>3</v>
      </c>
      <c r="AZ292" s="33">
        <v>1</v>
      </c>
      <c r="BA292" s="33">
        <v>1</v>
      </c>
      <c r="BB292" s="33">
        <v>1</v>
      </c>
      <c r="BC292" s="33">
        <v>1</v>
      </c>
      <c r="BD292" s="33">
        <f t="shared" si="361"/>
        <v>216</v>
      </c>
      <c r="BE292" s="33">
        <f t="shared" si="361"/>
        <v>0</v>
      </c>
      <c r="BF292" s="33">
        <f t="shared" si="361"/>
        <v>276</v>
      </c>
      <c r="BG292" s="65">
        <f t="shared" si="361"/>
        <v>30</v>
      </c>
      <c r="BH292" s="26"/>
      <c r="BI292" s="138">
        <f t="shared" si="362"/>
        <v>216</v>
      </c>
      <c r="BJ292" s="138">
        <f t="shared" si="363"/>
        <v>492</v>
      </c>
      <c r="BK292" s="138">
        <f t="shared" si="364"/>
        <v>768</v>
      </c>
      <c r="BL292" s="138">
        <f t="shared" si="365"/>
        <v>1044</v>
      </c>
      <c r="BM292" s="138">
        <f t="shared" si="366"/>
        <v>1260</v>
      </c>
      <c r="BN292" s="138">
        <f t="shared" si="367"/>
        <v>1476</v>
      </c>
      <c r="BO292" s="138">
        <f t="shared" si="368"/>
        <v>1692</v>
      </c>
      <c r="BP292" s="138">
        <f t="shared" si="369"/>
        <v>0</v>
      </c>
      <c r="BQ292" s="26"/>
      <c r="BR292" s="26" t="str">
        <f t="shared" si="370"/>
        <v>yes3</v>
      </c>
      <c r="BS292" s="26" t="str">
        <f t="shared" si="376"/>
        <v>Int</v>
      </c>
      <c r="BT292" s="26"/>
      <c r="BU292" s="26"/>
      <c r="BV292" s="1">
        <f t="shared" si="382"/>
        <v>0</v>
      </c>
      <c r="BW292" s="1">
        <f t="shared" si="382"/>
        <v>0</v>
      </c>
      <c r="BX292" s="1">
        <f t="shared" si="382"/>
        <v>0</v>
      </c>
      <c r="BY292" s="1">
        <f t="shared" si="382"/>
        <v>0</v>
      </c>
      <c r="BZ292" s="1">
        <f t="shared" si="382"/>
        <v>0</v>
      </c>
      <c r="CA292" s="1">
        <f t="shared" si="382"/>
        <v>0</v>
      </c>
      <c r="CB292" s="1">
        <f t="shared" si="382"/>
        <v>0</v>
      </c>
      <c r="CC292" s="1">
        <f t="shared" si="382"/>
        <v>0</v>
      </c>
      <c r="CD292" s="1">
        <f t="shared" si="382"/>
        <v>0</v>
      </c>
      <c r="CE292" s="1">
        <f t="shared" si="382"/>
        <v>0</v>
      </c>
      <c r="CF292" s="1">
        <f t="shared" si="383"/>
        <v>0</v>
      </c>
      <c r="CG292" s="1">
        <f t="shared" si="383"/>
        <v>0</v>
      </c>
      <c r="CH292" s="1">
        <f t="shared" si="383"/>
        <v>1</v>
      </c>
      <c r="CI292" s="1">
        <f t="shared" si="383"/>
        <v>0</v>
      </c>
      <c r="CJ292" s="1">
        <f t="shared" si="383"/>
        <v>0</v>
      </c>
      <c r="CK292" s="1">
        <f t="shared" si="383"/>
        <v>0</v>
      </c>
      <c r="CL292" s="1">
        <f t="shared" si="383"/>
        <v>0</v>
      </c>
      <c r="CM292" s="1">
        <f t="shared" si="383"/>
        <v>0</v>
      </c>
      <c r="CN292" s="1">
        <f t="shared" si="383"/>
        <v>0</v>
      </c>
      <c r="CO292" s="1">
        <f t="shared" si="383"/>
        <v>1</v>
      </c>
      <c r="CP292" s="1">
        <f t="shared" si="384"/>
        <v>0</v>
      </c>
      <c r="CQ292" s="1">
        <f t="shared" si="384"/>
        <v>0</v>
      </c>
      <c r="CR292" s="1">
        <f t="shared" si="384"/>
        <v>0</v>
      </c>
      <c r="CS292" s="1">
        <f t="shared" si="384"/>
        <v>0</v>
      </c>
      <c r="CT292" s="1">
        <f t="shared" si="384"/>
        <v>0</v>
      </c>
      <c r="CU292" s="1">
        <f t="shared" si="384"/>
        <v>0</v>
      </c>
      <c r="CV292" s="1">
        <f t="shared" si="384"/>
        <v>1</v>
      </c>
      <c r="CW292" s="1">
        <f t="shared" si="384"/>
        <v>0</v>
      </c>
      <c r="CX292" s="1">
        <f t="shared" si="384"/>
        <v>0</v>
      </c>
      <c r="CY292" s="1">
        <f t="shared" si="384"/>
        <v>0</v>
      </c>
      <c r="CZ292" s="1">
        <f t="shared" si="385"/>
        <v>0</v>
      </c>
      <c r="DA292" s="1">
        <f t="shared" si="385"/>
        <v>0</v>
      </c>
      <c r="DB292" s="1">
        <f t="shared" si="385"/>
        <v>0</v>
      </c>
      <c r="DC292" s="1">
        <f t="shared" si="385"/>
        <v>0</v>
      </c>
      <c r="DD292" s="1">
        <f t="shared" si="385"/>
        <v>0</v>
      </c>
      <c r="DE292" s="1">
        <f t="shared" si="385"/>
        <v>0</v>
      </c>
      <c r="DF292" s="1">
        <f t="shared" si="385"/>
        <v>0</v>
      </c>
      <c r="DG292" s="1">
        <f t="shared" si="385"/>
        <v>0</v>
      </c>
      <c r="DH292" s="1">
        <f t="shared" si="385"/>
        <v>0</v>
      </c>
      <c r="DI292" s="1">
        <f t="shared" si="385"/>
        <v>0</v>
      </c>
      <c r="DJ292" s="1">
        <f t="shared" si="386"/>
        <v>0</v>
      </c>
      <c r="DK292" s="1">
        <f t="shared" si="386"/>
        <v>0</v>
      </c>
      <c r="DL292" s="1">
        <f t="shared" si="386"/>
        <v>0</v>
      </c>
      <c r="DM292" s="1">
        <f t="shared" si="386"/>
        <v>0</v>
      </c>
      <c r="DN292" s="1">
        <f t="shared" si="386"/>
        <v>0</v>
      </c>
      <c r="DO292" s="1">
        <f t="shared" si="386"/>
        <v>0</v>
      </c>
      <c r="DP292" s="26"/>
      <c r="DQ292" s="26"/>
      <c r="DR292" s="26"/>
      <c r="DS292" s="26"/>
      <c r="DT292" s="26"/>
      <c r="DU292" s="142"/>
      <c r="DV292" s="26"/>
      <c r="DW292" s="48">
        <v>279</v>
      </c>
      <c r="DX292" s="26" t="str">
        <f>IFERROR(INDEX(AT$11:AT$2000,_xlfn.AGGREGATE(15,6,(ROW(AT$11:AT$2000)-ROW(AT$11)+1)/($AU$11:$AU$2000=$DY$8),ROWS(DX$11:DX292))),"")</f>
        <v/>
      </c>
      <c r="DY292" s="4" t="str">
        <f>IFERROR(INDEX(AU$11:AU$2000,_xlfn.AGGREGATE(15,6,(ROW(AU$11:AU$2000)-ROW(AU$11)+1)/($AU$11:$AU$2000=$DY$8),ROWS(DY$11:DY292))),"")</f>
        <v/>
      </c>
      <c r="DZ292" s="26" t="str">
        <f>IFERROR(INDEX(AV$11:AV$2000,_xlfn.AGGREGATE(15,6,(ROW(AV$11:AV$2000)-ROW(AV$11)+1)/($AU$11:$AU$2000=$DY$8),ROWS(DZ$11:DZ292))),"")</f>
        <v/>
      </c>
      <c r="EA292" s="26" t="str">
        <f>IFERROR(INDEX(AW$11:AW$2000,_xlfn.AGGREGATE(15,6,(ROW(AW$11:AW$2000)-ROW(AW$11)+1)/($AU$11:$AU$2000=$DY$8),ROWS(EA$11:EA292))),"")</f>
        <v/>
      </c>
      <c r="EB292" s="26" t="str">
        <f>IFERROR(INDEX(AX$11:AX$2000,_xlfn.AGGREGATE(15,6,(ROW(AX$11:AX$2000)-ROW(AX$11)+1)/($AU$11:$AU$2000=$DY$8),ROWS(EB$11:EB292))),"")</f>
        <v/>
      </c>
      <c r="EC292" s="26" t="str">
        <f>IFERROR(INDEX(AY$11:AY$2000,_xlfn.AGGREGATE(15,6,(ROW(AY$11:AY$2000)-ROW(AY$11)+1)/($AU$11:$AU$2000=$DY$8),ROWS(EC$11:EC292))),"")</f>
        <v/>
      </c>
      <c r="ED292" s="26" t="str">
        <f>IFERROR(INDEX(AZ$11:AZ$2000,_xlfn.AGGREGATE(15,6,(ROW(AZ$11:AZ$2000)-ROW(AZ$11)+1)/($AU$11:$AU$2000=$DY$8),ROWS(ED$11:ED292))),"")</f>
        <v/>
      </c>
      <c r="EE292" s="26" t="str">
        <f>IFERROR(INDEX(BA$11:BA$2000,_xlfn.AGGREGATE(15,6,(ROW(BA$11:BA$2000)-ROW(BA$11)+1)/($AU$11:$AU$2000=$DY$8),ROWS(EE$11:EE292))),"")</f>
        <v/>
      </c>
      <c r="EF292" s="26" t="str">
        <f>IFERROR(INDEX(BB$11:BB$2000,_xlfn.AGGREGATE(15,6,(ROW(BB$11:BB$2000)-ROW(BB$11)+1)/($AU$11:$AU$2000=$DY$8),ROWS(EF$11:EF292))),"")</f>
        <v/>
      </c>
      <c r="EG292" s="26" t="str">
        <f>IFERROR(INDEX(BC$11:BC$2000,_xlfn.AGGREGATE(15,6,(ROW(BC$11:BC$2000)-ROW(BC$11)+1)/($AU$11:$AU$2000=$DY$8),ROWS(EG$11:EG292))),"")</f>
        <v/>
      </c>
      <c r="EH292" s="26" t="str">
        <f>IFERROR(INDEX(BD$11:BD$2000,_xlfn.AGGREGATE(15,6,(ROW(BD$11:BD$2000)-ROW(BD$11)+1)/($AU$11:$AU$2000=$DY$8),ROWS(EH$11:EH292))),"")</f>
        <v/>
      </c>
      <c r="EI292" s="26" t="str">
        <f>IFERROR(INDEX(BE$11:BE$2000,_xlfn.AGGREGATE(15,6,(ROW(BE$11:BE$2000)-ROW(BE$11)+1)/($AU$11:$AU$2000=$DY$8),ROWS(EI$11:EI292))),"")</f>
        <v/>
      </c>
      <c r="EJ292" s="26" t="str">
        <f>IFERROR(INDEX(BF$11:BF$2000,_xlfn.AGGREGATE(15,6,(ROW(BF$11:BF$2000)-ROW(BF$11)+1)/($AU$11:$AU$2000=$DY$8),ROWS(EJ$11:EJ292))),"")</f>
        <v/>
      </c>
      <c r="EK292" s="26" t="str">
        <f>IFERROR(INDEX(BG$11:BG$2000,_xlfn.AGGREGATE(15,6,(ROW(BG$11:BG$2000)-ROW(BG$11)+1)/($AU$11:$AU$2000=$DY$8),ROWS(EK$11:EK292))),"")</f>
        <v/>
      </c>
      <c r="EL292" s="26" t="str">
        <f>IFERROR(INDEX(BH$11:BH$2000,_xlfn.AGGREGATE(15,6,(ROW(BH$11:BH$2000)-ROW(BH$11)+1)/($AU$11:$AU$2000=$DY$8),ROWS(EL$11:EL292))),"")</f>
        <v/>
      </c>
      <c r="EM292" s="26" t="str">
        <f>IFERROR(INDEX(BI$11:BI$2000,_xlfn.AGGREGATE(15,6,(ROW(BI$11:BI$2000)-ROW(BI$11)+1)/($AU$11:$AU$2000=$DY$8),ROWS(EM$11:EM292))),"")</f>
        <v/>
      </c>
      <c r="EN292" s="26" t="str">
        <f>IFERROR(INDEX(BJ$11:BJ$2000,_xlfn.AGGREGATE(15,6,(ROW(BJ$11:BJ$2000)-ROW(BJ$11)+1)/($AU$11:$AU$2000=$DY$8),ROWS(EN$11:EN292))),"")</f>
        <v/>
      </c>
      <c r="EO292" s="26" t="str">
        <f>IFERROR(INDEX(BK$11:BK$2000,_xlfn.AGGREGATE(15,6,(ROW(BK$11:BK$2000)-ROW(BK$11)+1)/($AU$11:$AU$2000=$DY$8),ROWS(EO$11:EO292))),"")</f>
        <v/>
      </c>
      <c r="EP292" s="26" t="str">
        <f>IFERROR(INDEX(BL$11:BL$2000,_xlfn.AGGREGATE(15,6,(ROW(BL$11:BL$2000)-ROW(BL$11)+1)/($AU$11:$AU$2000=$DY$8),ROWS(EP$11:EP292))),"")</f>
        <v/>
      </c>
      <c r="EQ292" s="26" t="str">
        <f>IFERROR(INDEX(BM$11:BM$2000,_xlfn.AGGREGATE(15,6,(ROW(BM$11:BM$2000)-ROW(BM$11)+1)/($AU$11:$AU$2000=$DY$8),ROWS(EQ$11:EQ292))),"")</f>
        <v/>
      </c>
      <c r="ER292" s="26" t="str">
        <f>IFERROR(INDEX(BN$11:BN$2000,_xlfn.AGGREGATE(15,6,(ROW(BN$11:BN$2000)-ROW(BN$11)+1)/($AU$11:$AU$2000=$DY$8),ROWS(ER$11:ER292))),"")</f>
        <v/>
      </c>
      <c r="ES292" s="26" t="str">
        <f>IFERROR(INDEX(BO$11:BO$2000,_xlfn.AGGREGATE(15,6,(ROW(BO$11:BO$2000)-ROW(BO$11)+1)/($AU$11:$AU$2000=$DY$8),ROWS(ES$11:ES292))),"")</f>
        <v/>
      </c>
      <c r="ET292" s="63" t="str">
        <f>IFERROR(INDEX(BP$11:BP$2000,_xlfn.AGGREGATE(15,6,(ROW(BP$11:BP$2000)-ROW(BP$11)+1)/($AU$11:$AU$2000=$DY$8),ROWS(ET$11:ET292))),"")</f>
        <v/>
      </c>
      <c r="EU292" s="25"/>
      <c r="EX292" s="25"/>
      <c r="EY292" s="25"/>
      <c r="EZ292" s="25"/>
      <c r="FA292" s="25"/>
      <c r="FB292" s="25"/>
      <c r="FC292" s="25"/>
      <c r="FD292" s="25"/>
      <c r="FE292" s="25"/>
      <c r="FF292" s="25"/>
      <c r="FG292" s="25"/>
      <c r="FH292" s="25"/>
      <c r="FI292" s="25"/>
      <c r="FJ292" s="25"/>
      <c r="FK292" s="25"/>
      <c r="FL292" s="25"/>
      <c r="FM292" s="25"/>
      <c r="FN292" s="25"/>
      <c r="FO292" s="25"/>
      <c r="FP292" s="25"/>
      <c r="FQ292" s="25"/>
      <c r="FR292" s="25"/>
      <c r="FS292" s="25"/>
      <c r="FT292" s="25"/>
      <c r="FU292" s="49"/>
      <c r="FV292" s="21"/>
      <c r="FW292" s="25"/>
      <c r="FX292" s="25"/>
      <c r="FY292" s="25"/>
      <c r="FZ292" s="25"/>
      <c r="GA292" s="25"/>
      <c r="GB292" s="25"/>
      <c r="GC292" s="25"/>
      <c r="GD292" s="25"/>
      <c r="GE292" s="25"/>
      <c r="GF292" s="25"/>
      <c r="GG292" s="25"/>
      <c r="GH292" s="25"/>
      <c r="GI292" s="25"/>
      <c r="GJ292" s="25"/>
      <c r="GK292" s="25"/>
      <c r="GL292" s="25"/>
      <c r="GM292" s="25"/>
      <c r="GN292" s="25"/>
    </row>
    <row r="293" spans="10:196" x14ac:dyDescent="0.3">
      <c r="N293" s="2"/>
      <c r="O293" s="25"/>
      <c r="P293" s="25"/>
      <c r="Q293" s="25"/>
      <c r="R293" s="25"/>
      <c r="S293" s="25"/>
      <c r="T293" s="25"/>
      <c r="U293" s="25"/>
      <c r="V293" s="2"/>
      <c r="W293" s="2"/>
      <c r="X293" s="2"/>
      <c r="Y293" s="25"/>
      <c r="Z293" s="25"/>
      <c r="AA293" s="25"/>
      <c r="AB293" s="2"/>
      <c r="AC293" s="25"/>
      <c r="AD293" s="25"/>
      <c r="AE293" s="25"/>
      <c r="AF293" s="25"/>
      <c r="AG293" s="25"/>
      <c r="AH293" s="25"/>
      <c r="AI293" s="25"/>
      <c r="AJ293" s="25"/>
      <c r="AK293" s="25"/>
      <c r="AL293" s="25"/>
      <c r="AM293" s="25"/>
      <c r="AN293" s="25"/>
      <c r="AO293" s="25"/>
      <c r="AP293" s="25"/>
      <c r="AQ293" s="25"/>
      <c r="AR293" s="142"/>
      <c r="AS293" s="25"/>
      <c r="AT293" s="25"/>
      <c r="AU293" s="25"/>
      <c r="AV293" s="25"/>
      <c r="AW293" s="25"/>
      <c r="AX293" s="25"/>
      <c r="AY293" s="25"/>
      <c r="AZ293" s="25"/>
      <c r="BA293" s="25"/>
      <c r="BB293" s="25"/>
      <c r="BC293" s="25"/>
      <c r="BD293" s="25"/>
      <c r="BE293" s="25"/>
      <c r="BF293" s="25"/>
      <c r="BG293" s="25"/>
      <c r="BH293" s="25"/>
      <c r="BI293" s="138"/>
      <c r="BJ293" s="138"/>
      <c r="BK293" s="138"/>
      <c r="BL293" s="138"/>
      <c r="BM293" s="138"/>
      <c r="BN293" s="138"/>
      <c r="BO293" s="138"/>
      <c r="BP293" s="138"/>
      <c r="BQ293" s="25"/>
      <c r="BR293" s="26"/>
      <c r="BS293" s="26"/>
      <c r="BT293" s="25"/>
      <c r="BU293" s="25"/>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26"/>
      <c r="DQ293" s="26"/>
      <c r="DR293" s="26"/>
      <c r="DS293" s="26"/>
      <c r="DT293" s="26"/>
      <c r="DU293" s="142"/>
      <c r="DV293" s="26"/>
      <c r="DW293" s="48">
        <v>280</v>
      </c>
      <c r="DX293" s="26" t="str">
        <f>IFERROR(INDEX(AT$11:AT$2000,_xlfn.AGGREGATE(15,6,(ROW(AT$11:AT$2000)-ROW(AT$11)+1)/($AU$11:$AU$2000=$DY$8),ROWS(DX$11:DX293))),"")</f>
        <v/>
      </c>
      <c r="DY293" s="4" t="str">
        <f>IFERROR(INDEX(AU$11:AU$2000,_xlfn.AGGREGATE(15,6,(ROW(AU$11:AU$2000)-ROW(AU$11)+1)/($AU$11:$AU$2000=$DY$8),ROWS(DY$11:DY293))),"")</f>
        <v/>
      </c>
      <c r="DZ293" s="26" t="str">
        <f>IFERROR(INDEX(AV$11:AV$2000,_xlfn.AGGREGATE(15,6,(ROW(AV$11:AV$2000)-ROW(AV$11)+1)/($AU$11:$AU$2000=$DY$8),ROWS(DZ$11:DZ293))),"")</f>
        <v/>
      </c>
      <c r="EA293" s="26" t="str">
        <f>IFERROR(INDEX(AW$11:AW$2000,_xlfn.AGGREGATE(15,6,(ROW(AW$11:AW$2000)-ROW(AW$11)+1)/($AU$11:$AU$2000=$DY$8),ROWS(EA$11:EA293))),"")</f>
        <v/>
      </c>
      <c r="EB293" s="26" t="str">
        <f>IFERROR(INDEX(AX$11:AX$2000,_xlfn.AGGREGATE(15,6,(ROW(AX$11:AX$2000)-ROW(AX$11)+1)/($AU$11:$AU$2000=$DY$8),ROWS(EB$11:EB293))),"")</f>
        <v/>
      </c>
      <c r="EC293" s="26" t="str">
        <f>IFERROR(INDEX(AY$11:AY$2000,_xlfn.AGGREGATE(15,6,(ROW(AY$11:AY$2000)-ROW(AY$11)+1)/($AU$11:$AU$2000=$DY$8),ROWS(EC$11:EC293))),"")</f>
        <v/>
      </c>
      <c r="ED293" s="26" t="str">
        <f>IFERROR(INDEX(AZ$11:AZ$2000,_xlfn.AGGREGATE(15,6,(ROW(AZ$11:AZ$2000)-ROW(AZ$11)+1)/($AU$11:$AU$2000=$DY$8),ROWS(ED$11:ED293))),"")</f>
        <v/>
      </c>
      <c r="EE293" s="26" t="str">
        <f>IFERROR(INDEX(BA$11:BA$2000,_xlfn.AGGREGATE(15,6,(ROW(BA$11:BA$2000)-ROW(BA$11)+1)/($AU$11:$AU$2000=$DY$8),ROWS(EE$11:EE293))),"")</f>
        <v/>
      </c>
      <c r="EF293" s="26" t="str">
        <f>IFERROR(INDEX(BB$11:BB$2000,_xlfn.AGGREGATE(15,6,(ROW(BB$11:BB$2000)-ROW(BB$11)+1)/($AU$11:$AU$2000=$DY$8),ROWS(EF$11:EF293))),"")</f>
        <v/>
      </c>
      <c r="EG293" s="26" t="str">
        <f>IFERROR(INDEX(BC$11:BC$2000,_xlfn.AGGREGATE(15,6,(ROW(BC$11:BC$2000)-ROW(BC$11)+1)/($AU$11:$AU$2000=$DY$8),ROWS(EG$11:EG293))),"")</f>
        <v/>
      </c>
      <c r="EH293" s="26" t="str">
        <f>IFERROR(INDEX(BD$11:BD$2000,_xlfn.AGGREGATE(15,6,(ROW(BD$11:BD$2000)-ROW(BD$11)+1)/($AU$11:$AU$2000=$DY$8),ROWS(EH$11:EH293))),"")</f>
        <v/>
      </c>
      <c r="EI293" s="26" t="str">
        <f>IFERROR(INDEX(BE$11:BE$2000,_xlfn.AGGREGATE(15,6,(ROW(BE$11:BE$2000)-ROW(BE$11)+1)/($AU$11:$AU$2000=$DY$8),ROWS(EI$11:EI293))),"")</f>
        <v/>
      </c>
      <c r="EJ293" s="26" t="str">
        <f>IFERROR(INDEX(BF$11:BF$2000,_xlfn.AGGREGATE(15,6,(ROW(BF$11:BF$2000)-ROW(BF$11)+1)/($AU$11:$AU$2000=$DY$8),ROWS(EJ$11:EJ293))),"")</f>
        <v/>
      </c>
      <c r="EK293" s="26" t="str">
        <f>IFERROR(INDEX(BG$11:BG$2000,_xlfn.AGGREGATE(15,6,(ROW(BG$11:BG$2000)-ROW(BG$11)+1)/($AU$11:$AU$2000=$DY$8),ROWS(EK$11:EK293))),"")</f>
        <v/>
      </c>
      <c r="EL293" s="26" t="str">
        <f>IFERROR(INDEX(BH$11:BH$2000,_xlfn.AGGREGATE(15,6,(ROW(BH$11:BH$2000)-ROW(BH$11)+1)/($AU$11:$AU$2000=$DY$8),ROWS(EL$11:EL293))),"")</f>
        <v/>
      </c>
      <c r="EM293" s="26" t="str">
        <f>IFERROR(INDEX(BI$11:BI$2000,_xlfn.AGGREGATE(15,6,(ROW(BI$11:BI$2000)-ROW(BI$11)+1)/($AU$11:$AU$2000=$DY$8),ROWS(EM$11:EM293))),"")</f>
        <v/>
      </c>
      <c r="EN293" s="26" t="str">
        <f>IFERROR(INDEX(BJ$11:BJ$2000,_xlfn.AGGREGATE(15,6,(ROW(BJ$11:BJ$2000)-ROW(BJ$11)+1)/($AU$11:$AU$2000=$DY$8),ROWS(EN$11:EN293))),"")</f>
        <v/>
      </c>
      <c r="EO293" s="26" t="str">
        <f>IFERROR(INDEX(BK$11:BK$2000,_xlfn.AGGREGATE(15,6,(ROW(BK$11:BK$2000)-ROW(BK$11)+1)/($AU$11:$AU$2000=$DY$8),ROWS(EO$11:EO293))),"")</f>
        <v/>
      </c>
      <c r="EP293" s="26" t="str">
        <f>IFERROR(INDEX(BL$11:BL$2000,_xlfn.AGGREGATE(15,6,(ROW(BL$11:BL$2000)-ROW(BL$11)+1)/($AU$11:$AU$2000=$DY$8),ROWS(EP$11:EP293))),"")</f>
        <v/>
      </c>
      <c r="EQ293" s="26" t="str">
        <f>IFERROR(INDEX(BM$11:BM$2000,_xlfn.AGGREGATE(15,6,(ROW(BM$11:BM$2000)-ROW(BM$11)+1)/($AU$11:$AU$2000=$DY$8),ROWS(EQ$11:EQ293))),"")</f>
        <v/>
      </c>
      <c r="ER293" s="26" t="str">
        <f>IFERROR(INDEX(BN$11:BN$2000,_xlfn.AGGREGATE(15,6,(ROW(BN$11:BN$2000)-ROW(BN$11)+1)/($AU$11:$AU$2000=$DY$8),ROWS(ER$11:ER293))),"")</f>
        <v/>
      </c>
      <c r="ES293" s="26" t="str">
        <f>IFERROR(INDEX(BO$11:BO$2000,_xlfn.AGGREGATE(15,6,(ROW(BO$11:BO$2000)-ROW(BO$11)+1)/($AU$11:$AU$2000=$DY$8),ROWS(ES$11:ES293))),"")</f>
        <v/>
      </c>
      <c r="ET293" s="63" t="str">
        <f>IFERROR(INDEX(BP$11:BP$2000,_xlfn.AGGREGATE(15,6,(ROW(BP$11:BP$2000)-ROW(BP$11)+1)/($AU$11:$AU$2000=$DY$8),ROWS(ET$11:ET293))),"")</f>
        <v/>
      </c>
      <c r="EU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49"/>
      <c r="FV293" s="21"/>
      <c r="FW293" s="25"/>
      <c r="FX293" s="25"/>
      <c r="FY293" s="25"/>
      <c r="FZ293" s="25"/>
      <c r="GA293" s="25"/>
      <c r="GB293" s="25"/>
      <c r="GC293" s="25"/>
      <c r="GD293" s="25"/>
      <c r="GE293" s="25"/>
      <c r="GF293" s="25"/>
      <c r="GG293" s="25"/>
      <c r="GH293" s="25"/>
      <c r="GI293" s="25"/>
      <c r="GJ293" s="25"/>
      <c r="GK293" s="25"/>
      <c r="GL293" s="25"/>
      <c r="GM293" s="25"/>
      <c r="GN293" s="25"/>
    </row>
    <row r="294" spans="10:196" x14ac:dyDescent="0.3">
      <c r="N294" s="2"/>
      <c r="O294" s="25"/>
      <c r="P294" s="25"/>
      <c r="Q294" s="25"/>
      <c r="R294" s="25"/>
      <c r="S294" s="25"/>
      <c r="T294" s="25"/>
      <c r="U294" s="25"/>
      <c r="V294" s="2"/>
      <c r="W294" s="2"/>
      <c r="X294" s="2"/>
      <c r="Y294" s="25"/>
      <c r="Z294" s="25"/>
      <c r="AA294" s="25"/>
      <c r="AB294" s="2"/>
      <c r="AC294" s="25"/>
      <c r="AD294" s="25"/>
      <c r="AE294" s="25"/>
      <c r="AF294" s="25"/>
      <c r="AG294" s="25"/>
      <c r="AH294" s="25"/>
      <c r="AI294" s="25"/>
      <c r="AJ294" s="25"/>
      <c r="AK294" s="25"/>
      <c r="AL294" s="25"/>
      <c r="AM294" s="25"/>
      <c r="AN294" s="25"/>
      <c r="AO294" s="25"/>
      <c r="AP294" s="25"/>
      <c r="AQ294" s="25"/>
      <c r="AR294" s="142"/>
      <c r="AS294" s="18"/>
      <c r="AT294" s="325" t="s">
        <v>194</v>
      </c>
      <c r="AU294" s="325"/>
      <c r="AV294" s="325"/>
      <c r="AW294" s="325"/>
      <c r="AX294" s="325"/>
      <c r="AY294" s="325"/>
      <c r="AZ294" s="325"/>
      <c r="BA294" s="325"/>
      <c r="BB294" s="325"/>
      <c r="BC294" s="325"/>
      <c r="BD294" s="325"/>
      <c r="BE294" s="325"/>
      <c r="BF294" s="325"/>
      <c r="BG294" s="325"/>
      <c r="BH294" s="203"/>
      <c r="BI294" s="138"/>
      <c r="BJ294" s="138"/>
      <c r="BK294" s="138"/>
      <c r="BL294" s="138"/>
      <c r="BM294" s="138"/>
      <c r="BN294" s="138"/>
      <c r="BO294" s="138"/>
      <c r="BP294" s="138"/>
      <c r="BQ294" s="203"/>
      <c r="BR294" s="26"/>
      <c r="BS294" s="26"/>
      <c r="BT294" s="26"/>
      <c r="BU294" s="26"/>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26"/>
      <c r="DQ294" s="26"/>
      <c r="DR294" s="26"/>
      <c r="DS294" s="26"/>
      <c r="DT294" s="26"/>
      <c r="DU294" s="142"/>
      <c r="DV294" s="26"/>
      <c r="DW294" s="48">
        <v>281</v>
      </c>
      <c r="DX294" s="26" t="str">
        <f>IFERROR(INDEX(AT$11:AT$2000,_xlfn.AGGREGATE(15,6,(ROW(AT$11:AT$2000)-ROW(AT$11)+1)/($AU$11:$AU$2000=$DY$8),ROWS(DX$11:DX294))),"")</f>
        <v/>
      </c>
      <c r="DY294" s="4" t="str">
        <f>IFERROR(INDEX(AU$11:AU$2000,_xlfn.AGGREGATE(15,6,(ROW(AU$11:AU$2000)-ROW(AU$11)+1)/($AU$11:$AU$2000=$DY$8),ROWS(DY$11:DY294))),"")</f>
        <v/>
      </c>
      <c r="DZ294" s="26" t="str">
        <f>IFERROR(INDEX(AV$11:AV$2000,_xlfn.AGGREGATE(15,6,(ROW(AV$11:AV$2000)-ROW(AV$11)+1)/($AU$11:$AU$2000=$DY$8),ROWS(DZ$11:DZ294))),"")</f>
        <v/>
      </c>
      <c r="EA294" s="26" t="str">
        <f>IFERROR(INDEX(AW$11:AW$2000,_xlfn.AGGREGATE(15,6,(ROW(AW$11:AW$2000)-ROW(AW$11)+1)/($AU$11:$AU$2000=$DY$8),ROWS(EA$11:EA294))),"")</f>
        <v/>
      </c>
      <c r="EB294" s="26" t="str">
        <f>IFERROR(INDEX(AX$11:AX$2000,_xlfn.AGGREGATE(15,6,(ROW(AX$11:AX$2000)-ROW(AX$11)+1)/($AU$11:$AU$2000=$DY$8),ROWS(EB$11:EB294))),"")</f>
        <v/>
      </c>
      <c r="EC294" s="26" t="str">
        <f>IFERROR(INDEX(AY$11:AY$2000,_xlfn.AGGREGATE(15,6,(ROW(AY$11:AY$2000)-ROW(AY$11)+1)/($AU$11:$AU$2000=$DY$8),ROWS(EC$11:EC294))),"")</f>
        <v/>
      </c>
      <c r="ED294" s="26" t="str">
        <f>IFERROR(INDEX(AZ$11:AZ$2000,_xlfn.AGGREGATE(15,6,(ROW(AZ$11:AZ$2000)-ROW(AZ$11)+1)/($AU$11:$AU$2000=$DY$8),ROWS(ED$11:ED294))),"")</f>
        <v/>
      </c>
      <c r="EE294" s="26" t="str">
        <f>IFERROR(INDEX(BA$11:BA$2000,_xlfn.AGGREGATE(15,6,(ROW(BA$11:BA$2000)-ROW(BA$11)+1)/($AU$11:$AU$2000=$DY$8),ROWS(EE$11:EE294))),"")</f>
        <v/>
      </c>
      <c r="EF294" s="26" t="str">
        <f>IFERROR(INDEX(BB$11:BB$2000,_xlfn.AGGREGATE(15,6,(ROW(BB$11:BB$2000)-ROW(BB$11)+1)/($AU$11:$AU$2000=$DY$8),ROWS(EF$11:EF294))),"")</f>
        <v/>
      </c>
      <c r="EG294" s="26" t="str">
        <f>IFERROR(INDEX(BC$11:BC$2000,_xlfn.AGGREGATE(15,6,(ROW(BC$11:BC$2000)-ROW(BC$11)+1)/($AU$11:$AU$2000=$DY$8),ROWS(EG$11:EG294))),"")</f>
        <v/>
      </c>
      <c r="EH294" s="26" t="str">
        <f>IFERROR(INDEX(BD$11:BD$2000,_xlfn.AGGREGATE(15,6,(ROW(BD$11:BD$2000)-ROW(BD$11)+1)/($AU$11:$AU$2000=$DY$8),ROWS(EH$11:EH294))),"")</f>
        <v/>
      </c>
      <c r="EI294" s="26" t="str">
        <f>IFERROR(INDEX(BE$11:BE$2000,_xlfn.AGGREGATE(15,6,(ROW(BE$11:BE$2000)-ROW(BE$11)+1)/($AU$11:$AU$2000=$DY$8),ROWS(EI$11:EI294))),"")</f>
        <v/>
      </c>
      <c r="EJ294" s="26" t="str">
        <f>IFERROR(INDEX(BF$11:BF$2000,_xlfn.AGGREGATE(15,6,(ROW(BF$11:BF$2000)-ROW(BF$11)+1)/($AU$11:$AU$2000=$DY$8),ROWS(EJ$11:EJ294))),"")</f>
        <v/>
      </c>
      <c r="EK294" s="26" t="str">
        <f>IFERROR(INDEX(BG$11:BG$2000,_xlfn.AGGREGATE(15,6,(ROW(BG$11:BG$2000)-ROW(BG$11)+1)/($AU$11:$AU$2000=$DY$8),ROWS(EK$11:EK294))),"")</f>
        <v/>
      </c>
      <c r="EL294" s="26" t="str">
        <f>IFERROR(INDEX(BH$11:BH$2000,_xlfn.AGGREGATE(15,6,(ROW(BH$11:BH$2000)-ROW(BH$11)+1)/($AU$11:$AU$2000=$DY$8),ROWS(EL$11:EL294))),"")</f>
        <v/>
      </c>
      <c r="EM294" s="26" t="str">
        <f>IFERROR(INDEX(BI$11:BI$2000,_xlfn.AGGREGATE(15,6,(ROW(BI$11:BI$2000)-ROW(BI$11)+1)/($AU$11:$AU$2000=$DY$8),ROWS(EM$11:EM294))),"")</f>
        <v/>
      </c>
      <c r="EN294" s="26" t="str">
        <f>IFERROR(INDEX(BJ$11:BJ$2000,_xlfn.AGGREGATE(15,6,(ROW(BJ$11:BJ$2000)-ROW(BJ$11)+1)/($AU$11:$AU$2000=$DY$8),ROWS(EN$11:EN294))),"")</f>
        <v/>
      </c>
      <c r="EO294" s="26" t="str">
        <f>IFERROR(INDEX(BK$11:BK$2000,_xlfn.AGGREGATE(15,6,(ROW(BK$11:BK$2000)-ROW(BK$11)+1)/($AU$11:$AU$2000=$DY$8),ROWS(EO$11:EO294))),"")</f>
        <v/>
      </c>
      <c r="EP294" s="26" t="str">
        <f>IFERROR(INDEX(BL$11:BL$2000,_xlfn.AGGREGATE(15,6,(ROW(BL$11:BL$2000)-ROW(BL$11)+1)/($AU$11:$AU$2000=$DY$8),ROWS(EP$11:EP294))),"")</f>
        <v/>
      </c>
      <c r="EQ294" s="26" t="str">
        <f>IFERROR(INDEX(BM$11:BM$2000,_xlfn.AGGREGATE(15,6,(ROW(BM$11:BM$2000)-ROW(BM$11)+1)/($AU$11:$AU$2000=$DY$8),ROWS(EQ$11:EQ294))),"")</f>
        <v/>
      </c>
      <c r="ER294" s="26" t="str">
        <f>IFERROR(INDEX(BN$11:BN$2000,_xlfn.AGGREGATE(15,6,(ROW(BN$11:BN$2000)-ROW(BN$11)+1)/($AU$11:$AU$2000=$DY$8),ROWS(ER$11:ER294))),"")</f>
        <v/>
      </c>
      <c r="ES294" s="26" t="str">
        <f>IFERROR(INDEX(BO$11:BO$2000,_xlfn.AGGREGATE(15,6,(ROW(BO$11:BO$2000)-ROW(BO$11)+1)/($AU$11:$AU$2000=$DY$8),ROWS(ES$11:ES294))),"")</f>
        <v/>
      </c>
      <c r="ET294" s="63" t="str">
        <f>IFERROR(INDEX(BP$11:BP$2000,_xlfn.AGGREGATE(15,6,(ROW(BP$11:BP$2000)-ROW(BP$11)+1)/($AU$11:$AU$2000=$DY$8),ROWS(ET$11:ET294))),"")</f>
        <v/>
      </c>
      <c r="EU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49"/>
      <c r="FV294" s="21"/>
      <c r="FW294" s="25"/>
      <c r="FX294" s="25"/>
      <c r="FY294" s="25"/>
      <c r="FZ294" s="25"/>
      <c r="GA294" s="25"/>
      <c r="GB294" s="25"/>
      <c r="GC294" s="25"/>
      <c r="GD294" s="25"/>
      <c r="GE294" s="25"/>
      <c r="GF294" s="25"/>
      <c r="GG294" s="25"/>
      <c r="GH294" s="25"/>
      <c r="GI294" s="25"/>
      <c r="GJ294" s="25"/>
      <c r="GK294" s="25"/>
      <c r="GL294" s="25"/>
      <c r="GM294" s="25"/>
      <c r="GN294" s="25"/>
    </row>
    <row r="295" spans="10:196" x14ac:dyDescent="0.3">
      <c r="N295" s="2"/>
      <c r="O295" s="25"/>
      <c r="P295" s="25"/>
      <c r="Q295" s="25"/>
      <c r="R295" s="25"/>
      <c r="S295" s="25"/>
      <c r="T295" s="25"/>
      <c r="U295" s="25"/>
      <c r="V295" s="2"/>
      <c r="W295" s="2"/>
      <c r="X295" s="2"/>
      <c r="Y295" s="25"/>
      <c r="Z295" s="25"/>
      <c r="AA295" s="25"/>
      <c r="AB295" s="2"/>
      <c r="AC295" s="25"/>
      <c r="AD295" s="25"/>
      <c r="AE295" s="25"/>
      <c r="AF295" s="25"/>
      <c r="AG295" s="25"/>
      <c r="AH295" s="25"/>
      <c r="AI295" s="25"/>
      <c r="AJ295" s="25"/>
      <c r="AK295" s="25"/>
      <c r="AL295" s="25"/>
      <c r="AM295" s="25"/>
      <c r="AN295" s="25"/>
      <c r="AO295" s="25"/>
      <c r="AP295" s="25"/>
      <c r="AQ295" s="25"/>
      <c r="AR295" s="142"/>
      <c r="AS295" s="18"/>
      <c r="AT295" s="26"/>
      <c r="AU295" s="62" t="s">
        <v>107</v>
      </c>
      <c r="AV295" s="221" t="s">
        <v>108</v>
      </c>
      <c r="AW295" s="221"/>
      <c r="AX295" s="221"/>
      <c r="AY295" s="221"/>
      <c r="AZ295" s="221"/>
      <c r="BA295" s="221"/>
      <c r="BB295" s="221"/>
      <c r="BC295" s="221"/>
      <c r="BD295" s="23">
        <f t="shared" ref="BD295:BG295" si="387">BD262</f>
        <v>0</v>
      </c>
      <c r="BE295" s="23">
        <f t="shared" si="387"/>
        <v>0</v>
      </c>
      <c r="BF295" s="23">
        <f t="shared" si="387"/>
        <v>0</v>
      </c>
      <c r="BG295" s="22" t="str">
        <f t="shared" si="387"/>
        <v>Rank</v>
      </c>
      <c r="BH295" s="26"/>
      <c r="BI295" s="138"/>
      <c r="BJ295" s="138"/>
      <c r="BK295" s="138"/>
      <c r="BL295" s="138"/>
      <c r="BM295" s="138"/>
      <c r="BN295" s="138"/>
      <c r="BO295" s="138"/>
      <c r="BP295" s="138"/>
      <c r="BQ295" s="26"/>
      <c r="BR295" s="26"/>
      <c r="BS295" s="26"/>
      <c r="BT295" s="26"/>
      <c r="BU295" s="26"/>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26"/>
      <c r="DQ295" s="26"/>
      <c r="DR295" s="26"/>
      <c r="DS295" s="26"/>
      <c r="DT295" s="26"/>
      <c r="DU295" s="142"/>
      <c r="DV295" s="26"/>
      <c r="DW295" s="48">
        <v>282</v>
      </c>
      <c r="DX295" s="26" t="str">
        <f>IFERROR(INDEX(AT$11:AT$2000,_xlfn.AGGREGATE(15,6,(ROW(AT$11:AT$2000)-ROW(AT$11)+1)/($AU$11:$AU$2000=$DY$8),ROWS(DX$11:DX295))),"")</f>
        <v/>
      </c>
      <c r="DY295" s="4" t="str">
        <f>IFERROR(INDEX(AU$11:AU$2000,_xlfn.AGGREGATE(15,6,(ROW(AU$11:AU$2000)-ROW(AU$11)+1)/($AU$11:$AU$2000=$DY$8),ROWS(DY$11:DY295))),"")</f>
        <v/>
      </c>
      <c r="DZ295" s="26" t="str">
        <f>IFERROR(INDEX(AV$11:AV$2000,_xlfn.AGGREGATE(15,6,(ROW(AV$11:AV$2000)-ROW(AV$11)+1)/($AU$11:$AU$2000=$DY$8),ROWS(DZ$11:DZ295))),"")</f>
        <v/>
      </c>
      <c r="EA295" s="26" t="str">
        <f>IFERROR(INDEX(AW$11:AW$2000,_xlfn.AGGREGATE(15,6,(ROW(AW$11:AW$2000)-ROW(AW$11)+1)/($AU$11:$AU$2000=$DY$8),ROWS(EA$11:EA295))),"")</f>
        <v/>
      </c>
      <c r="EB295" s="26" t="str">
        <f>IFERROR(INDEX(AX$11:AX$2000,_xlfn.AGGREGATE(15,6,(ROW(AX$11:AX$2000)-ROW(AX$11)+1)/($AU$11:$AU$2000=$DY$8),ROWS(EB$11:EB295))),"")</f>
        <v/>
      </c>
      <c r="EC295" s="26" t="str">
        <f>IFERROR(INDEX(AY$11:AY$2000,_xlfn.AGGREGATE(15,6,(ROW(AY$11:AY$2000)-ROW(AY$11)+1)/($AU$11:$AU$2000=$DY$8),ROWS(EC$11:EC295))),"")</f>
        <v/>
      </c>
      <c r="ED295" s="26" t="str">
        <f>IFERROR(INDEX(AZ$11:AZ$2000,_xlfn.AGGREGATE(15,6,(ROW(AZ$11:AZ$2000)-ROW(AZ$11)+1)/($AU$11:$AU$2000=$DY$8),ROWS(ED$11:ED295))),"")</f>
        <v/>
      </c>
      <c r="EE295" s="26" t="str">
        <f>IFERROR(INDEX(BA$11:BA$2000,_xlfn.AGGREGATE(15,6,(ROW(BA$11:BA$2000)-ROW(BA$11)+1)/($AU$11:$AU$2000=$DY$8),ROWS(EE$11:EE295))),"")</f>
        <v/>
      </c>
      <c r="EF295" s="26" t="str">
        <f>IFERROR(INDEX(BB$11:BB$2000,_xlfn.AGGREGATE(15,6,(ROW(BB$11:BB$2000)-ROW(BB$11)+1)/($AU$11:$AU$2000=$DY$8),ROWS(EF$11:EF295))),"")</f>
        <v/>
      </c>
      <c r="EG295" s="26" t="str">
        <f>IFERROR(INDEX(BC$11:BC$2000,_xlfn.AGGREGATE(15,6,(ROW(BC$11:BC$2000)-ROW(BC$11)+1)/($AU$11:$AU$2000=$DY$8),ROWS(EG$11:EG295))),"")</f>
        <v/>
      </c>
      <c r="EH295" s="26" t="str">
        <f>IFERROR(INDEX(BD$11:BD$2000,_xlfn.AGGREGATE(15,6,(ROW(BD$11:BD$2000)-ROW(BD$11)+1)/($AU$11:$AU$2000=$DY$8),ROWS(EH$11:EH295))),"")</f>
        <v/>
      </c>
      <c r="EI295" s="26" t="str">
        <f>IFERROR(INDEX(BE$11:BE$2000,_xlfn.AGGREGATE(15,6,(ROW(BE$11:BE$2000)-ROW(BE$11)+1)/($AU$11:$AU$2000=$DY$8),ROWS(EI$11:EI295))),"")</f>
        <v/>
      </c>
      <c r="EJ295" s="26" t="str">
        <f>IFERROR(INDEX(BF$11:BF$2000,_xlfn.AGGREGATE(15,6,(ROW(BF$11:BF$2000)-ROW(BF$11)+1)/($AU$11:$AU$2000=$DY$8),ROWS(EJ$11:EJ295))),"")</f>
        <v/>
      </c>
      <c r="EK295" s="26" t="str">
        <f>IFERROR(INDEX(BG$11:BG$2000,_xlfn.AGGREGATE(15,6,(ROW(BG$11:BG$2000)-ROW(BG$11)+1)/($AU$11:$AU$2000=$DY$8),ROWS(EK$11:EK295))),"")</f>
        <v/>
      </c>
      <c r="EL295" s="26" t="str">
        <f>IFERROR(INDEX(BH$11:BH$2000,_xlfn.AGGREGATE(15,6,(ROW(BH$11:BH$2000)-ROW(BH$11)+1)/($AU$11:$AU$2000=$DY$8),ROWS(EL$11:EL295))),"")</f>
        <v/>
      </c>
      <c r="EM295" s="26" t="str">
        <f>IFERROR(INDEX(BI$11:BI$2000,_xlfn.AGGREGATE(15,6,(ROW(BI$11:BI$2000)-ROW(BI$11)+1)/($AU$11:$AU$2000=$DY$8),ROWS(EM$11:EM295))),"")</f>
        <v/>
      </c>
      <c r="EN295" s="26" t="str">
        <f>IFERROR(INDEX(BJ$11:BJ$2000,_xlfn.AGGREGATE(15,6,(ROW(BJ$11:BJ$2000)-ROW(BJ$11)+1)/($AU$11:$AU$2000=$DY$8),ROWS(EN$11:EN295))),"")</f>
        <v/>
      </c>
      <c r="EO295" s="26" t="str">
        <f>IFERROR(INDEX(BK$11:BK$2000,_xlfn.AGGREGATE(15,6,(ROW(BK$11:BK$2000)-ROW(BK$11)+1)/($AU$11:$AU$2000=$DY$8),ROWS(EO$11:EO295))),"")</f>
        <v/>
      </c>
      <c r="EP295" s="26" t="str">
        <f>IFERROR(INDEX(BL$11:BL$2000,_xlfn.AGGREGATE(15,6,(ROW(BL$11:BL$2000)-ROW(BL$11)+1)/($AU$11:$AU$2000=$DY$8),ROWS(EP$11:EP295))),"")</f>
        <v/>
      </c>
      <c r="EQ295" s="26" t="str">
        <f>IFERROR(INDEX(BM$11:BM$2000,_xlfn.AGGREGATE(15,6,(ROW(BM$11:BM$2000)-ROW(BM$11)+1)/($AU$11:$AU$2000=$DY$8),ROWS(EQ$11:EQ295))),"")</f>
        <v/>
      </c>
      <c r="ER295" s="26" t="str">
        <f>IFERROR(INDEX(BN$11:BN$2000,_xlfn.AGGREGATE(15,6,(ROW(BN$11:BN$2000)-ROW(BN$11)+1)/($AU$11:$AU$2000=$DY$8),ROWS(ER$11:ER295))),"")</f>
        <v/>
      </c>
      <c r="ES295" s="26" t="str">
        <f>IFERROR(INDEX(BO$11:BO$2000,_xlfn.AGGREGATE(15,6,(ROW(BO$11:BO$2000)-ROW(BO$11)+1)/($AU$11:$AU$2000=$DY$8),ROWS(ES$11:ES295))),"")</f>
        <v/>
      </c>
      <c r="ET295" s="63" t="str">
        <f>IFERROR(INDEX(BP$11:BP$2000,_xlfn.AGGREGATE(15,6,(ROW(BP$11:BP$2000)-ROW(BP$11)+1)/($AU$11:$AU$2000=$DY$8),ROWS(ET$11:ET295))),"")</f>
        <v/>
      </c>
      <c r="EU295" s="25"/>
      <c r="EX295" s="25"/>
      <c r="EY295" s="25"/>
      <c r="EZ295" s="25"/>
      <c r="FA295" s="25"/>
      <c r="FB295" s="25"/>
      <c r="FC295" s="25"/>
      <c r="FD295" s="25"/>
      <c r="FE295" s="25"/>
      <c r="FF295" s="25"/>
      <c r="FG295" s="25"/>
      <c r="FH295" s="25"/>
      <c r="FI295" s="25"/>
      <c r="FJ295" s="25"/>
      <c r="FK295" s="25"/>
      <c r="FL295" s="25"/>
      <c r="FM295" s="25"/>
      <c r="FN295" s="25"/>
      <c r="FO295" s="25"/>
      <c r="FP295" s="25"/>
      <c r="FQ295" s="25"/>
      <c r="FR295" s="25"/>
      <c r="FS295" s="25"/>
      <c r="FT295" s="25"/>
      <c r="FU295" s="49"/>
      <c r="FV295" s="21"/>
      <c r="FW295" s="25"/>
      <c r="FX295" s="25"/>
      <c r="FY295" s="25"/>
      <c r="FZ295" s="25"/>
      <c r="GA295" s="25"/>
      <c r="GB295" s="25"/>
      <c r="GC295" s="25"/>
      <c r="GD295" s="25"/>
      <c r="GE295" s="25"/>
      <c r="GF295" s="25"/>
      <c r="GG295" s="25"/>
      <c r="GH295" s="25"/>
      <c r="GI295" s="25"/>
      <c r="GJ295" s="25"/>
      <c r="GK295" s="25"/>
      <c r="GL295" s="25"/>
      <c r="GM295" s="25"/>
      <c r="GN295" s="25"/>
    </row>
    <row r="296" spans="10:196" x14ac:dyDescent="0.3">
      <c r="N296" s="2"/>
      <c r="O296" s="25"/>
      <c r="P296" s="25"/>
      <c r="Q296" s="25"/>
      <c r="R296" s="25"/>
      <c r="S296" s="25"/>
      <c r="T296" s="25"/>
      <c r="U296" s="25"/>
      <c r="V296" s="2"/>
      <c r="W296" s="2"/>
      <c r="X296" s="2"/>
      <c r="Y296" s="25"/>
      <c r="Z296" s="25"/>
      <c r="AA296" s="25"/>
      <c r="AB296" s="2"/>
      <c r="AC296" s="25"/>
      <c r="AD296" s="25"/>
      <c r="AE296" s="25"/>
      <c r="AF296" s="25"/>
      <c r="AG296" s="25"/>
      <c r="AH296" s="25"/>
      <c r="AI296" s="25"/>
      <c r="AJ296" s="25"/>
      <c r="AK296" s="25"/>
      <c r="AL296" s="25"/>
      <c r="AM296" s="25"/>
      <c r="AN296" s="25"/>
      <c r="AO296" s="25"/>
      <c r="AP296" s="25"/>
      <c r="AQ296" s="25"/>
      <c r="AR296" s="142"/>
      <c r="AS296" s="18">
        <v>1</v>
      </c>
      <c r="AT296" s="26" t="s">
        <v>122</v>
      </c>
      <c r="AU296" s="4" t="str">
        <f t="shared" ref="AU296:AU325" si="388">IF(OR(BR296="no",BS296="int",BI296=0),"FAIL",IF(BR296="yes2","PASS2",IF(BR296="yes3","PASS","fail?")))</f>
        <v>FAIL</v>
      </c>
      <c r="AV296" s="26">
        <v>1</v>
      </c>
      <c r="AW296" s="26">
        <v>1</v>
      </c>
      <c r="AX296" s="26">
        <v>3</v>
      </c>
      <c r="AY296" s="26">
        <v>3</v>
      </c>
      <c r="AZ296" s="26">
        <v>3</v>
      </c>
      <c r="BA296" s="26">
        <v>1</v>
      </c>
      <c r="BB296" s="26">
        <v>1</v>
      </c>
      <c r="BC296" s="26">
        <v>1</v>
      </c>
      <c r="BD296" s="26">
        <f t="shared" ref="BD296:BG296" si="389">BD263</f>
        <v>245</v>
      </c>
      <c r="BE296" s="26">
        <f>(BD296+BF296)/2</f>
        <v>246</v>
      </c>
      <c r="BF296" s="26">
        <f t="shared" si="389"/>
        <v>247</v>
      </c>
      <c r="BG296" s="63">
        <f t="shared" si="389"/>
        <v>1</v>
      </c>
      <c r="BH296" s="26"/>
      <c r="BI296" s="138">
        <f t="shared" ref="BI296:BI325" si="390">IF($J$44&lt;BI$50,0,IF(AV296=1,BH296+$BD296,IF(AV296=2,BH296+$BE296,IF(AV296=3,BH296+$BF296))))</f>
        <v>245</v>
      </c>
      <c r="BJ296" s="138">
        <f t="shared" ref="BJ296:BJ325" si="391">IF($J$44&lt;BJ$50,0,IF(AW296=1,BI296+$BD296,IF(AW296=2,BI296+$BE296,IF(AW296=3,BI296+$BF296))))</f>
        <v>490</v>
      </c>
      <c r="BK296" s="138">
        <f t="shared" ref="BK296:BK325" si="392">IF($J$44&lt;BK$50,0,IF(AX296=1,BJ296+$BD296,IF(AX296=2,BJ296+$BE296,IF(AX296=3,BJ296+$BF296))))</f>
        <v>737</v>
      </c>
      <c r="BL296" s="138">
        <f t="shared" ref="BL296:BL325" si="393">IF($J$44&lt;BL$50,0,IF(AY296=1,BK296+$BD296,IF(AY296=2,BK296+$BE296,IF(AY296=3,BK296+$BF296))))</f>
        <v>984</v>
      </c>
      <c r="BM296" s="138">
        <f t="shared" ref="BM296:BM325" si="394">IF($J$44&lt;BM$50,0,IF(AZ296=1,BL296+$BD296,IF(AZ296=2,BL296+$BE296,IF(AZ296=3,BL296+$BF296))))</f>
        <v>1231</v>
      </c>
      <c r="BN296" s="138">
        <f t="shared" ref="BN296:BN325" si="395">IF($J$44&lt;BN$50,0,IF(BA296=1,BM296+$BD296,IF(BA296=2,BM296+$BE296,IF(BA296=3,BM296+$BF296))))</f>
        <v>1476</v>
      </c>
      <c r="BO296" s="138">
        <f t="shared" ref="BO296:BO325" si="396">IF($J$44&lt;BO$50,0,IF(BB296=1,BN296+$BD296,IF(BB296=2,BN296+$BE296,IF(BB296=3,BN296+$BF296))))</f>
        <v>1721</v>
      </c>
      <c r="BP296" s="138">
        <f t="shared" ref="BP296:BP325" si="397">IF($J$44&lt;BP$50,0,IF(BC296=1,BO296+$BD296,IF(BC296=2,BO296+$BE296,IF(BC296=3,BO296+$BF296))))</f>
        <v>0</v>
      </c>
      <c r="BQ296" s="26"/>
      <c r="BR296" s="26" t="str">
        <f t="shared" si="370"/>
        <v>yes2</v>
      </c>
      <c r="BS296" s="26" t="str">
        <f t="shared" si="376"/>
        <v>Int</v>
      </c>
      <c r="BT296" s="26"/>
      <c r="BU296" s="26"/>
      <c r="BV296" s="1">
        <f t="shared" ref="BV296:CE305" si="398">IF(BV$3=0,0,IF(AND(ABS($BI296-BV$3)&gt;PostVertTotTol,ABS($BJ296-BV$3)&gt;PostVertTotTol,ABS($BK296-BV$3)&gt;PostVertTotTol,ABS($BL296-BV$3)&gt;PostVertTotTol,ABS($BM296-BV$3)&gt;PostVertTotTol,ABS($BN296-BV$3)&gt;PostVertTotTol,ABS($BO296-BV$3)&gt;PostVertTotTol,ABS($BP296-BV$3)&gt;PostVertTotTol),0,1))</f>
        <v>0</v>
      </c>
      <c r="BW296" s="1">
        <f t="shared" si="398"/>
        <v>0</v>
      </c>
      <c r="BX296" s="1">
        <f t="shared" si="398"/>
        <v>0</v>
      </c>
      <c r="BY296" s="1">
        <f t="shared" si="398"/>
        <v>0</v>
      </c>
      <c r="BZ296" s="1">
        <f t="shared" si="398"/>
        <v>0</v>
      </c>
      <c r="CA296" s="1">
        <f t="shared" si="398"/>
        <v>0</v>
      </c>
      <c r="CB296" s="1">
        <f t="shared" si="398"/>
        <v>1</v>
      </c>
      <c r="CC296" s="1">
        <f t="shared" si="398"/>
        <v>0</v>
      </c>
      <c r="CD296" s="1">
        <f t="shared" si="398"/>
        <v>0</v>
      </c>
      <c r="CE296" s="1">
        <f t="shared" si="398"/>
        <v>0</v>
      </c>
      <c r="CF296" s="1">
        <f t="shared" ref="CF296:CO305" si="399">IF(CF$3=0,0,IF(AND(ABS($BI296-CF$3)&gt;PostVertTotTol,ABS($BJ296-CF$3)&gt;PostVertTotTol,ABS($BK296-CF$3)&gt;PostVertTotTol,ABS($BL296-CF$3)&gt;PostVertTotTol,ABS($BM296-CF$3)&gt;PostVertTotTol,ABS($BN296-CF$3)&gt;PostVertTotTol,ABS($BO296-CF$3)&gt;PostVertTotTol,ABS($BP296-CF$3)&gt;PostVertTotTol),0,1))</f>
        <v>0</v>
      </c>
      <c r="CG296" s="1">
        <f t="shared" si="399"/>
        <v>0</v>
      </c>
      <c r="CH296" s="1">
        <f t="shared" si="399"/>
        <v>1</v>
      </c>
      <c r="CI296" s="1">
        <f t="shared" si="399"/>
        <v>0</v>
      </c>
      <c r="CJ296" s="1">
        <f t="shared" si="399"/>
        <v>0</v>
      </c>
      <c r="CK296" s="1">
        <f t="shared" si="399"/>
        <v>0</v>
      </c>
      <c r="CL296" s="1">
        <f t="shared" si="399"/>
        <v>0</v>
      </c>
      <c r="CM296" s="1">
        <f t="shared" si="399"/>
        <v>0</v>
      </c>
      <c r="CN296" s="1">
        <f t="shared" si="399"/>
        <v>0</v>
      </c>
      <c r="CO296" s="1">
        <f t="shared" si="399"/>
        <v>0</v>
      </c>
      <c r="CP296" s="1">
        <f t="shared" ref="CP296:CY305" si="400">IF(CP$3=0,0,IF(AND(ABS($BI296-CP$3)&gt;PostVertTotTol,ABS($BJ296-CP$3)&gt;PostVertTotTol,ABS($BK296-CP$3)&gt;PostVertTotTol,ABS($BL296-CP$3)&gt;PostVertTotTol,ABS($BM296-CP$3)&gt;PostVertTotTol,ABS($BN296-CP$3)&gt;PostVertTotTol,ABS($BO296-CP$3)&gt;PostVertTotTol,ABS($BP296-CP$3)&gt;PostVertTotTol),0,1))</f>
        <v>0</v>
      </c>
      <c r="CQ296" s="1">
        <f t="shared" si="400"/>
        <v>0</v>
      </c>
      <c r="CR296" s="1">
        <f t="shared" si="400"/>
        <v>0</v>
      </c>
      <c r="CS296" s="1">
        <f t="shared" si="400"/>
        <v>0</v>
      </c>
      <c r="CT296" s="1">
        <f t="shared" si="400"/>
        <v>0</v>
      </c>
      <c r="CU296" s="1">
        <f t="shared" si="400"/>
        <v>0</v>
      </c>
      <c r="CV296" s="1">
        <f t="shared" si="400"/>
        <v>0</v>
      </c>
      <c r="CW296" s="1">
        <f t="shared" si="400"/>
        <v>0</v>
      </c>
      <c r="CX296" s="1">
        <f t="shared" si="400"/>
        <v>0</v>
      </c>
      <c r="CY296" s="1">
        <f t="shared" si="400"/>
        <v>0</v>
      </c>
      <c r="CZ296" s="1">
        <f t="shared" ref="CZ296:DI305" si="401">IF(CZ$3=0,0,IF(AND(ABS($BI296-CZ$3)&gt;PostVertTotTol,ABS($BJ296-CZ$3)&gt;PostVertTotTol,ABS($BK296-CZ$3)&gt;PostVertTotTol,ABS($BL296-CZ$3)&gt;PostVertTotTol,ABS($BM296-CZ$3)&gt;PostVertTotTol,ABS($BN296-CZ$3)&gt;PostVertTotTol,ABS($BO296-CZ$3)&gt;PostVertTotTol,ABS($BP296-CZ$3)&gt;PostVertTotTol),0,1))</f>
        <v>0</v>
      </c>
      <c r="DA296" s="1">
        <f t="shared" si="401"/>
        <v>0</v>
      </c>
      <c r="DB296" s="1">
        <f t="shared" si="401"/>
        <v>0</v>
      </c>
      <c r="DC296" s="1">
        <f t="shared" si="401"/>
        <v>0</v>
      </c>
      <c r="DD296" s="1">
        <f t="shared" si="401"/>
        <v>0</v>
      </c>
      <c r="DE296" s="1">
        <f t="shared" si="401"/>
        <v>0</v>
      </c>
      <c r="DF296" s="1">
        <f t="shared" si="401"/>
        <v>0</v>
      </c>
      <c r="DG296" s="1">
        <f t="shared" si="401"/>
        <v>0</v>
      </c>
      <c r="DH296" s="1">
        <f t="shared" si="401"/>
        <v>0</v>
      </c>
      <c r="DI296" s="1">
        <f t="shared" si="401"/>
        <v>0</v>
      </c>
      <c r="DJ296" s="1">
        <f t="shared" ref="DJ296:DO305" si="402">IF(DJ$3=0,0,IF(AND(ABS($BI296-DJ$3)&gt;PostVertTotTol,ABS($BJ296-DJ$3)&gt;PostVertTotTol,ABS($BK296-DJ$3)&gt;PostVertTotTol,ABS($BL296-DJ$3)&gt;PostVertTotTol,ABS($BM296-DJ$3)&gt;PostVertTotTol,ABS($BN296-DJ$3)&gt;PostVertTotTol,ABS($BO296-DJ$3)&gt;PostVertTotTol,ABS($BP296-DJ$3)&gt;PostVertTotTol),0,1))</f>
        <v>0</v>
      </c>
      <c r="DK296" s="1">
        <f t="shared" si="402"/>
        <v>0</v>
      </c>
      <c r="DL296" s="1">
        <f t="shared" si="402"/>
        <v>0</v>
      </c>
      <c r="DM296" s="1">
        <f t="shared" si="402"/>
        <v>1</v>
      </c>
      <c r="DN296" s="1">
        <f t="shared" si="402"/>
        <v>0</v>
      </c>
      <c r="DO296" s="1">
        <f t="shared" si="402"/>
        <v>0</v>
      </c>
      <c r="DP296" s="26"/>
      <c r="DQ296" s="26"/>
      <c r="DR296" s="26"/>
      <c r="DS296" s="26"/>
      <c r="DT296" s="26"/>
      <c r="DU296" s="142"/>
      <c r="DV296" s="26"/>
      <c r="DW296" s="48">
        <v>283</v>
      </c>
      <c r="DX296" s="26" t="str">
        <f>IFERROR(INDEX(AT$11:AT$2000,_xlfn.AGGREGATE(15,6,(ROW(AT$11:AT$2000)-ROW(AT$11)+1)/($AU$11:$AU$2000=$DY$8),ROWS(DX$11:DX296))),"")</f>
        <v/>
      </c>
      <c r="DY296" s="4" t="str">
        <f>IFERROR(INDEX(AU$11:AU$2000,_xlfn.AGGREGATE(15,6,(ROW(AU$11:AU$2000)-ROW(AU$11)+1)/($AU$11:$AU$2000=$DY$8),ROWS(DY$11:DY296))),"")</f>
        <v/>
      </c>
      <c r="DZ296" s="26" t="str">
        <f>IFERROR(INDEX(AV$11:AV$2000,_xlfn.AGGREGATE(15,6,(ROW(AV$11:AV$2000)-ROW(AV$11)+1)/($AU$11:$AU$2000=$DY$8),ROWS(DZ$11:DZ296))),"")</f>
        <v/>
      </c>
      <c r="EA296" s="26" t="str">
        <f>IFERROR(INDEX(AW$11:AW$2000,_xlfn.AGGREGATE(15,6,(ROW(AW$11:AW$2000)-ROW(AW$11)+1)/($AU$11:$AU$2000=$DY$8),ROWS(EA$11:EA296))),"")</f>
        <v/>
      </c>
      <c r="EB296" s="26" t="str">
        <f>IFERROR(INDEX(AX$11:AX$2000,_xlfn.AGGREGATE(15,6,(ROW(AX$11:AX$2000)-ROW(AX$11)+1)/($AU$11:$AU$2000=$DY$8),ROWS(EB$11:EB296))),"")</f>
        <v/>
      </c>
      <c r="EC296" s="26" t="str">
        <f>IFERROR(INDEX(AY$11:AY$2000,_xlfn.AGGREGATE(15,6,(ROW(AY$11:AY$2000)-ROW(AY$11)+1)/($AU$11:$AU$2000=$DY$8),ROWS(EC$11:EC296))),"")</f>
        <v/>
      </c>
      <c r="ED296" s="26" t="str">
        <f>IFERROR(INDEX(AZ$11:AZ$2000,_xlfn.AGGREGATE(15,6,(ROW(AZ$11:AZ$2000)-ROW(AZ$11)+1)/($AU$11:$AU$2000=$DY$8),ROWS(ED$11:ED296))),"")</f>
        <v/>
      </c>
      <c r="EE296" s="26" t="str">
        <f>IFERROR(INDEX(BA$11:BA$2000,_xlfn.AGGREGATE(15,6,(ROW(BA$11:BA$2000)-ROW(BA$11)+1)/($AU$11:$AU$2000=$DY$8),ROWS(EE$11:EE296))),"")</f>
        <v/>
      </c>
      <c r="EF296" s="26" t="str">
        <f>IFERROR(INDEX(BB$11:BB$2000,_xlfn.AGGREGATE(15,6,(ROW(BB$11:BB$2000)-ROW(BB$11)+1)/($AU$11:$AU$2000=$DY$8),ROWS(EF$11:EF296))),"")</f>
        <v/>
      </c>
      <c r="EG296" s="26" t="str">
        <f>IFERROR(INDEX(BC$11:BC$2000,_xlfn.AGGREGATE(15,6,(ROW(BC$11:BC$2000)-ROW(BC$11)+1)/($AU$11:$AU$2000=$DY$8),ROWS(EG$11:EG296))),"")</f>
        <v/>
      </c>
      <c r="EH296" s="26" t="str">
        <f>IFERROR(INDEX(BD$11:BD$2000,_xlfn.AGGREGATE(15,6,(ROW(BD$11:BD$2000)-ROW(BD$11)+1)/($AU$11:$AU$2000=$DY$8),ROWS(EH$11:EH296))),"")</f>
        <v/>
      </c>
      <c r="EI296" s="26" t="str">
        <f>IFERROR(INDEX(BE$11:BE$2000,_xlfn.AGGREGATE(15,6,(ROW(BE$11:BE$2000)-ROW(BE$11)+1)/($AU$11:$AU$2000=$DY$8),ROWS(EI$11:EI296))),"")</f>
        <v/>
      </c>
      <c r="EJ296" s="26" t="str">
        <f>IFERROR(INDEX(BF$11:BF$2000,_xlfn.AGGREGATE(15,6,(ROW(BF$11:BF$2000)-ROW(BF$11)+1)/($AU$11:$AU$2000=$DY$8),ROWS(EJ$11:EJ296))),"")</f>
        <v/>
      </c>
      <c r="EK296" s="26" t="str">
        <f>IFERROR(INDEX(BG$11:BG$2000,_xlfn.AGGREGATE(15,6,(ROW(BG$11:BG$2000)-ROW(BG$11)+1)/($AU$11:$AU$2000=$DY$8),ROWS(EK$11:EK296))),"")</f>
        <v/>
      </c>
      <c r="EL296" s="26" t="str">
        <f>IFERROR(INDEX(BH$11:BH$2000,_xlfn.AGGREGATE(15,6,(ROW(BH$11:BH$2000)-ROW(BH$11)+1)/($AU$11:$AU$2000=$DY$8),ROWS(EL$11:EL296))),"")</f>
        <v/>
      </c>
      <c r="EM296" s="26" t="str">
        <f>IFERROR(INDEX(BI$11:BI$2000,_xlfn.AGGREGATE(15,6,(ROW(BI$11:BI$2000)-ROW(BI$11)+1)/($AU$11:$AU$2000=$DY$8),ROWS(EM$11:EM296))),"")</f>
        <v/>
      </c>
      <c r="EN296" s="26" t="str">
        <f>IFERROR(INDEX(BJ$11:BJ$2000,_xlfn.AGGREGATE(15,6,(ROW(BJ$11:BJ$2000)-ROW(BJ$11)+1)/($AU$11:$AU$2000=$DY$8),ROWS(EN$11:EN296))),"")</f>
        <v/>
      </c>
      <c r="EO296" s="26" t="str">
        <f>IFERROR(INDEX(BK$11:BK$2000,_xlfn.AGGREGATE(15,6,(ROW(BK$11:BK$2000)-ROW(BK$11)+1)/($AU$11:$AU$2000=$DY$8),ROWS(EO$11:EO296))),"")</f>
        <v/>
      </c>
      <c r="EP296" s="26" t="str">
        <f>IFERROR(INDEX(BL$11:BL$2000,_xlfn.AGGREGATE(15,6,(ROW(BL$11:BL$2000)-ROW(BL$11)+1)/($AU$11:$AU$2000=$DY$8),ROWS(EP$11:EP296))),"")</f>
        <v/>
      </c>
      <c r="EQ296" s="26" t="str">
        <f>IFERROR(INDEX(BM$11:BM$2000,_xlfn.AGGREGATE(15,6,(ROW(BM$11:BM$2000)-ROW(BM$11)+1)/($AU$11:$AU$2000=$DY$8),ROWS(EQ$11:EQ296))),"")</f>
        <v/>
      </c>
      <c r="ER296" s="26" t="str">
        <f>IFERROR(INDEX(BN$11:BN$2000,_xlfn.AGGREGATE(15,6,(ROW(BN$11:BN$2000)-ROW(BN$11)+1)/($AU$11:$AU$2000=$DY$8),ROWS(ER$11:ER296))),"")</f>
        <v/>
      </c>
      <c r="ES296" s="26" t="str">
        <f>IFERROR(INDEX(BO$11:BO$2000,_xlfn.AGGREGATE(15,6,(ROW(BO$11:BO$2000)-ROW(BO$11)+1)/($AU$11:$AU$2000=$DY$8),ROWS(ES$11:ES296))),"")</f>
        <v/>
      </c>
      <c r="ET296" s="63" t="str">
        <f>IFERROR(INDEX(BP$11:BP$2000,_xlfn.AGGREGATE(15,6,(ROW(BP$11:BP$2000)-ROW(BP$11)+1)/($AU$11:$AU$2000=$DY$8),ROWS(ET$11:ET296))),"")</f>
        <v/>
      </c>
      <c r="EU296" s="25"/>
      <c r="EX296" s="25"/>
      <c r="EY296" s="25"/>
      <c r="EZ296" s="25"/>
      <c r="FA296" s="25"/>
      <c r="FB296" s="25"/>
      <c r="FC296" s="25"/>
      <c r="FD296" s="25"/>
      <c r="FE296" s="25"/>
      <c r="FF296" s="25"/>
      <c r="FG296" s="25"/>
      <c r="FH296" s="25"/>
      <c r="FI296" s="25"/>
      <c r="FJ296" s="25"/>
      <c r="FK296" s="25"/>
      <c r="FL296" s="25"/>
      <c r="FM296" s="25"/>
      <c r="FN296" s="25"/>
      <c r="FO296" s="25"/>
      <c r="FP296" s="25"/>
      <c r="FQ296" s="25"/>
      <c r="FR296" s="25"/>
      <c r="FS296" s="25"/>
      <c r="FT296" s="25"/>
      <c r="FU296" s="49"/>
      <c r="FV296" s="21"/>
      <c r="FW296" s="25"/>
      <c r="FX296" s="25"/>
      <c r="FY296" s="25"/>
      <c r="FZ296" s="25"/>
      <c r="GA296" s="25"/>
      <c r="GB296" s="25"/>
      <c r="GC296" s="25"/>
      <c r="GD296" s="25"/>
      <c r="GE296" s="25"/>
      <c r="GF296" s="25"/>
      <c r="GG296" s="25"/>
      <c r="GH296" s="25"/>
      <c r="GI296" s="25"/>
      <c r="GJ296" s="25"/>
      <c r="GK296" s="25"/>
      <c r="GL296" s="25"/>
      <c r="GM296" s="25"/>
      <c r="GN296" s="25"/>
    </row>
    <row r="297" spans="10:196" x14ac:dyDescent="0.3">
      <c r="N297" s="2"/>
      <c r="O297" s="25"/>
      <c r="P297" s="25"/>
      <c r="Q297" s="25"/>
      <c r="R297" s="25"/>
      <c r="S297" s="25"/>
      <c r="T297" s="25"/>
      <c r="U297" s="25"/>
      <c r="V297" s="2"/>
      <c r="W297" s="2"/>
      <c r="X297" s="2"/>
      <c r="Y297" s="25"/>
      <c r="Z297" s="25"/>
      <c r="AA297" s="25"/>
      <c r="AB297" s="2"/>
      <c r="AC297" s="25"/>
      <c r="AD297" s="25"/>
      <c r="AE297" s="25"/>
      <c r="AF297" s="25"/>
      <c r="AG297" s="25"/>
      <c r="AH297" s="25"/>
      <c r="AI297" s="25"/>
      <c r="AJ297" s="25"/>
      <c r="AK297" s="25"/>
      <c r="AL297" s="25"/>
      <c r="AM297" s="25"/>
      <c r="AN297" s="25"/>
      <c r="AO297" s="25"/>
      <c r="AP297" s="25"/>
      <c r="AQ297" s="25"/>
      <c r="AR297" s="142"/>
      <c r="AS297" s="18">
        <v>2</v>
      </c>
      <c r="AT297" s="26" t="s">
        <v>122</v>
      </c>
      <c r="AU297" s="4" t="str">
        <f t="shared" si="388"/>
        <v>FAIL</v>
      </c>
      <c r="AV297" s="26">
        <v>1</v>
      </c>
      <c r="AW297" s="26">
        <v>1</v>
      </c>
      <c r="AX297" s="26">
        <v>3</v>
      </c>
      <c r="AY297" s="26">
        <v>3</v>
      </c>
      <c r="AZ297" s="26">
        <v>3</v>
      </c>
      <c r="BA297" s="26">
        <v>1</v>
      </c>
      <c r="BB297" s="26">
        <v>1</v>
      </c>
      <c r="BC297" s="26">
        <v>1</v>
      </c>
      <c r="BD297" s="26">
        <f t="shared" ref="BD297:BG297" si="403">BD264</f>
        <v>244</v>
      </c>
      <c r="BE297" s="26">
        <f t="shared" ref="BE297:BE325" si="404">(BD297+BF297)/2</f>
        <v>246</v>
      </c>
      <c r="BF297" s="26">
        <f t="shared" si="403"/>
        <v>248</v>
      </c>
      <c r="BG297" s="63">
        <f t="shared" si="403"/>
        <v>2</v>
      </c>
      <c r="BH297" s="26"/>
      <c r="BI297" s="138">
        <f t="shared" si="390"/>
        <v>244</v>
      </c>
      <c r="BJ297" s="138">
        <f t="shared" si="391"/>
        <v>488</v>
      </c>
      <c r="BK297" s="138">
        <f t="shared" si="392"/>
        <v>736</v>
      </c>
      <c r="BL297" s="138">
        <f t="shared" si="393"/>
        <v>984</v>
      </c>
      <c r="BM297" s="138">
        <f t="shared" si="394"/>
        <v>1232</v>
      </c>
      <c r="BN297" s="138">
        <f t="shared" si="395"/>
        <v>1476</v>
      </c>
      <c r="BO297" s="138">
        <f t="shared" si="396"/>
        <v>1720</v>
      </c>
      <c r="BP297" s="138">
        <f t="shared" si="397"/>
        <v>0</v>
      </c>
      <c r="BQ297" s="26"/>
      <c r="BR297" s="26" t="str">
        <f t="shared" si="370"/>
        <v>yes2</v>
      </c>
      <c r="BS297" s="26" t="str">
        <f t="shared" si="376"/>
        <v>Int</v>
      </c>
      <c r="BT297" s="26"/>
      <c r="BU297" s="26"/>
      <c r="BV297" s="1">
        <f t="shared" si="398"/>
        <v>0</v>
      </c>
      <c r="BW297" s="1">
        <f t="shared" si="398"/>
        <v>0</v>
      </c>
      <c r="BX297" s="1">
        <f t="shared" si="398"/>
        <v>0</v>
      </c>
      <c r="BY297" s="1">
        <f t="shared" si="398"/>
        <v>0</v>
      </c>
      <c r="BZ297" s="1">
        <f t="shared" si="398"/>
        <v>0</v>
      </c>
      <c r="CA297" s="1">
        <f t="shared" si="398"/>
        <v>0</v>
      </c>
      <c r="CB297" s="1">
        <f t="shared" si="398"/>
        <v>1</v>
      </c>
      <c r="CC297" s="1">
        <f t="shared" si="398"/>
        <v>0</v>
      </c>
      <c r="CD297" s="1">
        <f t="shared" si="398"/>
        <v>0</v>
      </c>
      <c r="CE297" s="1">
        <f t="shared" si="398"/>
        <v>0</v>
      </c>
      <c r="CF297" s="1">
        <f t="shared" si="399"/>
        <v>0</v>
      </c>
      <c r="CG297" s="1">
        <f t="shared" si="399"/>
        <v>0</v>
      </c>
      <c r="CH297" s="1">
        <f t="shared" si="399"/>
        <v>1</v>
      </c>
      <c r="CI297" s="1">
        <f t="shared" si="399"/>
        <v>0</v>
      </c>
      <c r="CJ297" s="1">
        <f t="shared" si="399"/>
        <v>0</v>
      </c>
      <c r="CK297" s="1">
        <f t="shared" si="399"/>
        <v>0</v>
      </c>
      <c r="CL297" s="1">
        <f t="shared" si="399"/>
        <v>0</v>
      </c>
      <c r="CM297" s="1">
        <f t="shared" si="399"/>
        <v>0</v>
      </c>
      <c r="CN297" s="1">
        <f t="shared" si="399"/>
        <v>0</v>
      </c>
      <c r="CO297" s="1">
        <f t="shared" si="399"/>
        <v>0</v>
      </c>
      <c r="CP297" s="1">
        <f t="shared" si="400"/>
        <v>0</v>
      </c>
      <c r="CQ297" s="1">
        <f t="shared" si="400"/>
        <v>0</v>
      </c>
      <c r="CR297" s="1">
        <f t="shared" si="400"/>
        <v>0</v>
      </c>
      <c r="CS297" s="1">
        <f t="shared" si="400"/>
        <v>0</v>
      </c>
      <c r="CT297" s="1">
        <f t="shared" si="400"/>
        <v>0</v>
      </c>
      <c r="CU297" s="1">
        <f t="shared" si="400"/>
        <v>0</v>
      </c>
      <c r="CV297" s="1">
        <f t="shared" si="400"/>
        <v>0</v>
      </c>
      <c r="CW297" s="1">
        <f t="shared" si="400"/>
        <v>0</v>
      </c>
      <c r="CX297" s="1">
        <f t="shared" si="400"/>
        <v>0</v>
      </c>
      <c r="CY297" s="1">
        <f t="shared" si="400"/>
        <v>0</v>
      </c>
      <c r="CZ297" s="1">
        <f t="shared" si="401"/>
        <v>0</v>
      </c>
      <c r="DA297" s="1">
        <f t="shared" si="401"/>
        <v>0</v>
      </c>
      <c r="DB297" s="1">
        <f t="shared" si="401"/>
        <v>0</v>
      </c>
      <c r="DC297" s="1">
        <f t="shared" si="401"/>
        <v>0</v>
      </c>
      <c r="DD297" s="1">
        <f t="shared" si="401"/>
        <v>0</v>
      </c>
      <c r="DE297" s="1">
        <f t="shared" si="401"/>
        <v>0</v>
      </c>
      <c r="DF297" s="1">
        <f t="shared" si="401"/>
        <v>0</v>
      </c>
      <c r="DG297" s="1">
        <f t="shared" si="401"/>
        <v>0</v>
      </c>
      <c r="DH297" s="1">
        <f t="shared" si="401"/>
        <v>0</v>
      </c>
      <c r="DI297" s="1">
        <f t="shared" si="401"/>
        <v>0</v>
      </c>
      <c r="DJ297" s="1">
        <f t="shared" si="402"/>
        <v>0</v>
      </c>
      <c r="DK297" s="1">
        <f t="shared" si="402"/>
        <v>0</v>
      </c>
      <c r="DL297" s="1">
        <f t="shared" si="402"/>
        <v>0</v>
      </c>
      <c r="DM297" s="1">
        <f t="shared" si="402"/>
        <v>1</v>
      </c>
      <c r="DN297" s="1">
        <f t="shared" si="402"/>
        <v>0</v>
      </c>
      <c r="DO297" s="1">
        <f t="shared" si="402"/>
        <v>0</v>
      </c>
      <c r="DP297" s="26"/>
      <c r="DQ297" s="26"/>
      <c r="DR297" s="26"/>
      <c r="DS297" s="26"/>
      <c r="DT297" s="26"/>
      <c r="DU297" s="142"/>
      <c r="DV297" s="26"/>
      <c r="DW297" s="48">
        <v>284</v>
      </c>
      <c r="DX297" s="26" t="str">
        <f>IFERROR(INDEX(AT$11:AT$2000,_xlfn.AGGREGATE(15,6,(ROW(AT$11:AT$2000)-ROW(AT$11)+1)/($AU$11:$AU$2000=$DY$8),ROWS(DX$11:DX297))),"")</f>
        <v/>
      </c>
      <c r="DY297" s="4" t="str">
        <f>IFERROR(INDEX(AU$11:AU$2000,_xlfn.AGGREGATE(15,6,(ROW(AU$11:AU$2000)-ROW(AU$11)+1)/($AU$11:$AU$2000=$DY$8),ROWS(DY$11:DY297))),"")</f>
        <v/>
      </c>
      <c r="DZ297" s="26" t="str">
        <f>IFERROR(INDEX(AV$11:AV$2000,_xlfn.AGGREGATE(15,6,(ROW(AV$11:AV$2000)-ROW(AV$11)+1)/($AU$11:$AU$2000=$DY$8),ROWS(DZ$11:DZ297))),"")</f>
        <v/>
      </c>
      <c r="EA297" s="26" t="str">
        <f>IFERROR(INDEX(AW$11:AW$2000,_xlfn.AGGREGATE(15,6,(ROW(AW$11:AW$2000)-ROW(AW$11)+1)/($AU$11:$AU$2000=$DY$8),ROWS(EA$11:EA297))),"")</f>
        <v/>
      </c>
      <c r="EB297" s="26" t="str">
        <f>IFERROR(INDEX(AX$11:AX$2000,_xlfn.AGGREGATE(15,6,(ROW(AX$11:AX$2000)-ROW(AX$11)+1)/($AU$11:$AU$2000=$DY$8),ROWS(EB$11:EB297))),"")</f>
        <v/>
      </c>
      <c r="EC297" s="26" t="str">
        <f>IFERROR(INDEX(AY$11:AY$2000,_xlfn.AGGREGATE(15,6,(ROW(AY$11:AY$2000)-ROW(AY$11)+1)/($AU$11:$AU$2000=$DY$8),ROWS(EC$11:EC297))),"")</f>
        <v/>
      </c>
      <c r="ED297" s="26" t="str">
        <f>IFERROR(INDEX(AZ$11:AZ$2000,_xlfn.AGGREGATE(15,6,(ROW(AZ$11:AZ$2000)-ROW(AZ$11)+1)/($AU$11:$AU$2000=$DY$8),ROWS(ED$11:ED297))),"")</f>
        <v/>
      </c>
      <c r="EE297" s="26" t="str">
        <f>IFERROR(INDEX(BA$11:BA$2000,_xlfn.AGGREGATE(15,6,(ROW(BA$11:BA$2000)-ROW(BA$11)+1)/($AU$11:$AU$2000=$DY$8),ROWS(EE$11:EE297))),"")</f>
        <v/>
      </c>
      <c r="EF297" s="26" t="str">
        <f>IFERROR(INDEX(BB$11:BB$2000,_xlfn.AGGREGATE(15,6,(ROW(BB$11:BB$2000)-ROW(BB$11)+1)/($AU$11:$AU$2000=$DY$8),ROWS(EF$11:EF297))),"")</f>
        <v/>
      </c>
      <c r="EG297" s="26" t="str">
        <f>IFERROR(INDEX(BC$11:BC$2000,_xlfn.AGGREGATE(15,6,(ROW(BC$11:BC$2000)-ROW(BC$11)+1)/($AU$11:$AU$2000=$DY$8),ROWS(EG$11:EG297))),"")</f>
        <v/>
      </c>
      <c r="EH297" s="26" t="str">
        <f>IFERROR(INDEX(BD$11:BD$2000,_xlfn.AGGREGATE(15,6,(ROW(BD$11:BD$2000)-ROW(BD$11)+1)/($AU$11:$AU$2000=$DY$8),ROWS(EH$11:EH297))),"")</f>
        <v/>
      </c>
      <c r="EI297" s="26" t="str">
        <f>IFERROR(INDEX(BE$11:BE$2000,_xlfn.AGGREGATE(15,6,(ROW(BE$11:BE$2000)-ROW(BE$11)+1)/($AU$11:$AU$2000=$DY$8),ROWS(EI$11:EI297))),"")</f>
        <v/>
      </c>
      <c r="EJ297" s="26" t="str">
        <f>IFERROR(INDEX(BF$11:BF$2000,_xlfn.AGGREGATE(15,6,(ROW(BF$11:BF$2000)-ROW(BF$11)+1)/($AU$11:$AU$2000=$DY$8),ROWS(EJ$11:EJ297))),"")</f>
        <v/>
      </c>
      <c r="EK297" s="26" t="str">
        <f>IFERROR(INDEX(BG$11:BG$2000,_xlfn.AGGREGATE(15,6,(ROW(BG$11:BG$2000)-ROW(BG$11)+1)/($AU$11:$AU$2000=$DY$8),ROWS(EK$11:EK297))),"")</f>
        <v/>
      </c>
      <c r="EL297" s="26" t="str">
        <f>IFERROR(INDEX(BH$11:BH$2000,_xlfn.AGGREGATE(15,6,(ROW(BH$11:BH$2000)-ROW(BH$11)+1)/($AU$11:$AU$2000=$DY$8),ROWS(EL$11:EL297))),"")</f>
        <v/>
      </c>
      <c r="EM297" s="26" t="str">
        <f>IFERROR(INDEX(BI$11:BI$2000,_xlfn.AGGREGATE(15,6,(ROW(BI$11:BI$2000)-ROW(BI$11)+1)/($AU$11:$AU$2000=$DY$8),ROWS(EM$11:EM297))),"")</f>
        <v/>
      </c>
      <c r="EN297" s="26" t="str">
        <f>IFERROR(INDEX(BJ$11:BJ$2000,_xlfn.AGGREGATE(15,6,(ROW(BJ$11:BJ$2000)-ROW(BJ$11)+1)/($AU$11:$AU$2000=$DY$8),ROWS(EN$11:EN297))),"")</f>
        <v/>
      </c>
      <c r="EO297" s="26" t="str">
        <f>IFERROR(INDEX(BK$11:BK$2000,_xlfn.AGGREGATE(15,6,(ROW(BK$11:BK$2000)-ROW(BK$11)+1)/($AU$11:$AU$2000=$DY$8),ROWS(EO$11:EO297))),"")</f>
        <v/>
      </c>
      <c r="EP297" s="26" t="str">
        <f>IFERROR(INDEX(BL$11:BL$2000,_xlfn.AGGREGATE(15,6,(ROW(BL$11:BL$2000)-ROW(BL$11)+1)/($AU$11:$AU$2000=$DY$8),ROWS(EP$11:EP297))),"")</f>
        <v/>
      </c>
      <c r="EQ297" s="26" t="str">
        <f>IFERROR(INDEX(BM$11:BM$2000,_xlfn.AGGREGATE(15,6,(ROW(BM$11:BM$2000)-ROW(BM$11)+1)/($AU$11:$AU$2000=$DY$8),ROWS(EQ$11:EQ297))),"")</f>
        <v/>
      </c>
      <c r="ER297" s="26" t="str">
        <f>IFERROR(INDEX(BN$11:BN$2000,_xlfn.AGGREGATE(15,6,(ROW(BN$11:BN$2000)-ROW(BN$11)+1)/($AU$11:$AU$2000=$DY$8),ROWS(ER$11:ER297))),"")</f>
        <v/>
      </c>
      <c r="ES297" s="26" t="str">
        <f>IFERROR(INDEX(BO$11:BO$2000,_xlfn.AGGREGATE(15,6,(ROW(BO$11:BO$2000)-ROW(BO$11)+1)/($AU$11:$AU$2000=$DY$8),ROWS(ES$11:ES297))),"")</f>
        <v/>
      </c>
      <c r="ET297" s="63" t="str">
        <f>IFERROR(INDEX(BP$11:BP$2000,_xlfn.AGGREGATE(15,6,(ROW(BP$11:BP$2000)-ROW(BP$11)+1)/($AU$11:$AU$2000=$DY$8),ROWS(ET$11:ET297))),"")</f>
        <v/>
      </c>
      <c r="EU297" s="25"/>
      <c r="EX297" s="25"/>
      <c r="EY297" s="25"/>
      <c r="EZ297" s="25"/>
      <c r="FA297" s="25"/>
      <c r="FB297" s="25"/>
      <c r="FC297" s="25"/>
      <c r="FD297" s="25"/>
      <c r="FE297" s="25"/>
      <c r="FF297" s="25"/>
      <c r="FG297" s="25"/>
      <c r="FH297" s="25"/>
      <c r="FI297" s="25"/>
      <c r="FJ297" s="25"/>
      <c r="FK297" s="25"/>
      <c r="FL297" s="25"/>
      <c r="FM297" s="25"/>
      <c r="FN297" s="25"/>
      <c r="FO297" s="25"/>
      <c r="FP297" s="25"/>
      <c r="FQ297" s="25"/>
      <c r="FR297" s="25"/>
      <c r="FS297" s="25"/>
      <c r="FT297" s="25"/>
      <c r="FU297" s="49"/>
      <c r="FV297" s="21"/>
      <c r="FW297" s="25"/>
      <c r="FX297" s="25"/>
      <c r="FY297" s="25"/>
      <c r="FZ297" s="25"/>
      <c r="GA297" s="25"/>
      <c r="GB297" s="25"/>
      <c r="GC297" s="25"/>
      <c r="GD297" s="25"/>
      <c r="GE297" s="25"/>
      <c r="GF297" s="25"/>
      <c r="GG297" s="25"/>
      <c r="GH297" s="25"/>
      <c r="GI297" s="25"/>
      <c r="GJ297" s="25"/>
      <c r="GK297" s="25"/>
      <c r="GL297" s="25"/>
      <c r="GM297" s="25"/>
      <c r="GN297" s="25"/>
    </row>
    <row r="298" spans="10:196" x14ac:dyDescent="0.3">
      <c r="N298" s="2"/>
      <c r="O298" s="25"/>
      <c r="P298" s="25"/>
      <c r="Q298" s="25"/>
      <c r="R298" s="25"/>
      <c r="S298" s="25"/>
      <c r="T298" s="25"/>
      <c r="U298" s="25"/>
      <c r="V298" s="2"/>
      <c r="W298" s="2"/>
      <c r="X298" s="2"/>
      <c r="Y298" s="25"/>
      <c r="Z298" s="25"/>
      <c r="AA298" s="25"/>
      <c r="AB298" s="2"/>
      <c r="AC298" s="25"/>
      <c r="AD298" s="25"/>
      <c r="AE298" s="25"/>
      <c r="AF298" s="25"/>
      <c r="AG298" s="25"/>
      <c r="AH298" s="25"/>
      <c r="AI298" s="25"/>
      <c r="AJ298" s="25"/>
      <c r="AK298" s="25"/>
      <c r="AL298" s="25"/>
      <c r="AM298" s="25"/>
      <c r="AN298" s="25"/>
      <c r="AO298" s="25"/>
      <c r="AP298" s="25"/>
      <c r="AQ298" s="25"/>
      <c r="AR298" s="142"/>
      <c r="AS298" s="18">
        <v>3</v>
      </c>
      <c r="AT298" s="26" t="s">
        <v>122</v>
      </c>
      <c r="AU298" s="4" t="str">
        <f t="shared" si="388"/>
        <v>FAIL</v>
      </c>
      <c r="AV298" s="26">
        <v>1</v>
      </c>
      <c r="AW298" s="26">
        <v>1</v>
      </c>
      <c r="AX298" s="26">
        <v>3</v>
      </c>
      <c r="AY298" s="26">
        <v>3</v>
      </c>
      <c r="AZ298" s="26">
        <v>3</v>
      </c>
      <c r="BA298" s="26">
        <v>1</v>
      </c>
      <c r="BB298" s="26">
        <v>1</v>
      </c>
      <c r="BC298" s="26">
        <v>1</v>
      </c>
      <c r="BD298" s="26">
        <f t="shared" ref="BD298:BG298" si="405">BD265</f>
        <v>243</v>
      </c>
      <c r="BE298" s="26">
        <f t="shared" si="404"/>
        <v>246</v>
      </c>
      <c r="BF298" s="26">
        <f t="shared" si="405"/>
        <v>249</v>
      </c>
      <c r="BG298" s="63">
        <f t="shared" si="405"/>
        <v>3</v>
      </c>
      <c r="BH298" s="26"/>
      <c r="BI298" s="138">
        <f t="shared" si="390"/>
        <v>243</v>
      </c>
      <c r="BJ298" s="138">
        <f t="shared" si="391"/>
        <v>486</v>
      </c>
      <c r="BK298" s="138">
        <f t="shared" si="392"/>
        <v>735</v>
      </c>
      <c r="BL298" s="138">
        <f t="shared" si="393"/>
        <v>984</v>
      </c>
      <c r="BM298" s="138">
        <f t="shared" si="394"/>
        <v>1233</v>
      </c>
      <c r="BN298" s="138">
        <f t="shared" si="395"/>
        <v>1476</v>
      </c>
      <c r="BO298" s="138">
        <f t="shared" si="396"/>
        <v>1719</v>
      </c>
      <c r="BP298" s="138">
        <f t="shared" si="397"/>
        <v>0</v>
      </c>
      <c r="BQ298" s="26"/>
      <c r="BR298" s="26" t="str">
        <f t="shared" si="370"/>
        <v>yes3</v>
      </c>
      <c r="BS298" s="26" t="str">
        <f t="shared" si="376"/>
        <v>Int</v>
      </c>
      <c r="BT298" s="26"/>
      <c r="BU298" s="26"/>
      <c r="BV298" s="1">
        <f t="shared" si="398"/>
        <v>0</v>
      </c>
      <c r="BW298" s="1">
        <f t="shared" si="398"/>
        <v>0</v>
      </c>
      <c r="BX298" s="1">
        <f t="shared" si="398"/>
        <v>0</v>
      </c>
      <c r="BY298" s="1">
        <f t="shared" si="398"/>
        <v>0</v>
      </c>
      <c r="BZ298" s="1">
        <f t="shared" si="398"/>
        <v>0</v>
      </c>
      <c r="CA298" s="1">
        <f t="shared" si="398"/>
        <v>0</v>
      </c>
      <c r="CB298" s="1">
        <f t="shared" si="398"/>
        <v>1</v>
      </c>
      <c r="CC298" s="1">
        <f t="shared" si="398"/>
        <v>0</v>
      </c>
      <c r="CD298" s="1">
        <f t="shared" si="398"/>
        <v>0</v>
      </c>
      <c r="CE298" s="1">
        <f t="shared" si="398"/>
        <v>0</v>
      </c>
      <c r="CF298" s="1">
        <f t="shared" si="399"/>
        <v>0</v>
      </c>
      <c r="CG298" s="1">
        <f t="shared" si="399"/>
        <v>0</v>
      </c>
      <c r="CH298" s="1">
        <f t="shared" si="399"/>
        <v>1</v>
      </c>
      <c r="CI298" s="1">
        <f t="shared" si="399"/>
        <v>0</v>
      </c>
      <c r="CJ298" s="1">
        <f t="shared" si="399"/>
        <v>0</v>
      </c>
      <c r="CK298" s="1">
        <f t="shared" si="399"/>
        <v>0</v>
      </c>
      <c r="CL298" s="1">
        <f t="shared" si="399"/>
        <v>0</v>
      </c>
      <c r="CM298" s="1">
        <f t="shared" si="399"/>
        <v>0</v>
      </c>
      <c r="CN298" s="1">
        <f t="shared" si="399"/>
        <v>0</v>
      </c>
      <c r="CO298" s="1">
        <f t="shared" si="399"/>
        <v>0</v>
      </c>
      <c r="CP298" s="1">
        <f t="shared" si="400"/>
        <v>0</v>
      </c>
      <c r="CQ298" s="1">
        <f t="shared" si="400"/>
        <v>0</v>
      </c>
      <c r="CR298" s="1">
        <f t="shared" si="400"/>
        <v>0</v>
      </c>
      <c r="CS298" s="1">
        <f t="shared" si="400"/>
        <v>0</v>
      </c>
      <c r="CT298" s="1">
        <f t="shared" si="400"/>
        <v>0</v>
      </c>
      <c r="CU298" s="1">
        <f t="shared" si="400"/>
        <v>0</v>
      </c>
      <c r="CV298" s="1">
        <f t="shared" si="400"/>
        <v>0</v>
      </c>
      <c r="CW298" s="1">
        <f t="shared" si="400"/>
        <v>0</v>
      </c>
      <c r="CX298" s="1">
        <f t="shared" si="400"/>
        <v>0</v>
      </c>
      <c r="CY298" s="1">
        <f t="shared" si="400"/>
        <v>0</v>
      </c>
      <c r="CZ298" s="1">
        <f t="shared" si="401"/>
        <v>0</v>
      </c>
      <c r="DA298" s="1">
        <f t="shared" si="401"/>
        <v>0</v>
      </c>
      <c r="DB298" s="1">
        <f t="shared" si="401"/>
        <v>0</v>
      </c>
      <c r="DC298" s="1">
        <f t="shared" si="401"/>
        <v>0</v>
      </c>
      <c r="DD298" s="1">
        <f t="shared" si="401"/>
        <v>0</v>
      </c>
      <c r="DE298" s="1">
        <f t="shared" si="401"/>
        <v>0</v>
      </c>
      <c r="DF298" s="1">
        <f t="shared" si="401"/>
        <v>0</v>
      </c>
      <c r="DG298" s="1">
        <f t="shared" si="401"/>
        <v>0</v>
      </c>
      <c r="DH298" s="1">
        <f t="shared" si="401"/>
        <v>0</v>
      </c>
      <c r="DI298" s="1">
        <f t="shared" si="401"/>
        <v>0</v>
      </c>
      <c r="DJ298" s="1">
        <f t="shared" si="402"/>
        <v>0</v>
      </c>
      <c r="DK298" s="1">
        <f t="shared" si="402"/>
        <v>0</v>
      </c>
      <c r="DL298" s="1">
        <f t="shared" si="402"/>
        <v>0</v>
      </c>
      <c r="DM298" s="1">
        <f t="shared" si="402"/>
        <v>1</v>
      </c>
      <c r="DN298" s="1">
        <f t="shared" si="402"/>
        <v>0</v>
      </c>
      <c r="DO298" s="1">
        <f t="shared" si="402"/>
        <v>0</v>
      </c>
      <c r="DP298" s="26"/>
      <c r="DQ298" s="26"/>
      <c r="DR298" s="26"/>
      <c r="DS298" s="26"/>
      <c r="DT298" s="26"/>
      <c r="DU298" s="142"/>
      <c r="DV298" s="26"/>
      <c r="DW298" s="48">
        <v>285</v>
      </c>
      <c r="DX298" s="26" t="str">
        <f>IFERROR(INDEX(AT$11:AT$2000,_xlfn.AGGREGATE(15,6,(ROW(AT$11:AT$2000)-ROW(AT$11)+1)/($AU$11:$AU$2000=$DY$8),ROWS(DX$11:DX298))),"")</f>
        <v/>
      </c>
      <c r="DY298" s="4" t="str">
        <f>IFERROR(INDEX(AU$11:AU$2000,_xlfn.AGGREGATE(15,6,(ROW(AU$11:AU$2000)-ROW(AU$11)+1)/($AU$11:$AU$2000=$DY$8),ROWS(DY$11:DY298))),"")</f>
        <v/>
      </c>
      <c r="DZ298" s="26" t="str">
        <f>IFERROR(INDEX(AV$11:AV$2000,_xlfn.AGGREGATE(15,6,(ROW(AV$11:AV$2000)-ROW(AV$11)+1)/($AU$11:$AU$2000=$DY$8),ROWS(DZ$11:DZ298))),"")</f>
        <v/>
      </c>
      <c r="EA298" s="26" t="str">
        <f>IFERROR(INDEX(AW$11:AW$2000,_xlfn.AGGREGATE(15,6,(ROW(AW$11:AW$2000)-ROW(AW$11)+1)/($AU$11:$AU$2000=$DY$8),ROWS(EA$11:EA298))),"")</f>
        <v/>
      </c>
      <c r="EB298" s="26" t="str">
        <f>IFERROR(INDEX(AX$11:AX$2000,_xlfn.AGGREGATE(15,6,(ROW(AX$11:AX$2000)-ROW(AX$11)+1)/($AU$11:$AU$2000=$DY$8),ROWS(EB$11:EB298))),"")</f>
        <v/>
      </c>
      <c r="EC298" s="26" t="str">
        <f>IFERROR(INDEX(AY$11:AY$2000,_xlfn.AGGREGATE(15,6,(ROW(AY$11:AY$2000)-ROW(AY$11)+1)/($AU$11:$AU$2000=$DY$8),ROWS(EC$11:EC298))),"")</f>
        <v/>
      </c>
      <c r="ED298" s="26" t="str">
        <f>IFERROR(INDEX(AZ$11:AZ$2000,_xlfn.AGGREGATE(15,6,(ROW(AZ$11:AZ$2000)-ROW(AZ$11)+1)/($AU$11:$AU$2000=$DY$8),ROWS(ED$11:ED298))),"")</f>
        <v/>
      </c>
      <c r="EE298" s="26" t="str">
        <f>IFERROR(INDEX(BA$11:BA$2000,_xlfn.AGGREGATE(15,6,(ROW(BA$11:BA$2000)-ROW(BA$11)+1)/($AU$11:$AU$2000=$DY$8),ROWS(EE$11:EE298))),"")</f>
        <v/>
      </c>
      <c r="EF298" s="26" t="str">
        <f>IFERROR(INDEX(BB$11:BB$2000,_xlfn.AGGREGATE(15,6,(ROW(BB$11:BB$2000)-ROW(BB$11)+1)/($AU$11:$AU$2000=$DY$8),ROWS(EF$11:EF298))),"")</f>
        <v/>
      </c>
      <c r="EG298" s="26" t="str">
        <f>IFERROR(INDEX(BC$11:BC$2000,_xlfn.AGGREGATE(15,6,(ROW(BC$11:BC$2000)-ROW(BC$11)+1)/($AU$11:$AU$2000=$DY$8),ROWS(EG$11:EG298))),"")</f>
        <v/>
      </c>
      <c r="EH298" s="26" t="str">
        <f>IFERROR(INDEX(BD$11:BD$2000,_xlfn.AGGREGATE(15,6,(ROW(BD$11:BD$2000)-ROW(BD$11)+1)/($AU$11:$AU$2000=$DY$8),ROWS(EH$11:EH298))),"")</f>
        <v/>
      </c>
      <c r="EI298" s="26" t="str">
        <f>IFERROR(INDEX(BE$11:BE$2000,_xlfn.AGGREGATE(15,6,(ROW(BE$11:BE$2000)-ROW(BE$11)+1)/($AU$11:$AU$2000=$DY$8),ROWS(EI$11:EI298))),"")</f>
        <v/>
      </c>
      <c r="EJ298" s="26" t="str">
        <f>IFERROR(INDEX(BF$11:BF$2000,_xlfn.AGGREGATE(15,6,(ROW(BF$11:BF$2000)-ROW(BF$11)+1)/($AU$11:$AU$2000=$DY$8),ROWS(EJ$11:EJ298))),"")</f>
        <v/>
      </c>
      <c r="EK298" s="26" t="str">
        <f>IFERROR(INDEX(BG$11:BG$2000,_xlfn.AGGREGATE(15,6,(ROW(BG$11:BG$2000)-ROW(BG$11)+1)/($AU$11:$AU$2000=$DY$8),ROWS(EK$11:EK298))),"")</f>
        <v/>
      </c>
      <c r="EL298" s="26" t="str">
        <f>IFERROR(INDEX(BH$11:BH$2000,_xlfn.AGGREGATE(15,6,(ROW(BH$11:BH$2000)-ROW(BH$11)+1)/($AU$11:$AU$2000=$DY$8),ROWS(EL$11:EL298))),"")</f>
        <v/>
      </c>
      <c r="EM298" s="26" t="str">
        <f>IFERROR(INDEX(BI$11:BI$2000,_xlfn.AGGREGATE(15,6,(ROW(BI$11:BI$2000)-ROW(BI$11)+1)/($AU$11:$AU$2000=$DY$8),ROWS(EM$11:EM298))),"")</f>
        <v/>
      </c>
      <c r="EN298" s="26" t="str">
        <f>IFERROR(INDEX(BJ$11:BJ$2000,_xlfn.AGGREGATE(15,6,(ROW(BJ$11:BJ$2000)-ROW(BJ$11)+1)/($AU$11:$AU$2000=$DY$8),ROWS(EN$11:EN298))),"")</f>
        <v/>
      </c>
      <c r="EO298" s="26" t="str">
        <f>IFERROR(INDEX(BK$11:BK$2000,_xlfn.AGGREGATE(15,6,(ROW(BK$11:BK$2000)-ROW(BK$11)+1)/($AU$11:$AU$2000=$DY$8),ROWS(EO$11:EO298))),"")</f>
        <v/>
      </c>
      <c r="EP298" s="26" t="str">
        <f>IFERROR(INDEX(BL$11:BL$2000,_xlfn.AGGREGATE(15,6,(ROW(BL$11:BL$2000)-ROW(BL$11)+1)/($AU$11:$AU$2000=$DY$8),ROWS(EP$11:EP298))),"")</f>
        <v/>
      </c>
      <c r="EQ298" s="26" t="str">
        <f>IFERROR(INDEX(BM$11:BM$2000,_xlfn.AGGREGATE(15,6,(ROW(BM$11:BM$2000)-ROW(BM$11)+1)/($AU$11:$AU$2000=$DY$8),ROWS(EQ$11:EQ298))),"")</f>
        <v/>
      </c>
      <c r="ER298" s="26" t="str">
        <f>IFERROR(INDEX(BN$11:BN$2000,_xlfn.AGGREGATE(15,6,(ROW(BN$11:BN$2000)-ROW(BN$11)+1)/($AU$11:$AU$2000=$DY$8),ROWS(ER$11:ER298))),"")</f>
        <v/>
      </c>
      <c r="ES298" s="26" t="str">
        <f>IFERROR(INDEX(BO$11:BO$2000,_xlfn.AGGREGATE(15,6,(ROW(BO$11:BO$2000)-ROW(BO$11)+1)/($AU$11:$AU$2000=$DY$8),ROWS(ES$11:ES298))),"")</f>
        <v/>
      </c>
      <c r="ET298" s="63" t="str">
        <f>IFERROR(INDEX(BP$11:BP$2000,_xlfn.AGGREGATE(15,6,(ROW(BP$11:BP$2000)-ROW(BP$11)+1)/($AU$11:$AU$2000=$DY$8),ROWS(ET$11:ET298))),"")</f>
        <v/>
      </c>
      <c r="EU298" s="25"/>
      <c r="EX298" s="25"/>
      <c r="EY298" s="25"/>
      <c r="EZ298" s="25"/>
      <c r="FA298" s="25"/>
      <c r="FB298" s="25"/>
      <c r="FC298" s="25"/>
      <c r="FD298" s="25"/>
      <c r="FE298" s="25"/>
      <c r="FF298" s="25"/>
      <c r="FG298" s="25"/>
      <c r="FH298" s="25"/>
      <c r="FI298" s="25"/>
      <c r="FJ298" s="25"/>
      <c r="FK298" s="25"/>
      <c r="FL298" s="25"/>
      <c r="FM298" s="25"/>
      <c r="FN298" s="25"/>
      <c r="FO298" s="25"/>
      <c r="FP298" s="25"/>
      <c r="FQ298" s="25"/>
      <c r="FR298" s="25"/>
      <c r="FS298" s="25"/>
      <c r="FT298" s="25"/>
      <c r="FU298" s="49"/>
      <c r="FV298" s="21"/>
      <c r="FW298" s="25"/>
      <c r="FX298" s="25"/>
      <c r="FY298" s="25"/>
      <c r="FZ298" s="25"/>
      <c r="GA298" s="25"/>
      <c r="GB298" s="25"/>
      <c r="GC298" s="25"/>
      <c r="GD298" s="25"/>
      <c r="GE298" s="25"/>
      <c r="GF298" s="25"/>
      <c r="GG298" s="25"/>
      <c r="GH298" s="25"/>
      <c r="GI298" s="25"/>
      <c r="GJ298" s="25"/>
      <c r="GK298" s="25"/>
      <c r="GL298" s="25"/>
      <c r="GM298" s="25"/>
      <c r="GN298" s="25"/>
    </row>
    <row r="299" spans="10:196" x14ac:dyDescent="0.3">
      <c r="N299" s="2"/>
      <c r="O299" s="25"/>
      <c r="P299" s="25"/>
      <c r="Q299" s="25"/>
      <c r="R299" s="25"/>
      <c r="S299" s="25"/>
      <c r="T299" s="25"/>
      <c r="U299" s="25"/>
      <c r="V299" s="2"/>
      <c r="W299" s="2"/>
      <c r="X299" s="2"/>
      <c r="Y299" s="25"/>
      <c r="Z299" s="25"/>
      <c r="AA299" s="25"/>
      <c r="AB299" s="2"/>
      <c r="AC299" s="25"/>
      <c r="AD299" s="25"/>
      <c r="AE299" s="25"/>
      <c r="AF299" s="25"/>
      <c r="AG299" s="25"/>
      <c r="AH299" s="25"/>
      <c r="AI299" s="25"/>
      <c r="AJ299" s="25"/>
      <c r="AK299" s="25"/>
      <c r="AL299" s="25"/>
      <c r="AM299" s="25"/>
      <c r="AN299" s="25"/>
      <c r="AO299" s="25"/>
      <c r="AP299" s="25"/>
      <c r="AQ299" s="25"/>
      <c r="AR299" s="142"/>
      <c r="AS299" s="18">
        <v>4</v>
      </c>
      <c r="AT299" s="26" t="s">
        <v>122</v>
      </c>
      <c r="AU299" s="4" t="str">
        <f t="shared" si="388"/>
        <v>FAIL</v>
      </c>
      <c r="AV299" s="26">
        <v>1</v>
      </c>
      <c r="AW299" s="26">
        <v>1</v>
      </c>
      <c r="AX299" s="26">
        <v>3</v>
      </c>
      <c r="AY299" s="26">
        <v>3</v>
      </c>
      <c r="AZ299" s="26">
        <v>3</v>
      </c>
      <c r="BA299" s="26">
        <v>1</v>
      </c>
      <c r="BB299" s="26">
        <v>1</v>
      </c>
      <c r="BC299" s="26">
        <v>1</v>
      </c>
      <c r="BD299" s="26">
        <f t="shared" ref="BD299:BG299" si="406">BD266</f>
        <v>242</v>
      </c>
      <c r="BE299" s="26">
        <f t="shared" si="404"/>
        <v>246</v>
      </c>
      <c r="BF299" s="26">
        <f t="shared" si="406"/>
        <v>250</v>
      </c>
      <c r="BG299" s="63">
        <f t="shared" si="406"/>
        <v>4</v>
      </c>
      <c r="BH299" s="26"/>
      <c r="BI299" s="138">
        <f t="shared" si="390"/>
        <v>242</v>
      </c>
      <c r="BJ299" s="138">
        <f t="shared" si="391"/>
        <v>484</v>
      </c>
      <c r="BK299" s="138">
        <f t="shared" si="392"/>
        <v>734</v>
      </c>
      <c r="BL299" s="138">
        <f t="shared" si="393"/>
        <v>984</v>
      </c>
      <c r="BM299" s="138">
        <f t="shared" si="394"/>
        <v>1234</v>
      </c>
      <c r="BN299" s="138">
        <f t="shared" si="395"/>
        <v>1476</v>
      </c>
      <c r="BO299" s="138">
        <f t="shared" si="396"/>
        <v>1718</v>
      </c>
      <c r="BP299" s="138">
        <f t="shared" si="397"/>
        <v>0</v>
      </c>
      <c r="BQ299" s="26"/>
      <c r="BR299" s="26" t="str">
        <f t="shared" si="370"/>
        <v>yes3</v>
      </c>
      <c r="BS299" s="26" t="str">
        <f t="shared" si="376"/>
        <v>Int</v>
      </c>
      <c r="BT299" s="26"/>
      <c r="BU299" s="26"/>
      <c r="BV299" s="1">
        <f t="shared" si="398"/>
        <v>0</v>
      </c>
      <c r="BW299" s="1">
        <f t="shared" si="398"/>
        <v>0</v>
      </c>
      <c r="BX299" s="1">
        <f t="shared" si="398"/>
        <v>0</v>
      </c>
      <c r="BY299" s="1">
        <f t="shared" si="398"/>
        <v>0</v>
      </c>
      <c r="BZ299" s="1">
        <f t="shared" si="398"/>
        <v>0</v>
      </c>
      <c r="CA299" s="1">
        <f t="shared" si="398"/>
        <v>0</v>
      </c>
      <c r="CB299" s="1">
        <f t="shared" si="398"/>
        <v>0</v>
      </c>
      <c r="CC299" s="1">
        <f t="shared" si="398"/>
        <v>0</v>
      </c>
      <c r="CD299" s="1">
        <f t="shared" si="398"/>
        <v>0</v>
      </c>
      <c r="CE299" s="1">
        <f t="shared" si="398"/>
        <v>0</v>
      </c>
      <c r="CF299" s="1">
        <f t="shared" si="399"/>
        <v>0</v>
      </c>
      <c r="CG299" s="1">
        <f t="shared" si="399"/>
        <v>0</v>
      </c>
      <c r="CH299" s="1">
        <f t="shared" si="399"/>
        <v>1</v>
      </c>
      <c r="CI299" s="1">
        <f t="shared" si="399"/>
        <v>0</v>
      </c>
      <c r="CJ299" s="1">
        <f t="shared" si="399"/>
        <v>0</v>
      </c>
      <c r="CK299" s="1">
        <f t="shared" si="399"/>
        <v>0</v>
      </c>
      <c r="CL299" s="1">
        <f t="shared" si="399"/>
        <v>0</v>
      </c>
      <c r="CM299" s="1">
        <f t="shared" si="399"/>
        <v>0</v>
      </c>
      <c r="CN299" s="1">
        <f t="shared" si="399"/>
        <v>0</v>
      </c>
      <c r="CO299" s="1">
        <f t="shared" si="399"/>
        <v>0</v>
      </c>
      <c r="CP299" s="1">
        <f t="shared" si="400"/>
        <v>0</v>
      </c>
      <c r="CQ299" s="1">
        <f t="shared" si="400"/>
        <v>0</v>
      </c>
      <c r="CR299" s="1">
        <f t="shared" si="400"/>
        <v>0</v>
      </c>
      <c r="CS299" s="1">
        <f t="shared" si="400"/>
        <v>0</v>
      </c>
      <c r="CT299" s="1">
        <f t="shared" si="400"/>
        <v>0</v>
      </c>
      <c r="CU299" s="1">
        <f t="shared" si="400"/>
        <v>0</v>
      </c>
      <c r="CV299" s="1">
        <f t="shared" si="400"/>
        <v>0</v>
      </c>
      <c r="CW299" s="1">
        <f t="shared" si="400"/>
        <v>0</v>
      </c>
      <c r="CX299" s="1">
        <f t="shared" si="400"/>
        <v>0</v>
      </c>
      <c r="CY299" s="1">
        <f t="shared" si="400"/>
        <v>0</v>
      </c>
      <c r="CZ299" s="1">
        <f t="shared" si="401"/>
        <v>0</v>
      </c>
      <c r="DA299" s="1">
        <f t="shared" si="401"/>
        <v>0</v>
      </c>
      <c r="DB299" s="1">
        <f t="shared" si="401"/>
        <v>0</v>
      </c>
      <c r="DC299" s="1">
        <f t="shared" si="401"/>
        <v>0</v>
      </c>
      <c r="DD299" s="1">
        <f t="shared" si="401"/>
        <v>0</v>
      </c>
      <c r="DE299" s="1">
        <f t="shared" si="401"/>
        <v>0</v>
      </c>
      <c r="DF299" s="1">
        <f t="shared" si="401"/>
        <v>0</v>
      </c>
      <c r="DG299" s="1">
        <f t="shared" si="401"/>
        <v>0</v>
      </c>
      <c r="DH299" s="1">
        <f t="shared" si="401"/>
        <v>0</v>
      </c>
      <c r="DI299" s="1">
        <f t="shared" si="401"/>
        <v>0</v>
      </c>
      <c r="DJ299" s="1">
        <f t="shared" si="402"/>
        <v>0</v>
      </c>
      <c r="DK299" s="1">
        <f t="shared" si="402"/>
        <v>0</v>
      </c>
      <c r="DL299" s="1">
        <f t="shared" si="402"/>
        <v>0</v>
      </c>
      <c r="DM299" s="1">
        <f t="shared" si="402"/>
        <v>1</v>
      </c>
      <c r="DN299" s="1">
        <f t="shared" si="402"/>
        <v>0</v>
      </c>
      <c r="DO299" s="1">
        <f t="shared" si="402"/>
        <v>0</v>
      </c>
      <c r="DP299" s="26"/>
      <c r="DQ299" s="26"/>
      <c r="DR299" s="26"/>
      <c r="DS299" s="26"/>
      <c r="DT299" s="26"/>
      <c r="DU299" s="142"/>
      <c r="DV299" s="26"/>
      <c r="DW299" s="48">
        <v>286</v>
      </c>
      <c r="DX299" s="26" t="str">
        <f>IFERROR(INDEX(AT$11:AT$2000,_xlfn.AGGREGATE(15,6,(ROW(AT$11:AT$2000)-ROW(AT$11)+1)/($AU$11:$AU$2000=$DY$8),ROWS(DX$11:DX299))),"")</f>
        <v/>
      </c>
      <c r="DY299" s="4" t="str">
        <f>IFERROR(INDEX(AU$11:AU$2000,_xlfn.AGGREGATE(15,6,(ROW(AU$11:AU$2000)-ROW(AU$11)+1)/($AU$11:$AU$2000=$DY$8),ROWS(DY$11:DY299))),"")</f>
        <v/>
      </c>
      <c r="DZ299" s="26" t="str">
        <f>IFERROR(INDEX(AV$11:AV$2000,_xlfn.AGGREGATE(15,6,(ROW(AV$11:AV$2000)-ROW(AV$11)+1)/($AU$11:$AU$2000=$DY$8),ROWS(DZ$11:DZ299))),"")</f>
        <v/>
      </c>
      <c r="EA299" s="26" t="str">
        <f>IFERROR(INDEX(AW$11:AW$2000,_xlfn.AGGREGATE(15,6,(ROW(AW$11:AW$2000)-ROW(AW$11)+1)/($AU$11:$AU$2000=$DY$8),ROWS(EA$11:EA299))),"")</f>
        <v/>
      </c>
      <c r="EB299" s="26" t="str">
        <f>IFERROR(INDEX(AX$11:AX$2000,_xlfn.AGGREGATE(15,6,(ROW(AX$11:AX$2000)-ROW(AX$11)+1)/($AU$11:$AU$2000=$DY$8),ROWS(EB$11:EB299))),"")</f>
        <v/>
      </c>
      <c r="EC299" s="26" t="str">
        <f>IFERROR(INDEX(AY$11:AY$2000,_xlfn.AGGREGATE(15,6,(ROW(AY$11:AY$2000)-ROW(AY$11)+1)/($AU$11:$AU$2000=$DY$8),ROWS(EC$11:EC299))),"")</f>
        <v/>
      </c>
      <c r="ED299" s="26" t="str">
        <f>IFERROR(INDEX(AZ$11:AZ$2000,_xlfn.AGGREGATE(15,6,(ROW(AZ$11:AZ$2000)-ROW(AZ$11)+1)/($AU$11:$AU$2000=$DY$8),ROWS(ED$11:ED299))),"")</f>
        <v/>
      </c>
      <c r="EE299" s="26" t="str">
        <f>IFERROR(INDEX(BA$11:BA$2000,_xlfn.AGGREGATE(15,6,(ROW(BA$11:BA$2000)-ROW(BA$11)+1)/($AU$11:$AU$2000=$DY$8),ROWS(EE$11:EE299))),"")</f>
        <v/>
      </c>
      <c r="EF299" s="26" t="str">
        <f>IFERROR(INDEX(BB$11:BB$2000,_xlfn.AGGREGATE(15,6,(ROW(BB$11:BB$2000)-ROW(BB$11)+1)/($AU$11:$AU$2000=$DY$8),ROWS(EF$11:EF299))),"")</f>
        <v/>
      </c>
      <c r="EG299" s="26" t="str">
        <f>IFERROR(INDEX(BC$11:BC$2000,_xlfn.AGGREGATE(15,6,(ROW(BC$11:BC$2000)-ROW(BC$11)+1)/($AU$11:$AU$2000=$DY$8),ROWS(EG$11:EG299))),"")</f>
        <v/>
      </c>
      <c r="EH299" s="26" t="str">
        <f>IFERROR(INDEX(BD$11:BD$2000,_xlfn.AGGREGATE(15,6,(ROW(BD$11:BD$2000)-ROW(BD$11)+1)/($AU$11:$AU$2000=$DY$8),ROWS(EH$11:EH299))),"")</f>
        <v/>
      </c>
      <c r="EI299" s="26" t="str">
        <f>IFERROR(INDEX(BE$11:BE$2000,_xlfn.AGGREGATE(15,6,(ROW(BE$11:BE$2000)-ROW(BE$11)+1)/($AU$11:$AU$2000=$DY$8),ROWS(EI$11:EI299))),"")</f>
        <v/>
      </c>
      <c r="EJ299" s="26" t="str">
        <f>IFERROR(INDEX(BF$11:BF$2000,_xlfn.AGGREGATE(15,6,(ROW(BF$11:BF$2000)-ROW(BF$11)+1)/($AU$11:$AU$2000=$DY$8),ROWS(EJ$11:EJ299))),"")</f>
        <v/>
      </c>
      <c r="EK299" s="26" t="str">
        <f>IFERROR(INDEX(BG$11:BG$2000,_xlfn.AGGREGATE(15,6,(ROW(BG$11:BG$2000)-ROW(BG$11)+1)/($AU$11:$AU$2000=$DY$8),ROWS(EK$11:EK299))),"")</f>
        <v/>
      </c>
      <c r="EL299" s="26" t="str">
        <f>IFERROR(INDEX(BH$11:BH$2000,_xlfn.AGGREGATE(15,6,(ROW(BH$11:BH$2000)-ROW(BH$11)+1)/($AU$11:$AU$2000=$DY$8),ROWS(EL$11:EL299))),"")</f>
        <v/>
      </c>
      <c r="EM299" s="26" t="str">
        <f>IFERROR(INDEX(BI$11:BI$2000,_xlfn.AGGREGATE(15,6,(ROW(BI$11:BI$2000)-ROW(BI$11)+1)/($AU$11:$AU$2000=$DY$8),ROWS(EM$11:EM299))),"")</f>
        <v/>
      </c>
      <c r="EN299" s="26" t="str">
        <f>IFERROR(INDEX(BJ$11:BJ$2000,_xlfn.AGGREGATE(15,6,(ROW(BJ$11:BJ$2000)-ROW(BJ$11)+1)/($AU$11:$AU$2000=$DY$8),ROWS(EN$11:EN299))),"")</f>
        <v/>
      </c>
      <c r="EO299" s="26" t="str">
        <f>IFERROR(INDEX(BK$11:BK$2000,_xlfn.AGGREGATE(15,6,(ROW(BK$11:BK$2000)-ROW(BK$11)+1)/($AU$11:$AU$2000=$DY$8),ROWS(EO$11:EO299))),"")</f>
        <v/>
      </c>
      <c r="EP299" s="26" t="str">
        <f>IFERROR(INDEX(BL$11:BL$2000,_xlfn.AGGREGATE(15,6,(ROW(BL$11:BL$2000)-ROW(BL$11)+1)/($AU$11:$AU$2000=$DY$8),ROWS(EP$11:EP299))),"")</f>
        <v/>
      </c>
      <c r="EQ299" s="26" t="str">
        <f>IFERROR(INDEX(BM$11:BM$2000,_xlfn.AGGREGATE(15,6,(ROW(BM$11:BM$2000)-ROW(BM$11)+1)/($AU$11:$AU$2000=$DY$8),ROWS(EQ$11:EQ299))),"")</f>
        <v/>
      </c>
      <c r="ER299" s="26" t="str">
        <f>IFERROR(INDEX(BN$11:BN$2000,_xlfn.AGGREGATE(15,6,(ROW(BN$11:BN$2000)-ROW(BN$11)+1)/($AU$11:$AU$2000=$DY$8),ROWS(ER$11:ER299))),"")</f>
        <v/>
      </c>
      <c r="ES299" s="26" t="str">
        <f>IFERROR(INDEX(BO$11:BO$2000,_xlfn.AGGREGATE(15,6,(ROW(BO$11:BO$2000)-ROW(BO$11)+1)/($AU$11:$AU$2000=$DY$8),ROWS(ES$11:ES299))),"")</f>
        <v/>
      </c>
      <c r="ET299" s="63" t="str">
        <f>IFERROR(INDEX(BP$11:BP$2000,_xlfn.AGGREGATE(15,6,(ROW(BP$11:BP$2000)-ROW(BP$11)+1)/($AU$11:$AU$2000=$DY$8),ROWS(ET$11:ET299))),"")</f>
        <v/>
      </c>
      <c r="EU299" s="25"/>
      <c r="EX299" s="25"/>
      <c r="EY299" s="25"/>
      <c r="EZ299" s="25"/>
      <c r="FA299" s="25"/>
      <c r="FB299" s="25"/>
      <c r="FC299" s="25"/>
      <c r="FD299" s="25"/>
      <c r="FE299" s="25"/>
      <c r="FF299" s="25"/>
      <c r="FG299" s="25"/>
      <c r="FH299" s="25"/>
      <c r="FI299" s="25"/>
      <c r="FJ299" s="25"/>
      <c r="FK299" s="25"/>
      <c r="FL299" s="25"/>
      <c r="FM299" s="25"/>
      <c r="FN299" s="25"/>
      <c r="FO299" s="25"/>
      <c r="FP299" s="25"/>
      <c r="FQ299" s="25"/>
      <c r="FR299" s="25"/>
      <c r="FS299" s="25"/>
      <c r="FT299" s="25"/>
      <c r="FU299" s="49"/>
      <c r="FV299" s="21"/>
      <c r="FW299" s="25"/>
      <c r="FX299" s="25"/>
      <c r="FY299" s="25"/>
      <c r="FZ299" s="25"/>
      <c r="GA299" s="25"/>
      <c r="GB299" s="25"/>
      <c r="GC299" s="25"/>
      <c r="GD299" s="25"/>
      <c r="GE299" s="25"/>
      <c r="GF299" s="25"/>
      <c r="GG299" s="25"/>
      <c r="GH299" s="25"/>
      <c r="GI299" s="25"/>
      <c r="GJ299" s="25"/>
      <c r="GK299" s="25"/>
      <c r="GL299" s="25"/>
      <c r="GM299" s="25"/>
      <c r="GN299" s="25"/>
    </row>
    <row r="300" spans="10:196" x14ac:dyDescent="0.3">
      <c r="N300" s="2"/>
      <c r="O300" s="25"/>
      <c r="P300" s="25"/>
      <c r="Q300" s="25"/>
      <c r="R300" s="25"/>
      <c r="S300" s="25"/>
      <c r="T300" s="25"/>
      <c r="U300" s="25"/>
      <c r="V300" s="2"/>
      <c r="W300" s="2"/>
      <c r="X300" s="2"/>
      <c r="Y300" s="25"/>
      <c r="Z300" s="25"/>
      <c r="AA300" s="25"/>
      <c r="AB300" s="2"/>
      <c r="AC300" s="25"/>
      <c r="AD300" s="25"/>
      <c r="AE300" s="25"/>
      <c r="AF300" s="25"/>
      <c r="AG300" s="25"/>
      <c r="AH300" s="25"/>
      <c r="AI300" s="25"/>
      <c r="AJ300" s="25"/>
      <c r="AK300" s="25"/>
      <c r="AL300" s="25"/>
      <c r="AM300" s="25"/>
      <c r="AN300" s="25"/>
      <c r="AO300" s="25"/>
      <c r="AP300" s="25"/>
      <c r="AQ300" s="25"/>
      <c r="AR300" s="142"/>
      <c r="AS300" s="18">
        <v>5</v>
      </c>
      <c r="AT300" s="26" t="s">
        <v>122</v>
      </c>
      <c r="AU300" s="4" t="str">
        <f t="shared" si="388"/>
        <v>FAIL</v>
      </c>
      <c r="AV300" s="26">
        <v>1</v>
      </c>
      <c r="AW300" s="26">
        <v>1</v>
      </c>
      <c r="AX300" s="26">
        <v>3</v>
      </c>
      <c r="AY300" s="26">
        <v>3</v>
      </c>
      <c r="AZ300" s="26">
        <v>3</v>
      </c>
      <c r="BA300" s="26">
        <v>1</v>
      </c>
      <c r="BB300" s="26">
        <v>1</v>
      </c>
      <c r="BC300" s="26">
        <v>1</v>
      </c>
      <c r="BD300" s="26">
        <f t="shared" ref="BD300:BG300" si="407">BD267</f>
        <v>241</v>
      </c>
      <c r="BE300" s="26">
        <f t="shared" si="404"/>
        <v>246</v>
      </c>
      <c r="BF300" s="26">
        <f t="shared" si="407"/>
        <v>251</v>
      </c>
      <c r="BG300" s="63">
        <f t="shared" si="407"/>
        <v>5</v>
      </c>
      <c r="BH300" s="26"/>
      <c r="BI300" s="138">
        <f t="shared" si="390"/>
        <v>241</v>
      </c>
      <c r="BJ300" s="138">
        <f t="shared" si="391"/>
        <v>482</v>
      </c>
      <c r="BK300" s="138">
        <f t="shared" si="392"/>
        <v>733</v>
      </c>
      <c r="BL300" s="138">
        <f t="shared" si="393"/>
        <v>984</v>
      </c>
      <c r="BM300" s="138">
        <f t="shared" si="394"/>
        <v>1235</v>
      </c>
      <c r="BN300" s="138">
        <f t="shared" si="395"/>
        <v>1476</v>
      </c>
      <c r="BO300" s="138">
        <f t="shared" si="396"/>
        <v>1717</v>
      </c>
      <c r="BP300" s="138">
        <f t="shared" si="397"/>
        <v>0</v>
      </c>
      <c r="BQ300" s="26"/>
      <c r="BR300" s="26" t="str">
        <f t="shared" si="370"/>
        <v>yes3</v>
      </c>
      <c r="BS300" s="26" t="str">
        <f t="shared" si="376"/>
        <v>Int</v>
      </c>
      <c r="BT300" s="26"/>
      <c r="BU300" s="26"/>
      <c r="BV300" s="1">
        <f t="shared" si="398"/>
        <v>0</v>
      </c>
      <c r="BW300" s="1">
        <f t="shared" si="398"/>
        <v>0</v>
      </c>
      <c r="BX300" s="1">
        <f t="shared" si="398"/>
        <v>0</v>
      </c>
      <c r="BY300" s="1">
        <f t="shared" si="398"/>
        <v>0</v>
      </c>
      <c r="BZ300" s="1">
        <f t="shared" si="398"/>
        <v>0</v>
      </c>
      <c r="CA300" s="1">
        <f t="shared" si="398"/>
        <v>0</v>
      </c>
      <c r="CB300" s="1">
        <f t="shared" si="398"/>
        <v>0</v>
      </c>
      <c r="CC300" s="1">
        <f t="shared" si="398"/>
        <v>0</v>
      </c>
      <c r="CD300" s="1">
        <f t="shared" si="398"/>
        <v>0</v>
      </c>
      <c r="CE300" s="1">
        <f t="shared" si="398"/>
        <v>0</v>
      </c>
      <c r="CF300" s="1">
        <f t="shared" si="399"/>
        <v>0</v>
      </c>
      <c r="CG300" s="1">
        <f t="shared" si="399"/>
        <v>0</v>
      </c>
      <c r="CH300" s="1">
        <f t="shared" si="399"/>
        <v>1</v>
      </c>
      <c r="CI300" s="1">
        <f t="shared" si="399"/>
        <v>0</v>
      </c>
      <c r="CJ300" s="1">
        <f t="shared" si="399"/>
        <v>0</v>
      </c>
      <c r="CK300" s="1">
        <f t="shared" si="399"/>
        <v>0</v>
      </c>
      <c r="CL300" s="1">
        <f t="shared" si="399"/>
        <v>0</v>
      </c>
      <c r="CM300" s="1">
        <f t="shared" si="399"/>
        <v>0</v>
      </c>
      <c r="CN300" s="1">
        <f t="shared" si="399"/>
        <v>0</v>
      </c>
      <c r="CO300" s="1">
        <f t="shared" si="399"/>
        <v>0</v>
      </c>
      <c r="CP300" s="1">
        <f t="shared" si="400"/>
        <v>0</v>
      </c>
      <c r="CQ300" s="1">
        <f t="shared" si="400"/>
        <v>0</v>
      </c>
      <c r="CR300" s="1">
        <f t="shared" si="400"/>
        <v>0</v>
      </c>
      <c r="CS300" s="1">
        <f t="shared" si="400"/>
        <v>0</v>
      </c>
      <c r="CT300" s="1">
        <f t="shared" si="400"/>
        <v>0</v>
      </c>
      <c r="CU300" s="1">
        <f t="shared" si="400"/>
        <v>0</v>
      </c>
      <c r="CV300" s="1">
        <f t="shared" si="400"/>
        <v>0</v>
      </c>
      <c r="CW300" s="1">
        <f t="shared" si="400"/>
        <v>0</v>
      </c>
      <c r="CX300" s="1">
        <f t="shared" si="400"/>
        <v>0</v>
      </c>
      <c r="CY300" s="1">
        <f t="shared" si="400"/>
        <v>0</v>
      </c>
      <c r="CZ300" s="1">
        <f t="shared" si="401"/>
        <v>0</v>
      </c>
      <c r="DA300" s="1">
        <f t="shared" si="401"/>
        <v>0</v>
      </c>
      <c r="DB300" s="1">
        <f t="shared" si="401"/>
        <v>0</v>
      </c>
      <c r="DC300" s="1">
        <f t="shared" si="401"/>
        <v>0</v>
      </c>
      <c r="DD300" s="1">
        <f t="shared" si="401"/>
        <v>0</v>
      </c>
      <c r="DE300" s="1">
        <f t="shared" si="401"/>
        <v>0</v>
      </c>
      <c r="DF300" s="1">
        <f t="shared" si="401"/>
        <v>0</v>
      </c>
      <c r="DG300" s="1">
        <f t="shared" si="401"/>
        <v>0</v>
      </c>
      <c r="DH300" s="1">
        <f t="shared" si="401"/>
        <v>0</v>
      </c>
      <c r="DI300" s="1">
        <f t="shared" si="401"/>
        <v>0</v>
      </c>
      <c r="DJ300" s="1">
        <f t="shared" si="402"/>
        <v>0</v>
      </c>
      <c r="DK300" s="1">
        <f t="shared" si="402"/>
        <v>0</v>
      </c>
      <c r="DL300" s="1">
        <f t="shared" si="402"/>
        <v>0</v>
      </c>
      <c r="DM300" s="1">
        <f t="shared" si="402"/>
        <v>1</v>
      </c>
      <c r="DN300" s="1">
        <f t="shared" si="402"/>
        <v>0</v>
      </c>
      <c r="DO300" s="1">
        <f t="shared" si="402"/>
        <v>0</v>
      </c>
      <c r="DP300" s="25"/>
      <c r="DS300" s="26"/>
      <c r="DT300" s="26"/>
      <c r="DU300" s="142"/>
      <c r="DV300" s="26"/>
      <c r="DW300" s="48">
        <v>287</v>
      </c>
      <c r="DX300" s="26" t="str">
        <f>IFERROR(INDEX(AT$11:AT$2000,_xlfn.AGGREGATE(15,6,(ROW(AT$11:AT$2000)-ROW(AT$11)+1)/($AU$11:$AU$2000=$DY$8),ROWS(DX$11:DX300))),"")</f>
        <v/>
      </c>
      <c r="DY300" s="4" t="str">
        <f>IFERROR(INDEX(AU$11:AU$2000,_xlfn.AGGREGATE(15,6,(ROW(AU$11:AU$2000)-ROW(AU$11)+1)/($AU$11:$AU$2000=$DY$8),ROWS(DY$11:DY300))),"")</f>
        <v/>
      </c>
      <c r="DZ300" s="26" t="str">
        <f>IFERROR(INDEX(AV$11:AV$2000,_xlfn.AGGREGATE(15,6,(ROW(AV$11:AV$2000)-ROW(AV$11)+1)/($AU$11:$AU$2000=$DY$8),ROWS(DZ$11:DZ300))),"")</f>
        <v/>
      </c>
      <c r="EA300" s="26" t="str">
        <f>IFERROR(INDEX(AW$11:AW$2000,_xlfn.AGGREGATE(15,6,(ROW(AW$11:AW$2000)-ROW(AW$11)+1)/($AU$11:$AU$2000=$DY$8),ROWS(EA$11:EA300))),"")</f>
        <v/>
      </c>
      <c r="EB300" s="26" t="str">
        <f>IFERROR(INDEX(AX$11:AX$2000,_xlfn.AGGREGATE(15,6,(ROW(AX$11:AX$2000)-ROW(AX$11)+1)/($AU$11:$AU$2000=$DY$8),ROWS(EB$11:EB300))),"")</f>
        <v/>
      </c>
      <c r="EC300" s="26" t="str">
        <f>IFERROR(INDEX(AY$11:AY$2000,_xlfn.AGGREGATE(15,6,(ROW(AY$11:AY$2000)-ROW(AY$11)+1)/($AU$11:$AU$2000=$DY$8),ROWS(EC$11:EC300))),"")</f>
        <v/>
      </c>
      <c r="ED300" s="26" t="str">
        <f>IFERROR(INDEX(AZ$11:AZ$2000,_xlfn.AGGREGATE(15,6,(ROW(AZ$11:AZ$2000)-ROW(AZ$11)+1)/($AU$11:$AU$2000=$DY$8),ROWS(ED$11:ED300))),"")</f>
        <v/>
      </c>
      <c r="EE300" s="26" t="str">
        <f>IFERROR(INDEX(BA$11:BA$2000,_xlfn.AGGREGATE(15,6,(ROW(BA$11:BA$2000)-ROW(BA$11)+1)/($AU$11:$AU$2000=$DY$8),ROWS(EE$11:EE300))),"")</f>
        <v/>
      </c>
      <c r="EF300" s="26" t="str">
        <f>IFERROR(INDEX(BB$11:BB$2000,_xlfn.AGGREGATE(15,6,(ROW(BB$11:BB$2000)-ROW(BB$11)+1)/($AU$11:$AU$2000=$DY$8),ROWS(EF$11:EF300))),"")</f>
        <v/>
      </c>
      <c r="EG300" s="26" t="str">
        <f>IFERROR(INDEX(BC$11:BC$2000,_xlfn.AGGREGATE(15,6,(ROW(BC$11:BC$2000)-ROW(BC$11)+1)/($AU$11:$AU$2000=$DY$8),ROWS(EG$11:EG300))),"")</f>
        <v/>
      </c>
      <c r="EH300" s="26" t="str">
        <f>IFERROR(INDEX(BD$11:BD$2000,_xlfn.AGGREGATE(15,6,(ROW(BD$11:BD$2000)-ROW(BD$11)+1)/($AU$11:$AU$2000=$DY$8),ROWS(EH$11:EH300))),"")</f>
        <v/>
      </c>
      <c r="EI300" s="26" t="str">
        <f>IFERROR(INDEX(BE$11:BE$2000,_xlfn.AGGREGATE(15,6,(ROW(BE$11:BE$2000)-ROW(BE$11)+1)/($AU$11:$AU$2000=$DY$8),ROWS(EI$11:EI300))),"")</f>
        <v/>
      </c>
      <c r="EJ300" s="26" t="str">
        <f>IFERROR(INDEX(BF$11:BF$2000,_xlfn.AGGREGATE(15,6,(ROW(BF$11:BF$2000)-ROW(BF$11)+1)/($AU$11:$AU$2000=$DY$8),ROWS(EJ$11:EJ300))),"")</f>
        <v/>
      </c>
      <c r="EK300" s="26" t="str">
        <f>IFERROR(INDEX(BG$11:BG$2000,_xlfn.AGGREGATE(15,6,(ROW(BG$11:BG$2000)-ROW(BG$11)+1)/($AU$11:$AU$2000=$DY$8),ROWS(EK$11:EK300))),"")</f>
        <v/>
      </c>
      <c r="EL300" s="26" t="str">
        <f>IFERROR(INDEX(BH$11:BH$2000,_xlfn.AGGREGATE(15,6,(ROW(BH$11:BH$2000)-ROW(BH$11)+1)/($AU$11:$AU$2000=$DY$8),ROWS(EL$11:EL300))),"")</f>
        <v/>
      </c>
      <c r="EM300" s="26" t="str">
        <f>IFERROR(INDEX(BI$11:BI$2000,_xlfn.AGGREGATE(15,6,(ROW(BI$11:BI$2000)-ROW(BI$11)+1)/($AU$11:$AU$2000=$DY$8),ROWS(EM$11:EM300))),"")</f>
        <v/>
      </c>
      <c r="EN300" s="26" t="str">
        <f>IFERROR(INDEX(BJ$11:BJ$2000,_xlfn.AGGREGATE(15,6,(ROW(BJ$11:BJ$2000)-ROW(BJ$11)+1)/($AU$11:$AU$2000=$DY$8),ROWS(EN$11:EN300))),"")</f>
        <v/>
      </c>
      <c r="EO300" s="26" t="str">
        <f>IFERROR(INDEX(BK$11:BK$2000,_xlfn.AGGREGATE(15,6,(ROW(BK$11:BK$2000)-ROW(BK$11)+1)/($AU$11:$AU$2000=$DY$8),ROWS(EO$11:EO300))),"")</f>
        <v/>
      </c>
      <c r="EP300" s="26" t="str">
        <f>IFERROR(INDEX(BL$11:BL$2000,_xlfn.AGGREGATE(15,6,(ROW(BL$11:BL$2000)-ROW(BL$11)+1)/($AU$11:$AU$2000=$DY$8),ROWS(EP$11:EP300))),"")</f>
        <v/>
      </c>
      <c r="EQ300" s="26" t="str">
        <f>IFERROR(INDEX(BM$11:BM$2000,_xlfn.AGGREGATE(15,6,(ROW(BM$11:BM$2000)-ROW(BM$11)+1)/($AU$11:$AU$2000=$DY$8),ROWS(EQ$11:EQ300))),"")</f>
        <v/>
      </c>
      <c r="ER300" s="26" t="str">
        <f>IFERROR(INDEX(BN$11:BN$2000,_xlfn.AGGREGATE(15,6,(ROW(BN$11:BN$2000)-ROW(BN$11)+1)/($AU$11:$AU$2000=$DY$8),ROWS(ER$11:ER300))),"")</f>
        <v/>
      </c>
      <c r="ES300" s="26" t="str">
        <f>IFERROR(INDEX(BO$11:BO$2000,_xlfn.AGGREGATE(15,6,(ROW(BO$11:BO$2000)-ROW(BO$11)+1)/($AU$11:$AU$2000=$DY$8),ROWS(ES$11:ES300))),"")</f>
        <v/>
      </c>
      <c r="ET300" s="63" t="str">
        <f>IFERROR(INDEX(BP$11:BP$2000,_xlfn.AGGREGATE(15,6,(ROW(BP$11:BP$2000)-ROW(BP$11)+1)/($AU$11:$AU$2000=$DY$8),ROWS(ET$11:ET300))),"")</f>
        <v/>
      </c>
      <c r="EU300" s="25"/>
      <c r="EX300" s="25"/>
      <c r="EY300" s="25"/>
      <c r="EZ300" s="25"/>
      <c r="FA300" s="25"/>
      <c r="FB300" s="25"/>
      <c r="FC300" s="25"/>
      <c r="FD300" s="25"/>
      <c r="FE300" s="25"/>
      <c r="FF300" s="25"/>
      <c r="FG300" s="25"/>
      <c r="FH300" s="25"/>
      <c r="FI300" s="25"/>
      <c r="FJ300" s="25"/>
      <c r="FK300" s="25"/>
      <c r="FL300" s="25"/>
      <c r="FM300" s="25"/>
      <c r="FN300" s="25"/>
      <c r="FO300" s="25"/>
      <c r="FP300" s="25"/>
      <c r="FQ300" s="25"/>
      <c r="FR300" s="25"/>
      <c r="FS300" s="25"/>
      <c r="FT300" s="25"/>
      <c r="FU300" s="49"/>
      <c r="FV300" s="21"/>
      <c r="FW300" s="25"/>
      <c r="FX300" s="25"/>
      <c r="FY300" s="25"/>
      <c r="FZ300" s="25"/>
      <c r="GA300" s="25"/>
      <c r="GB300" s="25"/>
      <c r="GC300" s="25"/>
      <c r="GD300" s="25"/>
      <c r="GE300" s="25"/>
      <c r="GF300" s="25"/>
      <c r="GG300" s="25"/>
      <c r="GH300" s="25"/>
      <c r="GI300" s="25"/>
      <c r="GJ300" s="25"/>
      <c r="GK300" s="25"/>
      <c r="GL300" s="25"/>
      <c r="GM300" s="25"/>
      <c r="GN300" s="25"/>
    </row>
    <row r="301" spans="10:196" x14ac:dyDescent="0.3">
      <c r="J301" s="5"/>
      <c r="K301" s="5"/>
      <c r="L301" s="5"/>
      <c r="M301" s="5"/>
      <c r="N301" s="5"/>
      <c r="O301" s="5"/>
      <c r="P301" s="5"/>
      <c r="Q301" s="5"/>
      <c r="R301" s="5"/>
      <c r="S301" s="5"/>
      <c r="T301" s="5"/>
      <c r="U301" s="5"/>
      <c r="V301" s="5"/>
      <c r="W301" s="5"/>
      <c r="X301" s="5"/>
      <c r="Y301" s="5"/>
      <c r="Z301" s="5"/>
      <c r="AA301" s="5"/>
      <c r="AB301" s="5"/>
      <c r="AC301" s="151"/>
      <c r="AD301" s="151"/>
      <c r="AE301" s="53"/>
      <c r="AF301" s="151"/>
      <c r="AG301" s="151"/>
      <c r="AH301" s="151"/>
      <c r="AI301" s="151"/>
      <c r="AJ301" s="151"/>
      <c r="AK301" s="202"/>
      <c r="AL301" s="202"/>
      <c r="AM301" s="202"/>
      <c r="AN301" s="202"/>
      <c r="AO301" s="202"/>
      <c r="AP301" s="202"/>
      <c r="AQ301" s="53"/>
      <c r="AR301" s="144"/>
      <c r="AS301" s="18">
        <v>6</v>
      </c>
      <c r="AT301" s="26" t="s">
        <v>122</v>
      </c>
      <c r="AU301" s="4" t="str">
        <f t="shared" si="388"/>
        <v>FAIL</v>
      </c>
      <c r="AV301" s="26">
        <v>1</v>
      </c>
      <c r="AW301" s="26">
        <v>1</v>
      </c>
      <c r="AX301" s="26">
        <v>3</v>
      </c>
      <c r="AY301" s="26">
        <v>3</v>
      </c>
      <c r="AZ301" s="26">
        <v>3</v>
      </c>
      <c r="BA301" s="26">
        <v>1</v>
      </c>
      <c r="BB301" s="26">
        <v>1</v>
      </c>
      <c r="BC301" s="26">
        <v>1</v>
      </c>
      <c r="BD301" s="26">
        <f t="shared" ref="BD301:BG301" si="408">BD268</f>
        <v>240</v>
      </c>
      <c r="BE301" s="26">
        <f t="shared" si="404"/>
        <v>246</v>
      </c>
      <c r="BF301" s="26">
        <f t="shared" si="408"/>
        <v>252</v>
      </c>
      <c r="BG301" s="63">
        <f t="shared" si="408"/>
        <v>6</v>
      </c>
      <c r="BH301" s="26"/>
      <c r="BI301" s="138">
        <f t="shared" si="390"/>
        <v>240</v>
      </c>
      <c r="BJ301" s="138">
        <f t="shared" si="391"/>
        <v>480</v>
      </c>
      <c r="BK301" s="138">
        <f t="shared" si="392"/>
        <v>732</v>
      </c>
      <c r="BL301" s="138">
        <f t="shared" si="393"/>
        <v>984</v>
      </c>
      <c r="BM301" s="138">
        <f t="shared" si="394"/>
        <v>1236</v>
      </c>
      <c r="BN301" s="138">
        <f t="shared" si="395"/>
        <v>1476</v>
      </c>
      <c r="BO301" s="138">
        <f t="shared" si="396"/>
        <v>1716</v>
      </c>
      <c r="BP301" s="138">
        <f t="shared" si="397"/>
        <v>0</v>
      </c>
      <c r="BQ301" s="26"/>
      <c r="BR301" s="26" t="str">
        <f t="shared" si="370"/>
        <v>yes3</v>
      </c>
      <c r="BS301" s="26" t="str">
        <f t="shared" si="376"/>
        <v>Int</v>
      </c>
      <c r="BT301" s="26"/>
      <c r="BU301" s="26"/>
      <c r="BV301" s="1">
        <f t="shared" si="398"/>
        <v>0</v>
      </c>
      <c r="BW301" s="1">
        <f t="shared" si="398"/>
        <v>0</v>
      </c>
      <c r="BX301" s="1">
        <f t="shared" si="398"/>
        <v>0</v>
      </c>
      <c r="BY301" s="1">
        <f t="shared" si="398"/>
        <v>0</v>
      </c>
      <c r="BZ301" s="1">
        <f t="shared" si="398"/>
        <v>0</v>
      </c>
      <c r="CA301" s="1">
        <f t="shared" si="398"/>
        <v>0</v>
      </c>
      <c r="CB301" s="1">
        <f t="shared" si="398"/>
        <v>0</v>
      </c>
      <c r="CC301" s="1">
        <f t="shared" si="398"/>
        <v>0</v>
      </c>
      <c r="CD301" s="1">
        <f t="shared" si="398"/>
        <v>0</v>
      </c>
      <c r="CE301" s="1">
        <f t="shared" si="398"/>
        <v>0</v>
      </c>
      <c r="CF301" s="1">
        <f t="shared" si="399"/>
        <v>0</v>
      </c>
      <c r="CG301" s="1">
        <f t="shared" si="399"/>
        <v>0</v>
      </c>
      <c r="CH301" s="1">
        <f t="shared" si="399"/>
        <v>0</v>
      </c>
      <c r="CI301" s="1">
        <f t="shared" si="399"/>
        <v>0</v>
      </c>
      <c r="CJ301" s="1">
        <f t="shared" si="399"/>
        <v>0</v>
      </c>
      <c r="CK301" s="1">
        <f t="shared" si="399"/>
        <v>0</v>
      </c>
      <c r="CL301" s="1">
        <f t="shared" si="399"/>
        <v>0</v>
      </c>
      <c r="CM301" s="1">
        <f t="shared" si="399"/>
        <v>0</v>
      </c>
      <c r="CN301" s="1">
        <f t="shared" si="399"/>
        <v>0</v>
      </c>
      <c r="CO301" s="1">
        <f t="shared" si="399"/>
        <v>0</v>
      </c>
      <c r="CP301" s="1">
        <f t="shared" si="400"/>
        <v>0</v>
      </c>
      <c r="CQ301" s="1">
        <f t="shared" si="400"/>
        <v>0</v>
      </c>
      <c r="CR301" s="1">
        <f t="shared" si="400"/>
        <v>0</v>
      </c>
      <c r="CS301" s="1">
        <f t="shared" si="400"/>
        <v>0</v>
      </c>
      <c r="CT301" s="1">
        <f t="shared" si="400"/>
        <v>0</v>
      </c>
      <c r="CU301" s="1">
        <f t="shared" si="400"/>
        <v>0</v>
      </c>
      <c r="CV301" s="1">
        <f t="shared" si="400"/>
        <v>0</v>
      </c>
      <c r="CW301" s="1">
        <f t="shared" si="400"/>
        <v>0</v>
      </c>
      <c r="CX301" s="1">
        <f t="shared" si="400"/>
        <v>0</v>
      </c>
      <c r="CY301" s="1">
        <f t="shared" si="400"/>
        <v>0</v>
      </c>
      <c r="CZ301" s="1">
        <f t="shared" si="401"/>
        <v>0</v>
      </c>
      <c r="DA301" s="1">
        <f t="shared" si="401"/>
        <v>0</v>
      </c>
      <c r="DB301" s="1">
        <f t="shared" si="401"/>
        <v>0</v>
      </c>
      <c r="DC301" s="1">
        <f t="shared" si="401"/>
        <v>0</v>
      </c>
      <c r="DD301" s="1">
        <f t="shared" si="401"/>
        <v>0</v>
      </c>
      <c r="DE301" s="1">
        <f t="shared" si="401"/>
        <v>0</v>
      </c>
      <c r="DF301" s="1">
        <f t="shared" si="401"/>
        <v>0</v>
      </c>
      <c r="DG301" s="1">
        <f t="shared" si="401"/>
        <v>0</v>
      </c>
      <c r="DH301" s="1">
        <f t="shared" si="401"/>
        <v>0</v>
      </c>
      <c r="DI301" s="1">
        <f t="shared" si="401"/>
        <v>0</v>
      </c>
      <c r="DJ301" s="1">
        <f t="shared" si="402"/>
        <v>0</v>
      </c>
      <c r="DK301" s="1">
        <f t="shared" si="402"/>
        <v>0</v>
      </c>
      <c r="DL301" s="1">
        <f t="shared" si="402"/>
        <v>0</v>
      </c>
      <c r="DM301" s="1">
        <f t="shared" si="402"/>
        <v>1</v>
      </c>
      <c r="DN301" s="1">
        <f t="shared" si="402"/>
        <v>0</v>
      </c>
      <c r="DO301" s="1">
        <f t="shared" si="402"/>
        <v>0</v>
      </c>
      <c r="DP301" s="25"/>
      <c r="DS301" s="26"/>
      <c r="DT301" s="26"/>
      <c r="DU301" s="142"/>
      <c r="DV301" s="26"/>
      <c r="DW301" s="48">
        <v>288</v>
      </c>
      <c r="DX301" s="26" t="str">
        <f>IFERROR(INDEX(AT$11:AT$2000,_xlfn.AGGREGATE(15,6,(ROW(AT$11:AT$2000)-ROW(AT$11)+1)/($AU$11:$AU$2000=$DY$8),ROWS(DX$11:DX301))),"")</f>
        <v/>
      </c>
      <c r="DY301" s="4" t="str">
        <f>IFERROR(INDEX(AU$11:AU$2000,_xlfn.AGGREGATE(15,6,(ROW(AU$11:AU$2000)-ROW(AU$11)+1)/($AU$11:$AU$2000=$DY$8),ROWS(DY$11:DY301))),"")</f>
        <v/>
      </c>
      <c r="DZ301" s="26" t="str">
        <f>IFERROR(INDEX(AV$11:AV$2000,_xlfn.AGGREGATE(15,6,(ROW(AV$11:AV$2000)-ROW(AV$11)+1)/($AU$11:$AU$2000=$DY$8),ROWS(DZ$11:DZ301))),"")</f>
        <v/>
      </c>
      <c r="EA301" s="26" t="str">
        <f>IFERROR(INDEX(AW$11:AW$2000,_xlfn.AGGREGATE(15,6,(ROW(AW$11:AW$2000)-ROW(AW$11)+1)/($AU$11:$AU$2000=$DY$8),ROWS(EA$11:EA301))),"")</f>
        <v/>
      </c>
      <c r="EB301" s="26" t="str">
        <f>IFERROR(INDEX(AX$11:AX$2000,_xlfn.AGGREGATE(15,6,(ROW(AX$11:AX$2000)-ROW(AX$11)+1)/($AU$11:$AU$2000=$DY$8),ROWS(EB$11:EB301))),"")</f>
        <v/>
      </c>
      <c r="EC301" s="26" t="str">
        <f>IFERROR(INDEX(AY$11:AY$2000,_xlfn.AGGREGATE(15,6,(ROW(AY$11:AY$2000)-ROW(AY$11)+1)/($AU$11:$AU$2000=$DY$8),ROWS(EC$11:EC301))),"")</f>
        <v/>
      </c>
      <c r="ED301" s="26" t="str">
        <f>IFERROR(INDEX(AZ$11:AZ$2000,_xlfn.AGGREGATE(15,6,(ROW(AZ$11:AZ$2000)-ROW(AZ$11)+1)/($AU$11:$AU$2000=$DY$8),ROWS(ED$11:ED301))),"")</f>
        <v/>
      </c>
      <c r="EE301" s="26" t="str">
        <f>IFERROR(INDEX(BA$11:BA$2000,_xlfn.AGGREGATE(15,6,(ROW(BA$11:BA$2000)-ROW(BA$11)+1)/($AU$11:$AU$2000=$DY$8),ROWS(EE$11:EE301))),"")</f>
        <v/>
      </c>
      <c r="EF301" s="26" t="str">
        <f>IFERROR(INDEX(BB$11:BB$2000,_xlfn.AGGREGATE(15,6,(ROW(BB$11:BB$2000)-ROW(BB$11)+1)/($AU$11:$AU$2000=$DY$8),ROWS(EF$11:EF301))),"")</f>
        <v/>
      </c>
      <c r="EG301" s="26" t="str">
        <f>IFERROR(INDEX(BC$11:BC$2000,_xlfn.AGGREGATE(15,6,(ROW(BC$11:BC$2000)-ROW(BC$11)+1)/($AU$11:$AU$2000=$DY$8),ROWS(EG$11:EG301))),"")</f>
        <v/>
      </c>
      <c r="EH301" s="26" t="str">
        <f>IFERROR(INDEX(BD$11:BD$2000,_xlfn.AGGREGATE(15,6,(ROW(BD$11:BD$2000)-ROW(BD$11)+1)/($AU$11:$AU$2000=$DY$8),ROWS(EH$11:EH301))),"")</f>
        <v/>
      </c>
      <c r="EI301" s="26" t="str">
        <f>IFERROR(INDEX(BE$11:BE$2000,_xlfn.AGGREGATE(15,6,(ROW(BE$11:BE$2000)-ROW(BE$11)+1)/($AU$11:$AU$2000=$DY$8),ROWS(EI$11:EI301))),"")</f>
        <v/>
      </c>
      <c r="EJ301" s="26" t="str">
        <f>IFERROR(INDEX(BF$11:BF$2000,_xlfn.AGGREGATE(15,6,(ROW(BF$11:BF$2000)-ROW(BF$11)+1)/($AU$11:$AU$2000=$DY$8),ROWS(EJ$11:EJ301))),"")</f>
        <v/>
      </c>
      <c r="EK301" s="26" t="str">
        <f>IFERROR(INDEX(BG$11:BG$2000,_xlfn.AGGREGATE(15,6,(ROW(BG$11:BG$2000)-ROW(BG$11)+1)/($AU$11:$AU$2000=$DY$8),ROWS(EK$11:EK301))),"")</f>
        <v/>
      </c>
      <c r="EL301" s="26" t="str">
        <f>IFERROR(INDEX(BH$11:BH$2000,_xlfn.AGGREGATE(15,6,(ROW(BH$11:BH$2000)-ROW(BH$11)+1)/($AU$11:$AU$2000=$DY$8),ROWS(EL$11:EL301))),"")</f>
        <v/>
      </c>
      <c r="EM301" s="26" t="str">
        <f>IFERROR(INDEX(BI$11:BI$2000,_xlfn.AGGREGATE(15,6,(ROW(BI$11:BI$2000)-ROW(BI$11)+1)/($AU$11:$AU$2000=$DY$8),ROWS(EM$11:EM301))),"")</f>
        <v/>
      </c>
      <c r="EN301" s="26" t="str">
        <f>IFERROR(INDEX(BJ$11:BJ$2000,_xlfn.AGGREGATE(15,6,(ROW(BJ$11:BJ$2000)-ROW(BJ$11)+1)/($AU$11:$AU$2000=$DY$8),ROWS(EN$11:EN301))),"")</f>
        <v/>
      </c>
      <c r="EO301" s="26" t="str">
        <f>IFERROR(INDEX(BK$11:BK$2000,_xlfn.AGGREGATE(15,6,(ROW(BK$11:BK$2000)-ROW(BK$11)+1)/($AU$11:$AU$2000=$DY$8),ROWS(EO$11:EO301))),"")</f>
        <v/>
      </c>
      <c r="EP301" s="26" t="str">
        <f>IFERROR(INDEX(BL$11:BL$2000,_xlfn.AGGREGATE(15,6,(ROW(BL$11:BL$2000)-ROW(BL$11)+1)/($AU$11:$AU$2000=$DY$8),ROWS(EP$11:EP301))),"")</f>
        <v/>
      </c>
      <c r="EQ301" s="26" t="str">
        <f>IFERROR(INDEX(BM$11:BM$2000,_xlfn.AGGREGATE(15,6,(ROW(BM$11:BM$2000)-ROW(BM$11)+1)/($AU$11:$AU$2000=$DY$8),ROWS(EQ$11:EQ301))),"")</f>
        <v/>
      </c>
      <c r="ER301" s="26" t="str">
        <f>IFERROR(INDEX(BN$11:BN$2000,_xlfn.AGGREGATE(15,6,(ROW(BN$11:BN$2000)-ROW(BN$11)+1)/($AU$11:$AU$2000=$DY$8),ROWS(ER$11:ER301))),"")</f>
        <v/>
      </c>
      <c r="ES301" s="26" t="str">
        <f>IFERROR(INDEX(BO$11:BO$2000,_xlfn.AGGREGATE(15,6,(ROW(BO$11:BO$2000)-ROW(BO$11)+1)/($AU$11:$AU$2000=$DY$8),ROWS(ES$11:ES301))),"")</f>
        <v/>
      </c>
      <c r="ET301" s="63" t="str">
        <f>IFERROR(INDEX(BP$11:BP$2000,_xlfn.AGGREGATE(15,6,(ROW(BP$11:BP$2000)-ROW(BP$11)+1)/($AU$11:$AU$2000=$DY$8),ROWS(ET$11:ET301))),"")</f>
        <v/>
      </c>
      <c r="EU301" s="25"/>
      <c r="EX301" s="25"/>
      <c r="EY301" s="25"/>
      <c r="EZ301" s="25"/>
      <c r="FA301" s="25"/>
      <c r="FB301" s="25"/>
      <c r="FC301" s="25"/>
      <c r="FD301" s="25"/>
      <c r="FE301" s="25"/>
      <c r="FF301" s="25"/>
      <c r="FG301" s="25"/>
      <c r="FH301" s="25"/>
      <c r="FI301" s="25"/>
      <c r="FJ301" s="25"/>
      <c r="FK301" s="25"/>
      <c r="FL301" s="25"/>
      <c r="FM301" s="25"/>
      <c r="FN301" s="25"/>
      <c r="FO301" s="25"/>
      <c r="FP301" s="25"/>
      <c r="FQ301" s="25"/>
      <c r="FR301" s="25"/>
      <c r="FS301" s="25"/>
      <c r="FT301" s="25"/>
      <c r="FU301" s="49"/>
      <c r="FV301" s="21"/>
      <c r="FW301" s="25"/>
      <c r="FX301" s="25"/>
      <c r="FY301" s="25"/>
      <c r="FZ301" s="25"/>
      <c r="GA301" s="25"/>
      <c r="GB301" s="25"/>
      <c r="GC301" s="25"/>
      <c r="GD301" s="25"/>
      <c r="GE301" s="25"/>
      <c r="GF301" s="25"/>
      <c r="GG301" s="25"/>
      <c r="GH301" s="25"/>
      <c r="GI301" s="25"/>
      <c r="GJ301" s="25"/>
      <c r="GK301" s="25"/>
      <c r="GL301" s="25"/>
      <c r="GM301" s="25"/>
      <c r="GN301" s="25"/>
    </row>
    <row r="302" spans="10:196" x14ac:dyDescent="0.3">
      <c r="N302" s="2"/>
      <c r="O302" s="25"/>
      <c r="P302" s="25"/>
      <c r="Q302" s="25"/>
      <c r="R302" s="25"/>
      <c r="S302" s="25"/>
      <c r="T302" s="25"/>
      <c r="U302" s="25"/>
      <c r="V302" s="2"/>
      <c r="W302" s="2"/>
      <c r="X302" s="2"/>
      <c r="Y302" s="25"/>
      <c r="Z302" s="25"/>
      <c r="AA302" s="25"/>
      <c r="AB302" s="2"/>
      <c r="AC302" s="25"/>
      <c r="AD302" s="25"/>
      <c r="AE302" s="25"/>
      <c r="AF302" s="25"/>
      <c r="AG302" s="25"/>
      <c r="AH302" s="25"/>
      <c r="AI302" s="25"/>
      <c r="AJ302" s="25"/>
      <c r="AK302" s="25"/>
      <c r="AL302" s="25"/>
      <c r="AM302" s="25"/>
      <c r="AN302" s="25"/>
      <c r="AO302" s="25"/>
      <c r="AP302" s="25"/>
      <c r="AQ302" s="25"/>
      <c r="AR302" s="142"/>
      <c r="AS302" s="18">
        <v>7</v>
      </c>
      <c r="AT302" s="26" t="s">
        <v>122</v>
      </c>
      <c r="AU302" s="4" t="str">
        <f t="shared" si="388"/>
        <v>FAIL</v>
      </c>
      <c r="AV302" s="26">
        <v>1</v>
      </c>
      <c r="AW302" s="26">
        <v>1</v>
      </c>
      <c r="AX302" s="26">
        <v>3</v>
      </c>
      <c r="AY302" s="26">
        <v>3</v>
      </c>
      <c r="AZ302" s="26">
        <v>3</v>
      </c>
      <c r="BA302" s="26">
        <v>1</v>
      </c>
      <c r="BB302" s="26">
        <v>1</v>
      </c>
      <c r="BC302" s="26">
        <v>1</v>
      </c>
      <c r="BD302" s="26">
        <f t="shared" ref="BD302:BG302" si="409">BD269</f>
        <v>239</v>
      </c>
      <c r="BE302" s="26">
        <f t="shared" si="404"/>
        <v>246</v>
      </c>
      <c r="BF302" s="26">
        <f t="shared" si="409"/>
        <v>253</v>
      </c>
      <c r="BG302" s="63">
        <f t="shared" si="409"/>
        <v>7</v>
      </c>
      <c r="BH302" s="26"/>
      <c r="BI302" s="138">
        <f t="shared" si="390"/>
        <v>239</v>
      </c>
      <c r="BJ302" s="138">
        <f t="shared" si="391"/>
        <v>478</v>
      </c>
      <c r="BK302" s="138">
        <f t="shared" si="392"/>
        <v>731</v>
      </c>
      <c r="BL302" s="138">
        <f t="shared" si="393"/>
        <v>984</v>
      </c>
      <c r="BM302" s="138">
        <f t="shared" si="394"/>
        <v>1237</v>
      </c>
      <c r="BN302" s="138">
        <f t="shared" si="395"/>
        <v>1476</v>
      </c>
      <c r="BO302" s="138">
        <f t="shared" si="396"/>
        <v>1715</v>
      </c>
      <c r="BP302" s="138">
        <f t="shared" si="397"/>
        <v>0</v>
      </c>
      <c r="BQ302" s="26"/>
      <c r="BR302" s="26" t="str">
        <f>IF(AND(MAX(BI302:BP302)&gt;$J$24,MAX(BI302:BP302)&lt;$J$25),"yes3",IF(AND(MAX(BI302:BP302)&gt;$J$24,MAX(BI302:BP302)&lt;$J$26),"yes2","no"))</f>
        <v>yes3</v>
      </c>
      <c r="BS302" s="26" t="str">
        <f t="shared" si="376"/>
        <v>Int</v>
      </c>
      <c r="BT302" s="26"/>
      <c r="BU302" s="26"/>
      <c r="BV302" s="1">
        <f t="shared" si="398"/>
        <v>0</v>
      </c>
      <c r="BW302" s="1">
        <f t="shared" si="398"/>
        <v>0</v>
      </c>
      <c r="BX302" s="1">
        <f t="shared" si="398"/>
        <v>0</v>
      </c>
      <c r="BY302" s="1">
        <f t="shared" si="398"/>
        <v>0</v>
      </c>
      <c r="BZ302" s="1">
        <f t="shared" si="398"/>
        <v>0</v>
      </c>
      <c r="CA302" s="1">
        <f t="shared" si="398"/>
        <v>0</v>
      </c>
      <c r="CB302" s="1">
        <f t="shared" si="398"/>
        <v>0</v>
      </c>
      <c r="CC302" s="1">
        <f t="shared" si="398"/>
        <v>0</v>
      </c>
      <c r="CD302" s="1">
        <f t="shared" si="398"/>
        <v>0</v>
      </c>
      <c r="CE302" s="1">
        <f t="shared" si="398"/>
        <v>0</v>
      </c>
      <c r="CF302" s="1">
        <f t="shared" si="399"/>
        <v>0</v>
      </c>
      <c r="CG302" s="1">
        <f t="shared" si="399"/>
        <v>0</v>
      </c>
      <c r="CH302" s="1">
        <f t="shared" si="399"/>
        <v>0</v>
      </c>
      <c r="CI302" s="1">
        <f t="shared" si="399"/>
        <v>0</v>
      </c>
      <c r="CJ302" s="1">
        <f t="shared" si="399"/>
        <v>0</v>
      </c>
      <c r="CK302" s="1">
        <f t="shared" si="399"/>
        <v>0</v>
      </c>
      <c r="CL302" s="1">
        <f t="shared" si="399"/>
        <v>0</v>
      </c>
      <c r="CM302" s="1">
        <f t="shared" si="399"/>
        <v>0</v>
      </c>
      <c r="CN302" s="1">
        <f t="shared" si="399"/>
        <v>1</v>
      </c>
      <c r="CO302" s="1">
        <f t="shared" si="399"/>
        <v>0</v>
      </c>
      <c r="CP302" s="1">
        <f t="shared" si="400"/>
        <v>0</v>
      </c>
      <c r="CQ302" s="1">
        <f t="shared" si="400"/>
        <v>0</v>
      </c>
      <c r="CR302" s="1">
        <f t="shared" si="400"/>
        <v>0</v>
      </c>
      <c r="CS302" s="1">
        <f t="shared" si="400"/>
        <v>0</v>
      </c>
      <c r="CT302" s="1">
        <f t="shared" si="400"/>
        <v>0</v>
      </c>
      <c r="CU302" s="1">
        <f t="shared" si="400"/>
        <v>0</v>
      </c>
      <c r="CV302" s="1">
        <f t="shared" si="400"/>
        <v>0</v>
      </c>
      <c r="CW302" s="1">
        <f t="shared" si="400"/>
        <v>0</v>
      </c>
      <c r="CX302" s="1">
        <f t="shared" si="400"/>
        <v>0</v>
      </c>
      <c r="CY302" s="1">
        <f t="shared" si="400"/>
        <v>0</v>
      </c>
      <c r="CZ302" s="1">
        <f t="shared" si="401"/>
        <v>0</v>
      </c>
      <c r="DA302" s="1">
        <f t="shared" si="401"/>
        <v>0</v>
      </c>
      <c r="DB302" s="1">
        <f t="shared" si="401"/>
        <v>0</v>
      </c>
      <c r="DC302" s="1">
        <f t="shared" si="401"/>
        <v>0</v>
      </c>
      <c r="DD302" s="1">
        <f t="shared" si="401"/>
        <v>0</v>
      </c>
      <c r="DE302" s="1">
        <f t="shared" si="401"/>
        <v>0</v>
      </c>
      <c r="DF302" s="1">
        <f t="shared" si="401"/>
        <v>0</v>
      </c>
      <c r="DG302" s="1">
        <f t="shared" si="401"/>
        <v>0</v>
      </c>
      <c r="DH302" s="1">
        <f t="shared" si="401"/>
        <v>0</v>
      </c>
      <c r="DI302" s="1">
        <f t="shared" si="401"/>
        <v>0</v>
      </c>
      <c r="DJ302" s="1">
        <f t="shared" si="402"/>
        <v>0</v>
      </c>
      <c r="DK302" s="1">
        <f t="shared" si="402"/>
        <v>0</v>
      </c>
      <c r="DL302" s="1">
        <f t="shared" si="402"/>
        <v>0</v>
      </c>
      <c r="DM302" s="1">
        <f t="shared" si="402"/>
        <v>1</v>
      </c>
      <c r="DN302" s="1">
        <f t="shared" si="402"/>
        <v>0</v>
      </c>
      <c r="DO302" s="1">
        <f t="shared" si="402"/>
        <v>0</v>
      </c>
      <c r="DP302" s="25"/>
      <c r="DS302" s="26"/>
      <c r="DT302" s="26"/>
      <c r="DU302" s="142"/>
      <c r="DV302" s="26"/>
      <c r="DW302" s="48">
        <v>289</v>
      </c>
      <c r="DX302" s="26" t="str">
        <f>IFERROR(INDEX(AT$11:AT$2000,_xlfn.AGGREGATE(15,6,(ROW(AT$11:AT$2000)-ROW(AT$11)+1)/($AU$11:$AU$2000=$DY$8),ROWS(DX$11:DX302))),"")</f>
        <v/>
      </c>
      <c r="DY302" s="4" t="str">
        <f>IFERROR(INDEX(AU$11:AU$2000,_xlfn.AGGREGATE(15,6,(ROW(AU$11:AU$2000)-ROW(AU$11)+1)/($AU$11:$AU$2000=$DY$8),ROWS(DY$11:DY302))),"")</f>
        <v/>
      </c>
      <c r="DZ302" s="26" t="str">
        <f>IFERROR(INDEX(AV$11:AV$2000,_xlfn.AGGREGATE(15,6,(ROW(AV$11:AV$2000)-ROW(AV$11)+1)/($AU$11:$AU$2000=$DY$8),ROWS(DZ$11:DZ302))),"")</f>
        <v/>
      </c>
      <c r="EA302" s="26" t="str">
        <f>IFERROR(INDEX(AW$11:AW$2000,_xlfn.AGGREGATE(15,6,(ROW(AW$11:AW$2000)-ROW(AW$11)+1)/($AU$11:$AU$2000=$DY$8),ROWS(EA$11:EA302))),"")</f>
        <v/>
      </c>
      <c r="EB302" s="26" t="str">
        <f>IFERROR(INDEX(AX$11:AX$2000,_xlfn.AGGREGATE(15,6,(ROW(AX$11:AX$2000)-ROW(AX$11)+1)/($AU$11:$AU$2000=$DY$8),ROWS(EB$11:EB302))),"")</f>
        <v/>
      </c>
      <c r="EC302" s="26" t="str">
        <f>IFERROR(INDEX(AY$11:AY$2000,_xlfn.AGGREGATE(15,6,(ROW(AY$11:AY$2000)-ROW(AY$11)+1)/($AU$11:$AU$2000=$DY$8),ROWS(EC$11:EC302))),"")</f>
        <v/>
      </c>
      <c r="ED302" s="26" t="str">
        <f>IFERROR(INDEX(AZ$11:AZ$2000,_xlfn.AGGREGATE(15,6,(ROW(AZ$11:AZ$2000)-ROW(AZ$11)+1)/($AU$11:$AU$2000=$DY$8),ROWS(ED$11:ED302))),"")</f>
        <v/>
      </c>
      <c r="EE302" s="26" t="str">
        <f>IFERROR(INDEX(BA$11:BA$2000,_xlfn.AGGREGATE(15,6,(ROW(BA$11:BA$2000)-ROW(BA$11)+1)/($AU$11:$AU$2000=$DY$8),ROWS(EE$11:EE302))),"")</f>
        <v/>
      </c>
      <c r="EF302" s="26" t="str">
        <f>IFERROR(INDEX(BB$11:BB$2000,_xlfn.AGGREGATE(15,6,(ROW(BB$11:BB$2000)-ROW(BB$11)+1)/($AU$11:$AU$2000=$DY$8),ROWS(EF$11:EF302))),"")</f>
        <v/>
      </c>
      <c r="EG302" s="26" t="str">
        <f>IFERROR(INDEX(BC$11:BC$2000,_xlfn.AGGREGATE(15,6,(ROW(BC$11:BC$2000)-ROW(BC$11)+1)/($AU$11:$AU$2000=$DY$8),ROWS(EG$11:EG302))),"")</f>
        <v/>
      </c>
      <c r="EH302" s="26" t="str">
        <f>IFERROR(INDEX(BD$11:BD$2000,_xlfn.AGGREGATE(15,6,(ROW(BD$11:BD$2000)-ROW(BD$11)+1)/($AU$11:$AU$2000=$DY$8),ROWS(EH$11:EH302))),"")</f>
        <v/>
      </c>
      <c r="EI302" s="26" t="str">
        <f>IFERROR(INDEX(BE$11:BE$2000,_xlfn.AGGREGATE(15,6,(ROW(BE$11:BE$2000)-ROW(BE$11)+1)/($AU$11:$AU$2000=$DY$8),ROWS(EI$11:EI302))),"")</f>
        <v/>
      </c>
      <c r="EJ302" s="26" t="str">
        <f>IFERROR(INDEX(BF$11:BF$2000,_xlfn.AGGREGATE(15,6,(ROW(BF$11:BF$2000)-ROW(BF$11)+1)/($AU$11:$AU$2000=$DY$8),ROWS(EJ$11:EJ302))),"")</f>
        <v/>
      </c>
      <c r="EK302" s="26" t="str">
        <f>IFERROR(INDEX(BG$11:BG$2000,_xlfn.AGGREGATE(15,6,(ROW(BG$11:BG$2000)-ROW(BG$11)+1)/($AU$11:$AU$2000=$DY$8),ROWS(EK$11:EK302))),"")</f>
        <v/>
      </c>
      <c r="EL302" s="26" t="str">
        <f>IFERROR(INDEX(BH$11:BH$2000,_xlfn.AGGREGATE(15,6,(ROW(BH$11:BH$2000)-ROW(BH$11)+1)/($AU$11:$AU$2000=$DY$8),ROWS(EL$11:EL302))),"")</f>
        <v/>
      </c>
      <c r="EM302" s="26" t="str">
        <f>IFERROR(INDEX(BI$11:BI$2000,_xlfn.AGGREGATE(15,6,(ROW(BI$11:BI$2000)-ROW(BI$11)+1)/($AU$11:$AU$2000=$DY$8),ROWS(EM$11:EM302))),"")</f>
        <v/>
      </c>
      <c r="EN302" s="26" t="str">
        <f>IFERROR(INDEX(BJ$11:BJ$2000,_xlfn.AGGREGATE(15,6,(ROW(BJ$11:BJ$2000)-ROW(BJ$11)+1)/($AU$11:$AU$2000=$DY$8),ROWS(EN$11:EN302))),"")</f>
        <v/>
      </c>
      <c r="EO302" s="26" t="str">
        <f>IFERROR(INDEX(BK$11:BK$2000,_xlfn.AGGREGATE(15,6,(ROW(BK$11:BK$2000)-ROW(BK$11)+1)/($AU$11:$AU$2000=$DY$8),ROWS(EO$11:EO302))),"")</f>
        <v/>
      </c>
      <c r="EP302" s="26" t="str">
        <f>IFERROR(INDEX(BL$11:BL$2000,_xlfn.AGGREGATE(15,6,(ROW(BL$11:BL$2000)-ROW(BL$11)+1)/($AU$11:$AU$2000=$DY$8),ROWS(EP$11:EP302))),"")</f>
        <v/>
      </c>
      <c r="EQ302" s="26" t="str">
        <f>IFERROR(INDEX(BM$11:BM$2000,_xlfn.AGGREGATE(15,6,(ROW(BM$11:BM$2000)-ROW(BM$11)+1)/($AU$11:$AU$2000=$DY$8),ROWS(EQ$11:EQ302))),"")</f>
        <v/>
      </c>
      <c r="ER302" s="26" t="str">
        <f>IFERROR(INDEX(BN$11:BN$2000,_xlfn.AGGREGATE(15,6,(ROW(BN$11:BN$2000)-ROW(BN$11)+1)/($AU$11:$AU$2000=$DY$8),ROWS(ER$11:ER302))),"")</f>
        <v/>
      </c>
      <c r="ES302" s="26" t="str">
        <f>IFERROR(INDEX(BO$11:BO$2000,_xlfn.AGGREGATE(15,6,(ROW(BO$11:BO$2000)-ROW(BO$11)+1)/($AU$11:$AU$2000=$DY$8),ROWS(ES$11:ES302))),"")</f>
        <v/>
      </c>
      <c r="ET302" s="63" t="str">
        <f>IFERROR(INDEX(BP$11:BP$2000,_xlfn.AGGREGATE(15,6,(ROW(BP$11:BP$2000)-ROW(BP$11)+1)/($AU$11:$AU$2000=$DY$8),ROWS(ET$11:ET302))),"")</f>
        <v/>
      </c>
      <c r="EU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49"/>
      <c r="FV302" s="21"/>
      <c r="FW302" s="25"/>
      <c r="FX302" s="25"/>
      <c r="FY302" s="25"/>
      <c r="FZ302" s="25"/>
      <c r="GA302" s="25"/>
      <c r="GB302" s="25"/>
      <c r="GC302" s="25"/>
      <c r="GD302" s="25"/>
      <c r="GE302" s="25"/>
      <c r="GF302" s="25"/>
      <c r="GG302" s="25"/>
      <c r="GH302" s="25"/>
      <c r="GI302" s="25"/>
      <c r="GJ302" s="25"/>
      <c r="GK302" s="25"/>
      <c r="GL302" s="25"/>
      <c r="GM302" s="25"/>
      <c r="GN302" s="25"/>
    </row>
    <row r="303" spans="10:196" x14ac:dyDescent="0.3">
      <c r="N303" s="2"/>
      <c r="O303" s="25"/>
      <c r="P303" s="25"/>
      <c r="Q303" s="25"/>
      <c r="R303" s="25"/>
      <c r="S303" s="25"/>
      <c r="T303" s="25"/>
      <c r="U303" s="25"/>
      <c r="V303" s="2"/>
      <c r="W303" s="2"/>
      <c r="X303" s="2"/>
      <c r="Y303" s="25"/>
      <c r="Z303" s="25"/>
      <c r="AA303" s="25"/>
      <c r="AB303" s="2"/>
      <c r="AC303" s="25"/>
      <c r="AD303" s="25"/>
      <c r="AE303" s="25"/>
      <c r="AF303" s="25"/>
      <c r="AG303" s="25"/>
      <c r="AH303" s="25"/>
      <c r="AI303" s="25"/>
      <c r="AJ303" s="25"/>
      <c r="AK303" s="25"/>
      <c r="AL303" s="25"/>
      <c r="AM303" s="25"/>
      <c r="AN303" s="25"/>
      <c r="AO303" s="25"/>
      <c r="AP303" s="25"/>
      <c r="AQ303" s="25"/>
      <c r="AR303" s="142"/>
      <c r="AS303" s="18">
        <v>8</v>
      </c>
      <c r="AT303" s="26" t="s">
        <v>122</v>
      </c>
      <c r="AU303" s="4" t="str">
        <f t="shared" si="388"/>
        <v>FAIL</v>
      </c>
      <c r="AV303" s="26">
        <v>1</v>
      </c>
      <c r="AW303" s="26">
        <v>1</v>
      </c>
      <c r="AX303" s="26">
        <v>3</v>
      </c>
      <c r="AY303" s="26">
        <v>3</v>
      </c>
      <c r="AZ303" s="26">
        <v>3</v>
      </c>
      <c r="BA303" s="26">
        <v>1</v>
      </c>
      <c r="BB303" s="26">
        <v>1</v>
      </c>
      <c r="BC303" s="26">
        <v>1</v>
      </c>
      <c r="BD303" s="26">
        <f t="shared" ref="BD303:BG303" si="410">BD270</f>
        <v>238</v>
      </c>
      <c r="BE303" s="26">
        <f t="shared" si="404"/>
        <v>246</v>
      </c>
      <c r="BF303" s="26">
        <f t="shared" si="410"/>
        <v>254</v>
      </c>
      <c r="BG303" s="63">
        <f t="shared" si="410"/>
        <v>8</v>
      </c>
      <c r="BH303" s="26"/>
      <c r="BI303" s="138">
        <f t="shared" si="390"/>
        <v>238</v>
      </c>
      <c r="BJ303" s="138">
        <f t="shared" si="391"/>
        <v>476</v>
      </c>
      <c r="BK303" s="138">
        <f t="shared" si="392"/>
        <v>730</v>
      </c>
      <c r="BL303" s="138">
        <f t="shared" si="393"/>
        <v>984</v>
      </c>
      <c r="BM303" s="138">
        <f t="shared" si="394"/>
        <v>1238</v>
      </c>
      <c r="BN303" s="138">
        <f t="shared" si="395"/>
        <v>1476</v>
      </c>
      <c r="BO303" s="138">
        <f t="shared" si="396"/>
        <v>1714</v>
      </c>
      <c r="BP303" s="138">
        <f t="shared" si="397"/>
        <v>0</v>
      </c>
      <c r="BQ303" s="26"/>
      <c r="BR303" s="26" t="str">
        <f t="shared" si="370"/>
        <v>yes3</v>
      </c>
      <c r="BS303" s="26" t="str">
        <f t="shared" si="376"/>
        <v>Int</v>
      </c>
      <c r="BT303" s="26"/>
      <c r="BU303" s="26"/>
      <c r="BV303" s="1">
        <f t="shared" si="398"/>
        <v>0</v>
      </c>
      <c r="BW303" s="1">
        <f t="shared" si="398"/>
        <v>0</v>
      </c>
      <c r="BX303" s="1">
        <f t="shared" si="398"/>
        <v>0</v>
      </c>
      <c r="BY303" s="1">
        <f t="shared" si="398"/>
        <v>0</v>
      </c>
      <c r="BZ303" s="1">
        <f t="shared" si="398"/>
        <v>0</v>
      </c>
      <c r="CA303" s="1">
        <f t="shared" si="398"/>
        <v>0</v>
      </c>
      <c r="CB303" s="1">
        <f t="shared" si="398"/>
        <v>0</v>
      </c>
      <c r="CC303" s="1">
        <f t="shared" si="398"/>
        <v>0</v>
      </c>
      <c r="CD303" s="1">
        <f t="shared" si="398"/>
        <v>0</v>
      </c>
      <c r="CE303" s="1">
        <f t="shared" si="398"/>
        <v>0</v>
      </c>
      <c r="CF303" s="1">
        <f t="shared" si="399"/>
        <v>0</v>
      </c>
      <c r="CG303" s="1">
        <f t="shared" si="399"/>
        <v>0</v>
      </c>
      <c r="CH303" s="1">
        <f t="shared" si="399"/>
        <v>0</v>
      </c>
      <c r="CI303" s="1">
        <f t="shared" si="399"/>
        <v>0</v>
      </c>
      <c r="CJ303" s="1">
        <f t="shared" si="399"/>
        <v>0</v>
      </c>
      <c r="CK303" s="1">
        <f t="shared" si="399"/>
        <v>0</v>
      </c>
      <c r="CL303" s="1">
        <f t="shared" si="399"/>
        <v>0</v>
      </c>
      <c r="CM303" s="1">
        <f t="shared" si="399"/>
        <v>0</v>
      </c>
      <c r="CN303" s="1">
        <f t="shared" si="399"/>
        <v>1</v>
      </c>
      <c r="CO303" s="1">
        <f t="shared" si="399"/>
        <v>0</v>
      </c>
      <c r="CP303" s="1">
        <f t="shared" si="400"/>
        <v>0</v>
      </c>
      <c r="CQ303" s="1">
        <f t="shared" si="400"/>
        <v>0</v>
      </c>
      <c r="CR303" s="1">
        <f t="shared" si="400"/>
        <v>0</v>
      </c>
      <c r="CS303" s="1">
        <f t="shared" si="400"/>
        <v>0</v>
      </c>
      <c r="CT303" s="1">
        <f t="shared" si="400"/>
        <v>0</v>
      </c>
      <c r="CU303" s="1">
        <f t="shared" si="400"/>
        <v>0</v>
      </c>
      <c r="CV303" s="1">
        <f t="shared" si="400"/>
        <v>0</v>
      </c>
      <c r="CW303" s="1">
        <f t="shared" si="400"/>
        <v>0</v>
      </c>
      <c r="CX303" s="1">
        <f t="shared" si="400"/>
        <v>0</v>
      </c>
      <c r="CY303" s="1">
        <f t="shared" si="400"/>
        <v>0</v>
      </c>
      <c r="CZ303" s="1">
        <f t="shared" si="401"/>
        <v>0</v>
      </c>
      <c r="DA303" s="1">
        <f t="shared" si="401"/>
        <v>1</v>
      </c>
      <c r="DB303" s="1">
        <f t="shared" si="401"/>
        <v>0</v>
      </c>
      <c r="DC303" s="1">
        <f t="shared" si="401"/>
        <v>0</v>
      </c>
      <c r="DD303" s="1">
        <f t="shared" si="401"/>
        <v>0</v>
      </c>
      <c r="DE303" s="1">
        <f t="shared" si="401"/>
        <v>0</v>
      </c>
      <c r="DF303" s="1">
        <f t="shared" si="401"/>
        <v>0</v>
      </c>
      <c r="DG303" s="1">
        <f t="shared" si="401"/>
        <v>0</v>
      </c>
      <c r="DH303" s="1">
        <f t="shared" si="401"/>
        <v>0</v>
      </c>
      <c r="DI303" s="1">
        <f t="shared" si="401"/>
        <v>0</v>
      </c>
      <c r="DJ303" s="1">
        <f t="shared" si="402"/>
        <v>0</v>
      </c>
      <c r="DK303" s="1">
        <f t="shared" si="402"/>
        <v>0</v>
      </c>
      <c r="DL303" s="1">
        <f t="shared" si="402"/>
        <v>0</v>
      </c>
      <c r="DM303" s="1">
        <f t="shared" si="402"/>
        <v>0</v>
      </c>
      <c r="DN303" s="1">
        <f t="shared" si="402"/>
        <v>0</v>
      </c>
      <c r="DO303" s="1">
        <f t="shared" si="402"/>
        <v>0</v>
      </c>
      <c r="DP303" s="25"/>
      <c r="DS303" s="26"/>
      <c r="DT303" s="26"/>
      <c r="DU303" s="142"/>
      <c r="DV303" s="26"/>
      <c r="DW303" s="48">
        <v>290</v>
      </c>
      <c r="DX303" s="26" t="str">
        <f>IFERROR(INDEX(AT$11:AT$2000,_xlfn.AGGREGATE(15,6,(ROW(AT$11:AT$2000)-ROW(AT$11)+1)/($AU$11:$AU$2000=$DY$8),ROWS(DX$11:DX303))),"")</f>
        <v/>
      </c>
      <c r="DY303" s="4" t="str">
        <f>IFERROR(INDEX(AU$11:AU$2000,_xlfn.AGGREGATE(15,6,(ROW(AU$11:AU$2000)-ROW(AU$11)+1)/($AU$11:$AU$2000=$DY$8),ROWS(DY$11:DY303))),"")</f>
        <v/>
      </c>
      <c r="DZ303" s="26" t="str">
        <f>IFERROR(INDEX(AV$11:AV$2000,_xlfn.AGGREGATE(15,6,(ROW(AV$11:AV$2000)-ROW(AV$11)+1)/($AU$11:$AU$2000=$DY$8),ROWS(DZ$11:DZ303))),"")</f>
        <v/>
      </c>
      <c r="EA303" s="26" t="str">
        <f>IFERROR(INDEX(AW$11:AW$2000,_xlfn.AGGREGATE(15,6,(ROW(AW$11:AW$2000)-ROW(AW$11)+1)/($AU$11:$AU$2000=$DY$8),ROWS(EA$11:EA303))),"")</f>
        <v/>
      </c>
      <c r="EB303" s="26" t="str">
        <f>IFERROR(INDEX(AX$11:AX$2000,_xlfn.AGGREGATE(15,6,(ROW(AX$11:AX$2000)-ROW(AX$11)+1)/($AU$11:$AU$2000=$DY$8),ROWS(EB$11:EB303))),"")</f>
        <v/>
      </c>
      <c r="EC303" s="26" t="str">
        <f>IFERROR(INDEX(AY$11:AY$2000,_xlfn.AGGREGATE(15,6,(ROW(AY$11:AY$2000)-ROW(AY$11)+1)/($AU$11:$AU$2000=$DY$8),ROWS(EC$11:EC303))),"")</f>
        <v/>
      </c>
      <c r="ED303" s="26" t="str">
        <f>IFERROR(INDEX(AZ$11:AZ$2000,_xlfn.AGGREGATE(15,6,(ROW(AZ$11:AZ$2000)-ROW(AZ$11)+1)/($AU$11:$AU$2000=$DY$8),ROWS(ED$11:ED303))),"")</f>
        <v/>
      </c>
      <c r="EE303" s="26" t="str">
        <f>IFERROR(INDEX(BA$11:BA$2000,_xlfn.AGGREGATE(15,6,(ROW(BA$11:BA$2000)-ROW(BA$11)+1)/($AU$11:$AU$2000=$DY$8),ROWS(EE$11:EE303))),"")</f>
        <v/>
      </c>
      <c r="EF303" s="26" t="str">
        <f>IFERROR(INDEX(BB$11:BB$2000,_xlfn.AGGREGATE(15,6,(ROW(BB$11:BB$2000)-ROW(BB$11)+1)/($AU$11:$AU$2000=$DY$8),ROWS(EF$11:EF303))),"")</f>
        <v/>
      </c>
      <c r="EG303" s="26" t="str">
        <f>IFERROR(INDEX(BC$11:BC$2000,_xlfn.AGGREGATE(15,6,(ROW(BC$11:BC$2000)-ROW(BC$11)+1)/($AU$11:$AU$2000=$DY$8),ROWS(EG$11:EG303))),"")</f>
        <v/>
      </c>
      <c r="EH303" s="26" t="str">
        <f>IFERROR(INDEX(BD$11:BD$2000,_xlfn.AGGREGATE(15,6,(ROW(BD$11:BD$2000)-ROW(BD$11)+1)/($AU$11:$AU$2000=$DY$8),ROWS(EH$11:EH303))),"")</f>
        <v/>
      </c>
      <c r="EI303" s="26" t="str">
        <f>IFERROR(INDEX(BE$11:BE$2000,_xlfn.AGGREGATE(15,6,(ROW(BE$11:BE$2000)-ROW(BE$11)+1)/($AU$11:$AU$2000=$DY$8),ROWS(EI$11:EI303))),"")</f>
        <v/>
      </c>
      <c r="EJ303" s="26" t="str">
        <f>IFERROR(INDEX(BF$11:BF$2000,_xlfn.AGGREGATE(15,6,(ROW(BF$11:BF$2000)-ROW(BF$11)+1)/($AU$11:$AU$2000=$DY$8),ROWS(EJ$11:EJ303))),"")</f>
        <v/>
      </c>
      <c r="EK303" s="26" t="str">
        <f>IFERROR(INDEX(BG$11:BG$2000,_xlfn.AGGREGATE(15,6,(ROW(BG$11:BG$2000)-ROW(BG$11)+1)/($AU$11:$AU$2000=$DY$8),ROWS(EK$11:EK303))),"")</f>
        <v/>
      </c>
      <c r="EL303" s="26" t="str">
        <f>IFERROR(INDEX(BH$11:BH$2000,_xlfn.AGGREGATE(15,6,(ROW(BH$11:BH$2000)-ROW(BH$11)+1)/($AU$11:$AU$2000=$DY$8),ROWS(EL$11:EL303))),"")</f>
        <v/>
      </c>
      <c r="EM303" s="26" t="str">
        <f>IFERROR(INDEX(BI$11:BI$2000,_xlfn.AGGREGATE(15,6,(ROW(BI$11:BI$2000)-ROW(BI$11)+1)/($AU$11:$AU$2000=$DY$8),ROWS(EM$11:EM303))),"")</f>
        <v/>
      </c>
      <c r="EN303" s="26" t="str">
        <f>IFERROR(INDEX(BJ$11:BJ$2000,_xlfn.AGGREGATE(15,6,(ROW(BJ$11:BJ$2000)-ROW(BJ$11)+1)/($AU$11:$AU$2000=$DY$8),ROWS(EN$11:EN303))),"")</f>
        <v/>
      </c>
      <c r="EO303" s="26" t="str">
        <f>IFERROR(INDEX(BK$11:BK$2000,_xlfn.AGGREGATE(15,6,(ROW(BK$11:BK$2000)-ROW(BK$11)+1)/($AU$11:$AU$2000=$DY$8),ROWS(EO$11:EO303))),"")</f>
        <v/>
      </c>
      <c r="EP303" s="26" t="str">
        <f>IFERROR(INDEX(BL$11:BL$2000,_xlfn.AGGREGATE(15,6,(ROW(BL$11:BL$2000)-ROW(BL$11)+1)/($AU$11:$AU$2000=$DY$8),ROWS(EP$11:EP303))),"")</f>
        <v/>
      </c>
      <c r="EQ303" s="26" t="str">
        <f>IFERROR(INDEX(BM$11:BM$2000,_xlfn.AGGREGATE(15,6,(ROW(BM$11:BM$2000)-ROW(BM$11)+1)/($AU$11:$AU$2000=$DY$8),ROWS(EQ$11:EQ303))),"")</f>
        <v/>
      </c>
      <c r="ER303" s="26" t="str">
        <f>IFERROR(INDEX(BN$11:BN$2000,_xlfn.AGGREGATE(15,6,(ROW(BN$11:BN$2000)-ROW(BN$11)+1)/($AU$11:$AU$2000=$DY$8),ROWS(ER$11:ER303))),"")</f>
        <v/>
      </c>
      <c r="ES303" s="26" t="str">
        <f>IFERROR(INDEX(BO$11:BO$2000,_xlfn.AGGREGATE(15,6,(ROW(BO$11:BO$2000)-ROW(BO$11)+1)/($AU$11:$AU$2000=$DY$8),ROWS(ES$11:ES303))),"")</f>
        <v/>
      </c>
      <c r="ET303" s="63" t="str">
        <f>IFERROR(INDEX(BP$11:BP$2000,_xlfn.AGGREGATE(15,6,(ROW(BP$11:BP$2000)-ROW(BP$11)+1)/($AU$11:$AU$2000=$DY$8),ROWS(ET$11:ET303))),"")</f>
        <v/>
      </c>
      <c r="EU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49"/>
      <c r="FV303" s="21"/>
      <c r="FW303" s="25"/>
      <c r="FX303" s="25"/>
      <c r="FY303" s="25"/>
      <c r="FZ303" s="25"/>
      <c r="GA303" s="25"/>
      <c r="GB303" s="25"/>
      <c r="GC303" s="25"/>
      <c r="GD303" s="25"/>
      <c r="GE303" s="25"/>
      <c r="GF303" s="25"/>
      <c r="GG303" s="25"/>
      <c r="GH303" s="25"/>
      <c r="GI303" s="25"/>
      <c r="GJ303" s="25"/>
      <c r="GK303" s="25"/>
      <c r="GL303" s="25"/>
      <c r="GM303" s="25"/>
      <c r="GN303" s="25"/>
    </row>
    <row r="304" spans="10:196" x14ac:dyDescent="0.3">
      <c r="N304" s="2"/>
      <c r="O304" s="25"/>
      <c r="P304" s="25"/>
      <c r="Q304" s="25"/>
      <c r="R304" s="25"/>
      <c r="S304" s="25"/>
      <c r="T304" s="25"/>
      <c r="U304" s="25"/>
      <c r="V304" s="2"/>
      <c r="W304" s="2"/>
      <c r="X304" s="2"/>
      <c r="Y304" s="25"/>
      <c r="Z304" s="25"/>
      <c r="AA304" s="25"/>
      <c r="AB304" s="2"/>
      <c r="AC304" s="25"/>
      <c r="AD304" s="25"/>
      <c r="AE304" s="25"/>
      <c r="AF304" s="25"/>
      <c r="AG304" s="25"/>
      <c r="AH304" s="25"/>
      <c r="AI304" s="25"/>
      <c r="AJ304" s="25"/>
      <c r="AK304" s="25"/>
      <c r="AL304" s="25"/>
      <c r="AM304" s="25"/>
      <c r="AN304" s="25"/>
      <c r="AO304" s="25"/>
      <c r="AP304" s="25"/>
      <c r="AQ304" s="25"/>
      <c r="AR304" s="142"/>
      <c r="AS304" s="18">
        <v>9</v>
      </c>
      <c r="AT304" s="26" t="s">
        <v>122</v>
      </c>
      <c r="AU304" s="4" t="str">
        <f t="shared" si="388"/>
        <v>FAIL</v>
      </c>
      <c r="AV304" s="26">
        <v>1</v>
      </c>
      <c r="AW304" s="26">
        <v>1</v>
      </c>
      <c r="AX304" s="26">
        <v>3</v>
      </c>
      <c r="AY304" s="26">
        <v>3</v>
      </c>
      <c r="AZ304" s="26">
        <v>3</v>
      </c>
      <c r="BA304" s="26">
        <v>1</v>
      </c>
      <c r="BB304" s="26">
        <v>1</v>
      </c>
      <c r="BC304" s="26">
        <v>1</v>
      </c>
      <c r="BD304" s="26">
        <f t="shared" ref="BD304:BG304" si="411">BD271</f>
        <v>237</v>
      </c>
      <c r="BE304" s="26">
        <f t="shared" si="404"/>
        <v>246</v>
      </c>
      <c r="BF304" s="26">
        <f t="shared" si="411"/>
        <v>255</v>
      </c>
      <c r="BG304" s="63">
        <f t="shared" si="411"/>
        <v>9</v>
      </c>
      <c r="BH304" s="26"/>
      <c r="BI304" s="138">
        <f t="shared" si="390"/>
        <v>237</v>
      </c>
      <c r="BJ304" s="138">
        <f t="shared" si="391"/>
        <v>474</v>
      </c>
      <c r="BK304" s="138">
        <f t="shared" si="392"/>
        <v>729</v>
      </c>
      <c r="BL304" s="138">
        <f t="shared" si="393"/>
        <v>984</v>
      </c>
      <c r="BM304" s="138">
        <f t="shared" si="394"/>
        <v>1239</v>
      </c>
      <c r="BN304" s="138">
        <f t="shared" si="395"/>
        <v>1476</v>
      </c>
      <c r="BO304" s="138">
        <f t="shared" si="396"/>
        <v>1713</v>
      </c>
      <c r="BP304" s="138">
        <f t="shared" si="397"/>
        <v>0</v>
      </c>
      <c r="BQ304" s="26"/>
      <c r="BR304" s="26" t="str">
        <f t="shared" si="370"/>
        <v>yes3</v>
      </c>
      <c r="BS304" s="26" t="str">
        <f t="shared" si="376"/>
        <v>Int</v>
      </c>
      <c r="BT304" s="26"/>
      <c r="BU304" s="26"/>
      <c r="BV304" s="1">
        <f t="shared" si="398"/>
        <v>0</v>
      </c>
      <c r="BW304" s="1">
        <f t="shared" si="398"/>
        <v>0</v>
      </c>
      <c r="BX304" s="1">
        <f t="shared" si="398"/>
        <v>0</v>
      </c>
      <c r="BY304" s="1">
        <f t="shared" si="398"/>
        <v>0</v>
      </c>
      <c r="BZ304" s="1">
        <f t="shared" si="398"/>
        <v>0</v>
      </c>
      <c r="CA304" s="1">
        <f t="shared" si="398"/>
        <v>0</v>
      </c>
      <c r="CB304" s="1">
        <f t="shared" si="398"/>
        <v>0</v>
      </c>
      <c r="CC304" s="1">
        <f t="shared" si="398"/>
        <v>0</v>
      </c>
      <c r="CD304" s="1">
        <f t="shared" si="398"/>
        <v>0</v>
      </c>
      <c r="CE304" s="1">
        <f t="shared" si="398"/>
        <v>0</v>
      </c>
      <c r="CF304" s="1">
        <f t="shared" si="399"/>
        <v>0</v>
      </c>
      <c r="CG304" s="1">
        <f t="shared" si="399"/>
        <v>0</v>
      </c>
      <c r="CH304" s="1">
        <f t="shared" si="399"/>
        <v>0</v>
      </c>
      <c r="CI304" s="1">
        <f t="shared" si="399"/>
        <v>0</v>
      </c>
      <c r="CJ304" s="1">
        <f t="shared" si="399"/>
        <v>0</v>
      </c>
      <c r="CK304" s="1">
        <f t="shared" si="399"/>
        <v>0</v>
      </c>
      <c r="CL304" s="1">
        <f t="shared" si="399"/>
        <v>0</v>
      </c>
      <c r="CM304" s="1">
        <f t="shared" si="399"/>
        <v>0</v>
      </c>
      <c r="CN304" s="1">
        <f t="shared" si="399"/>
        <v>1</v>
      </c>
      <c r="CO304" s="1">
        <f t="shared" si="399"/>
        <v>0</v>
      </c>
      <c r="CP304" s="1">
        <f t="shared" si="400"/>
        <v>0</v>
      </c>
      <c r="CQ304" s="1">
        <f t="shared" si="400"/>
        <v>0</v>
      </c>
      <c r="CR304" s="1">
        <f t="shared" si="400"/>
        <v>0</v>
      </c>
      <c r="CS304" s="1">
        <f t="shared" si="400"/>
        <v>0</v>
      </c>
      <c r="CT304" s="1">
        <f t="shared" si="400"/>
        <v>0</v>
      </c>
      <c r="CU304" s="1">
        <f t="shared" si="400"/>
        <v>0</v>
      </c>
      <c r="CV304" s="1">
        <f t="shared" si="400"/>
        <v>0</v>
      </c>
      <c r="CW304" s="1">
        <f t="shared" si="400"/>
        <v>0</v>
      </c>
      <c r="CX304" s="1">
        <f t="shared" si="400"/>
        <v>0</v>
      </c>
      <c r="CY304" s="1">
        <f t="shared" si="400"/>
        <v>0</v>
      </c>
      <c r="CZ304" s="1">
        <f t="shared" si="401"/>
        <v>0</v>
      </c>
      <c r="DA304" s="1">
        <f t="shared" si="401"/>
        <v>1</v>
      </c>
      <c r="DB304" s="1">
        <f t="shared" si="401"/>
        <v>0</v>
      </c>
      <c r="DC304" s="1">
        <f t="shared" si="401"/>
        <v>0</v>
      </c>
      <c r="DD304" s="1">
        <f t="shared" si="401"/>
        <v>0</v>
      </c>
      <c r="DE304" s="1">
        <f t="shared" si="401"/>
        <v>0</v>
      </c>
      <c r="DF304" s="1">
        <f t="shared" si="401"/>
        <v>0</v>
      </c>
      <c r="DG304" s="1">
        <f t="shared" si="401"/>
        <v>0</v>
      </c>
      <c r="DH304" s="1">
        <f t="shared" si="401"/>
        <v>0</v>
      </c>
      <c r="DI304" s="1">
        <f t="shared" si="401"/>
        <v>0</v>
      </c>
      <c r="DJ304" s="1">
        <f t="shared" si="402"/>
        <v>0</v>
      </c>
      <c r="DK304" s="1">
        <f t="shared" si="402"/>
        <v>0</v>
      </c>
      <c r="DL304" s="1">
        <f t="shared" si="402"/>
        <v>0</v>
      </c>
      <c r="DM304" s="1">
        <f t="shared" si="402"/>
        <v>0</v>
      </c>
      <c r="DN304" s="1">
        <f t="shared" si="402"/>
        <v>0</v>
      </c>
      <c r="DO304" s="1">
        <f t="shared" si="402"/>
        <v>0</v>
      </c>
      <c r="DP304" s="25"/>
      <c r="DS304" s="26"/>
      <c r="DT304" s="26"/>
      <c r="DU304" s="142"/>
      <c r="DV304" s="26"/>
      <c r="DW304" s="48">
        <v>291</v>
      </c>
      <c r="DX304" s="26" t="str">
        <f>IFERROR(INDEX(AT$11:AT$2000,_xlfn.AGGREGATE(15,6,(ROW(AT$11:AT$2000)-ROW(AT$11)+1)/($AU$11:$AU$2000=$DY$8),ROWS(DX$11:DX304))),"")</f>
        <v/>
      </c>
      <c r="DY304" s="4" t="str">
        <f>IFERROR(INDEX(AU$11:AU$2000,_xlfn.AGGREGATE(15,6,(ROW(AU$11:AU$2000)-ROW(AU$11)+1)/($AU$11:$AU$2000=$DY$8),ROWS(DY$11:DY304))),"")</f>
        <v/>
      </c>
      <c r="DZ304" s="26" t="str">
        <f>IFERROR(INDEX(AV$11:AV$2000,_xlfn.AGGREGATE(15,6,(ROW(AV$11:AV$2000)-ROW(AV$11)+1)/($AU$11:$AU$2000=$DY$8),ROWS(DZ$11:DZ304))),"")</f>
        <v/>
      </c>
      <c r="EA304" s="26" t="str">
        <f>IFERROR(INDEX(AW$11:AW$2000,_xlfn.AGGREGATE(15,6,(ROW(AW$11:AW$2000)-ROW(AW$11)+1)/($AU$11:$AU$2000=$DY$8),ROWS(EA$11:EA304))),"")</f>
        <v/>
      </c>
      <c r="EB304" s="26" t="str">
        <f>IFERROR(INDEX(AX$11:AX$2000,_xlfn.AGGREGATE(15,6,(ROW(AX$11:AX$2000)-ROW(AX$11)+1)/($AU$11:$AU$2000=$DY$8),ROWS(EB$11:EB304))),"")</f>
        <v/>
      </c>
      <c r="EC304" s="26" t="str">
        <f>IFERROR(INDEX(AY$11:AY$2000,_xlfn.AGGREGATE(15,6,(ROW(AY$11:AY$2000)-ROW(AY$11)+1)/($AU$11:$AU$2000=$DY$8),ROWS(EC$11:EC304))),"")</f>
        <v/>
      </c>
      <c r="ED304" s="26" t="str">
        <f>IFERROR(INDEX(AZ$11:AZ$2000,_xlfn.AGGREGATE(15,6,(ROW(AZ$11:AZ$2000)-ROW(AZ$11)+1)/($AU$11:$AU$2000=$DY$8),ROWS(ED$11:ED304))),"")</f>
        <v/>
      </c>
      <c r="EE304" s="26" t="str">
        <f>IFERROR(INDEX(BA$11:BA$2000,_xlfn.AGGREGATE(15,6,(ROW(BA$11:BA$2000)-ROW(BA$11)+1)/($AU$11:$AU$2000=$DY$8),ROWS(EE$11:EE304))),"")</f>
        <v/>
      </c>
      <c r="EF304" s="26" t="str">
        <f>IFERROR(INDEX(BB$11:BB$2000,_xlfn.AGGREGATE(15,6,(ROW(BB$11:BB$2000)-ROW(BB$11)+1)/($AU$11:$AU$2000=$DY$8),ROWS(EF$11:EF304))),"")</f>
        <v/>
      </c>
      <c r="EG304" s="26" t="str">
        <f>IFERROR(INDEX(BC$11:BC$2000,_xlfn.AGGREGATE(15,6,(ROW(BC$11:BC$2000)-ROW(BC$11)+1)/($AU$11:$AU$2000=$DY$8),ROWS(EG$11:EG304))),"")</f>
        <v/>
      </c>
      <c r="EH304" s="26" t="str">
        <f>IFERROR(INDEX(BD$11:BD$2000,_xlfn.AGGREGATE(15,6,(ROW(BD$11:BD$2000)-ROW(BD$11)+1)/($AU$11:$AU$2000=$DY$8),ROWS(EH$11:EH304))),"")</f>
        <v/>
      </c>
      <c r="EI304" s="26" t="str">
        <f>IFERROR(INDEX(BE$11:BE$2000,_xlfn.AGGREGATE(15,6,(ROW(BE$11:BE$2000)-ROW(BE$11)+1)/($AU$11:$AU$2000=$DY$8),ROWS(EI$11:EI304))),"")</f>
        <v/>
      </c>
      <c r="EJ304" s="26" t="str">
        <f>IFERROR(INDEX(BF$11:BF$2000,_xlfn.AGGREGATE(15,6,(ROW(BF$11:BF$2000)-ROW(BF$11)+1)/($AU$11:$AU$2000=$DY$8),ROWS(EJ$11:EJ304))),"")</f>
        <v/>
      </c>
      <c r="EK304" s="26" t="str">
        <f>IFERROR(INDEX(BG$11:BG$2000,_xlfn.AGGREGATE(15,6,(ROW(BG$11:BG$2000)-ROW(BG$11)+1)/($AU$11:$AU$2000=$DY$8),ROWS(EK$11:EK304))),"")</f>
        <v/>
      </c>
      <c r="EL304" s="26" t="str">
        <f>IFERROR(INDEX(BH$11:BH$2000,_xlfn.AGGREGATE(15,6,(ROW(BH$11:BH$2000)-ROW(BH$11)+1)/($AU$11:$AU$2000=$DY$8),ROWS(EL$11:EL304))),"")</f>
        <v/>
      </c>
      <c r="EM304" s="26" t="str">
        <f>IFERROR(INDEX(BI$11:BI$2000,_xlfn.AGGREGATE(15,6,(ROW(BI$11:BI$2000)-ROW(BI$11)+1)/($AU$11:$AU$2000=$DY$8),ROWS(EM$11:EM304))),"")</f>
        <v/>
      </c>
      <c r="EN304" s="26" t="str">
        <f>IFERROR(INDEX(BJ$11:BJ$2000,_xlfn.AGGREGATE(15,6,(ROW(BJ$11:BJ$2000)-ROW(BJ$11)+1)/($AU$11:$AU$2000=$DY$8),ROWS(EN$11:EN304))),"")</f>
        <v/>
      </c>
      <c r="EO304" s="26" t="str">
        <f>IFERROR(INDEX(BK$11:BK$2000,_xlfn.AGGREGATE(15,6,(ROW(BK$11:BK$2000)-ROW(BK$11)+1)/($AU$11:$AU$2000=$DY$8),ROWS(EO$11:EO304))),"")</f>
        <v/>
      </c>
      <c r="EP304" s="26" t="str">
        <f>IFERROR(INDEX(BL$11:BL$2000,_xlfn.AGGREGATE(15,6,(ROW(BL$11:BL$2000)-ROW(BL$11)+1)/($AU$11:$AU$2000=$DY$8),ROWS(EP$11:EP304))),"")</f>
        <v/>
      </c>
      <c r="EQ304" s="26" t="str">
        <f>IFERROR(INDEX(BM$11:BM$2000,_xlfn.AGGREGATE(15,6,(ROW(BM$11:BM$2000)-ROW(BM$11)+1)/($AU$11:$AU$2000=$DY$8),ROWS(EQ$11:EQ304))),"")</f>
        <v/>
      </c>
      <c r="ER304" s="26" t="str">
        <f>IFERROR(INDEX(BN$11:BN$2000,_xlfn.AGGREGATE(15,6,(ROW(BN$11:BN$2000)-ROW(BN$11)+1)/($AU$11:$AU$2000=$DY$8),ROWS(ER$11:ER304))),"")</f>
        <v/>
      </c>
      <c r="ES304" s="26" t="str">
        <f>IFERROR(INDEX(BO$11:BO$2000,_xlfn.AGGREGATE(15,6,(ROW(BO$11:BO$2000)-ROW(BO$11)+1)/($AU$11:$AU$2000=$DY$8),ROWS(ES$11:ES304))),"")</f>
        <v/>
      </c>
      <c r="ET304" s="63" t="str">
        <f>IFERROR(INDEX(BP$11:BP$2000,_xlfn.AGGREGATE(15,6,(ROW(BP$11:BP$2000)-ROW(BP$11)+1)/($AU$11:$AU$2000=$DY$8),ROWS(ET$11:ET304))),"")</f>
        <v/>
      </c>
      <c r="EU304" s="25"/>
      <c r="EX304" s="25"/>
      <c r="EY304" s="25"/>
      <c r="EZ304" s="25"/>
      <c r="FA304" s="25"/>
      <c r="FB304" s="25"/>
      <c r="FC304" s="25"/>
      <c r="FD304" s="25"/>
      <c r="FE304" s="25"/>
      <c r="FF304" s="25"/>
      <c r="FG304" s="25"/>
      <c r="FH304" s="25"/>
      <c r="FI304" s="25"/>
      <c r="FJ304" s="25"/>
      <c r="FK304" s="25"/>
      <c r="FL304" s="25"/>
      <c r="FM304" s="25"/>
      <c r="FN304" s="25"/>
      <c r="FO304" s="25"/>
      <c r="FP304" s="25"/>
      <c r="FQ304" s="25"/>
      <c r="FR304" s="25"/>
      <c r="FS304" s="25"/>
      <c r="FT304" s="25"/>
      <c r="FU304" s="49"/>
      <c r="FV304" s="21"/>
      <c r="FW304" s="25"/>
      <c r="FX304" s="25"/>
      <c r="FY304" s="25"/>
      <c r="FZ304" s="25"/>
      <c r="GA304" s="25"/>
      <c r="GB304" s="25"/>
      <c r="GC304" s="25"/>
      <c r="GD304" s="25"/>
      <c r="GE304" s="25"/>
      <c r="GF304" s="25"/>
      <c r="GG304" s="25"/>
      <c r="GH304" s="25"/>
      <c r="GI304" s="25"/>
      <c r="GJ304" s="25"/>
      <c r="GK304" s="25"/>
      <c r="GL304" s="25"/>
      <c r="GM304" s="25"/>
      <c r="GN304" s="25"/>
    </row>
    <row r="305" spans="14:196" x14ac:dyDescent="0.3">
      <c r="N305" s="2"/>
      <c r="O305" s="25"/>
      <c r="P305" s="25"/>
      <c r="Q305" s="25"/>
      <c r="R305" s="25"/>
      <c r="S305" s="25"/>
      <c r="T305" s="25"/>
      <c r="U305" s="25"/>
      <c r="V305" s="2"/>
      <c r="W305" s="2"/>
      <c r="X305" s="2"/>
      <c r="Y305" s="25"/>
      <c r="Z305" s="25"/>
      <c r="AA305" s="25"/>
      <c r="AB305" s="2"/>
      <c r="AC305" s="25"/>
      <c r="AD305" s="25"/>
      <c r="AE305" s="25"/>
      <c r="AF305" s="25"/>
      <c r="AG305" s="25"/>
      <c r="AH305" s="25"/>
      <c r="AI305" s="25"/>
      <c r="AJ305" s="25"/>
      <c r="AK305" s="25"/>
      <c r="AL305" s="25"/>
      <c r="AM305" s="25"/>
      <c r="AN305" s="25"/>
      <c r="AO305" s="25"/>
      <c r="AP305" s="25"/>
      <c r="AQ305" s="25"/>
      <c r="AR305" s="142"/>
      <c r="AS305" s="18">
        <v>10</v>
      </c>
      <c r="AT305" s="26" t="s">
        <v>122</v>
      </c>
      <c r="AU305" s="4" t="str">
        <f t="shared" si="388"/>
        <v>FAIL</v>
      </c>
      <c r="AV305" s="26">
        <v>1</v>
      </c>
      <c r="AW305" s="26">
        <v>1</v>
      </c>
      <c r="AX305" s="26">
        <v>3</v>
      </c>
      <c r="AY305" s="26">
        <v>3</v>
      </c>
      <c r="AZ305" s="26">
        <v>3</v>
      </c>
      <c r="BA305" s="26">
        <v>1</v>
      </c>
      <c r="BB305" s="26">
        <v>1</v>
      </c>
      <c r="BC305" s="26">
        <v>1</v>
      </c>
      <c r="BD305" s="26">
        <f t="shared" ref="BD305:BG305" si="412">BD272</f>
        <v>236</v>
      </c>
      <c r="BE305" s="26">
        <f t="shared" si="404"/>
        <v>246</v>
      </c>
      <c r="BF305" s="26">
        <f t="shared" si="412"/>
        <v>256</v>
      </c>
      <c r="BG305" s="63">
        <f t="shared" si="412"/>
        <v>10</v>
      </c>
      <c r="BH305" s="26"/>
      <c r="BI305" s="138">
        <f t="shared" si="390"/>
        <v>236</v>
      </c>
      <c r="BJ305" s="138">
        <f t="shared" si="391"/>
        <v>472</v>
      </c>
      <c r="BK305" s="138">
        <f t="shared" si="392"/>
        <v>728</v>
      </c>
      <c r="BL305" s="138">
        <f t="shared" si="393"/>
        <v>984</v>
      </c>
      <c r="BM305" s="138">
        <f t="shared" si="394"/>
        <v>1240</v>
      </c>
      <c r="BN305" s="138">
        <f t="shared" si="395"/>
        <v>1476</v>
      </c>
      <c r="BO305" s="138">
        <f t="shared" si="396"/>
        <v>1712</v>
      </c>
      <c r="BP305" s="138">
        <f t="shared" si="397"/>
        <v>0</v>
      </c>
      <c r="BQ305" s="26"/>
      <c r="BR305" s="26" t="str">
        <f t="shared" si="370"/>
        <v>yes3</v>
      </c>
      <c r="BS305" s="26" t="str">
        <f t="shared" si="376"/>
        <v>Int</v>
      </c>
      <c r="BT305" s="26"/>
      <c r="BU305" s="26"/>
      <c r="BV305" s="1">
        <f t="shared" si="398"/>
        <v>0</v>
      </c>
      <c r="BW305" s="1">
        <f t="shared" si="398"/>
        <v>0</v>
      </c>
      <c r="BX305" s="1">
        <f t="shared" si="398"/>
        <v>0</v>
      </c>
      <c r="BY305" s="1">
        <f t="shared" si="398"/>
        <v>0</v>
      </c>
      <c r="BZ305" s="1">
        <f t="shared" si="398"/>
        <v>0</v>
      </c>
      <c r="CA305" s="1">
        <f t="shared" si="398"/>
        <v>0</v>
      </c>
      <c r="CB305" s="1">
        <f t="shared" si="398"/>
        <v>0</v>
      </c>
      <c r="CC305" s="1">
        <f t="shared" si="398"/>
        <v>0</v>
      </c>
      <c r="CD305" s="1">
        <f t="shared" si="398"/>
        <v>0</v>
      </c>
      <c r="CE305" s="1">
        <f t="shared" si="398"/>
        <v>0</v>
      </c>
      <c r="CF305" s="1">
        <f t="shared" si="399"/>
        <v>0</v>
      </c>
      <c r="CG305" s="1">
        <f t="shared" si="399"/>
        <v>0</v>
      </c>
      <c r="CH305" s="1">
        <f t="shared" si="399"/>
        <v>0</v>
      </c>
      <c r="CI305" s="1">
        <f t="shared" si="399"/>
        <v>0</v>
      </c>
      <c r="CJ305" s="1">
        <f t="shared" si="399"/>
        <v>0</v>
      </c>
      <c r="CK305" s="1">
        <f t="shared" si="399"/>
        <v>0</v>
      </c>
      <c r="CL305" s="1">
        <f t="shared" si="399"/>
        <v>0</v>
      </c>
      <c r="CM305" s="1">
        <f t="shared" si="399"/>
        <v>0</v>
      </c>
      <c r="CN305" s="1">
        <f t="shared" si="399"/>
        <v>1</v>
      </c>
      <c r="CO305" s="1">
        <f t="shared" si="399"/>
        <v>0</v>
      </c>
      <c r="CP305" s="1">
        <f t="shared" si="400"/>
        <v>0</v>
      </c>
      <c r="CQ305" s="1">
        <f t="shared" si="400"/>
        <v>0</v>
      </c>
      <c r="CR305" s="1">
        <f t="shared" si="400"/>
        <v>0</v>
      </c>
      <c r="CS305" s="1">
        <f t="shared" si="400"/>
        <v>0</v>
      </c>
      <c r="CT305" s="1">
        <f t="shared" si="400"/>
        <v>0</v>
      </c>
      <c r="CU305" s="1">
        <f t="shared" si="400"/>
        <v>0</v>
      </c>
      <c r="CV305" s="1">
        <f t="shared" si="400"/>
        <v>0</v>
      </c>
      <c r="CW305" s="1">
        <f t="shared" si="400"/>
        <v>0</v>
      </c>
      <c r="CX305" s="1">
        <f t="shared" si="400"/>
        <v>0</v>
      </c>
      <c r="CY305" s="1">
        <f t="shared" si="400"/>
        <v>0</v>
      </c>
      <c r="CZ305" s="1">
        <f t="shared" si="401"/>
        <v>0</v>
      </c>
      <c r="DA305" s="1">
        <f t="shared" si="401"/>
        <v>1</v>
      </c>
      <c r="DB305" s="1">
        <f t="shared" si="401"/>
        <v>0</v>
      </c>
      <c r="DC305" s="1">
        <f t="shared" si="401"/>
        <v>0</v>
      </c>
      <c r="DD305" s="1">
        <f t="shared" si="401"/>
        <v>0</v>
      </c>
      <c r="DE305" s="1">
        <f t="shared" si="401"/>
        <v>0</v>
      </c>
      <c r="DF305" s="1">
        <f t="shared" si="401"/>
        <v>0</v>
      </c>
      <c r="DG305" s="1">
        <f t="shared" si="401"/>
        <v>0</v>
      </c>
      <c r="DH305" s="1">
        <f t="shared" si="401"/>
        <v>0</v>
      </c>
      <c r="DI305" s="1">
        <f t="shared" si="401"/>
        <v>0</v>
      </c>
      <c r="DJ305" s="1">
        <f t="shared" si="402"/>
        <v>0</v>
      </c>
      <c r="DK305" s="1">
        <f t="shared" si="402"/>
        <v>0</v>
      </c>
      <c r="DL305" s="1">
        <f t="shared" si="402"/>
        <v>0</v>
      </c>
      <c r="DM305" s="1">
        <f t="shared" si="402"/>
        <v>0</v>
      </c>
      <c r="DN305" s="1">
        <f t="shared" si="402"/>
        <v>0</v>
      </c>
      <c r="DO305" s="1">
        <f t="shared" si="402"/>
        <v>0</v>
      </c>
      <c r="DP305" s="25"/>
      <c r="DS305" s="26"/>
      <c r="DT305" s="26"/>
      <c r="DU305" s="142"/>
      <c r="DV305" s="26"/>
      <c r="DW305" s="48">
        <v>292</v>
      </c>
      <c r="DX305" s="26" t="str">
        <f>IFERROR(INDEX(AT$11:AT$2000,_xlfn.AGGREGATE(15,6,(ROW(AT$11:AT$2000)-ROW(AT$11)+1)/($AU$11:$AU$2000=$DY$8),ROWS(DX$11:DX305))),"")</f>
        <v/>
      </c>
      <c r="DY305" s="4" t="str">
        <f>IFERROR(INDEX(AU$11:AU$2000,_xlfn.AGGREGATE(15,6,(ROW(AU$11:AU$2000)-ROW(AU$11)+1)/($AU$11:$AU$2000=$DY$8),ROWS(DY$11:DY305))),"")</f>
        <v/>
      </c>
      <c r="DZ305" s="26" t="str">
        <f>IFERROR(INDEX(AV$11:AV$2000,_xlfn.AGGREGATE(15,6,(ROW(AV$11:AV$2000)-ROW(AV$11)+1)/($AU$11:$AU$2000=$DY$8),ROWS(DZ$11:DZ305))),"")</f>
        <v/>
      </c>
      <c r="EA305" s="26" t="str">
        <f>IFERROR(INDEX(AW$11:AW$2000,_xlfn.AGGREGATE(15,6,(ROW(AW$11:AW$2000)-ROW(AW$11)+1)/($AU$11:$AU$2000=$DY$8),ROWS(EA$11:EA305))),"")</f>
        <v/>
      </c>
      <c r="EB305" s="26" t="str">
        <f>IFERROR(INDEX(AX$11:AX$2000,_xlfn.AGGREGATE(15,6,(ROW(AX$11:AX$2000)-ROW(AX$11)+1)/($AU$11:$AU$2000=$DY$8),ROWS(EB$11:EB305))),"")</f>
        <v/>
      </c>
      <c r="EC305" s="26" t="str">
        <f>IFERROR(INDEX(AY$11:AY$2000,_xlfn.AGGREGATE(15,6,(ROW(AY$11:AY$2000)-ROW(AY$11)+1)/($AU$11:$AU$2000=$DY$8),ROWS(EC$11:EC305))),"")</f>
        <v/>
      </c>
      <c r="ED305" s="26" t="str">
        <f>IFERROR(INDEX(AZ$11:AZ$2000,_xlfn.AGGREGATE(15,6,(ROW(AZ$11:AZ$2000)-ROW(AZ$11)+1)/($AU$11:$AU$2000=$DY$8),ROWS(ED$11:ED305))),"")</f>
        <v/>
      </c>
      <c r="EE305" s="26" t="str">
        <f>IFERROR(INDEX(BA$11:BA$2000,_xlfn.AGGREGATE(15,6,(ROW(BA$11:BA$2000)-ROW(BA$11)+1)/($AU$11:$AU$2000=$DY$8),ROWS(EE$11:EE305))),"")</f>
        <v/>
      </c>
      <c r="EF305" s="26" t="str">
        <f>IFERROR(INDEX(BB$11:BB$2000,_xlfn.AGGREGATE(15,6,(ROW(BB$11:BB$2000)-ROW(BB$11)+1)/($AU$11:$AU$2000=$DY$8),ROWS(EF$11:EF305))),"")</f>
        <v/>
      </c>
      <c r="EG305" s="26" t="str">
        <f>IFERROR(INDEX(BC$11:BC$2000,_xlfn.AGGREGATE(15,6,(ROW(BC$11:BC$2000)-ROW(BC$11)+1)/($AU$11:$AU$2000=$DY$8),ROWS(EG$11:EG305))),"")</f>
        <v/>
      </c>
      <c r="EH305" s="26" t="str">
        <f>IFERROR(INDEX(BD$11:BD$2000,_xlfn.AGGREGATE(15,6,(ROW(BD$11:BD$2000)-ROW(BD$11)+1)/($AU$11:$AU$2000=$DY$8),ROWS(EH$11:EH305))),"")</f>
        <v/>
      </c>
      <c r="EI305" s="26" t="str">
        <f>IFERROR(INDEX(BE$11:BE$2000,_xlfn.AGGREGATE(15,6,(ROW(BE$11:BE$2000)-ROW(BE$11)+1)/($AU$11:$AU$2000=$DY$8),ROWS(EI$11:EI305))),"")</f>
        <v/>
      </c>
      <c r="EJ305" s="26" t="str">
        <f>IFERROR(INDEX(BF$11:BF$2000,_xlfn.AGGREGATE(15,6,(ROW(BF$11:BF$2000)-ROW(BF$11)+1)/($AU$11:$AU$2000=$DY$8),ROWS(EJ$11:EJ305))),"")</f>
        <v/>
      </c>
      <c r="EK305" s="26" t="str">
        <f>IFERROR(INDEX(BG$11:BG$2000,_xlfn.AGGREGATE(15,6,(ROW(BG$11:BG$2000)-ROW(BG$11)+1)/($AU$11:$AU$2000=$DY$8),ROWS(EK$11:EK305))),"")</f>
        <v/>
      </c>
      <c r="EL305" s="26" t="str">
        <f>IFERROR(INDEX(BH$11:BH$2000,_xlfn.AGGREGATE(15,6,(ROW(BH$11:BH$2000)-ROW(BH$11)+1)/($AU$11:$AU$2000=$DY$8),ROWS(EL$11:EL305))),"")</f>
        <v/>
      </c>
      <c r="EM305" s="26" t="str">
        <f>IFERROR(INDEX(BI$11:BI$2000,_xlfn.AGGREGATE(15,6,(ROW(BI$11:BI$2000)-ROW(BI$11)+1)/($AU$11:$AU$2000=$DY$8),ROWS(EM$11:EM305))),"")</f>
        <v/>
      </c>
      <c r="EN305" s="26" t="str">
        <f>IFERROR(INDEX(BJ$11:BJ$2000,_xlfn.AGGREGATE(15,6,(ROW(BJ$11:BJ$2000)-ROW(BJ$11)+1)/($AU$11:$AU$2000=$DY$8),ROWS(EN$11:EN305))),"")</f>
        <v/>
      </c>
      <c r="EO305" s="26" t="str">
        <f>IFERROR(INDEX(BK$11:BK$2000,_xlfn.AGGREGATE(15,6,(ROW(BK$11:BK$2000)-ROW(BK$11)+1)/($AU$11:$AU$2000=$DY$8),ROWS(EO$11:EO305))),"")</f>
        <v/>
      </c>
      <c r="EP305" s="26" t="str">
        <f>IFERROR(INDEX(BL$11:BL$2000,_xlfn.AGGREGATE(15,6,(ROW(BL$11:BL$2000)-ROW(BL$11)+1)/($AU$11:$AU$2000=$DY$8),ROWS(EP$11:EP305))),"")</f>
        <v/>
      </c>
      <c r="EQ305" s="26" t="str">
        <f>IFERROR(INDEX(BM$11:BM$2000,_xlfn.AGGREGATE(15,6,(ROW(BM$11:BM$2000)-ROW(BM$11)+1)/($AU$11:$AU$2000=$DY$8),ROWS(EQ$11:EQ305))),"")</f>
        <v/>
      </c>
      <c r="ER305" s="26" t="str">
        <f>IFERROR(INDEX(BN$11:BN$2000,_xlfn.AGGREGATE(15,6,(ROW(BN$11:BN$2000)-ROW(BN$11)+1)/($AU$11:$AU$2000=$DY$8),ROWS(ER$11:ER305))),"")</f>
        <v/>
      </c>
      <c r="ES305" s="26" t="str">
        <f>IFERROR(INDEX(BO$11:BO$2000,_xlfn.AGGREGATE(15,6,(ROW(BO$11:BO$2000)-ROW(BO$11)+1)/($AU$11:$AU$2000=$DY$8),ROWS(ES$11:ES305))),"")</f>
        <v/>
      </c>
      <c r="ET305" s="63" t="str">
        <f>IFERROR(INDEX(BP$11:BP$2000,_xlfn.AGGREGATE(15,6,(ROW(BP$11:BP$2000)-ROW(BP$11)+1)/($AU$11:$AU$2000=$DY$8),ROWS(ET$11:ET305))),"")</f>
        <v/>
      </c>
      <c r="EU305" s="25"/>
      <c r="EX305" s="25"/>
      <c r="EY305" s="25"/>
      <c r="EZ305" s="25"/>
      <c r="FA305" s="25"/>
      <c r="FB305" s="25"/>
      <c r="FC305" s="25"/>
      <c r="FD305" s="25"/>
      <c r="FE305" s="25"/>
      <c r="FF305" s="25"/>
      <c r="FG305" s="25"/>
      <c r="FH305" s="25"/>
      <c r="FI305" s="25"/>
      <c r="FJ305" s="25"/>
      <c r="FK305" s="25"/>
      <c r="FL305" s="25"/>
      <c r="FM305" s="25"/>
      <c r="FN305" s="25"/>
      <c r="FO305" s="25"/>
      <c r="FP305" s="25"/>
      <c r="FQ305" s="25"/>
      <c r="FR305" s="25"/>
      <c r="FS305" s="25"/>
      <c r="FT305" s="25"/>
      <c r="FU305" s="49"/>
      <c r="FV305" s="21"/>
      <c r="FW305" s="25"/>
      <c r="FX305" s="25"/>
      <c r="FY305" s="25"/>
      <c r="FZ305" s="25"/>
      <c r="GA305" s="25"/>
      <c r="GB305" s="25"/>
      <c r="GC305" s="25"/>
      <c r="GD305" s="25"/>
      <c r="GE305" s="25"/>
      <c r="GF305" s="25"/>
      <c r="GG305" s="25"/>
      <c r="GH305" s="25"/>
      <c r="GI305" s="25"/>
      <c r="GJ305" s="25"/>
      <c r="GK305" s="25"/>
      <c r="GL305" s="25"/>
      <c r="GM305" s="25"/>
      <c r="GN305" s="25"/>
    </row>
    <row r="306" spans="14:196" x14ac:dyDescent="0.3">
      <c r="N306" s="2"/>
      <c r="O306" s="25"/>
      <c r="P306" s="25"/>
      <c r="Q306" s="25"/>
      <c r="R306" s="25"/>
      <c r="S306" s="25"/>
      <c r="T306" s="25"/>
      <c r="U306" s="25"/>
      <c r="V306" s="2"/>
      <c r="W306" s="2"/>
      <c r="X306" s="2"/>
      <c r="Y306" s="25"/>
      <c r="Z306" s="25"/>
      <c r="AA306" s="25"/>
      <c r="AB306" s="2"/>
      <c r="AC306" s="25"/>
      <c r="AD306" s="25"/>
      <c r="AE306" s="25"/>
      <c r="AF306" s="25"/>
      <c r="AG306" s="25"/>
      <c r="AH306" s="25"/>
      <c r="AI306" s="25"/>
      <c r="AJ306" s="25"/>
      <c r="AK306" s="25"/>
      <c r="AL306" s="25"/>
      <c r="AM306" s="25"/>
      <c r="AN306" s="25"/>
      <c r="AO306" s="25"/>
      <c r="AP306" s="25"/>
      <c r="AQ306" s="25"/>
      <c r="AR306" s="142"/>
      <c r="AS306" s="18">
        <v>11</v>
      </c>
      <c r="AT306" s="26" t="s">
        <v>122</v>
      </c>
      <c r="AU306" s="4" t="str">
        <f t="shared" si="388"/>
        <v>FAIL</v>
      </c>
      <c r="AV306" s="26">
        <v>1</v>
      </c>
      <c r="AW306" s="26">
        <v>1</v>
      </c>
      <c r="AX306" s="26">
        <v>3</v>
      </c>
      <c r="AY306" s="26">
        <v>3</v>
      </c>
      <c r="AZ306" s="26">
        <v>3</v>
      </c>
      <c r="BA306" s="26">
        <v>1</v>
      </c>
      <c r="BB306" s="26">
        <v>1</v>
      </c>
      <c r="BC306" s="26">
        <v>1</v>
      </c>
      <c r="BD306" s="26">
        <f t="shared" ref="BD306:BG306" si="413">BD273</f>
        <v>235</v>
      </c>
      <c r="BE306" s="26">
        <f t="shared" si="404"/>
        <v>246</v>
      </c>
      <c r="BF306" s="26">
        <f t="shared" si="413"/>
        <v>257</v>
      </c>
      <c r="BG306" s="63">
        <f t="shared" si="413"/>
        <v>11</v>
      </c>
      <c r="BH306" s="26"/>
      <c r="BI306" s="138">
        <f t="shared" si="390"/>
        <v>235</v>
      </c>
      <c r="BJ306" s="138">
        <f t="shared" si="391"/>
        <v>470</v>
      </c>
      <c r="BK306" s="138">
        <f t="shared" si="392"/>
        <v>727</v>
      </c>
      <c r="BL306" s="138">
        <f t="shared" si="393"/>
        <v>984</v>
      </c>
      <c r="BM306" s="138">
        <f t="shared" si="394"/>
        <v>1241</v>
      </c>
      <c r="BN306" s="138">
        <f t="shared" si="395"/>
        <v>1476</v>
      </c>
      <c r="BO306" s="138">
        <f t="shared" si="396"/>
        <v>1711</v>
      </c>
      <c r="BP306" s="138">
        <f t="shared" si="397"/>
        <v>0</v>
      </c>
      <c r="BQ306" s="26"/>
      <c r="BR306" s="26" t="str">
        <f t="shared" si="370"/>
        <v>yes3</v>
      </c>
      <c r="BS306" s="26" t="str">
        <f t="shared" si="376"/>
        <v>Int</v>
      </c>
      <c r="BT306" s="26"/>
      <c r="BU306" s="26"/>
      <c r="BV306" s="1">
        <f t="shared" ref="BV306:CE315" si="414">IF(BV$3=0,0,IF(AND(ABS($BI306-BV$3)&gt;PostVertTotTol,ABS($BJ306-BV$3)&gt;PostVertTotTol,ABS($BK306-BV$3)&gt;PostVertTotTol,ABS($BL306-BV$3)&gt;PostVertTotTol,ABS($BM306-BV$3)&gt;PostVertTotTol,ABS($BN306-BV$3)&gt;PostVertTotTol,ABS($BO306-BV$3)&gt;PostVertTotTol,ABS($BP306-BV$3)&gt;PostVertTotTol),0,1))</f>
        <v>0</v>
      </c>
      <c r="BW306" s="1">
        <f t="shared" si="414"/>
        <v>0</v>
      </c>
      <c r="BX306" s="1">
        <f t="shared" si="414"/>
        <v>0</v>
      </c>
      <c r="BY306" s="1">
        <f t="shared" si="414"/>
        <v>0</v>
      </c>
      <c r="BZ306" s="1">
        <f t="shared" si="414"/>
        <v>0</v>
      </c>
      <c r="CA306" s="1">
        <f t="shared" si="414"/>
        <v>0</v>
      </c>
      <c r="CB306" s="1">
        <f t="shared" si="414"/>
        <v>0</v>
      </c>
      <c r="CC306" s="1">
        <f t="shared" si="414"/>
        <v>0</v>
      </c>
      <c r="CD306" s="1">
        <f t="shared" si="414"/>
        <v>0</v>
      </c>
      <c r="CE306" s="1">
        <f t="shared" si="414"/>
        <v>0</v>
      </c>
      <c r="CF306" s="1">
        <f t="shared" ref="CF306:CO315" si="415">IF(CF$3=0,0,IF(AND(ABS($BI306-CF$3)&gt;PostVertTotTol,ABS($BJ306-CF$3)&gt;PostVertTotTol,ABS($BK306-CF$3)&gt;PostVertTotTol,ABS($BL306-CF$3)&gt;PostVertTotTol,ABS($BM306-CF$3)&gt;PostVertTotTol,ABS($BN306-CF$3)&gt;PostVertTotTol,ABS($BO306-CF$3)&gt;PostVertTotTol,ABS($BP306-CF$3)&gt;PostVertTotTol),0,1))</f>
        <v>0</v>
      </c>
      <c r="CG306" s="1">
        <f t="shared" si="415"/>
        <v>0</v>
      </c>
      <c r="CH306" s="1">
        <f t="shared" si="415"/>
        <v>0</v>
      </c>
      <c r="CI306" s="1">
        <f t="shared" si="415"/>
        <v>0</v>
      </c>
      <c r="CJ306" s="1">
        <f t="shared" si="415"/>
        <v>0</v>
      </c>
      <c r="CK306" s="1">
        <f t="shared" si="415"/>
        <v>0</v>
      </c>
      <c r="CL306" s="1">
        <f t="shared" si="415"/>
        <v>0</v>
      </c>
      <c r="CM306" s="1">
        <f t="shared" si="415"/>
        <v>0</v>
      </c>
      <c r="CN306" s="1">
        <f t="shared" si="415"/>
        <v>1</v>
      </c>
      <c r="CO306" s="1">
        <f t="shared" si="415"/>
        <v>0</v>
      </c>
      <c r="CP306" s="1">
        <f t="shared" ref="CP306:CY315" si="416">IF(CP$3=0,0,IF(AND(ABS($BI306-CP$3)&gt;PostVertTotTol,ABS($BJ306-CP$3)&gt;PostVertTotTol,ABS($BK306-CP$3)&gt;PostVertTotTol,ABS($BL306-CP$3)&gt;PostVertTotTol,ABS($BM306-CP$3)&gt;PostVertTotTol,ABS($BN306-CP$3)&gt;PostVertTotTol,ABS($BO306-CP$3)&gt;PostVertTotTol,ABS($BP306-CP$3)&gt;PostVertTotTol),0,1))</f>
        <v>0</v>
      </c>
      <c r="CQ306" s="1">
        <f t="shared" si="416"/>
        <v>0</v>
      </c>
      <c r="CR306" s="1">
        <f t="shared" si="416"/>
        <v>0</v>
      </c>
      <c r="CS306" s="1">
        <f t="shared" si="416"/>
        <v>0</v>
      </c>
      <c r="CT306" s="1">
        <f t="shared" si="416"/>
        <v>0</v>
      </c>
      <c r="CU306" s="1">
        <f t="shared" si="416"/>
        <v>0</v>
      </c>
      <c r="CV306" s="1">
        <f t="shared" si="416"/>
        <v>0</v>
      </c>
      <c r="CW306" s="1">
        <f t="shared" si="416"/>
        <v>0</v>
      </c>
      <c r="CX306" s="1">
        <f t="shared" si="416"/>
        <v>0</v>
      </c>
      <c r="CY306" s="1">
        <f t="shared" si="416"/>
        <v>0</v>
      </c>
      <c r="CZ306" s="1">
        <f t="shared" ref="CZ306:DI315" si="417">IF(CZ$3=0,0,IF(AND(ABS($BI306-CZ$3)&gt;PostVertTotTol,ABS($BJ306-CZ$3)&gt;PostVertTotTol,ABS($BK306-CZ$3)&gt;PostVertTotTol,ABS($BL306-CZ$3)&gt;PostVertTotTol,ABS($BM306-CZ$3)&gt;PostVertTotTol,ABS($BN306-CZ$3)&gt;PostVertTotTol,ABS($BO306-CZ$3)&gt;PostVertTotTol,ABS($BP306-CZ$3)&gt;PostVertTotTol),0,1))</f>
        <v>0</v>
      </c>
      <c r="DA306" s="1">
        <f t="shared" si="417"/>
        <v>1</v>
      </c>
      <c r="DB306" s="1">
        <f t="shared" si="417"/>
        <v>0</v>
      </c>
      <c r="DC306" s="1">
        <f t="shared" si="417"/>
        <v>0</v>
      </c>
      <c r="DD306" s="1">
        <f t="shared" si="417"/>
        <v>0</v>
      </c>
      <c r="DE306" s="1">
        <f t="shared" si="417"/>
        <v>0</v>
      </c>
      <c r="DF306" s="1">
        <f t="shared" si="417"/>
        <v>0</v>
      </c>
      <c r="DG306" s="1">
        <f t="shared" si="417"/>
        <v>0</v>
      </c>
      <c r="DH306" s="1">
        <f t="shared" si="417"/>
        <v>0</v>
      </c>
      <c r="DI306" s="1">
        <f t="shared" si="417"/>
        <v>0</v>
      </c>
      <c r="DJ306" s="1">
        <f t="shared" ref="DJ306:DO315" si="418">IF(DJ$3=0,0,IF(AND(ABS($BI306-DJ$3)&gt;PostVertTotTol,ABS($BJ306-DJ$3)&gt;PostVertTotTol,ABS($BK306-DJ$3)&gt;PostVertTotTol,ABS($BL306-DJ$3)&gt;PostVertTotTol,ABS($BM306-DJ$3)&gt;PostVertTotTol,ABS($BN306-DJ$3)&gt;PostVertTotTol,ABS($BO306-DJ$3)&gt;PostVertTotTol,ABS($BP306-DJ$3)&gt;PostVertTotTol),0,1))</f>
        <v>0</v>
      </c>
      <c r="DK306" s="1">
        <f t="shared" si="418"/>
        <v>0</v>
      </c>
      <c r="DL306" s="1">
        <f t="shared" si="418"/>
        <v>0</v>
      </c>
      <c r="DM306" s="1">
        <f t="shared" si="418"/>
        <v>0</v>
      </c>
      <c r="DN306" s="1">
        <f t="shared" si="418"/>
        <v>0</v>
      </c>
      <c r="DO306" s="1">
        <f t="shared" si="418"/>
        <v>0</v>
      </c>
      <c r="DP306" s="25"/>
      <c r="DS306" s="26"/>
      <c r="DT306" s="26"/>
      <c r="DU306" s="142"/>
      <c r="DV306" s="26"/>
      <c r="DW306" s="48">
        <v>293</v>
      </c>
      <c r="DX306" s="26" t="str">
        <f>IFERROR(INDEX(AT$11:AT$2000,_xlfn.AGGREGATE(15,6,(ROW(AT$11:AT$2000)-ROW(AT$11)+1)/($AU$11:$AU$2000=$DY$8),ROWS(DX$11:DX306))),"")</f>
        <v/>
      </c>
      <c r="DY306" s="4" t="str">
        <f>IFERROR(INDEX(AU$11:AU$2000,_xlfn.AGGREGATE(15,6,(ROW(AU$11:AU$2000)-ROW(AU$11)+1)/($AU$11:$AU$2000=$DY$8),ROWS(DY$11:DY306))),"")</f>
        <v/>
      </c>
      <c r="DZ306" s="26" t="str">
        <f>IFERROR(INDEX(AV$11:AV$2000,_xlfn.AGGREGATE(15,6,(ROW(AV$11:AV$2000)-ROW(AV$11)+1)/($AU$11:$AU$2000=$DY$8),ROWS(DZ$11:DZ306))),"")</f>
        <v/>
      </c>
      <c r="EA306" s="26" t="str">
        <f>IFERROR(INDEX(AW$11:AW$2000,_xlfn.AGGREGATE(15,6,(ROW(AW$11:AW$2000)-ROW(AW$11)+1)/($AU$11:$AU$2000=$DY$8),ROWS(EA$11:EA306))),"")</f>
        <v/>
      </c>
      <c r="EB306" s="26" t="str">
        <f>IFERROR(INDEX(AX$11:AX$2000,_xlfn.AGGREGATE(15,6,(ROW(AX$11:AX$2000)-ROW(AX$11)+1)/($AU$11:$AU$2000=$DY$8),ROWS(EB$11:EB306))),"")</f>
        <v/>
      </c>
      <c r="EC306" s="26" t="str">
        <f>IFERROR(INDEX(AY$11:AY$2000,_xlfn.AGGREGATE(15,6,(ROW(AY$11:AY$2000)-ROW(AY$11)+1)/($AU$11:$AU$2000=$DY$8),ROWS(EC$11:EC306))),"")</f>
        <v/>
      </c>
      <c r="ED306" s="26" t="str">
        <f>IFERROR(INDEX(AZ$11:AZ$2000,_xlfn.AGGREGATE(15,6,(ROW(AZ$11:AZ$2000)-ROW(AZ$11)+1)/($AU$11:$AU$2000=$DY$8),ROWS(ED$11:ED306))),"")</f>
        <v/>
      </c>
      <c r="EE306" s="26" t="str">
        <f>IFERROR(INDEX(BA$11:BA$2000,_xlfn.AGGREGATE(15,6,(ROW(BA$11:BA$2000)-ROW(BA$11)+1)/($AU$11:$AU$2000=$DY$8),ROWS(EE$11:EE306))),"")</f>
        <v/>
      </c>
      <c r="EF306" s="26" t="str">
        <f>IFERROR(INDEX(BB$11:BB$2000,_xlfn.AGGREGATE(15,6,(ROW(BB$11:BB$2000)-ROW(BB$11)+1)/($AU$11:$AU$2000=$DY$8),ROWS(EF$11:EF306))),"")</f>
        <v/>
      </c>
      <c r="EG306" s="26" t="str">
        <f>IFERROR(INDEX(BC$11:BC$2000,_xlfn.AGGREGATE(15,6,(ROW(BC$11:BC$2000)-ROW(BC$11)+1)/($AU$11:$AU$2000=$DY$8),ROWS(EG$11:EG306))),"")</f>
        <v/>
      </c>
      <c r="EH306" s="26" t="str">
        <f>IFERROR(INDEX(BD$11:BD$2000,_xlfn.AGGREGATE(15,6,(ROW(BD$11:BD$2000)-ROW(BD$11)+1)/($AU$11:$AU$2000=$DY$8),ROWS(EH$11:EH306))),"")</f>
        <v/>
      </c>
      <c r="EI306" s="26" t="str">
        <f>IFERROR(INDEX(BE$11:BE$2000,_xlfn.AGGREGATE(15,6,(ROW(BE$11:BE$2000)-ROW(BE$11)+1)/($AU$11:$AU$2000=$DY$8),ROWS(EI$11:EI306))),"")</f>
        <v/>
      </c>
      <c r="EJ306" s="26" t="str">
        <f>IFERROR(INDEX(BF$11:BF$2000,_xlfn.AGGREGATE(15,6,(ROW(BF$11:BF$2000)-ROW(BF$11)+1)/($AU$11:$AU$2000=$DY$8),ROWS(EJ$11:EJ306))),"")</f>
        <v/>
      </c>
      <c r="EK306" s="26" t="str">
        <f>IFERROR(INDEX(BG$11:BG$2000,_xlfn.AGGREGATE(15,6,(ROW(BG$11:BG$2000)-ROW(BG$11)+1)/($AU$11:$AU$2000=$DY$8),ROWS(EK$11:EK306))),"")</f>
        <v/>
      </c>
      <c r="EL306" s="26" t="str">
        <f>IFERROR(INDEX(BH$11:BH$2000,_xlfn.AGGREGATE(15,6,(ROW(BH$11:BH$2000)-ROW(BH$11)+1)/($AU$11:$AU$2000=$DY$8),ROWS(EL$11:EL306))),"")</f>
        <v/>
      </c>
      <c r="EM306" s="26" t="str">
        <f>IFERROR(INDEX(BI$11:BI$2000,_xlfn.AGGREGATE(15,6,(ROW(BI$11:BI$2000)-ROW(BI$11)+1)/($AU$11:$AU$2000=$DY$8),ROWS(EM$11:EM306))),"")</f>
        <v/>
      </c>
      <c r="EN306" s="26" t="str">
        <f>IFERROR(INDEX(BJ$11:BJ$2000,_xlfn.AGGREGATE(15,6,(ROW(BJ$11:BJ$2000)-ROW(BJ$11)+1)/($AU$11:$AU$2000=$DY$8),ROWS(EN$11:EN306))),"")</f>
        <v/>
      </c>
      <c r="EO306" s="26" t="str">
        <f>IFERROR(INDEX(BK$11:BK$2000,_xlfn.AGGREGATE(15,6,(ROW(BK$11:BK$2000)-ROW(BK$11)+1)/($AU$11:$AU$2000=$DY$8),ROWS(EO$11:EO306))),"")</f>
        <v/>
      </c>
      <c r="EP306" s="26" t="str">
        <f>IFERROR(INDEX(BL$11:BL$2000,_xlfn.AGGREGATE(15,6,(ROW(BL$11:BL$2000)-ROW(BL$11)+1)/($AU$11:$AU$2000=$DY$8),ROWS(EP$11:EP306))),"")</f>
        <v/>
      </c>
      <c r="EQ306" s="26" t="str">
        <f>IFERROR(INDEX(BM$11:BM$2000,_xlfn.AGGREGATE(15,6,(ROW(BM$11:BM$2000)-ROW(BM$11)+1)/($AU$11:$AU$2000=$DY$8),ROWS(EQ$11:EQ306))),"")</f>
        <v/>
      </c>
      <c r="ER306" s="26" t="str">
        <f>IFERROR(INDEX(BN$11:BN$2000,_xlfn.AGGREGATE(15,6,(ROW(BN$11:BN$2000)-ROW(BN$11)+1)/($AU$11:$AU$2000=$DY$8),ROWS(ER$11:ER306))),"")</f>
        <v/>
      </c>
      <c r="ES306" s="26" t="str">
        <f>IFERROR(INDEX(BO$11:BO$2000,_xlfn.AGGREGATE(15,6,(ROW(BO$11:BO$2000)-ROW(BO$11)+1)/($AU$11:$AU$2000=$DY$8),ROWS(ES$11:ES306))),"")</f>
        <v/>
      </c>
      <c r="ET306" s="63" t="str">
        <f>IFERROR(INDEX(BP$11:BP$2000,_xlfn.AGGREGATE(15,6,(ROW(BP$11:BP$2000)-ROW(BP$11)+1)/($AU$11:$AU$2000=$DY$8),ROWS(ET$11:ET306))),"")</f>
        <v/>
      </c>
      <c r="EU306" s="25"/>
      <c r="EX306" s="25"/>
      <c r="EY306" s="25"/>
      <c r="EZ306" s="25"/>
      <c r="FA306" s="25"/>
      <c r="FB306" s="25"/>
      <c r="FC306" s="25"/>
      <c r="FD306" s="25"/>
      <c r="FE306" s="25"/>
      <c r="FF306" s="25"/>
      <c r="FG306" s="25"/>
      <c r="FH306" s="25"/>
      <c r="FI306" s="25"/>
      <c r="FJ306" s="25"/>
      <c r="FK306" s="25"/>
      <c r="FL306" s="25"/>
      <c r="FM306" s="25"/>
      <c r="FN306" s="25"/>
      <c r="FO306" s="25"/>
      <c r="FP306" s="25"/>
      <c r="FQ306" s="25"/>
      <c r="FR306" s="25"/>
      <c r="FS306" s="25"/>
      <c r="FT306" s="25"/>
      <c r="FU306" s="49"/>
      <c r="FV306" s="21"/>
      <c r="FW306" s="25"/>
      <c r="FX306" s="25"/>
      <c r="FY306" s="25"/>
      <c r="FZ306" s="25"/>
      <c r="GA306" s="25"/>
      <c r="GB306" s="25"/>
      <c r="GC306" s="25"/>
      <c r="GD306" s="25"/>
      <c r="GE306" s="25"/>
      <c r="GF306" s="25"/>
      <c r="GG306" s="25"/>
      <c r="GH306" s="25"/>
      <c r="GI306" s="25"/>
      <c r="GJ306" s="25"/>
      <c r="GK306" s="25"/>
      <c r="GL306" s="25"/>
      <c r="GM306" s="25"/>
      <c r="GN306" s="25"/>
    </row>
    <row r="307" spans="14:196" x14ac:dyDescent="0.3">
      <c r="N307" s="2"/>
      <c r="O307" s="25"/>
      <c r="P307" s="25"/>
      <c r="Q307" s="25"/>
      <c r="R307" s="25"/>
      <c r="S307" s="25"/>
      <c r="T307" s="25"/>
      <c r="U307" s="25"/>
      <c r="V307" s="2"/>
      <c r="W307" s="2"/>
      <c r="X307" s="2"/>
      <c r="Y307" s="25"/>
      <c r="Z307" s="25"/>
      <c r="AA307" s="25"/>
      <c r="AB307" s="2"/>
      <c r="AC307" s="25"/>
      <c r="AD307" s="25"/>
      <c r="AE307" s="25"/>
      <c r="AF307" s="25"/>
      <c r="AG307" s="25"/>
      <c r="AH307" s="25"/>
      <c r="AI307" s="25"/>
      <c r="AJ307" s="25"/>
      <c r="AK307" s="25"/>
      <c r="AL307" s="25"/>
      <c r="AM307" s="25"/>
      <c r="AN307" s="25"/>
      <c r="AO307" s="25"/>
      <c r="AP307" s="25"/>
      <c r="AQ307" s="25"/>
      <c r="AR307" s="142"/>
      <c r="AS307" s="18">
        <v>12</v>
      </c>
      <c r="AT307" s="26" t="s">
        <v>122</v>
      </c>
      <c r="AU307" s="4" t="str">
        <f t="shared" si="388"/>
        <v>FAIL</v>
      </c>
      <c r="AV307" s="26">
        <v>1</v>
      </c>
      <c r="AW307" s="26">
        <v>1</v>
      </c>
      <c r="AX307" s="26">
        <v>3</v>
      </c>
      <c r="AY307" s="26">
        <v>3</v>
      </c>
      <c r="AZ307" s="26">
        <v>3</v>
      </c>
      <c r="BA307" s="26">
        <v>1</v>
      </c>
      <c r="BB307" s="26">
        <v>1</v>
      </c>
      <c r="BC307" s="26">
        <v>1</v>
      </c>
      <c r="BD307" s="26">
        <f t="shared" ref="BD307:BG307" si="419">BD274</f>
        <v>234</v>
      </c>
      <c r="BE307" s="26">
        <f t="shared" si="404"/>
        <v>246</v>
      </c>
      <c r="BF307" s="26">
        <f t="shared" si="419"/>
        <v>258</v>
      </c>
      <c r="BG307" s="63">
        <f t="shared" si="419"/>
        <v>12</v>
      </c>
      <c r="BH307" s="26"/>
      <c r="BI307" s="138">
        <f t="shared" si="390"/>
        <v>234</v>
      </c>
      <c r="BJ307" s="138">
        <f t="shared" si="391"/>
        <v>468</v>
      </c>
      <c r="BK307" s="138">
        <f t="shared" si="392"/>
        <v>726</v>
      </c>
      <c r="BL307" s="138">
        <f t="shared" si="393"/>
        <v>984</v>
      </c>
      <c r="BM307" s="138">
        <f t="shared" si="394"/>
        <v>1242</v>
      </c>
      <c r="BN307" s="138">
        <f t="shared" si="395"/>
        <v>1476</v>
      </c>
      <c r="BO307" s="138">
        <f t="shared" si="396"/>
        <v>1710</v>
      </c>
      <c r="BP307" s="138">
        <f t="shared" si="397"/>
        <v>0</v>
      </c>
      <c r="BQ307" s="26"/>
      <c r="BR307" s="26" t="str">
        <f t="shared" si="370"/>
        <v>yes3</v>
      </c>
      <c r="BS307" s="26" t="str">
        <f t="shared" si="376"/>
        <v>Int</v>
      </c>
      <c r="BT307" s="26"/>
      <c r="BU307" s="26"/>
      <c r="BV307" s="1">
        <f t="shared" si="414"/>
        <v>0</v>
      </c>
      <c r="BW307" s="1">
        <f t="shared" si="414"/>
        <v>0</v>
      </c>
      <c r="BX307" s="1">
        <f t="shared" si="414"/>
        <v>0</v>
      </c>
      <c r="BY307" s="1">
        <f t="shared" si="414"/>
        <v>0</v>
      </c>
      <c r="BZ307" s="1">
        <f t="shared" si="414"/>
        <v>0</v>
      </c>
      <c r="CA307" s="1">
        <f t="shared" si="414"/>
        <v>0</v>
      </c>
      <c r="CB307" s="1">
        <f t="shared" si="414"/>
        <v>0</v>
      </c>
      <c r="CC307" s="1">
        <f t="shared" si="414"/>
        <v>0</v>
      </c>
      <c r="CD307" s="1">
        <f t="shared" si="414"/>
        <v>0</v>
      </c>
      <c r="CE307" s="1">
        <f t="shared" si="414"/>
        <v>0</v>
      </c>
      <c r="CF307" s="1">
        <f t="shared" si="415"/>
        <v>0</v>
      </c>
      <c r="CG307" s="1">
        <f t="shared" si="415"/>
        <v>0</v>
      </c>
      <c r="CH307" s="1">
        <f t="shared" si="415"/>
        <v>0</v>
      </c>
      <c r="CI307" s="1">
        <f t="shared" si="415"/>
        <v>0</v>
      </c>
      <c r="CJ307" s="1">
        <f t="shared" si="415"/>
        <v>0</v>
      </c>
      <c r="CK307" s="1">
        <f t="shared" si="415"/>
        <v>0</v>
      </c>
      <c r="CL307" s="1">
        <f t="shared" si="415"/>
        <v>0</v>
      </c>
      <c r="CM307" s="1">
        <f t="shared" si="415"/>
        <v>0</v>
      </c>
      <c r="CN307" s="1">
        <f t="shared" si="415"/>
        <v>1</v>
      </c>
      <c r="CO307" s="1">
        <f t="shared" si="415"/>
        <v>0</v>
      </c>
      <c r="CP307" s="1">
        <f t="shared" si="416"/>
        <v>0</v>
      </c>
      <c r="CQ307" s="1">
        <f t="shared" si="416"/>
        <v>0</v>
      </c>
      <c r="CR307" s="1">
        <f t="shared" si="416"/>
        <v>0</v>
      </c>
      <c r="CS307" s="1">
        <f t="shared" si="416"/>
        <v>0</v>
      </c>
      <c r="CT307" s="1">
        <f t="shared" si="416"/>
        <v>0</v>
      </c>
      <c r="CU307" s="1">
        <f t="shared" si="416"/>
        <v>0</v>
      </c>
      <c r="CV307" s="1">
        <f t="shared" si="416"/>
        <v>0</v>
      </c>
      <c r="CW307" s="1">
        <f t="shared" si="416"/>
        <v>0</v>
      </c>
      <c r="CX307" s="1">
        <f t="shared" si="416"/>
        <v>0</v>
      </c>
      <c r="CY307" s="1">
        <f t="shared" si="416"/>
        <v>0</v>
      </c>
      <c r="CZ307" s="1">
        <f t="shared" si="417"/>
        <v>0</v>
      </c>
      <c r="DA307" s="1">
        <f t="shared" si="417"/>
        <v>1</v>
      </c>
      <c r="DB307" s="1">
        <f t="shared" si="417"/>
        <v>0</v>
      </c>
      <c r="DC307" s="1">
        <f t="shared" si="417"/>
        <v>0</v>
      </c>
      <c r="DD307" s="1">
        <f t="shared" si="417"/>
        <v>0</v>
      </c>
      <c r="DE307" s="1">
        <f t="shared" si="417"/>
        <v>0</v>
      </c>
      <c r="DF307" s="1">
        <f t="shared" si="417"/>
        <v>0</v>
      </c>
      <c r="DG307" s="1">
        <f t="shared" si="417"/>
        <v>0</v>
      </c>
      <c r="DH307" s="1">
        <f t="shared" si="417"/>
        <v>0</v>
      </c>
      <c r="DI307" s="1">
        <f t="shared" si="417"/>
        <v>0</v>
      </c>
      <c r="DJ307" s="1">
        <f t="shared" si="418"/>
        <v>0</v>
      </c>
      <c r="DK307" s="1">
        <f t="shared" si="418"/>
        <v>0</v>
      </c>
      <c r="DL307" s="1">
        <f t="shared" si="418"/>
        <v>0</v>
      </c>
      <c r="DM307" s="1">
        <f t="shared" si="418"/>
        <v>0</v>
      </c>
      <c r="DN307" s="1">
        <f t="shared" si="418"/>
        <v>0</v>
      </c>
      <c r="DO307" s="1">
        <f t="shared" si="418"/>
        <v>0</v>
      </c>
      <c r="DP307" s="25"/>
      <c r="DS307" s="26"/>
      <c r="DT307" s="26"/>
      <c r="DU307" s="142"/>
      <c r="DV307" s="26"/>
      <c r="DW307" s="48">
        <v>294</v>
      </c>
      <c r="DX307" s="26" t="str">
        <f>IFERROR(INDEX(AT$11:AT$2000,_xlfn.AGGREGATE(15,6,(ROW(AT$11:AT$2000)-ROW(AT$11)+1)/($AU$11:$AU$2000=$DY$8),ROWS(DX$11:DX307))),"")</f>
        <v/>
      </c>
      <c r="DY307" s="4" t="str">
        <f>IFERROR(INDEX(AU$11:AU$2000,_xlfn.AGGREGATE(15,6,(ROW(AU$11:AU$2000)-ROW(AU$11)+1)/($AU$11:$AU$2000=$DY$8),ROWS(DY$11:DY307))),"")</f>
        <v/>
      </c>
      <c r="DZ307" s="26" t="str">
        <f>IFERROR(INDEX(AV$11:AV$2000,_xlfn.AGGREGATE(15,6,(ROW(AV$11:AV$2000)-ROW(AV$11)+1)/($AU$11:$AU$2000=$DY$8),ROWS(DZ$11:DZ307))),"")</f>
        <v/>
      </c>
      <c r="EA307" s="26" t="str">
        <f>IFERROR(INDEX(AW$11:AW$2000,_xlfn.AGGREGATE(15,6,(ROW(AW$11:AW$2000)-ROW(AW$11)+1)/($AU$11:$AU$2000=$DY$8),ROWS(EA$11:EA307))),"")</f>
        <v/>
      </c>
      <c r="EB307" s="26" t="str">
        <f>IFERROR(INDEX(AX$11:AX$2000,_xlfn.AGGREGATE(15,6,(ROW(AX$11:AX$2000)-ROW(AX$11)+1)/($AU$11:$AU$2000=$DY$8),ROWS(EB$11:EB307))),"")</f>
        <v/>
      </c>
      <c r="EC307" s="26" t="str">
        <f>IFERROR(INDEX(AY$11:AY$2000,_xlfn.AGGREGATE(15,6,(ROW(AY$11:AY$2000)-ROW(AY$11)+1)/($AU$11:$AU$2000=$DY$8),ROWS(EC$11:EC307))),"")</f>
        <v/>
      </c>
      <c r="ED307" s="26" t="str">
        <f>IFERROR(INDEX(AZ$11:AZ$2000,_xlfn.AGGREGATE(15,6,(ROW(AZ$11:AZ$2000)-ROW(AZ$11)+1)/($AU$11:$AU$2000=$DY$8),ROWS(ED$11:ED307))),"")</f>
        <v/>
      </c>
      <c r="EE307" s="26" t="str">
        <f>IFERROR(INDEX(BA$11:BA$2000,_xlfn.AGGREGATE(15,6,(ROW(BA$11:BA$2000)-ROW(BA$11)+1)/($AU$11:$AU$2000=$DY$8),ROWS(EE$11:EE307))),"")</f>
        <v/>
      </c>
      <c r="EF307" s="26" t="str">
        <f>IFERROR(INDEX(BB$11:BB$2000,_xlfn.AGGREGATE(15,6,(ROW(BB$11:BB$2000)-ROW(BB$11)+1)/($AU$11:$AU$2000=$DY$8),ROWS(EF$11:EF307))),"")</f>
        <v/>
      </c>
      <c r="EG307" s="26" t="str">
        <f>IFERROR(INDEX(BC$11:BC$2000,_xlfn.AGGREGATE(15,6,(ROW(BC$11:BC$2000)-ROW(BC$11)+1)/($AU$11:$AU$2000=$DY$8),ROWS(EG$11:EG307))),"")</f>
        <v/>
      </c>
      <c r="EH307" s="26" t="str">
        <f>IFERROR(INDEX(BD$11:BD$2000,_xlfn.AGGREGATE(15,6,(ROW(BD$11:BD$2000)-ROW(BD$11)+1)/($AU$11:$AU$2000=$DY$8),ROWS(EH$11:EH307))),"")</f>
        <v/>
      </c>
      <c r="EI307" s="26" t="str">
        <f>IFERROR(INDEX(BE$11:BE$2000,_xlfn.AGGREGATE(15,6,(ROW(BE$11:BE$2000)-ROW(BE$11)+1)/($AU$11:$AU$2000=$DY$8),ROWS(EI$11:EI307))),"")</f>
        <v/>
      </c>
      <c r="EJ307" s="26" t="str">
        <f>IFERROR(INDEX(BF$11:BF$2000,_xlfn.AGGREGATE(15,6,(ROW(BF$11:BF$2000)-ROW(BF$11)+1)/($AU$11:$AU$2000=$DY$8),ROWS(EJ$11:EJ307))),"")</f>
        <v/>
      </c>
      <c r="EK307" s="26" t="str">
        <f>IFERROR(INDEX(BG$11:BG$2000,_xlfn.AGGREGATE(15,6,(ROW(BG$11:BG$2000)-ROW(BG$11)+1)/($AU$11:$AU$2000=$DY$8),ROWS(EK$11:EK307))),"")</f>
        <v/>
      </c>
      <c r="EL307" s="26" t="str">
        <f>IFERROR(INDEX(BH$11:BH$2000,_xlfn.AGGREGATE(15,6,(ROW(BH$11:BH$2000)-ROW(BH$11)+1)/($AU$11:$AU$2000=$DY$8),ROWS(EL$11:EL307))),"")</f>
        <v/>
      </c>
      <c r="EM307" s="26" t="str">
        <f>IFERROR(INDEX(BI$11:BI$2000,_xlfn.AGGREGATE(15,6,(ROW(BI$11:BI$2000)-ROW(BI$11)+1)/($AU$11:$AU$2000=$DY$8),ROWS(EM$11:EM307))),"")</f>
        <v/>
      </c>
      <c r="EN307" s="26" t="str">
        <f>IFERROR(INDEX(BJ$11:BJ$2000,_xlfn.AGGREGATE(15,6,(ROW(BJ$11:BJ$2000)-ROW(BJ$11)+1)/($AU$11:$AU$2000=$DY$8),ROWS(EN$11:EN307))),"")</f>
        <v/>
      </c>
      <c r="EO307" s="26" t="str">
        <f>IFERROR(INDEX(BK$11:BK$2000,_xlfn.AGGREGATE(15,6,(ROW(BK$11:BK$2000)-ROW(BK$11)+1)/($AU$11:$AU$2000=$DY$8),ROWS(EO$11:EO307))),"")</f>
        <v/>
      </c>
      <c r="EP307" s="26" t="str">
        <f>IFERROR(INDEX(BL$11:BL$2000,_xlfn.AGGREGATE(15,6,(ROW(BL$11:BL$2000)-ROW(BL$11)+1)/($AU$11:$AU$2000=$DY$8),ROWS(EP$11:EP307))),"")</f>
        <v/>
      </c>
      <c r="EQ307" s="26" t="str">
        <f>IFERROR(INDEX(BM$11:BM$2000,_xlfn.AGGREGATE(15,6,(ROW(BM$11:BM$2000)-ROW(BM$11)+1)/($AU$11:$AU$2000=$DY$8),ROWS(EQ$11:EQ307))),"")</f>
        <v/>
      </c>
      <c r="ER307" s="26" t="str">
        <f>IFERROR(INDEX(BN$11:BN$2000,_xlfn.AGGREGATE(15,6,(ROW(BN$11:BN$2000)-ROW(BN$11)+1)/($AU$11:$AU$2000=$DY$8),ROWS(ER$11:ER307))),"")</f>
        <v/>
      </c>
      <c r="ES307" s="26" t="str">
        <f>IFERROR(INDEX(BO$11:BO$2000,_xlfn.AGGREGATE(15,6,(ROW(BO$11:BO$2000)-ROW(BO$11)+1)/($AU$11:$AU$2000=$DY$8),ROWS(ES$11:ES307))),"")</f>
        <v/>
      </c>
      <c r="ET307" s="63" t="str">
        <f>IFERROR(INDEX(BP$11:BP$2000,_xlfn.AGGREGATE(15,6,(ROW(BP$11:BP$2000)-ROW(BP$11)+1)/($AU$11:$AU$2000=$DY$8),ROWS(ET$11:ET307))),"")</f>
        <v/>
      </c>
      <c r="EU307" s="25"/>
      <c r="EX307" s="25"/>
      <c r="EY307" s="25"/>
      <c r="EZ307" s="25"/>
      <c r="FA307" s="25"/>
      <c r="FB307" s="25"/>
      <c r="FC307" s="25"/>
      <c r="FD307" s="25"/>
      <c r="FE307" s="25"/>
      <c r="FF307" s="25"/>
      <c r="FG307" s="25"/>
      <c r="FH307" s="25"/>
      <c r="FI307" s="25"/>
      <c r="FJ307" s="25"/>
      <c r="FK307" s="25"/>
      <c r="FL307" s="25"/>
      <c r="FM307" s="25"/>
      <c r="FN307" s="25"/>
      <c r="FO307" s="25"/>
      <c r="FP307" s="25"/>
      <c r="FQ307" s="25"/>
      <c r="FR307" s="25"/>
      <c r="FS307" s="25"/>
      <c r="FT307" s="25"/>
      <c r="FU307" s="49"/>
      <c r="FV307" s="21"/>
      <c r="FW307" s="25"/>
      <c r="FX307" s="25"/>
      <c r="FY307" s="25"/>
      <c r="FZ307" s="25"/>
      <c r="GA307" s="25"/>
      <c r="GB307" s="25"/>
      <c r="GC307" s="25"/>
      <c r="GD307" s="25"/>
      <c r="GE307" s="25"/>
      <c r="GF307" s="25"/>
      <c r="GG307" s="25"/>
      <c r="GH307" s="25"/>
      <c r="GI307" s="25"/>
      <c r="GJ307" s="25"/>
      <c r="GK307" s="25"/>
      <c r="GL307" s="25"/>
      <c r="GM307" s="25"/>
      <c r="GN307" s="25"/>
    </row>
    <row r="308" spans="14:196" x14ac:dyDescent="0.3">
      <c r="N308" s="2"/>
      <c r="O308" s="25"/>
      <c r="P308" s="25"/>
      <c r="Q308" s="25"/>
      <c r="R308" s="25"/>
      <c r="S308" s="25"/>
      <c r="T308" s="25"/>
      <c r="U308" s="25"/>
      <c r="V308" s="2"/>
      <c r="W308" s="2"/>
      <c r="X308" s="2"/>
      <c r="Y308" s="25"/>
      <c r="Z308" s="25"/>
      <c r="AA308" s="25"/>
      <c r="AB308" s="2"/>
      <c r="AC308" s="25"/>
      <c r="AD308" s="25"/>
      <c r="AE308" s="25"/>
      <c r="AF308" s="25"/>
      <c r="AG308" s="25"/>
      <c r="AH308" s="25"/>
      <c r="AI308" s="25"/>
      <c r="AJ308" s="25"/>
      <c r="AK308" s="25"/>
      <c r="AL308" s="25"/>
      <c r="AM308" s="25"/>
      <c r="AN308" s="25"/>
      <c r="AO308" s="25"/>
      <c r="AP308" s="25"/>
      <c r="AQ308" s="25"/>
      <c r="AR308" s="142"/>
      <c r="AS308" s="18">
        <v>13</v>
      </c>
      <c r="AT308" s="26" t="s">
        <v>122</v>
      </c>
      <c r="AU308" s="4" t="str">
        <f t="shared" si="388"/>
        <v>FAIL</v>
      </c>
      <c r="AV308" s="26">
        <v>1</v>
      </c>
      <c r="AW308" s="26">
        <v>1</v>
      </c>
      <c r="AX308" s="26">
        <v>3</v>
      </c>
      <c r="AY308" s="26">
        <v>3</v>
      </c>
      <c r="AZ308" s="26">
        <v>3</v>
      </c>
      <c r="BA308" s="26">
        <v>1</v>
      </c>
      <c r="BB308" s="26">
        <v>1</v>
      </c>
      <c r="BC308" s="26">
        <v>1</v>
      </c>
      <c r="BD308" s="26">
        <f t="shared" ref="BD308:BG308" si="420">BD275</f>
        <v>233</v>
      </c>
      <c r="BE308" s="26">
        <f t="shared" si="404"/>
        <v>246</v>
      </c>
      <c r="BF308" s="26">
        <f t="shared" si="420"/>
        <v>259</v>
      </c>
      <c r="BG308" s="63">
        <f t="shared" si="420"/>
        <v>13</v>
      </c>
      <c r="BH308" s="26"/>
      <c r="BI308" s="138">
        <f t="shared" si="390"/>
        <v>233</v>
      </c>
      <c r="BJ308" s="138">
        <f t="shared" si="391"/>
        <v>466</v>
      </c>
      <c r="BK308" s="138">
        <f t="shared" si="392"/>
        <v>725</v>
      </c>
      <c r="BL308" s="138">
        <f t="shared" si="393"/>
        <v>984</v>
      </c>
      <c r="BM308" s="138">
        <f t="shared" si="394"/>
        <v>1243</v>
      </c>
      <c r="BN308" s="138">
        <f t="shared" si="395"/>
        <v>1476</v>
      </c>
      <c r="BO308" s="138">
        <f t="shared" si="396"/>
        <v>1709</v>
      </c>
      <c r="BP308" s="138">
        <f t="shared" si="397"/>
        <v>0</v>
      </c>
      <c r="BQ308" s="26"/>
      <c r="BR308" s="26" t="str">
        <f t="shared" si="370"/>
        <v>yes3</v>
      </c>
      <c r="BS308" s="26" t="str">
        <f t="shared" si="376"/>
        <v>Int</v>
      </c>
      <c r="BT308" s="26"/>
      <c r="BU308" s="26"/>
      <c r="BV308" s="1">
        <f t="shared" si="414"/>
        <v>0</v>
      </c>
      <c r="BW308" s="1">
        <f t="shared" si="414"/>
        <v>0</v>
      </c>
      <c r="BX308" s="1">
        <f t="shared" si="414"/>
        <v>0</v>
      </c>
      <c r="BY308" s="1">
        <f t="shared" si="414"/>
        <v>0</v>
      </c>
      <c r="BZ308" s="1">
        <f t="shared" si="414"/>
        <v>0</v>
      </c>
      <c r="CA308" s="1">
        <f t="shared" si="414"/>
        <v>0</v>
      </c>
      <c r="CB308" s="1">
        <f t="shared" si="414"/>
        <v>0</v>
      </c>
      <c r="CC308" s="1">
        <f t="shared" si="414"/>
        <v>0</v>
      </c>
      <c r="CD308" s="1">
        <f t="shared" si="414"/>
        <v>0</v>
      </c>
      <c r="CE308" s="1">
        <f t="shared" si="414"/>
        <v>0</v>
      </c>
      <c r="CF308" s="1">
        <f t="shared" si="415"/>
        <v>0</v>
      </c>
      <c r="CG308" s="1">
        <f t="shared" si="415"/>
        <v>0</v>
      </c>
      <c r="CH308" s="1">
        <f t="shared" si="415"/>
        <v>0</v>
      </c>
      <c r="CI308" s="1">
        <f t="shared" si="415"/>
        <v>0</v>
      </c>
      <c r="CJ308" s="1">
        <f t="shared" si="415"/>
        <v>0</v>
      </c>
      <c r="CK308" s="1">
        <f t="shared" si="415"/>
        <v>0</v>
      </c>
      <c r="CL308" s="1">
        <f t="shared" si="415"/>
        <v>0</v>
      </c>
      <c r="CM308" s="1">
        <f t="shared" si="415"/>
        <v>0</v>
      </c>
      <c r="CN308" s="1">
        <f t="shared" si="415"/>
        <v>1</v>
      </c>
      <c r="CO308" s="1">
        <f t="shared" si="415"/>
        <v>0</v>
      </c>
      <c r="CP308" s="1">
        <f t="shared" si="416"/>
        <v>0</v>
      </c>
      <c r="CQ308" s="1">
        <f t="shared" si="416"/>
        <v>0</v>
      </c>
      <c r="CR308" s="1">
        <f t="shared" si="416"/>
        <v>0</v>
      </c>
      <c r="CS308" s="1">
        <f t="shared" si="416"/>
        <v>0</v>
      </c>
      <c r="CT308" s="1">
        <f t="shared" si="416"/>
        <v>0</v>
      </c>
      <c r="CU308" s="1">
        <f t="shared" si="416"/>
        <v>0</v>
      </c>
      <c r="CV308" s="1">
        <f t="shared" si="416"/>
        <v>0</v>
      </c>
      <c r="CW308" s="1">
        <f t="shared" si="416"/>
        <v>0</v>
      </c>
      <c r="CX308" s="1">
        <f t="shared" si="416"/>
        <v>0</v>
      </c>
      <c r="CY308" s="1">
        <f t="shared" si="416"/>
        <v>0</v>
      </c>
      <c r="CZ308" s="1">
        <f t="shared" si="417"/>
        <v>0</v>
      </c>
      <c r="DA308" s="1">
        <f t="shared" si="417"/>
        <v>1</v>
      </c>
      <c r="DB308" s="1">
        <f t="shared" si="417"/>
        <v>0</v>
      </c>
      <c r="DC308" s="1">
        <f t="shared" si="417"/>
        <v>0</v>
      </c>
      <c r="DD308" s="1">
        <f t="shared" si="417"/>
        <v>0</v>
      </c>
      <c r="DE308" s="1">
        <f t="shared" si="417"/>
        <v>0</v>
      </c>
      <c r="DF308" s="1">
        <f t="shared" si="417"/>
        <v>0</v>
      </c>
      <c r="DG308" s="1">
        <f t="shared" si="417"/>
        <v>0</v>
      </c>
      <c r="DH308" s="1">
        <f t="shared" si="417"/>
        <v>0</v>
      </c>
      <c r="DI308" s="1">
        <f t="shared" si="417"/>
        <v>0</v>
      </c>
      <c r="DJ308" s="1">
        <f t="shared" si="418"/>
        <v>0</v>
      </c>
      <c r="DK308" s="1">
        <f t="shared" si="418"/>
        <v>0</v>
      </c>
      <c r="DL308" s="1">
        <f t="shared" si="418"/>
        <v>0</v>
      </c>
      <c r="DM308" s="1">
        <f t="shared" si="418"/>
        <v>0</v>
      </c>
      <c r="DN308" s="1">
        <f t="shared" si="418"/>
        <v>0</v>
      </c>
      <c r="DO308" s="1">
        <f t="shared" si="418"/>
        <v>0</v>
      </c>
      <c r="DP308" s="25"/>
      <c r="DS308" s="26"/>
      <c r="DT308" s="26"/>
      <c r="DU308" s="142"/>
      <c r="DV308" s="26"/>
      <c r="DW308" s="48">
        <v>295</v>
      </c>
      <c r="DX308" s="26" t="str">
        <f>IFERROR(INDEX(AT$11:AT$2000,_xlfn.AGGREGATE(15,6,(ROW(AT$11:AT$2000)-ROW(AT$11)+1)/($AU$11:$AU$2000=$DY$8),ROWS(DX$11:DX308))),"")</f>
        <v/>
      </c>
      <c r="DY308" s="4" t="str">
        <f>IFERROR(INDEX(AU$11:AU$2000,_xlfn.AGGREGATE(15,6,(ROW(AU$11:AU$2000)-ROW(AU$11)+1)/($AU$11:$AU$2000=$DY$8),ROWS(DY$11:DY308))),"")</f>
        <v/>
      </c>
      <c r="DZ308" s="26" t="str">
        <f>IFERROR(INDEX(AV$11:AV$2000,_xlfn.AGGREGATE(15,6,(ROW(AV$11:AV$2000)-ROW(AV$11)+1)/($AU$11:$AU$2000=$DY$8),ROWS(DZ$11:DZ308))),"")</f>
        <v/>
      </c>
      <c r="EA308" s="26" t="str">
        <f>IFERROR(INDEX(AW$11:AW$2000,_xlfn.AGGREGATE(15,6,(ROW(AW$11:AW$2000)-ROW(AW$11)+1)/($AU$11:$AU$2000=$DY$8),ROWS(EA$11:EA308))),"")</f>
        <v/>
      </c>
      <c r="EB308" s="26" t="str">
        <f>IFERROR(INDEX(AX$11:AX$2000,_xlfn.AGGREGATE(15,6,(ROW(AX$11:AX$2000)-ROW(AX$11)+1)/($AU$11:$AU$2000=$DY$8),ROWS(EB$11:EB308))),"")</f>
        <v/>
      </c>
      <c r="EC308" s="26" t="str">
        <f>IFERROR(INDEX(AY$11:AY$2000,_xlfn.AGGREGATE(15,6,(ROW(AY$11:AY$2000)-ROW(AY$11)+1)/($AU$11:$AU$2000=$DY$8),ROWS(EC$11:EC308))),"")</f>
        <v/>
      </c>
      <c r="ED308" s="26" t="str">
        <f>IFERROR(INDEX(AZ$11:AZ$2000,_xlfn.AGGREGATE(15,6,(ROW(AZ$11:AZ$2000)-ROW(AZ$11)+1)/($AU$11:$AU$2000=$DY$8),ROWS(ED$11:ED308))),"")</f>
        <v/>
      </c>
      <c r="EE308" s="26" t="str">
        <f>IFERROR(INDEX(BA$11:BA$2000,_xlfn.AGGREGATE(15,6,(ROW(BA$11:BA$2000)-ROW(BA$11)+1)/($AU$11:$AU$2000=$DY$8),ROWS(EE$11:EE308))),"")</f>
        <v/>
      </c>
      <c r="EF308" s="26" t="str">
        <f>IFERROR(INDEX(BB$11:BB$2000,_xlfn.AGGREGATE(15,6,(ROW(BB$11:BB$2000)-ROW(BB$11)+1)/($AU$11:$AU$2000=$DY$8),ROWS(EF$11:EF308))),"")</f>
        <v/>
      </c>
      <c r="EG308" s="26" t="str">
        <f>IFERROR(INDEX(BC$11:BC$2000,_xlfn.AGGREGATE(15,6,(ROW(BC$11:BC$2000)-ROW(BC$11)+1)/($AU$11:$AU$2000=$DY$8),ROWS(EG$11:EG308))),"")</f>
        <v/>
      </c>
      <c r="EH308" s="26" t="str">
        <f>IFERROR(INDEX(BD$11:BD$2000,_xlfn.AGGREGATE(15,6,(ROW(BD$11:BD$2000)-ROW(BD$11)+1)/($AU$11:$AU$2000=$DY$8),ROWS(EH$11:EH308))),"")</f>
        <v/>
      </c>
      <c r="EI308" s="26" t="str">
        <f>IFERROR(INDEX(BE$11:BE$2000,_xlfn.AGGREGATE(15,6,(ROW(BE$11:BE$2000)-ROW(BE$11)+1)/($AU$11:$AU$2000=$DY$8),ROWS(EI$11:EI308))),"")</f>
        <v/>
      </c>
      <c r="EJ308" s="26" t="str">
        <f>IFERROR(INDEX(BF$11:BF$2000,_xlfn.AGGREGATE(15,6,(ROW(BF$11:BF$2000)-ROW(BF$11)+1)/($AU$11:$AU$2000=$DY$8),ROWS(EJ$11:EJ308))),"")</f>
        <v/>
      </c>
      <c r="EK308" s="26" t="str">
        <f>IFERROR(INDEX(BG$11:BG$2000,_xlfn.AGGREGATE(15,6,(ROW(BG$11:BG$2000)-ROW(BG$11)+1)/($AU$11:$AU$2000=$DY$8),ROWS(EK$11:EK308))),"")</f>
        <v/>
      </c>
      <c r="EL308" s="26" t="str">
        <f>IFERROR(INDEX(BH$11:BH$2000,_xlfn.AGGREGATE(15,6,(ROW(BH$11:BH$2000)-ROW(BH$11)+1)/($AU$11:$AU$2000=$DY$8),ROWS(EL$11:EL308))),"")</f>
        <v/>
      </c>
      <c r="EM308" s="26" t="str">
        <f>IFERROR(INDEX(BI$11:BI$2000,_xlfn.AGGREGATE(15,6,(ROW(BI$11:BI$2000)-ROW(BI$11)+1)/($AU$11:$AU$2000=$DY$8),ROWS(EM$11:EM308))),"")</f>
        <v/>
      </c>
      <c r="EN308" s="26" t="str">
        <f>IFERROR(INDEX(BJ$11:BJ$2000,_xlfn.AGGREGATE(15,6,(ROW(BJ$11:BJ$2000)-ROW(BJ$11)+1)/($AU$11:$AU$2000=$DY$8),ROWS(EN$11:EN308))),"")</f>
        <v/>
      </c>
      <c r="EO308" s="26" t="str">
        <f>IFERROR(INDEX(BK$11:BK$2000,_xlfn.AGGREGATE(15,6,(ROW(BK$11:BK$2000)-ROW(BK$11)+1)/($AU$11:$AU$2000=$DY$8),ROWS(EO$11:EO308))),"")</f>
        <v/>
      </c>
      <c r="EP308" s="26" t="str">
        <f>IFERROR(INDEX(BL$11:BL$2000,_xlfn.AGGREGATE(15,6,(ROW(BL$11:BL$2000)-ROW(BL$11)+1)/($AU$11:$AU$2000=$DY$8),ROWS(EP$11:EP308))),"")</f>
        <v/>
      </c>
      <c r="EQ308" s="26" t="str">
        <f>IFERROR(INDEX(BM$11:BM$2000,_xlfn.AGGREGATE(15,6,(ROW(BM$11:BM$2000)-ROW(BM$11)+1)/($AU$11:$AU$2000=$DY$8),ROWS(EQ$11:EQ308))),"")</f>
        <v/>
      </c>
      <c r="ER308" s="26" t="str">
        <f>IFERROR(INDEX(BN$11:BN$2000,_xlfn.AGGREGATE(15,6,(ROW(BN$11:BN$2000)-ROW(BN$11)+1)/($AU$11:$AU$2000=$DY$8),ROWS(ER$11:ER308))),"")</f>
        <v/>
      </c>
      <c r="ES308" s="26" t="str">
        <f>IFERROR(INDEX(BO$11:BO$2000,_xlfn.AGGREGATE(15,6,(ROW(BO$11:BO$2000)-ROW(BO$11)+1)/($AU$11:$AU$2000=$DY$8),ROWS(ES$11:ES308))),"")</f>
        <v/>
      </c>
      <c r="ET308" s="63" t="str">
        <f>IFERROR(INDEX(BP$11:BP$2000,_xlfn.AGGREGATE(15,6,(ROW(BP$11:BP$2000)-ROW(BP$11)+1)/($AU$11:$AU$2000=$DY$8),ROWS(ET$11:ET308))),"")</f>
        <v/>
      </c>
      <c r="EU308" s="25"/>
      <c r="EX308" s="25"/>
      <c r="EY308" s="25"/>
      <c r="EZ308" s="25"/>
      <c r="FA308" s="25"/>
      <c r="FB308" s="25"/>
      <c r="FC308" s="25"/>
      <c r="FD308" s="25"/>
      <c r="FE308" s="25"/>
      <c r="FF308" s="25"/>
      <c r="FG308" s="25"/>
      <c r="FH308" s="25"/>
      <c r="FI308" s="25"/>
      <c r="FJ308" s="25"/>
      <c r="FK308" s="25"/>
      <c r="FL308" s="25"/>
      <c r="FM308" s="25"/>
      <c r="FN308" s="25"/>
      <c r="FO308" s="25"/>
      <c r="FP308" s="25"/>
      <c r="FQ308" s="25"/>
      <c r="FR308" s="25"/>
      <c r="FS308" s="25"/>
      <c r="FT308" s="25"/>
      <c r="FU308" s="49"/>
      <c r="FV308" s="21"/>
      <c r="FW308" s="25"/>
      <c r="FX308" s="25"/>
      <c r="FY308" s="25"/>
      <c r="FZ308" s="25"/>
      <c r="GA308" s="25"/>
      <c r="GB308" s="25"/>
      <c r="GC308" s="25"/>
      <c r="GD308" s="25"/>
      <c r="GE308" s="25"/>
      <c r="GF308" s="25"/>
      <c r="GG308" s="25"/>
      <c r="GH308" s="25"/>
      <c r="GI308" s="25"/>
      <c r="GJ308" s="25"/>
      <c r="GK308" s="25"/>
      <c r="GL308" s="25"/>
      <c r="GM308" s="25"/>
      <c r="GN308" s="25"/>
    </row>
    <row r="309" spans="14:196" x14ac:dyDescent="0.3">
      <c r="N309" s="2"/>
      <c r="O309" s="25"/>
      <c r="P309" s="25"/>
      <c r="Q309" s="25"/>
      <c r="R309" s="25"/>
      <c r="S309" s="25"/>
      <c r="T309" s="25"/>
      <c r="U309" s="25"/>
      <c r="V309" s="2"/>
      <c r="W309" s="2"/>
      <c r="X309" s="2"/>
      <c r="Y309" s="25"/>
      <c r="Z309" s="25"/>
      <c r="AA309" s="25"/>
      <c r="AB309" s="2"/>
      <c r="AC309" s="25"/>
      <c r="AD309" s="25"/>
      <c r="AE309" s="25"/>
      <c r="AF309" s="25"/>
      <c r="AG309" s="25"/>
      <c r="AH309" s="25"/>
      <c r="AI309" s="25"/>
      <c r="AJ309" s="25"/>
      <c r="AK309" s="25"/>
      <c r="AL309" s="25"/>
      <c r="AM309" s="25"/>
      <c r="AN309" s="25"/>
      <c r="AO309" s="25"/>
      <c r="AP309" s="25"/>
      <c r="AQ309" s="25"/>
      <c r="AR309" s="142"/>
      <c r="AS309" s="18">
        <v>14</v>
      </c>
      <c r="AT309" s="26" t="s">
        <v>122</v>
      </c>
      <c r="AU309" s="4" t="str">
        <f t="shared" si="388"/>
        <v>FAIL</v>
      </c>
      <c r="AV309" s="26">
        <v>1</v>
      </c>
      <c r="AW309" s="26">
        <v>1</v>
      </c>
      <c r="AX309" s="26">
        <v>3</v>
      </c>
      <c r="AY309" s="26">
        <v>3</v>
      </c>
      <c r="AZ309" s="26">
        <v>3</v>
      </c>
      <c r="BA309" s="26">
        <v>1</v>
      </c>
      <c r="BB309" s="26">
        <v>1</v>
      </c>
      <c r="BC309" s="26">
        <v>1</v>
      </c>
      <c r="BD309" s="26">
        <f t="shared" ref="BD309:BG309" si="421">BD276</f>
        <v>232</v>
      </c>
      <c r="BE309" s="26">
        <f t="shared" si="404"/>
        <v>246</v>
      </c>
      <c r="BF309" s="26">
        <f t="shared" si="421"/>
        <v>260</v>
      </c>
      <c r="BG309" s="63">
        <f t="shared" si="421"/>
        <v>14</v>
      </c>
      <c r="BH309" s="26"/>
      <c r="BI309" s="138">
        <f t="shared" si="390"/>
        <v>232</v>
      </c>
      <c r="BJ309" s="138">
        <f t="shared" si="391"/>
        <v>464</v>
      </c>
      <c r="BK309" s="138">
        <f t="shared" si="392"/>
        <v>724</v>
      </c>
      <c r="BL309" s="138">
        <f t="shared" si="393"/>
        <v>984</v>
      </c>
      <c r="BM309" s="138">
        <f t="shared" si="394"/>
        <v>1244</v>
      </c>
      <c r="BN309" s="138">
        <f t="shared" si="395"/>
        <v>1476</v>
      </c>
      <c r="BO309" s="138">
        <f t="shared" si="396"/>
        <v>1708</v>
      </c>
      <c r="BP309" s="138">
        <f t="shared" si="397"/>
        <v>0</v>
      </c>
      <c r="BQ309" s="26"/>
      <c r="BR309" s="26" t="str">
        <f t="shared" si="370"/>
        <v>yes3</v>
      </c>
      <c r="BS309" s="26" t="str">
        <f t="shared" si="376"/>
        <v>Int</v>
      </c>
      <c r="BT309" s="26"/>
      <c r="BU309" s="26"/>
      <c r="BV309" s="1">
        <f t="shared" si="414"/>
        <v>0</v>
      </c>
      <c r="BW309" s="1">
        <f t="shared" si="414"/>
        <v>0</v>
      </c>
      <c r="BX309" s="1">
        <f t="shared" si="414"/>
        <v>0</v>
      </c>
      <c r="BY309" s="1">
        <f t="shared" si="414"/>
        <v>0</v>
      </c>
      <c r="BZ309" s="1">
        <f t="shared" si="414"/>
        <v>0</v>
      </c>
      <c r="CA309" s="1">
        <f t="shared" si="414"/>
        <v>0</v>
      </c>
      <c r="CB309" s="1">
        <f t="shared" si="414"/>
        <v>0</v>
      </c>
      <c r="CC309" s="1">
        <f t="shared" si="414"/>
        <v>0</v>
      </c>
      <c r="CD309" s="1">
        <f t="shared" si="414"/>
        <v>0</v>
      </c>
      <c r="CE309" s="1">
        <f t="shared" si="414"/>
        <v>0</v>
      </c>
      <c r="CF309" s="1">
        <f t="shared" si="415"/>
        <v>0</v>
      </c>
      <c r="CG309" s="1">
        <f t="shared" si="415"/>
        <v>0</v>
      </c>
      <c r="CH309" s="1">
        <f t="shared" si="415"/>
        <v>0</v>
      </c>
      <c r="CI309" s="1">
        <f t="shared" si="415"/>
        <v>0</v>
      </c>
      <c r="CJ309" s="1">
        <f t="shared" si="415"/>
        <v>0</v>
      </c>
      <c r="CK309" s="1">
        <f t="shared" si="415"/>
        <v>0</v>
      </c>
      <c r="CL309" s="1">
        <f t="shared" si="415"/>
        <v>0</v>
      </c>
      <c r="CM309" s="1">
        <f t="shared" si="415"/>
        <v>0</v>
      </c>
      <c r="CN309" s="1">
        <f t="shared" si="415"/>
        <v>1</v>
      </c>
      <c r="CO309" s="1">
        <f t="shared" si="415"/>
        <v>0</v>
      </c>
      <c r="CP309" s="1">
        <f t="shared" si="416"/>
        <v>0</v>
      </c>
      <c r="CQ309" s="1">
        <f t="shared" si="416"/>
        <v>0</v>
      </c>
      <c r="CR309" s="1">
        <f t="shared" si="416"/>
        <v>0</v>
      </c>
      <c r="CS309" s="1">
        <f t="shared" si="416"/>
        <v>0</v>
      </c>
      <c r="CT309" s="1">
        <f t="shared" si="416"/>
        <v>0</v>
      </c>
      <c r="CU309" s="1">
        <f t="shared" si="416"/>
        <v>0</v>
      </c>
      <c r="CV309" s="1">
        <f t="shared" si="416"/>
        <v>0</v>
      </c>
      <c r="CW309" s="1">
        <f t="shared" si="416"/>
        <v>0</v>
      </c>
      <c r="CX309" s="1">
        <f t="shared" si="416"/>
        <v>0</v>
      </c>
      <c r="CY309" s="1">
        <f t="shared" si="416"/>
        <v>0</v>
      </c>
      <c r="CZ309" s="1">
        <f t="shared" si="417"/>
        <v>0</v>
      </c>
      <c r="DA309" s="1">
        <f t="shared" si="417"/>
        <v>1</v>
      </c>
      <c r="DB309" s="1">
        <f t="shared" si="417"/>
        <v>0</v>
      </c>
      <c r="DC309" s="1">
        <f t="shared" si="417"/>
        <v>0</v>
      </c>
      <c r="DD309" s="1">
        <f t="shared" si="417"/>
        <v>0</v>
      </c>
      <c r="DE309" s="1">
        <f t="shared" si="417"/>
        <v>0</v>
      </c>
      <c r="DF309" s="1">
        <f t="shared" si="417"/>
        <v>0</v>
      </c>
      <c r="DG309" s="1">
        <f t="shared" si="417"/>
        <v>0</v>
      </c>
      <c r="DH309" s="1">
        <f t="shared" si="417"/>
        <v>0</v>
      </c>
      <c r="DI309" s="1">
        <f t="shared" si="417"/>
        <v>0</v>
      </c>
      <c r="DJ309" s="1">
        <f t="shared" si="418"/>
        <v>0</v>
      </c>
      <c r="DK309" s="1">
        <f t="shared" si="418"/>
        <v>0</v>
      </c>
      <c r="DL309" s="1">
        <f t="shared" si="418"/>
        <v>0</v>
      </c>
      <c r="DM309" s="1">
        <f t="shared" si="418"/>
        <v>0</v>
      </c>
      <c r="DN309" s="1">
        <f t="shared" si="418"/>
        <v>0</v>
      </c>
      <c r="DO309" s="1">
        <f t="shared" si="418"/>
        <v>0</v>
      </c>
      <c r="DP309" s="25"/>
      <c r="DS309" s="26"/>
      <c r="DT309" s="26"/>
      <c r="DU309" s="142"/>
      <c r="DV309" s="26"/>
      <c r="DW309" s="48">
        <v>296</v>
      </c>
      <c r="DX309" s="26" t="str">
        <f>IFERROR(INDEX(AT$11:AT$2000,_xlfn.AGGREGATE(15,6,(ROW(AT$11:AT$2000)-ROW(AT$11)+1)/($AU$11:$AU$2000=$DY$8),ROWS(DX$11:DX309))),"")</f>
        <v/>
      </c>
      <c r="DY309" s="4" t="str">
        <f>IFERROR(INDEX(AU$11:AU$2000,_xlfn.AGGREGATE(15,6,(ROW(AU$11:AU$2000)-ROW(AU$11)+1)/($AU$11:$AU$2000=$DY$8),ROWS(DY$11:DY309))),"")</f>
        <v/>
      </c>
      <c r="DZ309" s="26" t="str">
        <f>IFERROR(INDEX(AV$11:AV$2000,_xlfn.AGGREGATE(15,6,(ROW(AV$11:AV$2000)-ROW(AV$11)+1)/($AU$11:$AU$2000=$DY$8),ROWS(DZ$11:DZ309))),"")</f>
        <v/>
      </c>
      <c r="EA309" s="26" t="str">
        <f>IFERROR(INDEX(AW$11:AW$2000,_xlfn.AGGREGATE(15,6,(ROW(AW$11:AW$2000)-ROW(AW$11)+1)/($AU$11:$AU$2000=$DY$8),ROWS(EA$11:EA309))),"")</f>
        <v/>
      </c>
      <c r="EB309" s="26" t="str">
        <f>IFERROR(INDEX(AX$11:AX$2000,_xlfn.AGGREGATE(15,6,(ROW(AX$11:AX$2000)-ROW(AX$11)+1)/($AU$11:$AU$2000=$DY$8),ROWS(EB$11:EB309))),"")</f>
        <v/>
      </c>
      <c r="EC309" s="26" t="str">
        <f>IFERROR(INDEX(AY$11:AY$2000,_xlfn.AGGREGATE(15,6,(ROW(AY$11:AY$2000)-ROW(AY$11)+1)/($AU$11:$AU$2000=$DY$8),ROWS(EC$11:EC309))),"")</f>
        <v/>
      </c>
      <c r="ED309" s="26" t="str">
        <f>IFERROR(INDEX(AZ$11:AZ$2000,_xlfn.AGGREGATE(15,6,(ROW(AZ$11:AZ$2000)-ROW(AZ$11)+1)/($AU$11:$AU$2000=$DY$8),ROWS(ED$11:ED309))),"")</f>
        <v/>
      </c>
      <c r="EE309" s="26" t="str">
        <f>IFERROR(INDEX(BA$11:BA$2000,_xlfn.AGGREGATE(15,6,(ROW(BA$11:BA$2000)-ROW(BA$11)+1)/($AU$11:$AU$2000=$DY$8),ROWS(EE$11:EE309))),"")</f>
        <v/>
      </c>
      <c r="EF309" s="26" t="str">
        <f>IFERROR(INDEX(BB$11:BB$2000,_xlfn.AGGREGATE(15,6,(ROW(BB$11:BB$2000)-ROW(BB$11)+1)/($AU$11:$AU$2000=$DY$8),ROWS(EF$11:EF309))),"")</f>
        <v/>
      </c>
      <c r="EG309" s="26" t="str">
        <f>IFERROR(INDEX(BC$11:BC$2000,_xlfn.AGGREGATE(15,6,(ROW(BC$11:BC$2000)-ROW(BC$11)+1)/($AU$11:$AU$2000=$DY$8),ROWS(EG$11:EG309))),"")</f>
        <v/>
      </c>
      <c r="EH309" s="26" t="str">
        <f>IFERROR(INDEX(BD$11:BD$2000,_xlfn.AGGREGATE(15,6,(ROW(BD$11:BD$2000)-ROW(BD$11)+1)/($AU$11:$AU$2000=$DY$8),ROWS(EH$11:EH309))),"")</f>
        <v/>
      </c>
      <c r="EI309" s="26" t="str">
        <f>IFERROR(INDEX(BE$11:BE$2000,_xlfn.AGGREGATE(15,6,(ROW(BE$11:BE$2000)-ROW(BE$11)+1)/($AU$11:$AU$2000=$DY$8),ROWS(EI$11:EI309))),"")</f>
        <v/>
      </c>
      <c r="EJ309" s="26" t="str">
        <f>IFERROR(INDEX(BF$11:BF$2000,_xlfn.AGGREGATE(15,6,(ROW(BF$11:BF$2000)-ROW(BF$11)+1)/($AU$11:$AU$2000=$DY$8),ROWS(EJ$11:EJ309))),"")</f>
        <v/>
      </c>
      <c r="EK309" s="26" t="str">
        <f>IFERROR(INDEX(BG$11:BG$2000,_xlfn.AGGREGATE(15,6,(ROW(BG$11:BG$2000)-ROW(BG$11)+1)/($AU$11:$AU$2000=$DY$8),ROWS(EK$11:EK309))),"")</f>
        <v/>
      </c>
      <c r="EL309" s="26" t="str">
        <f>IFERROR(INDEX(BH$11:BH$2000,_xlfn.AGGREGATE(15,6,(ROW(BH$11:BH$2000)-ROW(BH$11)+1)/($AU$11:$AU$2000=$DY$8),ROWS(EL$11:EL309))),"")</f>
        <v/>
      </c>
      <c r="EM309" s="26" t="str">
        <f>IFERROR(INDEX(BI$11:BI$2000,_xlfn.AGGREGATE(15,6,(ROW(BI$11:BI$2000)-ROW(BI$11)+1)/($AU$11:$AU$2000=$DY$8),ROWS(EM$11:EM309))),"")</f>
        <v/>
      </c>
      <c r="EN309" s="26" t="str">
        <f>IFERROR(INDEX(BJ$11:BJ$2000,_xlfn.AGGREGATE(15,6,(ROW(BJ$11:BJ$2000)-ROW(BJ$11)+1)/($AU$11:$AU$2000=$DY$8),ROWS(EN$11:EN309))),"")</f>
        <v/>
      </c>
      <c r="EO309" s="26" t="str">
        <f>IFERROR(INDEX(BK$11:BK$2000,_xlfn.AGGREGATE(15,6,(ROW(BK$11:BK$2000)-ROW(BK$11)+1)/($AU$11:$AU$2000=$DY$8),ROWS(EO$11:EO309))),"")</f>
        <v/>
      </c>
      <c r="EP309" s="26" t="str">
        <f>IFERROR(INDEX(BL$11:BL$2000,_xlfn.AGGREGATE(15,6,(ROW(BL$11:BL$2000)-ROW(BL$11)+1)/($AU$11:$AU$2000=$DY$8),ROWS(EP$11:EP309))),"")</f>
        <v/>
      </c>
      <c r="EQ309" s="26" t="str">
        <f>IFERROR(INDEX(BM$11:BM$2000,_xlfn.AGGREGATE(15,6,(ROW(BM$11:BM$2000)-ROW(BM$11)+1)/($AU$11:$AU$2000=$DY$8),ROWS(EQ$11:EQ309))),"")</f>
        <v/>
      </c>
      <c r="ER309" s="26" t="str">
        <f>IFERROR(INDEX(BN$11:BN$2000,_xlfn.AGGREGATE(15,6,(ROW(BN$11:BN$2000)-ROW(BN$11)+1)/($AU$11:$AU$2000=$DY$8),ROWS(ER$11:ER309))),"")</f>
        <v/>
      </c>
      <c r="ES309" s="26" t="str">
        <f>IFERROR(INDEX(BO$11:BO$2000,_xlfn.AGGREGATE(15,6,(ROW(BO$11:BO$2000)-ROW(BO$11)+1)/($AU$11:$AU$2000=$DY$8),ROWS(ES$11:ES309))),"")</f>
        <v/>
      </c>
      <c r="ET309" s="63" t="str">
        <f>IFERROR(INDEX(BP$11:BP$2000,_xlfn.AGGREGATE(15,6,(ROW(BP$11:BP$2000)-ROW(BP$11)+1)/($AU$11:$AU$2000=$DY$8),ROWS(ET$11:ET309))),"")</f>
        <v/>
      </c>
      <c r="EU309" s="25"/>
      <c r="EX309" s="25"/>
      <c r="EY309" s="25"/>
      <c r="EZ309" s="25"/>
      <c r="FA309" s="25"/>
      <c r="FB309" s="25"/>
      <c r="FC309" s="25"/>
      <c r="FD309" s="25"/>
      <c r="FE309" s="25"/>
      <c r="FF309" s="25"/>
      <c r="FG309" s="25"/>
      <c r="FH309" s="25"/>
      <c r="FI309" s="25"/>
      <c r="FJ309" s="25"/>
      <c r="FK309" s="25"/>
      <c r="FL309" s="25"/>
      <c r="FM309" s="25"/>
      <c r="FN309" s="25"/>
      <c r="FO309" s="25"/>
      <c r="FP309" s="25"/>
      <c r="FQ309" s="25"/>
      <c r="FR309" s="25"/>
      <c r="FS309" s="25"/>
      <c r="FT309" s="25"/>
      <c r="FU309" s="49"/>
      <c r="FV309" s="21"/>
      <c r="FW309" s="25"/>
      <c r="FX309" s="25"/>
      <c r="FY309" s="25"/>
      <c r="FZ309" s="25"/>
      <c r="GA309" s="25"/>
      <c r="GB309" s="25"/>
      <c r="GC309" s="25"/>
      <c r="GD309" s="25"/>
      <c r="GE309" s="25"/>
      <c r="GF309" s="25"/>
      <c r="GG309" s="25"/>
      <c r="GH309" s="25"/>
      <c r="GI309" s="25"/>
      <c r="GJ309" s="25"/>
      <c r="GK309" s="25"/>
      <c r="GL309" s="25"/>
      <c r="GM309" s="25"/>
      <c r="GN309" s="25"/>
    </row>
    <row r="310" spans="14:196" x14ac:dyDescent="0.3">
      <c r="N310" s="2"/>
      <c r="O310" s="25"/>
      <c r="P310" s="25"/>
      <c r="Q310" s="25"/>
      <c r="R310" s="25"/>
      <c r="S310" s="25"/>
      <c r="T310" s="25"/>
      <c r="U310" s="25"/>
      <c r="V310" s="2"/>
      <c r="W310" s="2"/>
      <c r="X310" s="2"/>
      <c r="Y310" s="25"/>
      <c r="Z310" s="25"/>
      <c r="AA310" s="25"/>
      <c r="AB310" s="2"/>
      <c r="AC310" s="25"/>
      <c r="AD310" s="25"/>
      <c r="AE310" s="25"/>
      <c r="AF310" s="25"/>
      <c r="AG310" s="25"/>
      <c r="AH310" s="25"/>
      <c r="AI310" s="25"/>
      <c r="AJ310" s="25"/>
      <c r="AK310" s="25"/>
      <c r="AL310" s="25"/>
      <c r="AM310" s="25"/>
      <c r="AN310" s="25"/>
      <c r="AO310" s="25"/>
      <c r="AP310" s="25"/>
      <c r="AQ310" s="25"/>
      <c r="AR310" s="142"/>
      <c r="AS310" s="18">
        <v>15</v>
      </c>
      <c r="AT310" s="26" t="s">
        <v>122</v>
      </c>
      <c r="AU310" s="4" t="str">
        <f t="shared" si="388"/>
        <v>FAIL</v>
      </c>
      <c r="AV310" s="26">
        <v>1</v>
      </c>
      <c r="AW310" s="26">
        <v>1</v>
      </c>
      <c r="AX310" s="26">
        <v>3</v>
      </c>
      <c r="AY310" s="26">
        <v>3</v>
      </c>
      <c r="AZ310" s="26">
        <v>3</v>
      </c>
      <c r="BA310" s="26">
        <v>1</v>
      </c>
      <c r="BB310" s="26">
        <v>1</v>
      </c>
      <c r="BC310" s="26">
        <v>1</v>
      </c>
      <c r="BD310" s="26">
        <f t="shared" ref="BD310:BG310" si="422">BD277</f>
        <v>231</v>
      </c>
      <c r="BE310" s="26">
        <f t="shared" si="404"/>
        <v>246</v>
      </c>
      <c r="BF310" s="26">
        <f t="shared" si="422"/>
        <v>261</v>
      </c>
      <c r="BG310" s="63">
        <f t="shared" si="422"/>
        <v>15</v>
      </c>
      <c r="BH310" s="26"/>
      <c r="BI310" s="138">
        <f t="shared" si="390"/>
        <v>231</v>
      </c>
      <c r="BJ310" s="138">
        <f t="shared" si="391"/>
        <v>462</v>
      </c>
      <c r="BK310" s="138">
        <f t="shared" si="392"/>
        <v>723</v>
      </c>
      <c r="BL310" s="138">
        <f t="shared" si="393"/>
        <v>984</v>
      </c>
      <c r="BM310" s="138">
        <f t="shared" si="394"/>
        <v>1245</v>
      </c>
      <c r="BN310" s="138">
        <f t="shared" si="395"/>
        <v>1476</v>
      </c>
      <c r="BO310" s="138">
        <f t="shared" si="396"/>
        <v>1707</v>
      </c>
      <c r="BP310" s="138">
        <f t="shared" si="397"/>
        <v>0</v>
      </c>
      <c r="BQ310" s="26"/>
      <c r="BR310" s="26" t="str">
        <f t="shared" si="370"/>
        <v>yes3</v>
      </c>
      <c r="BS310" s="26" t="str">
        <f t="shared" si="376"/>
        <v>Int</v>
      </c>
      <c r="BT310" s="26"/>
      <c r="BU310" s="26"/>
      <c r="BV310" s="1">
        <f t="shared" si="414"/>
        <v>0</v>
      </c>
      <c r="BW310" s="1">
        <f t="shared" si="414"/>
        <v>0</v>
      </c>
      <c r="BX310" s="1">
        <f t="shared" si="414"/>
        <v>0</v>
      </c>
      <c r="BY310" s="1">
        <f t="shared" si="414"/>
        <v>0</v>
      </c>
      <c r="BZ310" s="1">
        <f t="shared" si="414"/>
        <v>0</v>
      </c>
      <c r="CA310" s="1">
        <f t="shared" si="414"/>
        <v>0</v>
      </c>
      <c r="CB310" s="1">
        <f t="shared" si="414"/>
        <v>0</v>
      </c>
      <c r="CC310" s="1">
        <f t="shared" si="414"/>
        <v>0</v>
      </c>
      <c r="CD310" s="1">
        <f t="shared" si="414"/>
        <v>0</v>
      </c>
      <c r="CE310" s="1">
        <f t="shared" si="414"/>
        <v>0</v>
      </c>
      <c r="CF310" s="1">
        <f t="shared" si="415"/>
        <v>0</v>
      </c>
      <c r="CG310" s="1">
        <f t="shared" si="415"/>
        <v>0</v>
      </c>
      <c r="CH310" s="1">
        <f t="shared" si="415"/>
        <v>0</v>
      </c>
      <c r="CI310" s="1">
        <f t="shared" si="415"/>
        <v>0</v>
      </c>
      <c r="CJ310" s="1">
        <f t="shared" si="415"/>
        <v>0</v>
      </c>
      <c r="CK310" s="1">
        <f t="shared" si="415"/>
        <v>0</v>
      </c>
      <c r="CL310" s="1">
        <f t="shared" si="415"/>
        <v>0</v>
      </c>
      <c r="CM310" s="1">
        <f t="shared" si="415"/>
        <v>0</v>
      </c>
      <c r="CN310" s="1">
        <f t="shared" si="415"/>
        <v>1</v>
      </c>
      <c r="CO310" s="1">
        <f t="shared" si="415"/>
        <v>0</v>
      </c>
      <c r="CP310" s="1">
        <f t="shared" si="416"/>
        <v>0</v>
      </c>
      <c r="CQ310" s="1">
        <f t="shared" si="416"/>
        <v>0</v>
      </c>
      <c r="CR310" s="1">
        <f t="shared" si="416"/>
        <v>0</v>
      </c>
      <c r="CS310" s="1">
        <f t="shared" si="416"/>
        <v>0</v>
      </c>
      <c r="CT310" s="1">
        <f t="shared" si="416"/>
        <v>0</v>
      </c>
      <c r="CU310" s="1">
        <f t="shared" si="416"/>
        <v>0</v>
      </c>
      <c r="CV310" s="1">
        <f t="shared" si="416"/>
        <v>0</v>
      </c>
      <c r="CW310" s="1">
        <f t="shared" si="416"/>
        <v>0</v>
      </c>
      <c r="CX310" s="1">
        <f t="shared" si="416"/>
        <v>0</v>
      </c>
      <c r="CY310" s="1">
        <f t="shared" si="416"/>
        <v>0</v>
      </c>
      <c r="CZ310" s="1">
        <f t="shared" si="417"/>
        <v>0</v>
      </c>
      <c r="DA310" s="1">
        <f t="shared" si="417"/>
        <v>1</v>
      </c>
      <c r="DB310" s="1">
        <f t="shared" si="417"/>
        <v>0</v>
      </c>
      <c r="DC310" s="1">
        <f t="shared" si="417"/>
        <v>0</v>
      </c>
      <c r="DD310" s="1">
        <f t="shared" si="417"/>
        <v>0</v>
      </c>
      <c r="DE310" s="1">
        <f t="shared" si="417"/>
        <v>0</v>
      </c>
      <c r="DF310" s="1">
        <f t="shared" si="417"/>
        <v>0</v>
      </c>
      <c r="DG310" s="1">
        <f t="shared" si="417"/>
        <v>0</v>
      </c>
      <c r="DH310" s="1">
        <f t="shared" si="417"/>
        <v>0</v>
      </c>
      <c r="DI310" s="1">
        <f t="shared" si="417"/>
        <v>0</v>
      </c>
      <c r="DJ310" s="1">
        <f t="shared" si="418"/>
        <v>0</v>
      </c>
      <c r="DK310" s="1">
        <f t="shared" si="418"/>
        <v>0</v>
      </c>
      <c r="DL310" s="1">
        <f t="shared" si="418"/>
        <v>0</v>
      </c>
      <c r="DM310" s="1">
        <f t="shared" si="418"/>
        <v>0</v>
      </c>
      <c r="DN310" s="1">
        <f t="shared" si="418"/>
        <v>0</v>
      </c>
      <c r="DO310" s="1">
        <f t="shared" si="418"/>
        <v>0</v>
      </c>
      <c r="DP310" s="25"/>
      <c r="DS310" s="26"/>
      <c r="DT310" s="26"/>
      <c r="DU310" s="142"/>
      <c r="DV310" s="26"/>
      <c r="DW310" s="48">
        <v>297</v>
      </c>
      <c r="DX310" s="26" t="str">
        <f>IFERROR(INDEX(AT$11:AT$2000,_xlfn.AGGREGATE(15,6,(ROW(AT$11:AT$2000)-ROW(AT$11)+1)/($AU$11:$AU$2000=$DY$8),ROWS(DX$11:DX310))),"")</f>
        <v/>
      </c>
      <c r="DY310" s="4" t="str">
        <f>IFERROR(INDEX(AU$11:AU$2000,_xlfn.AGGREGATE(15,6,(ROW(AU$11:AU$2000)-ROW(AU$11)+1)/($AU$11:$AU$2000=$DY$8),ROWS(DY$11:DY310))),"")</f>
        <v/>
      </c>
      <c r="DZ310" s="26" t="str">
        <f>IFERROR(INDEX(AV$11:AV$2000,_xlfn.AGGREGATE(15,6,(ROW(AV$11:AV$2000)-ROW(AV$11)+1)/($AU$11:$AU$2000=$DY$8),ROWS(DZ$11:DZ310))),"")</f>
        <v/>
      </c>
      <c r="EA310" s="26" t="str">
        <f>IFERROR(INDEX(AW$11:AW$2000,_xlfn.AGGREGATE(15,6,(ROW(AW$11:AW$2000)-ROW(AW$11)+1)/($AU$11:$AU$2000=$DY$8),ROWS(EA$11:EA310))),"")</f>
        <v/>
      </c>
      <c r="EB310" s="26" t="str">
        <f>IFERROR(INDEX(AX$11:AX$2000,_xlfn.AGGREGATE(15,6,(ROW(AX$11:AX$2000)-ROW(AX$11)+1)/($AU$11:$AU$2000=$DY$8),ROWS(EB$11:EB310))),"")</f>
        <v/>
      </c>
      <c r="EC310" s="26" t="str">
        <f>IFERROR(INDEX(AY$11:AY$2000,_xlfn.AGGREGATE(15,6,(ROW(AY$11:AY$2000)-ROW(AY$11)+1)/($AU$11:$AU$2000=$DY$8),ROWS(EC$11:EC310))),"")</f>
        <v/>
      </c>
      <c r="ED310" s="26" t="str">
        <f>IFERROR(INDEX(AZ$11:AZ$2000,_xlfn.AGGREGATE(15,6,(ROW(AZ$11:AZ$2000)-ROW(AZ$11)+1)/($AU$11:$AU$2000=$DY$8),ROWS(ED$11:ED310))),"")</f>
        <v/>
      </c>
      <c r="EE310" s="26" t="str">
        <f>IFERROR(INDEX(BA$11:BA$2000,_xlfn.AGGREGATE(15,6,(ROW(BA$11:BA$2000)-ROW(BA$11)+1)/($AU$11:$AU$2000=$DY$8),ROWS(EE$11:EE310))),"")</f>
        <v/>
      </c>
      <c r="EF310" s="26" t="str">
        <f>IFERROR(INDEX(BB$11:BB$2000,_xlfn.AGGREGATE(15,6,(ROW(BB$11:BB$2000)-ROW(BB$11)+1)/($AU$11:$AU$2000=$DY$8),ROWS(EF$11:EF310))),"")</f>
        <v/>
      </c>
      <c r="EG310" s="26" t="str">
        <f>IFERROR(INDEX(BC$11:BC$2000,_xlfn.AGGREGATE(15,6,(ROW(BC$11:BC$2000)-ROW(BC$11)+1)/($AU$11:$AU$2000=$DY$8),ROWS(EG$11:EG310))),"")</f>
        <v/>
      </c>
      <c r="EH310" s="26" t="str">
        <f>IFERROR(INDEX(BD$11:BD$2000,_xlfn.AGGREGATE(15,6,(ROW(BD$11:BD$2000)-ROW(BD$11)+1)/($AU$11:$AU$2000=$DY$8),ROWS(EH$11:EH310))),"")</f>
        <v/>
      </c>
      <c r="EI310" s="26" t="str">
        <f>IFERROR(INDEX(BE$11:BE$2000,_xlfn.AGGREGATE(15,6,(ROW(BE$11:BE$2000)-ROW(BE$11)+1)/($AU$11:$AU$2000=$DY$8),ROWS(EI$11:EI310))),"")</f>
        <v/>
      </c>
      <c r="EJ310" s="26" t="str">
        <f>IFERROR(INDEX(BF$11:BF$2000,_xlfn.AGGREGATE(15,6,(ROW(BF$11:BF$2000)-ROW(BF$11)+1)/($AU$11:$AU$2000=$DY$8),ROWS(EJ$11:EJ310))),"")</f>
        <v/>
      </c>
      <c r="EK310" s="26" t="str">
        <f>IFERROR(INDEX(BG$11:BG$2000,_xlfn.AGGREGATE(15,6,(ROW(BG$11:BG$2000)-ROW(BG$11)+1)/($AU$11:$AU$2000=$DY$8),ROWS(EK$11:EK310))),"")</f>
        <v/>
      </c>
      <c r="EL310" s="26" t="str">
        <f>IFERROR(INDEX(BH$11:BH$2000,_xlfn.AGGREGATE(15,6,(ROW(BH$11:BH$2000)-ROW(BH$11)+1)/($AU$11:$AU$2000=$DY$8),ROWS(EL$11:EL310))),"")</f>
        <v/>
      </c>
      <c r="EM310" s="26" t="str">
        <f>IFERROR(INDEX(BI$11:BI$2000,_xlfn.AGGREGATE(15,6,(ROW(BI$11:BI$2000)-ROW(BI$11)+1)/($AU$11:$AU$2000=$DY$8),ROWS(EM$11:EM310))),"")</f>
        <v/>
      </c>
      <c r="EN310" s="26" t="str">
        <f>IFERROR(INDEX(BJ$11:BJ$2000,_xlfn.AGGREGATE(15,6,(ROW(BJ$11:BJ$2000)-ROW(BJ$11)+1)/($AU$11:$AU$2000=$DY$8),ROWS(EN$11:EN310))),"")</f>
        <v/>
      </c>
      <c r="EO310" s="26" t="str">
        <f>IFERROR(INDEX(BK$11:BK$2000,_xlfn.AGGREGATE(15,6,(ROW(BK$11:BK$2000)-ROW(BK$11)+1)/($AU$11:$AU$2000=$DY$8),ROWS(EO$11:EO310))),"")</f>
        <v/>
      </c>
      <c r="EP310" s="26" t="str">
        <f>IFERROR(INDEX(BL$11:BL$2000,_xlfn.AGGREGATE(15,6,(ROW(BL$11:BL$2000)-ROW(BL$11)+1)/($AU$11:$AU$2000=$DY$8),ROWS(EP$11:EP310))),"")</f>
        <v/>
      </c>
      <c r="EQ310" s="26" t="str">
        <f>IFERROR(INDEX(BM$11:BM$2000,_xlfn.AGGREGATE(15,6,(ROW(BM$11:BM$2000)-ROW(BM$11)+1)/($AU$11:$AU$2000=$DY$8),ROWS(EQ$11:EQ310))),"")</f>
        <v/>
      </c>
      <c r="ER310" s="26" t="str">
        <f>IFERROR(INDEX(BN$11:BN$2000,_xlfn.AGGREGATE(15,6,(ROW(BN$11:BN$2000)-ROW(BN$11)+1)/($AU$11:$AU$2000=$DY$8),ROWS(ER$11:ER310))),"")</f>
        <v/>
      </c>
      <c r="ES310" s="26" t="str">
        <f>IFERROR(INDEX(BO$11:BO$2000,_xlfn.AGGREGATE(15,6,(ROW(BO$11:BO$2000)-ROW(BO$11)+1)/($AU$11:$AU$2000=$DY$8),ROWS(ES$11:ES310))),"")</f>
        <v/>
      </c>
      <c r="ET310" s="63" t="str">
        <f>IFERROR(INDEX(BP$11:BP$2000,_xlfn.AGGREGATE(15,6,(ROW(BP$11:BP$2000)-ROW(BP$11)+1)/($AU$11:$AU$2000=$DY$8),ROWS(ET$11:ET310))),"")</f>
        <v/>
      </c>
      <c r="EU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49"/>
      <c r="FV310" s="21"/>
      <c r="FW310" s="25"/>
      <c r="FX310" s="25"/>
      <c r="FY310" s="25"/>
      <c r="FZ310" s="25"/>
      <c r="GA310" s="25"/>
      <c r="GB310" s="25"/>
      <c r="GC310" s="25"/>
      <c r="GD310" s="25"/>
      <c r="GE310" s="25"/>
      <c r="GF310" s="25"/>
      <c r="GG310" s="25"/>
      <c r="GH310" s="25"/>
      <c r="GI310" s="25"/>
      <c r="GJ310" s="25"/>
      <c r="GK310" s="25"/>
      <c r="GL310" s="25"/>
      <c r="GM310" s="25"/>
      <c r="GN310" s="25"/>
    </row>
    <row r="311" spans="14:196" x14ac:dyDescent="0.3">
      <c r="N311" s="2"/>
      <c r="O311" s="25"/>
      <c r="P311" s="25"/>
      <c r="Q311" s="25"/>
      <c r="R311" s="25"/>
      <c r="S311" s="25"/>
      <c r="T311" s="25"/>
      <c r="U311" s="25"/>
      <c r="V311" s="2"/>
      <c r="W311" s="2"/>
      <c r="X311" s="2"/>
      <c r="Y311" s="25"/>
      <c r="Z311" s="25"/>
      <c r="AA311" s="25"/>
      <c r="AB311" s="2"/>
      <c r="AC311" s="25"/>
      <c r="AD311" s="25"/>
      <c r="AE311" s="25"/>
      <c r="AF311" s="25"/>
      <c r="AG311" s="25"/>
      <c r="AH311" s="25"/>
      <c r="AI311" s="25"/>
      <c r="AJ311" s="25"/>
      <c r="AK311" s="25"/>
      <c r="AL311" s="25"/>
      <c r="AM311" s="25"/>
      <c r="AN311" s="25"/>
      <c r="AO311" s="25"/>
      <c r="AP311" s="25"/>
      <c r="AQ311" s="25"/>
      <c r="AR311" s="142"/>
      <c r="AS311" s="18">
        <v>16</v>
      </c>
      <c r="AT311" s="26" t="s">
        <v>122</v>
      </c>
      <c r="AU311" s="4" t="str">
        <f t="shared" si="388"/>
        <v>FAIL</v>
      </c>
      <c r="AV311" s="26">
        <v>1</v>
      </c>
      <c r="AW311" s="26">
        <v>1</v>
      </c>
      <c r="AX311" s="26">
        <v>3</v>
      </c>
      <c r="AY311" s="26">
        <v>3</v>
      </c>
      <c r="AZ311" s="26">
        <v>3</v>
      </c>
      <c r="BA311" s="26">
        <v>1</v>
      </c>
      <c r="BB311" s="26">
        <v>1</v>
      </c>
      <c r="BC311" s="26">
        <v>1</v>
      </c>
      <c r="BD311" s="26">
        <f t="shared" ref="BD311:BG311" si="423">BD278</f>
        <v>230</v>
      </c>
      <c r="BE311" s="26">
        <f t="shared" si="404"/>
        <v>246</v>
      </c>
      <c r="BF311" s="26">
        <f t="shared" si="423"/>
        <v>262</v>
      </c>
      <c r="BG311" s="63">
        <f t="shared" si="423"/>
        <v>16</v>
      </c>
      <c r="BH311" s="26"/>
      <c r="BI311" s="138">
        <f t="shared" si="390"/>
        <v>230</v>
      </c>
      <c r="BJ311" s="138">
        <f t="shared" si="391"/>
        <v>460</v>
      </c>
      <c r="BK311" s="138">
        <f t="shared" si="392"/>
        <v>722</v>
      </c>
      <c r="BL311" s="138">
        <f t="shared" si="393"/>
        <v>984</v>
      </c>
      <c r="BM311" s="138">
        <f t="shared" si="394"/>
        <v>1246</v>
      </c>
      <c r="BN311" s="138">
        <f t="shared" si="395"/>
        <v>1476</v>
      </c>
      <c r="BO311" s="138">
        <f t="shared" si="396"/>
        <v>1706</v>
      </c>
      <c r="BP311" s="138">
        <f t="shared" si="397"/>
        <v>0</v>
      </c>
      <c r="BQ311" s="26"/>
      <c r="BR311" s="26" t="str">
        <f t="shared" si="370"/>
        <v>yes3</v>
      </c>
      <c r="BS311" s="26" t="str">
        <f t="shared" si="376"/>
        <v>Int</v>
      </c>
      <c r="BT311" s="26"/>
      <c r="BU311" s="26"/>
      <c r="BV311" s="1">
        <f t="shared" si="414"/>
        <v>0</v>
      </c>
      <c r="BW311" s="1">
        <f t="shared" si="414"/>
        <v>0</v>
      </c>
      <c r="BX311" s="1">
        <f t="shared" si="414"/>
        <v>0</v>
      </c>
      <c r="BY311" s="1">
        <f t="shared" si="414"/>
        <v>0</v>
      </c>
      <c r="BZ311" s="1">
        <f t="shared" si="414"/>
        <v>0</v>
      </c>
      <c r="CA311" s="1">
        <f t="shared" si="414"/>
        <v>0</v>
      </c>
      <c r="CB311" s="1">
        <f t="shared" si="414"/>
        <v>0</v>
      </c>
      <c r="CC311" s="1">
        <f t="shared" si="414"/>
        <v>0</v>
      </c>
      <c r="CD311" s="1">
        <f t="shared" si="414"/>
        <v>0</v>
      </c>
      <c r="CE311" s="1">
        <f t="shared" si="414"/>
        <v>0</v>
      </c>
      <c r="CF311" s="1">
        <f t="shared" si="415"/>
        <v>0</v>
      </c>
      <c r="CG311" s="1">
        <f t="shared" si="415"/>
        <v>0</v>
      </c>
      <c r="CH311" s="1">
        <f t="shared" si="415"/>
        <v>0</v>
      </c>
      <c r="CI311" s="1">
        <f t="shared" si="415"/>
        <v>0</v>
      </c>
      <c r="CJ311" s="1">
        <f t="shared" si="415"/>
        <v>0</v>
      </c>
      <c r="CK311" s="1">
        <f t="shared" si="415"/>
        <v>0</v>
      </c>
      <c r="CL311" s="1">
        <f t="shared" si="415"/>
        <v>0</v>
      </c>
      <c r="CM311" s="1">
        <f t="shared" si="415"/>
        <v>0</v>
      </c>
      <c r="CN311" s="1">
        <f t="shared" si="415"/>
        <v>1</v>
      </c>
      <c r="CO311" s="1">
        <f t="shared" si="415"/>
        <v>0</v>
      </c>
      <c r="CP311" s="1">
        <f t="shared" si="416"/>
        <v>0</v>
      </c>
      <c r="CQ311" s="1">
        <f t="shared" si="416"/>
        <v>0</v>
      </c>
      <c r="CR311" s="1">
        <f t="shared" si="416"/>
        <v>0</v>
      </c>
      <c r="CS311" s="1">
        <f t="shared" si="416"/>
        <v>0</v>
      </c>
      <c r="CT311" s="1">
        <f t="shared" si="416"/>
        <v>0</v>
      </c>
      <c r="CU311" s="1">
        <f t="shared" si="416"/>
        <v>0</v>
      </c>
      <c r="CV311" s="1">
        <f t="shared" si="416"/>
        <v>0</v>
      </c>
      <c r="CW311" s="1">
        <f t="shared" si="416"/>
        <v>0</v>
      </c>
      <c r="CX311" s="1">
        <f t="shared" si="416"/>
        <v>0</v>
      </c>
      <c r="CY311" s="1">
        <f t="shared" si="416"/>
        <v>0</v>
      </c>
      <c r="CZ311" s="1">
        <f t="shared" si="417"/>
        <v>0</v>
      </c>
      <c r="DA311" s="1">
        <f t="shared" si="417"/>
        <v>1</v>
      </c>
      <c r="DB311" s="1">
        <f t="shared" si="417"/>
        <v>0</v>
      </c>
      <c r="DC311" s="1">
        <f t="shared" si="417"/>
        <v>0</v>
      </c>
      <c r="DD311" s="1">
        <f t="shared" si="417"/>
        <v>0</v>
      </c>
      <c r="DE311" s="1">
        <f t="shared" si="417"/>
        <v>0</v>
      </c>
      <c r="DF311" s="1">
        <f t="shared" si="417"/>
        <v>0</v>
      </c>
      <c r="DG311" s="1">
        <f t="shared" si="417"/>
        <v>0</v>
      </c>
      <c r="DH311" s="1">
        <f t="shared" si="417"/>
        <v>0</v>
      </c>
      <c r="DI311" s="1">
        <f t="shared" si="417"/>
        <v>0</v>
      </c>
      <c r="DJ311" s="1">
        <f t="shared" si="418"/>
        <v>0</v>
      </c>
      <c r="DK311" s="1">
        <f t="shared" si="418"/>
        <v>0</v>
      </c>
      <c r="DL311" s="1">
        <f t="shared" si="418"/>
        <v>0</v>
      </c>
      <c r="DM311" s="1">
        <f t="shared" si="418"/>
        <v>0</v>
      </c>
      <c r="DN311" s="1">
        <f t="shared" si="418"/>
        <v>0</v>
      </c>
      <c r="DO311" s="1">
        <f t="shared" si="418"/>
        <v>0</v>
      </c>
      <c r="DP311" s="25"/>
      <c r="DS311" s="26"/>
      <c r="DT311" s="26"/>
      <c r="DU311" s="142"/>
      <c r="DV311" s="26"/>
      <c r="DW311" s="48">
        <v>298</v>
      </c>
      <c r="DX311" s="26" t="str">
        <f>IFERROR(INDEX(AT$11:AT$2000,_xlfn.AGGREGATE(15,6,(ROW(AT$11:AT$2000)-ROW(AT$11)+1)/($AU$11:$AU$2000=$DY$8),ROWS(DX$11:DX311))),"")</f>
        <v/>
      </c>
      <c r="DY311" s="4" t="str">
        <f>IFERROR(INDEX(AU$11:AU$2000,_xlfn.AGGREGATE(15,6,(ROW(AU$11:AU$2000)-ROW(AU$11)+1)/($AU$11:$AU$2000=$DY$8),ROWS(DY$11:DY311))),"")</f>
        <v/>
      </c>
      <c r="DZ311" s="26" t="str">
        <f>IFERROR(INDEX(AV$11:AV$2000,_xlfn.AGGREGATE(15,6,(ROW(AV$11:AV$2000)-ROW(AV$11)+1)/($AU$11:$AU$2000=$DY$8),ROWS(DZ$11:DZ311))),"")</f>
        <v/>
      </c>
      <c r="EA311" s="26" t="str">
        <f>IFERROR(INDEX(AW$11:AW$2000,_xlfn.AGGREGATE(15,6,(ROW(AW$11:AW$2000)-ROW(AW$11)+1)/($AU$11:$AU$2000=$DY$8),ROWS(EA$11:EA311))),"")</f>
        <v/>
      </c>
      <c r="EB311" s="26" t="str">
        <f>IFERROR(INDEX(AX$11:AX$2000,_xlfn.AGGREGATE(15,6,(ROW(AX$11:AX$2000)-ROW(AX$11)+1)/($AU$11:$AU$2000=$DY$8),ROWS(EB$11:EB311))),"")</f>
        <v/>
      </c>
      <c r="EC311" s="26" t="str">
        <f>IFERROR(INDEX(AY$11:AY$2000,_xlfn.AGGREGATE(15,6,(ROW(AY$11:AY$2000)-ROW(AY$11)+1)/($AU$11:$AU$2000=$DY$8),ROWS(EC$11:EC311))),"")</f>
        <v/>
      </c>
      <c r="ED311" s="26" t="str">
        <f>IFERROR(INDEX(AZ$11:AZ$2000,_xlfn.AGGREGATE(15,6,(ROW(AZ$11:AZ$2000)-ROW(AZ$11)+1)/($AU$11:$AU$2000=$DY$8),ROWS(ED$11:ED311))),"")</f>
        <v/>
      </c>
      <c r="EE311" s="26" t="str">
        <f>IFERROR(INDEX(BA$11:BA$2000,_xlfn.AGGREGATE(15,6,(ROW(BA$11:BA$2000)-ROW(BA$11)+1)/($AU$11:$AU$2000=$DY$8),ROWS(EE$11:EE311))),"")</f>
        <v/>
      </c>
      <c r="EF311" s="26" t="str">
        <f>IFERROR(INDEX(BB$11:BB$2000,_xlfn.AGGREGATE(15,6,(ROW(BB$11:BB$2000)-ROW(BB$11)+1)/($AU$11:$AU$2000=$DY$8),ROWS(EF$11:EF311))),"")</f>
        <v/>
      </c>
      <c r="EG311" s="26" t="str">
        <f>IFERROR(INDEX(BC$11:BC$2000,_xlfn.AGGREGATE(15,6,(ROW(BC$11:BC$2000)-ROW(BC$11)+1)/($AU$11:$AU$2000=$DY$8),ROWS(EG$11:EG311))),"")</f>
        <v/>
      </c>
      <c r="EH311" s="26" t="str">
        <f>IFERROR(INDEX(BD$11:BD$2000,_xlfn.AGGREGATE(15,6,(ROW(BD$11:BD$2000)-ROW(BD$11)+1)/($AU$11:$AU$2000=$DY$8),ROWS(EH$11:EH311))),"")</f>
        <v/>
      </c>
      <c r="EI311" s="26" t="str">
        <f>IFERROR(INDEX(BE$11:BE$2000,_xlfn.AGGREGATE(15,6,(ROW(BE$11:BE$2000)-ROW(BE$11)+1)/($AU$11:$AU$2000=$DY$8),ROWS(EI$11:EI311))),"")</f>
        <v/>
      </c>
      <c r="EJ311" s="26" t="str">
        <f>IFERROR(INDEX(BF$11:BF$2000,_xlfn.AGGREGATE(15,6,(ROW(BF$11:BF$2000)-ROW(BF$11)+1)/($AU$11:$AU$2000=$DY$8),ROWS(EJ$11:EJ311))),"")</f>
        <v/>
      </c>
      <c r="EK311" s="26" t="str">
        <f>IFERROR(INDEX(BG$11:BG$2000,_xlfn.AGGREGATE(15,6,(ROW(BG$11:BG$2000)-ROW(BG$11)+1)/($AU$11:$AU$2000=$DY$8),ROWS(EK$11:EK311))),"")</f>
        <v/>
      </c>
      <c r="EL311" s="26" t="str">
        <f>IFERROR(INDEX(BH$11:BH$2000,_xlfn.AGGREGATE(15,6,(ROW(BH$11:BH$2000)-ROW(BH$11)+1)/($AU$11:$AU$2000=$DY$8),ROWS(EL$11:EL311))),"")</f>
        <v/>
      </c>
      <c r="EM311" s="26" t="str">
        <f>IFERROR(INDEX(BI$11:BI$2000,_xlfn.AGGREGATE(15,6,(ROW(BI$11:BI$2000)-ROW(BI$11)+1)/($AU$11:$AU$2000=$DY$8),ROWS(EM$11:EM311))),"")</f>
        <v/>
      </c>
      <c r="EN311" s="26" t="str">
        <f>IFERROR(INDEX(BJ$11:BJ$2000,_xlfn.AGGREGATE(15,6,(ROW(BJ$11:BJ$2000)-ROW(BJ$11)+1)/($AU$11:$AU$2000=$DY$8),ROWS(EN$11:EN311))),"")</f>
        <v/>
      </c>
      <c r="EO311" s="26" t="str">
        <f>IFERROR(INDEX(BK$11:BK$2000,_xlfn.AGGREGATE(15,6,(ROW(BK$11:BK$2000)-ROW(BK$11)+1)/($AU$11:$AU$2000=$DY$8),ROWS(EO$11:EO311))),"")</f>
        <v/>
      </c>
      <c r="EP311" s="26" t="str">
        <f>IFERROR(INDEX(BL$11:BL$2000,_xlfn.AGGREGATE(15,6,(ROW(BL$11:BL$2000)-ROW(BL$11)+1)/($AU$11:$AU$2000=$DY$8),ROWS(EP$11:EP311))),"")</f>
        <v/>
      </c>
      <c r="EQ311" s="26" t="str">
        <f>IFERROR(INDEX(BM$11:BM$2000,_xlfn.AGGREGATE(15,6,(ROW(BM$11:BM$2000)-ROW(BM$11)+1)/($AU$11:$AU$2000=$DY$8),ROWS(EQ$11:EQ311))),"")</f>
        <v/>
      </c>
      <c r="ER311" s="26" t="str">
        <f>IFERROR(INDEX(BN$11:BN$2000,_xlfn.AGGREGATE(15,6,(ROW(BN$11:BN$2000)-ROW(BN$11)+1)/($AU$11:$AU$2000=$DY$8),ROWS(ER$11:ER311))),"")</f>
        <v/>
      </c>
      <c r="ES311" s="26" t="str">
        <f>IFERROR(INDEX(BO$11:BO$2000,_xlfn.AGGREGATE(15,6,(ROW(BO$11:BO$2000)-ROW(BO$11)+1)/($AU$11:$AU$2000=$DY$8),ROWS(ES$11:ES311))),"")</f>
        <v/>
      </c>
      <c r="ET311" s="63" t="str">
        <f>IFERROR(INDEX(BP$11:BP$2000,_xlfn.AGGREGATE(15,6,(ROW(BP$11:BP$2000)-ROW(BP$11)+1)/($AU$11:$AU$2000=$DY$8),ROWS(ET$11:ET311))),"")</f>
        <v/>
      </c>
      <c r="EU311" s="25"/>
      <c r="EX311" s="25"/>
      <c r="EY311" s="25"/>
      <c r="EZ311" s="25"/>
      <c r="FA311" s="25"/>
      <c r="FB311" s="25"/>
      <c r="FC311" s="25"/>
      <c r="FD311" s="25"/>
      <c r="FE311" s="25"/>
      <c r="FF311" s="25"/>
      <c r="FG311" s="25"/>
      <c r="FH311" s="25"/>
      <c r="FI311" s="25"/>
      <c r="FJ311" s="25"/>
      <c r="FK311" s="25"/>
      <c r="FL311" s="25"/>
      <c r="FM311" s="25"/>
      <c r="FN311" s="25"/>
      <c r="FO311" s="25"/>
      <c r="FP311" s="25"/>
      <c r="FQ311" s="25"/>
      <c r="FR311" s="25"/>
      <c r="FS311" s="25"/>
      <c r="FT311" s="25"/>
      <c r="FU311" s="49"/>
      <c r="FV311" s="21"/>
      <c r="FW311" s="25"/>
      <c r="FX311" s="25"/>
      <c r="FY311" s="25"/>
      <c r="FZ311" s="25"/>
      <c r="GA311" s="25"/>
      <c r="GB311" s="25"/>
      <c r="GC311" s="25"/>
      <c r="GD311" s="25"/>
      <c r="GE311" s="25"/>
      <c r="GF311" s="25"/>
      <c r="GG311" s="25"/>
      <c r="GH311" s="25"/>
      <c r="GI311" s="25"/>
      <c r="GJ311" s="25"/>
      <c r="GK311" s="25"/>
      <c r="GL311" s="25"/>
      <c r="GM311" s="25"/>
      <c r="GN311" s="25"/>
    </row>
    <row r="312" spans="14:196" x14ac:dyDescent="0.3">
      <c r="N312" s="2"/>
      <c r="O312" s="25"/>
      <c r="P312" s="25"/>
      <c r="Q312" s="25"/>
      <c r="R312" s="25"/>
      <c r="S312" s="25"/>
      <c r="T312" s="25"/>
      <c r="U312" s="25"/>
      <c r="V312" s="2"/>
      <c r="W312" s="2"/>
      <c r="X312" s="2"/>
      <c r="Y312" s="25"/>
      <c r="Z312" s="25"/>
      <c r="AA312" s="25"/>
      <c r="AB312" s="2"/>
      <c r="AC312" s="25"/>
      <c r="AD312" s="25"/>
      <c r="AE312" s="25"/>
      <c r="AF312" s="25"/>
      <c r="AG312" s="25"/>
      <c r="AH312" s="25"/>
      <c r="AI312" s="25"/>
      <c r="AJ312" s="25"/>
      <c r="AK312" s="25"/>
      <c r="AL312" s="25"/>
      <c r="AM312" s="25"/>
      <c r="AN312" s="25"/>
      <c r="AO312" s="25"/>
      <c r="AP312" s="25"/>
      <c r="AQ312" s="25"/>
      <c r="AR312" s="142"/>
      <c r="AS312" s="18">
        <v>17</v>
      </c>
      <c r="AT312" s="26" t="s">
        <v>122</v>
      </c>
      <c r="AU312" s="4" t="str">
        <f t="shared" si="388"/>
        <v>FAIL</v>
      </c>
      <c r="AV312" s="26">
        <v>1</v>
      </c>
      <c r="AW312" s="26">
        <v>1</v>
      </c>
      <c r="AX312" s="26">
        <v>3</v>
      </c>
      <c r="AY312" s="26">
        <v>3</v>
      </c>
      <c r="AZ312" s="26">
        <v>3</v>
      </c>
      <c r="BA312" s="26">
        <v>1</v>
      </c>
      <c r="BB312" s="26">
        <v>1</v>
      </c>
      <c r="BC312" s="26">
        <v>1</v>
      </c>
      <c r="BD312" s="26">
        <f t="shared" ref="BD312:BG312" si="424">BD279</f>
        <v>229</v>
      </c>
      <c r="BE312" s="26">
        <f t="shared" si="404"/>
        <v>246</v>
      </c>
      <c r="BF312" s="26">
        <f t="shared" si="424"/>
        <v>263</v>
      </c>
      <c r="BG312" s="63">
        <f t="shared" si="424"/>
        <v>17</v>
      </c>
      <c r="BH312" s="26"/>
      <c r="BI312" s="138">
        <f t="shared" si="390"/>
        <v>229</v>
      </c>
      <c r="BJ312" s="138">
        <f t="shared" si="391"/>
        <v>458</v>
      </c>
      <c r="BK312" s="138">
        <f t="shared" si="392"/>
        <v>721</v>
      </c>
      <c r="BL312" s="138">
        <f t="shared" si="393"/>
        <v>984</v>
      </c>
      <c r="BM312" s="138">
        <f t="shared" si="394"/>
        <v>1247</v>
      </c>
      <c r="BN312" s="138">
        <f t="shared" si="395"/>
        <v>1476</v>
      </c>
      <c r="BO312" s="138">
        <f t="shared" si="396"/>
        <v>1705</v>
      </c>
      <c r="BP312" s="138">
        <f t="shared" si="397"/>
        <v>0</v>
      </c>
      <c r="BQ312" s="26"/>
      <c r="BR312" s="26" t="str">
        <f t="shared" si="370"/>
        <v>yes3</v>
      </c>
      <c r="BS312" s="26" t="str">
        <f t="shared" si="376"/>
        <v>Int</v>
      </c>
      <c r="BT312" s="26"/>
      <c r="BU312" s="26"/>
      <c r="BV312" s="1">
        <f t="shared" si="414"/>
        <v>0</v>
      </c>
      <c r="BW312" s="1">
        <f t="shared" si="414"/>
        <v>0</v>
      </c>
      <c r="BX312" s="1">
        <f t="shared" si="414"/>
        <v>0</v>
      </c>
      <c r="BY312" s="1">
        <f t="shared" si="414"/>
        <v>0</v>
      </c>
      <c r="BZ312" s="1">
        <f t="shared" si="414"/>
        <v>0</v>
      </c>
      <c r="CA312" s="1">
        <f t="shared" si="414"/>
        <v>0</v>
      </c>
      <c r="CB312" s="1">
        <f t="shared" si="414"/>
        <v>0</v>
      </c>
      <c r="CC312" s="1">
        <f t="shared" si="414"/>
        <v>0</v>
      </c>
      <c r="CD312" s="1">
        <f t="shared" si="414"/>
        <v>0</v>
      </c>
      <c r="CE312" s="1">
        <f t="shared" si="414"/>
        <v>0</v>
      </c>
      <c r="CF312" s="1">
        <f t="shared" si="415"/>
        <v>0</v>
      </c>
      <c r="CG312" s="1">
        <f t="shared" si="415"/>
        <v>0</v>
      </c>
      <c r="CH312" s="1">
        <f t="shared" si="415"/>
        <v>0</v>
      </c>
      <c r="CI312" s="1">
        <f t="shared" si="415"/>
        <v>0</v>
      </c>
      <c r="CJ312" s="1">
        <f t="shared" si="415"/>
        <v>0</v>
      </c>
      <c r="CK312" s="1">
        <f t="shared" si="415"/>
        <v>0</v>
      </c>
      <c r="CL312" s="1">
        <f t="shared" si="415"/>
        <v>0</v>
      </c>
      <c r="CM312" s="1">
        <f t="shared" si="415"/>
        <v>0</v>
      </c>
      <c r="CN312" s="1">
        <f t="shared" si="415"/>
        <v>1</v>
      </c>
      <c r="CO312" s="1">
        <f t="shared" si="415"/>
        <v>0</v>
      </c>
      <c r="CP312" s="1">
        <f t="shared" si="416"/>
        <v>0</v>
      </c>
      <c r="CQ312" s="1">
        <f t="shared" si="416"/>
        <v>0</v>
      </c>
      <c r="CR312" s="1">
        <f t="shared" si="416"/>
        <v>0</v>
      </c>
      <c r="CS312" s="1">
        <f t="shared" si="416"/>
        <v>0</v>
      </c>
      <c r="CT312" s="1">
        <f t="shared" si="416"/>
        <v>0</v>
      </c>
      <c r="CU312" s="1">
        <f t="shared" si="416"/>
        <v>0</v>
      </c>
      <c r="CV312" s="1">
        <f t="shared" si="416"/>
        <v>0</v>
      </c>
      <c r="CW312" s="1">
        <f t="shared" si="416"/>
        <v>0</v>
      </c>
      <c r="CX312" s="1">
        <f t="shared" si="416"/>
        <v>0</v>
      </c>
      <c r="CY312" s="1">
        <f t="shared" si="416"/>
        <v>0</v>
      </c>
      <c r="CZ312" s="1">
        <f t="shared" si="417"/>
        <v>0</v>
      </c>
      <c r="DA312" s="1">
        <f t="shared" si="417"/>
        <v>1</v>
      </c>
      <c r="DB312" s="1">
        <f t="shared" si="417"/>
        <v>0</v>
      </c>
      <c r="DC312" s="1">
        <f t="shared" si="417"/>
        <v>0</v>
      </c>
      <c r="DD312" s="1">
        <f t="shared" si="417"/>
        <v>0</v>
      </c>
      <c r="DE312" s="1">
        <f t="shared" si="417"/>
        <v>0</v>
      </c>
      <c r="DF312" s="1">
        <f t="shared" si="417"/>
        <v>0</v>
      </c>
      <c r="DG312" s="1">
        <f t="shared" si="417"/>
        <v>0</v>
      </c>
      <c r="DH312" s="1">
        <f t="shared" si="417"/>
        <v>0</v>
      </c>
      <c r="DI312" s="1">
        <f t="shared" si="417"/>
        <v>0</v>
      </c>
      <c r="DJ312" s="1">
        <f t="shared" si="418"/>
        <v>0</v>
      </c>
      <c r="DK312" s="1">
        <f t="shared" si="418"/>
        <v>0</v>
      </c>
      <c r="DL312" s="1">
        <f t="shared" si="418"/>
        <v>0</v>
      </c>
      <c r="DM312" s="1">
        <f t="shared" si="418"/>
        <v>0</v>
      </c>
      <c r="DN312" s="1">
        <f t="shared" si="418"/>
        <v>0</v>
      </c>
      <c r="DO312" s="1">
        <f t="shared" si="418"/>
        <v>0</v>
      </c>
      <c r="DP312" s="25"/>
      <c r="DS312" s="26"/>
      <c r="DT312" s="26"/>
      <c r="DU312" s="142"/>
      <c r="DV312" s="26"/>
      <c r="DW312" s="48">
        <v>299</v>
      </c>
      <c r="DX312" s="26" t="str">
        <f>IFERROR(INDEX(AT$11:AT$2000,_xlfn.AGGREGATE(15,6,(ROW(AT$11:AT$2000)-ROW(AT$11)+1)/($AU$11:$AU$2000=$DY$8),ROWS(DX$11:DX312))),"")</f>
        <v/>
      </c>
      <c r="DY312" s="4" t="str">
        <f>IFERROR(INDEX(AU$11:AU$2000,_xlfn.AGGREGATE(15,6,(ROW(AU$11:AU$2000)-ROW(AU$11)+1)/($AU$11:$AU$2000=$DY$8),ROWS(DY$11:DY312))),"")</f>
        <v/>
      </c>
      <c r="DZ312" s="26" t="str">
        <f>IFERROR(INDEX(AV$11:AV$2000,_xlfn.AGGREGATE(15,6,(ROW(AV$11:AV$2000)-ROW(AV$11)+1)/($AU$11:$AU$2000=$DY$8),ROWS(DZ$11:DZ312))),"")</f>
        <v/>
      </c>
      <c r="EA312" s="26" t="str">
        <f>IFERROR(INDEX(AW$11:AW$2000,_xlfn.AGGREGATE(15,6,(ROW(AW$11:AW$2000)-ROW(AW$11)+1)/($AU$11:$AU$2000=$DY$8),ROWS(EA$11:EA312))),"")</f>
        <v/>
      </c>
      <c r="EB312" s="26" t="str">
        <f>IFERROR(INDEX(AX$11:AX$2000,_xlfn.AGGREGATE(15,6,(ROW(AX$11:AX$2000)-ROW(AX$11)+1)/($AU$11:$AU$2000=$DY$8),ROWS(EB$11:EB312))),"")</f>
        <v/>
      </c>
      <c r="EC312" s="26" t="str">
        <f>IFERROR(INDEX(AY$11:AY$2000,_xlfn.AGGREGATE(15,6,(ROW(AY$11:AY$2000)-ROW(AY$11)+1)/($AU$11:$AU$2000=$DY$8),ROWS(EC$11:EC312))),"")</f>
        <v/>
      </c>
      <c r="ED312" s="26" t="str">
        <f>IFERROR(INDEX(AZ$11:AZ$2000,_xlfn.AGGREGATE(15,6,(ROW(AZ$11:AZ$2000)-ROW(AZ$11)+1)/($AU$11:$AU$2000=$DY$8),ROWS(ED$11:ED312))),"")</f>
        <v/>
      </c>
      <c r="EE312" s="26" t="str">
        <f>IFERROR(INDEX(BA$11:BA$2000,_xlfn.AGGREGATE(15,6,(ROW(BA$11:BA$2000)-ROW(BA$11)+1)/($AU$11:$AU$2000=$DY$8),ROWS(EE$11:EE312))),"")</f>
        <v/>
      </c>
      <c r="EF312" s="26" t="str">
        <f>IFERROR(INDEX(BB$11:BB$2000,_xlfn.AGGREGATE(15,6,(ROW(BB$11:BB$2000)-ROW(BB$11)+1)/($AU$11:$AU$2000=$DY$8),ROWS(EF$11:EF312))),"")</f>
        <v/>
      </c>
      <c r="EG312" s="26" t="str">
        <f>IFERROR(INDEX(BC$11:BC$2000,_xlfn.AGGREGATE(15,6,(ROW(BC$11:BC$2000)-ROW(BC$11)+1)/($AU$11:$AU$2000=$DY$8),ROWS(EG$11:EG312))),"")</f>
        <v/>
      </c>
      <c r="EH312" s="26" t="str">
        <f>IFERROR(INDEX(BD$11:BD$2000,_xlfn.AGGREGATE(15,6,(ROW(BD$11:BD$2000)-ROW(BD$11)+1)/($AU$11:$AU$2000=$DY$8),ROWS(EH$11:EH312))),"")</f>
        <v/>
      </c>
      <c r="EI312" s="26" t="str">
        <f>IFERROR(INDEX(BE$11:BE$2000,_xlfn.AGGREGATE(15,6,(ROW(BE$11:BE$2000)-ROW(BE$11)+1)/($AU$11:$AU$2000=$DY$8),ROWS(EI$11:EI312))),"")</f>
        <v/>
      </c>
      <c r="EJ312" s="26" t="str">
        <f>IFERROR(INDEX(BF$11:BF$2000,_xlfn.AGGREGATE(15,6,(ROW(BF$11:BF$2000)-ROW(BF$11)+1)/($AU$11:$AU$2000=$DY$8),ROWS(EJ$11:EJ312))),"")</f>
        <v/>
      </c>
      <c r="EK312" s="26" t="str">
        <f>IFERROR(INDEX(BG$11:BG$2000,_xlfn.AGGREGATE(15,6,(ROW(BG$11:BG$2000)-ROW(BG$11)+1)/($AU$11:$AU$2000=$DY$8),ROWS(EK$11:EK312))),"")</f>
        <v/>
      </c>
      <c r="EL312" s="26" t="str">
        <f>IFERROR(INDEX(BH$11:BH$2000,_xlfn.AGGREGATE(15,6,(ROW(BH$11:BH$2000)-ROW(BH$11)+1)/($AU$11:$AU$2000=$DY$8),ROWS(EL$11:EL312))),"")</f>
        <v/>
      </c>
      <c r="EM312" s="26" t="str">
        <f>IFERROR(INDEX(BI$11:BI$2000,_xlfn.AGGREGATE(15,6,(ROW(BI$11:BI$2000)-ROW(BI$11)+1)/($AU$11:$AU$2000=$DY$8),ROWS(EM$11:EM312))),"")</f>
        <v/>
      </c>
      <c r="EN312" s="26" t="str">
        <f>IFERROR(INDEX(BJ$11:BJ$2000,_xlfn.AGGREGATE(15,6,(ROW(BJ$11:BJ$2000)-ROW(BJ$11)+1)/($AU$11:$AU$2000=$DY$8),ROWS(EN$11:EN312))),"")</f>
        <v/>
      </c>
      <c r="EO312" s="26" t="str">
        <f>IFERROR(INDEX(BK$11:BK$2000,_xlfn.AGGREGATE(15,6,(ROW(BK$11:BK$2000)-ROW(BK$11)+1)/($AU$11:$AU$2000=$DY$8),ROWS(EO$11:EO312))),"")</f>
        <v/>
      </c>
      <c r="EP312" s="26" t="str">
        <f>IFERROR(INDEX(BL$11:BL$2000,_xlfn.AGGREGATE(15,6,(ROW(BL$11:BL$2000)-ROW(BL$11)+1)/($AU$11:$AU$2000=$DY$8),ROWS(EP$11:EP312))),"")</f>
        <v/>
      </c>
      <c r="EQ312" s="26" t="str">
        <f>IFERROR(INDEX(BM$11:BM$2000,_xlfn.AGGREGATE(15,6,(ROW(BM$11:BM$2000)-ROW(BM$11)+1)/($AU$11:$AU$2000=$DY$8),ROWS(EQ$11:EQ312))),"")</f>
        <v/>
      </c>
      <c r="ER312" s="26" t="str">
        <f>IFERROR(INDEX(BN$11:BN$2000,_xlfn.AGGREGATE(15,6,(ROW(BN$11:BN$2000)-ROW(BN$11)+1)/($AU$11:$AU$2000=$DY$8),ROWS(ER$11:ER312))),"")</f>
        <v/>
      </c>
      <c r="ES312" s="26" t="str">
        <f>IFERROR(INDEX(BO$11:BO$2000,_xlfn.AGGREGATE(15,6,(ROW(BO$11:BO$2000)-ROW(BO$11)+1)/($AU$11:$AU$2000=$DY$8),ROWS(ES$11:ES312))),"")</f>
        <v/>
      </c>
      <c r="ET312" s="63" t="str">
        <f>IFERROR(INDEX(BP$11:BP$2000,_xlfn.AGGREGATE(15,6,(ROW(BP$11:BP$2000)-ROW(BP$11)+1)/($AU$11:$AU$2000=$DY$8),ROWS(ET$11:ET312))),"")</f>
        <v/>
      </c>
      <c r="EU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49"/>
      <c r="FV312" s="21"/>
      <c r="FW312" s="25"/>
      <c r="FX312" s="25"/>
      <c r="FY312" s="25"/>
      <c r="FZ312" s="25"/>
      <c r="GA312" s="25"/>
      <c r="GB312" s="25"/>
      <c r="GC312" s="25"/>
      <c r="GD312" s="25"/>
      <c r="GE312" s="25"/>
      <c r="GF312" s="25"/>
      <c r="GG312" s="25"/>
      <c r="GH312" s="25"/>
      <c r="GI312" s="25"/>
      <c r="GJ312" s="25"/>
      <c r="GK312" s="25"/>
      <c r="GL312" s="25"/>
      <c r="GM312" s="25"/>
      <c r="GN312" s="25"/>
    </row>
    <row r="313" spans="14:196" x14ac:dyDescent="0.3">
      <c r="N313" s="2"/>
      <c r="O313" s="25"/>
      <c r="P313" s="25"/>
      <c r="Q313" s="25"/>
      <c r="R313" s="25"/>
      <c r="S313" s="25"/>
      <c r="T313" s="25"/>
      <c r="U313" s="25"/>
      <c r="V313" s="2"/>
      <c r="W313" s="2"/>
      <c r="X313" s="2"/>
      <c r="Y313" s="25"/>
      <c r="Z313" s="25"/>
      <c r="AA313" s="25"/>
      <c r="AB313" s="2"/>
      <c r="AC313" s="25"/>
      <c r="AD313" s="25"/>
      <c r="AE313" s="25"/>
      <c r="AF313" s="25"/>
      <c r="AG313" s="25"/>
      <c r="AH313" s="25"/>
      <c r="AI313" s="25"/>
      <c r="AJ313" s="25"/>
      <c r="AK313" s="25"/>
      <c r="AL313" s="25"/>
      <c r="AM313" s="25"/>
      <c r="AN313" s="25"/>
      <c r="AO313" s="25"/>
      <c r="AP313" s="25"/>
      <c r="AQ313" s="25"/>
      <c r="AR313" s="142"/>
      <c r="AS313" s="18">
        <v>18</v>
      </c>
      <c r="AT313" s="26" t="s">
        <v>122</v>
      </c>
      <c r="AU313" s="4" t="str">
        <f t="shared" si="388"/>
        <v>FAIL</v>
      </c>
      <c r="AV313" s="26">
        <v>1</v>
      </c>
      <c r="AW313" s="26">
        <v>1</v>
      </c>
      <c r="AX313" s="26">
        <v>3</v>
      </c>
      <c r="AY313" s="26">
        <v>3</v>
      </c>
      <c r="AZ313" s="26">
        <v>3</v>
      </c>
      <c r="BA313" s="26">
        <v>1</v>
      </c>
      <c r="BB313" s="26">
        <v>1</v>
      </c>
      <c r="BC313" s="26">
        <v>1</v>
      </c>
      <c r="BD313" s="26">
        <f t="shared" ref="BD313:BG313" si="425">BD280</f>
        <v>228</v>
      </c>
      <c r="BE313" s="26">
        <f t="shared" si="404"/>
        <v>246</v>
      </c>
      <c r="BF313" s="26">
        <f t="shared" si="425"/>
        <v>264</v>
      </c>
      <c r="BG313" s="63">
        <f t="shared" si="425"/>
        <v>18</v>
      </c>
      <c r="BH313" s="26"/>
      <c r="BI313" s="138">
        <f t="shared" si="390"/>
        <v>228</v>
      </c>
      <c r="BJ313" s="138">
        <f t="shared" si="391"/>
        <v>456</v>
      </c>
      <c r="BK313" s="138">
        <f t="shared" si="392"/>
        <v>720</v>
      </c>
      <c r="BL313" s="138">
        <f t="shared" si="393"/>
        <v>984</v>
      </c>
      <c r="BM313" s="138">
        <f t="shared" si="394"/>
        <v>1248</v>
      </c>
      <c r="BN313" s="138">
        <f t="shared" si="395"/>
        <v>1476</v>
      </c>
      <c r="BO313" s="138">
        <f t="shared" si="396"/>
        <v>1704</v>
      </c>
      <c r="BP313" s="138">
        <f t="shared" si="397"/>
        <v>0</v>
      </c>
      <c r="BQ313" s="26"/>
      <c r="BR313" s="26" t="str">
        <f t="shared" si="370"/>
        <v>yes3</v>
      </c>
      <c r="BS313" s="26" t="str">
        <f t="shared" si="376"/>
        <v>Int</v>
      </c>
      <c r="BT313" s="26"/>
      <c r="BU313" s="26"/>
      <c r="BV313" s="1">
        <f t="shared" si="414"/>
        <v>0</v>
      </c>
      <c r="BW313" s="1">
        <f t="shared" si="414"/>
        <v>0</v>
      </c>
      <c r="BX313" s="1">
        <f t="shared" si="414"/>
        <v>0</v>
      </c>
      <c r="BY313" s="1">
        <f t="shared" si="414"/>
        <v>0</v>
      </c>
      <c r="BZ313" s="1">
        <f t="shared" si="414"/>
        <v>0</v>
      </c>
      <c r="CA313" s="1">
        <f t="shared" si="414"/>
        <v>0</v>
      </c>
      <c r="CB313" s="1">
        <f t="shared" si="414"/>
        <v>0</v>
      </c>
      <c r="CC313" s="1">
        <f t="shared" si="414"/>
        <v>0</v>
      </c>
      <c r="CD313" s="1">
        <f t="shared" si="414"/>
        <v>0</v>
      </c>
      <c r="CE313" s="1">
        <f t="shared" si="414"/>
        <v>0</v>
      </c>
      <c r="CF313" s="1">
        <f t="shared" si="415"/>
        <v>0</v>
      </c>
      <c r="CG313" s="1">
        <f t="shared" si="415"/>
        <v>0</v>
      </c>
      <c r="CH313" s="1">
        <f t="shared" si="415"/>
        <v>0</v>
      </c>
      <c r="CI313" s="1">
        <f t="shared" si="415"/>
        <v>0</v>
      </c>
      <c r="CJ313" s="1">
        <f t="shared" si="415"/>
        <v>0</v>
      </c>
      <c r="CK313" s="1">
        <f t="shared" si="415"/>
        <v>0</v>
      </c>
      <c r="CL313" s="1">
        <f t="shared" si="415"/>
        <v>0</v>
      </c>
      <c r="CM313" s="1">
        <f t="shared" si="415"/>
        <v>0</v>
      </c>
      <c r="CN313" s="1">
        <f t="shared" si="415"/>
        <v>0</v>
      </c>
      <c r="CO313" s="1">
        <f t="shared" si="415"/>
        <v>0</v>
      </c>
      <c r="CP313" s="1">
        <f t="shared" si="416"/>
        <v>0</v>
      </c>
      <c r="CQ313" s="1">
        <f t="shared" si="416"/>
        <v>0</v>
      </c>
      <c r="CR313" s="1">
        <f t="shared" si="416"/>
        <v>0</v>
      </c>
      <c r="CS313" s="1">
        <f t="shared" si="416"/>
        <v>0</v>
      </c>
      <c r="CT313" s="1">
        <f t="shared" si="416"/>
        <v>0</v>
      </c>
      <c r="CU313" s="1">
        <f t="shared" si="416"/>
        <v>0</v>
      </c>
      <c r="CV313" s="1">
        <f t="shared" si="416"/>
        <v>0</v>
      </c>
      <c r="CW313" s="1">
        <f t="shared" si="416"/>
        <v>0</v>
      </c>
      <c r="CX313" s="1">
        <f t="shared" si="416"/>
        <v>0</v>
      </c>
      <c r="CY313" s="1">
        <f t="shared" si="416"/>
        <v>0</v>
      </c>
      <c r="CZ313" s="1">
        <f t="shared" si="417"/>
        <v>0</v>
      </c>
      <c r="DA313" s="1">
        <f t="shared" si="417"/>
        <v>1</v>
      </c>
      <c r="DB313" s="1">
        <f t="shared" si="417"/>
        <v>0</v>
      </c>
      <c r="DC313" s="1">
        <f t="shared" si="417"/>
        <v>0</v>
      </c>
      <c r="DD313" s="1">
        <f t="shared" si="417"/>
        <v>0</v>
      </c>
      <c r="DE313" s="1">
        <f t="shared" si="417"/>
        <v>0</v>
      </c>
      <c r="DF313" s="1">
        <f t="shared" si="417"/>
        <v>0</v>
      </c>
      <c r="DG313" s="1">
        <f t="shared" si="417"/>
        <v>0</v>
      </c>
      <c r="DH313" s="1">
        <f t="shared" si="417"/>
        <v>0</v>
      </c>
      <c r="DI313" s="1">
        <f t="shared" si="417"/>
        <v>0</v>
      </c>
      <c r="DJ313" s="1">
        <f t="shared" si="418"/>
        <v>0</v>
      </c>
      <c r="DK313" s="1">
        <f t="shared" si="418"/>
        <v>0</v>
      </c>
      <c r="DL313" s="1">
        <f t="shared" si="418"/>
        <v>0</v>
      </c>
      <c r="DM313" s="1">
        <f t="shared" si="418"/>
        <v>0</v>
      </c>
      <c r="DN313" s="1">
        <f t="shared" si="418"/>
        <v>0</v>
      </c>
      <c r="DO313" s="1">
        <f t="shared" si="418"/>
        <v>0</v>
      </c>
      <c r="DP313" s="25"/>
      <c r="DS313" s="26"/>
      <c r="DT313" s="26"/>
      <c r="DU313" s="142"/>
      <c r="DV313" s="26"/>
      <c r="DW313" s="48">
        <v>300</v>
      </c>
      <c r="DX313" s="26" t="str">
        <f>IFERROR(INDEX(AT$11:AT$2000,_xlfn.AGGREGATE(15,6,(ROW(AT$11:AT$2000)-ROW(AT$11)+1)/($AU$11:$AU$2000=$DY$8),ROWS(DX$11:DX313))),"")</f>
        <v/>
      </c>
      <c r="DY313" s="4" t="str">
        <f>IFERROR(INDEX(AU$11:AU$2000,_xlfn.AGGREGATE(15,6,(ROW(AU$11:AU$2000)-ROW(AU$11)+1)/($AU$11:$AU$2000=$DY$8),ROWS(DY$11:DY313))),"")</f>
        <v/>
      </c>
      <c r="DZ313" s="26" t="str">
        <f>IFERROR(INDEX(AV$11:AV$2000,_xlfn.AGGREGATE(15,6,(ROW(AV$11:AV$2000)-ROW(AV$11)+1)/($AU$11:$AU$2000=$DY$8),ROWS(DZ$11:DZ313))),"")</f>
        <v/>
      </c>
      <c r="EA313" s="26" t="str">
        <f>IFERROR(INDEX(AW$11:AW$2000,_xlfn.AGGREGATE(15,6,(ROW(AW$11:AW$2000)-ROW(AW$11)+1)/($AU$11:$AU$2000=$DY$8),ROWS(EA$11:EA313))),"")</f>
        <v/>
      </c>
      <c r="EB313" s="26" t="str">
        <f>IFERROR(INDEX(AX$11:AX$2000,_xlfn.AGGREGATE(15,6,(ROW(AX$11:AX$2000)-ROW(AX$11)+1)/($AU$11:$AU$2000=$DY$8),ROWS(EB$11:EB313))),"")</f>
        <v/>
      </c>
      <c r="EC313" s="26" t="str">
        <f>IFERROR(INDEX(AY$11:AY$2000,_xlfn.AGGREGATE(15,6,(ROW(AY$11:AY$2000)-ROW(AY$11)+1)/($AU$11:$AU$2000=$DY$8),ROWS(EC$11:EC313))),"")</f>
        <v/>
      </c>
      <c r="ED313" s="26" t="str">
        <f>IFERROR(INDEX(AZ$11:AZ$2000,_xlfn.AGGREGATE(15,6,(ROW(AZ$11:AZ$2000)-ROW(AZ$11)+1)/($AU$11:$AU$2000=$DY$8),ROWS(ED$11:ED313))),"")</f>
        <v/>
      </c>
      <c r="EE313" s="26" t="str">
        <f>IFERROR(INDEX(BA$11:BA$2000,_xlfn.AGGREGATE(15,6,(ROW(BA$11:BA$2000)-ROW(BA$11)+1)/($AU$11:$AU$2000=$DY$8),ROWS(EE$11:EE313))),"")</f>
        <v/>
      </c>
      <c r="EF313" s="26" t="str">
        <f>IFERROR(INDEX(BB$11:BB$2000,_xlfn.AGGREGATE(15,6,(ROW(BB$11:BB$2000)-ROW(BB$11)+1)/($AU$11:$AU$2000=$DY$8),ROWS(EF$11:EF313))),"")</f>
        <v/>
      </c>
      <c r="EG313" s="26" t="str">
        <f>IFERROR(INDEX(BC$11:BC$2000,_xlfn.AGGREGATE(15,6,(ROW(BC$11:BC$2000)-ROW(BC$11)+1)/($AU$11:$AU$2000=$DY$8),ROWS(EG$11:EG313))),"")</f>
        <v/>
      </c>
      <c r="EH313" s="26" t="str">
        <f>IFERROR(INDEX(BD$11:BD$2000,_xlfn.AGGREGATE(15,6,(ROW(BD$11:BD$2000)-ROW(BD$11)+1)/($AU$11:$AU$2000=$DY$8),ROWS(EH$11:EH313))),"")</f>
        <v/>
      </c>
      <c r="EI313" s="26" t="str">
        <f>IFERROR(INDEX(BE$11:BE$2000,_xlfn.AGGREGATE(15,6,(ROW(BE$11:BE$2000)-ROW(BE$11)+1)/($AU$11:$AU$2000=$DY$8),ROWS(EI$11:EI313))),"")</f>
        <v/>
      </c>
      <c r="EJ313" s="26" t="str">
        <f>IFERROR(INDEX(BF$11:BF$2000,_xlfn.AGGREGATE(15,6,(ROW(BF$11:BF$2000)-ROW(BF$11)+1)/($AU$11:$AU$2000=$DY$8),ROWS(EJ$11:EJ313))),"")</f>
        <v/>
      </c>
      <c r="EK313" s="26" t="str">
        <f>IFERROR(INDEX(BG$11:BG$2000,_xlfn.AGGREGATE(15,6,(ROW(BG$11:BG$2000)-ROW(BG$11)+1)/($AU$11:$AU$2000=$DY$8),ROWS(EK$11:EK313))),"")</f>
        <v/>
      </c>
      <c r="EL313" s="26" t="str">
        <f>IFERROR(INDEX(BH$11:BH$2000,_xlfn.AGGREGATE(15,6,(ROW(BH$11:BH$2000)-ROW(BH$11)+1)/($AU$11:$AU$2000=$DY$8),ROWS(EL$11:EL313))),"")</f>
        <v/>
      </c>
      <c r="EM313" s="26" t="str">
        <f>IFERROR(INDEX(BI$11:BI$2000,_xlfn.AGGREGATE(15,6,(ROW(BI$11:BI$2000)-ROW(BI$11)+1)/($AU$11:$AU$2000=$DY$8),ROWS(EM$11:EM313))),"")</f>
        <v/>
      </c>
      <c r="EN313" s="26" t="str">
        <f>IFERROR(INDEX(BJ$11:BJ$2000,_xlfn.AGGREGATE(15,6,(ROW(BJ$11:BJ$2000)-ROW(BJ$11)+1)/($AU$11:$AU$2000=$DY$8),ROWS(EN$11:EN313))),"")</f>
        <v/>
      </c>
      <c r="EO313" s="26" t="str">
        <f>IFERROR(INDEX(BK$11:BK$2000,_xlfn.AGGREGATE(15,6,(ROW(BK$11:BK$2000)-ROW(BK$11)+1)/($AU$11:$AU$2000=$DY$8),ROWS(EO$11:EO313))),"")</f>
        <v/>
      </c>
      <c r="EP313" s="26" t="str">
        <f>IFERROR(INDEX(BL$11:BL$2000,_xlfn.AGGREGATE(15,6,(ROW(BL$11:BL$2000)-ROW(BL$11)+1)/($AU$11:$AU$2000=$DY$8),ROWS(EP$11:EP313))),"")</f>
        <v/>
      </c>
      <c r="EQ313" s="26" t="str">
        <f>IFERROR(INDEX(BM$11:BM$2000,_xlfn.AGGREGATE(15,6,(ROW(BM$11:BM$2000)-ROW(BM$11)+1)/($AU$11:$AU$2000=$DY$8),ROWS(EQ$11:EQ313))),"")</f>
        <v/>
      </c>
      <c r="ER313" s="26" t="str">
        <f>IFERROR(INDEX(BN$11:BN$2000,_xlfn.AGGREGATE(15,6,(ROW(BN$11:BN$2000)-ROW(BN$11)+1)/($AU$11:$AU$2000=$DY$8),ROWS(ER$11:ER313))),"")</f>
        <v/>
      </c>
      <c r="ES313" s="26" t="str">
        <f>IFERROR(INDEX(BO$11:BO$2000,_xlfn.AGGREGATE(15,6,(ROW(BO$11:BO$2000)-ROW(BO$11)+1)/($AU$11:$AU$2000=$DY$8),ROWS(ES$11:ES313))),"")</f>
        <v/>
      </c>
      <c r="ET313" s="63" t="str">
        <f>IFERROR(INDEX(BP$11:BP$2000,_xlfn.AGGREGATE(15,6,(ROW(BP$11:BP$2000)-ROW(BP$11)+1)/($AU$11:$AU$2000=$DY$8),ROWS(ET$11:ET313))),"")</f>
        <v/>
      </c>
      <c r="EU313" s="25"/>
      <c r="EX313" s="25"/>
      <c r="EY313" s="25"/>
      <c r="EZ313" s="25"/>
      <c r="FA313" s="25"/>
      <c r="FB313" s="25"/>
      <c r="FC313" s="25"/>
      <c r="FD313" s="25"/>
      <c r="FE313" s="25"/>
      <c r="FF313" s="25"/>
      <c r="FG313" s="25"/>
      <c r="FH313" s="25"/>
      <c r="FI313" s="25"/>
      <c r="FJ313" s="25"/>
      <c r="FK313" s="25"/>
      <c r="FL313" s="25"/>
      <c r="FM313" s="25"/>
      <c r="FN313" s="25"/>
      <c r="FO313" s="25"/>
      <c r="FP313" s="25"/>
      <c r="FQ313" s="25"/>
      <c r="FR313" s="25"/>
      <c r="FS313" s="25"/>
      <c r="FT313" s="25"/>
      <c r="FU313" s="49"/>
      <c r="FV313" s="21"/>
      <c r="FW313" s="25"/>
      <c r="FX313" s="25"/>
      <c r="FY313" s="25"/>
      <c r="FZ313" s="25"/>
      <c r="GA313" s="25"/>
      <c r="GB313" s="25"/>
      <c r="GC313" s="25"/>
      <c r="GD313" s="25"/>
      <c r="GE313" s="25"/>
      <c r="GF313" s="25"/>
      <c r="GG313" s="25"/>
      <c r="GH313" s="25"/>
      <c r="GI313" s="25"/>
      <c r="GJ313" s="25"/>
      <c r="GK313" s="25"/>
      <c r="GL313" s="25"/>
      <c r="GM313" s="25"/>
      <c r="GN313" s="25"/>
    </row>
    <row r="314" spans="14:196" x14ac:dyDescent="0.3">
      <c r="N314" s="2"/>
      <c r="O314" s="25"/>
      <c r="P314" s="25"/>
      <c r="Q314" s="25"/>
      <c r="R314" s="25"/>
      <c r="S314" s="25"/>
      <c r="T314" s="25"/>
      <c r="U314" s="25"/>
      <c r="V314" s="2"/>
      <c r="W314" s="2"/>
      <c r="X314" s="2"/>
      <c r="Y314" s="25"/>
      <c r="Z314" s="25"/>
      <c r="AA314" s="25"/>
      <c r="AB314" s="2"/>
      <c r="AC314" s="25"/>
      <c r="AD314" s="25"/>
      <c r="AE314" s="25"/>
      <c r="AF314" s="25"/>
      <c r="AG314" s="25"/>
      <c r="AH314" s="25"/>
      <c r="AI314" s="25"/>
      <c r="AJ314" s="25"/>
      <c r="AK314" s="25"/>
      <c r="AL314" s="25"/>
      <c r="AM314" s="25"/>
      <c r="AN314" s="25"/>
      <c r="AO314" s="25"/>
      <c r="AP314" s="25"/>
      <c r="AQ314" s="25"/>
      <c r="AR314" s="142"/>
      <c r="AS314" s="18">
        <v>19</v>
      </c>
      <c r="AT314" s="26" t="s">
        <v>122</v>
      </c>
      <c r="AU314" s="4" t="str">
        <f t="shared" si="388"/>
        <v>FAIL</v>
      </c>
      <c r="AV314" s="26">
        <v>1</v>
      </c>
      <c r="AW314" s="26">
        <v>1</v>
      </c>
      <c r="AX314" s="26">
        <v>3</v>
      </c>
      <c r="AY314" s="26">
        <v>3</v>
      </c>
      <c r="AZ314" s="26">
        <v>3</v>
      </c>
      <c r="BA314" s="26">
        <v>1</v>
      </c>
      <c r="BB314" s="26">
        <v>1</v>
      </c>
      <c r="BC314" s="26">
        <v>1</v>
      </c>
      <c r="BD314" s="26">
        <f t="shared" ref="BD314:BG314" si="426">BD281</f>
        <v>227</v>
      </c>
      <c r="BE314" s="26">
        <f t="shared" si="404"/>
        <v>246</v>
      </c>
      <c r="BF314" s="26">
        <f t="shared" si="426"/>
        <v>265</v>
      </c>
      <c r="BG314" s="63">
        <f t="shared" si="426"/>
        <v>19</v>
      </c>
      <c r="BH314" s="26"/>
      <c r="BI314" s="138">
        <f t="shared" si="390"/>
        <v>227</v>
      </c>
      <c r="BJ314" s="138">
        <f t="shared" si="391"/>
        <v>454</v>
      </c>
      <c r="BK314" s="138">
        <f t="shared" si="392"/>
        <v>719</v>
      </c>
      <c r="BL314" s="138">
        <f t="shared" si="393"/>
        <v>984</v>
      </c>
      <c r="BM314" s="138">
        <f t="shared" si="394"/>
        <v>1249</v>
      </c>
      <c r="BN314" s="138">
        <f t="shared" si="395"/>
        <v>1476</v>
      </c>
      <c r="BO314" s="138">
        <f t="shared" si="396"/>
        <v>1703</v>
      </c>
      <c r="BP314" s="138">
        <f t="shared" si="397"/>
        <v>0</v>
      </c>
      <c r="BQ314" s="26"/>
      <c r="BR314" s="26" t="str">
        <f t="shared" si="370"/>
        <v>yes3</v>
      </c>
      <c r="BS314" s="26" t="str">
        <f t="shared" si="376"/>
        <v>Int</v>
      </c>
      <c r="BT314" s="26"/>
      <c r="BU314" s="26"/>
      <c r="BV314" s="1">
        <f t="shared" si="414"/>
        <v>0</v>
      </c>
      <c r="BW314" s="1">
        <f t="shared" si="414"/>
        <v>0</v>
      </c>
      <c r="BX314" s="1">
        <f t="shared" si="414"/>
        <v>0</v>
      </c>
      <c r="BY314" s="1">
        <f t="shared" si="414"/>
        <v>0</v>
      </c>
      <c r="BZ314" s="1">
        <f t="shared" si="414"/>
        <v>0</v>
      </c>
      <c r="CA314" s="1">
        <f t="shared" si="414"/>
        <v>0</v>
      </c>
      <c r="CB314" s="1">
        <f t="shared" si="414"/>
        <v>0</v>
      </c>
      <c r="CC314" s="1">
        <f t="shared" si="414"/>
        <v>0</v>
      </c>
      <c r="CD314" s="1">
        <f t="shared" si="414"/>
        <v>0</v>
      </c>
      <c r="CE314" s="1">
        <f t="shared" si="414"/>
        <v>0</v>
      </c>
      <c r="CF314" s="1">
        <f t="shared" si="415"/>
        <v>0</v>
      </c>
      <c r="CG314" s="1">
        <f t="shared" si="415"/>
        <v>0</v>
      </c>
      <c r="CH314" s="1">
        <f t="shared" si="415"/>
        <v>0</v>
      </c>
      <c r="CI314" s="1">
        <f t="shared" si="415"/>
        <v>0</v>
      </c>
      <c r="CJ314" s="1">
        <f t="shared" si="415"/>
        <v>0</v>
      </c>
      <c r="CK314" s="1">
        <f t="shared" si="415"/>
        <v>0</v>
      </c>
      <c r="CL314" s="1">
        <f t="shared" si="415"/>
        <v>0</v>
      </c>
      <c r="CM314" s="1">
        <f t="shared" si="415"/>
        <v>0</v>
      </c>
      <c r="CN314" s="1">
        <f t="shared" si="415"/>
        <v>0</v>
      </c>
      <c r="CO314" s="1">
        <f t="shared" si="415"/>
        <v>0</v>
      </c>
      <c r="CP314" s="1">
        <f t="shared" si="416"/>
        <v>0</v>
      </c>
      <c r="CQ314" s="1">
        <f t="shared" si="416"/>
        <v>0</v>
      </c>
      <c r="CR314" s="1">
        <f t="shared" si="416"/>
        <v>0</v>
      </c>
      <c r="CS314" s="1">
        <f t="shared" si="416"/>
        <v>0</v>
      </c>
      <c r="CT314" s="1">
        <f t="shared" si="416"/>
        <v>0</v>
      </c>
      <c r="CU314" s="1">
        <f t="shared" si="416"/>
        <v>0</v>
      </c>
      <c r="CV314" s="1">
        <f t="shared" si="416"/>
        <v>0</v>
      </c>
      <c r="CW314" s="1">
        <f t="shared" si="416"/>
        <v>0</v>
      </c>
      <c r="CX314" s="1">
        <f t="shared" si="416"/>
        <v>0</v>
      </c>
      <c r="CY314" s="1">
        <f t="shared" si="416"/>
        <v>0</v>
      </c>
      <c r="CZ314" s="1">
        <f t="shared" si="417"/>
        <v>0</v>
      </c>
      <c r="DA314" s="1">
        <f t="shared" si="417"/>
        <v>1</v>
      </c>
      <c r="DB314" s="1">
        <f t="shared" si="417"/>
        <v>0</v>
      </c>
      <c r="DC314" s="1">
        <f t="shared" si="417"/>
        <v>0</v>
      </c>
      <c r="DD314" s="1">
        <f t="shared" si="417"/>
        <v>0</v>
      </c>
      <c r="DE314" s="1">
        <f t="shared" si="417"/>
        <v>0</v>
      </c>
      <c r="DF314" s="1">
        <f t="shared" si="417"/>
        <v>0</v>
      </c>
      <c r="DG314" s="1">
        <f t="shared" si="417"/>
        <v>0</v>
      </c>
      <c r="DH314" s="1">
        <f t="shared" si="417"/>
        <v>0</v>
      </c>
      <c r="DI314" s="1">
        <f t="shared" si="417"/>
        <v>0</v>
      </c>
      <c r="DJ314" s="1">
        <f t="shared" si="418"/>
        <v>0</v>
      </c>
      <c r="DK314" s="1">
        <f t="shared" si="418"/>
        <v>0</v>
      </c>
      <c r="DL314" s="1">
        <f t="shared" si="418"/>
        <v>0</v>
      </c>
      <c r="DM314" s="1">
        <f t="shared" si="418"/>
        <v>0</v>
      </c>
      <c r="DN314" s="1">
        <f t="shared" si="418"/>
        <v>0</v>
      </c>
      <c r="DO314" s="1">
        <f t="shared" si="418"/>
        <v>0</v>
      </c>
      <c r="DP314" s="25"/>
      <c r="DS314" s="26"/>
      <c r="DT314" s="26"/>
      <c r="DU314" s="142"/>
      <c r="DV314" s="26"/>
      <c r="DW314" s="48">
        <v>301</v>
      </c>
      <c r="DX314" s="26" t="str">
        <f>IFERROR(INDEX(AT$11:AT$2000,_xlfn.AGGREGATE(15,6,(ROW(AT$11:AT$2000)-ROW(AT$11)+1)/($AU$11:$AU$2000=$DY$8),ROWS(DX$11:DX314))),"")</f>
        <v/>
      </c>
      <c r="DY314" s="4" t="str">
        <f>IFERROR(INDEX(AU$11:AU$2000,_xlfn.AGGREGATE(15,6,(ROW(AU$11:AU$2000)-ROW(AU$11)+1)/($AU$11:$AU$2000=$DY$8),ROWS(DY$11:DY314))),"")</f>
        <v/>
      </c>
      <c r="DZ314" s="26" t="str">
        <f>IFERROR(INDEX(AV$11:AV$2000,_xlfn.AGGREGATE(15,6,(ROW(AV$11:AV$2000)-ROW(AV$11)+1)/($AU$11:$AU$2000=$DY$8),ROWS(DZ$11:DZ314))),"")</f>
        <v/>
      </c>
      <c r="EA314" s="26" t="str">
        <f>IFERROR(INDEX(AW$11:AW$2000,_xlfn.AGGREGATE(15,6,(ROW(AW$11:AW$2000)-ROW(AW$11)+1)/($AU$11:$AU$2000=$DY$8),ROWS(EA$11:EA314))),"")</f>
        <v/>
      </c>
      <c r="EB314" s="26" t="str">
        <f>IFERROR(INDEX(AX$11:AX$2000,_xlfn.AGGREGATE(15,6,(ROW(AX$11:AX$2000)-ROW(AX$11)+1)/($AU$11:$AU$2000=$DY$8),ROWS(EB$11:EB314))),"")</f>
        <v/>
      </c>
      <c r="EC314" s="26" t="str">
        <f>IFERROR(INDEX(AY$11:AY$2000,_xlfn.AGGREGATE(15,6,(ROW(AY$11:AY$2000)-ROW(AY$11)+1)/($AU$11:$AU$2000=$DY$8),ROWS(EC$11:EC314))),"")</f>
        <v/>
      </c>
      <c r="ED314" s="26" t="str">
        <f>IFERROR(INDEX(AZ$11:AZ$2000,_xlfn.AGGREGATE(15,6,(ROW(AZ$11:AZ$2000)-ROW(AZ$11)+1)/($AU$11:$AU$2000=$DY$8),ROWS(ED$11:ED314))),"")</f>
        <v/>
      </c>
      <c r="EE314" s="26" t="str">
        <f>IFERROR(INDEX(BA$11:BA$2000,_xlfn.AGGREGATE(15,6,(ROW(BA$11:BA$2000)-ROW(BA$11)+1)/($AU$11:$AU$2000=$DY$8),ROWS(EE$11:EE314))),"")</f>
        <v/>
      </c>
      <c r="EF314" s="26" t="str">
        <f>IFERROR(INDEX(BB$11:BB$2000,_xlfn.AGGREGATE(15,6,(ROW(BB$11:BB$2000)-ROW(BB$11)+1)/($AU$11:$AU$2000=$DY$8),ROWS(EF$11:EF314))),"")</f>
        <v/>
      </c>
      <c r="EG314" s="26" t="str">
        <f>IFERROR(INDEX(BC$11:BC$2000,_xlfn.AGGREGATE(15,6,(ROW(BC$11:BC$2000)-ROW(BC$11)+1)/($AU$11:$AU$2000=$DY$8),ROWS(EG$11:EG314))),"")</f>
        <v/>
      </c>
      <c r="EH314" s="26" t="str">
        <f>IFERROR(INDEX(BD$11:BD$2000,_xlfn.AGGREGATE(15,6,(ROW(BD$11:BD$2000)-ROW(BD$11)+1)/($AU$11:$AU$2000=$DY$8),ROWS(EH$11:EH314))),"")</f>
        <v/>
      </c>
      <c r="EI314" s="26" t="str">
        <f>IFERROR(INDEX(BE$11:BE$2000,_xlfn.AGGREGATE(15,6,(ROW(BE$11:BE$2000)-ROW(BE$11)+1)/($AU$11:$AU$2000=$DY$8),ROWS(EI$11:EI314))),"")</f>
        <v/>
      </c>
      <c r="EJ314" s="26" t="str">
        <f>IFERROR(INDEX(BF$11:BF$2000,_xlfn.AGGREGATE(15,6,(ROW(BF$11:BF$2000)-ROW(BF$11)+1)/($AU$11:$AU$2000=$DY$8),ROWS(EJ$11:EJ314))),"")</f>
        <v/>
      </c>
      <c r="EK314" s="26" t="str">
        <f>IFERROR(INDEX(BG$11:BG$2000,_xlfn.AGGREGATE(15,6,(ROW(BG$11:BG$2000)-ROW(BG$11)+1)/($AU$11:$AU$2000=$DY$8),ROWS(EK$11:EK314))),"")</f>
        <v/>
      </c>
      <c r="EL314" s="26" t="str">
        <f>IFERROR(INDEX(BH$11:BH$2000,_xlfn.AGGREGATE(15,6,(ROW(BH$11:BH$2000)-ROW(BH$11)+1)/($AU$11:$AU$2000=$DY$8),ROWS(EL$11:EL314))),"")</f>
        <v/>
      </c>
      <c r="EM314" s="26" t="str">
        <f>IFERROR(INDEX(BI$11:BI$2000,_xlfn.AGGREGATE(15,6,(ROW(BI$11:BI$2000)-ROW(BI$11)+1)/($AU$11:$AU$2000=$DY$8),ROWS(EM$11:EM314))),"")</f>
        <v/>
      </c>
      <c r="EN314" s="26" t="str">
        <f>IFERROR(INDEX(BJ$11:BJ$2000,_xlfn.AGGREGATE(15,6,(ROW(BJ$11:BJ$2000)-ROW(BJ$11)+1)/($AU$11:$AU$2000=$DY$8),ROWS(EN$11:EN314))),"")</f>
        <v/>
      </c>
      <c r="EO314" s="26" t="str">
        <f>IFERROR(INDEX(BK$11:BK$2000,_xlfn.AGGREGATE(15,6,(ROW(BK$11:BK$2000)-ROW(BK$11)+1)/($AU$11:$AU$2000=$DY$8),ROWS(EO$11:EO314))),"")</f>
        <v/>
      </c>
      <c r="EP314" s="26" t="str">
        <f>IFERROR(INDEX(BL$11:BL$2000,_xlfn.AGGREGATE(15,6,(ROW(BL$11:BL$2000)-ROW(BL$11)+1)/($AU$11:$AU$2000=$DY$8),ROWS(EP$11:EP314))),"")</f>
        <v/>
      </c>
      <c r="EQ314" s="26" t="str">
        <f>IFERROR(INDEX(BM$11:BM$2000,_xlfn.AGGREGATE(15,6,(ROW(BM$11:BM$2000)-ROW(BM$11)+1)/($AU$11:$AU$2000=$DY$8),ROWS(EQ$11:EQ314))),"")</f>
        <v/>
      </c>
      <c r="ER314" s="26" t="str">
        <f>IFERROR(INDEX(BN$11:BN$2000,_xlfn.AGGREGATE(15,6,(ROW(BN$11:BN$2000)-ROW(BN$11)+1)/($AU$11:$AU$2000=$DY$8),ROWS(ER$11:ER314))),"")</f>
        <v/>
      </c>
      <c r="ES314" s="26" t="str">
        <f>IFERROR(INDEX(BO$11:BO$2000,_xlfn.AGGREGATE(15,6,(ROW(BO$11:BO$2000)-ROW(BO$11)+1)/($AU$11:$AU$2000=$DY$8),ROWS(ES$11:ES314))),"")</f>
        <v/>
      </c>
      <c r="ET314" s="63" t="str">
        <f>IFERROR(INDEX(BP$11:BP$2000,_xlfn.AGGREGATE(15,6,(ROW(BP$11:BP$2000)-ROW(BP$11)+1)/($AU$11:$AU$2000=$DY$8),ROWS(ET$11:ET314))),"")</f>
        <v/>
      </c>
      <c r="EU314" s="25"/>
      <c r="EX314" s="25"/>
      <c r="EY314" s="25"/>
      <c r="EZ314" s="25"/>
      <c r="FA314" s="25"/>
      <c r="FB314" s="25"/>
      <c r="FC314" s="25"/>
      <c r="FD314" s="25"/>
      <c r="FE314" s="25"/>
      <c r="FF314" s="25"/>
      <c r="FG314" s="25"/>
      <c r="FH314" s="25"/>
      <c r="FI314" s="25"/>
      <c r="FJ314" s="25"/>
      <c r="FK314" s="25"/>
      <c r="FL314" s="25"/>
      <c r="FM314" s="25"/>
      <c r="FN314" s="25"/>
      <c r="FO314" s="25"/>
      <c r="FP314" s="25"/>
      <c r="FQ314" s="25"/>
      <c r="FR314" s="25"/>
      <c r="FS314" s="25"/>
      <c r="FT314" s="25"/>
      <c r="FU314" s="49"/>
      <c r="FV314" s="21"/>
      <c r="FW314" s="25"/>
      <c r="FX314" s="25"/>
      <c r="FY314" s="25"/>
      <c r="FZ314" s="25"/>
      <c r="GA314" s="25"/>
      <c r="GB314" s="25"/>
      <c r="GC314" s="25"/>
      <c r="GD314" s="25"/>
      <c r="GE314" s="25"/>
      <c r="GF314" s="25"/>
      <c r="GG314" s="25"/>
      <c r="GH314" s="25"/>
      <c r="GI314" s="25"/>
      <c r="GJ314" s="25"/>
      <c r="GK314" s="25"/>
      <c r="GL314" s="25"/>
      <c r="GM314" s="25"/>
      <c r="GN314" s="25"/>
    </row>
    <row r="315" spans="14:196" x14ac:dyDescent="0.3">
      <c r="N315" s="2"/>
      <c r="O315" s="25"/>
      <c r="P315" s="25"/>
      <c r="Q315" s="25"/>
      <c r="R315" s="25"/>
      <c r="S315" s="25"/>
      <c r="T315" s="25"/>
      <c r="U315" s="25"/>
      <c r="V315" s="2"/>
      <c r="W315" s="2"/>
      <c r="X315" s="2"/>
      <c r="Y315" s="25"/>
      <c r="Z315" s="25"/>
      <c r="AA315" s="25"/>
      <c r="AB315" s="2"/>
      <c r="AC315" s="25"/>
      <c r="AD315" s="25"/>
      <c r="AE315" s="25"/>
      <c r="AF315" s="25"/>
      <c r="AG315" s="25"/>
      <c r="AH315" s="25"/>
      <c r="AI315" s="25"/>
      <c r="AJ315" s="25"/>
      <c r="AK315" s="25"/>
      <c r="AL315" s="25"/>
      <c r="AM315" s="25"/>
      <c r="AN315" s="25"/>
      <c r="AO315" s="25"/>
      <c r="AP315" s="25"/>
      <c r="AQ315" s="25"/>
      <c r="AR315" s="142"/>
      <c r="AS315" s="18">
        <v>20</v>
      </c>
      <c r="AT315" s="26" t="s">
        <v>122</v>
      </c>
      <c r="AU315" s="4" t="str">
        <f t="shared" si="388"/>
        <v>FAIL</v>
      </c>
      <c r="AV315" s="26">
        <v>1</v>
      </c>
      <c r="AW315" s="26">
        <v>1</v>
      </c>
      <c r="AX315" s="26">
        <v>3</v>
      </c>
      <c r="AY315" s="26">
        <v>3</v>
      </c>
      <c r="AZ315" s="26">
        <v>3</v>
      </c>
      <c r="BA315" s="26">
        <v>1</v>
      </c>
      <c r="BB315" s="26">
        <v>1</v>
      </c>
      <c r="BC315" s="26">
        <v>1</v>
      </c>
      <c r="BD315" s="26">
        <f t="shared" ref="BD315:BG315" si="427">BD282</f>
        <v>226</v>
      </c>
      <c r="BE315" s="26">
        <f t="shared" si="404"/>
        <v>246</v>
      </c>
      <c r="BF315" s="26">
        <f t="shared" si="427"/>
        <v>266</v>
      </c>
      <c r="BG315" s="63">
        <f t="shared" si="427"/>
        <v>20</v>
      </c>
      <c r="BH315" s="26"/>
      <c r="BI315" s="138">
        <f t="shared" si="390"/>
        <v>226</v>
      </c>
      <c r="BJ315" s="138">
        <f t="shared" si="391"/>
        <v>452</v>
      </c>
      <c r="BK315" s="138">
        <f t="shared" si="392"/>
        <v>718</v>
      </c>
      <c r="BL315" s="138">
        <f t="shared" si="393"/>
        <v>984</v>
      </c>
      <c r="BM315" s="138">
        <f t="shared" si="394"/>
        <v>1250</v>
      </c>
      <c r="BN315" s="138">
        <f t="shared" si="395"/>
        <v>1476</v>
      </c>
      <c r="BO315" s="138">
        <f t="shared" si="396"/>
        <v>1702</v>
      </c>
      <c r="BP315" s="138">
        <f t="shared" si="397"/>
        <v>0</v>
      </c>
      <c r="BQ315" s="26"/>
      <c r="BR315" s="26" t="str">
        <f>IF(AND(MAX(BI315:BP315)&gt;$J$24,MAX(BI315:BP315)&lt;$J$25),"yes3",IF(AND(MAX(BI315:BP315)&gt;$J$24,MAX(BI315:BP315)&lt;$J$26),"yes2","no"))</f>
        <v>yes3</v>
      </c>
      <c r="BS315" s="26" t="str">
        <f t="shared" si="376"/>
        <v>Int</v>
      </c>
      <c r="BT315" s="26"/>
      <c r="BU315" s="26"/>
      <c r="BV315" s="1">
        <f t="shared" si="414"/>
        <v>0</v>
      </c>
      <c r="BW315" s="1">
        <f t="shared" si="414"/>
        <v>0</v>
      </c>
      <c r="BX315" s="1">
        <f t="shared" si="414"/>
        <v>0</v>
      </c>
      <c r="BY315" s="1">
        <f t="shared" si="414"/>
        <v>0</v>
      </c>
      <c r="BZ315" s="1">
        <f t="shared" si="414"/>
        <v>0</v>
      </c>
      <c r="CA315" s="1">
        <f t="shared" si="414"/>
        <v>0</v>
      </c>
      <c r="CB315" s="1">
        <f t="shared" si="414"/>
        <v>0</v>
      </c>
      <c r="CC315" s="1">
        <f t="shared" si="414"/>
        <v>0</v>
      </c>
      <c r="CD315" s="1">
        <f t="shared" si="414"/>
        <v>0</v>
      </c>
      <c r="CE315" s="1">
        <f t="shared" si="414"/>
        <v>0</v>
      </c>
      <c r="CF315" s="1">
        <f t="shared" si="415"/>
        <v>0</v>
      </c>
      <c r="CG315" s="1">
        <f t="shared" si="415"/>
        <v>1</v>
      </c>
      <c r="CH315" s="1">
        <f t="shared" si="415"/>
        <v>0</v>
      </c>
      <c r="CI315" s="1">
        <f t="shared" si="415"/>
        <v>0</v>
      </c>
      <c r="CJ315" s="1">
        <f t="shared" si="415"/>
        <v>0</v>
      </c>
      <c r="CK315" s="1">
        <f t="shared" si="415"/>
        <v>0</v>
      </c>
      <c r="CL315" s="1">
        <f t="shared" si="415"/>
        <v>0</v>
      </c>
      <c r="CM315" s="1">
        <f t="shared" si="415"/>
        <v>0</v>
      </c>
      <c r="CN315" s="1">
        <f t="shared" si="415"/>
        <v>0</v>
      </c>
      <c r="CO315" s="1">
        <f t="shared" si="415"/>
        <v>0</v>
      </c>
      <c r="CP315" s="1">
        <f t="shared" si="416"/>
        <v>0</v>
      </c>
      <c r="CQ315" s="1">
        <f t="shared" si="416"/>
        <v>0</v>
      </c>
      <c r="CR315" s="1">
        <f t="shared" si="416"/>
        <v>0</v>
      </c>
      <c r="CS315" s="1">
        <f t="shared" si="416"/>
        <v>0</v>
      </c>
      <c r="CT315" s="1">
        <f t="shared" si="416"/>
        <v>0</v>
      </c>
      <c r="CU315" s="1">
        <f t="shared" si="416"/>
        <v>0</v>
      </c>
      <c r="CV315" s="1">
        <f t="shared" si="416"/>
        <v>0</v>
      </c>
      <c r="CW315" s="1">
        <f t="shared" si="416"/>
        <v>0</v>
      </c>
      <c r="CX315" s="1">
        <f t="shared" si="416"/>
        <v>0</v>
      </c>
      <c r="CY315" s="1">
        <f t="shared" si="416"/>
        <v>0</v>
      </c>
      <c r="CZ315" s="1">
        <f t="shared" si="417"/>
        <v>0</v>
      </c>
      <c r="DA315" s="1">
        <f t="shared" si="417"/>
        <v>0</v>
      </c>
      <c r="DB315" s="1">
        <f t="shared" si="417"/>
        <v>0</v>
      </c>
      <c r="DC315" s="1">
        <f t="shared" si="417"/>
        <v>0</v>
      </c>
      <c r="DD315" s="1">
        <f t="shared" si="417"/>
        <v>0</v>
      </c>
      <c r="DE315" s="1">
        <f t="shared" si="417"/>
        <v>0</v>
      </c>
      <c r="DF315" s="1">
        <f t="shared" si="417"/>
        <v>0</v>
      </c>
      <c r="DG315" s="1">
        <f t="shared" si="417"/>
        <v>0</v>
      </c>
      <c r="DH315" s="1">
        <f t="shared" si="417"/>
        <v>0</v>
      </c>
      <c r="DI315" s="1">
        <f t="shared" si="417"/>
        <v>0</v>
      </c>
      <c r="DJ315" s="1">
        <f t="shared" si="418"/>
        <v>0</v>
      </c>
      <c r="DK315" s="1">
        <f t="shared" si="418"/>
        <v>0</v>
      </c>
      <c r="DL315" s="1">
        <f t="shared" si="418"/>
        <v>0</v>
      </c>
      <c r="DM315" s="1">
        <f t="shared" si="418"/>
        <v>0</v>
      </c>
      <c r="DN315" s="1">
        <f t="shared" si="418"/>
        <v>0</v>
      </c>
      <c r="DO315" s="1">
        <f t="shared" si="418"/>
        <v>0</v>
      </c>
      <c r="DP315" s="25"/>
      <c r="DS315" s="26"/>
      <c r="DT315" s="26"/>
      <c r="DU315" s="142"/>
      <c r="DV315" s="26"/>
      <c r="DW315" s="48">
        <v>302</v>
      </c>
      <c r="DX315" s="26" t="str">
        <f>IFERROR(INDEX(AT$11:AT$2000,_xlfn.AGGREGATE(15,6,(ROW(AT$11:AT$2000)-ROW(AT$11)+1)/($AU$11:$AU$2000=$DY$8),ROWS(DX$11:DX315))),"")</f>
        <v/>
      </c>
      <c r="DY315" s="4" t="str">
        <f>IFERROR(INDEX(AU$11:AU$2000,_xlfn.AGGREGATE(15,6,(ROW(AU$11:AU$2000)-ROW(AU$11)+1)/($AU$11:$AU$2000=$DY$8),ROWS(DY$11:DY315))),"")</f>
        <v/>
      </c>
      <c r="DZ315" s="26" t="str">
        <f>IFERROR(INDEX(AV$11:AV$2000,_xlfn.AGGREGATE(15,6,(ROW(AV$11:AV$2000)-ROW(AV$11)+1)/($AU$11:$AU$2000=$DY$8),ROWS(DZ$11:DZ315))),"")</f>
        <v/>
      </c>
      <c r="EA315" s="26" t="str">
        <f>IFERROR(INDEX(AW$11:AW$2000,_xlfn.AGGREGATE(15,6,(ROW(AW$11:AW$2000)-ROW(AW$11)+1)/($AU$11:$AU$2000=$DY$8),ROWS(EA$11:EA315))),"")</f>
        <v/>
      </c>
      <c r="EB315" s="26" t="str">
        <f>IFERROR(INDEX(AX$11:AX$2000,_xlfn.AGGREGATE(15,6,(ROW(AX$11:AX$2000)-ROW(AX$11)+1)/($AU$11:$AU$2000=$DY$8),ROWS(EB$11:EB315))),"")</f>
        <v/>
      </c>
      <c r="EC315" s="26" t="str">
        <f>IFERROR(INDEX(AY$11:AY$2000,_xlfn.AGGREGATE(15,6,(ROW(AY$11:AY$2000)-ROW(AY$11)+1)/($AU$11:$AU$2000=$DY$8),ROWS(EC$11:EC315))),"")</f>
        <v/>
      </c>
      <c r="ED315" s="26" t="str">
        <f>IFERROR(INDEX(AZ$11:AZ$2000,_xlfn.AGGREGATE(15,6,(ROW(AZ$11:AZ$2000)-ROW(AZ$11)+1)/($AU$11:$AU$2000=$DY$8),ROWS(ED$11:ED315))),"")</f>
        <v/>
      </c>
      <c r="EE315" s="26" t="str">
        <f>IFERROR(INDEX(BA$11:BA$2000,_xlfn.AGGREGATE(15,6,(ROW(BA$11:BA$2000)-ROW(BA$11)+1)/($AU$11:$AU$2000=$DY$8),ROWS(EE$11:EE315))),"")</f>
        <v/>
      </c>
      <c r="EF315" s="26" t="str">
        <f>IFERROR(INDEX(BB$11:BB$2000,_xlfn.AGGREGATE(15,6,(ROW(BB$11:BB$2000)-ROW(BB$11)+1)/($AU$11:$AU$2000=$DY$8),ROWS(EF$11:EF315))),"")</f>
        <v/>
      </c>
      <c r="EG315" s="26" t="str">
        <f>IFERROR(INDEX(BC$11:BC$2000,_xlfn.AGGREGATE(15,6,(ROW(BC$11:BC$2000)-ROW(BC$11)+1)/($AU$11:$AU$2000=$DY$8),ROWS(EG$11:EG315))),"")</f>
        <v/>
      </c>
      <c r="EH315" s="26" t="str">
        <f>IFERROR(INDEX(BD$11:BD$2000,_xlfn.AGGREGATE(15,6,(ROW(BD$11:BD$2000)-ROW(BD$11)+1)/($AU$11:$AU$2000=$DY$8),ROWS(EH$11:EH315))),"")</f>
        <v/>
      </c>
      <c r="EI315" s="26" t="str">
        <f>IFERROR(INDEX(BE$11:BE$2000,_xlfn.AGGREGATE(15,6,(ROW(BE$11:BE$2000)-ROW(BE$11)+1)/($AU$11:$AU$2000=$DY$8),ROWS(EI$11:EI315))),"")</f>
        <v/>
      </c>
      <c r="EJ315" s="26" t="str">
        <f>IFERROR(INDEX(BF$11:BF$2000,_xlfn.AGGREGATE(15,6,(ROW(BF$11:BF$2000)-ROW(BF$11)+1)/($AU$11:$AU$2000=$DY$8),ROWS(EJ$11:EJ315))),"")</f>
        <v/>
      </c>
      <c r="EK315" s="26" t="str">
        <f>IFERROR(INDEX(BG$11:BG$2000,_xlfn.AGGREGATE(15,6,(ROW(BG$11:BG$2000)-ROW(BG$11)+1)/($AU$11:$AU$2000=$DY$8),ROWS(EK$11:EK315))),"")</f>
        <v/>
      </c>
      <c r="EL315" s="26" t="str">
        <f>IFERROR(INDEX(BH$11:BH$2000,_xlfn.AGGREGATE(15,6,(ROW(BH$11:BH$2000)-ROW(BH$11)+1)/($AU$11:$AU$2000=$DY$8),ROWS(EL$11:EL315))),"")</f>
        <v/>
      </c>
      <c r="EM315" s="26" t="str">
        <f>IFERROR(INDEX(BI$11:BI$2000,_xlfn.AGGREGATE(15,6,(ROW(BI$11:BI$2000)-ROW(BI$11)+1)/($AU$11:$AU$2000=$DY$8),ROWS(EM$11:EM315))),"")</f>
        <v/>
      </c>
      <c r="EN315" s="26" t="str">
        <f>IFERROR(INDEX(BJ$11:BJ$2000,_xlfn.AGGREGATE(15,6,(ROW(BJ$11:BJ$2000)-ROW(BJ$11)+1)/($AU$11:$AU$2000=$DY$8),ROWS(EN$11:EN315))),"")</f>
        <v/>
      </c>
      <c r="EO315" s="26" t="str">
        <f>IFERROR(INDEX(BK$11:BK$2000,_xlfn.AGGREGATE(15,6,(ROW(BK$11:BK$2000)-ROW(BK$11)+1)/($AU$11:$AU$2000=$DY$8),ROWS(EO$11:EO315))),"")</f>
        <v/>
      </c>
      <c r="EP315" s="26" t="str">
        <f>IFERROR(INDEX(BL$11:BL$2000,_xlfn.AGGREGATE(15,6,(ROW(BL$11:BL$2000)-ROW(BL$11)+1)/($AU$11:$AU$2000=$DY$8),ROWS(EP$11:EP315))),"")</f>
        <v/>
      </c>
      <c r="EQ315" s="26" t="str">
        <f>IFERROR(INDEX(BM$11:BM$2000,_xlfn.AGGREGATE(15,6,(ROW(BM$11:BM$2000)-ROW(BM$11)+1)/($AU$11:$AU$2000=$DY$8),ROWS(EQ$11:EQ315))),"")</f>
        <v/>
      </c>
      <c r="ER315" s="26" t="str">
        <f>IFERROR(INDEX(BN$11:BN$2000,_xlfn.AGGREGATE(15,6,(ROW(BN$11:BN$2000)-ROW(BN$11)+1)/($AU$11:$AU$2000=$DY$8),ROWS(ER$11:ER315))),"")</f>
        <v/>
      </c>
      <c r="ES315" s="26" t="str">
        <f>IFERROR(INDEX(BO$11:BO$2000,_xlfn.AGGREGATE(15,6,(ROW(BO$11:BO$2000)-ROW(BO$11)+1)/($AU$11:$AU$2000=$DY$8),ROWS(ES$11:ES315))),"")</f>
        <v/>
      </c>
      <c r="ET315" s="63" t="str">
        <f>IFERROR(INDEX(BP$11:BP$2000,_xlfn.AGGREGATE(15,6,(ROW(BP$11:BP$2000)-ROW(BP$11)+1)/($AU$11:$AU$2000=$DY$8),ROWS(ET$11:ET315))),"")</f>
        <v/>
      </c>
      <c r="EU315" s="25"/>
      <c r="EX315" s="25"/>
      <c r="EY315" s="25"/>
      <c r="EZ315" s="25"/>
      <c r="FA315" s="25"/>
      <c r="FB315" s="25"/>
      <c r="FC315" s="25"/>
      <c r="FD315" s="25"/>
      <c r="FE315" s="25"/>
      <c r="FF315" s="25"/>
      <c r="FG315" s="25"/>
      <c r="FH315" s="25"/>
      <c r="FI315" s="25"/>
      <c r="FJ315" s="25"/>
      <c r="FK315" s="25"/>
      <c r="FL315" s="25"/>
      <c r="FM315" s="25"/>
      <c r="FN315" s="25"/>
      <c r="FO315" s="25"/>
      <c r="FP315" s="25"/>
      <c r="FQ315" s="25"/>
      <c r="FR315" s="25"/>
      <c r="FS315" s="25"/>
      <c r="FT315" s="25"/>
      <c r="FU315" s="49"/>
      <c r="FV315" s="21"/>
      <c r="FW315" s="25"/>
      <c r="FX315" s="25"/>
      <c r="FY315" s="25"/>
      <c r="FZ315" s="25"/>
      <c r="GA315" s="25"/>
      <c r="GB315" s="25"/>
      <c r="GC315" s="25"/>
      <c r="GD315" s="25"/>
      <c r="GE315" s="25"/>
      <c r="GF315" s="25"/>
      <c r="GG315" s="25"/>
      <c r="GH315" s="25"/>
      <c r="GI315" s="25"/>
      <c r="GJ315" s="25"/>
      <c r="GK315" s="25"/>
      <c r="GL315" s="25"/>
      <c r="GM315" s="25"/>
      <c r="GN315" s="25"/>
    </row>
    <row r="316" spans="14:196" x14ac:dyDescent="0.3">
      <c r="N316" s="2"/>
      <c r="O316" s="25"/>
      <c r="P316" s="25"/>
      <c r="Q316" s="25"/>
      <c r="R316" s="25"/>
      <c r="S316" s="25"/>
      <c r="T316" s="25"/>
      <c r="U316" s="25"/>
      <c r="V316" s="2"/>
      <c r="W316" s="2"/>
      <c r="X316" s="2"/>
      <c r="Y316" s="25"/>
      <c r="Z316" s="25"/>
      <c r="AA316" s="25"/>
      <c r="AB316" s="2"/>
      <c r="AC316" s="25"/>
      <c r="AD316" s="25"/>
      <c r="AE316" s="25"/>
      <c r="AF316" s="25"/>
      <c r="AG316" s="25"/>
      <c r="AH316" s="25"/>
      <c r="AI316" s="25"/>
      <c r="AJ316" s="25"/>
      <c r="AK316" s="25"/>
      <c r="AL316" s="25"/>
      <c r="AM316" s="25"/>
      <c r="AN316" s="25"/>
      <c r="AO316" s="25"/>
      <c r="AP316" s="25"/>
      <c r="AQ316" s="25"/>
      <c r="AR316" s="142"/>
      <c r="AS316" s="18">
        <v>21</v>
      </c>
      <c r="AT316" s="26" t="s">
        <v>122</v>
      </c>
      <c r="AU316" s="4" t="str">
        <f t="shared" si="388"/>
        <v>FAIL</v>
      </c>
      <c r="AV316" s="26">
        <v>1</v>
      </c>
      <c r="AW316" s="26">
        <v>1</v>
      </c>
      <c r="AX316" s="26">
        <v>3</v>
      </c>
      <c r="AY316" s="26">
        <v>3</v>
      </c>
      <c r="AZ316" s="26">
        <v>3</v>
      </c>
      <c r="BA316" s="26">
        <v>1</v>
      </c>
      <c r="BB316" s="26">
        <v>1</v>
      </c>
      <c r="BC316" s="26">
        <v>1</v>
      </c>
      <c r="BD316" s="26">
        <f t="shared" ref="BD316:BG316" si="428">BD283</f>
        <v>225</v>
      </c>
      <c r="BE316" s="26">
        <f t="shared" si="404"/>
        <v>246</v>
      </c>
      <c r="BF316" s="26">
        <f t="shared" si="428"/>
        <v>267</v>
      </c>
      <c r="BG316" s="63">
        <f t="shared" si="428"/>
        <v>21</v>
      </c>
      <c r="BH316" s="26"/>
      <c r="BI316" s="138">
        <f t="shared" si="390"/>
        <v>225</v>
      </c>
      <c r="BJ316" s="138">
        <f t="shared" si="391"/>
        <v>450</v>
      </c>
      <c r="BK316" s="138">
        <f t="shared" si="392"/>
        <v>717</v>
      </c>
      <c r="BL316" s="138">
        <f t="shared" si="393"/>
        <v>984</v>
      </c>
      <c r="BM316" s="138">
        <f t="shared" si="394"/>
        <v>1251</v>
      </c>
      <c r="BN316" s="138">
        <f t="shared" si="395"/>
        <v>1476</v>
      </c>
      <c r="BO316" s="138">
        <f t="shared" si="396"/>
        <v>1701</v>
      </c>
      <c r="BP316" s="138">
        <f t="shared" si="397"/>
        <v>0</v>
      </c>
      <c r="BQ316" s="26"/>
      <c r="BR316" s="26" t="str">
        <f t="shared" si="370"/>
        <v>yes3</v>
      </c>
      <c r="BS316" s="26" t="str">
        <f t="shared" si="376"/>
        <v>Int</v>
      </c>
      <c r="BT316" s="26"/>
      <c r="BU316" s="26"/>
      <c r="BV316" s="1">
        <f t="shared" ref="BV316:CE325" si="429">IF(BV$3=0,0,IF(AND(ABS($BI316-BV$3)&gt;PostVertTotTol,ABS($BJ316-BV$3)&gt;PostVertTotTol,ABS($BK316-BV$3)&gt;PostVertTotTol,ABS($BL316-BV$3)&gt;PostVertTotTol,ABS($BM316-BV$3)&gt;PostVertTotTol,ABS($BN316-BV$3)&gt;PostVertTotTol,ABS($BO316-BV$3)&gt;PostVertTotTol,ABS($BP316-BV$3)&gt;PostVertTotTol),0,1))</f>
        <v>0</v>
      </c>
      <c r="BW316" s="1">
        <f t="shared" si="429"/>
        <v>0</v>
      </c>
      <c r="BX316" s="1">
        <f t="shared" si="429"/>
        <v>0</v>
      </c>
      <c r="BY316" s="1">
        <f t="shared" si="429"/>
        <v>0</v>
      </c>
      <c r="BZ316" s="1">
        <f t="shared" si="429"/>
        <v>0</v>
      </c>
      <c r="CA316" s="1">
        <f t="shared" si="429"/>
        <v>0</v>
      </c>
      <c r="CB316" s="1">
        <f t="shared" si="429"/>
        <v>0</v>
      </c>
      <c r="CC316" s="1">
        <f t="shared" si="429"/>
        <v>0</v>
      </c>
      <c r="CD316" s="1">
        <f t="shared" si="429"/>
        <v>0</v>
      </c>
      <c r="CE316" s="1">
        <f t="shared" si="429"/>
        <v>0</v>
      </c>
      <c r="CF316" s="1">
        <f t="shared" ref="CF316:CO325" si="430">IF(CF$3=0,0,IF(AND(ABS($BI316-CF$3)&gt;PostVertTotTol,ABS($BJ316-CF$3)&gt;PostVertTotTol,ABS($BK316-CF$3)&gt;PostVertTotTol,ABS($BL316-CF$3)&gt;PostVertTotTol,ABS($BM316-CF$3)&gt;PostVertTotTol,ABS($BN316-CF$3)&gt;PostVertTotTol,ABS($BO316-CF$3)&gt;PostVertTotTol,ABS($BP316-CF$3)&gt;PostVertTotTol),0,1))</f>
        <v>0</v>
      </c>
      <c r="CG316" s="1">
        <f t="shared" si="430"/>
        <v>1</v>
      </c>
      <c r="CH316" s="1">
        <f t="shared" si="430"/>
        <v>0</v>
      </c>
      <c r="CI316" s="1">
        <f t="shared" si="430"/>
        <v>0</v>
      </c>
      <c r="CJ316" s="1">
        <f t="shared" si="430"/>
        <v>0</v>
      </c>
      <c r="CK316" s="1">
        <f t="shared" si="430"/>
        <v>0</v>
      </c>
      <c r="CL316" s="1">
        <f t="shared" si="430"/>
        <v>0</v>
      </c>
      <c r="CM316" s="1">
        <f t="shared" si="430"/>
        <v>0</v>
      </c>
      <c r="CN316" s="1">
        <f t="shared" si="430"/>
        <v>0</v>
      </c>
      <c r="CO316" s="1">
        <f t="shared" si="430"/>
        <v>0</v>
      </c>
      <c r="CP316" s="1">
        <f t="shared" ref="CP316:CY325" si="431">IF(CP$3=0,0,IF(AND(ABS($BI316-CP$3)&gt;PostVertTotTol,ABS($BJ316-CP$3)&gt;PostVertTotTol,ABS($BK316-CP$3)&gt;PostVertTotTol,ABS($BL316-CP$3)&gt;PostVertTotTol,ABS($BM316-CP$3)&gt;PostVertTotTol,ABS($BN316-CP$3)&gt;PostVertTotTol,ABS($BO316-CP$3)&gt;PostVertTotTol,ABS($BP316-CP$3)&gt;PostVertTotTol),0,1))</f>
        <v>0</v>
      </c>
      <c r="CQ316" s="1">
        <f t="shared" si="431"/>
        <v>0</v>
      </c>
      <c r="CR316" s="1">
        <f t="shared" si="431"/>
        <v>0</v>
      </c>
      <c r="CS316" s="1">
        <f t="shared" si="431"/>
        <v>0</v>
      </c>
      <c r="CT316" s="1">
        <f t="shared" si="431"/>
        <v>0</v>
      </c>
      <c r="CU316" s="1">
        <f t="shared" si="431"/>
        <v>0</v>
      </c>
      <c r="CV316" s="1">
        <f t="shared" si="431"/>
        <v>0</v>
      </c>
      <c r="CW316" s="1">
        <f t="shared" si="431"/>
        <v>0</v>
      </c>
      <c r="CX316" s="1">
        <f t="shared" si="431"/>
        <v>0</v>
      </c>
      <c r="CY316" s="1">
        <f t="shared" si="431"/>
        <v>0</v>
      </c>
      <c r="CZ316" s="1">
        <f t="shared" ref="CZ316:DI325" si="432">IF(CZ$3=0,0,IF(AND(ABS($BI316-CZ$3)&gt;PostVertTotTol,ABS($BJ316-CZ$3)&gt;PostVertTotTol,ABS($BK316-CZ$3)&gt;PostVertTotTol,ABS($BL316-CZ$3)&gt;PostVertTotTol,ABS($BM316-CZ$3)&gt;PostVertTotTol,ABS($BN316-CZ$3)&gt;PostVertTotTol,ABS($BO316-CZ$3)&gt;PostVertTotTol,ABS($BP316-CZ$3)&gt;PostVertTotTol),0,1))</f>
        <v>0</v>
      </c>
      <c r="DA316" s="1">
        <f t="shared" si="432"/>
        <v>0</v>
      </c>
      <c r="DB316" s="1">
        <f t="shared" si="432"/>
        <v>0</v>
      </c>
      <c r="DC316" s="1">
        <f t="shared" si="432"/>
        <v>0</v>
      </c>
      <c r="DD316" s="1">
        <f t="shared" si="432"/>
        <v>0</v>
      </c>
      <c r="DE316" s="1">
        <f t="shared" si="432"/>
        <v>0</v>
      </c>
      <c r="DF316" s="1">
        <f t="shared" si="432"/>
        <v>0</v>
      </c>
      <c r="DG316" s="1">
        <f t="shared" si="432"/>
        <v>0</v>
      </c>
      <c r="DH316" s="1">
        <f t="shared" si="432"/>
        <v>0</v>
      </c>
      <c r="DI316" s="1">
        <f t="shared" si="432"/>
        <v>0</v>
      </c>
      <c r="DJ316" s="1">
        <f t="shared" ref="DJ316:DO325" si="433">IF(DJ$3=0,0,IF(AND(ABS($BI316-DJ$3)&gt;PostVertTotTol,ABS($BJ316-DJ$3)&gt;PostVertTotTol,ABS($BK316-DJ$3)&gt;PostVertTotTol,ABS($BL316-DJ$3)&gt;PostVertTotTol,ABS($BM316-DJ$3)&gt;PostVertTotTol,ABS($BN316-DJ$3)&gt;PostVertTotTol,ABS($BO316-DJ$3)&gt;PostVertTotTol,ABS($BP316-DJ$3)&gt;PostVertTotTol),0,1))</f>
        <v>0</v>
      </c>
      <c r="DK316" s="1">
        <f t="shared" si="433"/>
        <v>0</v>
      </c>
      <c r="DL316" s="1">
        <f t="shared" si="433"/>
        <v>0</v>
      </c>
      <c r="DM316" s="1">
        <f t="shared" si="433"/>
        <v>0</v>
      </c>
      <c r="DN316" s="1">
        <f t="shared" si="433"/>
        <v>0</v>
      </c>
      <c r="DO316" s="1">
        <f t="shared" si="433"/>
        <v>0</v>
      </c>
      <c r="DP316" s="25"/>
      <c r="DS316" s="26"/>
      <c r="DT316" s="26"/>
      <c r="DU316" s="142"/>
      <c r="DV316" s="26"/>
      <c r="DW316" s="48">
        <v>303</v>
      </c>
      <c r="DX316" s="26" t="str">
        <f>IFERROR(INDEX(AT$11:AT$2000,_xlfn.AGGREGATE(15,6,(ROW(AT$11:AT$2000)-ROW(AT$11)+1)/($AU$11:$AU$2000=$DY$8),ROWS(DX$11:DX316))),"")</f>
        <v/>
      </c>
      <c r="DY316" s="4" t="str">
        <f>IFERROR(INDEX(AU$11:AU$2000,_xlfn.AGGREGATE(15,6,(ROW(AU$11:AU$2000)-ROW(AU$11)+1)/($AU$11:$AU$2000=$DY$8),ROWS(DY$11:DY316))),"")</f>
        <v/>
      </c>
      <c r="DZ316" s="26" t="str">
        <f>IFERROR(INDEX(AV$11:AV$2000,_xlfn.AGGREGATE(15,6,(ROW(AV$11:AV$2000)-ROW(AV$11)+1)/($AU$11:$AU$2000=$DY$8),ROWS(DZ$11:DZ316))),"")</f>
        <v/>
      </c>
      <c r="EA316" s="26" t="str">
        <f>IFERROR(INDEX(AW$11:AW$2000,_xlfn.AGGREGATE(15,6,(ROW(AW$11:AW$2000)-ROW(AW$11)+1)/($AU$11:$AU$2000=$DY$8),ROWS(EA$11:EA316))),"")</f>
        <v/>
      </c>
      <c r="EB316" s="26" t="str">
        <f>IFERROR(INDEX(AX$11:AX$2000,_xlfn.AGGREGATE(15,6,(ROW(AX$11:AX$2000)-ROW(AX$11)+1)/($AU$11:$AU$2000=$DY$8),ROWS(EB$11:EB316))),"")</f>
        <v/>
      </c>
      <c r="EC316" s="26" t="str">
        <f>IFERROR(INDEX(AY$11:AY$2000,_xlfn.AGGREGATE(15,6,(ROW(AY$11:AY$2000)-ROW(AY$11)+1)/($AU$11:$AU$2000=$DY$8),ROWS(EC$11:EC316))),"")</f>
        <v/>
      </c>
      <c r="ED316" s="26" t="str">
        <f>IFERROR(INDEX(AZ$11:AZ$2000,_xlfn.AGGREGATE(15,6,(ROW(AZ$11:AZ$2000)-ROW(AZ$11)+1)/($AU$11:$AU$2000=$DY$8),ROWS(ED$11:ED316))),"")</f>
        <v/>
      </c>
      <c r="EE316" s="26" t="str">
        <f>IFERROR(INDEX(BA$11:BA$2000,_xlfn.AGGREGATE(15,6,(ROW(BA$11:BA$2000)-ROW(BA$11)+1)/($AU$11:$AU$2000=$DY$8),ROWS(EE$11:EE316))),"")</f>
        <v/>
      </c>
      <c r="EF316" s="26" t="str">
        <f>IFERROR(INDEX(BB$11:BB$2000,_xlfn.AGGREGATE(15,6,(ROW(BB$11:BB$2000)-ROW(BB$11)+1)/($AU$11:$AU$2000=$DY$8),ROWS(EF$11:EF316))),"")</f>
        <v/>
      </c>
      <c r="EG316" s="26" t="str">
        <f>IFERROR(INDEX(BC$11:BC$2000,_xlfn.AGGREGATE(15,6,(ROW(BC$11:BC$2000)-ROW(BC$11)+1)/($AU$11:$AU$2000=$DY$8),ROWS(EG$11:EG316))),"")</f>
        <v/>
      </c>
      <c r="EH316" s="26" t="str">
        <f>IFERROR(INDEX(BD$11:BD$2000,_xlfn.AGGREGATE(15,6,(ROW(BD$11:BD$2000)-ROW(BD$11)+1)/($AU$11:$AU$2000=$DY$8),ROWS(EH$11:EH316))),"")</f>
        <v/>
      </c>
      <c r="EI316" s="26" t="str">
        <f>IFERROR(INDEX(BE$11:BE$2000,_xlfn.AGGREGATE(15,6,(ROW(BE$11:BE$2000)-ROW(BE$11)+1)/($AU$11:$AU$2000=$DY$8),ROWS(EI$11:EI316))),"")</f>
        <v/>
      </c>
      <c r="EJ316" s="26" t="str">
        <f>IFERROR(INDEX(BF$11:BF$2000,_xlfn.AGGREGATE(15,6,(ROW(BF$11:BF$2000)-ROW(BF$11)+1)/($AU$11:$AU$2000=$DY$8),ROWS(EJ$11:EJ316))),"")</f>
        <v/>
      </c>
      <c r="EK316" s="26" t="str">
        <f>IFERROR(INDEX(BG$11:BG$2000,_xlfn.AGGREGATE(15,6,(ROW(BG$11:BG$2000)-ROW(BG$11)+1)/($AU$11:$AU$2000=$DY$8),ROWS(EK$11:EK316))),"")</f>
        <v/>
      </c>
      <c r="EL316" s="26" t="str">
        <f>IFERROR(INDEX(BH$11:BH$2000,_xlfn.AGGREGATE(15,6,(ROW(BH$11:BH$2000)-ROW(BH$11)+1)/($AU$11:$AU$2000=$DY$8),ROWS(EL$11:EL316))),"")</f>
        <v/>
      </c>
      <c r="EM316" s="26" t="str">
        <f>IFERROR(INDEX(BI$11:BI$2000,_xlfn.AGGREGATE(15,6,(ROW(BI$11:BI$2000)-ROW(BI$11)+1)/($AU$11:$AU$2000=$DY$8),ROWS(EM$11:EM316))),"")</f>
        <v/>
      </c>
      <c r="EN316" s="26" t="str">
        <f>IFERROR(INDEX(BJ$11:BJ$2000,_xlfn.AGGREGATE(15,6,(ROW(BJ$11:BJ$2000)-ROW(BJ$11)+1)/($AU$11:$AU$2000=$DY$8),ROWS(EN$11:EN316))),"")</f>
        <v/>
      </c>
      <c r="EO316" s="26" t="str">
        <f>IFERROR(INDEX(BK$11:BK$2000,_xlfn.AGGREGATE(15,6,(ROW(BK$11:BK$2000)-ROW(BK$11)+1)/($AU$11:$AU$2000=$DY$8),ROWS(EO$11:EO316))),"")</f>
        <v/>
      </c>
      <c r="EP316" s="26" t="str">
        <f>IFERROR(INDEX(BL$11:BL$2000,_xlfn.AGGREGATE(15,6,(ROW(BL$11:BL$2000)-ROW(BL$11)+1)/($AU$11:$AU$2000=$DY$8),ROWS(EP$11:EP316))),"")</f>
        <v/>
      </c>
      <c r="EQ316" s="26" t="str">
        <f>IFERROR(INDEX(BM$11:BM$2000,_xlfn.AGGREGATE(15,6,(ROW(BM$11:BM$2000)-ROW(BM$11)+1)/($AU$11:$AU$2000=$DY$8),ROWS(EQ$11:EQ316))),"")</f>
        <v/>
      </c>
      <c r="ER316" s="26" t="str">
        <f>IFERROR(INDEX(BN$11:BN$2000,_xlfn.AGGREGATE(15,6,(ROW(BN$11:BN$2000)-ROW(BN$11)+1)/($AU$11:$AU$2000=$DY$8),ROWS(ER$11:ER316))),"")</f>
        <v/>
      </c>
      <c r="ES316" s="26" t="str">
        <f>IFERROR(INDEX(BO$11:BO$2000,_xlfn.AGGREGATE(15,6,(ROW(BO$11:BO$2000)-ROW(BO$11)+1)/($AU$11:$AU$2000=$DY$8),ROWS(ES$11:ES316))),"")</f>
        <v/>
      </c>
      <c r="ET316" s="63" t="str">
        <f>IFERROR(INDEX(BP$11:BP$2000,_xlfn.AGGREGATE(15,6,(ROW(BP$11:BP$2000)-ROW(BP$11)+1)/($AU$11:$AU$2000=$DY$8),ROWS(ET$11:ET316))),"")</f>
        <v/>
      </c>
      <c r="EU316" s="25"/>
      <c r="EX316" s="25"/>
      <c r="EY316" s="25"/>
      <c r="EZ316" s="25"/>
      <c r="FA316" s="25"/>
      <c r="FB316" s="25"/>
      <c r="FC316" s="25"/>
      <c r="FD316" s="25"/>
      <c r="FE316" s="25"/>
      <c r="FF316" s="25"/>
      <c r="FG316" s="25"/>
      <c r="FH316" s="25"/>
      <c r="FI316" s="25"/>
      <c r="FJ316" s="25"/>
      <c r="FK316" s="25"/>
      <c r="FL316" s="25"/>
      <c r="FM316" s="25"/>
      <c r="FN316" s="25"/>
      <c r="FO316" s="25"/>
      <c r="FP316" s="25"/>
      <c r="FQ316" s="25"/>
      <c r="FR316" s="25"/>
      <c r="FS316" s="25"/>
      <c r="FT316" s="25"/>
      <c r="FU316" s="49"/>
      <c r="FV316" s="21"/>
      <c r="FW316" s="25"/>
      <c r="FX316" s="25"/>
      <c r="FY316" s="25"/>
      <c r="FZ316" s="25"/>
      <c r="GA316" s="25"/>
      <c r="GB316" s="25"/>
      <c r="GC316" s="25"/>
      <c r="GD316" s="25"/>
      <c r="GE316" s="25"/>
      <c r="GF316" s="25"/>
      <c r="GG316" s="25"/>
      <c r="GH316" s="25"/>
      <c r="GI316" s="25"/>
      <c r="GJ316" s="25"/>
      <c r="GK316" s="25"/>
      <c r="GL316" s="25"/>
      <c r="GM316" s="25"/>
      <c r="GN316" s="25"/>
    </row>
    <row r="317" spans="14:196" x14ac:dyDescent="0.3">
      <c r="N317" s="2"/>
      <c r="O317" s="25"/>
      <c r="P317" s="25"/>
      <c r="Q317" s="25"/>
      <c r="R317" s="25"/>
      <c r="S317" s="25"/>
      <c r="T317" s="25"/>
      <c r="U317" s="25"/>
      <c r="V317" s="2"/>
      <c r="W317" s="2"/>
      <c r="X317" s="2"/>
      <c r="Y317" s="25"/>
      <c r="Z317" s="25"/>
      <c r="AA317" s="25"/>
      <c r="AB317" s="2"/>
      <c r="AC317" s="25"/>
      <c r="AD317" s="25"/>
      <c r="AE317" s="25"/>
      <c r="AF317" s="25"/>
      <c r="AG317" s="25"/>
      <c r="AH317" s="25"/>
      <c r="AI317" s="25"/>
      <c r="AJ317" s="25"/>
      <c r="AK317" s="25"/>
      <c r="AL317" s="25"/>
      <c r="AM317" s="25"/>
      <c r="AN317" s="25"/>
      <c r="AO317" s="25"/>
      <c r="AP317" s="25"/>
      <c r="AQ317" s="25"/>
      <c r="AR317" s="142"/>
      <c r="AS317" s="18">
        <v>22</v>
      </c>
      <c r="AT317" s="26" t="s">
        <v>122</v>
      </c>
      <c r="AU317" s="4" t="str">
        <f t="shared" si="388"/>
        <v>FAIL</v>
      </c>
      <c r="AV317" s="26">
        <v>1</v>
      </c>
      <c r="AW317" s="26">
        <v>1</v>
      </c>
      <c r="AX317" s="26">
        <v>3</v>
      </c>
      <c r="AY317" s="26">
        <v>3</v>
      </c>
      <c r="AZ317" s="26">
        <v>3</v>
      </c>
      <c r="BA317" s="26">
        <v>1</v>
      </c>
      <c r="BB317" s="26">
        <v>1</v>
      </c>
      <c r="BC317" s="26">
        <v>1</v>
      </c>
      <c r="BD317" s="26">
        <f t="shared" ref="BD317:BG317" si="434">BD284</f>
        <v>224</v>
      </c>
      <c r="BE317" s="26">
        <f t="shared" si="404"/>
        <v>246</v>
      </c>
      <c r="BF317" s="26">
        <f t="shared" si="434"/>
        <v>268</v>
      </c>
      <c r="BG317" s="63">
        <f t="shared" si="434"/>
        <v>22</v>
      </c>
      <c r="BH317" s="26"/>
      <c r="BI317" s="138">
        <f t="shared" si="390"/>
        <v>224</v>
      </c>
      <c r="BJ317" s="138">
        <f t="shared" si="391"/>
        <v>448</v>
      </c>
      <c r="BK317" s="138">
        <f t="shared" si="392"/>
        <v>716</v>
      </c>
      <c r="BL317" s="138">
        <f t="shared" si="393"/>
        <v>984</v>
      </c>
      <c r="BM317" s="138">
        <f t="shared" si="394"/>
        <v>1252</v>
      </c>
      <c r="BN317" s="138">
        <f t="shared" si="395"/>
        <v>1476</v>
      </c>
      <c r="BO317" s="138">
        <f t="shared" si="396"/>
        <v>1700</v>
      </c>
      <c r="BP317" s="138">
        <f t="shared" si="397"/>
        <v>0</v>
      </c>
      <c r="BQ317" s="26"/>
      <c r="BR317" s="26" t="str">
        <f t="shared" si="370"/>
        <v>yes3</v>
      </c>
      <c r="BS317" s="26" t="str">
        <f t="shared" si="376"/>
        <v>Int</v>
      </c>
      <c r="BT317" s="26"/>
      <c r="BU317" s="26"/>
      <c r="BV317" s="1">
        <f t="shared" si="429"/>
        <v>0</v>
      </c>
      <c r="BW317" s="1">
        <f t="shared" si="429"/>
        <v>0</v>
      </c>
      <c r="BX317" s="1">
        <f t="shared" si="429"/>
        <v>0</v>
      </c>
      <c r="BY317" s="1">
        <f t="shared" si="429"/>
        <v>0</v>
      </c>
      <c r="BZ317" s="1">
        <f t="shared" si="429"/>
        <v>0</v>
      </c>
      <c r="CA317" s="1">
        <f t="shared" si="429"/>
        <v>0</v>
      </c>
      <c r="CB317" s="1">
        <f t="shared" si="429"/>
        <v>0</v>
      </c>
      <c r="CC317" s="1">
        <f t="shared" si="429"/>
        <v>0</v>
      </c>
      <c r="CD317" s="1">
        <f t="shared" si="429"/>
        <v>0</v>
      </c>
      <c r="CE317" s="1">
        <f t="shared" si="429"/>
        <v>0</v>
      </c>
      <c r="CF317" s="1">
        <f t="shared" si="430"/>
        <v>0</v>
      </c>
      <c r="CG317" s="1">
        <f t="shared" si="430"/>
        <v>1</v>
      </c>
      <c r="CH317" s="1">
        <f t="shared" si="430"/>
        <v>0</v>
      </c>
      <c r="CI317" s="1">
        <f t="shared" si="430"/>
        <v>0</v>
      </c>
      <c r="CJ317" s="1">
        <f t="shared" si="430"/>
        <v>0</v>
      </c>
      <c r="CK317" s="1">
        <f t="shared" si="430"/>
        <v>0</v>
      </c>
      <c r="CL317" s="1">
        <f t="shared" si="430"/>
        <v>0</v>
      </c>
      <c r="CM317" s="1">
        <f t="shared" si="430"/>
        <v>0</v>
      </c>
      <c r="CN317" s="1">
        <f t="shared" si="430"/>
        <v>0</v>
      </c>
      <c r="CO317" s="1">
        <f t="shared" si="430"/>
        <v>0</v>
      </c>
      <c r="CP317" s="1">
        <f t="shared" si="431"/>
        <v>0</v>
      </c>
      <c r="CQ317" s="1">
        <f t="shared" si="431"/>
        <v>0</v>
      </c>
      <c r="CR317" s="1">
        <f t="shared" si="431"/>
        <v>0</v>
      </c>
      <c r="CS317" s="1">
        <f t="shared" si="431"/>
        <v>0</v>
      </c>
      <c r="CT317" s="1">
        <f t="shared" si="431"/>
        <v>0</v>
      </c>
      <c r="CU317" s="1">
        <f t="shared" si="431"/>
        <v>0</v>
      </c>
      <c r="CV317" s="1">
        <f t="shared" si="431"/>
        <v>0</v>
      </c>
      <c r="CW317" s="1">
        <f t="shared" si="431"/>
        <v>0</v>
      </c>
      <c r="CX317" s="1">
        <f t="shared" si="431"/>
        <v>0</v>
      </c>
      <c r="CY317" s="1">
        <f t="shared" si="431"/>
        <v>0</v>
      </c>
      <c r="CZ317" s="1">
        <f t="shared" si="432"/>
        <v>0</v>
      </c>
      <c r="DA317" s="1">
        <f t="shared" si="432"/>
        <v>0</v>
      </c>
      <c r="DB317" s="1">
        <f t="shared" si="432"/>
        <v>0</v>
      </c>
      <c r="DC317" s="1">
        <f t="shared" si="432"/>
        <v>0</v>
      </c>
      <c r="DD317" s="1">
        <f t="shared" si="432"/>
        <v>0</v>
      </c>
      <c r="DE317" s="1">
        <f t="shared" si="432"/>
        <v>0</v>
      </c>
      <c r="DF317" s="1">
        <f t="shared" si="432"/>
        <v>0</v>
      </c>
      <c r="DG317" s="1">
        <f t="shared" si="432"/>
        <v>0</v>
      </c>
      <c r="DH317" s="1">
        <f t="shared" si="432"/>
        <v>0</v>
      </c>
      <c r="DI317" s="1">
        <f t="shared" si="432"/>
        <v>0</v>
      </c>
      <c r="DJ317" s="1">
        <f t="shared" si="433"/>
        <v>0</v>
      </c>
      <c r="DK317" s="1">
        <f t="shared" si="433"/>
        <v>0</v>
      </c>
      <c r="DL317" s="1">
        <f t="shared" si="433"/>
        <v>0</v>
      </c>
      <c r="DM317" s="1">
        <f t="shared" si="433"/>
        <v>0</v>
      </c>
      <c r="DN317" s="1">
        <f t="shared" si="433"/>
        <v>0</v>
      </c>
      <c r="DO317" s="1">
        <f t="shared" si="433"/>
        <v>0</v>
      </c>
      <c r="DP317" s="25"/>
      <c r="DS317" s="26"/>
      <c r="DT317" s="26"/>
      <c r="DU317" s="142"/>
      <c r="DV317" s="26"/>
      <c r="DW317" s="48">
        <v>304</v>
      </c>
      <c r="DX317" s="26" t="str">
        <f>IFERROR(INDEX(AT$11:AT$2000,_xlfn.AGGREGATE(15,6,(ROW(AT$11:AT$2000)-ROW(AT$11)+1)/($AU$11:$AU$2000=$DY$8),ROWS(DX$11:DX317))),"")</f>
        <v/>
      </c>
      <c r="DY317" s="4" t="str">
        <f>IFERROR(INDEX(AU$11:AU$2000,_xlfn.AGGREGATE(15,6,(ROW(AU$11:AU$2000)-ROW(AU$11)+1)/($AU$11:$AU$2000=$DY$8),ROWS(DY$11:DY317))),"")</f>
        <v/>
      </c>
      <c r="DZ317" s="26" t="str">
        <f>IFERROR(INDEX(AV$11:AV$2000,_xlfn.AGGREGATE(15,6,(ROW(AV$11:AV$2000)-ROW(AV$11)+1)/($AU$11:$AU$2000=$DY$8),ROWS(DZ$11:DZ317))),"")</f>
        <v/>
      </c>
      <c r="EA317" s="26" t="str">
        <f>IFERROR(INDEX(AW$11:AW$2000,_xlfn.AGGREGATE(15,6,(ROW(AW$11:AW$2000)-ROW(AW$11)+1)/($AU$11:$AU$2000=$DY$8),ROWS(EA$11:EA317))),"")</f>
        <v/>
      </c>
      <c r="EB317" s="26" t="str">
        <f>IFERROR(INDEX(AX$11:AX$2000,_xlfn.AGGREGATE(15,6,(ROW(AX$11:AX$2000)-ROW(AX$11)+1)/($AU$11:$AU$2000=$DY$8),ROWS(EB$11:EB317))),"")</f>
        <v/>
      </c>
      <c r="EC317" s="26" t="str">
        <f>IFERROR(INDEX(AY$11:AY$2000,_xlfn.AGGREGATE(15,6,(ROW(AY$11:AY$2000)-ROW(AY$11)+1)/($AU$11:$AU$2000=$DY$8),ROWS(EC$11:EC317))),"")</f>
        <v/>
      </c>
      <c r="ED317" s="26" t="str">
        <f>IFERROR(INDEX(AZ$11:AZ$2000,_xlfn.AGGREGATE(15,6,(ROW(AZ$11:AZ$2000)-ROW(AZ$11)+1)/($AU$11:$AU$2000=$DY$8),ROWS(ED$11:ED317))),"")</f>
        <v/>
      </c>
      <c r="EE317" s="26" t="str">
        <f>IFERROR(INDEX(BA$11:BA$2000,_xlfn.AGGREGATE(15,6,(ROW(BA$11:BA$2000)-ROW(BA$11)+1)/($AU$11:$AU$2000=$DY$8),ROWS(EE$11:EE317))),"")</f>
        <v/>
      </c>
      <c r="EF317" s="26" t="str">
        <f>IFERROR(INDEX(BB$11:BB$2000,_xlfn.AGGREGATE(15,6,(ROW(BB$11:BB$2000)-ROW(BB$11)+1)/($AU$11:$AU$2000=$DY$8),ROWS(EF$11:EF317))),"")</f>
        <v/>
      </c>
      <c r="EG317" s="26" t="str">
        <f>IFERROR(INDEX(BC$11:BC$2000,_xlfn.AGGREGATE(15,6,(ROW(BC$11:BC$2000)-ROW(BC$11)+1)/($AU$11:$AU$2000=$DY$8),ROWS(EG$11:EG317))),"")</f>
        <v/>
      </c>
      <c r="EH317" s="26" t="str">
        <f>IFERROR(INDEX(BD$11:BD$2000,_xlfn.AGGREGATE(15,6,(ROW(BD$11:BD$2000)-ROW(BD$11)+1)/($AU$11:$AU$2000=$DY$8),ROWS(EH$11:EH317))),"")</f>
        <v/>
      </c>
      <c r="EI317" s="26" t="str">
        <f>IFERROR(INDEX(BE$11:BE$2000,_xlfn.AGGREGATE(15,6,(ROW(BE$11:BE$2000)-ROW(BE$11)+1)/($AU$11:$AU$2000=$DY$8),ROWS(EI$11:EI317))),"")</f>
        <v/>
      </c>
      <c r="EJ317" s="26" t="str">
        <f>IFERROR(INDEX(BF$11:BF$2000,_xlfn.AGGREGATE(15,6,(ROW(BF$11:BF$2000)-ROW(BF$11)+1)/($AU$11:$AU$2000=$DY$8),ROWS(EJ$11:EJ317))),"")</f>
        <v/>
      </c>
      <c r="EK317" s="26" t="str">
        <f>IFERROR(INDEX(BG$11:BG$2000,_xlfn.AGGREGATE(15,6,(ROW(BG$11:BG$2000)-ROW(BG$11)+1)/($AU$11:$AU$2000=$DY$8),ROWS(EK$11:EK317))),"")</f>
        <v/>
      </c>
      <c r="EL317" s="26" t="str">
        <f>IFERROR(INDEX(BH$11:BH$2000,_xlfn.AGGREGATE(15,6,(ROW(BH$11:BH$2000)-ROW(BH$11)+1)/($AU$11:$AU$2000=$DY$8),ROWS(EL$11:EL317))),"")</f>
        <v/>
      </c>
      <c r="EM317" s="26" t="str">
        <f>IFERROR(INDEX(BI$11:BI$2000,_xlfn.AGGREGATE(15,6,(ROW(BI$11:BI$2000)-ROW(BI$11)+1)/($AU$11:$AU$2000=$DY$8),ROWS(EM$11:EM317))),"")</f>
        <v/>
      </c>
      <c r="EN317" s="26" t="str">
        <f>IFERROR(INDEX(BJ$11:BJ$2000,_xlfn.AGGREGATE(15,6,(ROW(BJ$11:BJ$2000)-ROW(BJ$11)+1)/($AU$11:$AU$2000=$DY$8),ROWS(EN$11:EN317))),"")</f>
        <v/>
      </c>
      <c r="EO317" s="26" t="str">
        <f>IFERROR(INDEX(BK$11:BK$2000,_xlfn.AGGREGATE(15,6,(ROW(BK$11:BK$2000)-ROW(BK$11)+1)/($AU$11:$AU$2000=$DY$8),ROWS(EO$11:EO317))),"")</f>
        <v/>
      </c>
      <c r="EP317" s="26" t="str">
        <f>IFERROR(INDEX(BL$11:BL$2000,_xlfn.AGGREGATE(15,6,(ROW(BL$11:BL$2000)-ROW(BL$11)+1)/($AU$11:$AU$2000=$DY$8),ROWS(EP$11:EP317))),"")</f>
        <v/>
      </c>
      <c r="EQ317" s="26" t="str">
        <f>IFERROR(INDEX(BM$11:BM$2000,_xlfn.AGGREGATE(15,6,(ROW(BM$11:BM$2000)-ROW(BM$11)+1)/($AU$11:$AU$2000=$DY$8),ROWS(EQ$11:EQ317))),"")</f>
        <v/>
      </c>
      <c r="ER317" s="26" t="str">
        <f>IFERROR(INDEX(BN$11:BN$2000,_xlfn.AGGREGATE(15,6,(ROW(BN$11:BN$2000)-ROW(BN$11)+1)/($AU$11:$AU$2000=$DY$8),ROWS(ER$11:ER317))),"")</f>
        <v/>
      </c>
      <c r="ES317" s="26" t="str">
        <f>IFERROR(INDEX(BO$11:BO$2000,_xlfn.AGGREGATE(15,6,(ROW(BO$11:BO$2000)-ROW(BO$11)+1)/($AU$11:$AU$2000=$DY$8),ROWS(ES$11:ES317))),"")</f>
        <v/>
      </c>
      <c r="ET317" s="63" t="str">
        <f>IFERROR(INDEX(BP$11:BP$2000,_xlfn.AGGREGATE(15,6,(ROW(BP$11:BP$2000)-ROW(BP$11)+1)/($AU$11:$AU$2000=$DY$8),ROWS(ET$11:ET317))),"")</f>
        <v/>
      </c>
      <c r="EU317" s="25"/>
      <c r="EX317" s="25"/>
      <c r="EY317" s="25"/>
      <c r="EZ317" s="25"/>
      <c r="FA317" s="25"/>
      <c r="FB317" s="25"/>
      <c r="FC317" s="25"/>
      <c r="FD317" s="25"/>
      <c r="FE317" s="25"/>
      <c r="FF317" s="25"/>
      <c r="FG317" s="25"/>
      <c r="FH317" s="25"/>
      <c r="FI317" s="25"/>
      <c r="FJ317" s="25"/>
      <c r="FK317" s="25"/>
      <c r="FL317" s="25"/>
      <c r="FM317" s="25"/>
      <c r="FN317" s="25"/>
      <c r="FO317" s="25"/>
      <c r="FP317" s="25"/>
      <c r="FQ317" s="25"/>
      <c r="FR317" s="25"/>
      <c r="FS317" s="25"/>
      <c r="FT317" s="25"/>
      <c r="FU317" s="49"/>
      <c r="FV317" s="21"/>
      <c r="FW317" s="25"/>
      <c r="FX317" s="25"/>
      <c r="FY317" s="25"/>
      <c r="FZ317" s="25"/>
      <c r="GA317" s="25"/>
      <c r="GB317" s="25"/>
      <c r="GC317" s="25"/>
      <c r="GD317" s="25"/>
      <c r="GE317" s="25"/>
      <c r="GF317" s="25"/>
      <c r="GG317" s="25"/>
      <c r="GH317" s="25"/>
      <c r="GI317" s="25"/>
      <c r="GJ317" s="25"/>
      <c r="GK317" s="25"/>
      <c r="GL317" s="25"/>
      <c r="GM317" s="25"/>
      <c r="GN317" s="25"/>
    </row>
    <row r="318" spans="14:196" x14ac:dyDescent="0.3">
      <c r="N318" s="2"/>
      <c r="O318" s="25"/>
      <c r="P318" s="25"/>
      <c r="Q318" s="25"/>
      <c r="R318" s="25"/>
      <c r="S318" s="25"/>
      <c r="T318" s="25"/>
      <c r="U318" s="25"/>
      <c r="V318" s="2"/>
      <c r="W318" s="2"/>
      <c r="X318" s="2"/>
      <c r="Y318" s="25"/>
      <c r="Z318" s="25"/>
      <c r="AA318" s="25"/>
      <c r="AB318" s="2"/>
      <c r="AC318" s="25"/>
      <c r="AD318" s="25"/>
      <c r="AE318" s="25"/>
      <c r="AF318" s="25"/>
      <c r="AG318" s="25"/>
      <c r="AH318" s="25"/>
      <c r="AI318" s="25"/>
      <c r="AJ318" s="25"/>
      <c r="AK318" s="25"/>
      <c r="AL318" s="25"/>
      <c r="AM318" s="25"/>
      <c r="AN318" s="25"/>
      <c r="AO318" s="25"/>
      <c r="AP318" s="25"/>
      <c r="AQ318" s="25"/>
      <c r="AR318" s="142"/>
      <c r="AS318" s="18">
        <v>23</v>
      </c>
      <c r="AT318" s="26" t="s">
        <v>122</v>
      </c>
      <c r="AU318" s="4" t="str">
        <f t="shared" si="388"/>
        <v>FAIL</v>
      </c>
      <c r="AV318" s="26">
        <v>1</v>
      </c>
      <c r="AW318" s="26">
        <v>1</v>
      </c>
      <c r="AX318" s="26">
        <v>3</v>
      </c>
      <c r="AY318" s="26">
        <v>3</v>
      </c>
      <c r="AZ318" s="26">
        <v>3</v>
      </c>
      <c r="BA318" s="26">
        <v>1</v>
      </c>
      <c r="BB318" s="26">
        <v>1</v>
      </c>
      <c r="BC318" s="26">
        <v>1</v>
      </c>
      <c r="BD318" s="26">
        <f t="shared" ref="BD318:BG318" si="435">BD285</f>
        <v>223</v>
      </c>
      <c r="BE318" s="26">
        <f t="shared" si="404"/>
        <v>246</v>
      </c>
      <c r="BF318" s="26">
        <f t="shared" si="435"/>
        <v>269</v>
      </c>
      <c r="BG318" s="63">
        <f t="shared" si="435"/>
        <v>23</v>
      </c>
      <c r="BH318" s="26"/>
      <c r="BI318" s="138">
        <f t="shared" si="390"/>
        <v>223</v>
      </c>
      <c r="BJ318" s="138">
        <f t="shared" si="391"/>
        <v>446</v>
      </c>
      <c r="BK318" s="138">
        <f t="shared" si="392"/>
        <v>715</v>
      </c>
      <c r="BL318" s="138">
        <f t="shared" si="393"/>
        <v>984</v>
      </c>
      <c r="BM318" s="138">
        <f t="shared" si="394"/>
        <v>1253</v>
      </c>
      <c r="BN318" s="138">
        <f t="shared" si="395"/>
        <v>1476</v>
      </c>
      <c r="BO318" s="138">
        <f t="shared" si="396"/>
        <v>1699</v>
      </c>
      <c r="BP318" s="138">
        <f t="shared" si="397"/>
        <v>0</v>
      </c>
      <c r="BQ318" s="26"/>
      <c r="BR318" s="26" t="str">
        <f t="shared" si="370"/>
        <v>yes3</v>
      </c>
      <c r="BS318" s="26" t="str">
        <f t="shared" si="376"/>
        <v>Int</v>
      </c>
      <c r="BT318" s="26"/>
      <c r="BU318" s="26"/>
      <c r="BV318" s="1">
        <f t="shared" si="429"/>
        <v>0</v>
      </c>
      <c r="BW318" s="1">
        <f t="shared" si="429"/>
        <v>0</v>
      </c>
      <c r="BX318" s="1">
        <f t="shared" si="429"/>
        <v>0</v>
      </c>
      <c r="BY318" s="1">
        <f t="shared" si="429"/>
        <v>0</v>
      </c>
      <c r="BZ318" s="1">
        <f t="shared" si="429"/>
        <v>0</v>
      </c>
      <c r="CA318" s="1">
        <f t="shared" si="429"/>
        <v>0</v>
      </c>
      <c r="CB318" s="1">
        <f t="shared" si="429"/>
        <v>0</v>
      </c>
      <c r="CC318" s="1">
        <f t="shared" si="429"/>
        <v>0</v>
      </c>
      <c r="CD318" s="1">
        <f t="shared" si="429"/>
        <v>0</v>
      </c>
      <c r="CE318" s="1">
        <f t="shared" si="429"/>
        <v>0</v>
      </c>
      <c r="CF318" s="1">
        <f t="shared" si="430"/>
        <v>0</v>
      </c>
      <c r="CG318" s="1">
        <f t="shared" si="430"/>
        <v>1</v>
      </c>
      <c r="CH318" s="1">
        <f t="shared" si="430"/>
        <v>0</v>
      </c>
      <c r="CI318" s="1">
        <f t="shared" si="430"/>
        <v>0</v>
      </c>
      <c r="CJ318" s="1">
        <f t="shared" si="430"/>
        <v>0</v>
      </c>
      <c r="CK318" s="1">
        <f t="shared" si="430"/>
        <v>0</v>
      </c>
      <c r="CL318" s="1">
        <f t="shared" si="430"/>
        <v>0</v>
      </c>
      <c r="CM318" s="1">
        <f t="shared" si="430"/>
        <v>0</v>
      </c>
      <c r="CN318" s="1">
        <f t="shared" si="430"/>
        <v>0</v>
      </c>
      <c r="CO318" s="1">
        <f t="shared" si="430"/>
        <v>0</v>
      </c>
      <c r="CP318" s="1">
        <f t="shared" si="431"/>
        <v>0</v>
      </c>
      <c r="CQ318" s="1">
        <f t="shared" si="431"/>
        <v>0</v>
      </c>
      <c r="CR318" s="1">
        <f t="shared" si="431"/>
        <v>0</v>
      </c>
      <c r="CS318" s="1">
        <f t="shared" si="431"/>
        <v>0</v>
      </c>
      <c r="CT318" s="1">
        <f t="shared" si="431"/>
        <v>0</v>
      </c>
      <c r="CU318" s="1">
        <f t="shared" si="431"/>
        <v>0</v>
      </c>
      <c r="CV318" s="1">
        <f t="shared" si="431"/>
        <v>0</v>
      </c>
      <c r="CW318" s="1">
        <f t="shared" si="431"/>
        <v>0</v>
      </c>
      <c r="CX318" s="1">
        <f t="shared" si="431"/>
        <v>0</v>
      </c>
      <c r="CY318" s="1">
        <f t="shared" si="431"/>
        <v>0</v>
      </c>
      <c r="CZ318" s="1">
        <f t="shared" si="432"/>
        <v>0</v>
      </c>
      <c r="DA318" s="1">
        <f t="shared" si="432"/>
        <v>0</v>
      </c>
      <c r="DB318" s="1">
        <f t="shared" si="432"/>
        <v>0</v>
      </c>
      <c r="DC318" s="1">
        <f t="shared" si="432"/>
        <v>0</v>
      </c>
      <c r="DD318" s="1">
        <f t="shared" si="432"/>
        <v>0</v>
      </c>
      <c r="DE318" s="1">
        <f t="shared" si="432"/>
        <v>0</v>
      </c>
      <c r="DF318" s="1">
        <f t="shared" si="432"/>
        <v>0</v>
      </c>
      <c r="DG318" s="1">
        <f t="shared" si="432"/>
        <v>0</v>
      </c>
      <c r="DH318" s="1">
        <f t="shared" si="432"/>
        <v>0</v>
      </c>
      <c r="DI318" s="1">
        <f t="shared" si="432"/>
        <v>0</v>
      </c>
      <c r="DJ318" s="1">
        <f t="shared" si="433"/>
        <v>0</v>
      </c>
      <c r="DK318" s="1">
        <f t="shared" si="433"/>
        <v>0</v>
      </c>
      <c r="DL318" s="1">
        <f t="shared" si="433"/>
        <v>0</v>
      </c>
      <c r="DM318" s="1">
        <f t="shared" si="433"/>
        <v>0</v>
      </c>
      <c r="DN318" s="1">
        <f t="shared" si="433"/>
        <v>0</v>
      </c>
      <c r="DO318" s="1">
        <f t="shared" si="433"/>
        <v>0</v>
      </c>
      <c r="DP318" s="25"/>
      <c r="DS318" s="26"/>
      <c r="DT318" s="26"/>
      <c r="DU318" s="142"/>
      <c r="DV318" s="26"/>
      <c r="DW318" s="48">
        <v>305</v>
      </c>
      <c r="DX318" s="26" t="str">
        <f>IFERROR(INDEX(AT$11:AT$2000,_xlfn.AGGREGATE(15,6,(ROW(AT$11:AT$2000)-ROW(AT$11)+1)/($AU$11:$AU$2000=$DY$8),ROWS(DX$11:DX318))),"")</f>
        <v/>
      </c>
      <c r="DY318" s="4" t="str">
        <f>IFERROR(INDEX(AU$11:AU$2000,_xlfn.AGGREGATE(15,6,(ROW(AU$11:AU$2000)-ROW(AU$11)+1)/($AU$11:$AU$2000=$DY$8),ROWS(DY$11:DY318))),"")</f>
        <v/>
      </c>
      <c r="DZ318" s="26" t="str">
        <f>IFERROR(INDEX(AV$11:AV$2000,_xlfn.AGGREGATE(15,6,(ROW(AV$11:AV$2000)-ROW(AV$11)+1)/($AU$11:$AU$2000=$DY$8),ROWS(DZ$11:DZ318))),"")</f>
        <v/>
      </c>
      <c r="EA318" s="26" t="str">
        <f>IFERROR(INDEX(AW$11:AW$2000,_xlfn.AGGREGATE(15,6,(ROW(AW$11:AW$2000)-ROW(AW$11)+1)/($AU$11:$AU$2000=$DY$8),ROWS(EA$11:EA318))),"")</f>
        <v/>
      </c>
      <c r="EB318" s="26" t="str">
        <f>IFERROR(INDEX(AX$11:AX$2000,_xlfn.AGGREGATE(15,6,(ROW(AX$11:AX$2000)-ROW(AX$11)+1)/($AU$11:$AU$2000=$DY$8),ROWS(EB$11:EB318))),"")</f>
        <v/>
      </c>
      <c r="EC318" s="26" t="str">
        <f>IFERROR(INDEX(AY$11:AY$2000,_xlfn.AGGREGATE(15,6,(ROW(AY$11:AY$2000)-ROW(AY$11)+1)/($AU$11:$AU$2000=$DY$8),ROWS(EC$11:EC318))),"")</f>
        <v/>
      </c>
      <c r="ED318" s="26" t="str">
        <f>IFERROR(INDEX(AZ$11:AZ$2000,_xlfn.AGGREGATE(15,6,(ROW(AZ$11:AZ$2000)-ROW(AZ$11)+1)/($AU$11:$AU$2000=$DY$8),ROWS(ED$11:ED318))),"")</f>
        <v/>
      </c>
      <c r="EE318" s="26" t="str">
        <f>IFERROR(INDEX(BA$11:BA$2000,_xlfn.AGGREGATE(15,6,(ROW(BA$11:BA$2000)-ROW(BA$11)+1)/($AU$11:$AU$2000=$DY$8),ROWS(EE$11:EE318))),"")</f>
        <v/>
      </c>
      <c r="EF318" s="26" t="str">
        <f>IFERROR(INDEX(BB$11:BB$2000,_xlfn.AGGREGATE(15,6,(ROW(BB$11:BB$2000)-ROW(BB$11)+1)/($AU$11:$AU$2000=$DY$8),ROWS(EF$11:EF318))),"")</f>
        <v/>
      </c>
      <c r="EG318" s="26" t="str">
        <f>IFERROR(INDEX(BC$11:BC$2000,_xlfn.AGGREGATE(15,6,(ROW(BC$11:BC$2000)-ROW(BC$11)+1)/($AU$11:$AU$2000=$DY$8),ROWS(EG$11:EG318))),"")</f>
        <v/>
      </c>
      <c r="EH318" s="26" t="str">
        <f>IFERROR(INDEX(BD$11:BD$2000,_xlfn.AGGREGATE(15,6,(ROW(BD$11:BD$2000)-ROW(BD$11)+1)/($AU$11:$AU$2000=$DY$8),ROWS(EH$11:EH318))),"")</f>
        <v/>
      </c>
      <c r="EI318" s="26" t="str">
        <f>IFERROR(INDEX(BE$11:BE$2000,_xlfn.AGGREGATE(15,6,(ROW(BE$11:BE$2000)-ROW(BE$11)+1)/($AU$11:$AU$2000=$DY$8),ROWS(EI$11:EI318))),"")</f>
        <v/>
      </c>
      <c r="EJ318" s="26" t="str">
        <f>IFERROR(INDEX(BF$11:BF$2000,_xlfn.AGGREGATE(15,6,(ROW(BF$11:BF$2000)-ROW(BF$11)+1)/($AU$11:$AU$2000=$DY$8),ROWS(EJ$11:EJ318))),"")</f>
        <v/>
      </c>
      <c r="EK318" s="26" t="str">
        <f>IFERROR(INDEX(BG$11:BG$2000,_xlfn.AGGREGATE(15,6,(ROW(BG$11:BG$2000)-ROW(BG$11)+1)/($AU$11:$AU$2000=$DY$8),ROWS(EK$11:EK318))),"")</f>
        <v/>
      </c>
      <c r="EL318" s="26" t="str">
        <f>IFERROR(INDEX(BH$11:BH$2000,_xlfn.AGGREGATE(15,6,(ROW(BH$11:BH$2000)-ROW(BH$11)+1)/($AU$11:$AU$2000=$DY$8),ROWS(EL$11:EL318))),"")</f>
        <v/>
      </c>
      <c r="EM318" s="26" t="str">
        <f>IFERROR(INDEX(BI$11:BI$2000,_xlfn.AGGREGATE(15,6,(ROW(BI$11:BI$2000)-ROW(BI$11)+1)/($AU$11:$AU$2000=$DY$8),ROWS(EM$11:EM318))),"")</f>
        <v/>
      </c>
      <c r="EN318" s="26" t="str">
        <f>IFERROR(INDEX(BJ$11:BJ$2000,_xlfn.AGGREGATE(15,6,(ROW(BJ$11:BJ$2000)-ROW(BJ$11)+1)/($AU$11:$AU$2000=$DY$8),ROWS(EN$11:EN318))),"")</f>
        <v/>
      </c>
      <c r="EO318" s="26" t="str">
        <f>IFERROR(INDEX(BK$11:BK$2000,_xlfn.AGGREGATE(15,6,(ROW(BK$11:BK$2000)-ROW(BK$11)+1)/($AU$11:$AU$2000=$DY$8),ROWS(EO$11:EO318))),"")</f>
        <v/>
      </c>
      <c r="EP318" s="26" t="str">
        <f>IFERROR(INDEX(BL$11:BL$2000,_xlfn.AGGREGATE(15,6,(ROW(BL$11:BL$2000)-ROW(BL$11)+1)/($AU$11:$AU$2000=$DY$8),ROWS(EP$11:EP318))),"")</f>
        <v/>
      </c>
      <c r="EQ318" s="26" t="str">
        <f>IFERROR(INDEX(BM$11:BM$2000,_xlfn.AGGREGATE(15,6,(ROW(BM$11:BM$2000)-ROW(BM$11)+1)/($AU$11:$AU$2000=$DY$8),ROWS(EQ$11:EQ318))),"")</f>
        <v/>
      </c>
      <c r="ER318" s="26" t="str">
        <f>IFERROR(INDEX(BN$11:BN$2000,_xlfn.AGGREGATE(15,6,(ROW(BN$11:BN$2000)-ROW(BN$11)+1)/($AU$11:$AU$2000=$DY$8),ROWS(ER$11:ER318))),"")</f>
        <v/>
      </c>
      <c r="ES318" s="26" t="str">
        <f>IFERROR(INDEX(BO$11:BO$2000,_xlfn.AGGREGATE(15,6,(ROW(BO$11:BO$2000)-ROW(BO$11)+1)/($AU$11:$AU$2000=$DY$8),ROWS(ES$11:ES318))),"")</f>
        <v/>
      </c>
      <c r="ET318" s="63" t="str">
        <f>IFERROR(INDEX(BP$11:BP$2000,_xlfn.AGGREGATE(15,6,(ROW(BP$11:BP$2000)-ROW(BP$11)+1)/($AU$11:$AU$2000=$DY$8),ROWS(ET$11:ET318))),"")</f>
        <v/>
      </c>
      <c r="EU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49"/>
      <c r="FV318" s="21"/>
      <c r="FW318" s="25"/>
      <c r="FX318" s="25"/>
      <c r="FY318" s="25"/>
      <c r="FZ318" s="25"/>
      <c r="GA318" s="25"/>
      <c r="GB318" s="25"/>
      <c r="GC318" s="25"/>
      <c r="GD318" s="25"/>
      <c r="GE318" s="25"/>
      <c r="GF318" s="25"/>
      <c r="GG318" s="25"/>
      <c r="GH318" s="25"/>
      <c r="GI318" s="25"/>
      <c r="GJ318" s="25"/>
      <c r="GK318" s="25"/>
      <c r="GL318" s="25"/>
      <c r="GM318" s="25"/>
      <c r="GN318" s="25"/>
    </row>
    <row r="319" spans="14:196" x14ac:dyDescent="0.3">
      <c r="N319" s="2"/>
      <c r="O319" s="25"/>
      <c r="P319" s="25"/>
      <c r="Q319" s="25"/>
      <c r="R319" s="25"/>
      <c r="S319" s="25"/>
      <c r="T319" s="25"/>
      <c r="U319" s="25"/>
      <c r="V319" s="2"/>
      <c r="W319" s="2"/>
      <c r="X319" s="2"/>
      <c r="Y319" s="25"/>
      <c r="Z319" s="25"/>
      <c r="AA319" s="25"/>
      <c r="AB319" s="2"/>
      <c r="AC319" s="25"/>
      <c r="AD319" s="25"/>
      <c r="AE319" s="25"/>
      <c r="AF319" s="25"/>
      <c r="AG319" s="25"/>
      <c r="AH319" s="25"/>
      <c r="AI319" s="25"/>
      <c r="AJ319" s="25"/>
      <c r="AK319" s="25"/>
      <c r="AL319" s="25"/>
      <c r="AM319" s="25"/>
      <c r="AN319" s="25"/>
      <c r="AO319" s="25"/>
      <c r="AP319" s="25"/>
      <c r="AQ319" s="25"/>
      <c r="AR319" s="142"/>
      <c r="AS319" s="18">
        <v>24</v>
      </c>
      <c r="AT319" s="26" t="s">
        <v>122</v>
      </c>
      <c r="AU319" s="4" t="str">
        <f t="shared" si="388"/>
        <v>FAIL</v>
      </c>
      <c r="AV319" s="26">
        <v>1</v>
      </c>
      <c r="AW319" s="26">
        <v>1</v>
      </c>
      <c r="AX319" s="26">
        <v>3</v>
      </c>
      <c r="AY319" s="26">
        <v>3</v>
      </c>
      <c r="AZ319" s="26">
        <v>3</v>
      </c>
      <c r="BA319" s="26">
        <v>1</v>
      </c>
      <c r="BB319" s="26">
        <v>1</v>
      </c>
      <c r="BC319" s="26">
        <v>1</v>
      </c>
      <c r="BD319" s="26">
        <f t="shared" ref="BD319:BG319" si="436">BD286</f>
        <v>222</v>
      </c>
      <c r="BE319" s="26">
        <f t="shared" si="404"/>
        <v>246</v>
      </c>
      <c r="BF319" s="26">
        <f t="shared" si="436"/>
        <v>270</v>
      </c>
      <c r="BG319" s="63">
        <f t="shared" si="436"/>
        <v>24</v>
      </c>
      <c r="BH319" s="26"/>
      <c r="BI319" s="138">
        <f t="shared" si="390"/>
        <v>222</v>
      </c>
      <c r="BJ319" s="138">
        <f t="shared" si="391"/>
        <v>444</v>
      </c>
      <c r="BK319" s="138">
        <f t="shared" si="392"/>
        <v>714</v>
      </c>
      <c r="BL319" s="138">
        <f t="shared" si="393"/>
        <v>984</v>
      </c>
      <c r="BM319" s="138">
        <f t="shared" si="394"/>
        <v>1254</v>
      </c>
      <c r="BN319" s="138">
        <f t="shared" si="395"/>
        <v>1476</v>
      </c>
      <c r="BO319" s="138">
        <f t="shared" si="396"/>
        <v>1698</v>
      </c>
      <c r="BP319" s="138">
        <f t="shared" si="397"/>
        <v>0</v>
      </c>
      <c r="BQ319" s="26"/>
      <c r="BR319" s="26" t="str">
        <f t="shared" si="370"/>
        <v>yes3</v>
      </c>
      <c r="BS319" s="26" t="str">
        <f t="shared" si="376"/>
        <v>Int</v>
      </c>
      <c r="BT319" s="26"/>
      <c r="BU319" s="26"/>
      <c r="BV319" s="1">
        <f t="shared" si="429"/>
        <v>0</v>
      </c>
      <c r="BW319" s="1">
        <f t="shared" si="429"/>
        <v>0</v>
      </c>
      <c r="BX319" s="1">
        <f t="shared" si="429"/>
        <v>0</v>
      </c>
      <c r="BY319" s="1">
        <f t="shared" si="429"/>
        <v>0</v>
      </c>
      <c r="BZ319" s="1">
        <f t="shared" si="429"/>
        <v>0</v>
      </c>
      <c r="CA319" s="1">
        <f t="shared" si="429"/>
        <v>0</v>
      </c>
      <c r="CB319" s="1">
        <f t="shared" si="429"/>
        <v>0</v>
      </c>
      <c r="CC319" s="1">
        <f t="shared" si="429"/>
        <v>0</v>
      </c>
      <c r="CD319" s="1">
        <f t="shared" si="429"/>
        <v>0</v>
      </c>
      <c r="CE319" s="1">
        <f t="shared" si="429"/>
        <v>0</v>
      </c>
      <c r="CF319" s="1">
        <f t="shared" si="430"/>
        <v>0</v>
      </c>
      <c r="CG319" s="1">
        <f t="shared" si="430"/>
        <v>1</v>
      </c>
      <c r="CH319" s="1">
        <f t="shared" si="430"/>
        <v>0</v>
      </c>
      <c r="CI319" s="1">
        <f t="shared" si="430"/>
        <v>0</v>
      </c>
      <c r="CJ319" s="1">
        <f t="shared" si="430"/>
        <v>0</v>
      </c>
      <c r="CK319" s="1">
        <f t="shared" si="430"/>
        <v>0</v>
      </c>
      <c r="CL319" s="1">
        <f t="shared" si="430"/>
        <v>0</v>
      </c>
      <c r="CM319" s="1">
        <f t="shared" si="430"/>
        <v>0</v>
      </c>
      <c r="CN319" s="1">
        <f t="shared" si="430"/>
        <v>0</v>
      </c>
      <c r="CO319" s="1">
        <f t="shared" si="430"/>
        <v>0</v>
      </c>
      <c r="CP319" s="1">
        <f t="shared" si="431"/>
        <v>0</v>
      </c>
      <c r="CQ319" s="1">
        <f t="shared" si="431"/>
        <v>0</v>
      </c>
      <c r="CR319" s="1">
        <f t="shared" si="431"/>
        <v>0</v>
      </c>
      <c r="CS319" s="1">
        <f t="shared" si="431"/>
        <v>0</v>
      </c>
      <c r="CT319" s="1">
        <f t="shared" si="431"/>
        <v>0</v>
      </c>
      <c r="CU319" s="1">
        <f t="shared" si="431"/>
        <v>0</v>
      </c>
      <c r="CV319" s="1">
        <f t="shared" si="431"/>
        <v>0</v>
      </c>
      <c r="CW319" s="1">
        <f t="shared" si="431"/>
        <v>0</v>
      </c>
      <c r="CX319" s="1">
        <f t="shared" si="431"/>
        <v>0</v>
      </c>
      <c r="CY319" s="1">
        <f t="shared" si="431"/>
        <v>0</v>
      </c>
      <c r="CZ319" s="1">
        <f t="shared" si="432"/>
        <v>0</v>
      </c>
      <c r="DA319" s="1">
        <f t="shared" si="432"/>
        <v>0</v>
      </c>
      <c r="DB319" s="1">
        <f t="shared" si="432"/>
        <v>0</v>
      </c>
      <c r="DC319" s="1">
        <f t="shared" si="432"/>
        <v>0</v>
      </c>
      <c r="DD319" s="1">
        <f t="shared" si="432"/>
        <v>0</v>
      </c>
      <c r="DE319" s="1">
        <f t="shared" si="432"/>
        <v>0</v>
      </c>
      <c r="DF319" s="1">
        <f t="shared" si="432"/>
        <v>0</v>
      </c>
      <c r="DG319" s="1">
        <f t="shared" si="432"/>
        <v>0</v>
      </c>
      <c r="DH319" s="1">
        <f t="shared" si="432"/>
        <v>0</v>
      </c>
      <c r="DI319" s="1">
        <f t="shared" si="432"/>
        <v>0</v>
      </c>
      <c r="DJ319" s="1">
        <f t="shared" si="433"/>
        <v>0</v>
      </c>
      <c r="DK319" s="1">
        <f t="shared" si="433"/>
        <v>0</v>
      </c>
      <c r="DL319" s="1">
        <f t="shared" si="433"/>
        <v>0</v>
      </c>
      <c r="DM319" s="1">
        <f t="shared" si="433"/>
        <v>0</v>
      </c>
      <c r="DN319" s="1">
        <f t="shared" si="433"/>
        <v>0</v>
      </c>
      <c r="DO319" s="1">
        <f t="shared" si="433"/>
        <v>0</v>
      </c>
      <c r="DP319" s="25"/>
      <c r="DS319" s="26"/>
      <c r="DT319" s="26"/>
      <c r="DU319" s="142"/>
      <c r="DV319" s="26"/>
      <c r="DW319" s="48">
        <v>306</v>
      </c>
      <c r="DX319" s="26" t="str">
        <f>IFERROR(INDEX(AT$11:AT$2000,_xlfn.AGGREGATE(15,6,(ROW(AT$11:AT$2000)-ROW(AT$11)+1)/($AU$11:$AU$2000=$DY$8),ROWS(DX$11:DX319))),"")</f>
        <v/>
      </c>
      <c r="DY319" s="4" t="str">
        <f>IFERROR(INDEX(AU$11:AU$2000,_xlfn.AGGREGATE(15,6,(ROW(AU$11:AU$2000)-ROW(AU$11)+1)/($AU$11:$AU$2000=$DY$8),ROWS(DY$11:DY319))),"")</f>
        <v/>
      </c>
      <c r="DZ319" s="26" t="str">
        <f>IFERROR(INDEX(AV$11:AV$2000,_xlfn.AGGREGATE(15,6,(ROW(AV$11:AV$2000)-ROW(AV$11)+1)/($AU$11:$AU$2000=$DY$8),ROWS(DZ$11:DZ319))),"")</f>
        <v/>
      </c>
      <c r="EA319" s="26" t="str">
        <f>IFERROR(INDEX(AW$11:AW$2000,_xlfn.AGGREGATE(15,6,(ROW(AW$11:AW$2000)-ROW(AW$11)+1)/($AU$11:$AU$2000=$DY$8),ROWS(EA$11:EA319))),"")</f>
        <v/>
      </c>
      <c r="EB319" s="26" t="str">
        <f>IFERROR(INDEX(AX$11:AX$2000,_xlfn.AGGREGATE(15,6,(ROW(AX$11:AX$2000)-ROW(AX$11)+1)/($AU$11:$AU$2000=$DY$8),ROWS(EB$11:EB319))),"")</f>
        <v/>
      </c>
      <c r="EC319" s="26" t="str">
        <f>IFERROR(INDEX(AY$11:AY$2000,_xlfn.AGGREGATE(15,6,(ROW(AY$11:AY$2000)-ROW(AY$11)+1)/($AU$11:$AU$2000=$DY$8),ROWS(EC$11:EC319))),"")</f>
        <v/>
      </c>
      <c r="ED319" s="26" t="str">
        <f>IFERROR(INDEX(AZ$11:AZ$2000,_xlfn.AGGREGATE(15,6,(ROW(AZ$11:AZ$2000)-ROW(AZ$11)+1)/($AU$11:$AU$2000=$DY$8),ROWS(ED$11:ED319))),"")</f>
        <v/>
      </c>
      <c r="EE319" s="26" t="str">
        <f>IFERROR(INDEX(BA$11:BA$2000,_xlfn.AGGREGATE(15,6,(ROW(BA$11:BA$2000)-ROW(BA$11)+1)/($AU$11:$AU$2000=$DY$8),ROWS(EE$11:EE319))),"")</f>
        <v/>
      </c>
      <c r="EF319" s="26" t="str">
        <f>IFERROR(INDEX(BB$11:BB$2000,_xlfn.AGGREGATE(15,6,(ROW(BB$11:BB$2000)-ROW(BB$11)+1)/($AU$11:$AU$2000=$DY$8),ROWS(EF$11:EF319))),"")</f>
        <v/>
      </c>
      <c r="EG319" s="26" t="str">
        <f>IFERROR(INDEX(BC$11:BC$2000,_xlfn.AGGREGATE(15,6,(ROW(BC$11:BC$2000)-ROW(BC$11)+1)/($AU$11:$AU$2000=$DY$8),ROWS(EG$11:EG319))),"")</f>
        <v/>
      </c>
      <c r="EH319" s="26" t="str">
        <f>IFERROR(INDEX(BD$11:BD$2000,_xlfn.AGGREGATE(15,6,(ROW(BD$11:BD$2000)-ROW(BD$11)+1)/($AU$11:$AU$2000=$DY$8),ROWS(EH$11:EH319))),"")</f>
        <v/>
      </c>
      <c r="EI319" s="26" t="str">
        <f>IFERROR(INDEX(BE$11:BE$2000,_xlfn.AGGREGATE(15,6,(ROW(BE$11:BE$2000)-ROW(BE$11)+1)/($AU$11:$AU$2000=$DY$8),ROWS(EI$11:EI319))),"")</f>
        <v/>
      </c>
      <c r="EJ319" s="26" t="str">
        <f>IFERROR(INDEX(BF$11:BF$2000,_xlfn.AGGREGATE(15,6,(ROW(BF$11:BF$2000)-ROW(BF$11)+1)/($AU$11:$AU$2000=$DY$8),ROWS(EJ$11:EJ319))),"")</f>
        <v/>
      </c>
      <c r="EK319" s="26" t="str">
        <f>IFERROR(INDEX(BG$11:BG$2000,_xlfn.AGGREGATE(15,6,(ROW(BG$11:BG$2000)-ROW(BG$11)+1)/($AU$11:$AU$2000=$DY$8),ROWS(EK$11:EK319))),"")</f>
        <v/>
      </c>
      <c r="EL319" s="26" t="str">
        <f>IFERROR(INDEX(BH$11:BH$2000,_xlfn.AGGREGATE(15,6,(ROW(BH$11:BH$2000)-ROW(BH$11)+1)/($AU$11:$AU$2000=$DY$8),ROWS(EL$11:EL319))),"")</f>
        <v/>
      </c>
      <c r="EM319" s="26" t="str">
        <f>IFERROR(INDEX(BI$11:BI$2000,_xlfn.AGGREGATE(15,6,(ROW(BI$11:BI$2000)-ROW(BI$11)+1)/($AU$11:$AU$2000=$DY$8),ROWS(EM$11:EM319))),"")</f>
        <v/>
      </c>
      <c r="EN319" s="26" t="str">
        <f>IFERROR(INDEX(BJ$11:BJ$2000,_xlfn.AGGREGATE(15,6,(ROW(BJ$11:BJ$2000)-ROW(BJ$11)+1)/($AU$11:$AU$2000=$DY$8),ROWS(EN$11:EN319))),"")</f>
        <v/>
      </c>
      <c r="EO319" s="26" t="str">
        <f>IFERROR(INDEX(BK$11:BK$2000,_xlfn.AGGREGATE(15,6,(ROW(BK$11:BK$2000)-ROW(BK$11)+1)/($AU$11:$AU$2000=$DY$8),ROWS(EO$11:EO319))),"")</f>
        <v/>
      </c>
      <c r="EP319" s="26" t="str">
        <f>IFERROR(INDEX(BL$11:BL$2000,_xlfn.AGGREGATE(15,6,(ROW(BL$11:BL$2000)-ROW(BL$11)+1)/($AU$11:$AU$2000=$DY$8),ROWS(EP$11:EP319))),"")</f>
        <v/>
      </c>
      <c r="EQ319" s="26" t="str">
        <f>IFERROR(INDEX(BM$11:BM$2000,_xlfn.AGGREGATE(15,6,(ROW(BM$11:BM$2000)-ROW(BM$11)+1)/($AU$11:$AU$2000=$DY$8),ROWS(EQ$11:EQ319))),"")</f>
        <v/>
      </c>
      <c r="ER319" s="26" t="str">
        <f>IFERROR(INDEX(BN$11:BN$2000,_xlfn.AGGREGATE(15,6,(ROW(BN$11:BN$2000)-ROW(BN$11)+1)/($AU$11:$AU$2000=$DY$8),ROWS(ER$11:ER319))),"")</f>
        <v/>
      </c>
      <c r="ES319" s="26" t="str">
        <f>IFERROR(INDEX(BO$11:BO$2000,_xlfn.AGGREGATE(15,6,(ROW(BO$11:BO$2000)-ROW(BO$11)+1)/($AU$11:$AU$2000=$DY$8),ROWS(ES$11:ES319))),"")</f>
        <v/>
      </c>
      <c r="ET319" s="63" t="str">
        <f>IFERROR(INDEX(BP$11:BP$2000,_xlfn.AGGREGATE(15,6,(ROW(BP$11:BP$2000)-ROW(BP$11)+1)/($AU$11:$AU$2000=$DY$8),ROWS(ET$11:ET319))),"")</f>
        <v/>
      </c>
      <c r="EU319" s="25"/>
      <c r="EX319" s="25"/>
      <c r="EY319" s="25"/>
      <c r="EZ319" s="25"/>
      <c r="FA319" s="25"/>
      <c r="FB319" s="25"/>
      <c r="FC319" s="25"/>
      <c r="FD319" s="25"/>
      <c r="FE319" s="25"/>
      <c r="FF319" s="25"/>
      <c r="FG319" s="25"/>
      <c r="FH319" s="25"/>
      <c r="FI319" s="25"/>
      <c r="FJ319" s="25"/>
      <c r="FK319" s="25"/>
      <c r="FL319" s="25"/>
      <c r="FM319" s="25"/>
      <c r="FN319" s="25"/>
      <c r="FO319" s="25"/>
      <c r="FP319" s="25"/>
      <c r="FQ319" s="25"/>
      <c r="FR319" s="25"/>
      <c r="FS319" s="25"/>
      <c r="FT319" s="25"/>
      <c r="FU319" s="49"/>
      <c r="FV319" s="21"/>
      <c r="FW319" s="25"/>
      <c r="FX319" s="25"/>
      <c r="FY319" s="25"/>
      <c r="FZ319" s="25"/>
      <c r="GA319" s="25"/>
      <c r="GB319" s="25"/>
      <c r="GC319" s="25"/>
      <c r="GD319" s="25"/>
      <c r="GE319" s="25"/>
      <c r="GF319" s="25"/>
      <c r="GG319" s="25"/>
      <c r="GH319" s="25"/>
      <c r="GI319" s="25"/>
      <c r="GJ319" s="25"/>
      <c r="GK319" s="25"/>
      <c r="GL319" s="25"/>
      <c r="GM319" s="25"/>
      <c r="GN319" s="25"/>
    </row>
    <row r="320" spans="14:196" x14ac:dyDescent="0.3">
      <c r="N320" s="2"/>
      <c r="O320" s="25"/>
      <c r="P320" s="25"/>
      <c r="Q320" s="25"/>
      <c r="R320" s="25"/>
      <c r="S320" s="25"/>
      <c r="T320" s="25"/>
      <c r="U320" s="25"/>
      <c r="V320" s="2"/>
      <c r="W320" s="2"/>
      <c r="X320" s="2"/>
      <c r="Y320" s="25"/>
      <c r="Z320" s="25"/>
      <c r="AA320" s="25"/>
      <c r="AB320" s="2"/>
      <c r="AC320" s="25"/>
      <c r="AD320" s="25"/>
      <c r="AE320" s="25"/>
      <c r="AF320" s="25"/>
      <c r="AG320" s="25"/>
      <c r="AH320" s="25"/>
      <c r="AI320" s="25"/>
      <c r="AJ320" s="25"/>
      <c r="AK320" s="25"/>
      <c r="AL320" s="25"/>
      <c r="AM320" s="25"/>
      <c r="AN320" s="25"/>
      <c r="AO320" s="25"/>
      <c r="AP320" s="25"/>
      <c r="AQ320" s="25"/>
      <c r="AR320" s="142"/>
      <c r="AS320" s="18">
        <v>25</v>
      </c>
      <c r="AT320" s="26" t="s">
        <v>122</v>
      </c>
      <c r="AU320" s="4" t="str">
        <f t="shared" si="388"/>
        <v>FAIL</v>
      </c>
      <c r="AV320" s="26">
        <v>1</v>
      </c>
      <c r="AW320" s="26">
        <v>1</v>
      </c>
      <c r="AX320" s="26">
        <v>3</v>
      </c>
      <c r="AY320" s="26">
        <v>3</v>
      </c>
      <c r="AZ320" s="26">
        <v>3</v>
      </c>
      <c r="BA320" s="26">
        <v>1</v>
      </c>
      <c r="BB320" s="26">
        <v>1</v>
      </c>
      <c r="BC320" s="26">
        <v>1</v>
      </c>
      <c r="BD320" s="26">
        <f t="shared" ref="BD320:BG320" si="437">BD287</f>
        <v>221</v>
      </c>
      <c r="BE320" s="26">
        <f t="shared" si="404"/>
        <v>246</v>
      </c>
      <c r="BF320" s="26">
        <f t="shared" si="437"/>
        <v>271</v>
      </c>
      <c r="BG320" s="63">
        <f t="shared" si="437"/>
        <v>25</v>
      </c>
      <c r="BH320" s="26"/>
      <c r="BI320" s="138">
        <f t="shared" si="390"/>
        <v>221</v>
      </c>
      <c r="BJ320" s="138">
        <f t="shared" si="391"/>
        <v>442</v>
      </c>
      <c r="BK320" s="138">
        <f t="shared" si="392"/>
        <v>713</v>
      </c>
      <c r="BL320" s="138">
        <f t="shared" si="393"/>
        <v>984</v>
      </c>
      <c r="BM320" s="138">
        <f t="shared" si="394"/>
        <v>1255</v>
      </c>
      <c r="BN320" s="138">
        <f t="shared" si="395"/>
        <v>1476</v>
      </c>
      <c r="BO320" s="138">
        <f t="shared" si="396"/>
        <v>1697</v>
      </c>
      <c r="BP320" s="138">
        <f t="shared" si="397"/>
        <v>0</v>
      </c>
      <c r="BQ320" s="26"/>
      <c r="BR320" s="26" t="str">
        <f t="shared" si="370"/>
        <v>yes3</v>
      </c>
      <c r="BS320" s="26" t="str">
        <f t="shared" si="376"/>
        <v>Int</v>
      </c>
      <c r="BT320" s="26"/>
      <c r="BU320" s="26"/>
      <c r="BV320" s="1">
        <f t="shared" si="429"/>
        <v>0</v>
      </c>
      <c r="BW320" s="1">
        <f t="shared" si="429"/>
        <v>0</v>
      </c>
      <c r="BX320" s="1">
        <f t="shared" si="429"/>
        <v>0</v>
      </c>
      <c r="BY320" s="1">
        <f t="shared" si="429"/>
        <v>0</v>
      </c>
      <c r="BZ320" s="1">
        <f t="shared" si="429"/>
        <v>0</v>
      </c>
      <c r="CA320" s="1">
        <f t="shared" si="429"/>
        <v>0</v>
      </c>
      <c r="CB320" s="1">
        <f t="shared" si="429"/>
        <v>0</v>
      </c>
      <c r="CC320" s="1">
        <f t="shared" si="429"/>
        <v>0</v>
      </c>
      <c r="CD320" s="1">
        <f t="shared" si="429"/>
        <v>0</v>
      </c>
      <c r="CE320" s="1">
        <f t="shared" si="429"/>
        <v>0</v>
      </c>
      <c r="CF320" s="1">
        <f t="shared" si="430"/>
        <v>0</v>
      </c>
      <c r="CG320" s="1">
        <f t="shared" si="430"/>
        <v>1</v>
      </c>
      <c r="CH320" s="1">
        <f t="shared" si="430"/>
        <v>0</v>
      </c>
      <c r="CI320" s="1">
        <f t="shared" si="430"/>
        <v>0</v>
      </c>
      <c r="CJ320" s="1">
        <f t="shared" si="430"/>
        <v>0</v>
      </c>
      <c r="CK320" s="1">
        <f t="shared" si="430"/>
        <v>0</v>
      </c>
      <c r="CL320" s="1">
        <f t="shared" si="430"/>
        <v>0</v>
      </c>
      <c r="CM320" s="1">
        <f t="shared" si="430"/>
        <v>0</v>
      </c>
      <c r="CN320" s="1">
        <f t="shared" si="430"/>
        <v>0</v>
      </c>
      <c r="CO320" s="1">
        <f t="shared" si="430"/>
        <v>0</v>
      </c>
      <c r="CP320" s="1">
        <f t="shared" si="431"/>
        <v>0</v>
      </c>
      <c r="CQ320" s="1">
        <f t="shared" si="431"/>
        <v>0</v>
      </c>
      <c r="CR320" s="1">
        <f t="shared" si="431"/>
        <v>0</v>
      </c>
      <c r="CS320" s="1">
        <f t="shared" si="431"/>
        <v>0</v>
      </c>
      <c r="CT320" s="1">
        <f t="shared" si="431"/>
        <v>0</v>
      </c>
      <c r="CU320" s="1">
        <f t="shared" si="431"/>
        <v>0</v>
      </c>
      <c r="CV320" s="1">
        <f t="shared" si="431"/>
        <v>0</v>
      </c>
      <c r="CW320" s="1">
        <f t="shared" si="431"/>
        <v>0</v>
      </c>
      <c r="CX320" s="1">
        <f t="shared" si="431"/>
        <v>0</v>
      </c>
      <c r="CY320" s="1">
        <f t="shared" si="431"/>
        <v>0</v>
      </c>
      <c r="CZ320" s="1">
        <f t="shared" si="432"/>
        <v>0</v>
      </c>
      <c r="DA320" s="1">
        <f t="shared" si="432"/>
        <v>0</v>
      </c>
      <c r="DB320" s="1">
        <f t="shared" si="432"/>
        <v>0</v>
      </c>
      <c r="DC320" s="1">
        <f t="shared" si="432"/>
        <v>0</v>
      </c>
      <c r="DD320" s="1">
        <f t="shared" si="432"/>
        <v>0</v>
      </c>
      <c r="DE320" s="1">
        <f t="shared" si="432"/>
        <v>0</v>
      </c>
      <c r="DF320" s="1">
        <f t="shared" si="432"/>
        <v>0</v>
      </c>
      <c r="DG320" s="1">
        <f t="shared" si="432"/>
        <v>0</v>
      </c>
      <c r="DH320" s="1">
        <f t="shared" si="432"/>
        <v>0</v>
      </c>
      <c r="DI320" s="1">
        <f t="shared" si="432"/>
        <v>0</v>
      </c>
      <c r="DJ320" s="1">
        <f t="shared" si="433"/>
        <v>0</v>
      </c>
      <c r="DK320" s="1">
        <f t="shared" si="433"/>
        <v>0</v>
      </c>
      <c r="DL320" s="1">
        <f t="shared" si="433"/>
        <v>0</v>
      </c>
      <c r="DM320" s="1">
        <f t="shared" si="433"/>
        <v>0</v>
      </c>
      <c r="DN320" s="1">
        <f t="shared" si="433"/>
        <v>0</v>
      </c>
      <c r="DO320" s="1">
        <f t="shared" si="433"/>
        <v>0</v>
      </c>
      <c r="DP320" s="25"/>
      <c r="DS320" s="26"/>
      <c r="DT320" s="26"/>
      <c r="DU320" s="142"/>
      <c r="DV320" s="26"/>
      <c r="DW320" s="48">
        <v>307</v>
      </c>
      <c r="DX320" s="26" t="str">
        <f>IFERROR(INDEX(AT$11:AT$2000,_xlfn.AGGREGATE(15,6,(ROW(AT$11:AT$2000)-ROW(AT$11)+1)/($AU$11:$AU$2000=$DY$8),ROWS(DX$11:DX320))),"")</f>
        <v/>
      </c>
      <c r="DY320" s="4" t="str">
        <f>IFERROR(INDEX(AU$11:AU$2000,_xlfn.AGGREGATE(15,6,(ROW(AU$11:AU$2000)-ROW(AU$11)+1)/($AU$11:$AU$2000=$DY$8),ROWS(DY$11:DY320))),"")</f>
        <v/>
      </c>
      <c r="DZ320" s="26" t="str">
        <f>IFERROR(INDEX(AV$11:AV$2000,_xlfn.AGGREGATE(15,6,(ROW(AV$11:AV$2000)-ROW(AV$11)+1)/($AU$11:$AU$2000=$DY$8),ROWS(DZ$11:DZ320))),"")</f>
        <v/>
      </c>
      <c r="EA320" s="26" t="str">
        <f>IFERROR(INDEX(AW$11:AW$2000,_xlfn.AGGREGATE(15,6,(ROW(AW$11:AW$2000)-ROW(AW$11)+1)/($AU$11:$AU$2000=$DY$8),ROWS(EA$11:EA320))),"")</f>
        <v/>
      </c>
      <c r="EB320" s="26" t="str">
        <f>IFERROR(INDEX(AX$11:AX$2000,_xlfn.AGGREGATE(15,6,(ROW(AX$11:AX$2000)-ROW(AX$11)+1)/($AU$11:$AU$2000=$DY$8),ROWS(EB$11:EB320))),"")</f>
        <v/>
      </c>
      <c r="EC320" s="26" t="str">
        <f>IFERROR(INDEX(AY$11:AY$2000,_xlfn.AGGREGATE(15,6,(ROW(AY$11:AY$2000)-ROW(AY$11)+1)/($AU$11:$AU$2000=$DY$8),ROWS(EC$11:EC320))),"")</f>
        <v/>
      </c>
      <c r="ED320" s="26" t="str">
        <f>IFERROR(INDEX(AZ$11:AZ$2000,_xlfn.AGGREGATE(15,6,(ROW(AZ$11:AZ$2000)-ROW(AZ$11)+1)/($AU$11:$AU$2000=$DY$8),ROWS(ED$11:ED320))),"")</f>
        <v/>
      </c>
      <c r="EE320" s="26" t="str">
        <f>IFERROR(INDEX(BA$11:BA$2000,_xlfn.AGGREGATE(15,6,(ROW(BA$11:BA$2000)-ROW(BA$11)+1)/($AU$11:$AU$2000=$DY$8),ROWS(EE$11:EE320))),"")</f>
        <v/>
      </c>
      <c r="EF320" s="26" t="str">
        <f>IFERROR(INDEX(BB$11:BB$2000,_xlfn.AGGREGATE(15,6,(ROW(BB$11:BB$2000)-ROW(BB$11)+1)/($AU$11:$AU$2000=$DY$8),ROWS(EF$11:EF320))),"")</f>
        <v/>
      </c>
      <c r="EG320" s="26" t="str">
        <f>IFERROR(INDEX(BC$11:BC$2000,_xlfn.AGGREGATE(15,6,(ROW(BC$11:BC$2000)-ROW(BC$11)+1)/($AU$11:$AU$2000=$DY$8),ROWS(EG$11:EG320))),"")</f>
        <v/>
      </c>
      <c r="EH320" s="26" t="str">
        <f>IFERROR(INDEX(BD$11:BD$2000,_xlfn.AGGREGATE(15,6,(ROW(BD$11:BD$2000)-ROW(BD$11)+1)/($AU$11:$AU$2000=$DY$8),ROWS(EH$11:EH320))),"")</f>
        <v/>
      </c>
      <c r="EI320" s="26" t="str">
        <f>IFERROR(INDEX(BE$11:BE$2000,_xlfn.AGGREGATE(15,6,(ROW(BE$11:BE$2000)-ROW(BE$11)+1)/($AU$11:$AU$2000=$DY$8),ROWS(EI$11:EI320))),"")</f>
        <v/>
      </c>
      <c r="EJ320" s="26" t="str">
        <f>IFERROR(INDEX(BF$11:BF$2000,_xlfn.AGGREGATE(15,6,(ROW(BF$11:BF$2000)-ROW(BF$11)+1)/($AU$11:$AU$2000=$DY$8),ROWS(EJ$11:EJ320))),"")</f>
        <v/>
      </c>
      <c r="EK320" s="26" t="str">
        <f>IFERROR(INDEX(BG$11:BG$2000,_xlfn.AGGREGATE(15,6,(ROW(BG$11:BG$2000)-ROW(BG$11)+1)/($AU$11:$AU$2000=$DY$8),ROWS(EK$11:EK320))),"")</f>
        <v/>
      </c>
      <c r="EL320" s="26" t="str">
        <f>IFERROR(INDEX(BH$11:BH$2000,_xlfn.AGGREGATE(15,6,(ROW(BH$11:BH$2000)-ROW(BH$11)+1)/($AU$11:$AU$2000=$DY$8),ROWS(EL$11:EL320))),"")</f>
        <v/>
      </c>
      <c r="EM320" s="26" t="str">
        <f>IFERROR(INDEX(BI$11:BI$2000,_xlfn.AGGREGATE(15,6,(ROW(BI$11:BI$2000)-ROW(BI$11)+1)/($AU$11:$AU$2000=$DY$8),ROWS(EM$11:EM320))),"")</f>
        <v/>
      </c>
      <c r="EN320" s="26" t="str">
        <f>IFERROR(INDEX(BJ$11:BJ$2000,_xlfn.AGGREGATE(15,6,(ROW(BJ$11:BJ$2000)-ROW(BJ$11)+1)/($AU$11:$AU$2000=$DY$8),ROWS(EN$11:EN320))),"")</f>
        <v/>
      </c>
      <c r="EO320" s="26" t="str">
        <f>IFERROR(INDEX(BK$11:BK$2000,_xlfn.AGGREGATE(15,6,(ROW(BK$11:BK$2000)-ROW(BK$11)+1)/($AU$11:$AU$2000=$DY$8),ROWS(EO$11:EO320))),"")</f>
        <v/>
      </c>
      <c r="EP320" s="26" t="str">
        <f>IFERROR(INDEX(BL$11:BL$2000,_xlfn.AGGREGATE(15,6,(ROW(BL$11:BL$2000)-ROW(BL$11)+1)/($AU$11:$AU$2000=$DY$8),ROWS(EP$11:EP320))),"")</f>
        <v/>
      </c>
      <c r="EQ320" s="26" t="str">
        <f>IFERROR(INDEX(BM$11:BM$2000,_xlfn.AGGREGATE(15,6,(ROW(BM$11:BM$2000)-ROW(BM$11)+1)/($AU$11:$AU$2000=$DY$8),ROWS(EQ$11:EQ320))),"")</f>
        <v/>
      </c>
      <c r="ER320" s="26" t="str">
        <f>IFERROR(INDEX(BN$11:BN$2000,_xlfn.AGGREGATE(15,6,(ROW(BN$11:BN$2000)-ROW(BN$11)+1)/($AU$11:$AU$2000=$DY$8),ROWS(ER$11:ER320))),"")</f>
        <v/>
      </c>
      <c r="ES320" s="26" t="str">
        <f>IFERROR(INDEX(BO$11:BO$2000,_xlfn.AGGREGATE(15,6,(ROW(BO$11:BO$2000)-ROW(BO$11)+1)/($AU$11:$AU$2000=$DY$8),ROWS(ES$11:ES320))),"")</f>
        <v/>
      </c>
      <c r="ET320" s="63" t="str">
        <f>IFERROR(INDEX(BP$11:BP$2000,_xlfn.AGGREGATE(15,6,(ROW(BP$11:BP$2000)-ROW(BP$11)+1)/($AU$11:$AU$2000=$DY$8),ROWS(ET$11:ET320))),"")</f>
        <v/>
      </c>
      <c r="EU320" s="25"/>
      <c r="EX320" s="25"/>
      <c r="EY320" s="25"/>
      <c r="EZ320" s="25"/>
      <c r="FA320" s="25"/>
      <c r="FB320" s="25"/>
      <c r="FC320" s="25"/>
      <c r="FD320" s="25"/>
      <c r="FE320" s="25"/>
      <c r="FF320" s="25"/>
      <c r="FG320" s="25"/>
      <c r="FH320" s="25"/>
      <c r="FI320" s="25"/>
      <c r="FJ320" s="25"/>
      <c r="FK320" s="25"/>
      <c r="FL320" s="25"/>
      <c r="FM320" s="25"/>
      <c r="FN320" s="25"/>
      <c r="FO320" s="25"/>
      <c r="FP320" s="25"/>
      <c r="FQ320" s="25"/>
      <c r="FR320" s="25"/>
      <c r="FS320" s="25"/>
      <c r="FT320" s="25"/>
      <c r="FU320" s="49"/>
      <c r="FV320" s="21"/>
      <c r="FW320" s="25"/>
      <c r="FX320" s="25"/>
      <c r="FY320" s="25"/>
      <c r="FZ320" s="25"/>
      <c r="GA320" s="25"/>
      <c r="GB320" s="25"/>
      <c r="GC320" s="25"/>
      <c r="GD320" s="25"/>
      <c r="GE320" s="25"/>
      <c r="GF320" s="25"/>
      <c r="GG320" s="25"/>
      <c r="GH320" s="25"/>
      <c r="GI320" s="25"/>
      <c r="GJ320" s="25"/>
      <c r="GK320" s="25"/>
      <c r="GL320" s="25"/>
      <c r="GM320" s="25"/>
      <c r="GN320" s="25"/>
    </row>
    <row r="321" spans="14:196" x14ac:dyDescent="0.3">
      <c r="N321" s="2"/>
      <c r="O321" s="25"/>
      <c r="P321" s="25"/>
      <c r="Q321" s="25"/>
      <c r="R321" s="25"/>
      <c r="S321" s="25"/>
      <c r="T321" s="25"/>
      <c r="U321" s="25"/>
      <c r="V321" s="2"/>
      <c r="W321" s="2"/>
      <c r="X321" s="2"/>
      <c r="Y321" s="25"/>
      <c r="Z321" s="25"/>
      <c r="AA321" s="25"/>
      <c r="AB321" s="2"/>
      <c r="AC321" s="25"/>
      <c r="AD321" s="25"/>
      <c r="AE321" s="25"/>
      <c r="AF321" s="25"/>
      <c r="AG321" s="25"/>
      <c r="AH321" s="25"/>
      <c r="AI321" s="25"/>
      <c r="AJ321" s="25"/>
      <c r="AK321" s="25"/>
      <c r="AL321" s="25"/>
      <c r="AM321" s="25"/>
      <c r="AN321" s="25"/>
      <c r="AO321" s="25"/>
      <c r="AP321" s="25"/>
      <c r="AQ321" s="25"/>
      <c r="AR321" s="142"/>
      <c r="AS321" s="18">
        <v>26</v>
      </c>
      <c r="AT321" s="26" t="s">
        <v>122</v>
      </c>
      <c r="AU321" s="4" t="str">
        <f t="shared" si="388"/>
        <v>PASS</v>
      </c>
      <c r="AV321" s="26">
        <v>1</v>
      </c>
      <c r="AW321" s="26">
        <v>1</v>
      </c>
      <c r="AX321" s="26">
        <v>3</v>
      </c>
      <c r="AY321" s="26">
        <v>3</v>
      </c>
      <c r="AZ321" s="26">
        <v>3</v>
      </c>
      <c r="BA321" s="26">
        <v>1</v>
      </c>
      <c r="BB321" s="26">
        <v>1</v>
      </c>
      <c r="BC321" s="26">
        <v>1</v>
      </c>
      <c r="BD321" s="26">
        <f t="shared" ref="BD321:BG321" si="438">BD288</f>
        <v>220</v>
      </c>
      <c r="BE321" s="26">
        <f t="shared" si="404"/>
        <v>246</v>
      </c>
      <c r="BF321" s="26">
        <f t="shared" si="438"/>
        <v>272</v>
      </c>
      <c r="BG321" s="63">
        <f t="shared" si="438"/>
        <v>26</v>
      </c>
      <c r="BH321" s="26"/>
      <c r="BI321" s="138">
        <f t="shared" si="390"/>
        <v>220</v>
      </c>
      <c r="BJ321" s="138">
        <f t="shared" si="391"/>
        <v>440</v>
      </c>
      <c r="BK321" s="138">
        <f t="shared" si="392"/>
        <v>712</v>
      </c>
      <c r="BL321" s="138">
        <f t="shared" si="393"/>
        <v>984</v>
      </c>
      <c r="BM321" s="138">
        <f t="shared" si="394"/>
        <v>1256</v>
      </c>
      <c r="BN321" s="138">
        <f t="shared" si="395"/>
        <v>1476</v>
      </c>
      <c r="BO321" s="138">
        <f t="shared" si="396"/>
        <v>1696</v>
      </c>
      <c r="BP321" s="138">
        <f t="shared" si="397"/>
        <v>0</v>
      </c>
      <c r="BQ321" s="26"/>
      <c r="BR321" s="26" t="str">
        <f t="shared" si="370"/>
        <v>yes3</v>
      </c>
      <c r="BS321" s="26" t="str">
        <f t="shared" si="376"/>
        <v>good</v>
      </c>
      <c r="BT321" s="26"/>
      <c r="BU321" s="26"/>
      <c r="BV321" s="1">
        <f t="shared" si="429"/>
        <v>0</v>
      </c>
      <c r="BW321" s="1">
        <f t="shared" si="429"/>
        <v>0</v>
      </c>
      <c r="BX321" s="1">
        <f t="shared" si="429"/>
        <v>0</v>
      </c>
      <c r="BY321" s="1">
        <f t="shared" si="429"/>
        <v>0</v>
      </c>
      <c r="BZ321" s="1">
        <f t="shared" si="429"/>
        <v>0</v>
      </c>
      <c r="CA321" s="1">
        <f t="shared" si="429"/>
        <v>0</v>
      </c>
      <c r="CB321" s="1">
        <f t="shared" si="429"/>
        <v>0</v>
      </c>
      <c r="CC321" s="1">
        <f t="shared" si="429"/>
        <v>0</v>
      </c>
      <c r="CD321" s="1">
        <f t="shared" si="429"/>
        <v>0</v>
      </c>
      <c r="CE321" s="1">
        <f t="shared" si="429"/>
        <v>0</v>
      </c>
      <c r="CF321" s="1">
        <f t="shared" si="430"/>
        <v>0</v>
      </c>
      <c r="CG321" s="1">
        <f t="shared" si="430"/>
        <v>0</v>
      </c>
      <c r="CH321" s="1">
        <f t="shared" si="430"/>
        <v>0</v>
      </c>
      <c r="CI321" s="1">
        <f t="shared" si="430"/>
        <v>0</v>
      </c>
      <c r="CJ321" s="1">
        <f t="shared" si="430"/>
        <v>0</v>
      </c>
      <c r="CK321" s="1">
        <f t="shared" si="430"/>
        <v>0</v>
      </c>
      <c r="CL321" s="1">
        <f t="shared" si="430"/>
        <v>0</v>
      </c>
      <c r="CM321" s="1">
        <f t="shared" si="430"/>
        <v>0</v>
      </c>
      <c r="CN321" s="1">
        <f t="shared" si="430"/>
        <v>0</v>
      </c>
      <c r="CO321" s="1">
        <f t="shared" si="430"/>
        <v>0</v>
      </c>
      <c r="CP321" s="1">
        <f t="shared" si="431"/>
        <v>0</v>
      </c>
      <c r="CQ321" s="1">
        <f t="shared" si="431"/>
        <v>0</v>
      </c>
      <c r="CR321" s="1">
        <f t="shared" si="431"/>
        <v>0</v>
      </c>
      <c r="CS321" s="1">
        <f t="shared" si="431"/>
        <v>0</v>
      </c>
      <c r="CT321" s="1">
        <f t="shared" si="431"/>
        <v>0</v>
      </c>
      <c r="CU321" s="1">
        <f t="shared" si="431"/>
        <v>0</v>
      </c>
      <c r="CV321" s="1">
        <f t="shared" si="431"/>
        <v>0</v>
      </c>
      <c r="CW321" s="1">
        <f t="shared" si="431"/>
        <v>0</v>
      </c>
      <c r="CX321" s="1">
        <f t="shared" si="431"/>
        <v>0</v>
      </c>
      <c r="CY321" s="1">
        <f t="shared" si="431"/>
        <v>0</v>
      </c>
      <c r="CZ321" s="1">
        <f t="shared" si="432"/>
        <v>0</v>
      </c>
      <c r="DA321" s="1">
        <f t="shared" si="432"/>
        <v>0</v>
      </c>
      <c r="DB321" s="1">
        <f t="shared" si="432"/>
        <v>0</v>
      </c>
      <c r="DC321" s="1">
        <f t="shared" si="432"/>
        <v>0</v>
      </c>
      <c r="DD321" s="1">
        <f t="shared" si="432"/>
        <v>0</v>
      </c>
      <c r="DE321" s="1">
        <f t="shared" si="432"/>
        <v>0</v>
      </c>
      <c r="DF321" s="1">
        <f t="shared" si="432"/>
        <v>0</v>
      </c>
      <c r="DG321" s="1">
        <f t="shared" si="432"/>
        <v>0</v>
      </c>
      <c r="DH321" s="1">
        <f t="shared" si="432"/>
        <v>0</v>
      </c>
      <c r="DI321" s="1">
        <f t="shared" si="432"/>
        <v>0</v>
      </c>
      <c r="DJ321" s="1">
        <f t="shared" si="433"/>
        <v>0</v>
      </c>
      <c r="DK321" s="1">
        <f t="shared" si="433"/>
        <v>0</v>
      </c>
      <c r="DL321" s="1">
        <f t="shared" si="433"/>
        <v>0</v>
      </c>
      <c r="DM321" s="1">
        <f t="shared" si="433"/>
        <v>0</v>
      </c>
      <c r="DN321" s="1">
        <f t="shared" si="433"/>
        <v>0</v>
      </c>
      <c r="DO321" s="1">
        <f t="shared" si="433"/>
        <v>0</v>
      </c>
      <c r="DP321" s="25"/>
      <c r="DS321" s="26"/>
      <c r="DT321" s="26"/>
      <c r="DU321" s="142"/>
      <c r="DV321" s="26"/>
      <c r="DW321" s="48">
        <v>308</v>
      </c>
      <c r="DX321" s="26" t="str">
        <f>IFERROR(INDEX(AT$11:AT$2000,_xlfn.AGGREGATE(15,6,(ROW(AT$11:AT$2000)-ROW(AT$11)+1)/($AU$11:$AU$2000=$DY$8),ROWS(DX$11:DX321))),"")</f>
        <v/>
      </c>
      <c r="DY321" s="4" t="str">
        <f>IFERROR(INDEX(AU$11:AU$2000,_xlfn.AGGREGATE(15,6,(ROW(AU$11:AU$2000)-ROW(AU$11)+1)/($AU$11:$AU$2000=$DY$8),ROWS(DY$11:DY321))),"")</f>
        <v/>
      </c>
      <c r="DZ321" s="26" t="str">
        <f>IFERROR(INDEX(AV$11:AV$2000,_xlfn.AGGREGATE(15,6,(ROW(AV$11:AV$2000)-ROW(AV$11)+1)/($AU$11:$AU$2000=$DY$8),ROWS(DZ$11:DZ321))),"")</f>
        <v/>
      </c>
      <c r="EA321" s="26" t="str">
        <f>IFERROR(INDEX(AW$11:AW$2000,_xlfn.AGGREGATE(15,6,(ROW(AW$11:AW$2000)-ROW(AW$11)+1)/($AU$11:$AU$2000=$DY$8),ROWS(EA$11:EA321))),"")</f>
        <v/>
      </c>
      <c r="EB321" s="26" t="str">
        <f>IFERROR(INDEX(AX$11:AX$2000,_xlfn.AGGREGATE(15,6,(ROW(AX$11:AX$2000)-ROW(AX$11)+1)/($AU$11:$AU$2000=$DY$8),ROWS(EB$11:EB321))),"")</f>
        <v/>
      </c>
      <c r="EC321" s="26" t="str">
        <f>IFERROR(INDEX(AY$11:AY$2000,_xlfn.AGGREGATE(15,6,(ROW(AY$11:AY$2000)-ROW(AY$11)+1)/($AU$11:$AU$2000=$DY$8),ROWS(EC$11:EC321))),"")</f>
        <v/>
      </c>
      <c r="ED321" s="26" t="str">
        <f>IFERROR(INDEX(AZ$11:AZ$2000,_xlfn.AGGREGATE(15,6,(ROW(AZ$11:AZ$2000)-ROW(AZ$11)+1)/($AU$11:$AU$2000=$DY$8),ROWS(ED$11:ED321))),"")</f>
        <v/>
      </c>
      <c r="EE321" s="26" t="str">
        <f>IFERROR(INDEX(BA$11:BA$2000,_xlfn.AGGREGATE(15,6,(ROW(BA$11:BA$2000)-ROW(BA$11)+1)/($AU$11:$AU$2000=$DY$8),ROWS(EE$11:EE321))),"")</f>
        <v/>
      </c>
      <c r="EF321" s="26" t="str">
        <f>IFERROR(INDEX(BB$11:BB$2000,_xlfn.AGGREGATE(15,6,(ROW(BB$11:BB$2000)-ROW(BB$11)+1)/($AU$11:$AU$2000=$DY$8),ROWS(EF$11:EF321))),"")</f>
        <v/>
      </c>
      <c r="EG321" s="26" t="str">
        <f>IFERROR(INDEX(BC$11:BC$2000,_xlfn.AGGREGATE(15,6,(ROW(BC$11:BC$2000)-ROW(BC$11)+1)/($AU$11:$AU$2000=$DY$8),ROWS(EG$11:EG321))),"")</f>
        <v/>
      </c>
      <c r="EH321" s="26" t="str">
        <f>IFERROR(INDEX(BD$11:BD$2000,_xlfn.AGGREGATE(15,6,(ROW(BD$11:BD$2000)-ROW(BD$11)+1)/($AU$11:$AU$2000=$DY$8),ROWS(EH$11:EH321))),"")</f>
        <v/>
      </c>
      <c r="EI321" s="26" t="str">
        <f>IFERROR(INDEX(BE$11:BE$2000,_xlfn.AGGREGATE(15,6,(ROW(BE$11:BE$2000)-ROW(BE$11)+1)/($AU$11:$AU$2000=$DY$8),ROWS(EI$11:EI321))),"")</f>
        <v/>
      </c>
      <c r="EJ321" s="26" t="str">
        <f>IFERROR(INDEX(BF$11:BF$2000,_xlfn.AGGREGATE(15,6,(ROW(BF$11:BF$2000)-ROW(BF$11)+1)/($AU$11:$AU$2000=$DY$8),ROWS(EJ$11:EJ321))),"")</f>
        <v/>
      </c>
      <c r="EK321" s="26" t="str">
        <f>IFERROR(INDEX(BG$11:BG$2000,_xlfn.AGGREGATE(15,6,(ROW(BG$11:BG$2000)-ROW(BG$11)+1)/($AU$11:$AU$2000=$DY$8),ROWS(EK$11:EK321))),"")</f>
        <v/>
      </c>
      <c r="EL321" s="26" t="str">
        <f>IFERROR(INDEX(BH$11:BH$2000,_xlfn.AGGREGATE(15,6,(ROW(BH$11:BH$2000)-ROW(BH$11)+1)/($AU$11:$AU$2000=$DY$8),ROWS(EL$11:EL321))),"")</f>
        <v/>
      </c>
      <c r="EM321" s="26" t="str">
        <f>IFERROR(INDEX(BI$11:BI$2000,_xlfn.AGGREGATE(15,6,(ROW(BI$11:BI$2000)-ROW(BI$11)+1)/($AU$11:$AU$2000=$DY$8),ROWS(EM$11:EM321))),"")</f>
        <v/>
      </c>
      <c r="EN321" s="26" t="str">
        <f>IFERROR(INDEX(BJ$11:BJ$2000,_xlfn.AGGREGATE(15,6,(ROW(BJ$11:BJ$2000)-ROW(BJ$11)+1)/($AU$11:$AU$2000=$DY$8),ROWS(EN$11:EN321))),"")</f>
        <v/>
      </c>
      <c r="EO321" s="26" t="str">
        <f>IFERROR(INDEX(BK$11:BK$2000,_xlfn.AGGREGATE(15,6,(ROW(BK$11:BK$2000)-ROW(BK$11)+1)/($AU$11:$AU$2000=$DY$8),ROWS(EO$11:EO321))),"")</f>
        <v/>
      </c>
      <c r="EP321" s="26" t="str">
        <f>IFERROR(INDEX(BL$11:BL$2000,_xlfn.AGGREGATE(15,6,(ROW(BL$11:BL$2000)-ROW(BL$11)+1)/($AU$11:$AU$2000=$DY$8),ROWS(EP$11:EP321))),"")</f>
        <v/>
      </c>
      <c r="EQ321" s="26" t="str">
        <f>IFERROR(INDEX(BM$11:BM$2000,_xlfn.AGGREGATE(15,6,(ROW(BM$11:BM$2000)-ROW(BM$11)+1)/($AU$11:$AU$2000=$DY$8),ROWS(EQ$11:EQ321))),"")</f>
        <v/>
      </c>
      <c r="ER321" s="26" t="str">
        <f>IFERROR(INDEX(BN$11:BN$2000,_xlfn.AGGREGATE(15,6,(ROW(BN$11:BN$2000)-ROW(BN$11)+1)/($AU$11:$AU$2000=$DY$8),ROWS(ER$11:ER321))),"")</f>
        <v/>
      </c>
      <c r="ES321" s="26" t="str">
        <f>IFERROR(INDEX(BO$11:BO$2000,_xlfn.AGGREGATE(15,6,(ROW(BO$11:BO$2000)-ROW(BO$11)+1)/($AU$11:$AU$2000=$DY$8),ROWS(ES$11:ES321))),"")</f>
        <v/>
      </c>
      <c r="ET321" s="63" t="str">
        <f>IFERROR(INDEX(BP$11:BP$2000,_xlfn.AGGREGATE(15,6,(ROW(BP$11:BP$2000)-ROW(BP$11)+1)/($AU$11:$AU$2000=$DY$8),ROWS(ET$11:ET321))),"")</f>
        <v/>
      </c>
      <c r="EU321" s="25"/>
      <c r="EX321" s="25"/>
      <c r="EY321" s="25"/>
      <c r="EZ321" s="25"/>
      <c r="FA321" s="25"/>
      <c r="FB321" s="25"/>
      <c r="FC321" s="25"/>
      <c r="FD321" s="25"/>
      <c r="FE321" s="25"/>
      <c r="FF321" s="25"/>
      <c r="FG321" s="25"/>
      <c r="FH321" s="25"/>
      <c r="FI321" s="25"/>
      <c r="FJ321" s="25"/>
      <c r="FK321" s="25"/>
      <c r="FL321" s="25"/>
      <c r="FM321" s="25"/>
      <c r="FN321" s="25"/>
      <c r="FO321" s="25"/>
      <c r="FP321" s="25"/>
      <c r="FQ321" s="25"/>
      <c r="FR321" s="25"/>
      <c r="FS321" s="25"/>
      <c r="FT321" s="25"/>
      <c r="FU321" s="49"/>
      <c r="FV321" s="21"/>
      <c r="FW321" s="25"/>
      <c r="FX321" s="25"/>
      <c r="FY321" s="25"/>
      <c r="FZ321" s="25"/>
      <c r="GA321" s="25"/>
      <c r="GB321" s="25"/>
      <c r="GC321" s="25"/>
      <c r="GD321" s="25"/>
      <c r="GE321" s="25"/>
      <c r="GF321" s="25"/>
      <c r="GG321" s="25"/>
      <c r="GH321" s="25"/>
      <c r="GI321" s="25"/>
      <c r="GJ321" s="25"/>
      <c r="GK321" s="25"/>
      <c r="GL321" s="25"/>
      <c r="GM321" s="25"/>
      <c r="GN321" s="25"/>
    </row>
    <row r="322" spans="14:196" x14ac:dyDescent="0.3">
      <c r="N322" s="2"/>
      <c r="O322" s="25"/>
      <c r="P322" s="25"/>
      <c r="Q322" s="25"/>
      <c r="R322" s="25"/>
      <c r="S322" s="25"/>
      <c r="T322" s="25"/>
      <c r="U322" s="25"/>
      <c r="V322" s="2"/>
      <c r="W322" s="2"/>
      <c r="X322" s="2"/>
      <c r="Y322" s="25"/>
      <c r="Z322" s="25"/>
      <c r="AA322" s="25"/>
      <c r="AB322" s="2"/>
      <c r="AC322" s="25"/>
      <c r="AD322" s="25"/>
      <c r="AE322" s="25"/>
      <c r="AF322" s="25"/>
      <c r="AG322" s="25"/>
      <c r="AH322" s="25"/>
      <c r="AI322" s="25"/>
      <c r="AJ322" s="25"/>
      <c r="AK322" s="25"/>
      <c r="AL322" s="25"/>
      <c r="AM322" s="25"/>
      <c r="AN322" s="25"/>
      <c r="AO322" s="25"/>
      <c r="AP322" s="25"/>
      <c r="AQ322" s="25"/>
      <c r="AR322" s="142"/>
      <c r="AS322" s="18">
        <v>27</v>
      </c>
      <c r="AT322" s="26" t="s">
        <v>122</v>
      </c>
      <c r="AU322" s="4" t="str">
        <f t="shared" si="388"/>
        <v>PASS</v>
      </c>
      <c r="AV322" s="26">
        <v>1</v>
      </c>
      <c r="AW322" s="26">
        <v>1</v>
      </c>
      <c r="AX322" s="26">
        <v>3</v>
      </c>
      <c r="AY322" s="26">
        <v>3</v>
      </c>
      <c r="AZ322" s="26">
        <v>3</v>
      </c>
      <c r="BA322" s="26">
        <v>1</v>
      </c>
      <c r="BB322" s="26">
        <v>1</v>
      </c>
      <c r="BC322" s="26">
        <v>1</v>
      </c>
      <c r="BD322" s="26">
        <f t="shared" ref="BD322:BG322" si="439">BD289</f>
        <v>219</v>
      </c>
      <c r="BE322" s="26">
        <f t="shared" si="404"/>
        <v>246</v>
      </c>
      <c r="BF322" s="26">
        <f t="shared" si="439"/>
        <v>273</v>
      </c>
      <c r="BG322" s="63">
        <f t="shared" si="439"/>
        <v>27</v>
      </c>
      <c r="BH322" s="26"/>
      <c r="BI322" s="138">
        <f t="shared" si="390"/>
        <v>219</v>
      </c>
      <c r="BJ322" s="138">
        <f t="shared" si="391"/>
        <v>438</v>
      </c>
      <c r="BK322" s="138">
        <f t="shared" si="392"/>
        <v>711</v>
      </c>
      <c r="BL322" s="138">
        <f t="shared" si="393"/>
        <v>984</v>
      </c>
      <c r="BM322" s="138">
        <f t="shared" si="394"/>
        <v>1257</v>
      </c>
      <c r="BN322" s="138">
        <f t="shared" si="395"/>
        <v>1476</v>
      </c>
      <c r="BO322" s="138">
        <f t="shared" si="396"/>
        <v>1695</v>
      </c>
      <c r="BP322" s="138">
        <f t="shared" si="397"/>
        <v>0</v>
      </c>
      <c r="BQ322" s="26"/>
      <c r="BR322" s="26" t="str">
        <f t="shared" si="370"/>
        <v>yes3</v>
      </c>
      <c r="BS322" s="26" t="str">
        <f t="shared" si="376"/>
        <v>good</v>
      </c>
      <c r="BT322" s="26"/>
      <c r="BU322" s="26"/>
      <c r="BV322" s="1">
        <f t="shared" si="429"/>
        <v>0</v>
      </c>
      <c r="BW322" s="1">
        <f t="shared" si="429"/>
        <v>0</v>
      </c>
      <c r="BX322" s="1">
        <f t="shared" si="429"/>
        <v>0</v>
      </c>
      <c r="BY322" s="1">
        <f t="shared" si="429"/>
        <v>0</v>
      </c>
      <c r="BZ322" s="1">
        <f t="shared" si="429"/>
        <v>0</v>
      </c>
      <c r="CA322" s="1">
        <f t="shared" si="429"/>
        <v>0</v>
      </c>
      <c r="CB322" s="1">
        <f t="shared" si="429"/>
        <v>0</v>
      </c>
      <c r="CC322" s="1">
        <f t="shared" si="429"/>
        <v>0</v>
      </c>
      <c r="CD322" s="1">
        <f t="shared" si="429"/>
        <v>0</v>
      </c>
      <c r="CE322" s="1">
        <f t="shared" si="429"/>
        <v>0</v>
      </c>
      <c r="CF322" s="1">
        <f t="shared" si="430"/>
        <v>0</v>
      </c>
      <c r="CG322" s="1">
        <f t="shared" si="430"/>
        <v>0</v>
      </c>
      <c r="CH322" s="1">
        <f t="shared" si="430"/>
        <v>0</v>
      </c>
      <c r="CI322" s="1">
        <f t="shared" si="430"/>
        <v>0</v>
      </c>
      <c r="CJ322" s="1">
        <f t="shared" si="430"/>
        <v>0</v>
      </c>
      <c r="CK322" s="1">
        <f t="shared" si="430"/>
        <v>0</v>
      </c>
      <c r="CL322" s="1">
        <f t="shared" si="430"/>
        <v>0</v>
      </c>
      <c r="CM322" s="1">
        <f t="shared" si="430"/>
        <v>0</v>
      </c>
      <c r="CN322" s="1">
        <f t="shared" si="430"/>
        <v>0</v>
      </c>
      <c r="CO322" s="1">
        <f t="shared" si="430"/>
        <v>0</v>
      </c>
      <c r="CP322" s="1">
        <f t="shared" si="431"/>
        <v>0</v>
      </c>
      <c r="CQ322" s="1">
        <f t="shared" si="431"/>
        <v>0</v>
      </c>
      <c r="CR322" s="1">
        <f t="shared" si="431"/>
        <v>0</v>
      </c>
      <c r="CS322" s="1">
        <f t="shared" si="431"/>
        <v>0</v>
      </c>
      <c r="CT322" s="1">
        <f t="shared" si="431"/>
        <v>0</v>
      </c>
      <c r="CU322" s="1">
        <f t="shared" si="431"/>
        <v>0</v>
      </c>
      <c r="CV322" s="1">
        <f t="shared" si="431"/>
        <v>0</v>
      </c>
      <c r="CW322" s="1">
        <f t="shared" si="431"/>
        <v>0</v>
      </c>
      <c r="CX322" s="1">
        <f t="shared" si="431"/>
        <v>0</v>
      </c>
      <c r="CY322" s="1">
        <f t="shared" si="431"/>
        <v>0</v>
      </c>
      <c r="CZ322" s="1">
        <f t="shared" si="432"/>
        <v>0</v>
      </c>
      <c r="DA322" s="1">
        <f t="shared" si="432"/>
        <v>0</v>
      </c>
      <c r="DB322" s="1">
        <f t="shared" si="432"/>
        <v>0</v>
      </c>
      <c r="DC322" s="1">
        <f t="shared" si="432"/>
        <v>0</v>
      </c>
      <c r="DD322" s="1">
        <f t="shared" si="432"/>
        <v>0</v>
      </c>
      <c r="DE322" s="1">
        <f t="shared" si="432"/>
        <v>0</v>
      </c>
      <c r="DF322" s="1">
        <f t="shared" si="432"/>
        <v>0</v>
      </c>
      <c r="DG322" s="1">
        <f t="shared" si="432"/>
        <v>0</v>
      </c>
      <c r="DH322" s="1">
        <f t="shared" si="432"/>
        <v>0</v>
      </c>
      <c r="DI322" s="1">
        <f t="shared" si="432"/>
        <v>0</v>
      </c>
      <c r="DJ322" s="1">
        <f t="shared" si="433"/>
        <v>0</v>
      </c>
      <c r="DK322" s="1">
        <f t="shared" si="433"/>
        <v>0</v>
      </c>
      <c r="DL322" s="1">
        <f t="shared" si="433"/>
        <v>0</v>
      </c>
      <c r="DM322" s="1">
        <f t="shared" si="433"/>
        <v>0</v>
      </c>
      <c r="DN322" s="1">
        <f t="shared" si="433"/>
        <v>0</v>
      </c>
      <c r="DO322" s="1">
        <f t="shared" si="433"/>
        <v>0</v>
      </c>
      <c r="DP322" s="25"/>
      <c r="DS322" s="26"/>
      <c r="DT322" s="26"/>
      <c r="DU322" s="142"/>
      <c r="DV322" s="26"/>
      <c r="DW322" s="48">
        <v>309</v>
      </c>
      <c r="DX322" s="26" t="str">
        <f>IFERROR(INDEX(AT$11:AT$2000,_xlfn.AGGREGATE(15,6,(ROW(AT$11:AT$2000)-ROW(AT$11)+1)/($AU$11:$AU$2000=$DY$8),ROWS(DX$11:DX322))),"")</f>
        <v/>
      </c>
      <c r="DY322" s="4" t="str">
        <f>IFERROR(INDEX(AU$11:AU$2000,_xlfn.AGGREGATE(15,6,(ROW(AU$11:AU$2000)-ROW(AU$11)+1)/($AU$11:$AU$2000=$DY$8),ROWS(DY$11:DY322))),"")</f>
        <v/>
      </c>
      <c r="DZ322" s="26" t="str">
        <f>IFERROR(INDEX(AV$11:AV$2000,_xlfn.AGGREGATE(15,6,(ROW(AV$11:AV$2000)-ROW(AV$11)+1)/($AU$11:$AU$2000=$DY$8),ROWS(DZ$11:DZ322))),"")</f>
        <v/>
      </c>
      <c r="EA322" s="26" t="str">
        <f>IFERROR(INDEX(AW$11:AW$2000,_xlfn.AGGREGATE(15,6,(ROW(AW$11:AW$2000)-ROW(AW$11)+1)/($AU$11:$AU$2000=$DY$8),ROWS(EA$11:EA322))),"")</f>
        <v/>
      </c>
      <c r="EB322" s="26" t="str">
        <f>IFERROR(INDEX(AX$11:AX$2000,_xlfn.AGGREGATE(15,6,(ROW(AX$11:AX$2000)-ROW(AX$11)+1)/($AU$11:$AU$2000=$DY$8),ROWS(EB$11:EB322))),"")</f>
        <v/>
      </c>
      <c r="EC322" s="26" t="str">
        <f>IFERROR(INDEX(AY$11:AY$2000,_xlfn.AGGREGATE(15,6,(ROW(AY$11:AY$2000)-ROW(AY$11)+1)/($AU$11:$AU$2000=$DY$8),ROWS(EC$11:EC322))),"")</f>
        <v/>
      </c>
      <c r="ED322" s="26" t="str">
        <f>IFERROR(INDEX(AZ$11:AZ$2000,_xlfn.AGGREGATE(15,6,(ROW(AZ$11:AZ$2000)-ROW(AZ$11)+1)/($AU$11:$AU$2000=$DY$8),ROWS(ED$11:ED322))),"")</f>
        <v/>
      </c>
      <c r="EE322" s="26" t="str">
        <f>IFERROR(INDEX(BA$11:BA$2000,_xlfn.AGGREGATE(15,6,(ROW(BA$11:BA$2000)-ROW(BA$11)+1)/($AU$11:$AU$2000=$DY$8),ROWS(EE$11:EE322))),"")</f>
        <v/>
      </c>
      <c r="EF322" s="26" t="str">
        <f>IFERROR(INDEX(BB$11:BB$2000,_xlfn.AGGREGATE(15,6,(ROW(BB$11:BB$2000)-ROW(BB$11)+1)/($AU$11:$AU$2000=$DY$8),ROWS(EF$11:EF322))),"")</f>
        <v/>
      </c>
      <c r="EG322" s="26" t="str">
        <f>IFERROR(INDEX(BC$11:BC$2000,_xlfn.AGGREGATE(15,6,(ROW(BC$11:BC$2000)-ROW(BC$11)+1)/($AU$11:$AU$2000=$DY$8),ROWS(EG$11:EG322))),"")</f>
        <v/>
      </c>
      <c r="EH322" s="26" t="str">
        <f>IFERROR(INDEX(BD$11:BD$2000,_xlfn.AGGREGATE(15,6,(ROW(BD$11:BD$2000)-ROW(BD$11)+1)/($AU$11:$AU$2000=$DY$8),ROWS(EH$11:EH322))),"")</f>
        <v/>
      </c>
      <c r="EI322" s="26" t="str">
        <f>IFERROR(INDEX(BE$11:BE$2000,_xlfn.AGGREGATE(15,6,(ROW(BE$11:BE$2000)-ROW(BE$11)+1)/($AU$11:$AU$2000=$DY$8),ROWS(EI$11:EI322))),"")</f>
        <v/>
      </c>
      <c r="EJ322" s="26" t="str">
        <f>IFERROR(INDEX(BF$11:BF$2000,_xlfn.AGGREGATE(15,6,(ROW(BF$11:BF$2000)-ROW(BF$11)+1)/($AU$11:$AU$2000=$DY$8),ROWS(EJ$11:EJ322))),"")</f>
        <v/>
      </c>
      <c r="EK322" s="26" t="str">
        <f>IFERROR(INDEX(BG$11:BG$2000,_xlfn.AGGREGATE(15,6,(ROW(BG$11:BG$2000)-ROW(BG$11)+1)/($AU$11:$AU$2000=$DY$8),ROWS(EK$11:EK322))),"")</f>
        <v/>
      </c>
      <c r="EL322" s="26" t="str">
        <f>IFERROR(INDEX(BH$11:BH$2000,_xlfn.AGGREGATE(15,6,(ROW(BH$11:BH$2000)-ROW(BH$11)+1)/($AU$11:$AU$2000=$DY$8),ROWS(EL$11:EL322))),"")</f>
        <v/>
      </c>
      <c r="EM322" s="26" t="str">
        <f>IFERROR(INDEX(BI$11:BI$2000,_xlfn.AGGREGATE(15,6,(ROW(BI$11:BI$2000)-ROW(BI$11)+1)/($AU$11:$AU$2000=$DY$8),ROWS(EM$11:EM322))),"")</f>
        <v/>
      </c>
      <c r="EN322" s="26" t="str">
        <f>IFERROR(INDEX(BJ$11:BJ$2000,_xlfn.AGGREGATE(15,6,(ROW(BJ$11:BJ$2000)-ROW(BJ$11)+1)/($AU$11:$AU$2000=$DY$8),ROWS(EN$11:EN322))),"")</f>
        <v/>
      </c>
      <c r="EO322" s="26" t="str">
        <f>IFERROR(INDEX(BK$11:BK$2000,_xlfn.AGGREGATE(15,6,(ROW(BK$11:BK$2000)-ROW(BK$11)+1)/($AU$11:$AU$2000=$DY$8),ROWS(EO$11:EO322))),"")</f>
        <v/>
      </c>
      <c r="EP322" s="26" t="str">
        <f>IFERROR(INDEX(BL$11:BL$2000,_xlfn.AGGREGATE(15,6,(ROW(BL$11:BL$2000)-ROW(BL$11)+1)/($AU$11:$AU$2000=$DY$8),ROWS(EP$11:EP322))),"")</f>
        <v/>
      </c>
      <c r="EQ322" s="26" t="str">
        <f>IFERROR(INDEX(BM$11:BM$2000,_xlfn.AGGREGATE(15,6,(ROW(BM$11:BM$2000)-ROW(BM$11)+1)/($AU$11:$AU$2000=$DY$8),ROWS(EQ$11:EQ322))),"")</f>
        <v/>
      </c>
      <c r="ER322" s="26" t="str">
        <f>IFERROR(INDEX(BN$11:BN$2000,_xlfn.AGGREGATE(15,6,(ROW(BN$11:BN$2000)-ROW(BN$11)+1)/($AU$11:$AU$2000=$DY$8),ROWS(ER$11:ER322))),"")</f>
        <v/>
      </c>
      <c r="ES322" s="26" t="str">
        <f>IFERROR(INDEX(BO$11:BO$2000,_xlfn.AGGREGATE(15,6,(ROW(BO$11:BO$2000)-ROW(BO$11)+1)/($AU$11:$AU$2000=$DY$8),ROWS(ES$11:ES322))),"")</f>
        <v/>
      </c>
      <c r="ET322" s="63" t="str">
        <f>IFERROR(INDEX(BP$11:BP$2000,_xlfn.AGGREGATE(15,6,(ROW(BP$11:BP$2000)-ROW(BP$11)+1)/($AU$11:$AU$2000=$DY$8),ROWS(ET$11:ET322))),"")</f>
        <v/>
      </c>
      <c r="EU322" s="25"/>
      <c r="EX322" s="25"/>
      <c r="EY322" s="25"/>
      <c r="EZ322" s="25"/>
      <c r="FA322" s="25"/>
      <c r="FB322" s="25"/>
      <c r="FC322" s="25"/>
      <c r="FD322" s="25"/>
      <c r="FE322" s="25"/>
      <c r="FF322" s="25"/>
      <c r="FG322" s="25"/>
      <c r="FH322" s="25"/>
      <c r="FI322" s="25"/>
      <c r="FJ322" s="25"/>
      <c r="FK322" s="25"/>
      <c r="FL322" s="25"/>
      <c r="FM322" s="25"/>
      <c r="FN322" s="25"/>
      <c r="FO322" s="25"/>
      <c r="FP322" s="25"/>
      <c r="FQ322" s="25"/>
      <c r="FR322" s="25"/>
      <c r="FS322" s="25"/>
      <c r="FT322" s="25"/>
      <c r="FU322" s="49"/>
      <c r="FV322" s="21"/>
      <c r="FW322" s="25"/>
      <c r="FX322" s="25"/>
      <c r="FY322" s="25"/>
      <c r="FZ322" s="25"/>
      <c r="GA322" s="25"/>
      <c r="GB322" s="25"/>
      <c r="GC322" s="25"/>
      <c r="GD322" s="25"/>
      <c r="GE322" s="25"/>
      <c r="GF322" s="25"/>
      <c r="GG322" s="25"/>
      <c r="GH322" s="25"/>
      <c r="GI322" s="25"/>
      <c r="GJ322" s="25"/>
      <c r="GK322" s="25"/>
      <c r="GL322" s="25"/>
      <c r="GM322" s="25"/>
      <c r="GN322" s="25"/>
    </row>
    <row r="323" spans="14:196" x14ac:dyDescent="0.3">
      <c r="N323" s="2"/>
      <c r="O323" s="25"/>
      <c r="P323" s="25"/>
      <c r="Q323" s="25"/>
      <c r="R323" s="25"/>
      <c r="S323" s="25"/>
      <c r="T323" s="25"/>
      <c r="U323" s="25"/>
      <c r="V323" s="2"/>
      <c r="W323" s="2"/>
      <c r="X323" s="2"/>
      <c r="Y323" s="25"/>
      <c r="Z323" s="25"/>
      <c r="AA323" s="25"/>
      <c r="AB323" s="2"/>
      <c r="AC323" s="25"/>
      <c r="AD323" s="25"/>
      <c r="AE323" s="25"/>
      <c r="AF323" s="25"/>
      <c r="AG323" s="25"/>
      <c r="AH323" s="25"/>
      <c r="AI323" s="25"/>
      <c r="AJ323" s="25"/>
      <c r="AK323" s="25"/>
      <c r="AL323" s="25"/>
      <c r="AM323" s="25"/>
      <c r="AN323" s="25"/>
      <c r="AO323" s="25"/>
      <c r="AP323" s="25"/>
      <c r="AQ323" s="25"/>
      <c r="AR323" s="142"/>
      <c r="AS323" s="18">
        <v>28</v>
      </c>
      <c r="AT323" s="26" t="s">
        <v>122</v>
      </c>
      <c r="AU323" s="4" t="str">
        <f t="shared" si="388"/>
        <v>PASS</v>
      </c>
      <c r="AV323" s="26">
        <v>1</v>
      </c>
      <c r="AW323" s="26">
        <v>1</v>
      </c>
      <c r="AX323" s="26">
        <v>3</v>
      </c>
      <c r="AY323" s="26">
        <v>3</v>
      </c>
      <c r="AZ323" s="26">
        <v>3</v>
      </c>
      <c r="BA323" s="26">
        <v>1</v>
      </c>
      <c r="BB323" s="26">
        <v>1</v>
      </c>
      <c r="BC323" s="26">
        <v>1</v>
      </c>
      <c r="BD323" s="26">
        <f t="shared" ref="BD323:BG323" si="440">BD290</f>
        <v>218</v>
      </c>
      <c r="BE323" s="26">
        <f t="shared" si="404"/>
        <v>246</v>
      </c>
      <c r="BF323" s="26">
        <f t="shared" si="440"/>
        <v>274</v>
      </c>
      <c r="BG323" s="63">
        <f t="shared" si="440"/>
        <v>28</v>
      </c>
      <c r="BH323" s="26"/>
      <c r="BI323" s="138">
        <f t="shared" si="390"/>
        <v>218</v>
      </c>
      <c r="BJ323" s="138">
        <f t="shared" si="391"/>
        <v>436</v>
      </c>
      <c r="BK323" s="138">
        <f t="shared" si="392"/>
        <v>710</v>
      </c>
      <c r="BL323" s="138">
        <f t="shared" si="393"/>
        <v>984</v>
      </c>
      <c r="BM323" s="138">
        <f t="shared" si="394"/>
        <v>1258</v>
      </c>
      <c r="BN323" s="138">
        <f t="shared" si="395"/>
        <v>1476</v>
      </c>
      <c r="BO323" s="138">
        <f t="shared" si="396"/>
        <v>1694</v>
      </c>
      <c r="BP323" s="138">
        <f t="shared" si="397"/>
        <v>0</v>
      </c>
      <c r="BQ323" s="26"/>
      <c r="BR323" s="26" t="str">
        <f t="shared" si="370"/>
        <v>yes3</v>
      </c>
      <c r="BS323" s="26" t="str">
        <f t="shared" si="376"/>
        <v>good</v>
      </c>
      <c r="BT323" s="26"/>
      <c r="BU323" s="26"/>
      <c r="BV323" s="1">
        <f t="shared" si="429"/>
        <v>0</v>
      </c>
      <c r="BW323" s="1">
        <f t="shared" si="429"/>
        <v>0</v>
      </c>
      <c r="BX323" s="1">
        <f t="shared" si="429"/>
        <v>0</v>
      </c>
      <c r="BY323" s="1">
        <f t="shared" si="429"/>
        <v>0</v>
      </c>
      <c r="BZ323" s="1">
        <f t="shared" si="429"/>
        <v>0</v>
      </c>
      <c r="CA323" s="1">
        <f t="shared" si="429"/>
        <v>0</v>
      </c>
      <c r="CB323" s="1">
        <f t="shared" si="429"/>
        <v>0</v>
      </c>
      <c r="CC323" s="1">
        <f t="shared" si="429"/>
        <v>0</v>
      </c>
      <c r="CD323" s="1">
        <f t="shared" si="429"/>
        <v>0</v>
      </c>
      <c r="CE323" s="1">
        <f t="shared" si="429"/>
        <v>0</v>
      </c>
      <c r="CF323" s="1">
        <f t="shared" si="430"/>
        <v>0</v>
      </c>
      <c r="CG323" s="1">
        <f t="shared" si="430"/>
        <v>0</v>
      </c>
      <c r="CH323" s="1">
        <f t="shared" si="430"/>
        <v>0</v>
      </c>
      <c r="CI323" s="1">
        <f t="shared" si="430"/>
        <v>0</v>
      </c>
      <c r="CJ323" s="1">
        <f t="shared" si="430"/>
        <v>0</v>
      </c>
      <c r="CK323" s="1">
        <f t="shared" si="430"/>
        <v>0</v>
      </c>
      <c r="CL323" s="1">
        <f t="shared" si="430"/>
        <v>0</v>
      </c>
      <c r="CM323" s="1">
        <f t="shared" si="430"/>
        <v>0</v>
      </c>
      <c r="CN323" s="1">
        <f t="shared" si="430"/>
        <v>0</v>
      </c>
      <c r="CO323" s="1">
        <f t="shared" si="430"/>
        <v>0</v>
      </c>
      <c r="CP323" s="1">
        <f t="shared" si="431"/>
        <v>0</v>
      </c>
      <c r="CQ323" s="1">
        <f t="shared" si="431"/>
        <v>0</v>
      </c>
      <c r="CR323" s="1">
        <f t="shared" si="431"/>
        <v>0</v>
      </c>
      <c r="CS323" s="1">
        <f t="shared" si="431"/>
        <v>0</v>
      </c>
      <c r="CT323" s="1">
        <f t="shared" si="431"/>
        <v>0</v>
      </c>
      <c r="CU323" s="1">
        <f t="shared" si="431"/>
        <v>0</v>
      </c>
      <c r="CV323" s="1">
        <f t="shared" si="431"/>
        <v>0</v>
      </c>
      <c r="CW323" s="1">
        <f t="shared" si="431"/>
        <v>0</v>
      </c>
      <c r="CX323" s="1">
        <f t="shared" si="431"/>
        <v>0</v>
      </c>
      <c r="CY323" s="1">
        <f t="shared" si="431"/>
        <v>0</v>
      </c>
      <c r="CZ323" s="1">
        <f t="shared" si="432"/>
        <v>0</v>
      </c>
      <c r="DA323" s="1">
        <f t="shared" si="432"/>
        <v>0</v>
      </c>
      <c r="DB323" s="1">
        <f t="shared" si="432"/>
        <v>0</v>
      </c>
      <c r="DC323" s="1">
        <f t="shared" si="432"/>
        <v>0</v>
      </c>
      <c r="DD323" s="1">
        <f t="shared" si="432"/>
        <v>0</v>
      </c>
      <c r="DE323" s="1">
        <f t="shared" si="432"/>
        <v>0</v>
      </c>
      <c r="DF323" s="1">
        <f t="shared" si="432"/>
        <v>0</v>
      </c>
      <c r="DG323" s="1">
        <f t="shared" si="432"/>
        <v>0</v>
      </c>
      <c r="DH323" s="1">
        <f t="shared" si="432"/>
        <v>0</v>
      </c>
      <c r="DI323" s="1">
        <f t="shared" si="432"/>
        <v>0</v>
      </c>
      <c r="DJ323" s="1">
        <f t="shared" si="433"/>
        <v>0</v>
      </c>
      <c r="DK323" s="1">
        <f t="shared" si="433"/>
        <v>0</v>
      </c>
      <c r="DL323" s="1">
        <f t="shared" si="433"/>
        <v>0</v>
      </c>
      <c r="DM323" s="1">
        <f t="shared" si="433"/>
        <v>0</v>
      </c>
      <c r="DN323" s="1">
        <f t="shared" si="433"/>
        <v>0</v>
      </c>
      <c r="DO323" s="1">
        <f t="shared" si="433"/>
        <v>0</v>
      </c>
      <c r="DP323" s="25"/>
      <c r="DS323" s="26"/>
      <c r="DT323" s="26"/>
      <c r="DU323" s="142"/>
      <c r="DV323" s="26"/>
      <c r="DW323" s="48">
        <v>310</v>
      </c>
      <c r="DX323" s="26" t="str">
        <f>IFERROR(INDEX(AT$11:AT$2000,_xlfn.AGGREGATE(15,6,(ROW(AT$11:AT$2000)-ROW(AT$11)+1)/($AU$11:$AU$2000=$DY$8),ROWS(DX$11:DX323))),"")</f>
        <v/>
      </c>
      <c r="DY323" s="4" t="str">
        <f>IFERROR(INDEX(AU$11:AU$2000,_xlfn.AGGREGATE(15,6,(ROW(AU$11:AU$2000)-ROW(AU$11)+1)/($AU$11:$AU$2000=$DY$8),ROWS(DY$11:DY323))),"")</f>
        <v/>
      </c>
      <c r="DZ323" s="26" t="str">
        <f>IFERROR(INDEX(AV$11:AV$2000,_xlfn.AGGREGATE(15,6,(ROW(AV$11:AV$2000)-ROW(AV$11)+1)/($AU$11:$AU$2000=$DY$8),ROWS(DZ$11:DZ323))),"")</f>
        <v/>
      </c>
      <c r="EA323" s="26" t="str">
        <f>IFERROR(INDEX(AW$11:AW$2000,_xlfn.AGGREGATE(15,6,(ROW(AW$11:AW$2000)-ROW(AW$11)+1)/($AU$11:$AU$2000=$DY$8),ROWS(EA$11:EA323))),"")</f>
        <v/>
      </c>
      <c r="EB323" s="26" t="str">
        <f>IFERROR(INDEX(AX$11:AX$2000,_xlfn.AGGREGATE(15,6,(ROW(AX$11:AX$2000)-ROW(AX$11)+1)/($AU$11:$AU$2000=$DY$8),ROWS(EB$11:EB323))),"")</f>
        <v/>
      </c>
      <c r="EC323" s="26" t="str">
        <f>IFERROR(INDEX(AY$11:AY$2000,_xlfn.AGGREGATE(15,6,(ROW(AY$11:AY$2000)-ROW(AY$11)+1)/($AU$11:$AU$2000=$DY$8),ROWS(EC$11:EC323))),"")</f>
        <v/>
      </c>
      <c r="ED323" s="26" t="str">
        <f>IFERROR(INDEX(AZ$11:AZ$2000,_xlfn.AGGREGATE(15,6,(ROW(AZ$11:AZ$2000)-ROW(AZ$11)+1)/($AU$11:$AU$2000=$DY$8),ROWS(ED$11:ED323))),"")</f>
        <v/>
      </c>
      <c r="EE323" s="26" t="str">
        <f>IFERROR(INDEX(BA$11:BA$2000,_xlfn.AGGREGATE(15,6,(ROW(BA$11:BA$2000)-ROW(BA$11)+1)/($AU$11:$AU$2000=$DY$8),ROWS(EE$11:EE323))),"")</f>
        <v/>
      </c>
      <c r="EF323" s="26" t="str">
        <f>IFERROR(INDEX(BB$11:BB$2000,_xlfn.AGGREGATE(15,6,(ROW(BB$11:BB$2000)-ROW(BB$11)+1)/($AU$11:$AU$2000=$DY$8),ROWS(EF$11:EF323))),"")</f>
        <v/>
      </c>
      <c r="EG323" s="26" t="str">
        <f>IFERROR(INDEX(BC$11:BC$2000,_xlfn.AGGREGATE(15,6,(ROW(BC$11:BC$2000)-ROW(BC$11)+1)/($AU$11:$AU$2000=$DY$8),ROWS(EG$11:EG323))),"")</f>
        <v/>
      </c>
      <c r="EH323" s="26" t="str">
        <f>IFERROR(INDEX(BD$11:BD$2000,_xlfn.AGGREGATE(15,6,(ROW(BD$11:BD$2000)-ROW(BD$11)+1)/($AU$11:$AU$2000=$DY$8),ROWS(EH$11:EH323))),"")</f>
        <v/>
      </c>
      <c r="EI323" s="26" t="str">
        <f>IFERROR(INDEX(BE$11:BE$2000,_xlfn.AGGREGATE(15,6,(ROW(BE$11:BE$2000)-ROW(BE$11)+1)/($AU$11:$AU$2000=$DY$8),ROWS(EI$11:EI323))),"")</f>
        <v/>
      </c>
      <c r="EJ323" s="26" t="str">
        <f>IFERROR(INDEX(BF$11:BF$2000,_xlfn.AGGREGATE(15,6,(ROW(BF$11:BF$2000)-ROW(BF$11)+1)/($AU$11:$AU$2000=$DY$8),ROWS(EJ$11:EJ323))),"")</f>
        <v/>
      </c>
      <c r="EK323" s="26" t="str">
        <f>IFERROR(INDEX(BG$11:BG$2000,_xlfn.AGGREGATE(15,6,(ROW(BG$11:BG$2000)-ROW(BG$11)+1)/($AU$11:$AU$2000=$DY$8),ROWS(EK$11:EK323))),"")</f>
        <v/>
      </c>
      <c r="EL323" s="26" t="str">
        <f>IFERROR(INDEX(BH$11:BH$2000,_xlfn.AGGREGATE(15,6,(ROW(BH$11:BH$2000)-ROW(BH$11)+1)/($AU$11:$AU$2000=$DY$8),ROWS(EL$11:EL323))),"")</f>
        <v/>
      </c>
      <c r="EM323" s="26" t="str">
        <f>IFERROR(INDEX(BI$11:BI$2000,_xlfn.AGGREGATE(15,6,(ROW(BI$11:BI$2000)-ROW(BI$11)+1)/($AU$11:$AU$2000=$DY$8),ROWS(EM$11:EM323))),"")</f>
        <v/>
      </c>
      <c r="EN323" s="26" t="str">
        <f>IFERROR(INDEX(BJ$11:BJ$2000,_xlfn.AGGREGATE(15,6,(ROW(BJ$11:BJ$2000)-ROW(BJ$11)+1)/($AU$11:$AU$2000=$DY$8),ROWS(EN$11:EN323))),"")</f>
        <v/>
      </c>
      <c r="EO323" s="26" t="str">
        <f>IFERROR(INDEX(BK$11:BK$2000,_xlfn.AGGREGATE(15,6,(ROW(BK$11:BK$2000)-ROW(BK$11)+1)/($AU$11:$AU$2000=$DY$8),ROWS(EO$11:EO323))),"")</f>
        <v/>
      </c>
      <c r="EP323" s="26" t="str">
        <f>IFERROR(INDEX(BL$11:BL$2000,_xlfn.AGGREGATE(15,6,(ROW(BL$11:BL$2000)-ROW(BL$11)+1)/($AU$11:$AU$2000=$DY$8),ROWS(EP$11:EP323))),"")</f>
        <v/>
      </c>
      <c r="EQ323" s="26" t="str">
        <f>IFERROR(INDEX(BM$11:BM$2000,_xlfn.AGGREGATE(15,6,(ROW(BM$11:BM$2000)-ROW(BM$11)+1)/($AU$11:$AU$2000=$DY$8),ROWS(EQ$11:EQ323))),"")</f>
        <v/>
      </c>
      <c r="ER323" s="26" t="str">
        <f>IFERROR(INDEX(BN$11:BN$2000,_xlfn.AGGREGATE(15,6,(ROW(BN$11:BN$2000)-ROW(BN$11)+1)/($AU$11:$AU$2000=$DY$8),ROWS(ER$11:ER323))),"")</f>
        <v/>
      </c>
      <c r="ES323" s="26" t="str">
        <f>IFERROR(INDEX(BO$11:BO$2000,_xlfn.AGGREGATE(15,6,(ROW(BO$11:BO$2000)-ROW(BO$11)+1)/($AU$11:$AU$2000=$DY$8),ROWS(ES$11:ES323))),"")</f>
        <v/>
      </c>
      <c r="ET323" s="63" t="str">
        <f>IFERROR(INDEX(BP$11:BP$2000,_xlfn.AGGREGATE(15,6,(ROW(BP$11:BP$2000)-ROW(BP$11)+1)/($AU$11:$AU$2000=$DY$8),ROWS(ET$11:ET323))),"")</f>
        <v/>
      </c>
      <c r="EU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49"/>
      <c r="FV323" s="21"/>
      <c r="FW323" s="25"/>
      <c r="FX323" s="25"/>
      <c r="FY323" s="25"/>
      <c r="FZ323" s="25"/>
      <c r="GA323" s="25"/>
      <c r="GB323" s="25"/>
      <c r="GC323" s="25"/>
      <c r="GD323" s="25"/>
      <c r="GE323" s="25"/>
      <c r="GF323" s="25"/>
      <c r="GG323" s="25"/>
      <c r="GH323" s="25"/>
      <c r="GI323" s="25"/>
      <c r="GJ323" s="25"/>
      <c r="GK323" s="25"/>
      <c r="GL323" s="25"/>
      <c r="GM323" s="25"/>
      <c r="GN323" s="25"/>
    </row>
    <row r="324" spans="14:196" x14ac:dyDescent="0.3">
      <c r="N324" s="2"/>
      <c r="O324" s="25"/>
      <c r="P324" s="25"/>
      <c r="Q324" s="25"/>
      <c r="R324" s="25"/>
      <c r="S324" s="25"/>
      <c r="T324" s="25"/>
      <c r="U324" s="25"/>
      <c r="V324" s="2"/>
      <c r="W324" s="2"/>
      <c r="X324" s="2"/>
      <c r="Y324" s="25"/>
      <c r="Z324" s="25"/>
      <c r="AA324" s="25"/>
      <c r="AB324" s="2"/>
      <c r="AC324" s="25"/>
      <c r="AD324" s="25"/>
      <c r="AE324" s="25"/>
      <c r="AF324" s="25"/>
      <c r="AG324" s="25"/>
      <c r="AH324" s="25"/>
      <c r="AI324" s="25"/>
      <c r="AJ324" s="25"/>
      <c r="AK324" s="25"/>
      <c r="AL324" s="25"/>
      <c r="AM324" s="25"/>
      <c r="AN324" s="25"/>
      <c r="AO324" s="25"/>
      <c r="AP324" s="25"/>
      <c r="AQ324" s="25"/>
      <c r="AR324" s="142"/>
      <c r="AS324" s="18">
        <v>29</v>
      </c>
      <c r="AT324" s="26" t="s">
        <v>122</v>
      </c>
      <c r="AU324" s="4" t="str">
        <f t="shared" si="388"/>
        <v>PASS</v>
      </c>
      <c r="AV324" s="26">
        <v>1</v>
      </c>
      <c r="AW324" s="26">
        <v>1</v>
      </c>
      <c r="AX324" s="26">
        <v>3</v>
      </c>
      <c r="AY324" s="26">
        <v>3</v>
      </c>
      <c r="AZ324" s="26">
        <v>3</v>
      </c>
      <c r="BA324" s="26">
        <v>1</v>
      </c>
      <c r="BB324" s="26">
        <v>1</v>
      </c>
      <c r="BC324" s="26">
        <v>1</v>
      </c>
      <c r="BD324" s="26">
        <f t="shared" ref="BD324:BG324" si="441">BD291</f>
        <v>217</v>
      </c>
      <c r="BE324" s="26">
        <f t="shared" si="404"/>
        <v>246</v>
      </c>
      <c r="BF324" s="26">
        <f t="shared" si="441"/>
        <v>275</v>
      </c>
      <c r="BG324" s="63">
        <f t="shared" si="441"/>
        <v>29</v>
      </c>
      <c r="BH324" s="26"/>
      <c r="BI324" s="138">
        <f t="shared" si="390"/>
        <v>217</v>
      </c>
      <c r="BJ324" s="138">
        <f t="shared" si="391"/>
        <v>434</v>
      </c>
      <c r="BK324" s="138">
        <f t="shared" si="392"/>
        <v>709</v>
      </c>
      <c r="BL324" s="138">
        <f t="shared" si="393"/>
        <v>984</v>
      </c>
      <c r="BM324" s="138">
        <f t="shared" si="394"/>
        <v>1259</v>
      </c>
      <c r="BN324" s="138">
        <f t="shared" si="395"/>
        <v>1476</v>
      </c>
      <c r="BO324" s="138">
        <f t="shared" si="396"/>
        <v>1693</v>
      </c>
      <c r="BP324" s="138">
        <f t="shared" si="397"/>
        <v>0</v>
      </c>
      <c r="BQ324" s="26"/>
      <c r="BR324" s="26" t="str">
        <f t="shared" si="370"/>
        <v>yes3</v>
      </c>
      <c r="BS324" s="26" t="str">
        <f t="shared" si="376"/>
        <v>good</v>
      </c>
      <c r="BT324" s="26"/>
      <c r="BU324" s="26"/>
      <c r="BV324" s="1">
        <f t="shared" si="429"/>
        <v>0</v>
      </c>
      <c r="BW324" s="1">
        <f t="shared" si="429"/>
        <v>0</v>
      </c>
      <c r="BX324" s="1">
        <f t="shared" si="429"/>
        <v>0</v>
      </c>
      <c r="BY324" s="1">
        <f t="shared" si="429"/>
        <v>0</v>
      </c>
      <c r="BZ324" s="1">
        <f t="shared" si="429"/>
        <v>0</v>
      </c>
      <c r="CA324" s="1">
        <f t="shared" si="429"/>
        <v>0</v>
      </c>
      <c r="CB324" s="1">
        <f t="shared" si="429"/>
        <v>0</v>
      </c>
      <c r="CC324" s="1">
        <f t="shared" si="429"/>
        <v>0</v>
      </c>
      <c r="CD324" s="1">
        <f t="shared" si="429"/>
        <v>0</v>
      </c>
      <c r="CE324" s="1">
        <f t="shared" si="429"/>
        <v>0</v>
      </c>
      <c r="CF324" s="1">
        <f t="shared" si="430"/>
        <v>0</v>
      </c>
      <c r="CG324" s="1">
        <f t="shared" si="430"/>
        <v>0</v>
      </c>
      <c r="CH324" s="1">
        <f t="shared" si="430"/>
        <v>0</v>
      </c>
      <c r="CI324" s="1">
        <f t="shared" si="430"/>
        <v>0</v>
      </c>
      <c r="CJ324" s="1">
        <f t="shared" si="430"/>
        <v>0</v>
      </c>
      <c r="CK324" s="1">
        <f t="shared" si="430"/>
        <v>0</v>
      </c>
      <c r="CL324" s="1">
        <f t="shared" si="430"/>
        <v>0</v>
      </c>
      <c r="CM324" s="1">
        <f t="shared" si="430"/>
        <v>0</v>
      </c>
      <c r="CN324" s="1">
        <f t="shared" si="430"/>
        <v>0</v>
      </c>
      <c r="CO324" s="1">
        <f t="shared" si="430"/>
        <v>0</v>
      </c>
      <c r="CP324" s="1">
        <f t="shared" si="431"/>
        <v>0</v>
      </c>
      <c r="CQ324" s="1">
        <f t="shared" si="431"/>
        <v>0</v>
      </c>
      <c r="CR324" s="1">
        <f t="shared" si="431"/>
        <v>0</v>
      </c>
      <c r="CS324" s="1">
        <f t="shared" si="431"/>
        <v>0</v>
      </c>
      <c r="CT324" s="1">
        <f t="shared" si="431"/>
        <v>0</v>
      </c>
      <c r="CU324" s="1">
        <f t="shared" si="431"/>
        <v>0</v>
      </c>
      <c r="CV324" s="1">
        <f t="shared" si="431"/>
        <v>0</v>
      </c>
      <c r="CW324" s="1">
        <f t="shared" si="431"/>
        <v>0</v>
      </c>
      <c r="CX324" s="1">
        <f t="shared" si="431"/>
        <v>0</v>
      </c>
      <c r="CY324" s="1">
        <f t="shared" si="431"/>
        <v>0</v>
      </c>
      <c r="CZ324" s="1">
        <f t="shared" si="432"/>
        <v>0</v>
      </c>
      <c r="DA324" s="1">
        <f t="shared" si="432"/>
        <v>0</v>
      </c>
      <c r="DB324" s="1">
        <f t="shared" si="432"/>
        <v>0</v>
      </c>
      <c r="DC324" s="1">
        <f t="shared" si="432"/>
        <v>0</v>
      </c>
      <c r="DD324" s="1">
        <f t="shared" si="432"/>
        <v>0</v>
      </c>
      <c r="DE324" s="1">
        <f t="shared" si="432"/>
        <v>0</v>
      </c>
      <c r="DF324" s="1">
        <f t="shared" si="432"/>
        <v>0</v>
      </c>
      <c r="DG324" s="1">
        <f t="shared" si="432"/>
        <v>0</v>
      </c>
      <c r="DH324" s="1">
        <f t="shared" si="432"/>
        <v>0</v>
      </c>
      <c r="DI324" s="1">
        <f t="shared" si="432"/>
        <v>0</v>
      </c>
      <c r="DJ324" s="1">
        <f t="shared" si="433"/>
        <v>0</v>
      </c>
      <c r="DK324" s="1">
        <f t="shared" si="433"/>
        <v>0</v>
      </c>
      <c r="DL324" s="1">
        <f t="shared" si="433"/>
        <v>0</v>
      </c>
      <c r="DM324" s="1">
        <f t="shared" si="433"/>
        <v>0</v>
      </c>
      <c r="DN324" s="1">
        <f t="shared" si="433"/>
        <v>0</v>
      </c>
      <c r="DO324" s="1">
        <f t="shared" si="433"/>
        <v>0</v>
      </c>
      <c r="DP324" s="25"/>
      <c r="DS324" s="26"/>
      <c r="DT324" s="26"/>
      <c r="DU324" s="142"/>
      <c r="DV324" s="26"/>
      <c r="DW324" s="48">
        <v>311</v>
      </c>
      <c r="DX324" s="26" t="str">
        <f>IFERROR(INDEX(AT$11:AT$2000,_xlfn.AGGREGATE(15,6,(ROW(AT$11:AT$2000)-ROW(AT$11)+1)/($AU$11:$AU$2000=$DY$8),ROWS(DX$11:DX324))),"")</f>
        <v/>
      </c>
      <c r="DY324" s="4" t="str">
        <f>IFERROR(INDEX(AU$11:AU$2000,_xlfn.AGGREGATE(15,6,(ROW(AU$11:AU$2000)-ROW(AU$11)+1)/($AU$11:$AU$2000=$DY$8),ROWS(DY$11:DY324))),"")</f>
        <v/>
      </c>
      <c r="DZ324" s="26" t="str">
        <f>IFERROR(INDEX(AV$11:AV$2000,_xlfn.AGGREGATE(15,6,(ROW(AV$11:AV$2000)-ROW(AV$11)+1)/($AU$11:$AU$2000=$DY$8),ROWS(DZ$11:DZ324))),"")</f>
        <v/>
      </c>
      <c r="EA324" s="26" t="str">
        <f>IFERROR(INDEX(AW$11:AW$2000,_xlfn.AGGREGATE(15,6,(ROW(AW$11:AW$2000)-ROW(AW$11)+1)/($AU$11:$AU$2000=$DY$8),ROWS(EA$11:EA324))),"")</f>
        <v/>
      </c>
      <c r="EB324" s="26" t="str">
        <f>IFERROR(INDEX(AX$11:AX$2000,_xlfn.AGGREGATE(15,6,(ROW(AX$11:AX$2000)-ROW(AX$11)+1)/($AU$11:$AU$2000=$DY$8),ROWS(EB$11:EB324))),"")</f>
        <v/>
      </c>
      <c r="EC324" s="26" t="str">
        <f>IFERROR(INDEX(AY$11:AY$2000,_xlfn.AGGREGATE(15,6,(ROW(AY$11:AY$2000)-ROW(AY$11)+1)/($AU$11:$AU$2000=$DY$8),ROWS(EC$11:EC324))),"")</f>
        <v/>
      </c>
      <c r="ED324" s="26" t="str">
        <f>IFERROR(INDEX(AZ$11:AZ$2000,_xlfn.AGGREGATE(15,6,(ROW(AZ$11:AZ$2000)-ROW(AZ$11)+1)/($AU$11:$AU$2000=$DY$8),ROWS(ED$11:ED324))),"")</f>
        <v/>
      </c>
      <c r="EE324" s="26" t="str">
        <f>IFERROR(INDEX(BA$11:BA$2000,_xlfn.AGGREGATE(15,6,(ROW(BA$11:BA$2000)-ROW(BA$11)+1)/($AU$11:$AU$2000=$DY$8),ROWS(EE$11:EE324))),"")</f>
        <v/>
      </c>
      <c r="EF324" s="26" t="str">
        <f>IFERROR(INDEX(BB$11:BB$2000,_xlfn.AGGREGATE(15,6,(ROW(BB$11:BB$2000)-ROW(BB$11)+1)/($AU$11:$AU$2000=$DY$8),ROWS(EF$11:EF324))),"")</f>
        <v/>
      </c>
      <c r="EG324" s="26" t="str">
        <f>IFERROR(INDEX(BC$11:BC$2000,_xlfn.AGGREGATE(15,6,(ROW(BC$11:BC$2000)-ROW(BC$11)+1)/($AU$11:$AU$2000=$DY$8),ROWS(EG$11:EG324))),"")</f>
        <v/>
      </c>
      <c r="EH324" s="26" t="str">
        <f>IFERROR(INDEX(BD$11:BD$2000,_xlfn.AGGREGATE(15,6,(ROW(BD$11:BD$2000)-ROW(BD$11)+1)/($AU$11:$AU$2000=$DY$8),ROWS(EH$11:EH324))),"")</f>
        <v/>
      </c>
      <c r="EI324" s="26" t="str">
        <f>IFERROR(INDEX(BE$11:BE$2000,_xlfn.AGGREGATE(15,6,(ROW(BE$11:BE$2000)-ROW(BE$11)+1)/($AU$11:$AU$2000=$DY$8),ROWS(EI$11:EI324))),"")</f>
        <v/>
      </c>
      <c r="EJ324" s="26" t="str">
        <f>IFERROR(INDEX(BF$11:BF$2000,_xlfn.AGGREGATE(15,6,(ROW(BF$11:BF$2000)-ROW(BF$11)+1)/($AU$11:$AU$2000=$DY$8),ROWS(EJ$11:EJ324))),"")</f>
        <v/>
      </c>
      <c r="EK324" s="26" t="str">
        <f>IFERROR(INDEX(BG$11:BG$2000,_xlfn.AGGREGATE(15,6,(ROW(BG$11:BG$2000)-ROW(BG$11)+1)/($AU$11:$AU$2000=$DY$8),ROWS(EK$11:EK324))),"")</f>
        <v/>
      </c>
      <c r="EL324" s="26" t="str">
        <f>IFERROR(INDEX(BH$11:BH$2000,_xlfn.AGGREGATE(15,6,(ROW(BH$11:BH$2000)-ROW(BH$11)+1)/($AU$11:$AU$2000=$DY$8),ROWS(EL$11:EL324))),"")</f>
        <v/>
      </c>
      <c r="EM324" s="26" t="str">
        <f>IFERROR(INDEX(BI$11:BI$2000,_xlfn.AGGREGATE(15,6,(ROW(BI$11:BI$2000)-ROW(BI$11)+1)/($AU$11:$AU$2000=$DY$8),ROWS(EM$11:EM324))),"")</f>
        <v/>
      </c>
      <c r="EN324" s="26" t="str">
        <f>IFERROR(INDEX(BJ$11:BJ$2000,_xlfn.AGGREGATE(15,6,(ROW(BJ$11:BJ$2000)-ROW(BJ$11)+1)/($AU$11:$AU$2000=$DY$8),ROWS(EN$11:EN324))),"")</f>
        <v/>
      </c>
      <c r="EO324" s="26" t="str">
        <f>IFERROR(INDEX(BK$11:BK$2000,_xlfn.AGGREGATE(15,6,(ROW(BK$11:BK$2000)-ROW(BK$11)+1)/($AU$11:$AU$2000=$DY$8),ROWS(EO$11:EO324))),"")</f>
        <v/>
      </c>
      <c r="EP324" s="26" t="str">
        <f>IFERROR(INDEX(BL$11:BL$2000,_xlfn.AGGREGATE(15,6,(ROW(BL$11:BL$2000)-ROW(BL$11)+1)/($AU$11:$AU$2000=$DY$8),ROWS(EP$11:EP324))),"")</f>
        <v/>
      </c>
      <c r="EQ324" s="26" t="str">
        <f>IFERROR(INDEX(BM$11:BM$2000,_xlfn.AGGREGATE(15,6,(ROW(BM$11:BM$2000)-ROW(BM$11)+1)/($AU$11:$AU$2000=$DY$8),ROWS(EQ$11:EQ324))),"")</f>
        <v/>
      </c>
      <c r="ER324" s="26" t="str">
        <f>IFERROR(INDEX(BN$11:BN$2000,_xlfn.AGGREGATE(15,6,(ROW(BN$11:BN$2000)-ROW(BN$11)+1)/($AU$11:$AU$2000=$DY$8),ROWS(ER$11:ER324))),"")</f>
        <v/>
      </c>
      <c r="ES324" s="26" t="str">
        <f>IFERROR(INDEX(BO$11:BO$2000,_xlfn.AGGREGATE(15,6,(ROW(BO$11:BO$2000)-ROW(BO$11)+1)/($AU$11:$AU$2000=$DY$8),ROWS(ES$11:ES324))),"")</f>
        <v/>
      </c>
      <c r="ET324" s="63" t="str">
        <f>IFERROR(INDEX(BP$11:BP$2000,_xlfn.AGGREGATE(15,6,(ROW(BP$11:BP$2000)-ROW(BP$11)+1)/($AU$11:$AU$2000=$DY$8),ROWS(ET$11:ET324))),"")</f>
        <v/>
      </c>
      <c r="EU324" s="25"/>
      <c r="EX324" s="25"/>
      <c r="EY324" s="25"/>
      <c r="EZ324" s="25"/>
      <c r="FA324" s="25"/>
      <c r="FB324" s="25"/>
      <c r="FC324" s="25"/>
      <c r="FD324" s="25"/>
      <c r="FE324" s="25"/>
      <c r="FF324" s="25"/>
      <c r="FG324" s="25"/>
      <c r="FH324" s="25"/>
      <c r="FI324" s="25"/>
      <c r="FJ324" s="25"/>
      <c r="FK324" s="25"/>
      <c r="FL324" s="25"/>
      <c r="FM324" s="25"/>
      <c r="FN324" s="25"/>
      <c r="FO324" s="25"/>
      <c r="FP324" s="25"/>
      <c r="FQ324" s="25"/>
      <c r="FR324" s="25"/>
      <c r="FS324" s="25"/>
      <c r="FT324" s="25"/>
      <c r="FU324" s="49"/>
      <c r="FV324" s="21"/>
      <c r="FW324" s="25"/>
      <c r="FX324" s="25"/>
      <c r="FY324" s="25"/>
      <c r="FZ324" s="25"/>
      <c r="GA324" s="25"/>
      <c r="GB324" s="25"/>
      <c r="GC324" s="25"/>
      <c r="GD324" s="25"/>
      <c r="GE324" s="25"/>
      <c r="GF324" s="25"/>
      <c r="GG324" s="25"/>
      <c r="GH324" s="25"/>
      <c r="GI324" s="25"/>
      <c r="GJ324" s="25"/>
      <c r="GK324" s="25"/>
      <c r="GL324" s="25"/>
      <c r="GM324" s="25"/>
      <c r="GN324" s="25"/>
    </row>
    <row r="325" spans="14:196" x14ac:dyDescent="0.3">
      <c r="N325" s="2"/>
      <c r="O325" s="25"/>
      <c r="P325" s="25"/>
      <c r="Q325" s="25"/>
      <c r="R325" s="25"/>
      <c r="S325" s="25"/>
      <c r="T325" s="25"/>
      <c r="U325" s="25"/>
      <c r="V325" s="2"/>
      <c r="W325" s="2"/>
      <c r="X325" s="2"/>
      <c r="Y325" s="25"/>
      <c r="Z325" s="25"/>
      <c r="AA325" s="25"/>
      <c r="AB325" s="2"/>
      <c r="AC325" s="25"/>
      <c r="AD325" s="25"/>
      <c r="AE325" s="25"/>
      <c r="AF325" s="25"/>
      <c r="AG325" s="25"/>
      <c r="AH325" s="25"/>
      <c r="AI325" s="25"/>
      <c r="AJ325" s="25"/>
      <c r="AK325" s="25"/>
      <c r="AL325" s="25"/>
      <c r="AM325" s="25"/>
      <c r="AN325" s="25"/>
      <c r="AO325" s="25"/>
      <c r="AP325" s="25"/>
      <c r="AQ325" s="25"/>
      <c r="AR325" s="142"/>
      <c r="AS325" s="18">
        <v>30</v>
      </c>
      <c r="AT325" s="26" t="s">
        <v>122</v>
      </c>
      <c r="AU325" s="64" t="str">
        <f t="shared" si="388"/>
        <v>PASS</v>
      </c>
      <c r="AV325" s="33">
        <v>1</v>
      </c>
      <c r="AW325" s="33">
        <v>1</v>
      </c>
      <c r="AX325" s="33">
        <v>3</v>
      </c>
      <c r="AY325" s="33">
        <v>3</v>
      </c>
      <c r="AZ325" s="33">
        <v>3</v>
      </c>
      <c r="BA325" s="33">
        <v>1</v>
      </c>
      <c r="BB325" s="33">
        <v>1</v>
      </c>
      <c r="BC325" s="33">
        <v>1</v>
      </c>
      <c r="BD325" s="33">
        <f t="shared" ref="BD325:BG325" si="442">BD292</f>
        <v>216</v>
      </c>
      <c r="BE325" s="33">
        <f t="shared" si="404"/>
        <v>246</v>
      </c>
      <c r="BF325" s="33">
        <f t="shared" si="442"/>
        <v>276</v>
      </c>
      <c r="BG325" s="65">
        <f t="shared" si="442"/>
        <v>30</v>
      </c>
      <c r="BH325" s="26"/>
      <c r="BI325" s="138">
        <f t="shared" si="390"/>
        <v>216</v>
      </c>
      <c r="BJ325" s="138">
        <f t="shared" si="391"/>
        <v>432</v>
      </c>
      <c r="BK325" s="138">
        <f t="shared" si="392"/>
        <v>708</v>
      </c>
      <c r="BL325" s="138">
        <f t="shared" si="393"/>
        <v>984</v>
      </c>
      <c r="BM325" s="138">
        <f t="shared" si="394"/>
        <v>1260</v>
      </c>
      <c r="BN325" s="138">
        <f t="shared" si="395"/>
        <v>1476</v>
      </c>
      <c r="BO325" s="138">
        <f t="shared" si="396"/>
        <v>1692</v>
      </c>
      <c r="BP325" s="138">
        <f t="shared" si="397"/>
        <v>0</v>
      </c>
      <c r="BQ325" s="26"/>
      <c r="BR325" s="26" t="str">
        <f t="shared" ref="BR325:BR349" si="443">IF(AND(MAX(BI325:BP325)&gt;$J$24,MAX(BI325:BP325)&lt;$J$25),"yes3",IF(AND(MAX(BI325:BP325)&gt;$J$24,MAX(BI325:BP325)&lt;$J$26),"yes2","no"))</f>
        <v>yes3</v>
      </c>
      <c r="BS325" s="26" t="str">
        <f t="shared" si="376"/>
        <v>good</v>
      </c>
      <c r="BT325" s="26"/>
      <c r="BU325" s="26"/>
      <c r="BV325" s="1">
        <f t="shared" si="429"/>
        <v>0</v>
      </c>
      <c r="BW325" s="1">
        <f t="shared" si="429"/>
        <v>0</v>
      </c>
      <c r="BX325" s="1">
        <f t="shared" si="429"/>
        <v>0</v>
      </c>
      <c r="BY325" s="1">
        <f t="shared" si="429"/>
        <v>0</v>
      </c>
      <c r="BZ325" s="1">
        <f t="shared" si="429"/>
        <v>0</v>
      </c>
      <c r="CA325" s="1">
        <f t="shared" si="429"/>
        <v>0</v>
      </c>
      <c r="CB325" s="1">
        <f t="shared" si="429"/>
        <v>0</v>
      </c>
      <c r="CC325" s="1">
        <f t="shared" si="429"/>
        <v>0</v>
      </c>
      <c r="CD325" s="1">
        <f t="shared" si="429"/>
        <v>0</v>
      </c>
      <c r="CE325" s="1">
        <f t="shared" si="429"/>
        <v>0</v>
      </c>
      <c r="CF325" s="1">
        <f t="shared" si="430"/>
        <v>0</v>
      </c>
      <c r="CG325" s="1">
        <f t="shared" si="430"/>
        <v>0</v>
      </c>
      <c r="CH325" s="1">
        <f t="shared" si="430"/>
        <v>0</v>
      </c>
      <c r="CI325" s="1">
        <f t="shared" si="430"/>
        <v>0</v>
      </c>
      <c r="CJ325" s="1">
        <f t="shared" si="430"/>
        <v>0</v>
      </c>
      <c r="CK325" s="1">
        <f t="shared" si="430"/>
        <v>0</v>
      </c>
      <c r="CL325" s="1">
        <f t="shared" si="430"/>
        <v>0</v>
      </c>
      <c r="CM325" s="1">
        <f t="shared" si="430"/>
        <v>0</v>
      </c>
      <c r="CN325" s="1">
        <f t="shared" si="430"/>
        <v>0</v>
      </c>
      <c r="CO325" s="1">
        <f t="shared" si="430"/>
        <v>0</v>
      </c>
      <c r="CP325" s="1">
        <f t="shared" si="431"/>
        <v>0</v>
      </c>
      <c r="CQ325" s="1">
        <f t="shared" si="431"/>
        <v>0</v>
      </c>
      <c r="CR325" s="1">
        <f t="shared" si="431"/>
        <v>0</v>
      </c>
      <c r="CS325" s="1">
        <f t="shared" si="431"/>
        <v>0</v>
      </c>
      <c r="CT325" s="1">
        <f t="shared" si="431"/>
        <v>0</v>
      </c>
      <c r="CU325" s="1">
        <f t="shared" si="431"/>
        <v>0</v>
      </c>
      <c r="CV325" s="1">
        <f t="shared" si="431"/>
        <v>0</v>
      </c>
      <c r="CW325" s="1">
        <f t="shared" si="431"/>
        <v>0</v>
      </c>
      <c r="CX325" s="1">
        <f t="shared" si="431"/>
        <v>0</v>
      </c>
      <c r="CY325" s="1">
        <f t="shared" si="431"/>
        <v>0</v>
      </c>
      <c r="CZ325" s="1">
        <f t="shared" si="432"/>
        <v>0</v>
      </c>
      <c r="DA325" s="1">
        <f t="shared" si="432"/>
        <v>0</v>
      </c>
      <c r="DB325" s="1">
        <f t="shared" si="432"/>
        <v>0</v>
      </c>
      <c r="DC325" s="1">
        <f t="shared" si="432"/>
        <v>0</v>
      </c>
      <c r="DD325" s="1">
        <f t="shared" si="432"/>
        <v>0</v>
      </c>
      <c r="DE325" s="1">
        <f t="shared" si="432"/>
        <v>0</v>
      </c>
      <c r="DF325" s="1">
        <f t="shared" si="432"/>
        <v>0</v>
      </c>
      <c r="DG325" s="1">
        <f t="shared" si="432"/>
        <v>0</v>
      </c>
      <c r="DH325" s="1">
        <f t="shared" si="432"/>
        <v>0</v>
      </c>
      <c r="DI325" s="1">
        <f t="shared" si="432"/>
        <v>0</v>
      </c>
      <c r="DJ325" s="1">
        <f t="shared" si="433"/>
        <v>0</v>
      </c>
      <c r="DK325" s="1">
        <f t="shared" si="433"/>
        <v>0</v>
      </c>
      <c r="DL325" s="1">
        <f t="shared" si="433"/>
        <v>0</v>
      </c>
      <c r="DM325" s="1">
        <f t="shared" si="433"/>
        <v>0</v>
      </c>
      <c r="DN325" s="1">
        <f t="shared" si="433"/>
        <v>0</v>
      </c>
      <c r="DO325" s="1">
        <f t="shared" si="433"/>
        <v>0</v>
      </c>
      <c r="DP325" s="25"/>
      <c r="DS325" s="26"/>
      <c r="DT325" s="26"/>
      <c r="DU325" s="142"/>
      <c r="DV325" s="26"/>
      <c r="DW325" s="48">
        <v>312</v>
      </c>
      <c r="DX325" s="26" t="str">
        <f>IFERROR(INDEX(AT$11:AT$2000,_xlfn.AGGREGATE(15,6,(ROW(AT$11:AT$2000)-ROW(AT$11)+1)/($AU$11:$AU$2000=$DY$8),ROWS(DX$11:DX325))),"")</f>
        <v/>
      </c>
      <c r="DY325" s="4" t="str">
        <f>IFERROR(INDEX(AU$11:AU$2000,_xlfn.AGGREGATE(15,6,(ROW(AU$11:AU$2000)-ROW(AU$11)+1)/($AU$11:$AU$2000=$DY$8),ROWS(DY$11:DY325))),"")</f>
        <v/>
      </c>
      <c r="DZ325" s="26" t="str">
        <f>IFERROR(INDEX(AV$11:AV$2000,_xlfn.AGGREGATE(15,6,(ROW(AV$11:AV$2000)-ROW(AV$11)+1)/($AU$11:$AU$2000=$DY$8),ROWS(DZ$11:DZ325))),"")</f>
        <v/>
      </c>
      <c r="EA325" s="26" t="str">
        <f>IFERROR(INDEX(AW$11:AW$2000,_xlfn.AGGREGATE(15,6,(ROW(AW$11:AW$2000)-ROW(AW$11)+1)/($AU$11:$AU$2000=$DY$8),ROWS(EA$11:EA325))),"")</f>
        <v/>
      </c>
      <c r="EB325" s="26" t="str">
        <f>IFERROR(INDEX(AX$11:AX$2000,_xlfn.AGGREGATE(15,6,(ROW(AX$11:AX$2000)-ROW(AX$11)+1)/($AU$11:$AU$2000=$DY$8),ROWS(EB$11:EB325))),"")</f>
        <v/>
      </c>
      <c r="EC325" s="26" t="str">
        <f>IFERROR(INDEX(AY$11:AY$2000,_xlfn.AGGREGATE(15,6,(ROW(AY$11:AY$2000)-ROW(AY$11)+1)/($AU$11:$AU$2000=$DY$8),ROWS(EC$11:EC325))),"")</f>
        <v/>
      </c>
      <c r="ED325" s="26" t="str">
        <f>IFERROR(INDEX(AZ$11:AZ$2000,_xlfn.AGGREGATE(15,6,(ROW(AZ$11:AZ$2000)-ROW(AZ$11)+1)/($AU$11:$AU$2000=$DY$8),ROWS(ED$11:ED325))),"")</f>
        <v/>
      </c>
      <c r="EE325" s="26" t="str">
        <f>IFERROR(INDEX(BA$11:BA$2000,_xlfn.AGGREGATE(15,6,(ROW(BA$11:BA$2000)-ROW(BA$11)+1)/($AU$11:$AU$2000=$DY$8),ROWS(EE$11:EE325))),"")</f>
        <v/>
      </c>
      <c r="EF325" s="26" t="str">
        <f>IFERROR(INDEX(BB$11:BB$2000,_xlfn.AGGREGATE(15,6,(ROW(BB$11:BB$2000)-ROW(BB$11)+1)/($AU$11:$AU$2000=$DY$8),ROWS(EF$11:EF325))),"")</f>
        <v/>
      </c>
      <c r="EG325" s="26" t="str">
        <f>IFERROR(INDEX(BC$11:BC$2000,_xlfn.AGGREGATE(15,6,(ROW(BC$11:BC$2000)-ROW(BC$11)+1)/($AU$11:$AU$2000=$DY$8),ROWS(EG$11:EG325))),"")</f>
        <v/>
      </c>
      <c r="EH325" s="26" t="str">
        <f>IFERROR(INDEX(BD$11:BD$2000,_xlfn.AGGREGATE(15,6,(ROW(BD$11:BD$2000)-ROW(BD$11)+1)/($AU$11:$AU$2000=$DY$8),ROWS(EH$11:EH325))),"")</f>
        <v/>
      </c>
      <c r="EI325" s="26" t="str">
        <f>IFERROR(INDEX(BE$11:BE$2000,_xlfn.AGGREGATE(15,6,(ROW(BE$11:BE$2000)-ROW(BE$11)+1)/($AU$11:$AU$2000=$DY$8),ROWS(EI$11:EI325))),"")</f>
        <v/>
      </c>
      <c r="EJ325" s="26" t="str">
        <f>IFERROR(INDEX(BF$11:BF$2000,_xlfn.AGGREGATE(15,6,(ROW(BF$11:BF$2000)-ROW(BF$11)+1)/($AU$11:$AU$2000=$DY$8),ROWS(EJ$11:EJ325))),"")</f>
        <v/>
      </c>
      <c r="EK325" s="26" t="str">
        <f>IFERROR(INDEX(BG$11:BG$2000,_xlfn.AGGREGATE(15,6,(ROW(BG$11:BG$2000)-ROW(BG$11)+1)/($AU$11:$AU$2000=$DY$8),ROWS(EK$11:EK325))),"")</f>
        <v/>
      </c>
      <c r="EL325" s="26" t="str">
        <f>IFERROR(INDEX(BH$11:BH$2000,_xlfn.AGGREGATE(15,6,(ROW(BH$11:BH$2000)-ROW(BH$11)+1)/($AU$11:$AU$2000=$DY$8),ROWS(EL$11:EL325))),"")</f>
        <v/>
      </c>
      <c r="EM325" s="26" t="str">
        <f>IFERROR(INDEX(BI$11:BI$2000,_xlfn.AGGREGATE(15,6,(ROW(BI$11:BI$2000)-ROW(BI$11)+1)/($AU$11:$AU$2000=$DY$8),ROWS(EM$11:EM325))),"")</f>
        <v/>
      </c>
      <c r="EN325" s="26" t="str">
        <f>IFERROR(INDEX(BJ$11:BJ$2000,_xlfn.AGGREGATE(15,6,(ROW(BJ$11:BJ$2000)-ROW(BJ$11)+1)/($AU$11:$AU$2000=$DY$8),ROWS(EN$11:EN325))),"")</f>
        <v/>
      </c>
      <c r="EO325" s="26" t="str">
        <f>IFERROR(INDEX(BK$11:BK$2000,_xlfn.AGGREGATE(15,6,(ROW(BK$11:BK$2000)-ROW(BK$11)+1)/($AU$11:$AU$2000=$DY$8),ROWS(EO$11:EO325))),"")</f>
        <v/>
      </c>
      <c r="EP325" s="26" t="str">
        <f>IFERROR(INDEX(BL$11:BL$2000,_xlfn.AGGREGATE(15,6,(ROW(BL$11:BL$2000)-ROW(BL$11)+1)/($AU$11:$AU$2000=$DY$8),ROWS(EP$11:EP325))),"")</f>
        <v/>
      </c>
      <c r="EQ325" s="26" t="str">
        <f>IFERROR(INDEX(BM$11:BM$2000,_xlfn.AGGREGATE(15,6,(ROW(BM$11:BM$2000)-ROW(BM$11)+1)/($AU$11:$AU$2000=$DY$8),ROWS(EQ$11:EQ325))),"")</f>
        <v/>
      </c>
      <c r="ER325" s="26" t="str">
        <f>IFERROR(INDEX(BN$11:BN$2000,_xlfn.AGGREGATE(15,6,(ROW(BN$11:BN$2000)-ROW(BN$11)+1)/($AU$11:$AU$2000=$DY$8),ROWS(ER$11:ER325))),"")</f>
        <v/>
      </c>
      <c r="ES325" s="26" t="str">
        <f>IFERROR(INDEX(BO$11:BO$2000,_xlfn.AGGREGATE(15,6,(ROW(BO$11:BO$2000)-ROW(BO$11)+1)/($AU$11:$AU$2000=$DY$8),ROWS(ES$11:ES325))),"")</f>
        <v/>
      </c>
      <c r="ET325" s="63" t="str">
        <f>IFERROR(INDEX(BP$11:BP$2000,_xlfn.AGGREGATE(15,6,(ROW(BP$11:BP$2000)-ROW(BP$11)+1)/($AU$11:$AU$2000=$DY$8),ROWS(ET$11:ET325))),"")</f>
        <v/>
      </c>
      <c r="EU325" s="25"/>
      <c r="EX325" s="25"/>
      <c r="EY325" s="25"/>
      <c r="EZ325" s="25"/>
      <c r="FA325" s="25"/>
      <c r="FB325" s="25"/>
      <c r="FC325" s="25"/>
      <c r="FD325" s="25"/>
      <c r="FE325" s="25"/>
      <c r="FF325" s="25"/>
      <c r="FG325" s="25"/>
      <c r="FH325" s="25"/>
      <c r="FI325" s="25"/>
      <c r="FJ325" s="25"/>
      <c r="FK325" s="25"/>
      <c r="FL325" s="25"/>
      <c r="FM325" s="25"/>
      <c r="FN325" s="25"/>
      <c r="FO325" s="25"/>
      <c r="FP325" s="25"/>
      <c r="FQ325" s="25"/>
      <c r="FR325" s="25"/>
      <c r="FS325" s="25"/>
      <c r="FT325" s="25"/>
      <c r="FU325" s="49"/>
      <c r="FV325" s="21"/>
      <c r="FW325" s="25"/>
      <c r="FX325" s="25"/>
      <c r="FY325" s="25"/>
      <c r="FZ325" s="25"/>
      <c r="GA325" s="25"/>
      <c r="GB325" s="25"/>
      <c r="GC325" s="25"/>
      <c r="GD325" s="25"/>
      <c r="GE325" s="25"/>
      <c r="GF325" s="25"/>
      <c r="GG325" s="25"/>
      <c r="GH325" s="25"/>
      <c r="GI325" s="25"/>
      <c r="GJ325" s="25"/>
      <c r="GK325" s="25"/>
      <c r="GL325" s="25"/>
      <c r="GM325" s="25"/>
      <c r="GN325" s="25"/>
    </row>
    <row r="326" spans="14:196" x14ac:dyDescent="0.3">
      <c r="N326" s="2"/>
      <c r="O326" s="25"/>
      <c r="P326" s="25"/>
      <c r="Q326" s="25"/>
      <c r="R326" s="25"/>
      <c r="S326" s="25"/>
      <c r="T326" s="25"/>
      <c r="U326" s="25"/>
      <c r="V326" s="2"/>
      <c r="W326" s="2"/>
      <c r="X326" s="2"/>
      <c r="Y326" s="25"/>
      <c r="Z326" s="25"/>
      <c r="AA326" s="25"/>
      <c r="AB326" s="2"/>
      <c r="AC326" s="25"/>
      <c r="AD326" s="25"/>
      <c r="AE326" s="25"/>
      <c r="AF326" s="25"/>
      <c r="AG326" s="25"/>
      <c r="AH326" s="25"/>
      <c r="AI326" s="25"/>
      <c r="AJ326" s="25"/>
      <c r="AK326" s="25"/>
      <c r="AL326" s="25"/>
      <c r="AM326" s="25"/>
      <c r="AN326" s="25"/>
      <c r="AO326" s="25"/>
      <c r="AP326" s="25"/>
      <c r="AQ326" s="25"/>
      <c r="AR326" s="142"/>
      <c r="AS326" s="25"/>
      <c r="AT326" s="25"/>
      <c r="AU326" s="25"/>
      <c r="AV326" s="25"/>
      <c r="AW326" s="25"/>
      <c r="AX326" s="25"/>
      <c r="AY326" s="25"/>
      <c r="AZ326" s="25"/>
      <c r="BA326" s="25"/>
      <c r="BB326" s="25"/>
      <c r="BC326" s="25"/>
      <c r="BD326" s="25"/>
      <c r="BE326" s="25"/>
      <c r="BF326" s="25"/>
      <c r="BG326" s="25"/>
      <c r="BH326" s="25"/>
      <c r="BI326" s="138"/>
      <c r="BJ326" s="138"/>
      <c r="BK326" s="138"/>
      <c r="BL326" s="138"/>
      <c r="BM326" s="138"/>
      <c r="BN326" s="138"/>
      <c r="BO326" s="138"/>
      <c r="BP326" s="138"/>
      <c r="BQ326" s="25"/>
      <c r="BR326" s="26"/>
      <c r="BS326" s="26"/>
      <c r="BT326" s="25"/>
      <c r="BU326" s="25"/>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25"/>
      <c r="DS326" s="26"/>
      <c r="DT326" s="26"/>
      <c r="DU326" s="142"/>
      <c r="DV326" s="26"/>
      <c r="DW326" s="48">
        <v>313</v>
      </c>
      <c r="DX326" s="26" t="str">
        <f>IFERROR(INDEX(AT$11:AT$2000,_xlfn.AGGREGATE(15,6,(ROW(AT$11:AT$2000)-ROW(AT$11)+1)/($AU$11:$AU$2000=$DY$8),ROWS(DX$11:DX326))),"")</f>
        <v/>
      </c>
      <c r="DY326" s="4" t="str">
        <f>IFERROR(INDEX(AU$11:AU$2000,_xlfn.AGGREGATE(15,6,(ROW(AU$11:AU$2000)-ROW(AU$11)+1)/($AU$11:$AU$2000=$DY$8),ROWS(DY$11:DY326))),"")</f>
        <v/>
      </c>
      <c r="DZ326" s="26" t="str">
        <f>IFERROR(INDEX(AV$11:AV$2000,_xlfn.AGGREGATE(15,6,(ROW(AV$11:AV$2000)-ROW(AV$11)+1)/($AU$11:$AU$2000=$DY$8),ROWS(DZ$11:DZ326))),"")</f>
        <v/>
      </c>
      <c r="EA326" s="26" t="str">
        <f>IFERROR(INDEX(AW$11:AW$2000,_xlfn.AGGREGATE(15,6,(ROW(AW$11:AW$2000)-ROW(AW$11)+1)/($AU$11:$AU$2000=$DY$8),ROWS(EA$11:EA326))),"")</f>
        <v/>
      </c>
      <c r="EB326" s="26" t="str">
        <f>IFERROR(INDEX(AX$11:AX$2000,_xlfn.AGGREGATE(15,6,(ROW(AX$11:AX$2000)-ROW(AX$11)+1)/($AU$11:$AU$2000=$DY$8),ROWS(EB$11:EB326))),"")</f>
        <v/>
      </c>
      <c r="EC326" s="26" t="str">
        <f>IFERROR(INDEX(AY$11:AY$2000,_xlfn.AGGREGATE(15,6,(ROW(AY$11:AY$2000)-ROW(AY$11)+1)/($AU$11:$AU$2000=$DY$8),ROWS(EC$11:EC326))),"")</f>
        <v/>
      </c>
      <c r="ED326" s="26" t="str">
        <f>IFERROR(INDEX(AZ$11:AZ$2000,_xlfn.AGGREGATE(15,6,(ROW(AZ$11:AZ$2000)-ROW(AZ$11)+1)/($AU$11:$AU$2000=$DY$8),ROWS(ED$11:ED326))),"")</f>
        <v/>
      </c>
      <c r="EE326" s="26" t="str">
        <f>IFERROR(INDEX(BA$11:BA$2000,_xlfn.AGGREGATE(15,6,(ROW(BA$11:BA$2000)-ROW(BA$11)+1)/($AU$11:$AU$2000=$DY$8),ROWS(EE$11:EE326))),"")</f>
        <v/>
      </c>
      <c r="EF326" s="26" t="str">
        <f>IFERROR(INDEX(BB$11:BB$2000,_xlfn.AGGREGATE(15,6,(ROW(BB$11:BB$2000)-ROW(BB$11)+1)/($AU$11:$AU$2000=$DY$8),ROWS(EF$11:EF326))),"")</f>
        <v/>
      </c>
      <c r="EG326" s="26" t="str">
        <f>IFERROR(INDEX(BC$11:BC$2000,_xlfn.AGGREGATE(15,6,(ROW(BC$11:BC$2000)-ROW(BC$11)+1)/($AU$11:$AU$2000=$DY$8),ROWS(EG$11:EG326))),"")</f>
        <v/>
      </c>
      <c r="EH326" s="26" t="str">
        <f>IFERROR(INDEX(BD$11:BD$2000,_xlfn.AGGREGATE(15,6,(ROW(BD$11:BD$2000)-ROW(BD$11)+1)/($AU$11:$AU$2000=$DY$8),ROWS(EH$11:EH326))),"")</f>
        <v/>
      </c>
      <c r="EI326" s="26" t="str">
        <f>IFERROR(INDEX(BE$11:BE$2000,_xlfn.AGGREGATE(15,6,(ROW(BE$11:BE$2000)-ROW(BE$11)+1)/($AU$11:$AU$2000=$DY$8),ROWS(EI$11:EI326))),"")</f>
        <v/>
      </c>
      <c r="EJ326" s="26" t="str">
        <f>IFERROR(INDEX(BF$11:BF$2000,_xlfn.AGGREGATE(15,6,(ROW(BF$11:BF$2000)-ROW(BF$11)+1)/($AU$11:$AU$2000=$DY$8),ROWS(EJ$11:EJ326))),"")</f>
        <v/>
      </c>
      <c r="EK326" s="26" t="str">
        <f>IFERROR(INDEX(BG$11:BG$2000,_xlfn.AGGREGATE(15,6,(ROW(BG$11:BG$2000)-ROW(BG$11)+1)/($AU$11:$AU$2000=$DY$8),ROWS(EK$11:EK326))),"")</f>
        <v/>
      </c>
      <c r="EL326" s="26" t="str">
        <f>IFERROR(INDEX(BH$11:BH$2000,_xlfn.AGGREGATE(15,6,(ROW(BH$11:BH$2000)-ROW(BH$11)+1)/($AU$11:$AU$2000=$DY$8),ROWS(EL$11:EL326))),"")</f>
        <v/>
      </c>
      <c r="EM326" s="26" t="str">
        <f>IFERROR(INDEX(BI$11:BI$2000,_xlfn.AGGREGATE(15,6,(ROW(BI$11:BI$2000)-ROW(BI$11)+1)/($AU$11:$AU$2000=$DY$8),ROWS(EM$11:EM326))),"")</f>
        <v/>
      </c>
      <c r="EN326" s="26" t="str">
        <f>IFERROR(INDEX(BJ$11:BJ$2000,_xlfn.AGGREGATE(15,6,(ROW(BJ$11:BJ$2000)-ROW(BJ$11)+1)/($AU$11:$AU$2000=$DY$8),ROWS(EN$11:EN326))),"")</f>
        <v/>
      </c>
      <c r="EO326" s="26" t="str">
        <f>IFERROR(INDEX(BK$11:BK$2000,_xlfn.AGGREGATE(15,6,(ROW(BK$11:BK$2000)-ROW(BK$11)+1)/($AU$11:$AU$2000=$DY$8),ROWS(EO$11:EO326))),"")</f>
        <v/>
      </c>
      <c r="EP326" s="26" t="str">
        <f>IFERROR(INDEX(BL$11:BL$2000,_xlfn.AGGREGATE(15,6,(ROW(BL$11:BL$2000)-ROW(BL$11)+1)/($AU$11:$AU$2000=$DY$8),ROWS(EP$11:EP326))),"")</f>
        <v/>
      </c>
      <c r="EQ326" s="26" t="str">
        <f>IFERROR(INDEX(BM$11:BM$2000,_xlfn.AGGREGATE(15,6,(ROW(BM$11:BM$2000)-ROW(BM$11)+1)/($AU$11:$AU$2000=$DY$8),ROWS(EQ$11:EQ326))),"")</f>
        <v/>
      </c>
      <c r="ER326" s="26" t="str">
        <f>IFERROR(INDEX(BN$11:BN$2000,_xlfn.AGGREGATE(15,6,(ROW(BN$11:BN$2000)-ROW(BN$11)+1)/($AU$11:$AU$2000=$DY$8),ROWS(ER$11:ER326))),"")</f>
        <v/>
      </c>
      <c r="ES326" s="26" t="str">
        <f>IFERROR(INDEX(BO$11:BO$2000,_xlfn.AGGREGATE(15,6,(ROW(BO$11:BO$2000)-ROW(BO$11)+1)/($AU$11:$AU$2000=$DY$8),ROWS(ES$11:ES326))),"")</f>
        <v/>
      </c>
      <c r="ET326" s="63" t="str">
        <f>IFERROR(INDEX(BP$11:BP$2000,_xlfn.AGGREGATE(15,6,(ROW(BP$11:BP$2000)-ROW(BP$11)+1)/($AU$11:$AU$2000=$DY$8),ROWS(ET$11:ET326))),"")</f>
        <v/>
      </c>
      <c r="EU326" s="25"/>
      <c r="EX326" s="25"/>
      <c r="EY326" s="25"/>
      <c r="EZ326" s="25"/>
      <c r="FA326" s="25"/>
      <c r="FB326" s="25"/>
      <c r="FC326" s="25"/>
      <c r="FD326" s="25"/>
      <c r="FE326" s="25"/>
      <c r="FF326" s="25"/>
      <c r="FG326" s="25"/>
      <c r="FH326" s="25"/>
      <c r="FI326" s="25"/>
      <c r="FJ326" s="25"/>
      <c r="FK326" s="25"/>
      <c r="FL326" s="25"/>
      <c r="FM326" s="25"/>
      <c r="FN326" s="25"/>
      <c r="FO326" s="25"/>
      <c r="FP326" s="25"/>
      <c r="FQ326" s="25"/>
      <c r="FR326" s="25"/>
      <c r="FS326" s="25"/>
      <c r="FT326" s="25"/>
      <c r="FU326" s="49"/>
      <c r="FV326" s="21"/>
      <c r="FW326" s="25"/>
      <c r="FX326" s="25"/>
      <c r="FY326" s="25"/>
      <c r="FZ326" s="25"/>
      <c r="GA326" s="25"/>
      <c r="GB326" s="25"/>
      <c r="GC326" s="25"/>
      <c r="GD326" s="25"/>
      <c r="GE326" s="25"/>
      <c r="GF326" s="25"/>
      <c r="GG326" s="25"/>
      <c r="GH326" s="25"/>
      <c r="GI326" s="25"/>
      <c r="GJ326" s="25"/>
      <c r="GK326" s="25"/>
      <c r="GL326" s="25"/>
      <c r="GM326" s="25"/>
      <c r="GN326" s="25"/>
    </row>
    <row r="327" spans="14:196" x14ac:dyDescent="0.3">
      <c r="N327" s="2"/>
      <c r="O327" s="25"/>
      <c r="P327" s="25"/>
      <c r="Q327" s="25"/>
      <c r="R327" s="25"/>
      <c r="S327" s="25"/>
      <c r="T327" s="25"/>
      <c r="U327" s="25"/>
      <c r="V327" s="2"/>
      <c r="W327" s="2"/>
      <c r="X327" s="2"/>
      <c r="Y327" s="25"/>
      <c r="Z327" s="25"/>
      <c r="AA327" s="25"/>
      <c r="AB327" s="2"/>
      <c r="AC327" s="25"/>
      <c r="AD327" s="25"/>
      <c r="AE327" s="25"/>
      <c r="AF327" s="25"/>
      <c r="AG327" s="25"/>
      <c r="AH327" s="25"/>
      <c r="AI327" s="25"/>
      <c r="AJ327" s="25"/>
      <c r="AK327" s="25"/>
      <c r="AL327" s="25"/>
      <c r="AM327" s="25"/>
      <c r="AN327" s="25"/>
      <c r="AO327" s="25"/>
      <c r="AP327" s="25"/>
      <c r="AQ327" s="25"/>
      <c r="AR327" s="142"/>
      <c r="AS327" s="18"/>
      <c r="AT327" s="325" t="s">
        <v>194</v>
      </c>
      <c r="AU327" s="325"/>
      <c r="AV327" s="325"/>
      <c r="AW327" s="325"/>
      <c r="AX327" s="325"/>
      <c r="AY327" s="325"/>
      <c r="AZ327" s="325"/>
      <c r="BA327" s="325"/>
      <c r="BB327" s="325"/>
      <c r="BC327" s="325"/>
      <c r="BD327" s="325"/>
      <c r="BE327" s="325"/>
      <c r="BF327" s="325"/>
      <c r="BG327" s="325"/>
      <c r="BH327" s="203"/>
      <c r="BI327" s="138"/>
      <c r="BJ327" s="138"/>
      <c r="BK327" s="138"/>
      <c r="BL327" s="138"/>
      <c r="BM327" s="138"/>
      <c r="BN327" s="138"/>
      <c r="BO327" s="138"/>
      <c r="BP327" s="138"/>
      <c r="BQ327" s="203"/>
      <c r="BR327" s="26"/>
      <c r="BS327" s="26"/>
      <c r="BT327" s="26"/>
      <c r="BU327" s="26"/>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25"/>
      <c r="DS327" s="26"/>
      <c r="DT327" s="26"/>
      <c r="DU327" s="142"/>
      <c r="DV327" s="26"/>
      <c r="DW327" s="48">
        <v>314</v>
      </c>
      <c r="DX327" s="26" t="str">
        <f>IFERROR(INDEX(AT$11:AT$2000,_xlfn.AGGREGATE(15,6,(ROW(AT$11:AT$2000)-ROW(AT$11)+1)/($AU$11:$AU$2000=$DY$8),ROWS(DX$11:DX327))),"")</f>
        <v/>
      </c>
      <c r="DY327" s="4" t="str">
        <f>IFERROR(INDEX(AU$11:AU$2000,_xlfn.AGGREGATE(15,6,(ROW(AU$11:AU$2000)-ROW(AU$11)+1)/($AU$11:$AU$2000=$DY$8),ROWS(DY$11:DY327))),"")</f>
        <v/>
      </c>
      <c r="DZ327" s="26" t="str">
        <f>IFERROR(INDEX(AV$11:AV$2000,_xlfn.AGGREGATE(15,6,(ROW(AV$11:AV$2000)-ROW(AV$11)+1)/($AU$11:$AU$2000=$DY$8),ROWS(DZ$11:DZ327))),"")</f>
        <v/>
      </c>
      <c r="EA327" s="26" t="str">
        <f>IFERROR(INDEX(AW$11:AW$2000,_xlfn.AGGREGATE(15,6,(ROW(AW$11:AW$2000)-ROW(AW$11)+1)/($AU$11:$AU$2000=$DY$8),ROWS(EA$11:EA327))),"")</f>
        <v/>
      </c>
      <c r="EB327" s="26" t="str">
        <f>IFERROR(INDEX(AX$11:AX$2000,_xlfn.AGGREGATE(15,6,(ROW(AX$11:AX$2000)-ROW(AX$11)+1)/($AU$11:$AU$2000=$DY$8),ROWS(EB$11:EB327))),"")</f>
        <v/>
      </c>
      <c r="EC327" s="26" t="str">
        <f>IFERROR(INDEX(AY$11:AY$2000,_xlfn.AGGREGATE(15,6,(ROW(AY$11:AY$2000)-ROW(AY$11)+1)/($AU$11:$AU$2000=$DY$8),ROWS(EC$11:EC327))),"")</f>
        <v/>
      </c>
      <c r="ED327" s="26" t="str">
        <f>IFERROR(INDEX(AZ$11:AZ$2000,_xlfn.AGGREGATE(15,6,(ROW(AZ$11:AZ$2000)-ROW(AZ$11)+1)/($AU$11:$AU$2000=$DY$8),ROWS(ED$11:ED327))),"")</f>
        <v/>
      </c>
      <c r="EE327" s="26" t="str">
        <f>IFERROR(INDEX(BA$11:BA$2000,_xlfn.AGGREGATE(15,6,(ROW(BA$11:BA$2000)-ROW(BA$11)+1)/($AU$11:$AU$2000=$DY$8),ROWS(EE$11:EE327))),"")</f>
        <v/>
      </c>
      <c r="EF327" s="26" t="str">
        <f>IFERROR(INDEX(BB$11:BB$2000,_xlfn.AGGREGATE(15,6,(ROW(BB$11:BB$2000)-ROW(BB$11)+1)/($AU$11:$AU$2000=$DY$8),ROWS(EF$11:EF327))),"")</f>
        <v/>
      </c>
      <c r="EG327" s="26" t="str">
        <f>IFERROR(INDEX(BC$11:BC$2000,_xlfn.AGGREGATE(15,6,(ROW(BC$11:BC$2000)-ROW(BC$11)+1)/($AU$11:$AU$2000=$DY$8),ROWS(EG$11:EG327))),"")</f>
        <v/>
      </c>
      <c r="EH327" s="26" t="str">
        <f>IFERROR(INDEX(BD$11:BD$2000,_xlfn.AGGREGATE(15,6,(ROW(BD$11:BD$2000)-ROW(BD$11)+1)/($AU$11:$AU$2000=$DY$8),ROWS(EH$11:EH327))),"")</f>
        <v/>
      </c>
      <c r="EI327" s="26" t="str">
        <f>IFERROR(INDEX(BE$11:BE$2000,_xlfn.AGGREGATE(15,6,(ROW(BE$11:BE$2000)-ROW(BE$11)+1)/($AU$11:$AU$2000=$DY$8),ROWS(EI$11:EI327))),"")</f>
        <v/>
      </c>
      <c r="EJ327" s="26" t="str">
        <f>IFERROR(INDEX(BF$11:BF$2000,_xlfn.AGGREGATE(15,6,(ROW(BF$11:BF$2000)-ROW(BF$11)+1)/($AU$11:$AU$2000=$DY$8),ROWS(EJ$11:EJ327))),"")</f>
        <v/>
      </c>
      <c r="EK327" s="26" t="str">
        <f>IFERROR(INDEX(BG$11:BG$2000,_xlfn.AGGREGATE(15,6,(ROW(BG$11:BG$2000)-ROW(BG$11)+1)/($AU$11:$AU$2000=$DY$8),ROWS(EK$11:EK327))),"")</f>
        <v/>
      </c>
      <c r="EL327" s="26" t="str">
        <f>IFERROR(INDEX(BH$11:BH$2000,_xlfn.AGGREGATE(15,6,(ROW(BH$11:BH$2000)-ROW(BH$11)+1)/($AU$11:$AU$2000=$DY$8),ROWS(EL$11:EL327))),"")</f>
        <v/>
      </c>
      <c r="EM327" s="26" t="str">
        <f>IFERROR(INDEX(BI$11:BI$2000,_xlfn.AGGREGATE(15,6,(ROW(BI$11:BI$2000)-ROW(BI$11)+1)/($AU$11:$AU$2000=$DY$8),ROWS(EM$11:EM327))),"")</f>
        <v/>
      </c>
      <c r="EN327" s="26" t="str">
        <f>IFERROR(INDEX(BJ$11:BJ$2000,_xlfn.AGGREGATE(15,6,(ROW(BJ$11:BJ$2000)-ROW(BJ$11)+1)/($AU$11:$AU$2000=$DY$8),ROWS(EN$11:EN327))),"")</f>
        <v/>
      </c>
      <c r="EO327" s="26" t="str">
        <f>IFERROR(INDEX(BK$11:BK$2000,_xlfn.AGGREGATE(15,6,(ROW(BK$11:BK$2000)-ROW(BK$11)+1)/($AU$11:$AU$2000=$DY$8),ROWS(EO$11:EO327))),"")</f>
        <v/>
      </c>
      <c r="EP327" s="26" t="str">
        <f>IFERROR(INDEX(BL$11:BL$2000,_xlfn.AGGREGATE(15,6,(ROW(BL$11:BL$2000)-ROW(BL$11)+1)/($AU$11:$AU$2000=$DY$8),ROWS(EP$11:EP327))),"")</f>
        <v/>
      </c>
      <c r="EQ327" s="26" t="str">
        <f>IFERROR(INDEX(BM$11:BM$2000,_xlfn.AGGREGATE(15,6,(ROW(BM$11:BM$2000)-ROW(BM$11)+1)/($AU$11:$AU$2000=$DY$8),ROWS(EQ$11:EQ327))),"")</f>
        <v/>
      </c>
      <c r="ER327" s="26" t="str">
        <f>IFERROR(INDEX(BN$11:BN$2000,_xlfn.AGGREGATE(15,6,(ROW(BN$11:BN$2000)-ROW(BN$11)+1)/($AU$11:$AU$2000=$DY$8),ROWS(ER$11:ER327))),"")</f>
        <v/>
      </c>
      <c r="ES327" s="26" t="str">
        <f>IFERROR(INDEX(BO$11:BO$2000,_xlfn.AGGREGATE(15,6,(ROW(BO$11:BO$2000)-ROW(BO$11)+1)/($AU$11:$AU$2000=$DY$8),ROWS(ES$11:ES327))),"")</f>
        <v/>
      </c>
      <c r="ET327" s="63" t="str">
        <f>IFERROR(INDEX(BP$11:BP$2000,_xlfn.AGGREGATE(15,6,(ROW(BP$11:BP$2000)-ROW(BP$11)+1)/($AU$11:$AU$2000=$DY$8),ROWS(ET$11:ET327))),"")</f>
        <v/>
      </c>
      <c r="EU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49"/>
      <c r="FV327" s="21"/>
      <c r="FW327" s="25"/>
      <c r="FX327" s="25"/>
      <c r="FY327" s="25"/>
      <c r="FZ327" s="25"/>
      <c r="GA327" s="25"/>
      <c r="GB327" s="25"/>
      <c r="GC327" s="25"/>
      <c r="GD327" s="25"/>
      <c r="GE327" s="25"/>
      <c r="GF327" s="25"/>
      <c r="GG327" s="25"/>
      <c r="GH327" s="25"/>
      <c r="GI327" s="25"/>
      <c r="GJ327" s="25"/>
      <c r="GK327" s="25"/>
      <c r="GL327" s="25"/>
      <c r="GM327" s="25"/>
      <c r="GN327" s="25"/>
    </row>
    <row r="328" spans="14:196" x14ac:dyDescent="0.3">
      <c r="N328" s="2"/>
      <c r="O328" s="25"/>
      <c r="P328" s="25"/>
      <c r="Q328" s="25"/>
      <c r="R328" s="25"/>
      <c r="S328" s="25"/>
      <c r="T328" s="25"/>
      <c r="U328" s="25"/>
      <c r="V328" s="2"/>
      <c r="W328" s="2"/>
      <c r="X328" s="2"/>
      <c r="Y328" s="25"/>
      <c r="Z328" s="25"/>
      <c r="AA328" s="25"/>
      <c r="AB328" s="2"/>
      <c r="AC328" s="25"/>
      <c r="AD328" s="25"/>
      <c r="AE328" s="25"/>
      <c r="AF328" s="25"/>
      <c r="AG328" s="25"/>
      <c r="AH328" s="25"/>
      <c r="AI328" s="25"/>
      <c r="AJ328" s="25"/>
      <c r="AK328" s="25"/>
      <c r="AL328" s="25"/>
      <c r="AM328" s="25"/>
      <c r="AN328" s="25"/>
      <c r="AO328" s="25"/>
      <c r="AP328" s="25"/>
      <c r="AQ328" s="25"/>
      <c r="AR328" s="142"/>
      <c r="AS328" s="18"/>
      <c r="AT328" s="26"/>
      <c r="AU328" s="62" t="s">
        <v>107</v>
      </c>
      <c r="AV328" s="221" t="s">
        <v>108</v>
      </c>
      <c r="AW328" s="221"/>
      <c r="AX328" s="221"/>
      <c r="AY328" s="221"/>
      <c r="AZ328" s="221"/>
      <c r="BA328" s="221"/>
      <c r="BB328" s="221"/>
      <c r="BC328" s="221"/>
      <c r="BD328" s="23">
        <v>1</v>
      </c>
      <c r="BE328" s="23">
        <v>2</v>
      </c>
      <c r="BF328" s="23">
        <v>3</v>
      </c>
      <c r="BG328" s="22" t="s">
        <v>242</v>
      </c>
      <c r="BH328" s="26"/>
      <c r="BI328" s="138"/>
      <c r="BJ328" s="138"/>
      <c r="BK328" s="138"/>
      <c r="BL328" s="138"/>
      <c r="BM328" s="138"/>
      <c r="BN328" s="138"/>
      <c r="BO328" s="138"/>
      <c r="BP328" s="138"/>
      <c r="BQ328" s="26"/>
      <c r="BR328" s="26"/>
      <c r="BS328" s="26"/>
      <c r="BT328" s="26"/>
      <c r="BU328" s="26"/>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25"/>
      <c r="DS328" s="26"/>
      <c r="DT328" s="26"/>
      <c r="DU328" s="142"/>
      <c r="DV328" s="26"/>
      <c r="DW328" s="48">
        <v>315</v>
      </c>
      <c r="DX328" s="26" t="str">
        <f>IFERROR(INDEX(AT$11:AT$2000,_xlfn.AGGREGATE(15,6,(ROW(AT$11:AT$2000)-ROW(AT$11)+1)/($AU$11:$AU$2000=$DY$8),ROWS(DX$11:DX328))),"")</f>
        <v/>
      </c>
      <c r="DY328" s="4" t="str">
        <f>IFERROR(INDEX(AU$11:AU$2000,_xlfn.AGGREGATE(15,6,(ROW(AU$11:AU$2000)-ROW(AU$11)+1)/($AU$11:$AU$2000=$DY$8),ROWS(DY$11:DY328))),"")</f>
        <v/>
      </c>
      <c r="DZ328" s="26" t="str">
        <f>IFERROR(INDEX(AV$11:AV$2000,_xlfn.AGGREGATE(15,6,(ROW(AV$11:AV$2000)-ROW(AV$11)+1)/($AU$11:$AU$2000=$DY$8),ROWS(DZ$11:DZ328))),"")</f>
        <v/>
      </c>
      <c r="EA328" s="26" t="str">
        <f>IFERROR(INDEX(AW$11:AW$2000,_xlfn.AGGREGATE(15,6,(ROW(AW$11:AW$2000)-ROW(AW$11)+1)/($AU$11:$AU$2000=$DY$8),ROWS(EA$11:EA328))),"")</f>
        <v/>
      </c>
      <c r="EB328" s="26" t="str">
        <f>IFERROR(INDEX(AX$11:AX$2000,_xlfn.AGGREGATE(15,6,(ROW(AX$11:AX$2000)-ROW(AX$11)+1)/($AU$11:$AU$2000=$DY$8),ROWS(EB$11:EB328))),"")</f>
        <v/>
      </c>
      <c r="EC328" s="26" t="str">
        <f>IFERROR(INDEX(AY$11:AY$2000,_xlfn.AGGREGATE(15,6,(ROW(AY$11:AY$2000)-ROW(AY$11)+1)/($AU$11:$AU$2000=$DY$8),ROWS(EC$11:EC328))),"")</f>
        <v/>
      </c>
      <c r="ED328" s="26" t="str">
        <f>IFERROR(INDEX(AZ$11:AZ$2000,_xlfn.AGGREGATE(15,6,(ROW(AZ$11:AZ$2000)-ROW(AZ$11)+1)/($AU$11:$AU$2000=$DY$8),ROWS(ED$11:ED328))),"")</f>
        <v/>
      </c>
      <c r="EE328" s="26" t="str">
        <f>IFERROR(INDEX(BA$11:BA$2000,_xlfn.AGGREGATE(15,6,(ROW(BA$11:BA$2000)-ROW(BA$11)+1)/($AU$11:$AU$2000=$DY$8),ROWS(EE$11:EE328))),"")</f>
        <v/>
      </c>
      <c r="EF328" s="26" t="str">
        <f>IFERROR(INDEX(BB$11:BB$2000,_xlfn.AGGREGATE(15,6,(ROW(BB$11:BB$2000)-ROW(BB$11)+1)/($AU$11:$AU$2000=$DY$8),ROWS(EF$11:EF328))),"")</f>
        <v/>
      </c>
      <c r="EG328" s="26" t="str">
        <f>IFERROR(INDEX(BC$11:BC$2000,_xlfn.AGGREGATE(15,6,(ROW(BC$11:BC$2000)-ROW(BC$11)+1)/($AU$11:$AU$2000=$DY$8),ROWS(EG$11:EG328))),"")</f>
        <v/>
      </c>
      <c r="EH328" s="26" t="str">
        <f>IFERROR(INDEX(BD$11:BD$2000,_xlfn.AGGREGATE(15,6,(ROW(BD$11:BD$2000)-ROW(BD$11)+1)/($AU$11:$AU$2000=$DY$8),ROWS(EH$11:EH328))),"")</f>
        <v/>
      </c>
      <c r="EI328" s="26" t="str">
        <f>IFERROR(INDEX(BE$11:BE$2000,_xlfn.AGGREGATE(15,6,(ROW(BE$11:BE$2000)-ROW(BE$11)+1)/($AU$11:$AU$2000=$DY$8),ROWS(EI$11:EI328))),"")</f>
        <v/>
      </c>
      <c r="EJ328" s="26" t="str">
        <f>IFERROR(INDEX(BF$11:BF$2000,_xlfn.AGGREGATE(15,6,(ROW(BF$11:BF$2000)-ROW(BF$11)+1)/($AU$11:$AU$2000=$DY$8),ROWS(EJ$11:EJ328))),"")</f>
        <v/>
      </c>
      <c r="EK328" s="26" t="str">
        <f>IFERROR(INDEX(BG$11:BG$2000,_xlfn.AGGREGATE(15,6,(ROW(BG$11:BG$2000)-ROW(BG$11)+1)/($AU$11:$AU$2000=$DY$8),ROWS(EK$11:EK328))),"")</f>
        <v/>
      </c>
      <c r="EL328" s="26" t="str">
        <f>IFERROR(INDEX(BH$11:BH$2000,_xlfn.AGGREGATE(15,6,(ROW(BH$11:BH$2000)-ROW(BH$11)+1)/($AU$11:$AU$2000=$DY$8),ROWS(EL$11:EL328))),"")</f>
        <v/>
      </c>
      <c r="EM328" s="26" t="str">
        <f>IFERROR(INDEX(BI$11:BI$2000,_xlfn.AGGREGATE(15,6,(ROW(BI$11:BI$2000)-ROW(BI$11)+1)/($AU$11:$AU$2000=$DY$8),ROWS(EM$11:EM328))),"")</f>
        <v/>
      </c>
      <c r="EN328" s="26" t="str">
        <f>IFERROR(INDEX(BJ$11:BJ$2000,_xlfn.AGGREGATE(15,6,(ROW(BJ$11:BJ$2000)-ROW(BJ$11)+1)/($AU$11:$AU$2000=$DY$8),ROWS(EN$11:EN328))),"")</f>
        <v/>
      </c>
      <c r="EO328" s="26" t="str">
        <f>IFERROR(INDEX(BK$11:BK$2000,_xlfn.AGGREGATE(15,6,(ROW(BK$11:BK$2000)-ROW(BK$11)+1)/($AU$11:$AU$2000=$DY$8),ROWS(EO$11:EO328))),"")</f>
        <v/>
      </c>
      <c r="EP328" s="26" t="str">
        <f>IFERROR(INDEX(BL$11:BL$2000,_xlfn.AGGREGATE(15,6,(ROW(BL$11:BL$2000)-ROW(BL$11)+1)/($AU$11:$AU$2000=$DY$8),ROWS(EP$11:EP328))),"")</f>
        <v/>
      </c>
      <c r="EQ328" s="26" t="str">
        <f>IFERROR(INDEX(BM$11:BM$2000,_xlfn.AGGREGATE(15,6,(ROW(BM$11:BM$2000)-ROW(BM$11)+1)/($AU$11:$AU$2000=$DY$8),ROWS(EQ$11:EQ328))),"")</f>
        <v/>
      </c>
      <c r="ER328" s="26" t="str">
        <f>IFERROR(INDEX(BN$11:BN$2000,_xlfn.AGGREGATE(15,6,(ROW(BN$11:BN$2000)-ROW(BN$11)+1)/($AU$11:$AU$2000=$DY$8),ROWS(ER$11:ER328))),"")</f>
        <v/>
      </c>
      <c r="ES328" s="26" t="str">
        <f>IFERROR(INDEX(BO$11:BO$2000,_xlfn.AGGREGATE(15,6,(ROW(BO$11:BO$2000)-ROW(BO$11)+1)/($AU$11:$AU$2000=$DY$8),ROWS(ES$11:ES328))),"")</f>
        <v/>
      </c>
      <c r="ET328" s="63" t="str">
        <f>IFERROR(INDEX(BP$11:BP$2000,_xlfn.AGGREGATE(15,6,(ROW(BP$11:BP$2000)-ROW(BP$11)+1)/($AU$11:$AU$2000=$DY$8),ROWS(ET$11:ET328))),"")</f>
        <v/>
      </c>
      <c r="EU328" s="25"/>
      <c r="EX328" s="25"/>
      <c r="EY328" s="25"/>
      <c r="EZ328" s="25"/>
      <c r="FA328" s="25"/>
      <c r="FB328" s="25"/>
      <c r="FC328" s="25"/>
      <c r="FD328" s="25"/>
      <c r="FE328" s="25"/>
      <c r="FF328" s="25"/>
      <c r="FG328" s="25"/>
      <c r="FH328" s="25"/>
      <c r="FI328" s="25"/>
      <c r="FJ328" s="25"/>
      <c r="FK328" s="25"/>
      <c r="FL328" s="25"/>
      <c r="FM328" s="25"/>
      <c r="FN328" s="25"/>
      <c r="FO328" s="25"/>
      <c r="FP328" s="25"/>
      <c r="FQ328" s="25"/>
      <c r="FR328" s="25"/>
      <c r="FS328" s="25"/>
      <c r="FT328" s="25"/>
      <c r="FU328" s="49"/>
      <c r="FV328" s="21"/>
      <c r="FW328" s="25"/>
      <c r="FX328" s="25"/>
      <c r="FY328" s="25"/>
      <c r="FZ328" s="25"/>
      <c r="GA328" s="25"/>
      <c r="GB328" s="25"/>
      <c r="GC328" s="25"/>
      <c r="GD328" s="25"/>
      <c r="GE328" s="25"/>
      <c r="GF328" s="25"/>
      <c r="GG328" s="25"/>
      <c r="GH328" s="25"/>
      <c r="GI328" s="25"/>
      <c r="GJ328" s="25"/>
      <c r="GK328" s="25"/>
      <c r="GL328" s="25"/>
      <c r="GM328" s="25"/>
      <c r="GN328" s="25"/>
    </row>
    <row r="329" spans="14:196" x14ac:dyDescent="0.3">
      <c r="N329" s="2"/>
      <c r="O329" s="25"/>
      <c r="P329" s="25"/>
      <c r="Q329" s="25"/>
      <c r="R329" s="25"/>
      <c r="S329" s="25"/>
      <c r="T329" s="25"/>
      <c r="U329" s="25"/>
      <c r="V329" s="2"/>
      <c r="W329" s="2"/>
      <c r="X329" s="2"/>
      <c r="Y329" s="25"/>
      <c r="Z329" s="25"/>
      <c r="AA329" s="25"/>
      <c r="AB329" s="2"/>
      <c r="AC329" s="25"/>
      <c r="AD329" s="25"/>
      <c r="AE329" s="25"/>
      <c r="AF329" s="25"/>
      <c r="AG329" s="25"/>
      <c r="AH329" s="25"/>
      <c r="AI329" s="25"/>
      <c r="AJ329" s="25"/>
      <c r="AK329" s="25"/>
      <c r="AL329" s="25"/>
      <c r="AM329" s="25"/>
      <c r="AN329" s="25"/>
      <c r="AO329" s="25"/>
      <c r="AP329" s="25"/>
      <c r="AQ329" s="25"/>
      <c r="AR329" s="142"/>
      <c r="AS329" s="18">
        <v>1</v>
      </c>
      <c r="AT329" s="26" t="s">
        <v>122</v>
      </c>
      <c r="AU329" s="4" t="str">
        <f t="shared" ref="AU329:AU358" si="444">IF(OR(BR329="no",BS329="int",BI329=0),"FAIL",IF(BR329="yes2","PASS2",IF(BR329="yes3","PASS","fail?")))</f>
        <v>FAIL</v>
      </c>
      <c r="AV329" s="26">
        <v>1</v>
      </c>
      <c r="AW329" s="26">
        <v>3</v>
      </c>
      <c r="AX329" s="26">
        <v>3</v>
      </c>
      <c r="AY329" s="26">
        <v>1</v>
      </c>
      <c r="AZ329" s="26">
        <v>1</v>
      </c>
      <c r="BA329" s="26">
        <v>3</v>
      </c>
      <c r="BB329" s="26">
        <v>3</v>
      </c>
      <c r="BC329" s="26">
        <v>1</v>
      </c>
      <c r="BD329" s="26">
        <f t="shared" ref="BD329:BG329" si="445">BD296</f>
        <v>245</v>
      </c>
      <c r="BE329" s="26"/>
      <c r="BF329" s="26">
        <f t="shared" si="445"/>
        <v>247</v>
      </c>
      <c r="BG329" s="63">
        <f t="shared" si="445"/>
        <v>1</v>
      </c>
      <c r="BH329" s="26"/>
      <c r="BI329" s="138">
        <f t="shared" ref="BI329:BI358" si="446">IF($J$44&lt;BI$50,0,IF(AV329=1,BH329+$BD329,IF(AV329=2,BH329+$BE329,IF(AV329=3,BH329+$BF329))))</f>
        <v>245</v>
      </c>
      <c r="BJ329" s="138">
        <f t="shared" ref="BJ329:BJ358" si="447">IF($J$44&lt;BJ$50,0,IF(AW329=1,BI329+$BD329,IF(AW329=2,BI329+$BE329,IF(AW329=3,BI329+$BF329))))</f>
        <v>492</v>
      </c>
      <c r="BK329" s="138">
        <f t="shared" ref="BK329:BK358" si="448">IF($J$44&lt;BK$50,0,IF(AX329=1,BJ329+$BD329,IF(AX329=2,BJ329+$BE329,IF(AX329=3,BJ329+$BF329))))</f>
        <v>739</v>
      </c>
      <c r="BL329" s="138">
        <f t="shared" ref="BL329:BL358" si="449">IF($J$44&lt;BL$50,0,IF(AY329=1,BK329+$BD329,IF(AY329=2,BK329+$BE329,IF(AY329=3,BK329+$BF329))))</f>
        <v>984</v>
      </c>
      <c r="BM329" s="138">
        <f t="shared" ref="BM329:BM358" si="450">IF($J$44&lt;BM$50,0,IF(AZ329=1,BL329+$BD329,IF(AZ329=2,BL329+$BE329,IF(AZ329=3,BL329+$BF329))))</f>
        <v>1229</v>
      </c>
      <c r="BN329" s="138">
        <f t="shared" ref="BN329:BN358" si="451">IF($J$44&lt;BN$50,0,IF(BA329=1,BM329+$BD329,IF(BA329=2,BM329+$BE329,IF(BA329=3,BM329+$BF329))))</f>
        <v>1476</v>
      </c>
      <c r="BO329" s="138">
        <f t="shared" ref="BO329:BO358" si="452">IF($J$44&lt;BO$50,0,IF(BB329=1,BN329+$BD329,IF(BB329=2,BN329+$BE329,IF(BB329=3,BN329+$BF329))))</f>
        <v>1723</v>
      </c>
      <c r="BP329" s="138">
        <f t="shared" ref="BP329:BP358" si="453">IF($J$44&lt;BP$50,0,IF(BC329=1,BO329+$BD329,IF(BC329=2,BO329+$BE329,IF(BC329=3,BO329+$BF329))))</f>
        <v>0</v>
      </c>
      <c r="BQ329" s="26"/>
      <c r="BR329" s="26" t="str">
        <f t="shared" si="443"/>
        <v>yes2</v>
      </c>
      <c r="BS329" s="26" t="str">
        <f t="shared" si="376"/>
        <v>Int</v>
      </c>
      <c r="BT329" s="26"/>
      <c r="BU329" s="26"/>
      <c r="BV329" s="1">
        <f t="shared" ref="BV329:CE338" si="454">IF(BV$3=0,0,IF(AND(ABS($BI329-BV$3)&gt;PostVertTotTol,ABS($BJ329-BV$3)&gt;PostVertTotTol,ABS($BK329-BV$3)&gt;PostVertTotTol,ABS($BL329-BV$3)&gt;PostVertTotTol,ABS($BM329-BV$3)&gt;PostVertTotTol,ABS($BN329-BV$3)&gt;PostVertTotTol,ABS($BO329-BV$3)&gt;PostVertTotTol,ABS($BP329-BV$3)&gt;PostVertTotTol),0,1))</f>
        <v>0</v>
      </c>
      <c r="BW329" s="1">
        <f t="shared" si="454"/>
        <v>0</v>
      </c>
      <c r="BX329" s="1">
        <f t="shared" si="454"/>
        <v>0</v>
      </c>
      <c r="BY329" s="1">
        <f t="shared" si="454"/>
        <v>0</v>
      </c>
      <c r="BZ329" s="1">
        <f t="shared" si="454"/>
        <v>0</v>
      </c>
      <c r="CA329" s="1">
        <f t="shared" si="454"/>
        <v>0</v>
      </c>
      <c r="CB329" s="1">
        <f t="shared" si="454"/>
        <v>1</v>
      </c>
      <c r="CC329" s="1">
        <f t="shared" si="454"/>
        <v>0</v>
      </c>
      <c r="CD329" s="1">
        <f t="shared" si="454"/>
        <v>0</v>
      </c>
      <c r="CE329" s="1">
        <f t="shared" si="454"/>
        <v>0</v>
      </c>
      <c r="CF329" s="1">
        <f t="shared" ref="CF329:CO338" si="455">IF(CF$3=0,0,IF(AND(ABS($BI329-CF$3)&gt;PostVertTotTol,ABS($BJ329-CF$3)&gt;PostVertTotTol,ABS($BK329-CF$3)&gt;PostVertTotTol,ABS($BL329-CF$3)&gt;PostVertTotTol,ABS($BM329-CF$3)&gt;PostVertTotTol,ABS($BN329-CF$3)&gt;PostVertTotTol,ABS($BO329-CF$3)&gt;PostVertTotTol,ABS($BP329-CF$3)&gt;PostVertTotTol),0,1))</f>
        <v>0</v>
      </c>
      <c r="CG329" s="1">
        <f t="shared" si="455"/>
        <v>0</v>
      </c>
      <c r="CH329" s="1">
        <f t="shared" si="455"/>
        <v>1</v>
      </c>
      <c r="CI329" s="1">
        <f t="shared" si="455"/>
        <v>0</v>
      </c>
      <c r="CJ329" s="1">
        <f t="shared" si="455"/>
        <v>0</v>
      </c>
      <c r="CK329" s="1">
        <f t="shared" si="455"/>
        <v>0</v>
      </c>
      <c r="CL329" s="1">
        <f t="shared" si="455"/>
        <v>0</v>
      </c>
      <c r="CM329" s="1">
        <f t="shared" si="455"/>
        <v>0</v>
      </c>
      <c r="CN329" s="1">
        <f t="shared" si="455"/>
        <v>0</v>
      </c>
      <c r="CO329" s="1">
        <f t="shared" si="455"/>
        <v>0</v>
      </c>
      <c r="CP329" s="1">
        <f t="shared" ref="CP329:CY338" si="456">IF(CP$3=0,0,IF(AND(ABS($BI329-CP$3)&gt;PostVertTotTol,ABS($BJ329-CP$3)&gt;PostVertTotTol,ABS($BK329-CP$3)&gt;PostVertTotTol,ABS($BL329-CP$3)&gt;PostVertTotTol,ABS($BM329-CP$3)&gt;PostVertTotTol,ABS($BN329-CP$3)&gt;PostVertTotTol,ABS($BO329-CP$3)&gt;PostVertTotTol,ABS($BP329-CP$3)&gt;PostVertTotTol),0,1))</f>
        <v>0</v>
      </c>
      <c r="CQ329" s="1">
        <f t="shared" si="456"/>
        <v>0</v>
      </c>
      <c r="CR329" s="1">
        <f t="shared" si="456"/>
        <v>0</v>
      </c>
      <c r="CS329" s="1">
        <f t="shared" si="456"/>
        <v>0</v>
      </c>
      <c r="CT329" s="1">
        <f t="shared" si="456"/>
        <v>0</v>
      </c>
      <c r="CU329" s="1">
        <f t="shared" si="456"/>
        <v>0</v>
      </c>
      <c r="CV329" s="1">
        <f t="shared" si="456"/>
        <v>0</v>
      </c>
      <c r="CW329" s="1">
        <f t="shared" si="456"/>
        <v>0</v>
      </c>
      <c r="CX329" s="1">
        <f t="shared" si="456"/>
        <v>0</v>
      </c>
      <c r="CY329" s="1">
        <f t="shared" si="456"/>
        <v>0</v>
      </c>
      <c r="CZ329" s="1">
        <f t="shared" ref="CZ329:DI338" si="457">IF(CZ$3=0,0,IF(AND(ABS($BI329-CZ$3)&gt;PostVertTotTol,ABS($BJ329-CZ$3)&gt;PostVertTotTol,ABS($BK329-CZ$3)&gt;PostVertTotTol,ABS($BL329-CZ$3)&gt;PostVertTotTol,ABS($BM329-CZ$3)&gt;PostVertTotTol,ABS($BN329-CZ$3)&gt;PostVertTotTol,ABS($BO329-CZ$3)&gt;PostVertTotTol,ABS($BP329-CZ$3)&gt;PostVertTotTol),0,1))</f>
        <v>0</v>
      </c>
      <c r="DA329" s="1">
        <f t="shared" si="457"/>
        <v>0</v>
      </c>
      <c r="DB329" s="1">
        <f t="shared" si="457"/>
        <v>0</v>
      </c>
      <c r="DC329" s="1">
        <f t="shared" si="457"/>
        <v>0</v>
      </c>
      <c r="DD329" s="1">
        <f t="shared" si="457"/>
        <v>0</v>
      </c>
      <c r="DE329" s="1">
        <f t="shared" si="457"/>
        <v>0</v>
      </c>
      <c r="DF329" s="1">
        <f t="shared" si="457"/>
        <v>0</v>
      </c>
      <c r="DG329" s="1">
        <f t="shared" si="457"/>
        <v>0</v>
      </c>
      <c r="DH329" s="1">
        <f t="shared" si="457"/>
        <v>0</v>
      </c>
      <c r="DI329" s="1">
        <f t="shared" si="457"/>
        <v>0</v>
      </c>
      <c r="DJ329" s="1">
        <f t="shared" ref="DJ329:DO338" si="458">IF(DJ$3=0,0,IF(AND(ABS($BI329-DJ$3)&gt;PostVertTotTol,ABS($BJ329-DJ$3)&gt;PostVertTotTol,ABS($BK329-DJ$3)&gt;PostVertTotTol,ABS($BL329-DJ$3)&gt;PostVertTotTol,ABS($BM329-DJ$3)&gt;PostVertTotTol,ABS($BN329-DJ$3)&gt;PostVertTotTol,ABS($BO329-DJ$3)&gt;PostVertTotTol,ABS($BP329-DJ$3)&gt;PostVertTotTol),0,1))</f>
        <v>0</v>
      </c>
      <c r="DK329" s="1">
        <f t="shared" si="458"/>
        <v>0</v>
      </c>
      <c r="DL329" s="1">
        <f t="shared" si="458"/>
        <v>0</v>
      </c>
      <c r="DM329" s="1">
        <f t="shared" si="458"/>
        <v>1</v>
      </c>
      <c r="DN329" s="1">
        <f t="shared" si="458"/>
        <v>0</v>
      </c>
      <c r="DO329" s="1">
        <f t="shared" si="458"/>
        <v>0</v>
      </c>
      <c r="DP329" s="25"/>
      <c r="DS329" s="26"/>
      <c r="DT329" s="26"/>
      <c r="DU329" s="142"/>
      <c r="DV329" s="26"/>
      <c r="DW329" s="48">
        <v>316</v>
      </c>
      <c r="DX329" s="26" t="str">
        <f>IFERROR(INDEX(AT$11:AT$2000,_xlfn.AGGREGATE(15,6,(ROW(AT$11:AT$2000)-ROW(AT$11)+1)/($AU$11:$AU$2000=$DY$8),ROWS(DX$11:DX329))),"")</f>
        <v/>
      </c>
      <c r="DY329" s="4" t="str">
        <f>IFERROR(INDEX(AU$11:AU$2000,_xlfn.AGGREGATE(15,6,(ROW(AU$11:AU$2000)-ROW(AU$11)+1)/($AU$11:$AU$2000=$DY$8),ROWS(DY$11:DY329))),"")</f>
        <v/>
      </c>
      <c r="DZ329" s="26" t="str">
        <f>IFERROR(INDEX(AV$11:AV$2000,_xlfn.AGGREGATE(15,6,(ROW(AV$11:AV$2000)-ROW(AV$11)+1)/($AU$11:$AU$2000=$DY$8),ROWS(DZ$11:DZ329))),"")</f>
        <v/>
      </c>
      <c r="EA329" s="26" t="str">
        <f>IFERROR(INDEX(AW$11:AW$2000,_xlfn.AGGREGATE(15,6,(ROW(AW$11:AW$2000)-ROW(AW$11)+1)/($AU$11:$AU$2000=$DY$8),ROWS(EA$11:EA329))),"")</f>
        <v/>
      </c>
      <c r="EB329" s="26" t="str">
        <f>IFERROR(INDEX(AX$11:AX$2000,_xlfn.AGGREGATE(15,6,(ROW(AX$11:AX$2000)-ROW(AX$11)+1)/($AU$11:$AU$2000=$DY$8),ROWS(EB$11:EB329))),"")</f>
        <v/>
      </c>
      <c r="EC329" s="26" t="str">
        <f>IFERROR(INDEX(AY$11:AY$2000,_xlfn.AGGREGATE(15,6,(ROW(AY$11:AY$2000)-ROW(AY$11)+1)/($AU$11:$AU$2000=$DY$8),ROWS(EC$11:EC329))),"")</f>
        <v/>
      </c>
      <c r="ED329" s="26" t="str">
        <f>IFERROR(INDEX(AZ$11:AZ$2000,_xlfn.AGGREGATE(15,6,(ROW(AZ$11:AZ$2000)-ROW(AZ$11)+1)/($AU$11:$AU$2000=$DY$8),ROWS(ED$11:ED329))),"")</f>
        <v/>
      </c>
      <c r="EE329" s="26" t="str">
        <f>IFERROR(INDEX(BA$11:BA$2000,_xlfn.AGGREGATE(15,6,(ROW(BA$11:BA$2000)-ROW(BA$11)+1)/($AU$11:$AU$2000=$DY$8),ROWS(EE$11:EE329))),"")</f>
        <v/>
      </c>
      <c r="EF329" s="26" t="str">
        <f>IFERROR(INDEX(BB$11:BB$2000,_xlfn.AGGREGATE(15,6,(ROW(BB$11:BB$2000)-ROW(BB$11)+1)/($AU$11:$AU$2000=$DY$8),ROWS(EF$11:EF329))),"")</f>
        <v/>
      </c>
      <c r="EG329" s="26" t="str">
        <f>IFERROR(INDEX(BC$11:BC$2000,_xlfn.AGGREGATE(15,6,(ROW(BC$11:BC$2000)-ROW(BC$11)+1)/($AU$11:$AU$2000=$DY$8),ROWS(EG$11:EG329))),"")</f>
        <v/>
      </c>
      <c r="EH329" s="26" t="str">
        <f>IFERROR(INDEX(BD$11:BD$2000,_xlfn.AGGREGATE(15,6,(ROW(BD$11:BD$2000)-ROW(BD$11)+1)/($AU$11:$AU$2000=$DY$8),ROWS(EH$11:EH329))),"")</f>
        <v/>
      </c>
      <c r="EI329" s="26" t="str">
        <f>IFERROR(INDEX(BE$11:BE$2000,_xlfn.AGGREGATE(15,6,(ROW(BE$11:BE$2000)-ROW(BE$11)+1)/($AU$11:$AU$2000=$DY$8),ROWS(EI$11:EI329))),"")</f>
        <v/>
      </c>
      <c r="EJ329" s="26" t="str">
        <f>IFERROR(INDEX(BF$11:BF$2000,_xlfn.AGGREGATE(15,6,(ROW(BF$11:BF$2000)-ROW(BF$11)+1)/($AU$11:$AU$2000=$DY$8),ROWS(EJ$11:EJ329))),"")</f>
        <v/>
      </c>
      <c r="EK329" s="26" t="str">
        <f>IFERROR(INDEX(BG$11:BG$2000,_xlfn.AGGREGATE(15,6,(ROW(BG$11:BG$2000)-ROW(BG$11)+1)/($AU$11:$AU$2000=$DY$8),ROWS(EK$11:EK329))),"")</f>
        <v/>
      </c>
      <c r="EL329" s="26" t="str">
        <f>IFERROR(INDEX(BH$11:BH$2000,_xlfn.AGGREGATE(15,6,(ROW(BH$11:BH$2000)-ROW(BH$11)+1)/($AU$11:$AU$2000=$DY$8),ROWS(EL$11:EL329))),"")</f>
        <v/>
      </c>
      <c r="EM329" s="26" t="str">
        <f>IFERROR(INDEX(BI$11:BI$2000,_xlfn.AGGREGATE(15,6,(ROW(BI$11:BI$2000)-ROW(BI$11)+1)/($AU$11:$AU$2000=$DY$8),ROWS(EM$11:EM329))),"")</f>
        <v/>
      </c>
      <c r="EN329" s="26" t="str">
        <f>IFERROR(INDEX(BJ$11:BJ$2000,_xlfn.AGGREGATE(15,6,(ROW(BJ$11:BJ$2000)-ROW(BJ$11)+1)/($AU$11:$AU$2000=$DY$8),ROWS(EN$11:EN329))),"")</f>
        <v/>
      </c>
      <c r="EO329" s="26" t="str">
        <f>IFERROR(INDEX(BK$11:BK$2000,_xlfn.AGGREGATE(15,6,(ROW(BK$11:BK$2000)-ROW(BK$11)+1)/($AU$11:$AU$2000=$DY$8),ROWS(EO$11:EO329))),"")</f>
        <v/>
      </c>
      <c r="EP329" s="26" t="str">
        <f>IFERROR(INDEX(BL$11:BL$2000,_xlfn.AGGREGATE(15,6,(ROW(BL$11:BL$2000)-ROW(BL$11)+1)/($AU$11:$AU$2000=$DY$8),ROWS(EP$11:EP329))),"")</f>
        <v/>
      </c>
      <c r="EQ329" s="26" t="str">
        <f>IFERROR(INDEX(BM$11:BM$2000,_xlfn.AGGREGATE(15,6,(ROW(BM$11:BM$2000)-ROW(BM$11)+1)/($AU$11:$AU$2000=$DY$8),ROWS(EQ$11:EQ329))),"")</f>
        <v/>
      </c>
      <c r="ER329" s="26" t="str">
        <f>IFERROR(INDEX(BN$11:BN$2000,_xlfn.AGGREGATE(15,6,(ROW(BN$11:BN$2000)-ROW(BN$11)+1)/($AU$11:$AU$2000=$DY$8),ROWS(ER$11:ER329))),"")</f>
        <v/>
      </c>
      <c r="ES329" s="26" t="str">
        <f>IFERROR(INDEX(BO$11:BO$2000,_xlfn.AGGREGATE(15,6,(ROW(BO$11:BO$2000)-ROW(BO$11)+1)/($AU$11:$AU$2000=$DY$8),ROWS(ES$11:ES329))),"")</f>
        <v/>
      </c>
      <c r="ET329" s="63" t="str">
        <f>IFERROR(INDEX(BP$11:BP$2000,_xlfn.AGGREGATE(15,6,(ROW(BP$11:BP$2000)-ROW(BP$11)+1)/($AU$11:$AU$2000=$DY$8),ROWS(ET$11:ET329))),"")</f>
        <v/>
      </c>
      <c r="EU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49"/>
      <c r="FV329" s="21"/>
      <c r="FW329" s="25"/>
      <c r="FX329" s="25"/>
      <c r="FY329" s="25"/>
      <c r="FZ329" s="25"/>
      <c r="GA329" s="25"/>
      <c r="GB329" s="25"/>
      <c r="GC329" s="25"/>
      <c r="GD329" s="25"/>
      <c r="GE329" s="25"/>
      <c r="GF329" s="25"/>
      <c r="GG329" s="25"/>
      <c r="GH329" s="25"/>
      <c r="GI329" s="25"/>
      <c r="GJ329" s="25"/>
      <c r="GK329" s="25"/>
      <c r="GL329" s="25"/>
      <c r="GM329" s="25"/>
      <c r="GN329" s="25"/>
    </row>
    <row r="330" spans="14:196" x14ac:dyDescent="0.3">
      <c r="N330" s="2"/>
      <c r="O330" s="25"/>
      <c r="P330" s="25"/>
      <c r="Q330" s="25"/>
      <c r="R330" s="25"/>
      <c r="S330" s="25"/>
      <c r="T330" s="25"/>
      <c r="U330" s="25"/>
      <c r="V330" s="2"/>
      <c r="W330" s="2"/>
      <c r="X330" s="2"/>
      <c r="Y330" s="25"/>
      <c r="Z330" s="25"/>
      <c r="AA330" s="25"/>
      <c r="AB330" s="2"/>
      <c r="AC330" s="25"/>
      <c r="AD330" s="25"/>
      <c r="AE330" s="25"/>
      <c r="AF330" s="25"/>
      <c r="AG330" s="25"/>
      <c r="AH330" s="25"/>
      <c r="AI330" s="25"/>
      <c r="AJ330" s="25"/>
      <c r="AK330" s="25"/>
      <c r="AL330" s="25"/>
      <c r="AM330" s="25"/>
      <c r="AN330" s="25"/>
      <c r="AO330" s="25"/>
      <c r="AP330" s="25"/>
      <c r="AQ330" s="25"/>
      <c r="AR330" s="142"/>
      <c r="AS330" s="18">
        <v>2</v>
      </c>
      <c r="AT330" s="26" t="s">
        <v>122</v>
      </c>
      <c r="AU330" s="4" t="str">
        <f t="shared" si="444"/>
        <v>FAIL</v>
      </c>
      <c r="AV330" s="26">
        <v>1</v>
      </c>
      <c r="AW330" s="26">
        <v>3</v>
      </c>
      <c r="AX330" s="26">
        <v>3</v>
      </c>
      <c r="AY330" s="26">
        <v>1</v>
      </c>
      <c r="AZ330" s="26">
        <v>1</v>
      </c>
      <c r="BA330" s="26">
        <v>3</v>
      </c>
      <c r="BB330" s="26">
        <v>3</v>
      </c>
      <c r="BC330" s="26">
        <v>1</v>
      </c>
      <c r="BD330" s="26">
        <f t="shared" ref="BD330:BG330" si="459">BD297</f>
        <v>244</v>
      </c>
      <c r="BE330" s="26">
        <f t="shared" si="459"/>
        <v>246</v>
      </c>
      <c r="BF330" s="26">
        <f t="shared" si="459"/>
        <v>248</v>
      </c>
      <c r="BG330" s="63">
        <f t="shared" si="459"/>
        <v>2</v>
      </c>
      <c r="BH330" s="26"/>
      <c r="BI330" s="138">
        <f t="shared" si="446"/>
        <v>244</v>
      </c>
      <c r="BJ330" s="138">
        <f t="shared" si="447"/>
        <v>492</v>
      </c>
      <c r="BK330" s="138">
        <f t="shared" si="448"/>
        <v>740</v>
      </c>
      <c r="BL330" s="138">
        <f t="shared" si="449"/>
        <v>984</v>
      </c>
      <c r="BM330" s="138">
        <f t="shared" si="450"/>
        <v>1228</v>
      </c>
      <c r="BN330" s="138">
        <f t="shared" si="451"/>
        <v>1476</v>
      </c>
      <c r="BO330" s="138">
        <f t="shared" si="452"/>
        <v>1724</v>
      </c>
      <c r="BP330" s="138">
        <f t="shared" si="453"/>
        <v>0</v>
      </c>
      <c r="BQ330" s="26"/>
      <c r="BR330" s="26" t="str">
        <f t="shared" si="443"/>
        <v>yes2</v>
      </c>
      <c r="BS330" s="26" t="str">
        <f t="shared" si="376"/>
        <v>Int</v>
      </c>
      <c r="BT330" s="26"/>
      <c r="BU330" s="26"/>
      <c r="BV330" s="1">
        <f t="shared" si="454"/>
        <v>0</v>
      </c>
      <c r="BW330" s="1">
        <f t="shared" si="454"/>
        <v>0</v>
      </c>
      <c r="BX330" s="1">
        <f t="shared" si="454"/>
        <v>0</v>
      </c>
      <c r="BY330" s="1">
        <f t="shared" si="454"/>
        <v>0</v>
      </c>
      <c r="BZ330" s="1">
        <f t="shared" si="454"/>
        <v>0</v>
      </c>
      <c r="CA330" s="1">
        <f t="shared" si="454"/>
        <v>0</v>
      </c>
      <c r="CB330" s="1">
        <f t="shared" si="454"/>
        <v>1</v>
      </c>
      <c r="CC330" s="1">
        <f t="shared" si="454"/>
        <v>0</v>
      </c>
      <c r="CD330" s="1">
        <f t="shared" si="454"/>
        <v>0</v>
      </c>
      <c r="CE330" s="1">
        <f t="shared" si="454"/>
        <v>0</v>
      </c>
      <c r="CF330" s="1">
        <f t="shared" si="455"/>
        <v>0</v>
      </c>
      <c r="CG330" s="1">
        <f t="shared" si="455"/>
        <v>0</v>
      </c>
      <c r="CH330" s="1">
        <f t="shared" si="455"/>
        <v>1</v>
      </c>
      <c r="CI330" s="1">
        <f t="shared" si="455"/>
        <v>0</v>
      </c>
      <c r="CJ330" s="1">
        <f t="shared" si="455"/>
        <v>0</v>
      </c>
      <c r="CK330" s="1">
        <f t="shared" si="455"/>
        <v>0</v>
      </c>
      <c r="CL330" s="1">
        <f t="shared" si="455"/>
        <v>0</v>
      </c>
      <c r="CM330" s="1">
        <f t="shared" si="455"/>
        <v>0</v>
      </c>
      <c r="CN330" s="1">
        <f t="shared" si="455"/>
        <v>0</v>
      </c>
      <c r="CO330" s="1">
        <f t="shared" si="455"/>
        <v>0</v>
      </c>
      <c r="CP330" s="1">
        <f t="shared" si="456"/>
        <v>0</v>
      </c>
      <c r="CQ330" s="1">
        <f t="shared" si="456"/>
        <v>0</v>
      </c>
      <c r="CR330" s="1">
        <f t="shared" si="456"/>
        <v>0</v>
      </c>
      <c r="CS330" s="1">
        <f t="shared" si="456"/>
        <v>0</v>
      </c>
      <c r="CT330" s="1">
        <f t="shared" si="456"/>
        <v>0</v>
      </c>
      <c r="CU330" s="1">
        <f t="shared" si="456"/>
        <v>0</v>
      </c>
      <c r="CV330" s="1">
        <f t="shared" si="456"/>
        <v>0</v>
      </c>
      <c r="CW330" s="1">
        <f t="shared" si="456"/>
        <v>0</v>
      </c>
      <c r="CX330" s="1">
        <f t="shared" si="456"/>
        <v>0</v>
      </c>
      <c r="CY330" s="1">
        <f t="shared" si="456"/>
        <v>0</v>
      </c>
      <c r="CZ330" s="1">
        <f t="shared" si="457"/>
        <v>0</v>
      </c>
      <c r="DA330" s="1">
        <f t="shared" si="457"/>
        <v>0</v>
      </c>
      <c r="DB330" s="1">
        <f t="shared" si="457"/>
        <v>0</v>
      </c>
      <c r="DC330" s="1">
        <f t="shared" si="457"/>
        <v>0</v>
      </c>
      <c r="DD330" s="1">
        <f t="shared" si="457"/>
        <v>0</v>
      </c>
      <c r="DE330" s="1">
        <f t="shared" si="457"/>
        <v>0</v>
      </c>
      <c r="DF330" s="1">
        <f t="shared" si="457"/>
        <v>0</v>
      </c>
      <c r="DG330" s="1">
        <f t="shared" si="457"/>
        <v>0</v>
      </c>
      <c r="DH330" s="1">
        <f t="shared" si="457"/>
        <v>0</v>
      </c>
      <c r="DI330" s="1">
        <f t="shared" si="457"/>
        <v>0</v>
      </c>
      <c r="DJ330" s="1">
        <f t="shared" si="458"/>
        <v>0</v>
      </c>
      <c r="DK330" s="1">
        <f t="shared" si="458"/>
        <v>0</v>
      </c>
      <c r="DL330" s="1">
        <f t="shared" si="458"/>
        <v>0</v>
      </c>
      <c r="DM330" s="1">
        <f t="shared" si="458"/>
        <v>1</v>
      </c>
      <c r="DN330" s="1">
        <f t="shared" si="458"/>
        <v>0</v>
      </c>
      <c r="DO330" s="1">
        <f t="shared" si="458"/>
        <v>0</v>
      </c>
      <c r="DP330" s="25"/>
      <c r="DS330" s="26"/>
      <c r="DT330" s="26"/>
      <c r="DU330" s="142"/>
      <c r="DV330" s="26"/>
      <c r="DW330" s="48">
        <v>317</v>
      </c>
      <c r="DX330" s="26" t="str">
        <f>IFERROR(INDEX(AT$11:AT$2000,_xlfn.AGGREGATE(15,6,(ROW(AT$11:AT$2000)-ROW(AT$11)+1)/($AU$11:$AU$2000=$DY$8),ROWS(DX$11:DX330))),"")</f>
        <v/>
      </c>
      <c r="DY330" s="4" t="str">
        <f>IFERROR(INDEX(AU$11:AU$2000,_xlfn.AGGREGATE(15,6,(ROW(AU$11:AU$2000)-ROW(AU$11)+1)/($AU$11:$AU$2000=$DY$8),ROWS(DY$11:DY330))),"")</f>
        <v/>
      </c>
      <c r="DZ330" s="26" t="str">
        <f>IFERROR(INDEX(AV$11:AV$2000,_xlfn.AGGREGATE(15,6,(ROW(AV$11:AV$2000)-ROW(AV$11)+1)/($AU$11:$AU$2000=$DY$8),ROWS(DZ$11:DZ330))),"")</f>
        <v/>
      </c>
      <c r="EA330" s="26" t="str">
        <f>IFERROR(INDEX(AW$11:AW$2000,_xlfn.AGGREGATE(15,6,(ROW(AW$11:AW$2000)-ROW(AW$11)+1)/($AU$11:$AU$2000=$DY$8),ROWS(EA$11:EA330))),"")</f>
        <v/>
      </c>
      <c r="EB330" s="26" t="str">
        <f>IFERROR(INDEX(AX$11:AX$2000,_xlfn.AGGREGATE(15,6,(ROW(AX$11:AX$2000)-ROW(AX$11)+1)/($AU$11:$AU$2000=$DY$8),ROWS(EB$11:EB330))),"")</f>
        <v/>
      </c>
      <c r="EC330" s="26" t="str">
        <f>IFERROR(INDEX(AY$11:AY$2000,_xlfn.AGGREGATE(15,6,(ROW(AY$11:AY$2000)-ROW(AY$11)+1)/($AU$11:$AU$2000=$DY$8),ROWS(EC$11:EC330))),"")</f>
        <v/>
      </c>
      <c r="ED330" s="26" t="str">
        <f>IFERROR(INDEX(AZ$11:AZ$2000,_xlfn.AGGREGATE(15,6,(ROW(AZ$11:AZ$2000)-ROW(AZ$11)+1)/($AU$11:$AU$2000=$DY$8),ROWS(ED$11:ED330))),"")</f>
        <v/>
      </c>
      <c r="EE330" s="26" t="str">
        <f>IFERROR(INDEX(BA$11:BA$2000,_xlfn.AGGREGATE(15,6,(ROW(BA$11:BA$2000)-ROW(BA$11)+1)/($AU$11:$AU$2000=$DY$8),ROWS(EE$11:EE330))),"")</f>
        <v/>
      </c>
      <c r="EF330" s="26" t="str">
        <f>IFERROR(INDEX(BB$11:BB$2000,_xlfn.AGGREGATE(15,6,(ROW(BB$11:BB$2000)-ROW(BB$11)+1)/($AU$11:$AU$2000=$DY$8),ROWS(EF$11:EF330))),"")</f>
        <v/>
      </c>
      <c r="EG330" s="26" t="str">
        <f>IFERROR(INDEX(BC$11:BC$2000,_xlfn.AGGREGATE(15,6,(ROW(BC$11:BC$2000)-ROW(BC$11)+1)/($AU$11:$AU$2000=$DY$8),ROWS(EG$11:EG330))),"")</f>
        <v/>
      </c>
      <c r="EH330" s="26" t="str">
        <f>IFERROR(INDEX(BD$11:BD$2000,_xlfn.AGGREGATE(15,6,(ROW(BD$11:BD$2000)-ROW(BD$11)+1)/($AU$11:$AU$2000=$DY$8),ROWS(EH$11:EH330))),"")</f>
        <v/>
      </c>
      <c r="EI330" s="26" t="str">
        <f>IFERROR(INDEX(BE$11:BE$2000,_xlfn.AGGREGATE(15,6,(ROW(BE$11:BE$2000)-ROW(BE$11)+1)/($AU$11:$AU$2000=$DY$8),ROWS(EI$11:EI330))),"")</f>
        <v/>
      </c>
      <c r="EJ330" s="26" t="str">
        <f>IFERROR(INDEX(BF$11:BF$2000,_xlfn.AGGREGATE(15,6,(ROW(BF$11:BF$2000)-ROW(BF$11)+1)/($AU$11:$AU$2000=$DY$8),ROWS(EJ$11:EJ330))),"")</f>
        <v/>
      </c>
      <c r="EK330" s="26" t="str">
        <f>IFERROR(INDEX(BG$11:BG$2000,_xlfn.AGGREGATE(15,6,(ROW(BG$11:BG$2000)-ROW(BG$11)+1)/($AU$11:$AU$2000=$DY$8),ROWS(EK$11:EK330))),"")</f>
        <v/>
      </c>
      <c r="EL330" s="26" t="str">
        <f>IFERROR(INDEX(BH$11:BH$2000,_xlfn.AGGREGATE(15,6,(ROW(BH$11:BH$2000)-ROW(BH$11)+1)/($AU$11:$AU$2000=$DY$8),ROWS(EL$11:EL330))),"")</f>
        <v/>
      </c>
      <c r="EM330" s="26" t="str">
        <f>IFERROR(INDEX(BI$11:BI$2000,_xlfn.AGGREGATE(15,6,(ROW(BI$11:BI$2000)-ROW(BI$11)+1)/($AU$11:$AU$2000=$DY$8),ROWS(EM$11:EM330))),"")</f>
        <v/>
      </c>
      <c r="EN330" s="26" t="str">
        <f>IFERROR(INDEX(BJ$11:BJ$2000,_xlfn.AGGREGATE(15,6,(ROW(BJ$11:BJ$2000)-ROW(BJ$11)+1)/($AU$11:$AU$2000=$DY$8),ROWS(EN$11:EN330))),"")</f>
        <v/>
      </c>
      <c r="EO330" s="26" t="str">
        <f>IFERROR(INDEX(BK$11:BK$2000,_xlfn.AGGREGATE(15,6,(ROW(BK$11:BK$2000)-ROW(BK$11)+1)/($AU$11:$AU$2000=$DY$8),ROWS(EO$11:EO330))),"")</f>
        <v/>
      </c>
      <c r="EP330" s="26" t="str">
        <f>IFERROR(INDEX(BL$11:BL$2000,_xlfn.AGGREGATE(15,6,(ROW(BL$11:BL$2000)-ROW(BL$11)+1)/($AU$11:$AU$2000=$DY$8),ROWS(EP$11:EP330))),"")</f>
        <v/>
      </c>
      <c r="EQ330" s="26" t="str">
        <f>IFERROR(INDEX(BM$11:BM$2000,_xlfn.AGGREGATE(15,6,(ROW(BM$11:BM$2000)-ROW(BM$11)+1)/($AU$11:$AU$2000=$DY$8),ROWS(EQ$11:EQ330))),"")</f>
        <v/>
      </c>
      <c r="ER330" s="26" t="str">
        <f>IFERROR(INDEX(BN$11:BN$2000,_xlfn.AGGREGATE(15,6,(ROW(BN$11:BN$2000)-ROW(BN$11)+1)/($AU$11:$AU$2000=$DY$8),ROWS(ER$11:ER330))),"")</f>
        <v/>
      </c>
      <c r="ES330" s="26" t="str">
        <f>IFERROR(INDEX(BO$11:BO$2000,_xlfn.AGGREGATE(15,6,(ROW(BO$11:BO$2000)-ROW(BO$11)+1)/($AU$11:$AU$2000=$DY$8),ROWS(ES$11:ES330))),"")</f>
        <v/>
      </c>
      <c r="ET330" s="63" t="str">
        <f>IFERROR(INDEX(BP$11:BP$2000,_xlfn.AGGREGATE(15,6,(ROW(BP$11:BP$2000)-ROW(BP$11)+1)/($AU$11:$AU$2000=$DY$8),ROWS(ET$11:ET330))),"")</f>
        <v/>
      </c>
      <c r="EU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49"/>
      <c r="FV330" s="21"/>
      <c r="FW330" s="25"/>
      <c r="FX330" s="25"/>
      <c r="FY330" s="25"/>
      <c r="FZ330" s="25"/>
      <c r="GA330" s="25"/>
      <c r="GB330" s="25"/>
      <c r="GC330" s="25"/>
      <c r="GD330" s="25"/>
      <c r="GE330" s="25"/>
      <c r="GF330" s="25"/>
      <c r="GG330" s="25"/>
      <c r="GH330" s="25"/>
      <c r="GI330" s="25"/>
      <c r="GJ330" s="25"/>
      <c r="GK330" s="25"/>
      <c r="GL330" s="25"/>
      <c r="GM330" s="25"/>
      <c r="GN330" s="25"/>
    </row>
    <row r="331" spans="14:196" x14ac:dyDescent="0.3">
      <c r="N331" s="2"/>
      <c r="O331" s="25"/>
      <c r="P331" s="25"/>
      <c r="Q331" s="25"/>
      <c r="R331" s="25"/>
      <c r="S331" s="25"/>
      <c r="T331" s="25"/>
      <c r="U331" s="25"/>
      <c r="V331" s="2"/>
      <c r="W331" s="2"/>
      <c r="X331" s="2"/>
      <c r="Y331" s="25"/>
      <c r="Z331" s="25"/>
      <c r="AA331" s="25"/>
      <c r="AB331" s="2"/>
      <c r="AC331" s="25"/>
      <c r="AD331" s="25"/>
      <c r="AE331" s="25"/>
      <c r="AF331" s="25"/>
      <c r="AG331" s="25"/>
      <c r="AH331" s="25"/>
      <c r="AI331" s="25"/>
      <c r="AJ331" s="25"/>
      <c r="AK331" s="25"/>
      <c r="AL331" s="25"/>
      <c r="AM331" s="25"/>
      <c r="AN331" s="25"/>
      <c r="AO331" s="25"/>
      <c r="AP331" s="25"/>
      <c r="AQ331" s="25"/>
      <c r="AR331" s="142"/>
      <c r="AS331" s="18">
        <v>3</v>
      </c>
      <c r="AT331" s="26" t="s">
        <v>122</v>
      </c>
      <c r="AU331" s="4" t="str">
        <f t="shared" si="444"/>
        <v>FAIL</v>
      </c>
      <c r="AV331" s="26">
        <v>1</v>
      </c>
      <c r="AW331" s="26">
        <v>3</v>
      </c>
      <c r="AX331" s="26">
        <v>3</v>
      </c>
      <c r="AY331" s="26">
        <v>1</v>
      </c>
      <c r="AZ331" s="26">
        <v>1</v>
      </c>
      <c r="BA331" s="26">
        <v>3</v>
      </c>
      <c r="BB331" s="26">
        <v>3</v>
      </c>
      <c r="BC331" s="26">
        <v>1</v>
      </c>
      <c r="BD331" s="26">
        <f t="shared" ref="BD331:BG331" si="460">BD298</f>
        <v>243</v>
      </c>
      <c r="BE331" s="26">
        <f t="shared" si="460"/>
        <v>246</v>
      </c>
      <c r="BF331" s="26">
        <f t="shared" si="460"/>
        <v>249</v>
      </c>
      <c r="BG331" s="63">
        <f t="shared" si="460"/>
        <v>3</v>
      </c>
      <c r="BH331" s="26"/>
      <c r="BI331" s="138">
        <f t="shared" si="446"/>
        <v>243</v>
      </c>
      <c r="BJ331" s="138">
        <f t="shared" si="447"/>
        <v>492</v>
      </c>
      <c r="BK331" s="138">
        <f t="shared" si="448"/>
        <v>741</v>
      </c>
      <c r="BL331" s="138">
        <f t="shared" si="449"/>
        <v>984</v>
      </c>
      <c r="BM331" s="138">
        <f t="shared" si="450"/>
        <v>1227</v>
      </c>
      <c r="BN331" s="138">
        <f t="shared" si="451"/>
        <v>1476</v>
      </c>
      <c r="BO331" s="138">
        <f t="shared" si="452"/>
        <v>1725</v>
      </c>
      <c r="BP331" s="138">
        <f t="shared" si="453"/>
        <v>0</v>
      </c>
      <c r="BQ331" s="26"/>
      <c r="BR331" s="26" t="str">
        <f t="shared" si="443"/>
        <v>yes2</v>
      </c>
      <c r="BS331" s="26" t="str">
        <f t="shared" si="376"/>
        <v>Int</v>
      </c>
      <c r="BT331" s="26"/>
      <c r="BU331" s="26"/>
      <c r="BV331" s="1">
        <f t="shared" si="454"/>
        <v>0</v>
      </c>
      <c r="BW331" s="1">
        <f t="shared" si="454"/>
        <v>0</v>
      </c>
      <c r="BX331" s="1">
        <f t="shared" si="454"/>
        <v>0</v>
      </c>
      <c r="BY331" s="1">
        <f t="shared" si="454"/>
        <v>0</v>
      </c>
      <c r="BZ331" s="1">
        <f t="shared" si="454"/>
        <v>0</v>
      </c>
      <c r="CA331" s="1">
        <f t="shared" si="454"/>
        <v>0</v>
      </c>
      <c r="CB331" s="1">
        <f t="shared" si="454"/>
        <v>1</v>
      </c>
      <c r="CC331" s="1">
        <f t="shared" si="454"/>
        <v>0</v>
      </c>
      <c r="CD331" s="1">
        <f t="shared" si="454"/>
        <v>0</v>
      </c>
      <c r="CE331" s="1">
        <f t="shared" si="454"/>
        <v>0</v>
      </c>
      <c r="CF331" s="1">
        <f t="shared" si="455"/>
        <v>0</v>
      </c>
      <c r="CG331" s="1">
        <f t="shared" si="455"/>
        <v>0</v>
      </c>
      <c r="CH331" s="1">
        <f t="shared" si="455"/>
        <v>1</v>
      </c>
      <c r="CI331" s="1">
        <f t="shared" si="455"/>
        <v>0</v>
      </c>
      <c r="CJ331" s="1">
        <f t="shared" si="455"/>
        <v>0</v>
      </c>
      <c r="CK331" s="1">
        <f t="shared" si="455"/>
        <v>0</v>
      </c>
      <c r="CL331" s="1">
        <f t="shared" si="455"/>
        <v>0</v>
      </c>
      <c r="CM331" s="1">
        <f t="shared" si="455"/>
        <v>0</v>
      </c>
      <c r="CN331" s="1">
        <f t="shared" si="455"/>
        <v>0</v>
      </c>
      <c r="CO331" s="1">
        <f t="shared" si="455"/>
        <v>0</v>
      </c>
      <c r="CP331" s="1">
        <f t="shared" si="456"/>
        <v>0</v>
      </c>
      <c r="CQ331" s="1">
        <f t="shared" si="456"/>
        <v>0</v>
      </c>
      <c r="CR331" s="1">
        <f t="shared" si="456"/>
        <v>0</v>
      </c>
      <c r="CS331" s="1">
        <f t="shared" si="456"/>
        <v>0</v>
      </c>
      <c r="CT331" s="1">
        <f t="shared" si="456"/>
        <v>0</v>
      </c>
      <c r="CU331" s="1">
        <f t="shared" si="456"/>
        <v>0</v>
      </c>
      <c r="CV331" s="1">
        <f t="shared" si="456"/>
        <v>0</v>
      </c>
      <c r="CW331" s="1">
        <f t="shared" si="456"/>
        <v>0</v>
      </c>
      <c r="CX331" s="1">
        <f t="shared" si="456"/>
        <v>0</v>
      </c>
      <c r="CY331" s="1">
        <f t="shared" si="456"/>
        <v>0</v>
      </c>
      <c r="CZ331" s="1">
        <f t="shared" si="457"/>
        <v>0</v>
      </c>
      <c r="DA331" s="1">
        <f t="shared" si="457"/>
        <v>0</v>
      </c>
      <c r="DB331" s="1">
        <f t="shared" si="457"/>
        <v>0</v>
      </c>
      <c r="DC331" s="1">
        <f t="shared" si="457"/>
        <v>0</v>
      </c>
      <c r="DD331" s="1">
        <f t="shared" si="457"/>
        <v>0</v>
      </c>
      <c r="DE331" s="1">
        <f t="shared" si="457"/>
        <v>0</v>
      </c>
      <c r="DF331" s="1">
        <f t="shared" si="457"/>
        <v>0</v>
      </c>
      <c r="DG331" s="1">
        <f t="shared" si="457"/>
        <v>0</v>
      </c>
      <c r="DH331" s="1">
        <f t="shared" si="457"/>
        <v>0</v>
      </c>
      <c r="DI331" s="1">
        <f t="shared" si="457"/>
        <v>0</v>
      </c>
      <c r="DJ331" s="1">
        <f t="shared" si="458"/>
        <v>0</v>
      </c>
      <c r="DK331" s="1">
        <f t="shared" si="458"/>
        <v>0</v>
      </c>
      <c r="DL331" s="1">
        <f t="shared" si="458"/>
        <v>0</v>
      </c>
      <c r="DM331" s="1">
        <f t="shared" si="458"/>
        <v>1</v>
      </c>
      <c r="DN331" s="1">
        <f t="shared" si="458"/>
        <v>0</v>
      </c>
      <c r="DO331" s="1">
        <f t="shared" si="458"/>
        <v>0</v>
      </c>
      <c r="DP331" s="25"/>
      <c r="DS331" s="26"/>
      <c r="DT331" s="26"/>
      <c r="DU331" s="142"/>
      <c r="DV331" s="26"/>
      <c r="DW331" s="48">
        <v>318</v>
      </c>
      <c r="DX331" s="26" t="str">
        <f>IFERROR(INDEX(AT$11:AT$2000,_xlfn.AGGREGATE(15,6,(ROW(AT$11:AT$2000)-ROW(AT$11)+1)/($AU$11:$AU$2000=$DY$8),ROWS(DX$11:DX331))),"")</f>
        <v/>
      </c>
      <c r="DY331" s="4" t="str">
        <f>IFERROR(INDEX(AU$11:AU$2000,_xlfn.AGGREGATE(15,6,(ROW(AU$11:AU$2000)-ROW(AU$11)+1)/($AU$11:$AU$2000=$DY$8),ROWS(DY$11:DY331))),"")</f>
        <v/>
      </c>
      <c r="DZ331" s="26" t="str">
        <f>IFERROR(INDEX(AV$11:AV$2000,_xlfn.AGGREGATE(15,6,(ROW(AV$11:AV$2000)-ROW(AV$11)+1)/($AU$11:$AU$2000=$DY$8),ROWS(DZ$11:DZ331))),"")</f>
        <v/>
      </c>
      <c r="EA331" s="26" t="str">
        <f>IFERROR(INDEX(AW$11:AW$2000,_xlfn.AGGREGATE(15,6,(ROW(AW$11:AW$2000)-ROW(AW$11)+1)/($AU$11:$AU$2000=$DY$8),ROWS(EA$11:EA331))),"")</f>
        <v/>
      </c>
      <c r="EB331" s="26" t="str">
        <f>IFERROR(INDEX(AX$11:AX$2000,_xlfn.AGGREGATE(15,6,(ROW(AX$11:AX$2000)-ROW(AX$11)+1)/($AU$11:$AU$2000=$DY$8),ROWS(EB$11:EB331))),"")</f>
        <v/>
      </c>
      <c r="EC331" s="26" t="str">
        <f>IFERROR(INDEX(AY$11:AY$2000,_xlfn.AGGREGATE(15,6,(ROW(AY$11:AY$2000)-ROW(AY$11)+1)/($AU$11:$AU$2000=$DY$8),ROWS(EC$11:EC331))),"")</f>
        <v/>
      </c>
      <c r="ED331" s="26" t="str">
        <f>IFERROR(INDEX(AZ$11:AZ$2000,_xlfn.AGGREGATE(15,6,(ROW(AZ$11:AZ$2000)-ROW(AZ$11)+1)/($AU$11:$AU$2000=$DY$8),ROWS(ED$11:ED331))),"")</f>
        <v/>
      </c>
      <c r="EE331" s="26" t="str">
        <f>IFERROR(INDEX(BA$11:BA$2000,_xlfn.AGGREGATE(15,6,(ROW(BA$11:BA$2000)-ROW(BA$11)+1)/($AU$11:$AU$2000=$DY$8),ROWS(EE$11:EE331))),"")</f>
        <v/>
      </c>
      <c r="EF331" s="26" t="str">
        <f>IFERROR(INDEX(BB$11:BB$2000,_xlfn.AGGREGATE(15,6,(ROW(BB$11:BB$2000)-ROW(BB$11)+1)/($AU$11:$AU$2000=$DY$8),ROWS(EF$11:EF331))),"")</f>
        <v/>
      </c>
      <c r="EG331" s="26" t="str">
        <f>IFERROR(INDEX(BC$11:BC$2000,_xlfn.AGGREGATE(15,6,(ROW(BC$11:BC$2000)-ROW(BC$11)+1)/($AU$11:$AU$2000=$DY$8),ROWS(EG$11:EG331))),"")</f>
        <v/>
      </c>
      <c r="EH331" s="26" t="str">
        <f>IFERROR(INDEX(BD$11:BD$2000,_xlfn.AGGREGATE(15,6,(ROW(BD$11:BD$2000)-ROW(BD$11)+1)/($AU$11:$AU$2000=$DY$8),ROWS(EH$11:EH331))),"")</f>
        <v/>
      </c>
      <c r="EI331" s="26" t="str">
        <f>IFERROR(INDEX(BE$11:BE$2000,_xlfn.AGGREGATE(15,6,(ROW(BE$11:BE$2000)-ROW(BE$11)+1)/($AU$11:$AU$2000=$DY$8),ROWS(EI$11:EI331))),"")</f>
        <v/>
      </c>
      <c r="EJ331" s="26" t="str">
        <f>IFERROR(INDEX(BF$11:BF$2000,_xlfn.AGGREGATE(15,6,(ROW(BF$11:BF$2000)-ROW(BF$11)+1)/($AU$11:$AU$2000=$DY$8),ROWS(EJ$11:EJ331))),"")</f>
        <v/>
      </c>
      <c r="EK331" s="26" t="str">
        <f>IFERROR(INDEX(BG$11:BG$2000,_xlfn.AGGREGATE(15,6,(ROW(BG$11:BG$2000)-ROW(BG$11)+1)/($AU$11:$AU$2000=$DY$8),ROWS(EK$11:EK331))),"")</f>
        <v/>
      </c>
      <c r="EL331" s="26" t="str">
        <f>IFERROR(INDEX(BH$11:BH$2000,_xlfn.AGGREGATE(15,6,(ROW(BH$11:BH$2000)-ROW(BH$11)+1)/($AU$11:$AU$2000=$DY$8),ROWS(EL$11:EL331))),"")</f>
        <v/>
      </c>
      <c r="EM331" s="26" t="str">
        <f>IFERROR(INDEX(BI$11:BI$2000,_xlfn.AGGREGATE(15,6,(ROW(BI$11:BI$2000)-ROW(BI$11)+1)/($AU$11:$AU$2000=$DY$8),ROWS(EM$11:EM331))),"")</f>
        <v/>
      </c>
      <c r="EN331" s="26" t="str">
        <f>IFERROR(INDEX(BJ$11:BJ$2000,_xlfn.AGGREGATE(15,6,(ROW(BJ$11:BJ$2000)-ROW(BJ$11)+1)/($AU$11:$AU$2000=$DY$8),ROWS(EN$11:EN331))),"")</f>
        <v/>
      </c>
      <c r="EO331" s="26" t="str">
        <f>IFERROR(INDEX(BK$11:BK$2000,_xlfn.AGGREGATE(15,6,(ROW(BK$11:BK$2000)-ROW(BK$11)+1)/($AU$11:$AU$2000=$DY$8),ROWS(EO$11:EO331))),"")</f>
        <v/>
      </c>
      <c r="EP331" s="26" t="str">
        <f>IFERROR(INDEX(BL$11:BL$2000,_xlfn.AGGREGATE(15,6,(ROW(BL$11:BL$2000)-ROW(BL$11)+1)/($AU$11:$AU$2000=$DY$8),ROWS(EP$11:EP331))),"")</f>
        <v/>
      </c>
      <c r="EQ331" s="26" t="str">
        <f>IFERROR(INDEX(BM$11:BM$2000,_xlfn.AGGREGATE(15,6,(ROW(BM$11:BM$2000)-ROW(BM$11)+1)/($AU$11:$AU$2000=$DY$8),ROWS(EQ$11:EQ331))),"")</f>
        <v/>
      </c>
      <c r="ER331" s="26" t="str">
        <f>IFERROR(INDEX(BN$11:BN$2000,_xlfn.AGGREGATE(15,6,(ROW(BN$11:BN$2000)-ROW(BN$11)+1)/($AU$11:$AU$2000=$DY$8),ROWS(ER$11:ER331))),"")</f>
        <v/>
      </c>
      <c r="ES331" s="26" t="str">
        <f>IFERROR(INDEX(BO$11:BO$2000,_xlfn.AGGREGATE(15,6,(ROW(BO$11:BO$2000)-ROW(BO$11)+1)/($AU$11:$AU$2000=$DY$8),ROWS(ES$11:ES331))),"")</f>
        <v/>
      </c>
      <c r="ET331" s="63" t="str">
        <f>IFERROR(INDEX(BP$11:BP$2000,_xlfn.AGGREGATE(15,6,(ROW(BP$11:BP$2000)-ROW(BP$11)+1)/($AU$11:$AU$2000=$DY$8),ROWS(ET$11:ET331))),"")</f>
        <v/>
      </c>
      <c r="EU331" s="25"/>
      <c r="EX331" s="25"/>
      <c r="EY331" s="25"/>
      <c r="EZ331" s="25"/>
      <c r="FA331" s="25"/>
      <c r="FB331" s="25"/>
      <c r="FC331" s="25"/>
      <c r="FD331" s="25"/>
      <c r="FE331" s="25"/>
      <c r="FF331" s="25"/>
      <c r="FG331" s="25"/>
      <c r="FH331" s="25"/>
      <c r="FI331" s="25"/>
      <c r="FJ331" s="25"/>
      <c r="FK331" s="25"/>
      <c r="FL331" s="25"/>
      <c r="FM331" s="25"/>
      <c r="FN331" s="25"/>
      <c r="FO331" s="25"/>
      <c r="FP331" s="25"/>
      <c r="FQ331" s="25"/>
      <c r="FR331" s="25"/>
      <c r="FS331" s="25"/>
      <c r="FT331" s="25"/>
      <c r="FU331" s="49"/>
      <c r="FV331" s="21"/>
      <c r="FW331" s="25"/>
      <c r="FX331" s="25"/>
      <c r="FY331" s="25"/>
      <c r="FZ331" s="25"/>
      <c r="GA331" s="25"/>
      <c r="GB331" s="25"/>
      <c r="GC331" s="25"/>
      <c r="GD331" s="25"/>
      <c r="GE331" s="25"/>
      <c r="GF331" s="25"/>
      <c r="GG331" s="25"/>
      <c r="GH331" s="25"/>
      <c r="GI331" s="25"/>
      <c r="GJ331" s="25"/>
      <c r="GK331" s="25"/>
      <c r="GL331" s="25"/>
      <c r="GM331" s="25"/>
      <c r="GN331" s="25"/>
    </row>
    <row r="332" spans="14:196" x14ac:dyDescent="0.3">
      <c r="N332" s="2"/>
      <c r="O332" s="25"/>
      <c r="P332" s="25"/>
      <c r="Q332" s="25"/>
      <c r="R332" s="25"/>
      <c r="S332" s="25"/>
      <c r="T332" s="25"/>
      <c r="U332" s="25"/>
      <c r="V332" s="2"/>
      <c r="W332" s="2"/>
      <c r="X332" s="2"/>
      <c r="Y332" s="25"/>
      <c r="Z332" s="25"/>
      <c r="AA332" s="25"/>
      <c r="AB332" s="2"/>
      <c r="AC332" s="25"/>
      <c r="AD332" s="25"/>
      <c r="AE332" s="25"/>
      <c r="AF332" s="25"/>
      <c r="AG332" s="25"/>
      <c r="AH332" s="25"/>
      <c r="AI332" s="25"/>
      <c r="AJ332" s="25"/>
      <c r="AK332" s="25"/>
      <c r="AL332" s="25"/>
      <c r="AM332" s="25"/>
      <c r="AN332" s="25"/>
      <c r="AO332" s="25"/>
      <c r="AP332" s="25"/>
      <c r="AQ332" s="25"/>
      <c r="AR332" s="142"/>
      <c r="AS332" s="18">
        <v>4</v>
      </c>
      <c r="AT332" s="26" t="s">
        <v>122</v>
      </c>
      <c r="AU332" s="4" t="str">
        <f t="shared" si="444"/>
        <v>FAIL</v>
      </c>
      <c r="AV332" s="26">
        <v>1</v>
      </c>
      <c r="AW332" s="26">
        <v>3</v>
      </c>
      <c r="AX332" s="26">
        <v>3</v>
      </c>
      <c r="AY332" s="26">
        <v>1</v>
      </c>
      <c r="AZ332" s="26">
        <v>1</v>
      </c>
      <c r="BA332" s="26">
        <v>3</v>
      </c>
      <c r="BB332" s="26">
        <v>3</v>
      </c>
      <c r="BC332" s="26">
        <v>1</v>
      </c>
      <c r="BD332" s="26">
        <f t="shared" ref="BD332:BG332" si="461">BD299</f>
        <v>242</v>
      </c>
      <c r="BE332" s="26">
        <f t="shared" si="461"/>
        <v>246</v>
      </c>
      <c r="BF332" s="26">
        <f t="shared" si="461"/>
        <v>250</v>
      </c>
      <c r="BG332" s="63">
        <f t="shared" si="461"/>
        <v>4</v>
      </c>
      <c r="BH332" s="26"/>
      <c r="BI332" s="138">
        <f t="shared" si="446"/>
        <v>242</v>
      </c>
      <c r="BJ332" s="138">
        <f t="shared" si="447"/>
        <v>492</v>
      </c>
      <c r="BK332" s="138">
        <f t="shared" si="448"/>
        <v>742</v>
      </c>
      <c r="BL332" s="138">
        <f t="shared" si="449"/>
        <v>984</v>
      </c>
      <c r="BM332" s="138">
        <f t="shared" si="450"/>
        <v>1226</v>
      </c>
      <c r="BN332" s="138">
        <f t="shared" si="451"/>
        <v>1476</v>
      </c>
      <c r="BO332" s="138">
        <f t="shared" si="452"/>
        <v>1726</v>
      </c>
      <c r="BP332" s="138">
        <f t="shared" si="453"/>
        <v>0</v>
      </c>
      <c r="BQ332" s="26"/>
      <c r="BR332" s="26" t="str">
        <f t="shared" si="443"/>
        <v>yes2</v>
      </c>
      <c r="BS332" s="26" t="str">
        <f t="shared" ref="BS332:BS395" si="462">IF(COUNTIF(BV332:DO332,1)&gt;0,"Int","good")</f>
        <v>Int</v>
      </c>
      <c r="BT332" s="26"/>
      <c r="BU332" s="26"/>
      <c r="BV332" s="1">
        <f t="shared" si="454"/>
        <v>0</v>
      </c>
      <c r="BW332" s="1">
        <f t="shared" si="454"/>
        <v>0</v>
      </c>
      <c r="BX332" s="1">
        <f t="shared" si="454"/>
        <v>0</v>
      </c>
      <c r="BY332" s="1">
        <f t="shared" si="454"/>
        <v>0</v>
      </c>
      <c r="BZ332" s="1">
        <f t="shared" si="454"/>
        <v>0</v>
      </c>
      <c r="CA332" s="1">
        <f t="shared" si="454"/>
        <v>0</v>
      </c>
      <c r="CB332" s="1">
        <f t="shared" si="454"/>
        <v>0</v>
      </c>
      <c r="CC332" s="1">
        <f t="shared" si="454"/>
        <v>0</v>
      </c>
      <c r="CD332" s="1">
        <f t="shared" si="454"/>
        <v>0</v>
      </c>
      <c r="CE332" s="1">
        <f t="shared" si="454"/>
        <v>0</v>
      </c>
      <c r="CF332" s="1">
        <f t="shared" si="455"/>
        <v>0</v>
      </c>
      <c r="CG332" s="1">
        <f t="shared" si="455"/>
        <v>0</v>
      </c>
      <c r="CH332" s="1">
        <f t="shared" si="455"/>
        <v>1</v>
      </c>
      <c r="CI332" s="1">
        <f t="shared" si="455"/>
        <v>0</v>
      </c>
      <c r="CJ332" s="1">
        <f t="shared" si="455"/>
        <v>0</v>
      </c>
      <c r="CK332" s="1">
        <f t="shared" si="455"/>
        <v>0</v>
      </c>
      <c r="CL332" s="1">
        <f t="shared" si="455"/>
        <v>0</v>
      </c>
      <c r="CM332" s="1">
        <f t="shared" si="455"/>
        <v>0</v>
      </c>
      <c r="CN332" s="1">
        <f t="shared" si="455"/>
        <v>0</v>
      </c>
      <c r="CO332" s="1">
        <f t="shared" si="455"/>
        <v>0</v>
      </c>
      <c r="CP332" s="1">
        <f t="shared" si="456"/>
        <v>0</v>
      </c>
      <c r="CQ332" s="1">
        <f t="shared" si="456"/>
        <v>0</v>
      </c>
      <c r="CR332" s="1">
        <f t="shared" si="456"/>
        <v>0</v>
      </c>
      <c r="CS332" s="1">
        <f t="shared" si="456"/>
        <v>0</v>
      </c>
      <c r="CT332" s="1">
        <f t="shared" si="456"/>
        <v>0</v>
      </c>
      <c r="CU332" s="1">
        <f t="shared" si="456"/>
        <v>0</v>
      </c>
      <c r="CV332" s="1">
        <f t="shared" si="456"/>
        <v>0</v>
      </c>
      <c r="CW332" s="1">
        <f t="shared" si="456"/>
        <v>0</v>
      </c>
      <c r="CX332" s="1">
        <f t="shared" si="456"/>
        <v>0</v>
      </c>
      <c r="CY332" s="1">
        <f t="shared" si="456"/>
        <v>0</v>
      </c>
      <c r="CZ332" s="1">
        <f t="shared" si="457"/>
        <v>0</v>
      </c>
      <c r="DA332" s="1">
        <f t="shared" si="457"/>
        <v>0</v>
      </c>
      <c r="DB332" s="1">
        <f t="shared" si="457"/>
        <v>0</v>
      </c>
      <c r="DC332" s="1">
        <f t="shared" si="457"/>
        <v>0</v>
      </c>
      <c r="DD332" s="1">
        <f t="shared" si="457"/>
        <v>0</v>
      </c>
      <c r="DE332" s="1">
        <f t="shared" si="457"/>
        <v>0</v>
      </c>
      <c r="DF332" s="1">
        <f t="shared" si="457"/>
        <v>0</v>
      </c>
      <c r="DG332" s="1">
        <f t="shared" si="457"/>
        <v>0</v>
      </c>
      <c r="DH332" s="1">
        <f t="shared" si="457"/>
        <v>0</v>
      </c>
      <c r="DI332" s="1">
        <f t="shared" si="457"/>
        <v>0</v>
      </c>
      <c r="DJ332" s="1">
        <f t="shared" si="458"/>
        <v>0</v>
      </c>
      <c r="DK332" s="1">
        <f t="shared" si="458"/>
        <v>0</v>
      </c>
      <c r="DL332" s="1">
        <f t="shared" si="458"/>
        <v>0</v>
      </c>
      <c r="DM332" s="1">
        <f t="shared" si="458"/>
        <v>1</v>
      </c>
      <c r="DN332" s="1">
        <f t="shared" si="458"/>
        <v>0</v>
      </c>
      <c r="DO332" s="1">
        <f t="shared" si="458"/>
        <v>0</v>
      </c>
      <c r="DP332" s="25"/>
      <c r="DS332" s="26"/>
      <c r="DT332" s="26"/>
      <c r="DU332" s="142"/>
      <c r="DV332" s="26"/>
      <c r="DW332" s="48">
        <v>319</v>
      </c>
      <c r="DX332" s="26" t="str">
        <f>IFERROR(INDEX(AT$11:AT$2000,_xlfn.AGGREGATE(15,6,(ROW(AT$11:AT$2000)-ROW(AT$11)+1)/($AU$11:$AU$2000=$DY$8),ROWS(DX$11:DX332))),"")</f>
        <v/>
      </c>
      <c r="DY332" s="4" t="str">
        <f>IFERROR(INDEX(AU$11:AU$2000,_xlfn.AGGREGATE(15,6,(ROW(AU$11:AU$2000)-ROW(AU$11)+1)/($AU$11:$AU$2000=$DY$8),ROWS(DY$11:DY332))),"")</f>
        <v/>
      </c>
      <c r="DZ332" s="26" t="str">
        <f>IFERROR(INDEX(AV$11:AV$2000,_xlfn.AGGREGATE(15,6,(ROW(AV$11:AV$2000)-ROW(AV$11)+1)/($AU$11:$AU$2000=$DY$8),ROWS(DZ$11:DZ332))),"")</f>
        <v/>
      </c>
      <c r="EA332" s="26" t="str">
        <f>IFERROR(INDEX(AW$11:AW$2000,_xlfn.AGGREGATE(15,6,(ROW(AW$11:AW$2000)-ROW(AW$11)+1)/($AU$11:$AU$2000=$DY$8),ROWS(EA$11:EA332))),"")</f>
        <v/>
      </c>
      <c r="EB332" s="26" t="str">
        <f>IFERROR(INDEX(AX$11:AX$2000,_xlfn.AGGREGATE(15,6,(ROW(AX$11:AX$2000)-ROW(AX$11)+1)/($AU$11:$AU$2000=$DY$8),ROWS(EB$11:EB332))),"")</f>
        <v/>
      </c>
      <c r="EC332" s="26" t="str">
        <f>IFERROR(INDEX(AY$11:AY$2000,_xlfn.AGGREGATE(15,6,(ROW(AY$11:AY$2000)-ROW(AY$11)+1)/($AU$11:$AU$2000=$DY$8),ROWS(EC$11:EC332))),"")</f>
        <v/>
      </c>
      <c r="ED332" s="26" t="str">
        <f>IFERROR(INDEX(AZ$11:AZ$2000,_xlfn.AGGREGATE(15,6,(ROW(AZ$11:AZ$2000)-ROW(AZ$11)+1)/($AU$11:$AU$2000=$DY$8),ROWS(ED$11:ED332))),"")</f>
        <v/>
      </c>
      <c r="EE332" s="26" t="str">
        <f>IFERROR(INDEX(BA$11:BA$2000,_xlfn.AGGREGATE(15,6,(ROW(BA$11:BA$2000)-ROW(BA$11)+1)/($AU$11:$AU$2000=$DY$8),ROWS(EE$11:EE332))),"")</f>
        <v/>
      </c>
      <c r="EF332" s="26" t="str">
        <f>IFERROR(INDEX(BB$11:BB$2000,_xlfn.AGGREGATE(15,6,(ROW(BB$11:BB$2000)-ROW(BB$11)+1)/($AU$11:$AU$2000=$DY$8),ROWS(EF$11:EF332))),"")</f>
        <v/>
      </c>
      <c r="EG332" s="26" t="str">
        <f>IFERROR(INDEX(BC$11:BC$2000,_xlfn.AGGREGATE(15,6,(ROW(BC$11:BC$2000)-ROW(BC$11)+1)/($AU$11:$AU$2000=$DY$8),ROWS(EG$11:EG332))),"")</f>
        <v/>
      </c>
      <c r="EH332" s="26" t="str">
        <f>IFERROR(INDEX(BD$11:BD$2000,_xlfn.AGGREGATE(15,6,(ROW(BD$11:BD$2000)-ROW(BD$11)+1)/($AU$11:$AU$2000=$DY$8),ROWS(EH$11:EH332))),"")</f>
        <v/>
      </c>
      <c r="EI332" s="26" t="str">
        <f>IFERROR(INDEX(BE$11:BE$2000,_xlfn.AGGREGATE(15,6,(ROW(BE$11:BE$2000)-ROW(BE$11)+1)/($AU$11:$AU$2000=$DY$8),ROWS(EI$11:EI332))),"")</f>
        <v/>
      </c>
      <c r="EJ332" s="26" t="str">
        <f>IFERROR(INDEX(BF$11:BF$2000,_xlfn.AGGREGATE(15,6,(ROW(BF$11:BF$2000)-ROW(BF$11)+1)/($AU$11:$AU$2000=$DY$8),ROWS(EJ$11:EJ332))),"")</f>
        <v/>
      </c>
      <c r="EK332" s="26" t="str">
        <f>IFERROR(INDEX(BG$11:BG$2000,_xlfn.AGGREGATE(15,6,(ROW(BG$11:BG$2000)-ROW(BG$11)+1)/($AU$11:$AU$2000=$DY$8),ROWS(EK$11:EK332))),"")</f>
        <v/>
      </c>
      <c r="EL332" s="26" t="str">
        <f>IFERROR(INDEX(BH$11:BH$2000,_xlfn.AGGREGATE(15,6,(ROW(BH$11:BH$2000)-ROW(BH$11)+1)/($AU$11:$AU$2000=$DY$8),ROWS(EL$11:EL332))),"")</f>
        <v/>
      </c>
      <c r="EM332" s="26" t="str">
        <f>IFERROR(INDEX(BI$11:BI$2000,_xlfn.AGGREGATE(15,6,(ROW(BI$11:BI$2000)-ROW(BI$11)+1)/($AU$11:$AU$2000=$DY$8),ROWS(EM$11:EM332))),"")</f>
        <v/>
      </c>
      <c r="EN332" s="26" t="str">
        <f>IFERROR(INDEX(BJ$11:BJ$2000,_xlfn.AGGREGATE(15,6,(ROW(BJ$11:BJ$2000)-ROW(BJ$11)+1)/($AU$11:$AU$2000=$DY$8),ROWS(EN$11:EN332))),"")</f>
        <v/>
      </c>
      <c r="EO332" s="26" t="str">
        <f>IFERROR(INDEX(BK$11:BK$2000,_xlfn.AGGREGATE(15,6,(ROW(BK$11:BK$2000)-ROW(BK$11)+1)/($AU$11:$AU$2000=$DY$8),ROWS(EO$11:EO332))),"")</f>
        <v/>
      </c>
      <c r="EP332" s="26" t="str">
        <f>IFERROR(INDEX(BL$11:BL$2000,_xlfn.AGGREGATE(15,6,(ROW(BL$11:BL$2000)-ROW(BL$11)+1)/($AU$11:$AU$2000=$DY$8),ROWS(EP$11:EP332))),"")</f>
        <v/>
      </c>
      <c r="EQ332" s="26" t="str">
        <f>IFERROR(INDEX(BM$11:BM$2000,_xlfn.AGGREGATE(15,6,(ROW(BM$11:BM$2000)-ROW(BM$11)+1)/($AU$11:$AU$2000=$DY$8),ROWS(EQ$11:EQ332))),"")</f>
        <v/>
      </c>
      <c r="ER332" s="26" t="str">
        <f>IFERROR(INDEX(BN$11:BN$2000,_xlfn.AGGREGATE(15,6,(ROW(BN$11:BN$2000)-ROW(BN$11)+1)/($AU$11:$AU$2000=$DY$8),ROWS(ER$11:ER332))),"")</f>
        <v/>
      </c>
      <c r="ES332" s="26" t="str">
        <f>IFERROR(INDEX(BO$11:BO$2000,_xlfn.AGGREGATE(15,6,(ROW(BO$11:BO$2000)-ROW(BO$11)+1)/($AU$11:$AU$2000=$DY$8),ROWS(ES$11:ES332))),"")</f>
        <v/>
      </c>
      <c r="ET332" s="63" t="str">
        <f>IFERROR(INDEX(BP$11:BP$2000,_xlfn.AGGREGATE(15,6,(ROW(BP$11:BP$2000)-ROW(BP$11)+1)/($AU$11:$AU$2000=$DY$8),ROWS(ET$11:ET332))),"")</f>
        <v/>
      </c>
      <c r="EU332" s="25"/>
      <c r="EX332" s="25"/>
      <c r="EY332" s="25"/>
      <c r="EZ332" s="25"/>
      <c r="FA332" s="25"/>
      <c r="FB332" s="25"/>
      <c r="FC332" s="25"/>
      <c r="FD332" s="25"/>
      <c r="FE332" s="25"/>
      <c r="FF332" s="25"/>
      <c r="FG332" s="25"/>
      <c r="FH332" s="25"/>
      <c r="FI332" s="25"/>
      <c r="FJ332" s="25"/>
      <c r="FK332" s="25"/>
      <c r="FL332" s="25"/>
      <c r="FM332" s="25"/>
      <c r="FN332" s="25"/>
      <c r="FO332" s="25"/>
      <c r="FP332" s="25"/>
      <c r="FQ332" s="25"/>
      <c r="FR332" s="25"/>
      <c r="FS332" s="25"/>
      <c r="FT332" s="25"/>
      <c r="FU332" s="49"/>
      <c r="FV332" s="21"/>
      <c r="FW332" s="25"/>
      <c r="FX332" s="25"/>
      <c r="FY332" s="25"/>
      <c r="FZ332" s="25"/>
      <c r="GA332" s="25"/>
      <c r="GB332" s="25"/>
      <c r="GC332" s="25"/>
      <c r="GD332" s="25"/>
      <c r="GE332" s="25"/>
      <c r="GF332" s="25"/>
      <c r="GG332" s="25"/>
      <c r="GH332" s="25"/>
      <c r="GI332" s="25"/>
      <c r="GJ332" s="25"/>
      <c r="GK332" s="25"/>
      <c r="GL332" s="25"/>
      <c r="GM332" s="25"/>
      <c r="GN332" s="25"/>
    </row>
    <row r="333" spans="14:196" x14ac:dyDescent="0.3">
      <c r="N333" s="2"/>
      <c r="O333" s="25"/>
      <c r="P333" s="25"/>
      <c r="Q333" s="25"/>
      <c r="R333" s="25"/>
      <c r="S333" s="25"/>
      <c r="T333" s="25"/>
      <c r="U333" s="25"/>
      <c r="V333" s="2"/>
      <c r="W333" s="2"/>
      <c r="X333" s="2"/>
      <c r="Y333" s="25"/>
      <c r="Z333" s="25"/>
      <c r="AA333" s="25"/>
      <c r="AB333" s="2"/>
      <c r="AC333" s="25"/>
      <c r="AD333" s="25"/>
      <c r="AE333" s="25"/>
      <c r="AF333" s="25"/>
      <c r="AG333" s="25"/>
      <c r="AH333" s="25"/>
      <c r="AI333" s="25"/>
      <c r="AJ333" s="25"/>
      <c r="AK333" s="25"/>
      <c r="AL333" s="25"/>
      <c r="AM333" s="25"/>
      <c r="AN333" s="25"/>
      <c r="AO333" s="25"/>
      <c r="AP333" s="25"/>
      <c r="AQ333" s="25"/>
      <c r="AR333" s="142"/>
      <c r="AS333" s="18">
        <v>5</v>
      </c>
      <c r="AT333" s="26" t="s">
        <v>122</v>
      </c>
      <c r="AU333" s="4" t="str">
        <f t="shared" si="444"/>
        <v>FAIL</v>
      </c>
      <c r="AV333" s="26">
        <v>1</v>
      </c>
      <c r="AW333" s="26">
        <v>3</v>
      </c>
      <c r="AX333" s="26">
        <v>3</v>
      </c>
      <c r="AY333" s="26">
        <v>1</v>
      </c>
      <c r="AZ333" s="26">
        <v>1</v>
      </c>
      <c r="BA333" s="26">
        <v>3</v>
      </c>
      <c r="BB333" s="26">
        <v>3</v>
      </c>
      <c r="BC333" s="26">
        <v>1</v>
      </c>
      <c r="BD333" s="26">
        <f t="shared" ref="BD333:BG333" si="463">BD300</f>
        <v>241</v>
      </c>
      <c r="BE333" s="26">
        <f t="shared" si="463"/>
        <v>246</v>
      </c>
      <c r="BF333" s="26">
        <f t="shared" si="463"/>
        <v>251</v>
      </c>
      <c r="BG333" s="63">
        <f t="shared" si="463"/>
        <v>5</v>
      </c>
      <c r="BH333" s="26"/>
      <c r="BI333" s="138">
        <f t="shared" si="446"/>
        <v>241</v>
      </c>
      <c r="BJ333" s="138">
        <f t="shared" si="447"/>
        <v>492</v>
      </c>
      <c r="BK333" s="138">
        <f t="shared" si="448"/>
        <v>743</v>
      </c>
      <c r="BL333" s="138">
        <f t="shared" si="449"/>
        <v>984</v>
      </c>
      <c r="BM333" s="138">
        <f t="shared" si="450"/>
        <v>1225</v>
      </c>
      <c r="BN333" s="138">
        <f t="shared" si="451"/>
        <v>1476</v>
      </c>
      <c r="BO333" s="138">
        <f t="shared" si="452"/>
        <v>1727</v>
      </c>
      <c r="BP333" s="138">
        <f t="shared" si="453"/>
        <v>0</v>
      </c>
      <c r="BQ333" s="26"/>
      <c r="BR333" s="26" t="str">
        <f t="shared" si="443"/>
        <v>yes2</v>
      </c>
      <c r="BS333" s="26" t="str">
        <f t="shared" si="462"/>
        <v>Int</v>
      </c>
      <c r="BT333" s="26"/>
      <c r="BU333" s="26"/>
      <c r="BV333" s="1">
        <f t="shared" si="454"/>
        <v>0</v>
      </c>
      <c r="BW333" s="1">
        <f t="shared" si="454"/>
        <v>0</v>
      </c>
      <c r="BX333" s="1">
        <f t="shared" si="454"/>
        <v>0</v>
      </c>
      <c r="BY333" s="1">
        <f t="shared" si="454"/>
        <v>0</v>
      </c>
      <c r="BZ333" s="1">
        <f t="shared" si="454"/>
        <v>0</v>
      </c>
      <c r="CA333" s="1">
        <f t="shared" si="454"/>
        <v>0</v>
      </c>
      <c r="CB333" s="1">
        <f t="shared" si="454"/>
        <v>0</v>
      </c>
      <c r="CC333" s="1">
        <f t="shared" si="454"/>
        <v>0</v>
      </c>
      <c r="CD333" s="1">
        <f t="shared" si="454"/>
        <v>0</v>
      </c>
      <c r="CE333" s="1">
        <f t="shared" si="454"/>
        <v>0</v>
      </c>
      <c r="CF333" s="1">
        <f t="shared" si="455"/>
        <v>0</v>
      </c>
      <c r="CG333" s="1">
        <f t="shared" si="455"/>
        <v>0</v>
      </c>
      <c r="CH333" s="1">
        <f t="shared" si="455"/>
        <v>1</v>
      </c>
      <c r="CI333" s="1">
        <f t="shared" si="455"/>
        <v>0</v>
      </c>
      <c r="CJ333" s="1">
        <f t="shared" si="455"/>
        <v>0</v>
      </c>
      <c r="CK333" s="1">
        <f t="shared" si="455"/>
        <v>0</v>
      </c>
      <c r="CL333" s="1">
        <f t="shared" si="455"/>
        <v>0</v>
      </c>
      <c r="CM333" s="1">
        <f t="shared" si="455"/>
        <v>0</v>
      </c>
      <c r="CN333" s="1">
        <f t="shared" si="455"/>
        <v>0</v>
      </c>
      <c r="CO333" s="1">
        <f t="shared" si="455"/>
        <v>0</v>
      </c>
      <c r="CP333" s="1">
        <f t="shared" si="456"/>
        <v>0</v>
      </c>
      <c r="CQ333" s="1">
        <f t="shared" si="456"/>
        <v>0</v>
      </c>
      <c r="CR333" s="1">
        <f t="shared" si="456"/>
        <v>0</v>
      </c>
      <c r="CS333" s="1">
        <f t="shared" si="456"/>
        <v>0</v>
      </c>
      <c r="CT333" s="1">
        <f t="shared" si="456"/>
        <v>0</v>
      </c>
      <c r="CU333" s="1">
        <f t="shared" si="456"/>
        <v>0</v>
      </c>
      <c r="CV333" s="1">
        <f t="shared" si="456"/>
        <v>0</v>
      </c>
      <c r="CW333" s="1">
        <f t="shared" si="456"/>
        <v>0</v>
      </c>
      <c r="CX333" s="1">
        <f t="shared" si="456"/>
        <v>0</v>
      </c>
      <c r="CY333" s="1">
        <f t="shared" si="456"/>
        <v>0</v>
      </c>
      <c r="CZ333" s="1">
        <f t="shared" si="457"/>
        <v>0</v>
      </c>
      <c r="DA333" s="1">
        <f t="shared" si="457"/>
        <v>0</v>
      </c>
      <c r="DB333" s="1">
        <f t="shared" si="457"/>
        <v>0</v>
      </c>
      <c r="DC333" s="1">
        <f t="shared" si="457"/>
        <v>0</v>
      </c>
      <c r="DD333" s="1">
        <f t="shared" si="457"/>
        <v>0</v>
      </c>
      <c r="DE333" s="1">
        <f t="shared" si="457"/>
        <v>0</v>
      </c>
      <c r="DF333" s="1">
        <f t="shared" si="457"/>
        <v>0</v>
      </c>
      <c r="DG333" s="1">
        <f t="shared" si="457"/>
        <v>0</v>
      </c>
      <c r="DH333" s="1">
        <f t="shared" si="457"/>
        <v>0</v>
      </c>
      <c r="DI333" s="1">
        <f t="shared" si="457"/>
        <v>0</v>
      </c>
      <c r="DJ333" s="1">
        <f t="shared" si="458"/>
        <v>0</v>
      </c>
      <c r="DK333" s="1">
        <f t="shared" si="458"/>
        <v>0</v>
      </c>
      <c r="DL333" s="1">
        <f t="shared" si="458"/>
        <v>0</v>
      </c>
      <c r="DM333" s="1">
        <f t="shared" si="458"/>
        <v>0</v>
      </c>
      <c r="DN333" s="1">
        <f t="shared" si="458"/>
        <v>0</v>
      </c>
      <c r="DO333" s="1">
        <f t="shared" si="458"/>
        <v>0</v>
      </c>
      <c r="DP333" s="25"/>
      <c r="DS333" s="26"/>
      <c r="DT333" s="26"/>
      <c r="DU333" s="142"/>
      <c r="DV333" s="26"/>
      <c r="DW333" s="48">
        <v>320</v>
      </c>
      <c r="DX333" s="26" t="str">
        <f>IFERROR(INDEX(AT$11:AT$2000,_xlfn.AGGREGATE(15,6,(ROW(AT$11:AT$2000)-ROW(AT$11)+1)/($AU$11:$AU$2000=$DY$8),ROWS(DX$11:DX333))),"")</f>
        <v/>
      </c>
      <c r="DY333" s="4" t="str">
        <f>IFERROR(INDEX(AU$11:AU$2000,_xlfn.AGGREGATE(15,6,(ROW(AU$11:AU$2000)-ROW(AU$11)+1)/($AU$11:$AU$2000=$DY$8),ROWS(DY$11:DY333))),"")</f>
        <v/>
      </c>
      <c r="DZ333" s="26" t="str">
        <f>IFERROR(INDEX(AV$11:AV$2000,_xlfn.AGGREGATE(15,6,(ROW(AV$11:AV$2000)-ROW(AV$11)+1)/($AU$11:$AU$2000=$DY$8),ROWS(DZ$11:DZ333))),"")</f>
        <v/>
      </c>
      <c r="EA333" s="26" t="str">
        <f>IFERROR(INDEX(AW$11:AW$2000,_xlfn.AGGREGATE(15,6,(ROW(AW$11:AW$2000)-ROW(AW$11)+1)/($AU$11:$AU$2000=$DY$8),ROWS(EA$11:EA333))),"")</f>
        <v/>
      </c>
      <c r="EB333" s="26" t="str">
        <f>IFERROR(INDEX(AX$11:AX$2000,_xlfn.AGGREGATE(15,6,(ROW(AX$11:AX$2000)-ROW(AX$11)+1)/($AU$11:$AU$2000=$DY$8),ROWS(EB$11:EB333))),"")</f>
        <v/>
      </c>
      <c r="EC333" s="26" t="str">
        <f>IFERROR(INDEX(AY$11:AY$2000,_xlfn.AGGREGATE(15,6,(ROW(AY$11:AY$2000)-ROW(AY$11)+1)/($AU$11:$AU$2000=$DY$8),ROWS(EC$11:EC333))),"")</f>
        <v/>
      </c>
      <c r="ED333" s="26" t="str">
        <f>IFERROR(INDEX(AZ$11:AZ$2000,_xlfn.AGGREGATE(15,6,(ROW(AZ$11:AZ$2000)-ROW(AZ$11)+1)/($AU$11:$AU$2000=$DY$8),ROWS(ED$11:ED333))),"")</f>
        <v/>
      </c>
      <c r="EE333" s="26" t="str">
        <f>IFERROR(INDEX(BA$11:BA$2000,_xlfn.AGGREGATE(15,6,(ROW(BA$11:BA$2000)-ROW(BA$11)+1)/($AU$11:$AU$2000=$DY$8),ROWS(EE$11:EE333))),"")</f>
        <v/>
      </c>
      <c r="EF333" s="26" t="str">
        <f>IFERROR(INDEX(BB$11:BB$2000,_xlfn.AGGREGATE(15,6,(ROW(BB$11:BB$2000)-ROW(BB$11)+1)/($AU$11:$AU$2000=$DY$8),ROWS(EF$11:EF333))),"")</f>
        <v/>
      </c>
      <c r="EG333" s="26" t="str">
        <f>IFERROR(INDEX(BC$11:BC$2000,_xlfn.AGGREGATE(15,6,(ROW(BC$11:BC$2000)-ROW(BC$11)+1)/($AU$11:$AU$2000=$DY$8),ROWS(EG$11:EG333))),"")</f>
        <v/>
      </c>
      <c r="EH333" s="26" t="str">
        <f>IFERROR(INDEX(BD$11:BD$2000,_xlfn.AGGREGATE(15,6,(ROW(BD$11:BD$2000)-ROW(BD$11)+1)/($AU$11:$AU$2000=$DY$8),ROWS(EH$11:EH333))),"")</f>
        <v/>
      </c>
      <c r="EI333" s="26" t="str">
        <f>IFERROR(INDEX(BE$11:BE$2000,_xlfn.AGGREGATE(15,6,(ROW(BE$11:BE$2000)-ROW(BE$11)+1)/($AU$11:$AU$2000=$DY$8),ROWS(EI$11:EI333))),"")</f>
        <v/>
      </c>
      <c r="EJ333" s="26" t="str">
        <f>IFERROR(INDEX(BF$11:BF$2000,_xlfn.AGGREGATE(15,6,(ROW(BF$11:BF$2000)-ROW(BF$11)+1)/($AU$11:$AU$2000=$DY$8),ROWS(EJ$11:EJ333))),"")</f>
        <v/>
      </c>
      <c r="EK333" s="26" t="str">
        <f>IFERROR(INDEX(BG$11:BG$2000,_xlfn.AGGREGATE(15,6,(ROW(BG$11:BG$2000)-ROW(BG$11)+1)/($AU$11:$AU$2000=$DY$8),ROWS(EK$11:EK333))),"")</f>
        <v/>
      </c>
      <c r="EL333" s="26" t="str">
        <f>IFERROR(INDEX(BH$11:BH$2000,_xlfn.AGGREGATE(15,6,(ROW(BH$11:BH$2000)-ROW(BH$11)+1)/($AU$11:$AU$2000=$DY$8),ROWS(EL$11:EL333))),"")</f>
        <v/>
      </c>
      <c r="EM333" s="26" t="str">
        <f>IFERROR(INDEX(BI$11:BI$2000,_xlfn.AGGREGATE(15,6,(ROW(BI$11:BI$2000)-ROW(BI$11)+1)/($AU$11:$AU$2000=$DY$8),ROWS(EM$11:EM333))),"")</f>
        <v/>
      </c>
      <c r="EN333" s="26" t="str">
        <f>IFERROR(INDEX(BJ$11:BJ$2000,_xlfn.AGGREGATE(15,6,(ROW(BJ$11:BJ$2000)-ROW(BJ$11)+1)/($AU$11:$AU$2000=$DY$8),ROWS(EN$11:EN333))),"")</f>
        <v/>
      </c>
      <c r="EO333" s="26" t="str">
        <f>IFERROR(INDEX(BK$11:BK$2000,_xlfn.AGGREGATE(15,6,(ROW(BK$11:BK$2000)-ROW(BK$11)+1)/($AU$11:$AU$2000=$DY$8),ROWS(EO$11:EO333))),"")</f>
        <v/>
      </c>
      <c r="EP333" s="26" t="str">
        <f>IFERROR(INDEX(BL$11:BL$2000,_xlfn.AGGREGATE(15,6,(ROW(BL$11:BL$2000)-ROW(BL$11)+1)/($AU$11:$AU$2000=$DY$8),ROWS(EP$11:EP333))),"")</f>
        <v/>
      </c>
      <c r="EQ333" s="26" t="str">
        <f>IFERROR(INDEX(BM$11:BM$2000,_xlfn.AGGREGATE(15,6,(ROW(BM$11:BM$2000)-ROW(BM$11)+1)/($AU$11:$AU$2000=$DY$8),ROWS(EQ$11:EQ333))),"")</f>
        <v/>
      </c>
      <c r="ER333" s="26" t="str">
        <f>IFERROR(INDEX(BN$11:BN$2000,_xlfn.AGGREGATE(15,6,(ROW(BN$11:BN$2000)-ROW(BN$11)+1)/($AU$11:$AU$2000=$DY$8),ROWS(ER$11:ER333))),"")</f>
        <v/>
      </c>
      <c r="ES333" s="26" t="str">
        <f>IFERROR(INDEX(BO$11:BO$2000,_xlfn.AGGREGATE(15,6,(ROW(BO$11:BO$2000)-ROW(BO$11)+1)/($AU$11:$AU$2000=$DY$8),ROWS(ES$11:ES333))),"")</f>
        <v/>
      </c>
      <c r="ET333" s="63" t="str">
        <f>IFERROR(INDEX(BP$11:BP$2000,_xlfn.AGGREGATE(15,6,(ROW(BP$11:BP$2000)-ROW(BP$11)+1)/($AU$11:$AU$2000=$DY$8),ROWS(ET$11:ET333))),"")</f>
        <v/>
      </c>
      <c r="EU333" s="25"/>
      <c r="EX333" s="25"/>
      <c r="EY333" s="25"/>
      <c r="EZ333" s="25"/>
      <c r="FA333" s="25"/>
      <c r="FB333" s="25"/>
      <c r="FC333" s="25"/>
      <c r="FD333" s="25"/>
      <c r="FE333" s="25"/>
      <c r="FF333" s="25"/>
      <c r="FG333" s="25"/>
      <c r="FH333" s="25"/>
      <c r="FI333" s="25"/>
      <c r="FJ333" s="25"/>
      <c r="FK333" s="25"/>
      <c r="FL333" s="25"/>
      <c r="FM333" s="25"/>
      <c r="FN333" s="25"/>
      <c r="FO333" s="25"/>
      <c r="FP333" s="25"/>
      <c r="FQ333" s="25"/>
      <c r="FR333" s="25"/>
      <c r="FS333" s="25"/>
      <c r="FT333" s="25"/>
      <c r="FU333" s="49"/>
      <c r="FV333" s="21"/>
      <c r="FW333" s="25"/>
      <c r="FX333" s="25"/>
      <c r="FY333" s="25"/>
      <c r="FZ333" s="25"/>
      <c r="GA333" s="25"/>
      <c r="GB333" s="25"/>
      <c r="GC333" s="25"/>
      <c r="GD333" s="25"/>
      <c r="GE333" s="25"/>
      <c r="GF333" s="25"/>
      <c r="GG333" s="25"/>
      <c r="GH333" s="25"/>
      <c r="GI333" s="25"/>
      <c r="GJ333" s="25"/>
      <c r="GK333" s="25"/>
      <c r="GL333" s="25"/>
      <c r="GM333" s="25"/>
      <c r="GN333" s="25"/>
    </row>
    <row r="334" spans="14:196" x14ac:dyDescent="0.3">
      <c r="N334" s="2"/>
      <c r="O334" s="25"/>
      <c r="P334" s="25"/>
      <c r="Q334" s="25"/>
      <c r="R334" s="25"/>
      <c r="S334" s="25"/>
      <c r="T334" s="25"/>
      <c r="U334" s="25"/>
      <c r="V334" s="2"/>
      <c r="W334" s="2"/>
      <c r="X334" s="2"/>
      <c r="Y334" s="25"/>
      <c r="Z334" s="25"/>
      <c r="AA334" s="25"/>
      <c r="AB334" s="2"/>
      <c r="AC334" s="25"/>
      <c r="AD334" s="25"/>
      <c r="AE334" s="25"/>
      <c r="AF334" s="25"/>
      <c r="AG334" s="25"/>
      <c r="AH334" s="25"/>
      <c r="AI334" s="25"/>
      <c r="AJ334" s="25"/>
      <c r="AK334" s="25"/>
      <c r="AL334" s="25"/>
      <c r="AM334" s="25"/>
      <c r="AN334" s="25"/>
      <c r="AO334" s="25"/>
      <c r="AP334" s="25"/>
      <c r="AQ334" s="25"/>
      <c r="AR334" s="142"/>
      <c r="AS334" s="18">
        <v>6</v>
      </c>
      <c r="AT334" s="26" t="s">
        <v>122</v>
      </c>
      <c r="AU334" s="4" t="str">
        <f t="shared" si="444"/>
        <v>FAIL</v>
      </c>
      <c r="AV334" s="26">
        <v>1</v>
      </c>
      <c r="AW334" s="26">
        <v>3</v>
      </c>
      <c r="AX334" s="26">
        <v>3</v>
      </c>
      <c r="AY334" s="26">
        <v>1</v>
      </c>
      <c r="AZ334" s="26">
        <v>1</v>
      </c>
      <c r="BA334" s="26">
        <v>3</v>
      </c>
      <c r="BB334" s="26">
        <v>3</v>
      </c>
      <c r="BC334" s="26">
        <v>1</v>
      </c>
      <c r="BD334" s="26">
        <f t="shared" ref="BD334:BG334" si="464">BD301</f>
        <v>240</v>
      </c>
      <c r="BE334" s="26">
        <f t="shared" si="464"/>
        <v>246</v>
      </c>
      <c r="BF334" s="26">
        <f t="shared" si="464"/>
        <v>252</v>
      </c>
      <c r="BG334" s="63">
        <f t="shared" si="464"/>
        <v>6</v>
      </c>
      <c r="BH334" s="26"/>
      <c r="BI334" s="138">
        <f t="shared" si="446"/>
        <v>240</v>
      </c>
      <c r="BJ334" s="138">
        <f t="shared" si="447"/>
        <v>492</v>
      </c>
      <c r="BK334" s="138">
        <f t="shared" si="448"/>
        <v>744</v>
      </c>
      <c r="BL334" s="138">
        <f t="shared" si="449"/>
        <v>984</v>
      </c>
      <c r="BM334" s="138">
        <f t="shared" si="450"/>
        <v>1224</v>
      </c>
      <c r="BN334" s="138">
        <f t="shared" si="451"/>
        <v>1476</v>
      </c>
      <c r="BO334" s="138">
        <f t="shared" si="452"/>
        <v>1728</v>
      </c>
      <c r="BP334" s="138">
        <f t="shared" si="453"/>
        <v>0</v>
      </c>
      <c r="BQ334" s="26"/>
      <c r="BR334" s="26" t="str">
        <f t="shared" si="443"/>
        <v>yes2</v>
      </c>
      <c r="BS334" s="26" t="str">
        <f t="shared" si="462"/>
        <v>Int</v>
      </c>
      <c r="BT334" s="26"/>
      <c r="BU334" s="26"/>
      <c r="BV334" s="1">
        <f t="shared" si="454"/>
        <v>0</v>
      </c>
      <c r="BW334" s="1">
        <f t="shared" si="454"/>
        <v>0</v>
      </c>
      <c r="BX334" s="1">
        <f t="shared" si="454"/>
        <v>0</v>
      </c>
      <c r="BY334" s="1">
        <f t="shared" si="454"/>
        <v>0</v>
      </c>
      <c r="BZ334" s="1">
        <f t="shared" si="454"/>
        <v>0</v>
      </c>
      <c r="CA334" s="1">
        <f t="shared" si="454"/>
        <v>0</v>
      </c>
      <c r="CB334" s="1">
        <f t="shared" si="454"/>
        <v>0</v>
      </c>
      <c r="CC334" s="1">
        <f t="shared" si="454"/>
        <v>0</v>
      </c>
      <c r="CD334" s="1">
        <f t="shared" si="454"/>
        <v>0</v>
      </c>
      <c r="CE334" s="1">
        <f t="shared" si="454"/>
        <v>0</v>
      </c>
      <c r="CF334" s="1">
        <f t="shared" si="455"/>
        <v>0</v>
      </c>
      <c r="CG334" s="1">
        <f t="shared" si="455"/>
        <v>0</v>
      </c>
      <c r="CH334" s="1">
        <f t="shared" si="455"/>
        <v>1</v>
      </c>
      <c r="CI334" s="1">
        <f t="shared" si="455"/>
        <v>0</v>
      </c>
      <c r="CJ334" s="1">
        <f t="shared" si="455"/>
        <v>0</v>
      </c>
      <c r="CK334" s="1">
        <f t="shared" si="455"/>
        <v>0</v>
      </c>
      <c r="CL334" s="1">
        <f t="shared" si="455"/>
        <v>0</v>
      </c>
      <c r="CM334" s="1">
        <f t="shared" si="455"/>
        <v>0</v>
      </c>
      <c r="CN334" s="1">
        <f t="shared" si="455"/>
        <v>0</v>
      </c>
      <c r="CO334" s="1">
        <f t="shared" si="455"/>
        <v>0</v>
      </c>
      <c r="CP334" s="1">
        <f t="shared" si="456"/>
        <v>0</v>
      </c>
      <c r="CQ334" s="1">
        <f t="shared" si="456"/>
        <v>0</v>
      </c>
      <c r="CR334" s="1">
        <f t="shared" si="456"/>
        <v>0</v>
      </c>
      <c r="CS334" s="1">
        <f t="shared" si="456"/>
        <v>0</v>
      </c>
      <c r="CT334" s="1">
        <f t="shared" si="456"/>
        <v>0</v>
      </c>
      <c r="CU334" s="1">
        <f t="shared" si="456"/>
        <v>0</v>
      </c>
      <c r="CV334" s="1">
        <f t="shared" si="456"/>
        <v>0</v>
      </c>
      <c r="CW334" s="1">
        <f t="shared" si="456"/>
        <v>0</v>
      </c>
      <c r="CX334" s="1">
        <f t="shared" si="456"/>
        <v>0</v>
      </c>
      <c r="CY334" s="1">
        <f t="shared" si="456"/>
        <v>0</v>
      </c>
      <c r="CZ334" s="1">
        <f t="shared" si="457"/>
        <v>0</v>
      </c>
      <c r="DA334" s="1">
        <f t="shared" si="457"/>
        <v>0</v>
      </c>
      <c r="DB334" s="1">
        <f t="shared" si="457"/>
        <v>0</v>
      </c>
      <c r="DC334" s="1">
        <f t="shared" si="457"/>
        <v>0</v>
      </c>
      <c r="DD334" s="1">
        <f t="shared" si="457"/>
        <v>0</v>
      </c>
      <c r="DE334" s="1">
        <f t="shared" si="457"/>
        <v>0</v>
      </c>
      <c r="DF334" s="1">
        <f t="shared" si="457"/>
        <v>0</v>
      </c>
      <c r="DG334" s="1">
        <f t="shared" si="457"/>
        <v>0</v>
      </c>
      <c r="DH334" s="1">
        <f t="shared" si="457"/>
        <v>0</v>
      </c>
      <c r="DI334" s="1">
        <f t="shared" si="457"/>
        <v>0</v>
      </c>
      <c r="DJ334" s="1">
        <f t="shared" si="458"/>
        <v>0</v>
      </c>
      <c r="DK334" s="1">
        <f t="shared" si="458"/>
        <v>0</v>
      </c>
      <c r="DL334" s="1">
        <f t="shared" si="458"/>
        <v>0</v>
      </c>
      <c r="DM334" s="1">
        <f t="shared" si="458"/>
        <v>0</v>
      </c>
      <c r="DN334" s="1">
        <f t="shared" si="458"/>
        <v>0</v>
      </c>
      <c r="DO334" s="1">
        <f t="shared" si="458"/>
        <v>0</v>
      </c>
      <c r="DP334" s="25"/>
      <c r="DS334" s="26"/>
      <c r="DT334" s="26"/>
      <c r="DU334" s="142"/>
      <c r="DV334" s="26"/>
      <c r="DW334" s="48">
        <v>321</v>
      </c>
      <c r="DX334" s="26" t="str">
        <f>IFERROR(INDEX(AT$11:AT$2000,_xlfn.AGGREGATE(15,6,(ROW(AT$11:AT$2000)-ROW(AT$11)+1)/($AU$11:$AU$2000=$DY$8),ROWS(DX$11:DX334))),"")</f>
        <v/>
      </c>
      <c r="DY334" s="4" t="str">
        <f>IFERROR(INDEX(AU$11:AU$2000,_xlfn.AGGREGATE(15,6,(ROW(AU$11:AU$2000)-ROW(AU$11)+1)/($AU$11:$AU$2000=$DY$8),ROWS(DY$11:DY334))),"")</f>
        <v/>
      </c>
      <c r="DZ334" s="26" t="str">
        <f>IFERROR(INDEX(AV$11:AV$2000,_xlfn.AGGREGATE(15,6,(ROW(AV$11:AV$2000)-ROW(AV$11)+1)/($AU$11:$AU$2000=$DY$8),ROWS(DZ$11:DZ334))),"")</f>
        <v/>
      </c>
      <c r="EA334" s="26" t="str">
        <f>IFERROR(INDEX(AW$11:AW$2000,_xlfn.AGGREGATE(15,6,(ROW(AW$11:AW$2000)-ROW(AW$11)+1)/($AU$11:$AU$2000=$DY$8),ROWS(EA$11:EA334))),"")</f>
        <v/>
      </c>
      <c r="EB334" s="26" t="str">
        <f>IFERROR(INDEX(AX$11:AX$2000,_xlfn.AGGREGATE(15,6,(ROW(AX$11:AX$2000)-ROW(AX$11)+1)/($AU$11:$AU$2000=$DY$8),ROWS(EB$11:EB334))),"")</f>
        <v/>
      </c>
      <c r="EC334" s="26" t="str">
        <f>IFERROR(INDEX(AY$11:AY$2000,_xlfn.AGGREGATE(15,6,(ROW(AY$11:AY$2000)-ROW(AY$11)+1)/($AU$11:$AU$2000=$DY$8),ROWS(EC$11:EC334))),"")</f>
        <v/>
      </c>
      <c r="ED334" s="26" t="str">
        <f>IFERROR(INDEX(AZ$11:AZ$2000,_xlfn.AGGREGATE(15,6,(ROW(AZ$11:AZ$2000)-ROW(AZ$11)+1)/($AU$11:$AU$2000=$DY$8),ROWS(ED$11:ED334))),"")</f>
        <v/>
      </c>
      <c r="EE334" s="26" t="str">
        <f>IFERROR(INDEX(BA$11:BA$2000,_xlfn.AGGREGATE(15,6,(ROW(BA$11:BA$2000)-ROW(BA$11)+1)/($AU$11:$AU$2000=$DY$8),ROWS(EE$11:EE334))),"")</f>
        <v/>
      </c>
      <c r="EF334" s="26" t="str">
        <f>IFERROR(INDEX(BB$11:BB$2000,_xlfn.AGGREGATE(15,6,(ROW(BB$11:BB$2000)-ROW(BB$11)+1)/($AU$11:$AU$2000=$DY$8),ROWS(EF$11:EF334))),"")</f>
        <v/>
      </c>
      <c r="EG334" s="26" t="str">
        <f>IFERROR(INDEX(BC$11:BC$2000,_xlfn.AGGREGATE(15,6,(ROW(BC$11:BC$2000)-ROW(BC$11)+1)/($AU$11:$AU$2000=$DY$8),ROWS(EG$11:EG334))),"")</f>
        <v/>
      </c>
      <c r="EH334" s="26" t="str">
        <f>IFERROR(INDEX(BD$11:BD$2000,_xlfn.AGGREGATE(15,6,(ROW(BD$11:BD$2000)-ROW(BD$11)+1)/($AU$11:$AU$2000=$DY$8),ROWS(EH$11:EH334))),"")</f>
        <v/>
      </c>
      <c r="EI334" s="26" t="str">
        <f>IFERROR(INDEX(BE$11:BE$2000,_xlfn.AGGREGATE(15,6,(ROW(BE$11:BE$2000)-ROW(BE$11)+1)/($AU$11:$AU$2000=$DY$8),ROWS(EI$11:EI334))),"")</f>
        <v/>
      </c>
      <c r="EJ334" s="26" t="str">
        <f>IFERROR(INDEX(BF$11:BF$2000,_xlfn.AGGREGATE(15,6,(ROW(BF$11:BF$2000)-ROW(BF$11)+1)/($AU$11:$AU$2000=$DY$8),ROWS(EJ$11:EJ334))),"")</f>
        <v/>
      </c>
      <c r="EK334" s="26" t="str">
        <f>IFERROR(INDEX(BG$11:BG$2000,_xlfn.AGGREGATE(15,6,(ROW(BG$11:BG$2000)-ROW(BG$11)+1)/($AU$11:$AU$2000=$DY$8),ROWS(EK$11:EK334))),"")</f>
        <v/>
      </c>
      <c r="EL334" s="26" t="str">
        <f>IFERROR(INDEX(BH$11:BH$2000,_xlfn.AGGREGATE(15,6,(ROW(BH$11:BH$2000)-ROW(BH$11)+1)/($AU$11:$AU$2000=$DY$8),ROWS(EL$11:EL334))),"")</f>
        <v/>
      </c>
      <c r="EM334" s="26" t="str">
        <f>IFERROR(INDEX(BI$11:BI$2000,_xlfn.AGGREGATE(15,6,(ROW(BI$11:BI$2000)-ROW(BI$11)+1)/($AU$11:$AU$2000=$DY$8),ROWS(EM$11:EM334))),"")</f>
        <v/>
      </c>
      <c r="EN334" s="26" t="str">
        <f>IFERROR(INDEX(BJ$11:BJ$2000,_xlfn.AGGREGATE(15,6,(ROW(BJ$11:BJ$2000)-ROW(BJ$11)+1)/($AU$11:$AU$2000=$DY$8),ROWS(EN$11:EN334))),"")</f>
        <v/>
      </c>
      <c r="EO334" s="26" t="str">
        <f>IFERROR(INDEX(BK$11:BK$2000,_xlfn.AGGREGATE(15,6,(ROW(BK$11:BK$2000)-ROW(BK$11)+1)/($AU$11:$AU$2000=$DY$8),ROWS(EO$11:EO334))),"")</f>
        <v/>
      </c>
      <c r="EP334" s="26" t="str">
        <f>IFERROR(INDEX(BL$11:BL$2000,_xlfn.AGGREGATE(15,6,(ROW(BL$11:BL$2000)-ROW(BL$11)+1)/($AU$11:$AU$2000=$DY$8),ROWS(EP$11:EP334))),"")</f>
        <v/>
      </c>
      <c r="EQ334" s="26" t="str">
        <f>IFERROR(INDEX(BM$11:BM$2000,_xlfn.AGGREGATE(15,6,(ROW(BM$11:BM$2000)-ROW(BM$11)+1)/($AU$11:$AU$2000=$DY$8),ROWS(EQ$11:EQ334))),"")</f>
        <v/>
      </c>
      <c r="ER334" s="26" t="str">
        <f>IFERROR(INDEX(BN$11:BN$2000,_xlfn.AGGREGATE(15,6,(ROW(BN$11:BN$2000)-ROW(BN$11)+1)/($AU$11:$AU$2000=$DY$8),ROWS(ER$11:ER334))),"")</f>
        <v/>
      </c>
      <c r="ES334" s="26" t="str">
        <f>IFERROR(INDEX(BO$11:BO$2000,_xlfn.AGGREGATE(15,6,(ROW(BO$11:BO$2000)-ROW(BO$11)+1)/($AU$11:$AU$2000=$DY$8),ROWS(ES$11:ES334))),"")</f>
        <v/>
      </c>
      <c r="ET334" s="63" t="str">
        <f>IFERROR(INDEX(BP$11:BP$2000,_xlfn.AGGREGATE(15,6,(ROW(BP$11:BP$2000)-ROW(BP$11)+1)/($AU$11:$AU$2000=$DY$8),ROWS(ET$11:ET334))),"")</f>
        <v/>
      </c>
      <c r="EU334" s="25"/>
      <c r="EX334" s="25"/>
      <c r="EY334" s="25"/>
      <c r="EZ334" s="25"/>
      <c r="FA334" s="25"/>
      <c r="FB334" s="25"/>
      <c r="FC334" s="25"/>
      <c r="FD334" s="25"/>
      <c r="FE334" s="25"/>
      <c r="FF334" s="25"/>
      <c r="FG334" s="25"/>
      <c r="FH334" s="25"/>
      <c r="FI334" s="25"/>
      <c r="FJ334" s="25"/>
      <c r="FK334" s="25"/>
      <c r="FL334" s="25"/>
      <c r="FM334" s="25"/>
      <c r="FN334" s="25"/>
      <c r="FO334" s="25"/>
      <c r="FP334" s="25"/>
      <c r="FQ334" s="25"/>
      <c r="FR334" s="25"/>
      <c r="FS334" s="25"/>
      <c r="FT334" s="25"/>
      <c r="FU334" s="49"/>
      <c r="FV334" s="21"/>
      <c r="FW334" s="25"/>
      <c r="FX334" s="25"/>
      <c r="FY334" s="25"/>
      <c r="FZ334" s="25"/>
      <c r="GA334" s="25"/>
      <c r="GB334" s="25"/>
      <c r="GC334" s="25"/>
      <c r="GD334" s="25"/>
      <c r="GE334" s="25"/>
      <c r="GF334" s="25"/>
      <c r="GG334" s="25"/>
      <c r="GH334" s="25"/>
      <c r="GI334" s="25"/>
      <c r="GJ334" s="25"/>
      <c r="GK334" s="25"/>
      <c r="GL334" s="25"/>
      <c r="GM334" s="25"/>
      <c r="GN334" s="25"/>
    </row>
    <row r="335" spans="14:196" x14ac:dyDescent="0.3">
      <c r="N335" s="2"/>
      <c r="O335" s="25"/>
      <c r="P335" s="25"/>
      <c r="Q335" s="25"/>
      <c r="R335" s="25"/>
      <c r="S335" s="25"/>
      <c r="T335" s="25"/>
      <c r="U335" s="25"/>
      <c r="V335" s="2"/>
      <c r="W335" s="2"/>
      <c r="X335" s="2"/>
      <c r="Y335" s="25"/>
      <c r="Z335" s="25"/>
      <c r="AA335" s="25"/>
      <c r="AB335" s="2"/>
      <c r="AC335" s="25"/>
      <c r="AD335" s="25"/>
      <c r="AE335" s="25"/>
      <c r="AF335" s="25"/>
      <c r="AG335" s="25"/>
      <c r="AH335" s="25"/>
      <c r="AI335" s="25"/>
      <c r="AJ335" s="25"/>
      <c r="AK335" s="25"/>
      <c r="AL335" s="25"/>
      <c r="AM335" s="25"/>
      <c r="AN335" s="25"/>
      <c r="AO335" s="25"/>
      <c r="AP335" s="25"/>
      <c r="AQ335" s="25"/>
      <c r="AR335" s="142"/>
      <c r="AS335" s="18">
        <v>7</v>
      </c>
      <c r="AT335" s="26" t="s">
        <v>122</v>
      </c>
      <c r="AU335" s="4" t="str">
        <f t="shared" si="444"/>
        <v>FAIL</v>
      </c>
      <c r="AV335" s="26">
        <v>1</v>
      </c>
      <c r="AW335" s="26">
        <v>3</v>
      </c>
      <c r="AX335" s="26">
        <v>3</v>
      </c>
      <c r="AY335" s="26">
        <v>1</v>
      </c>
      <c r="AZ335" s="26">
        <v>1</v>
      </c>
      <c r="BA335" s="26">
        <v>3</v>
      </c>
      <c r="BB335" s="26">
        <v>3</v>
      </c>
      <c r="BC335" s="26">
        <v>1</v>
      </c>
      <c r="BD335" s="26">
        <f t="shared" ref="BD335:BG335" si="465">BD302</f>
        <v>239</v>
      </c>
      <c r="BE335" s="26">
        <f t="shared" si="465"/>
        <v>246</v>
      </c>
      <c r="BF335" s="26">
        <f t="shared" si="465"/>
        <v>253</v>
      </c>
      <c r="BG335" s="63">
        <f t="shared" si="465"/>
        <v>7</v>
      </c>
      <c r="BH335" s="26"/>
      <c r="BI335" s="138">
        <f t="shared" si="446"/>
        <v>239</v>
      </c>
      <c r="BJ335" s="138">
        <f t="shared" si="447"/>
        <v>492</v>
      </c>
      <c r="BK335" s="138">
        <f t="shared" si="448"/>
        <v>745</v>
      </c>
      <c r="BL335" s="138">
        <f t="shared" si="449"/>
        <v>984</v>
      </c>
      <c r="BM335" s="138">
        <f t="shared" si="450"/>
        <v>1223</v>
      </c>
      <c r="BN335" s="138">
        <f t="shared" si="451"/>
        <v>1476</v>
      </c>
      <c r="BO335" s="138">
        <f t="shared" si="452"/>
        <v>1729</v>
      </c>
      <c r="BP335" s="138">
        <f t="shared" si="453"/>
        <v>0</v>
      </c>
      <c r="BQ335" s="26"/>
      <c r="BR335" s="26" t="str">
        <f t="shared" si="443"/>
        <v>yes2</v>
      </c>
      <c r="BS335" s="26" t="str">
        <f t="shared" si="462"/>
        <v>Int</v>
      </c>
      <c r="BT335" s="26"/>
      <c r="BU335" s="26"/>
      <c r="BV335" s="1">
        <f t="shared" si="454"/>
        <v>0</v>
      </c>
      <c r="BW335" s="1">
        <f t="shared" si="454"/>
        <v>0</v>
      </c>
      <c r="BX335" s="1">
        <f t="shared" si="454"/>
        <v>0</v>
      </c>
      <c r="BY335" s="1">
        <f t="shared" si="454"/>
        <v>0</v>
      </c>
      <c r="BZ335" s="1">
        <f t="shared" si="454"/>
        <v>0</v>
      </c>
      <c r="CA335" s="1">
        <f t="shared" si="454"/>
        <v>0</v>
      </c>
      <c r="CB335" s="1">
        <f t="shared" si="454"/>
        <v>0</v>
      </c>
      <c r="CC335" s="1">
        <f t="shared" si="454"/>
        <v>0</v>
      </c>
      <c r="CD335" s="1">
        <f t="shared" si="454"/>
        <v>0</v>
      </c>
      <c r="CE335" s="1">
        <f t="shared" si="454"/>
        <v>0</v>
      </c>
      <c r="CF335" s="1">
        <f t="shared" si="455"/>
        <v>0</v>
      </c>
      <c r="CG335" s="1">
        <f t="shared" si="455"/>
        <v>0</v>
      </c>
      <c r="CH335" s="1">
        <f t="shared" si="455"/>
        <v>1</v>
      </c>
      <c r="CI335" s="1">
        <f t="shared" si="455"/>
        <v>0</v>
      </c>
      <c r="CJ335" s="1">
        <f t="shared" si="455"/>
        <v>0</v>
      </c>
      <c r="CK335" s="1">
        <f t="shared" si="455"/>
        <v>0</v>
      </c>
      <c r="CL335" s="1">
        <f t="shared" si="455"/>
        <v>0</v>
      </c>
      <c r="CM335" s="1">
        <f t="shared" si="455"/>
        <v>0</v>
      </c>
      <c r="CN335" s="1">
        <f t="shared" si="455"/>
        <v>0</v>
      </c>
      <c r="CO335" s="1">
        <f t="shared" si="455"/>
        <v>0</v>
      </c>
      <c r="CP335" s="1">
        <f t="shared" si="456"/>
        <v>0</v>
      </c>
      <c r="CQ335" s="1">
        <f t="shared" si="456"/>
        <v>0</v>
      </c>
      <c r="CR335" s="1">
        <f t="shared" si="456"/>
        <v>0</v>
      </c>
      <c r="CS335" s="1">
        <f t="shared" si="456"/>
        <v>0</v>
      </c>
      <c r="CT335" s="1">
        <f t="shared" si="456"/>
        <v>0</v>
      </c>
      <c r="CU335" s="1">
        <f t="shared" si="456"/>
        <v>0</v>
      </c>
      <c r="CV335" s="1">
        <f t="shared" si="456"/>
        <v>0</v>
      </c>
      <c r="CW335" s="1">
        <f t="shared" si="456"/>
        <v>0</v>
      </c>
      <c r="CX335" s="1">
        <f t="shared" si="456"/>
        <v>0</v>
      </c>
      <c r="CY335" s="1">
        <f t="shared" si="456"/>
        <v>0</v>
      </c>
      <c r="CZ335" s="1">
        <f t="shared" si="457"/>
        <v>0</v>
      </c>
      <c r="DA335" s="1">
        <f t="shared" si="457"/>
        <v>0</v>
      </c>
      <c r="DB335" s="1">
        <f t="shared" si="457"/>
        <v>0</v>
      </c>
      <c r="DC335" s="1">
        <f t="shared" si="457"/>
        <v>0</v>
      </c>
      <c r="DD335" s="1">
        <f t="shared" si="457"/>
        <v>0</v>
      </c>
      <c r="DE335" s="1">
        <f t="shared" si="457"/>
        <v>0</v>
      </c>
      <c r="DF335" s="1">
        <f t="shared" si="457"/>
        <v>0</v>
      </c>
      <c r="DG335" s="1">
        <f t="shared" si="457"/>
        <v>0</v>
      </c>
      <c r="DH335" s="1">
        <f t="shared" si="457"/>
        <v>0</v>
      </c>
      <c r="DI335" s="1">
        <f t="shared" si="457"/>
        <v>0</v>
      </c>
      <c r="DJ335" s="1">
        <f t="shared" si="458"/>
        <v>0</v>
      </c>
      <c r="DK335" s="1">
        <f t="shared" si="458"/>
        <v>0</v>
      </c>
      <c r="DL335" s="1">
        <f t="shared" si="458"/>
        <v>0</v>
      </c>
      <c r="DM335" s="1">
        <f t="shared" si="458"/>
        <v>0</v>
      </c>
      <c r="DN335" s="1">
        <f t="shared" si="458"/>
        <v>0</v>
      </c>
      <c r="DO335" s="1">
        <f t="shared" si="458"/>
        <v>0</v>
      </c>
      <c r="DP335" s="25"/>
      <c r="DS335" s="26"/>
      <c r="DT335" s="26"/>
      <c r="DU335" s="142"/>
      <c r="DV335" s="26"/>
      <c r="DW335" s="48">
        <v>322</v>
      </c>
      <c r="DX335" s="26" t="str">
        <f>IFERROR(INDEX(AT$11:AT$2000,_xlfn.AGGREGATE(15,6,(ROW(AT$11:AT$2000)-ROW(AT$11)+1)/($AU$11:$AU$2000=$DY$8),ROWS(DX$11:DX335))),"")</f>
        <v/>
      </c>
      <c r="DY335" s="4" t="str">
        <f>IFERROR(INDEX(AU$11:AU$2000,_xlfn.AGGREGATE(15,6,(ROW(AU$11:AU$2000)-ROW(AU$11)+1)/($AU$11:$AU$2000=$DY$8),ROWS(DY$11:DY335))),"")</f>
        <v/>
      </c>
      <c r="DZ335" s="26" t="str">
        <f>IFERROR(INDEX(AV$11:AV$2000,_xlfn.AGGREGATE(15,6,(ROW(AV$11:AV$2000)-ROW(AV$11)+1)/($AU$11:$AU$2000=$DY$8),ROWS(DZ$11:DZ335))),"")</f>
        <v/>
      </c>
      <c r="EA335" s="26" t="str">
        <f>IFERROR(INDEX(AW$11:AW$2000,_xlfn.AGGREGATE(15,6,(ROW(AW$11:AW$2000)-ROW(AW$11)+1)/($AU$11:$AU$2000=$DY$8),ROWS(EA$11:EA335))),"")</f>
        <v/>
      </c>
      <c r="EB335" s="26" t="str">
        <f>IFERROR(INDEX(AX$11:AX$2000,_xlfn.AGGREGATE(15,6,(ROW(AX$11:AX$2000)-ROW(AX$11)+1)/($AU$11:$AU$2000=$DY$8),ROWS(EB$11:EB335))),"")</f>
        <v/>
      </c>
      <c r="EC335" s="26" t="str">
        <f>IFERROR(INDEX(AY$11:AY$2000,_xlfn.AGGREGATE(15,6,(ROW(AY$11:AY$2000)-ROW(AY$11)+1)/($AU$11:$AU$2000=$DY$8),ROWS(EC$11:EC335))),"")</f>
        <v/>
      </c>
      <c r="ED335" s="26" t="str">
        <f>IFERROR(INDEX(AZ$11:AZ$2000,_xlfn.AGGREGATE(15,6,(ROW(AZ$11:AZ$2000)-ROW(AZ$11)+1)/($AU$11:$AU$2000=$DY$8),ROWS(ED$11:ED335))),"")</f>
        <v/>
      </c>
      <c r="EE335" s="26" t="str">
        <f>IFERROR(INDEX(BA$11:BA$2000,_xlfn.AGGREGATE(15,6,(ROW(BA$11:BA$2000)-ROW(BA$11)+1)/($AU$11:$AU$2000=$DY$8),ROWS(EE$11:EE335))),"")</f>
        <v/>
      </c>
      <c r="EF335" s="26" t="str">
        <f>IFERROR(INDEX(BB$11:BB$2000,_xlfn.AGGREGATE(15,6,(ROW(BB$11:BB$2000)-ROW(BB$11)+1)/($AU$11:$AU$2000=$DY$8),ROWS(EF$11:EF335))),"")</f>
        <v/>
      </c>
      <c r="EG335" s="26" t="str">
        <f>IFERROR(INDEX(BC$11:BC$2000,_xlfn.AGGREGATE(15,6,(ROW(BC$11:BC$2000)-ROW(BC$11)+1)/($AU$11:$AU$2000=$DY$8),ROWS(EG$11:EG335))),"")</f>
        <v/>
      </c>
      <c r="EH335" s="26" t="str">
        <f>IFERROR(INDEX(BD$11:BD$2000,_xlfn.AGGREGATE(15,6,(ROW(BD$11:BD$2000)-ROW(BD$11)+1)/($AU$11:$AU$2000=$DY$8),ROWS(EH$11:EH335))),"")</f>
        <v/>
      </c>
      <c r="EI335" s="26" t="str">
        <f>IFERROR(INDEX(BE$11:BE$2000,_xlfn.AGGREGATE(15,6,(ROW(BE$11:BE$2000)-ROW(BE$11)+1)/($AU$11:$AU$2000=$DY$8),ROWS(EI$11:EI335))),"")</f>
        <v/>
      </c>
      <c r="EJ335" s="26" t="str">
        <f>IFERROR(INDEX(BF$11:BF$2000,_xlfn.AGGREGATE(15,6,(ROW(BF$11:BF$2000)-ROW(BF$11)+1)/($AU$11:$AU$2000=$DY$8),ROWS(EJ$11:EJ335))),"")</f>
        <v/>
      </c>
      <c r="EK335" s="26" t="str">
        <f>IFERROR(INDEX(BG$11:BG$2000,_xlfn.AGGREGATE(15,6,(ROW(BG$11:BG$2000)-ROW(BG$11)+1)/($AU$11:$AU$2000=$DY$8),ROWS(EK$11:EK335))),"")</f>
        <v/>
      </c>
      <c r="EL335" s="26" t="str">
        <f>IFERROR(INDEX(BH$11:BH$2000,_xlfn.AGGREGATE(15,6,(ROW(BH$11:BH$2000)-ROW(BH$11)+1)/($AU$11:$AU$2000=$DY$8),ROWS(EL$11:EL335))),"")</f>
        <v/>
      </c>
      <c r="EM335" s="26" t="str">
        <f>IFERROR(INDEX(BI$11:BI$2000,_xlfn.AGGREGATE(15,6,(ROW(BI$11:BI$2000)-ROW(BI$11)+1)/($AU$11:$AU$2000=$DY$8),ROWS(EM$11:EM335))),"")</f>
        <v/>
      </c>
      <c r="EN335" s="26" t="str">
        <f>IFERROR(INDEX(BJ$11:BJ$2000,_xlfn.AGGREGATE(15,6,(ROW(BJ$11:BJ$2000)-ROW(BJ$11)+1)/($AU$11:$AU$2000=$DY$8),ROWS(EN$11:EN335))),"")</f>
        <v/>
      </c>
      <c r="EO335" s="26" t="str">
        <f>IFERROR(INDEX(BK$11:BK$2000,_xlfn.AGGREGATE(15,6,(ROW(BK$11:BK$2000)-ROW(BK$11)+1)/($AU$11:$AU$2000=$DY$8),ROWS(EO$11:EO335))),"")</f>
        <v/>
      </c>
      <c r="EP335" s="26" t="str">
        <f>IFERROR(INDEX(BL$11:BL$2000,_xlfn.AGGREGATE(15,6,(ROW(BL$11:BL$2000)-ROW(BL$11)+1)/($AU$11:$AU$2000=$DY$8),ROWS(EP$11:EP335))),"")</f>
        <v/>
      </c>
      <c r="EQ335" s="26" t="str">
        <f>IFERROR(INDEX(BM$11:BM$2000,_xlfn.AGGREGATE(15,6,(ROW(BM$11:BM$2000)-ROW(BM$11)+1)/($AU$11:$AU$2000=$DY$8),ROWS(EQ$11:EQ335))),"")</f>
        <v/>
      </c>
      <c r="ER335" s="26" t="str">
        <f>IFERROR(INDEX(BN$11:BN$2000,_xlfn.AGGREGATE(15,6,(ROW(BN$11:BN$2000)-ROW(BN$11)+1)/($AU$11:$AU$2000=$DY$8),ROWS(ER$11:ER335))),"")</f>
        <v/>
      </c>
      <c r="ES335" s="26" t="str">
        <f>IFERROR(INDEX(BO$11:BO$2000,_xlfn.AGGREGATE(15,6,(ROW(BO$11:BO$2000)-ROW(BO$11)+1)/($AU$11:$AU$2000=$DY$8),ROWS(ES$11:ES335))),"")</f>
        <v/>
      </c>
      <c r="ET335" s="63" t="str">
        <f>IFERROR(INDEX(BP$11:BP$2000,_xlfn.AGGREGATE(15,6,(ROW(BP$11:BP$2000)-ROW(BP$11)+1)/($AU$11:$AU$2000=$DY$8),ROWS(ET$11:ET335))),"")</f>
        <v/>
      </c>
      <c r="EU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49"/>
      <c r="FV335" s="21"/>
      <c r="FW335" s="25"/>
      <c r="FX335" s="25"/>
      <c r="FY335" s="25"/>
      <c r="FZ335" s="25"/>
      <c r="GA335" s="25"/>
      <c r="GB335" s="25"/>
      <c r="GC335" s="25"/>
      <c r="GD335" s="25"/>
      <c r="GE335" s="25"/>
      <c r="GF335" s="25"/>
      <c r="GG335" s="25"/>
      <c r="GH335" s="25"/>
      <c r="GI335" s="25"/>
      <c r="GJ335" s="25"/>
      <c r="GK335" s="25"/>
      <c r="GL335" s="25"/>
      <c r="GM335" s="25"/>
      <c r="GN335" s="25"/>
    </row>
    <row r="336" spans="14:196" x14ac:dyDescent="0.3">
      <c r="N336" s="2"/>
      <c r="O336" s="25"/>
      <c r="P336" s="25"/>
      <c r="Q336" s="25"/>
      <c r="R336" s="25"/>
      <c r="S336" s="25"/>
      <c r="T336" s="25"/>
      <c r="U336" s="25"/>
      <c r="V336" s="2"/>
      <c r="W336" s="2"/>
      <c r="X336" s="2"/>
      <c r="Y336" s="25"/>
      <c r="Z336" s="25"/>
      <c r="AA336" s="25"/>
      <c r="AB336" s="2"/>
      <c r="AC336" s="25"/>
      <c r="AD336" s="25"/>
      <c r="AE336" s="25"/>
      <c r="AF336" s="25"/>
      <c r="AG336" s="25"/>
      <c r="AH336" s="25"/>
      <c r="AI336" s="25"/>
      <c r="AJ336" s="25"/>
      <c r="AK336" s="25"/>
      <c r="AL336" s="25"/>
      <c r="AM336" s="25"/>
      <c r="AN336" s="25"/>
      <c r="AO336" s="25"/>
      <c r="AP336" s="25"/>
      <c r="AQ336" s="25"/>
      <c r="AR336" s="142"/>
      <c r="AS336" s="18">
        <v>8</v>
      </c>
      <c r="AT336" s="26" t="s">
        <v>122</v>
      </c>
      <c r="AU336" s="4" t="str">
        <f t="shared" si="444"/>
        <v>FAIL</v>
      </c>
      <c r="AV336" s="26">
        <v>1</v>
      </c>
      <c r="AW336" s="26">
        <v>3</v>
      </c>
      <c r="AX336" s="26">
        <v>3</v>
      </c>
      <c r="AY336" s="26">
        <v>1</v>
      </c>
      <c r="AZ336" s="26">
        <v>1</v>
      </c>
      <c r="BA336" s="26">
        <v>3</v>
      </c>
      <c r="BB336" s="26">
        <v>3</v>
      </c>
      <c r="BC336" s="26">
        <v>1</v>
      </c>
      <c r="BD336" s="26">
        <f t="shared" ref="BD336:BG336" si="466">BD303</f>
        <v>238</v>
      </c>
      <c r="BE336" s="26">
        <f t="shared" si="466"/>
        <v>246</v>
      </c>
      <c r="BF336" s="26">
        <f t="shared" si="466"/>
        <v>254</v>
      </c>
      <c r="BG336" s="63">
        <f t="shared" si="466"/>
        <v>8</v>
      </c>
      <c r="BH336" s="26"/>
      <c r="BI336" s="138">
        <f t="shared" si="446"/>
        <v>238</v>
      </c>
      <c r="BJ336" s="138">
        <f t="shared" si="447"/>
        <v>492</v>
      </c>
      <c r="BK336" s="138">
        <f t="shared" si="448"/>
        <v>746</v>
      </c>
      <c r="BL336" s="138">
        <f t="shared" si="449"/>
        <v>984</v>
      </c>
      <c r="BM336" s="138">
        <f t="shared" si="450"/>
        <v>1222</v>
      </c>
      <c r="BN336" s="138">
        <f t="shared" si="451"/>
        <v>1476</v>
      </c>
      <c r="BO336" s="138">
        <f t="shared" si="452"/>
        <v>1730</v>
      </c>
      <c r="BP336" s="138">
        <f t="shared" si="453"/>
        <v>0</v>
      </c>
      <c r="BQ336" s="26"/>
      <c r="BR336" s="26" t="str">
        <f t="shared" si="443"/>
        <v>yes2</v>
      </c>
      <c r="BS336" s="26" t="str">
        <f t="shared" si="462"/>
        <v>Int</v>
      </c>
      <c r="BT336" s="26"/>
      <c r="BU336" s="26"/>
      <c r="BV336" s="1">
        <f t="shared" si="454"/>
        <v>0</v>
      </c>
      <c r="BW336" s="1">
        <f t="shared" si="454"/>
        <v>0</v>
      </c>
      <c r="BX336" s="1">
        <f t="shared" si="454"/>
        <v>0</v>
      </c>
      <c r="BY336" s="1">
        <f t="shared" si="454"/>
        <v>0</v>
      </c>
      <c r="BZ336" s="1">
        <f t="shared" si="454"/>
        <v>0</v>
      </c>
      <c r="CA336" s="1">
        <f t="shared" si="454"/>
        <v>0</v>
      </c>
      <c r="CB336" s="1">
        <f t="shared" si="454"/>
        <v>0</v>
      </c>
      <c r="CC336" s="1">
        <f t="shared" si="454"/>
        <v>0</v>
      </c>
      <c r="CD336" s="1">
        <f t="shared" si="454"/>
        <v>0</v>
      </c>
      <c r="CE336" s="1">
        <f t="shared" si="454"/>
        <v>0</v>
      </c>
      <c r="CF336" s="1">
        <f t="shared" si="455"/>
        <v>0</v>
      </c>
      <c r="CG336" s="1">
        <f t="shared" si="455"/>
        <v>0</v>
      </c>
      <c r="CH336" s="1">
        <f t="shared" si="455"/>
        <v>1</v>
      </c>
      <c r="CI336" s="1">
        <f t="shared" si="455"/>
        <v>0</v>
      </c>
      <c r="CJ336" s="1">
        <f t="shared" si="455"/>
        <v>0</v>
      </c>
      <c r="CK336" s="1">
        <f t="shared" si="455"/>
        <v>0</v>
      </c>
      <c r="CL336" s="1">
        <f t="shared" si="455"/>
        <v>0</v>
      </c>
      <c r="CM336" s="1">
        <f t="shared" si="455"/>
        <v>0</v>
      </c>
      <c r="CN336" s="1">
        <f t="shared" si="455"/>
        <v>0</v>
      </c>
      <c r="CO336" s="1">
        <f t="shared" si="455"/>
        <v>0</v>
      </c>
      <c r="CP336" s="1">
        <f t="shared" si="456"/>
        <v>0</v>
      </c>
      <c r="CQ336" s="1">
        <f t="shared" si="456"/>
        <v>0</v>
      </c>
      <c r="CR336" s="1">
        <f t="shared" si="456"/>
        <v>0</v>
      </c>
      <c r="CS336" s="1">
        <f t="shared" si="456"/>
        <v>0</v>
      </c>
      <c r="CT336" s="1">
        <f t="shared" si="456"/>
        <v>0</v>
      </c>
      <c r="CU336" s="1">
        <f t="shared" si="456"/>
        <v>0</v>
      </c>
      <c r="CV336" s="1">
        <f t="shared" si="456"/>
        <v>0</v>
      </c>
      <c r="CW336" s="1">
        <f t="shared" si="456"/>
        <v>0</v>
      </c>
      <c r="CX336" s="1">
        <f t="shared" si="456"/>
        <v>0</v>
      </c>
      <c r="CY336" s="1">
        <f t="shared" si="456"/>
        <v>0</v>
      </c>
      <c r="CZ336" s="1">
        <f t="shared" si="457"/>
        <v>0</v>
      </c>
      <c r="DA336" s="1">
        <f t="shared" si="457"/>
        <v>0</v>
      </c>
      <c r="DB336" s="1">
        <f t="shared" si="457"/>
        <v>0</v>
      </c>
      <c r="DC336" s="1">
        <f t="shared" si="457"/>
        <v>0</v>
      </c>
      <c r="DD336" s="1">
        <f t="shared" si="457"/>
        <v>0</v>
      </c>
      <c r="DE336" s="1">
        <f t="shared" si="457"/>
        <v>0</v>
      </c>
      <c r="DF336" s="1">
        <f t="shared" si="457"/>
        <v>0</v>
      </c>
      <c r="DG336" s="1">
        <f t="shared" si="457"/>
        <v>0</v>
      </c>
      <c r="DH336" s="1">
        <f t="shared" si="457"/>
        <v>0</v>
      </c>
      <c r="DI336" s="1">
        <f t="shared" si="457"/>
        <v>0</v>
      </c>
      <c r="DJ336" s="1">
        <f t="shared" si="458"/>
        <v>0</v>
      </c>
      <c r="DK336" s="1">
        <f t="shared" si="458"/>
        <v>0</v>
      </c>
      <c r="DL336" s="1">
        <f t="shared" si="458"/>
        <v>0</v>
      </c>
      <c r="DM336" s="1">
        <f t="shared" si="458"/>
        <v>0</v>
      </c>
      <c r="DN336" s="1">
        <f t="shared" si="458"/>
        <v>0</v>
      </c>
      <c r="DO336" s="1">
        <f t="shared" si="458"/>
        <v>0</v>
      </c>
      <c r="DP336" s="25"/>
      <c r="DS336" s="26"/>
      <c r="DT336" s="26"/>
      <c r="DU336" s="142"/>
      <c r="DV336" s="26"/>
      <c r="DW336" s="48">
        <v>323</v>
      </c>
      <c r="DX336" s="26" t="str">
        <f>IFERROR(INDEX(AT$11:AT$2000,_xlfn.AGGREGATE(15,6,(ROW(AT$11:AT$2000)-ROW(AT$11)+1)/($AU$11:$AU$2000=$DY$8),ROWS(DX$11:DX336))),"")</f>
        <v/>
      </c>
      <c r="DY336" s="4" t="str">
        <f>IFERROR(INDEX(AU$11:AU$2000,_xlfn.AGGREGATE(15,6,(ROW(AU$11:AU$2000)-ROW(AU$11)+1)/($AU$11:$AU$2000=$DY$8),ROWS(DY$11:DY336))),"")</f>
        <v/>
      </c>
      <c r="DZ336" s="26" t="str">
        <f>IFERROR(INDEX(AV$11:AV$2000,_xlfn.AGGREGATE(15,6,(ROW(AV$11:AV$2000)-ROW(AV$11)+1)/($AU$11:$AU$2000=$DY$8),ROWS(DZ$11:DZ336))),"")</f>
        <v/>
      </c>
      <c r="EA336" s="26" t="str">
        <f>IFERROR(INDEX(AW$11:AW$2000,_xlfn.AGGREGATE(15,6,(ROW(AW$11:AW$2000)-ROW(AW$11)+1)/($AU$11:$AU$2000=$DY$8),ROWS(EA$11:EA336))),"")</f>
        <v/>
      </c>
      <c r="EB336" s="26" t="str">
        <f>IFERROR(INDEX(AX$11:AX$2000,_xlfn.AGGREGATE(15,6,(ROW(AX$11:AX$2000)-ROW(AX$11)+1)/($AU$11:$AU$2000=$DY$8),ROWS(EB$11:EB336))),"")</f>
        <v/>
      </c>
      <c r="EC336" s="26" t="str">
        <f>IFERROR(INDEX(AY$11:AY$2000,_xlfn.AGGREGATE(15,6,(ROW(AY$11:AY$2000)-ROW(AY$11)+1)/($AU$11:$AU$2000=$DY$8),ROWS(EC$11:EC336))),"")</f>
        <v/>
      </c>
      <c r="ED336" s="26" t="str">
        <f>IFERROR(INDEX(AZ$11:AZ$2000,_xlfn.AGGREGATE(15,6,(ROW(AZ$11:AZ$2000)-ROW(AZ$11)+1)/($AU$11:$AU$2000=$DY$8),ROWS(ED$11:ED336))),"")</f>
        <v/>
      </c>
      <c r="EE336" s="26" t="str">
        <f>IFERROR(INDEX(BA$11:BA$2000,_xlfn.AGGREGATE(15,6,(ROW(BA$11:BA$2000)-ROW(BA$11)+1)/($AU$11:$AU$2000=$DY$8),ROWS(EE$11:EE336))),"")</f>
        <v/>
      </c>
      <c r="EF336" s="26" t="str">
        <f>IFERROR(INDEX(BB$11:BB$2000,_xlfn.AGGREGATE(15,6,(ROW(BB$11:BB$2000)-ROW(BB$11)+1)/($AU$11:$AU$2000=$DY$8),ROWS(EF$11:EF336))),"")</f>
        <v/>
      </c>
      <c r="EG336" s="26" t="str">
        <f>IFERROR(INDEX(BC$11:BC$2000,_xlfn.AGGREGATE(15,6,(ROW(BC$11:BC$2000)-ROW(BC$11)+1)/($AU$11:$AU$2000=$DY$8),ROWS(EG$11:EG336))),"")</f>
        <v/>
      </c>
      <c r="EH336" s="26" t="str">
        <f>IFERROR(INDEX(BD$11:BD$2000,_xlfn.AGGREGATE(15,6,(ROW(BD$11:BD$2000)-ROW(BD$11)+1)/($AU$11:$AU$2000=$DY$8),ROWS(EH$11:EH336))),"")</f>
        <v/>
      </c>
      <c r="EI336" s="26" t="str">
        <f>IFERROR(INDEX(BE$11:BE$2000,_xlfn.AGGREGATE(15,6,(ROW(BE$11:BE$2000)-ROW(BE$11)+1)/($AU$11:$AU$2000=$DY$8),ROWS(EI$11:EI336))),"")</f>
        <v/>
      </c>
      <c r="EJ336" s="26" t="str">
        <f>IFERROR(INDEX(BF$11:BF$2000,_xlfn.AGGREGATE(15,6,(ROW(BF$11:BF$2000)-ROW(BF$11)+1)/($AU$11:$AU$2000=$DY$8),ROWS(EJ$11:EJ336))),"")</f>
        <v/>
      </c>
      <c r="EK336" s="26" t="str">
        <f>IFERROR(INDEX(BG$11:BG$2000,_xlfn.AGGREGATE(15,6,(ROW(BG$11:BG$2000)-ROW(BG$11)+1)/($AU$11:$AU$2000=$DY$8),ROWS(EK$11:EK336))),"")</f>
        <v/>
      </c>
      <c r="EL336" s="26" t="str">
        <f>IFERROR(INDEX(BH$11:BH$2000,_xlfn.AGGREGATE(15,6,(ROW(BH$11:BH$2000)-ROW(BH$11)+1)/($AU$11:$AU$2000=$DY$8),ROWS(EL$11:EL336))),"")</f>
        <v/>
      </c>
      <c r="EM336" s="26" t="str">
        <f>IFERROR(INDEX(BI$11:BI$2000,_xlfn.AGGREGATE(15,6,(ROW(BI$11:BI$2000)-ROW(BI$11)+1)/($AU$11:$AU$2000=$DY$8),ROWS(EM$11:EM336))),"")</f>
        <v/>
      </c>
      <c r="EN336" s="26" t="str">
        <f>IFERROR(INDEX(BJ$11:BJ$2000,_xlfn.AGGREGATE(15,6,(ROW(BJ$11:BJ$2000)-ROW(BJ$11)+1)/($AU$11:$AU$2000=$DY$8),ROWS(EN$11:EN336))),"")</f>
        <v/>
      </c>
      <c r="EO336" s="26" t="str">
        <f>IFERROR(INDEX(BK$11:BK$2000,_xlfn.AGGREGATE(15,6,(ROW(BK$11:BK$2000)-ROW(BK$11)+1)/($AU$11:$AU$2000=$DY$8),ROWS(EO$11:EO336))),"")</f>
        <v/>
      </c>
      <c r="EP336" s="26" t="str">
        <f>IFERROR(INDEX(BL$11:BL$2000,_xlfn.AGGREGATE(15,6,(ROW(BL$11:BL$2000)-ROW(BL$11)+1)/($AU$11:$AU$2000=$DY$8),ROWS(EP$11:EP336))),"")</f>
        <v/>
      </c>
      <c r="EQ336" s="26" t="str">
        <f>IFERROR(INDEX(BM$11:BM$2000,_xlfn.AGGREGATE(15,6,(ROW(BM$11:BM$2000)-ROW(BM$11)+1)/($AU$11:$AU$2000=$DY$8),ROWS(EQ$11:EQ336))),"")</f>
        <v/>
      </c>
      <c r="ER336" s="26" t="str">
        <f>IFERROR(INDEX(BN$11:BN$2000,_xlfn.AGGREGATE(15,6,(ROW(BN$11:BN$2000)-ROW(BN$11)+1)/($AU$11:$AU$2000=$DY$8),ROWS(ER$11:ER336))),"")</f>
        <v/>
      </c>
      <c r="ES336" s="26" t="str">
        <f>IFERROR(INDEX(BO$11:BO$2000,_xlfn.AGGREGATE(15,6,(ROW(BO$11:BO$2000)-ROW(BO$11)+1)/($AU$11:$AU$2000=$DY$8),ROWS(ES$11:ES336))),"")</f>
        <v/>
      </c>
      <c r="ET336" s="63" t="str">
        <f>IFERROR(INDEX(BP$11:BP$2000,_xlfn.AGGREGATE(15,6,(ROW(BP$11:BP$2000)-ROW(BP$11)+1)/($AU$11:$AU$2000=$DY$8),ROWS(ET$11:ET336))),"")</f>
        <v/>
      </c>
      <c r="EU336" s="25"/>
      <c r="EX336" s="25"/>
      <c r="EY336" s="25"/>
      <c r="EZ336" s="25"/>
      <c r="FA336" s="25"/>
      <c r="FB336" s="25"/>
      <c r="FC336" s="25"/>
      <c r="FD336" s="25"/>
      <c r="FE336" s="25"/>
      <c r="FF336" s="25"/>
      <c r="FG336" s="25"/>
      <c r="FH336" s="25"/>
      <c r="FI336" s="25"/>
      <c r="FJ336" s="25"/>
      <c r="FK336" s="25"/>
      <c r="FL336" s="25"/>
      <c r="FM336" s="25"/>
      <c r="FN336" s="25"/>
      <c r="FO336" s="25"/>
      <c r="FP336" s="25"/>
      <c r="FQ336" s="25"/>
      <c r="FR336" s="25"/>
      <c r="FS336" s="25"/>
      <c r="FT336" s="25"/>
      <c r="FU336" s="49"/>
      <c r="FV336" s="21"/>
      <c r="FW336" s="25"/>
      <c r="FX336" s="25"/>
      <c r="FY336" s="25"/>
      <c r="FZ336" s="25"/>
      <c r="GA336" s="25"/>
      <c r="GB336" s="25"/>
      <c r="GC336" s="25"/>
      <c r="GD336" s="25"/>
      <c r="GE336" s="25"/>
      <c r="GF336" s="25"/>
      <c r="GG336" s="25"/>
      <c r="GH336" s="25"/>
      <c r="GI336" s="25"/>
      <c r="GJ336" s="25"/>
      <c r="GK336" s="25"/>
      <c r="GL336" s="25"/>
      <c r="GM336" s="25"/>
      <c r="GN336" s="25"/>
    </row>
    <row r="337" spans="14:196" x14ac:dyDescent="0.3">
      <c r="N337" s="2"/>
      <c r="O337" s="25"/>
      <c r="P337" s="25"/>
      <c r="Q337" s="25"/>
      <c r="R337" s="25"/>
      <c r="S337" s="25"/>
      <c r="T337" s="25"/>
      <c r="U337" s="25"/>
      <c r="V337" s="2"/>
      <c r="W337" s="2"/>
      <c r="X337" s="2"/>
      <c r="Y337" s="25"/>
      <c r="Z337" s="25"/>
      <c r="AA337" s="25"/>
      <c r="AB337" s="2"/>
      <c r="AC337" s="25"/>
      <c r="AD337" s="25"/>
      <c r="AE337" s="25"/>
      <c r="AF337" s="25"/>
      <c r="AG337" s="25"/>
      <c r="AH337" s="25"/>
      <c r="AI337" s="25"/>
      <c r="AJ337" s="25"/>
      <c r="AK337" s="25"/>
      <c r="AL337" s="25"/>
      <c r="AM337" s="25"/>
      <c r="AN337" s="25"/>
      <c r="AO337" s="25"/>
      <c r="AP337" s="25"/>
      <c r="AQ337" s="25"/>
      <c r="AR337" s="142"/>
      <c r="AS337" s="18">
        <v>9</v>
      </c>
      <c r="AT337" s="26" t="s">
        <v>122</v>
      </c>
      <c r="AU337" s="4" t="str">
        <f t="shared" si="444"/>
        <v>FAIL</v>
      </c>
      <c r="AV337" s="26">
        <v>1</v>
      </c>
      <c r="AW337" s="26">
        <v>3</v>
      </c>
      <c r="AX337" s="26">
        <v>3</v>
      </c>
      <c r="AY337" s="26">
        <v>1</v>
      </c>
      <c r="AZ337" s="26">
        <v>1</v>
      </c>
      <c r="BA337" s="26">
        <v>3</v>
      </c>
      <c r="BB337" s="26">
        <v>3</v>
      </c>
      <c r="BC337" s="26">
        <v>1</v>
      </c>
      <c r="BD337" s="26">
        <f t="shared" ref="BD337:BG337" si="467">BD304</f>
        <v>237</v>
      </c>
      <c r="BE337" s="26">
        <f t="shared" si="467"/>
        <v>246</v>
      </c>
      <c r="BF337" s="26">
        <f t="shared" si="467"/>
        <v>255</v>
      </c>
      <c r="BG337" s="63">
        <f t="shared" si="467"/>
        <v>9</v>
      </c>
      <c r="BH337" s="26"/>
      <c r="BI337" s="138">
        <f t="shared" si="446"/>
        <v>237</v>
      </c>
      <c r="BJ337" s="138">
        <f t="shared" si="447"/>
        <v>492</v>
      </c>
      <c r="BK337" s="138">
        <f t="shared" si="448"/>
        <v>747</v>
      </c>
      <c r="BL337" s="138">
        <f t="shared" si="449"/>
        <v>984</v>
      </c>
      <c r="BM337" s="138">
        <f t="shared" si="450"/>
        <v>1221</v>
      </c>
      <c r="BN337" s="138">
        <f t="shared" si="451"/>
        <v>1476</v>
      </c>
      <c r="BO337" s="138">
        <f t="shared" si="452"/>
        <v>1731</v>
      </c>
      <c r="BP337" s="138">
        <f t="shared" si="453"/>
        <v>0</v>
      </c>
      <c r="BQ337" s="26"/>
      <c r="BR337" s="26" t="str">
        <f t="shared" si="443"/>
        <v>yes2</v>
      </c>
      <c r="BS337" s="26" t="str">
        <f t="shared" si="462"/>
        <v>Int</v>
      </c>
      <c r="BT337" s="26"/>
      <c r="BU337" s="26"/>
      <c r="BV337" s="1">
        <f t="shared" si="454"/>
        <v>0</v>
      </c>
      <c r="BW337" s="1">
        <f t="shared" si="454"/>
        <v>0</v>
      </c>
      <c r="BX337" s="1">
        <f t="shared" si="454"/>
        <v>0</v>
      </c>
      <c r="BY337" s="1">
        <f t="shared" si="454"/>
        <v>0</v>
      </c>
      <c r="BZ337" s="1">
        <f t="shared" si="454"/>
        <v>0</v>
      </c>
      <c r="CA337" s="1">
        <f t="shared" si="454"/>
        <v>0</v>
      </c>
      <c r="CB337" s="1">
        <f t="shared" si="454"/>
        <v>0</v>
      </c>
      <c r="CC337" s="1">
        <f t="shared" si="454"/>
        <v>0</v>
      </c>
      <c r="CD337" s="1">
        <f t="shared" si="454"/>
        <v>0</v>
      </c>
      <c r="CE337" s="1">
        <f t="shared" si="454"/>
        <v>0</v>
      </c>
      <c r="CF337" s="1">
        <f t="shared" si="455"/>
        <v>0</v>
      </c>
      <c r="CG337" s="1">
        <f t="shared" si="455"/>
        <v>0</v>
      </c>
      <c r="CH337" s="1">
        <f t="shared" si="455"/>
        <v>1</v>
      </c>
      <c r="CI337" s="1">
        <f t="shared" si="455"/>
        <v>0</v>
      </c>
      <c r="CJ337" s="1">
        <f t="shared" si="455"/>
        <v>0</v>
      </c>
      <c r="CK337" s="1">
        <f t="shared" si="455"/>
        <v>0</v>
      </c>
      <c r="CL337" s="1">
        <f t="shared" si="455"/>
        <v>0</v>
      </c>
      <c r="CM337" s="1">
        <f t="shared" si="455"/>
        <v>0</v>
      </c>
      <c r="CN337" s="1">
        <f t="shared" si="455"/>
        <v>0</v>
      </c>
      <c r="CO337" s="1">
        <f t="shared" si="455"/>
        <v>0</v>
      </c>
      <c r="CP337" s="1">
        <f t="shared" si="456"/>
        <v>0</v>
      </c>
      <c r="CQ337" s="1">
        <f t="shared" si="456"/>
        <v>0</v>
      </c>
      <c r="CR337" s="1">
        <f t="shared" si="456"/>
        <v>0</v>
      </c>
      <c r="CS337" s="1">
        <f t="shared" si="456"/>
        <v>0</v>
      </c>
      <c r="CT337" s="1">
        <f t="shared" si="456"/>
        <v>0</v>
      </c>
      <c r="CU337" s="1">
        <f t="shared" si="456"/>
        <v>0</v>
      </c>
      <c r="CV337" s="1">
        <f t="shared" si="456"/>
        <v>0</v>
      </c>
      <c r="CW337" s="1">
        <f t="shared" si="456"/>
        <v>0</v>
      </c>
      <c r="CX337" s="1">
        <f t="shared" si="456"/>
        <v>0</v>
      </c>
      <c r="CY337" s="1">
        <f t="shared" si="456"/>
        <v>0</v>
      </c>
      <c r="CZ337" s="1">
        <f t="shared" si="457"/>
        <v>0</v>
      </c>
      <c r="DA337" s="1">
        <f t="shared" si="457"/>
        <v>0</v>
      </c>
      <c r="DB337" s="1">
        <f t="shared" si="457"/>
        <v>0</v>
      </c>
      <c r="DC337" s="1">
        <f t="shared" si="457"/>
        <v>0</v>
      </c>
      <c r="DD337" s="1">
        <f t="shared" si="457"/>
        <v>0</v>
      </c>
      <c r="DE337" s="1">
        <f t="shared" si="457"/>
        <v>0</v>
      </c>
      <c r="DF337" s="1">
        <f t="shared" si="457"/>
        <v>0</v>
      </c>
      <c r="DG337" s="1">
        <f t="shared" si="457"/>
        <v>0</v>
      </c>
      <c r="DH337" s="1">
        <f t="shared" si="457"/>
        <v>0</v>
      </c>
      <c r="DI337" s="1">
        <f t="shared" si="457"/>
        <v>0</v>
      </c>
      <c r="DJ337" s="1">
        <f t="shared" si="458"/>
        <v>0</v>
      </c>
      <c r="DK337" s="1">
        <f t="shared" si="458"/>
        <v>0</v>
      </c>
      <c r="DL337" s="1">
        <f t="shared" si="458"/>
        <v>0</v>
      </c>
      <c r="DM337" s="1">
        <f t="shared" si="458"/>
        <v>0</v>
      </c>
      <c r="DN337" s="1">
        <f t="shared" si="458"/>
        <v>0</v>
      </c>
      <c r="DO337" s="1">
        <f t="shared" si="458"/>
        <v>0</v>
      </c>
      <c r="DP337" s="25"/>
      <c r="DS337" s="26"/>
      <c r="DT337" s="26"/>
      <c r="DU337" s="142"/>
      <c r="DV337" s="26"/>
      <c r="DW337" s="48">
        <v>324</v>
      </c>
      <c r="DX337" s="26" t="str">
        <f>IFERROR(INDEX(AT$11:AT$2000,_xlfn.AGGREGATE(15,6,(ROW(AT$11:AT$2000)-ROW(AT$11)+1)/($AU$11:$AU$2000=$DY$8),ROWS(DX$11:DX337))),"")</f>
        <v/>
      </c>
      <c r="DY337" s="4" t="str">
        <f>IFERROR(INDEX(AU$11:AU$2000,_xlfn.AGGREGATE(15,6,(ROW(AU$11:AU$2000)-ROW(AU$11)+1)/($AU$11:$AU$2000=$DY$8),ROWS(DY$11:DY337))),"")</f>
        <v/>
      </c>
      <c r="DZ337" s="26" t="str">
        <f>IFERROR(INDEX(AV$11:AV$2000,_xlfn.AGGREGATE(15,6,(ROW(AV$11:AV$2000)-ROW(AV$11)+1)/($AU$11:$AU$2000=$DY$8),ROWS(DZ$11:DZ337))),"")</f>
        <v/>
      </c>
      <c r="EA337" s="26" t="str">
        <f>IFERROR(INDEX(AW$11:AW$2000,_xlfn.AGGREGATE(15,6,(ROW(AW$11:AW$2000)-ROW(AW$11)+1)/($AU$11:$AU$2000=$DY$8),ROWS(EA$11:EA337))),"")</f>
        <v/>
      </c>
      <c r="EB337" s="26" t="str">
        <f>IFERROR(INDEX(AX$11:AX$2000,_xlfn.AGGREGATE(15,6,(ROW(AX$11:AX$2000)-ROW(AX$11)+1)/($AU$11:$AU$2000=$DY$8),ROWS(EB$11:EB337))),"")</f>
        <v/>
      </c>
      <c r="EC337" s="26" t="str">
        <f>IFERROR(INDEX(AY$11:AY$2000,_xlfn.AGGREGATE(15,6,(ROW(AY$11:AY$2000)-ROW(AY$11)+1)/($AU$11:$AU$2000=$DY$8),ROWS(EC$11:EC337))),"")</f>
        <v/>
      </c>
      <c r="ED337" s="26" t="str">
        <f>IFERROR(INDEX(AZ$11:AZ$2000,_xlfn.AGGREGATE(15,6,(ROW(AZ$11:AZ$2000)-ROW(AZ$11)+1)/($AU$11:$AU$2000=$DY$8),ROWS(ED$11:ED337))),"")</f>
        <v/>
      </c>
      <c r="EE337" s="26" t="str">
        <f>IFERROR(INDEX(BA$11:BA$2000,_xlfn.AGGREGATE(15,6,(ROW(BA$11:BA$2000)-ROW(BA$11)+1)/($AU$11:$AU$2000=$DY$8),ROWS(EE$11:EE337))),"")</f>
        <v/>
      </c>
      <c r="EF337" s="26" t="str">
        <f>IFERROR(INDEX(BB$11:BB$2000,_xlfn.AGGREGATE(15,6,(ROW(BB$11:BB$2000)-ROW(BB$11)+1)/($AU$11:$AU$2000=$DY$8),ROWS(EF$11:EF337))),"")</f>
        <v/>
      </c>
      <c r="EG337" s="26" t="str">
        <f>IFERROR(INDEX(BC$11:BC$2000,_xlfn.AGGREGATE(15,6,(ROW(BC$11:BC$2000)-ROW(BC$11)+1)/($AU$11:$AU$2000=$DY$8),ROWS(EG$11:EG337))),"")</f>
        <v/>
      </c>
      <c r="EH337" s="26" t="str">
        <f>IFERROR(INDEX(BD$11:BD$2000,_xlfn.AGGREGATE(15,6,(ROW(BD$11:BD$2000)-ROW(BD$11)+1)/($AU$11:$AU$2000=$DY$8),ROWS(EH$11:EH337))),"")</f>
        <v/>
      </c>
      <c r="EI337" s="26" t="str">
        <f>IFERROR(INDEX(BE$11:BE$2000,_xlfn.AGGREGATE(15,6,(ROW(BE$11:BE$2000)-ROW(BE$11)+1)/($AU$11:$AU$2000=$DY$8),ROWS(EI$11:EI337))),"")</f>
        <v/>
      </c>
      <c r="EJ337" s="26" t="str">
        <f>IFERROR(INDEX(BF$11:BF$2000,_xlfn.AGGREGATE(15,6,(ROW(BF$11:BF$2000)-ROW(BF$11)+1)/($AU$11:$AU$2000=$DY$8),ROWS(EJ$11:EJ337))),"")</f>
        <v/>
      </c>
      <c r="EK337" s="26" t="str">
        <f>IFERROR(INDEX(BG$11:BG$2000,_xlfn.AGGREGATE(15,6,(ROW(BG$11:BG$2000)-ROW(BG$11)+1)/($AU$11:$AU$2000=$DY$8),ROWS(EK$11:EK337))),"")</f>
        <v/>
      </c>
      <c r="EL337" s="26" t="str">
        <f>IFERROR(INDEX(BH$11:BH$2000,_xlfn.AGGREGATE(15,6,(ROW(BH$11:BH$2000)-ROW(BH$11)+1)/($AU$11:$AU$2000=$DY$8),ROWS(EL$11:EL337))),"")</f>
        <v/>
      </c>
      <c r="EM337" s="26" t="str">
        <f>IFERROR(INDEX(BI$11:BI$2000,_xlfn.AGGREGATE(15,6,(ROW(BI$11:BI$2000)-ROW(BI$11)+1)/($AU$11:$AU$2000=$DY$8),ROWS(EM$11:EM337))),"")</f>
        <v/>
      </c>
      <c r="EN337" s="26" t="str">
        <f>IFERROR(INDEX(BJ$11:BJ$2000,_xlfn.AGGREGATE(15,6,(ROW(BJ$11:BJ$2000)-ROW(BJ$11)+1)/($AU$11:$AU$2000=$DY$8),ROWS(EN$11:EN337))),"")</f>
        <v/>
      </c>
      <c r="EO337" s="26" t="str">
        <f>IFERROR(INDEX(BK$11:BK$2000,_xlfn.AGGREGATE(15,6,(ROW(BK$11:BK$2000)-ROW(BK$11)+1)/($AU$11:$AU$2000=$DY$8),ROWS(EO$11:EO337))),"")</f>
        <v/>
      </c>
      <c r="EP337" s="26" t="str">
        <f>IFERROR(INDEX(BL$11:BL$2000,_xlfn.AGGREGATE(15,6,(ROW(BL$11:BL$2000)-ROW(BL$11)+1)/($AU$11:$AU$2000=$DY$8),ROWS(EP$11:EP337))),"")</f>
        <v/>
      </c>
      <c r="EQ337" s="26" t="str">
        <f>IFERROR(INDEX(BM$11:BM$2000,_xlfn.AGGREGATE(15,6,(ROW(BM$11:BM$2000)-ROW(BM$11)+1)/($AU$11:$AU$2000=$DY$8),ROWS(EQ$11:EQ337))),"")</f>
        <v/>
      </c>
      <c r="ER337" s="26" t="str">
        <f>IFERROR(INDEX(BN$11:BN$2000,_xlfn.AGGREGATE(15,6,(ROW(BN$11:BN$2000)-ROW(BN$11)+1)/($AU$11:$AU$2000=$DY$8),ROWS(ER$11:ER337))),"")</f>
        <v/>
      </c>
      <c r="ES337" s="26" t="str">
        <f>IFERROR(INDEX(BO$11:BO$2000,_xlfn.AGGREGATE(15,6,(ROW(BO$11:BO$2000)-ROW(BO$11)+1)/($AU$11:$AU$2000=$DY$8),ROWS(ES$11:ES337))),"")</f>
        <v/>
      </c>
      <c r="ET337" s="63" t="str">
        <f>IFERROR(INDEX(BP$11:BP$2000,_xlfn.AGGREGATE(15,6,(ROW(BP$11:BP$2000)-ROW(BP$11)+1)/($AU$11:$AU$2000=$DY$8),ROWS(ET$11:ET337))),"")</f>
        <v/>
      </c>
      <c r="EU337" s="25"/>
      <c r="EX337" s="25"/>
      <c r="EY337" s="25"/>
      <c r="EZ337" s="25"/>
      <c r="FA337" s="25"/>
      <c r="FB337" s="25"/>
      <c r="FC337" s="25"/>
      <c r="FD337" s="25"/>
      <c r="FE337" s="25"/>
      <c r="FF337" s="25"/>
      <c r="FG337" s="25"/>
      <c r="FH337" s="25"/>
      <c r="FI337" s="25"/>
      <c r="FJ337" s="25"/>
      <c r="FK337" s="25"/>
      <c r="FL337" s="25"/>
      <c r="FM337" s="25"/>
      <c r="FN337" s="25"/>
      <c r="FO337" s="25"/>
      <c r="FP337" s="25"/>
      <c r="FQ337" s="25"/>
      <c r="FR337" s="25"/>
      <c r="FS337" s="25"/>
      <c r="FT337" s="25"/>
      <c r="FU337" s="49"/>
      <c r="FV337" s="21"/>
      <c r="FW337" s="25"/>
      <c r="FX337" s="25"/>
      <c r="FY337" s="25"/>
      <c r="FZ337" s="25"/>
      <c r="GA337" s="25"/>
      <c r="GB337" s="25"/>
      <c r="GC337" s="25"/>
      <c r="GD337" s="25"/>
      <c r="GE337" s="25"/>
      <c r="GF337" s="25"/>
      <c r="GG337" s="25"/>
      <c r="GH337" s="25"/>
      <c r="GI337" s="25"/>
      <c r="GJ337" s="25"/>
      <c r="GK337" s="25"/>
      <c r="GL337" s="25"/>
      <c r="GM337" s="25"/>
      <c r="GN337" s="25"/>
    </row>
    <row r="338" spans="14:196" x14ac:dyDescent="0.3">
      <c r="N338" s="2"/>
      <c r="O338" s="25"/>
      <c r="P338" s="25"/>
      <c r="Q338" s="25"/>
      <c r="R338" s="25"/>
      <c r="S338" s="25"/>
      <c r="T338" s="25"/>
      <c r="U338" s="25"/>
      <c r="V338" s="2"/>
      <c r="W338" s="2"/>
      <c r="X338" s="2"/>
      <c r="Y338" s="25"/>
      <c r="Z338" s="25"/>
      <c r="AA338" s="25"/>
      <c r="AB338" s="2"/>
      <c r="AC338" s="25"/>
      <c r="AD338" s="25"/>
      <c r="AE338" s="25"/>
      <c r="AF338" s="25"/>
      <c r="AG338" s="25"/>
      <c r="AH338" s="25"/>
      <c r="AI338" s="25"/>
      <c r="AJ338" s="25"/>
      <c r="AK338" s="25"/>
      <c r="AL338" s="25"/>
      <c r="AM338" s="25"/>
      <c r="AN338" s="25"/>
      <c r="AO338" s="25"/>
      <c r="AP338" s="25"/>
      <c r="AQ338" s="25"/>
      <c r="AR338" s="142"/>
      <c r="AS338" s="18">
        <v>10</v>
      </c>
      <c r="AT338" s="26" t="s">
        <v>122</v>
      </c>
      <c r="AU338" s="4" t="str">
        <f t="shared" si="444"/>
        <v>FAIL</v>
      </c>
      <c r="AV338" s="26">
        <v>1</v>
      </c>
      <c r="AW338" s="26">
        <v>3</v>
      </c>
      <c r="AX338" s="26">
        <v>3</v>
      </c>
      <c r="AY338" s="26">
        <v>1</v>
      </c>
      <c r="AZ338" s="26">
        <v>1</v>
      </c>
      <c r="BA338" s="26">
        <v>3</v>
      </c>
      <c r="BB338" s="26">
        <v>3</v>
      </c>
      <c r="BC338" s="26">
        <v>1</v>
      </c>
      <c r="BD338" s="26">
        <f t="shared" ref="BD338:BG338" si="468">BD305</f>
        <v>236</v>
      </c>
      <c r="BE338" s="26">
        <f t="shared" si="468"/>
        <v>246</v>
      </c>
      <c r="BF338" s="26">
        <f t="shared" si="468"/>
        <v>256</v>
      </c>
      <c r="BG338" s="63">
        <f t="shared" si="468"/>
        <v>10</v>
      </c>
      <c r="BH338" s="26"/>
      <c r="BI338" s="138">
        <f t="shared" si="446"/>
        <v>236</v>
      </c>
      <c r="BJ338" s="138">
        <f t="shared" si="447"/>
        <v>492</v>
      </c>
      <c r="BK338" s="138">
        <f t="shared" si="448"/>
        <v>748</v>
      </c>
      <c r="BL338" s="138">
        <f t="shared" si="449"/>
        <v>984</v>
      </c>
      <c r="BM338" s="138">
        <f t="shared" si="450"/>
        <v>1220</v>
      </c>
      <c r="BN338" s="138">
        <f t="shared" si="451"/>
        <v>1476</v>
      </c>
      <c r="BO338" s="138">
        <f t="shared" si="452"/>
        <v>1732</v>
      </c>
      <c r="BP338" s="138">
        <f t="shared" si="453"/>
        <v>0</v>
      </c>
      <c r="BQ338" s="26"/>
      <c r="BR338" s="26" t="str">
        <f t="shared" si="443"/>
        <v>yes2</v>
      </c>
      <c r="BS338" s="26" t="str">
        <f t="shared" si="462"/>
        <v>Int</v>
      </c>
      <c r="BT338" s="26"/>
      <c r="BU338" s="26"/>
      <c r="BV338" s="1">
        <f t="shared" si="454"/>
        <v>0</v>
      </c>
      <c r="BW338" s="1">
        <f t="shared" si="454"/>
        <v>0</v>
      </c>
      <c r="BX338" s="1">
        <f t="shared" si="454"/>
        <v>0</v>
      </c>
      <c r="BY338" s="1">
        <f t="shared" si="454"/>
        <v>0</v>
      </c>
      <c r="BZ338" s="1">
        <f t="shared" si="454"/>
        <v>0</v>
      </c>
      <c r="CA338" s="1">
        <f t="shared" si="454"/>
        <v>0</v>
      </c>
      <c r="CB338" s="1">
        <f t="shared" si="454"/>
        <v>0</v>
      </c>
      <c r="CC338" s="1">
        <f t="shared" si="454"/>
        <v>0</v>
      </c>
      <c r="CD338" s="1">
        <f t="shared" si="454"/>
        <v>0</v>
      </c>
      <c r="CE338" s="1">
        <f t="shared" si="454"/>
        <v>0</v>
      </c>
      <c r="CF338" s="1">
        <f t="shared" si="455"/>
        <v>0</v>
      </c>
      <c r="CG338" s="1">
        <f t="shared" si="455"/>
        <v>0</v>
      </c>
      <c r="CH338" s="1">
        <f t="shared" si="455"/>
        <v>1</v>
      </c>
      <c r="CI338" s="1">
        <f t="shared" si="455"/>
        <v>0</v>
      </c>
      <c r="CJ338" s="1">
        <f t="shared" si="455"/>
        <v>0</v>
      </c>
      <c r="CK338" s="1">
        <f t="shared" si="455"/>
        <v>0</v>
      </c>
      <c r="CL338" s="1">
        <f t="shared" si="455"/>
        <v>0</v>
      </c>
      <c r="CM338" s="1">
        <f t="shared" si="455"/>
        <v>0</v>
      </c>
      <c r="CN338" s="1">
        <f t="shared" si="455"/>
        <v>0</v>
      </c>
      <c r="CO338" s="1">
        <f t="shared" si="455"/>
        <v>0</v>
      </c>
      <c r="CP338" s="1">
        <f t="shared" si="456"/>
        <v>0</v>
      </c>
      <c r="CQ338" s="1">
        <f t="shared" si="456"/>
        <v>0</v>
      </c>
      <c r="CR338" s="1">
        <f t="shared" si="456"/>
        <v>0</v>
      </c>
      <c r="CS338" s="1">
        <f t="shared" si="456"/>
        <v>0</v>
      </c>
      <c r="CT338" s="1">
        <f t="shared" si="456"/>
        <v>0</v>
      </c>
      <c r="CU338" s="1">
        <f t="shared" si="456"/>
        <v>0</v>
      </c>
      <c r="CV338" s="1">
        <f t="shared" si="456"/>
        <v>0</v>
      </c>
      <c r="CW338" s="1">
        <f t="shared" si="456"/>
        <v>0</v>
      </c>
      <c r="CX338" s="1">
        <f t="shared" si="456"/>
        <v>0</v>
      </c>
      <c r="CY338" s="1">
        <f t="shared" si="456"/>
        <v>0</v>
      </c>
      <c r="CZ338" s="1">
        <f t="shared" si="457"/>
        <v>0</v>
      </c>
      <c r="DA338" s="1">
        <f t="shared" si="457"/>
        <v>0</v>
      </c>
      <c r="DB338" s="1">
        <f t="shared" si="457"/>
        <v>0</v>
      </c>
      <c r="DC338" s="1">
        <f t="shared" si="457"/>
        <v>0</v>
      </c>
      <c r="DD338" s="1">
        <f t="shared" si="457"/>
        <v>0</v>
      </c>
      <c r="DE338" s="1">
        <f t="shared" si="457"/>
        <v>0</v>
      </c>
      <c r="DF338" s="1">
        <f t="shared" si="457"/>
        <v>0</v>
      </c>
      <c r="DG338" s="1">
        <f t="shared" si="457"/>
        <v>0</v>
      </c>
      <c r="DH338" s="1">
        <f t="shared" si="457"/>
        <v>0</v>
      </c>
      <c r="DI338" s="1">
        <f t="shared" si="457"/>
        <v>0</v>
      </c>
      <c r="DJ338" s="1">
        <f t="shared" si="458"/>
        <v>0</v>
      </c>
      <c r="DK338" s="1">
        <f t="shared" si="458"/>
        <v>0</v>
      </c>
      <c r="DL338" s="1">
        <f t="shared" si="458"/>
        <v>0</v>
      </c>
      <c r="DM338" s="1">
        <f t="shared" si="458"/>
        <v>0</v>
      </c>
      <c r="DN338" s="1">
        <f t="shared" si="458"/>
        <v>0</v>
      </c>
      <c r="DO338" s="1">
        <f t="shared" si="458"/>
        <v>0</v>
      </c>
      <c r="DP338" s="25"/>
      <c r="DS338" s="26"/>
      <c r="DT338" s="26"/>
      <c r="DU338" s="142"/>
      <c r="DV338" s="26"/>
      <c r="DW338" s="48">
        <v>325</v>
      </c>
      <c r="DX338" s="26" t="str">
        <f>IFERROR(INDEX(AT$11:AT$2000,_xlfn.AGGREGATE(15,6,(ROW(AT$11:AT$2000)-ROW(AT$11)+1)/($AU$11:$AU$2000=$DY$8),ROWS(DX$11:DX338))),"")</f>
        <v/>
      </c>
      <c r="DY338" s="4" t="str">
        <f>IFERROR(INDEX(AU$11:AU$2000,_xlfn.AGGREGATE(15,6,(ROW(AU$11:AU$2000)-ROW(AU$11)+1)/($AU$11:$AU$2000=$DY$8),ROWS(DY$11:DY338))),"")</f>
        <v/>
      </c>
      <c r="DZ338" s="26" t="str">
        <f>IFERROR(INDEX(AV$11:AV$2000,_xlfn.AGGREGATE(15,6,(ROW(AV$11:AV$2000)-ROW(AV$11)+1)/($AU$11:$AU$2000=$DY$8),ROWS(DZ$11:DZ338))),"")</f>
        <v/>
      </c>
      <c r="EA338" s="26" t="str">
        <f>IFERROR(INDEX(AW$11:AW$2000,_xlfn.AGGREGATE(15,6,(ROW(AW$11:AW$2000)-ROW(AW$11)+1)/($AU$11:$AU$2000=$DY$8),ROWS(EA$11:EA338))),"")</f>
        <v/>
      </c>
      <c r="EB338" s="26" t="str">
        <f>IFERROR(INDEX(AX$11:AX$2000,_xlfn.AGGREGATE(15,6,(ROW(AX$11:AX$2000)-ROW(AX$11)+1)/($AU$11:$AU$2000=$DY$8),ROWS(EB$11:EB338))),"")</f>
        <v/>
      </c>
      <c r="EC338" s="26" t="str">
        <f>IFERROR(INDEX(AY$11:AY$2000,_xlfn.AGGREGATE(15,6,(ROW(AY$11:AY$2000)-ROW(AY$11)+1)/($AU$11:$AU$2000=$DY$8),ROWS(EC$11:EC338))),"")</f>
        <v/>
      </c>
      <c r="ED338" s="26" t="str">
        <f>IFERROR(INDEX(AZ$11:AZ$2000,_xlfn.AGGREGATE(15,6,(ROW(AZ$11:AZ$2000)-ROW(AZ$11)+1)/($AU$11:$AU$2000=$DY$8),ROWS(ED$11:ED338))),"")</f>
        <v/>
      </c>
      <c r="EE338" s="26" t="str">
        <f>IFERROR(INDEX(BA$11:BA$2000,_xlfn.AGGREGATE(15,6,(ROW(BA$11:BA$2000)-ROW(BA$11)+1)/($AU$11:$AU$2000=$DY$8),ROWS(EE$11:EE338))),"")</f>
        <v/>
      </c>
      <c r="EF338" s="26" t="str">
        <f>IFERROR(INDEX(BB$11:BB$2000,_xlfn.AGGREGATE(15,6,(ROW(BB$11:BB$2000)-ROW(BB$11)+1)/($AU$11:$AU$2000=$DY$8),ROWS(EF$11:EF338))),"")</f>
        <v/>
      </c>
      <c r="EG338" s="26" t="str">
        <f>IFERROR(INDEX(BC$11:BC$2000,_xlfn.AGGREGATE(15,6,(ROW(BC$11:BC$2000)-ROW(BC$11)+1)/($AU$11:$AU$2000=$DY$8),ROWS(EG$11:EG338))),"")</f>
        <v/>
      </c>
      <c r="EH338" s="26" t="str">
        <f>IFERROR(INDEX(BD$11:BD$2000,_xlfn.AGGREGATE(15,6,(ROW(BD$11:BD$2000)-ROW(BD$11)+1)/($AU$11:$AU$2000=$DY$8),ROWS(EH$11:EH338))),"")</f>
        <v/>
      </c>
      <c r="EI338" s="26" t="str">
        <f>IFERROR(INDEX(BE$11:BE$2000,_xlfn.AGGREGATE(15,6,(ROW(BE$11:BE$2000)-ROW(BE$11)+1)/($AU$11:$AU$2000=$DY$8),ROWS(EI$11:EI338))),"")</f>
        <v/>
      </c>
      <c r="EJ338" s="26" t="str">
        <f>IFERROR(INDEX(BF$11:BF$2000,_xlfn.AGGREGATE(15,6,(ROW(BF$11:BF$2000)-ROW(BF$11)+1)/($AU$11:$AU$2000=$DY$8),ROWS(EJ$11:EJ338))),"")</f>
        <v/>
      </c>
      <c r="EK338" s="26" t="str">
        <f>IFERROR(INDEX(BG$11:BG$2000,_xlfn.AGGREGATE(15,6,(ROW(BG$11:BG$2000)-ROW(BG$11)+1)/($AU$11:$AU$2000=$DY$8),ROWS(EK$11:EK338))),"")</f>
        <v/>
      </c>
      <c r="EL338" s="26" t="str">
        <f>IFERROR(INDEX(BH$11:BH$2000,_xlfn.AGGREGATE(15,6,(ROW(BH$11:BH$2000)-ROW(BH$11)+1)/($AU$11:$AU$2000=$DY$8),ROWS(EL$11:EL338))),"")</f>
        <v/>
      </c>
      <c r="EM338" s="26" t="str">
        <f>IFERROR(INDEX(BI$11:BI$2000,_xlfn.AGGREGATE(15,6,(ROW(BI$11:BI$2000)-ROW(BI$11)+1)/($AU$11:$AU$2000=$DY$8),ROWS(EM$11:EM338))),"")</f>
        <v/>
      </c>
      <c r="EN338" s="26" t="str">
        <f>IFERROR(INDEX(BJ$11:BJ$2000,_xlfn.AGGREGATE(15,6,(ROW(BJ$11:BJ$2000)-ROW(BJ$11)+1)/($AU$11:$AU$2000=$DY$8),ROWS(EN$11:EN338))),"")</f>
        <v/>
      </c>
      <c r="EO338" s="26" t="str">
        <f>IFERROR(INDEX(BK$11:BK$2000,_xlfn.AGGREGATE(15,6,(ROW(BK$11:BK$2000)-ROW(BK$11)+1)/($AU$11:$AU$2000=$DY$8),ROWS(EO$11:EO338))),"")</f>
        <v/>
      </c>
      <c r="EP338" s="26" t="str">
        <f>IFERROR(INDEX(BL$11:BL$2000,_xlfn.AGGREGATE(15,6,(ROW(BL$11:BL$2000)-ROW(BL$11)+1)/($AU$11:$AU$2000=$DY$8),ROWS(EP$11:EP338))),"")</f>
        <v/>
      </c>
      <c r="EQ338" s="26" t="str">
        <f>IFERROR(INDEX(BM$11:BM$2000,_xlfn.AGGREGATE(15,6,(ROW(BM$11:BM$2000)-ROW(BM$11)+1)/($AU$11:$AU$2000=$DY$8),ROWS(EQ$11:EQ338))),"")</f>
        <v/>
      </c>
      <c r="ER338" s="26" t="str">
        <f>IFERROR(INDEX(BN$11:BN$2000,_xlfn.AGGREGATE(15,6,(ROW(BN$11:BN$2000)-ROW(BN$11)+1)/($AU$11:$AU$2000=$DY$8),ROWS(ER$11:ER338))),"")</f>
        <v/>
      </c>
      <c r="ES338" s="26" t="str">
        <f>IFERROR(INDEX(BO$11:BO$2000,_xlfn.AGGREGATE(15,6,(ROW(BO$11:BO$2000)-ROW(BO$11)+1)/($AU$11:$AU$2000=$DY$8),ROWS(ES$11:ES338))),"")</f>
        <v/>
      </c>
      <c r="ET338" s="63" t="str">
        <f>IFERROR(INDEX(BP$11:BP$2000,_xlfn.AGGREGATE(15,6,(ROW(BP$11:BP$2000)-ROW(BP$11)+1)/($AU$11:$AU$2000=$DY$8),ROWS(ET$11:ET338))),"")</f>
        <v/>
      </c>
      <c r="EU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49"/>
      <c r="FV338" s="21"/>
      <c r="FW338" s="25"/>
      <c r="FX338" s="25"/>
      <c r="FY338" s="25"/>
      <c r="FZ338" s="25"/>
      <c r="GA338" s="25"/>
      <c r="GB338" s="25"/>
      <c r="GC338" s="25"/>
      <c r="GD338" s="25"/>
      <c r="GE338" s="25"/>
      <c r="GF338" s="25"/>
      <c r="GG338" s="25"/>
      <c r="GH338" s="25"/>
      <c r="GI338" s="25"/>
      <c r="GJ338" s="25"/>
      <c r="GK338" s="25"/>
      <c r="GL338" s="25"/>
      <c r="GM338" s="25"/>
      <c r="GN338" s="25"/>
    </row>
    <row r="339" spans="14:196" x14ac:dyDescent="0.3">
      <c r="N339" s="2"/>
      <c r="O339" s="25"/>
      <c r="P339" s="25"/>
      <c r="Q339" s="25"/>
      <c r="R339" s="25"/>
      <c r="S339" s="25"/>
      <c r="T339" s="25"/>
      <c r="U339" s="25"/>
      <c r="V339" s="2"/>
      <c r="W339" s="2"/>
      <c r="X339" s="2"/>
      <c r="Y339" s="25"/>
      <c r="Z339" s="25"/>
      <c r="AA339" s="25"/>
      <c r="AB339" s="2"/>
      <c r="AC339" s="25"/>
      <c r="AD339" s="25"/>
      <c r="AE339" s="25"/>
      <c r="AF339" s="25"/>
      <c r="AG339" s="25"/>
      <c r="AH339" s="25"/>
      <c r="AI339" s="25"/>
      <c r="AJ339" s="25"/>
      <c r="AK339" s="25"/>
      <c r="AL339" s="25"/>
      <c r="AM339" s="25"/>
      <c r="AN339" s="25"/>
      <c r="AO339" s="25"/>
      <c r="AP339" s="25"/>
      <c r="AQ339" s="25"/>
      <c r="AR339" s="142"/>
      <c r="AS339" s="18">
        <v>11</v>
      </c>
      <c r="AT339" s="26" t="s">
        <v>122</v>
      </c>
      <c r="AU339" s="4" t="str">
        <f t="shared" si="444"/>
        <v>FAIL</v>
      </c>
      <c r="AV339" s="26">
        <v>1</v>
      </c>
      <c r="AW339" s="26">
        <v>3</v>
      </c>
      <c r="AX339" s="26">
        <v>3</v>
      </c>
      <c r="AY339" s="26">
        <v>1</v>
      </c>
      <c r="AZ339" s="26">
        <v>1</v>
      </c>
      <c r="BA339" s="26">
        <v>3</v>
      </c>
      <c r="BB339" s="26">
        <v>3</v>
      </c>
      <c r="BC339" s="26">
        <v>1</v>
      </c>
      <c r="BD339" s="26">
        <f t="shared" ref="BD339:BG339" si="469">BD306</f>
        <v>235</v>
      </c>
      <c r="BE339" s="26">
        <f t="shared" si="469"/>
        <v>246</v>
      </c>
      <c r="BF339" s="26">
        <f t="shared" si="469"/>
        <v>257</v>
      </c>
      <c r="BG339" s="63">
        <f t="shared" si="469"/>
        <v>11</v>
      </c>
      <c r="BH339" s="26"/>
      <c r="BI339" s="138">
        <f t="shared" si="446"/>
        <v>235</v>
      </c>
      <c r="BJ339" s="138">
        <f t="shared" si="447"/>
        <v>492</v>
      </c>
      <c r="BK339" s="138">
        <f t="shared" si="448"/>
        <v>749</v>
      </c>
      <c r="BL339" s="138">
        <f t="shared" si="449"/>
        <v>984</v>
      </c>
      <c r="BM339" s="138">
        <f t="shared" si="450"/>
        <v>1219</v>
      </c>
      <c r="BN339" s="138">
        <f t="shared" si="451"/>
        <v>1476</v>
      </c>
      <c r="BO339" s="138">
        <f t="shared" si="452"/>
        <v>1733</v>
      </c>
      <c r="BP339" s="138">
        <f t="shared" si="453"/>
        <v>0</v>
      </c>
      <c r="BQ339" s="26"/>
      <c r="BR339" s="26" t="str">
        <f>IF(AND(MAX(BI339:BP339)&gt;$J$24,MAX(BI339:BP339)&lt;$J$25),"yes3",IF(AND(MAX(BI339:BP339)&gt;$J$24,MAX(BI339:BP339)&lt;$J$26),"yes2","no"))</f>
        <v>yes2</v>
      </c>
      <c r="BS339" s="26" t="str">
        <f t="shared" si="462"/>
        <v>Int</v>
      </c>
      <c r="BT339" s="26"/>
      <c r="BU339" s="26"/>
      <c r="BV339" s="1">
        <f t="shared" ref="BV339:CE348" si="470">IF(BV$3=0,0,IF(AND(ABS($BI339-BV$3)&gt;PostVertTotTol,ABS($BJ339-BV$3)&gt;PostVertTotTol,ABS($BK339-BV$3)&gt;PostVertTotTol,ABS($BL339-BV$3)&gt;PostVertTotTol,ABS($BM339-BV$3)&gt;PostVertTotTol,ABS($BN339-BV$3)&gt;PostVertTotTol,ABS($BO339-BV$3)&gt;PostVertTotTol,ABS($BP339-BV$3)&gt;PostVertTotTol),0,1))</f>
        <v>0</v>
      </c>
      <c r="BW339" s="1">
        <f t="shared" si="470"/>
        <v>0</v>
      </c>
      <c r="BX339" s="1">
        <f t="shared" si="470"/>
        <v>0</v>
      </c>
      <c r="BY339" s="1">
        <f t="shared" si="470"/>
        <v>0</v>
      </c>
      <c r="BZ339" s="1">
        <f t="shared" si="470"/>
        <v>0</v>
      </c>
      <c r="CA339" s="1">
        <f t="shared" si="470"/>
        <v>0</v>
      </c>
      <c r="CB339" s="1">
        <f t="shared" si="470"/>
        <v>0</v>
      </c>
      <c r="CC339" s="1">
        <f t="shared" si="470"/>
        <v>0</v>
      </c>
      <c r="CD339" s="1">
        <f t="shared" si="470"/>
        <v>0</v>
      </c>
      <c r="CE339" s="1">
        <f t="shared" si="470"/>
        <v>0</v>
      </c>
      <c r="CF339" s="1">
        <f t="shared" ref="CF339:CO348" si="471">IF(CF$3=0,0,IF(AND(ABS($BI339-CF$3)&gt;PostVertTotTol,ABS($BJ339-CF$3)&gt;PostVertTotTol,ABS($BK339-CF$3)&gt;PostVertTotTol,ABS($BL339-CF$3)&gt;PostVertTotTol,ABS($BM339-CF$3)&gt;PostVertTotTol,ABS($BN339-CF$3)&gt;PostVertTotTol,ABS($BO339-CF$3)&gt;PostVertTotTol,ABS($BP339-CF$3)&gt;PostVertTotTol),0,1))</f>
        <v>0</v>
      </c>
      <c r="CG339" s="1">
        <f t="shared" si="471"/>
        <v>0</v>
      </c>
      <c r="CH339" s="1">
        <f t="shared" si="471"/>
        <v>1</v>
      </c>
      <c r="CI339" s="1">
        <f t="shared" si="471"/>
        <v>0</v>
      </c>
      <c r="CJ339" s="1">
        <f t="shared" si="471"/>
        <v>0</v>
      </c>
      <c r="CK339" s="1">
        <f t="shared" si="471"/>
        <v>0</v>
      </c>
      <c r="CL339" s="1">
        <f t="shared" si="471"/>
        <v>0</v>
      </c>
      <c r="CM339" s="1">
        <f t="shared" si="471"/>
        <v>0</v>
      </c>
      <c r="CN339" s="1">
        <f t="shared" si="471"/>
        <v>0</v>
      </c>
      <c r="CO339" s="1">
        <f t="shared" si="471"/>
        <v>0</v>
      </c>
      <c r="CP339" s="1">
        <f t="shared" ref="CP339:CY348" si="472">IF(CP$3=0,0,IF(AND(ABS($BI339-CP$3)&gt;PostVertTotTol,ABS($BJ339-CP$3)&gt;PostVertTotTol,ABS($BK339-CP$3)&gt;PostVertTotTol,ABS($BL339-CP$3)&gt;PostVertTotTol,ABS($BM339-CP$3)&gt;PostVertTotTol,ABS($BN339-CP$3)&gt;PostVertTotTol,ABS($BO339-CP$3)&gt;PostVertTotTol,ABS($BP339-CP$3)&gt;PostVertTotTol),0,1))</f>
        <v>0</v>
      </c>
      <c r="CQ339" s="1">
        <f t="shared" si="472"/>
        <v>0</v>
      </c>
      <c r="CR339" s="1">
        <f t="shared" si="472"/>
        <v>0</v>
      </c>
      <c r="CS339" s="1">
        <f t="shared" si="472"/>
        <v>0</v>
      </c>
      <c r="CT339" s="1">
        <f t="shared" si="472"/>
        <v>0</v>
      </c>
      <c r="CU339" s="1">
        <f t="shared" si="472"/>
        <v>0</v>
      </c>
      <c r="CV339" s="1">
        <f t="shared" si="472"/>
        <v>0</v>
      </c>
      <c r="CW339" s="1">
        <f t="shared" si="472"/>
        <v>0</v>
      </c>
      <c r="CX339" s="1">
        <f t="shared" si="472"/>
        <v>0</v>
      </c>
      <c r="CY339" s="1">
        <f t="shared" si="472"/>
        <v>0</v>
      </c>
      <c r="CZ339" s="1">
        <f t="shared" ref="CZ339:DI348" si="473">IF(CZ$3=0,0,IF(AND(ABS($BI339-CZ$3)&gt;PostVertTotTol,ABS($BJ339-CZ$3)&gt;PostVertTotTol,ABS($BK339-CZ$3)&gt;PostVertTotTol,ABS($BL339-CZ$3)&gt;PostVertTotTol,ABS($BM339-CZ$3)&gt;PostVertTotTol,ABS($BN339-CZ$3)&gt;PostVertTotTol,ABS($BO339-CZ$3)&gt;PostVertTotTol,ABS($BP339-CZ$3)&gt;PostVertTotTol),0,1))</f>
        <v>0</v>
      </c>
      <c r="DA339" s="1">
        <f t="shared" si="473"/>
        <v>0</v>
      </c>
      <c r="DB339" s="1">
        <f t="shared" si="473"/>
        <v>0</v>
      </c>
      <c r="DC339" s="1">
        <f t="shared" si="473"/>
        <v>0</v>
      </c>
      <c r="DD339" s="1">
        <f t="shared" si="473"/>
        <v>0</v>
      </c>
      <c r="DE339" s="1">
        <f t="shared" si="473"/>
        <v>0</v>
      </c>
      <c r="DF339" s="1">
        <f t="shared" si="473"/>
        <v>0</v>
      </c>
      <c r="DG339" s="1">
        <f t="shared" si="473"/>
        <v>0</v>
      </c>
      <c r="DH339" s="1">
        <f t="shared" si="473"/>
        <v>0</v>
      </c>
      <c r="DI339" s="1">
        <f t="shared" si="473"/>
        <v>0</v>
      </c>
      <c r="DJ339" s="1">
        <f t="shared" ref="DJ339:DO348" si="474">IF(DJ$3=0,0,IF(AND(ABS($BI339-DJ$3)&gt;PostVertTotTol,ABS($BJ339-DJ$3)&gt;PostVertTotTol,ABS($BK339-DJ$3)&gt;PostVertTotTol,ABS($BL339-DJ$3)&gt;PostVertTotTol,ABS($BM339-DJ$3)&gt;PostVertTotTol,ABS($BN339-DJ$3)&gt;PostVertTotTol,ABS($BO339-DJ$3)&gt;PostVertTotTol,ABS($BP339-DJ$3)&gt;PostVertTotTol),0,1))</f>
        <v>0</v>
      </c>
      <c r="DK339" s="1">
        <f t="shared" si="474"/>
        <v>0</v>
      </c>
      <c r="DL339" s="1">
        <f t="shared" si="474"/>
        <v>0</v>
      </c>
      <c r="DM339" s="1">
        <f t="shared" si="474"/>
        <v>0</v>
      </c>
      <c r="DN339" s="1">
        <f t="shared" si="474"/>
        <v>0</v>
      </c>
      <c r="DO339" s="1">
        <f t="shared" si="474"/>
        <v>0</v>
      </c>
      <c r="DP339" s="25"/>
      <c r="DS339" s="26"/>
      <c r="DT339" s="26"/>
      <c r="DU339" s="142"/>
      <c r="DV339" s="26"/>
      <c r="DW339" s="48">
        <v>326</v>
      </c>
      <c r="DX339" s="26" t="str">
        <f>IFERROR(INDEX(AT$11:AT$2000,_xlfn.AGGREGATE(15,6,(ROW(AT$11:AT$2000)-ROW(AT$11)+1)/($AU$11:$AU$2000=$DY$8),ROWS(DX$11:DX339))),"")</f>
        <v/>
      </c>
      <c r="DY339" s="4" t="str">
        <f>IFERROR(INDEX(AU$11:AU$2000,_xlfn.AGGREGATE(15,6,(ROW(AU$11:AU$2000)-ROW(AU$11)+1)/($AU$11:$AU$2000=$DY$8),ROWS(DY$11:DY339))),"")</f>
        <v/>
      </c>
      <c r="DZ339" s="26" t="str">
        <f>IFERROR(INDEX(AV$11:AV$2000,_xlfn.AGGREGATE(15,6,(ROW(AV$11:AV$2000)-ROW(AV$11)+1)/($AU$11:$AU$2000=$DY$8),ROWS(DZ$11:DZ339))),"")</f>
        <v/>
      </c>
      <c r="EA339" s="26" t="str">
        <f>IFERROR(INDEX(AW$11:AW$2000,_xlfn.AGGREGATE(15,6,(ROW(AW$11:AW$2000)-ROW(AW$11)+1)/($AU$11:$AU$2000=$DY$8),ROWS(EA$11:EA339))),"")</f>
        <v/>
      </c>
      <c r="EB339" s="26" t="str">
        <f>IFERROR(INDEX(AX$11:AX$2000,_xlfn.AGGREGATE(15,6,(ROW(AX$11:AX$2000)-ROW(AX$11)+1)/($AU$11:$AU$2000=$DY$8),ROWS(EB$11:EB339))),"")</f>
        <v/>
      </c>
      <c r="EC339" s="26" t="str">
        <f>IFERROR(INDEX(AY$11:AY$2000,_xlfn.AGGREGATE(15,6,(ROW(AY$11:AY$2000)-ROW(AY$11)+1)/($AU$11:$AU$2000=$DY$8),ROWS(EC$11:EC339))),"")</f>
        <v/>
      </c>
      <c r="ED339" s="26" t="str">
        <f>IFERROR(INDEX(AZ$11:AZ$2000,_xlfn.AGGREGATE(15,6,(ROW(AZ$11:AZ$2000)-ROW(AZ$11)+1)/($AU$11:$AU$2000=$DY$8),ROWS(ED$11:ED339))),"")</f>
        <v/>
      </c>
      <c r="EE339" s="26" t="str">
        <f>IFERROR(INDEX(BA$11:BA$2000,_xlfn.AGGREGATE(15,6,(ROW(BA$11:BA$2000)-ROW(BA$11)+1)/($AU$11:$AU$2000=$DY$8),ROWS(EE$11:EE339))),"")</f>
        <v/>
      </c>
      <c r="EF339" s="26" t="str">
        <f>IFERROR(INDEX(BB$11:BB$2000,_xlfn.AGGREGATE(15,6,(ROW(BB$11:BB$2000)-ROW(BB$11)+1)/($AU$11:$AU$2000=$DY$8),ROWS(EF$11:EF339))),"")</f>
        <v/>
      </c>
      <c r="EG339" s="26" t="str">
        <f>IFERROR(INDEX(BC$11:BC$2000,_xlfn.AGGREGATE(15,6,(ROW(BC$11:BC$2000)-ROW(BC$11)+1)/($AU$11:$AU$2000=$DY$8),ROWS(EG$11:EG339))),"")</f>
        <v/>
      </c>
      <c r="EH339" s="26" t="str">
        <f>IFERROR(INDEX(BD$11:BD$2000,_xlfn.AGGREGATE(15,6,(ROW(BD$11:BD$2000)-ROW(BD$11)+1)/($AU$11:$AU$2000=$DY$8),ROWS(EH$11:EH339))),"")</f>
        <v/>
      </c>
      <c r="EI339" s="26" t="str">
        <f>IFERROR(INDEX(BE$11:BE$2000,_xlfn.AGGREGATE(15,6,(ROW(BE$11:BE$2000)-ROW(BE$11)+1)/($AU$11:$AU$2000=$DY$8),ROWS(EI$11:EI339))),"")</f>
        <v/>
      </c>
      <c r="EJ339" s="26" t="str">
        <f>IFERROR(INDEX(BF$11:BF$2000,_xlfn.AGGREGATE(15,6,(ROW(BF$11:BF$2000)-ROW(BF$11)+1)/($AU$11:$AU$2000=$DY$8),ROWS(EJ$11:EJ339))),"")</f>
        <v/>
      </c>
      <c r="EK339" s="26" t="str">
        <f>IFERROR(INDEX(BG$11:BG$2000,_xlfn.AGGREGATE(15,6,(ROW(BG$11:BG$2000)-ROW(BG$11)+1)/($AU$11:$AU$2000=$DY$8),ROWS(EK$11:EK339))),"")</f>
        <v/>
      </c>
      <c r="EL339" s="26" t="str">
        <f>IFERROR(INDEX(BH$11:BH$2000,_xlfn.AGGREGATE(15,6,(ROW(BH$11:BH$2000)-ROW(BH$11)+1)/($AU$11:$AU$2000=$DY$8),ROWS(EL$11:EL339))),"")</f>
        <v/>
      </c>
      <c r="EM339" s="26" t="str">
        <f>IFERROR(INDEX(BI$11:BI$2000,_xlfn.AGGREGATE(15,6,(ROW(BI$11:BI$2000)-ROW(BI$11)+1)/($AU$11:$AU$2000=$DY$8),ROWS(EM$11:EM339))),"")</f>
        <v/>
      </c>
      <c r="EN339" s="26" t="str">
        <f>IFERROR(INDEX(BJ$11:BJ$2000,_xlfn.AGGREGATE(15,6,(ROW(BJ$11:BJ$2000)-ROW(BJ$11)+1)/($AU$11:$AU$2000=$DY$8),ROWS(EN$11:EN339))),"")</f>
        <v/>
      </c>
      <c r="EO339" s="26" t="str">
        <f>IFERROR(INDEX(BK$11:BK$2000,_xlfn.AGGREGATE(15,6,(ROW(BK$11:BK$2000)-ROW(BK$11)+1)/($AU$11:$AU$2000=$DY$8),ROWS(EO$11:EO339))),"")</f>
        <v/>
      </c>
      <c r="EP339" s="26" t="str">
        <f>IFERROR(INDEX(BL$11:BL$2000,_xlfn.AGGREGATE(15,6,(ROW(BL$11:BL$2000)-ROW(BL$11)+1)/($AU$11:$AU$2000=$DY$8),ROWS(EP$11:EP339))),"")</f>
        <v/>
      </c>
      <c r="EQ339" s="26" t="str">
        <f>IFERROR(INDEX(BM$11:BM$2000,_xlfn.AGGREGATE(15,6,(ROW(BM$11:BM$2000)-ROW(BM$11)+1)/($AU$11:$AU$2000=$DY$8),ROWS(EQ$11:EQ339))),"")</f>
        <v/>
      </c>
      <c r="ER339" s="26" t="str">
        <f>IFERROR(INDEX(BN$11:BN$2000,_xlfn.AGGREGATE(15,6,(ROW(BN$11:BN$2000)-ROW(BN$11)+1)/($AU$11:$AU$2000=$DY$8),ROWS(ER$11:ER339))),"")</f>
        <v/>
      </c>
      <c r="ES339" s="26" t="str">
        <f>IFERROR(INDEX(BO$11:BO$2000,_xlfn.AGGREGATE(15,6,(ROW(BO$11:BO$2000)-ROW(BO$11)+1)/($AU$11:$AU$2000=$DY$8),ROWS(ES$11:ES339))),"")</f>
        <v/>
      </c>
      <c r="ET339" s="63" t="str">
        <f>IFERROR(INDEX(BP$11:BP$2000,_xlfn.AGGREGATE(15,6,(ROW(BP$11:BP$2000)-ROW(BP$11)+1)/($AU$11:$AU$2000=$DY$8),ROWS(ET$11:ET339))),"")</f>
        <v/>
      </c>
      <c r="EU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49"/>
      <c r="FV339" s="21"/>
      <c r="FW339" s="25"/>
      <c r="FX339" s="25"/>
      <c r="FY339" s="25"/>
      <c r="FZ339" s="25"/>
      <c r="GA339" s="25"/>
      <c r="GB339" s="25"/>
      <c r="GC339" s="25"/>
      <c r="GD339" s="25"/>
      <c r="GE339" s="25"/>
      <c r="GF339" s="25"/>
      <c r="GG339" s="25"/>
      <c r="GH339" s="25"/>
      <c r="GI339" s="25"/>
      <c r="GJ339" s="25"/>
      <c r="GK339" s="25"/>
      <c r="GL339" s="25"/>
      <c r="GM339" s="25"/>
      <c r="GN339" s="25"/>
    </row>
    <row r="340" spans="14:196" x14ac:dyDescent="0.3">
      <c r="N340" s="2"/>
      <c r="O340" s="25"/>
      <c r="P340" s="25"/>
      <c r="Q340" s="25"/>
      <c r="R340" s="25"/>
      <c r="S340" s="25"/>
      <c r="T340" s="25"/>
      <c r="U340" s="25"/>
      <c r="V340" s="2"/>
      <c r="W340" s="2"/>
      <c r="X340" s="2"/>
      <c r="Y340" s="25"/>
      <c r="Z340" s="25"/>
      <c r="AA340" s="25"/>
      <c r="AB340" s="2"/>
      <c r="AC340" s="25"/>
      <c r="AD340" s="25"/>
      <c r="AE340" s="25"/>
      <c r="AF340" s="25"/>
      <c r="AG340" s="25"/>
      <c r="AH340" s="25"/>
      <c r="AI340" s="25"/>
      <c r="AJ340" s="25"/>
      <c r="AK340" s="25"/>
      <c r="AL340" s="25"/>
      <c r="AM340" s="25"/>
      <c r="AN340" s="25"/>
      <c r="AO340" s="25"/>
      <c r="AP340" s="25"/>
      <c r="AQ340" s="25"/>
      <c r="AR340" s="142"/>
      <c r="AS340" s="18">
        <v>12</v>
      </c>
      <c r="AT340" s="26" t="s">
        <v>122</v>
      </c>
      <c r="AU340" s="4" t="str">
        <f t="shared" si="444"/>
        <v>FAIL</v>
      </c>
      <c r="AV340" s="26">
        <v>1</v>
      </c>
      <c r="AW340" s="26">
        <v>3</v>
      </c>
      <c r="AX340" s="26">
        <v>3</v>
      </c>
      <c r="AY340" s="26">
        <v>1</v>
      </c>
      <c r="AZ340" s="26">
        <v>1</v>
      </c>
      <c r="BA340" s="26">
        <v>3</v>
      </c>
      <c r="BB340" s="26">
        <v>3</v>
      </c>
      <c r="BC340" s="26">
        <v>1</v>
      </c>
      <c r="BD340" s="26">
        <f t="shared" ref="BD340:BG340" si="475">BD307</f>
        <v>234</v>
      </c>
      <c r="BE340" s="26">
        <f t="shared" si="475"/>
        <v>246</v>
      </c>
      <c r="BF340" s="26">
        <f t="shared" si="475"/>
        <v>258</v>
      </c>
      <c r="BG340" s="63">
        <f t="shared" si="475"/>
        <v>12</v>
      </c>
      <c r="BH340" s="26"/>
      <c r="BI340" s="138">
        <f t="shared" si="446"/>
        <v>234</v>
      </c>
      <c r="BJ340" s="138">
        <f t="shared" si="447"/>
        <v>492</v>
      </c>
      <c r="BK340" s="138">
        <f t="shared" si="448"/>
        <v>750</v>
      </c>
      <c r="BL340" s="138">
        <f t="shared" si="449"/>
        <v>984</v>
      </c>
      <c r="BM340" s="138">
        <f t="shared" si="450"/>
        <v>1218</v>
      </c>
      <c r="BN340" s="138">
        <f t="shared" si="451"/>
        <v>1476</v>
      </c>
      <c r="BO340" s="138">
        <f t="shared" si="452"/>
        <v>1734</v>
      </c>
      <c r="BP340" s="138">
        <f t="shared" si="453"/>
        <v>0</v>
      </c>
      <c r="BQ340" s="26"/>
      <c r="BR340" s="26" t="str">
        <f t="shared" si="443"/>
        <v>yes2</v>
      </c>
      <c r="BS340" s="26" t="str">
        <f t="shared" si="462"/>
        <v>Int</v>
      </c>
      <c r="BT340" s="26"/>
      <c r="BU340" s="26"/>
      <c r="BV340" s="1">
        <f t="shared" si="470"/>
        <v>0</v>
      </c>
      <c r="BW340" s="1">
        <f t="shared" si="470"/>
        <v>0</v>
      </c>
      <c r="BX340" s="1">
        <f t="shared" si="470"/>
        <v>0</v>
      </c>
      <c r="BY340" s="1">
        <f t="shared" si="470"/>
        <v>0</v>
      </c>
      <c r="BZ340" s="1">
        <f t="shared" si="470"/>
        <v>0</v>
      </c>
      <c r="CA340" s="1">
        <f t="shared" si="470"/>
        <v>0</v>
      </c>
      <c r="CB340" s="1">
        <f t="shared" si="470"/>
        <v>0</v>
      </c>
      <c r="CC340" s="1">
        <f t="shared" si="470"/>
        <v>0</v>
      </c>
      <c r="CD340" s="1">
        <f t="shared" si="470"/>
        <v>0</v>
      </c>
      <c r="CE340" s="1">
        <f t="shared" si="470"/>
        <v>0</v>
      </c>
      <c r="CF340" s="1">
        <f t="shared" si="471"/>
        <v>0</v>
      </c>
      <c r="CG340" s="1">
        <f t="shared" si="471"/>
        <v>0</v>
      </c>
      <c r="CH340" s="1">
        <f t="shared" si="471"/>
        <v>1</v>
      </c>
      <c r="CI340" s="1">
        <f t="shared" si="471"/>
        <v>0</v>
      </c>
      <c r="CJ340" s="1">
        <f t="shared" si="471"/>
        <v>0</v>
      </c>
      <c r="CK340" s="1">
        <f t="shared" si="471"/>
        <v>0</v>
      </c>
      <c r="CL340" s="1">
        <f t="shared" si="471"/>
        <v>0</v>
      </c>
      <c r="CM340" s="1">
        <f t="shared" si="471"/>
        <v>0</v>
      </c>
      <c r="CN340" s="1">
        <f t="shared" si="471"/>
        <v>0</v>
      </c>
      <c r="CO340" s="1">
        <f t="shared" si="471"/>
        <v>0</v>
      </c>
      <c r="CP340" s="1">
        <f t="shared" si="472"/>
        <v>0</v>
      </c>
      <c r="CQ340" s="1">
        <f t="shared" si="472"/>
        <v>0</v>
      </c>
      <c r="CR340" s="1">
        <f t="shared" si="472"/>
        <v>0</v>
      </c>
      <c r="CS340" s="1">
        <f t="shared" si="472"/>
        <v>0</v>
      </c>
      <c r="CT340" s="1">
        <f t="shared" si="472"/>
        <v>0</v>
      </c>
      <c r="CU340" s="1">
        <f t="shared" si="472"/>
        <v>0</v>
      </c>
      <c r="CV340" s="1">
        <f t="shared" si="472"/>
        <v>0</v>
      </c>
      <c r="CW340" s="1">
        <f t="shared" si="472"/>
        <v>0</v>
      </c>
      <c r="CX340" s="1">
        <f t="shared" si="472"/>
        <v>0</v>
      </c>
      <c r="CY340" s="1">
        <f t="shared" si="472"/>
        <v>0</v>
      </c>
      <c r="CZ340" s="1">
        <f t="shared" si="473"/>
        <v>0</v>
      </c>
      <c r="DA340" s="1">
        <f t="shared" si="473"/>
        <v>0</v>
      </c>
      <c r="DB340" s="1">
        <f t="shared" si="473"/>
        <v>0</v>
      </c>
      <c r="DC340" s="1">
        <f t="shared" si="473"/>
        <v>0</v>
      </c>
      <c r="DD340" s="1">
        <f t="shared" si="473"/>
        <v>0</v>
      </c>
      <c r="DE340" s="1">
        <f t="shared" si="473"/>
        <v>0</v>
      </c>
      <c r="DF340" s="1">
        <f t="shared" si="473"/>
        <v>0</v>
      </c>
      <c r="DG340" s="1">
        <f t="shared" si="473"/>
        <v>0</v>
      </c>
      <c r="DH340" s="1">
        <f t="shared" si="473"/>
        <v>0</v>
      </c>
      <c r="DI340" s="1">
        <f t="shared" si="473"/>
        <v>0</v>
      </c>
      <c r="DJ340" s="1">
        <f t="shared" si="474"/>
        <v>0</v>
      </c>
      <c r="DK340" s="1">
        <f t="shared" si="474"/>
        <v>0</v>
      </c>
      <c r="DL340" s="1">
        <f t="shared" si="474"/>
        <v>0</v>
      </c>
      <c r="DM340" s="1">
        <f t="shared" si="474"/>
        <v>0</v>
      </c>
      <c r="DN340" s="1">
        <f t="shared" si="474"/>
        <v>0</v>
      </c>
      <c r="DO340" s="1">
        <f t="shared" si="474"/>
        <v>0</v>
      </c>
      <c r="DP340" s="25"/>
      <c r="DS340" s="26"/>
      <c r="DT340" s="26"/>
      <c r="DU340" s="142"/>
      <c r="DV340" s="26"/>
      <c r="DW340" s="48">
        <v>327</v>
      </c>
      <c r="DX340" s="26" t="str">
        <f>IFERROR(INDEX(AT$11:AT$2000,_xlfn.AGGREGATE(15,6,(ROW(AT$11:AT$2000)-ROW(AT$11)+1)/($AU$11:$AU$2000=$DY$8),ROWS(DX$11:DX340))),"")</f>
        <v/>
      </c>
      <c r="DY340" s="4" t="str">
        <f>IFERROR(INDEX(AU$11:AU$2000,_xlfn.AGGREGATE(15,6,(ROW(AU$11:AU$2000)-ROW(AU$11)+1)/($AU$11:$AU$2000=$DY$8),ROWS(DY$11:DY340))),"")</f>
        <v/>
      </c>
      <c r="DZ340" s="26" t="str">
        <f>IFERROR(INDEX(AV$11:AV$2000,_xlfn.AGGREGATE(15,6,(ROW(AV$11:AV$2000)-ROW(AV$11)+1)/($AU$11:$AU$2000=$DY$8),ROWS(DZ$11:DZ340))),"")</f>
        <v/>
      </c>
      <c r="EA340" s="26" t="str">
        <f>IFERROR(INDEX(AW$11:AW$2000,_xlfn.AGGREGATE(15,6,(ROW(AW$11:AW$2000)-ROW(AW$11)+1)/($AU$11:$AU$2000=$DY$8),ROWS(EA$11:EA340))),"")</f>
        <v/>
      </c>
      <c r="EB340" s="26" t="str">
        <f>IFERROR(INDEX(AX$11:AX$2000,_xlfn.AGGREGATE(15,6,(ROW(AX$11:AX$2000)-ROW(AX$11)+1)/($AU$11:$AU$2000=$DY$8),ROWS(EB$11:EB340))),"")</f>
        <v/>
      </c>
      <c r="EC340" s="26" t="str">
        <f>IFERROR(INDEX(AY$11:AY$2000,_xlfn.AGGREGATE(15,6,(ROW(AY$11:AY$2000)-ROW(AY$11)+1)/($AU$11:$AU$2000=$DY$8),ROWS(EC$11:EC340))),"")</f>
        <v/>
      </c>
      <c r="ED340" s="26" t="str">
        <f>IFERROR(INDEX(AZ$11:AZ$2000,_xlfn.AGGREGATE(15,6,(ROW(AZ$11:AZ$2000)-ROW(AZ$11)+1)/($AU$11:$AU$2000=$DY$8),ROWS(ED$11:ED340))),"")</f>
        <v/>
      </c>
      <c r="EE340" s="26" t="str">
        <f>IFERROR(INDEX(BA$11:BA$2000,_xlfn.AGGREGATE(15,6,(ROW(BA$11:BA$2000)-ROW(BA$11)+1)/($AU$11:$AU$2000=$DY$8),ROWS(EE$11:EE340))),"")</f>
        <v/>
      </c>
      <c r="EF340" s="26" t="str">
        <f>IFERROR(INDEX(BB$11:BB$2000,_xlfn.AGGREGATE(15,6,(ROW(BB$11:BB$2000)-ROW(BB$11)+1)/($AU$11:$AU$2000=$DY$8),ROWS(EF$11:EF340))),"")</f>
        <v/>
      </c>
      <c r="EG340" s="26" t="str">
        <f>IFERROR(INDEX(BC$11:BC$2000,_xlfn.AGGREGATE(15,6,(ROW(BC$11:BC$2000)-ROW(BC$11)+1)/($AU$11:$AU$2000=$DY$8),ROWS(EG$11:EG340))),"")</f>
        <v/>
      </c>
      <c r="EH340" s="26" t="str">
        <f>IFERROR(INDEX(BD$11:BD$2000,_xlfn.AGGREGATE(15,6,(ROW(BD$11:BD$2000)-ROW(BD$11)+1)/($AU$11:$AU$2000=$DY$8),ROWS(EH$11:EH340))),"")</f>
        <v/>
      </c>
      <c r="EI340" s="26" t="str">
        <f>IFERROR(INDEX(BE$11:BE$2000,_xlfn.AGGREGATE(15,6,(ROW(BE$11:BE$2000)-ROW(BE$11)+1)/($AU$11:$AU$2000=$DY$8),ROWS(EI$11:EI340))),"")</f>
        <v/>
      </c>
      <c r="EJ340" s="26" t="str">
        <f>IFERROR(INDEX(BF$11:BF$2000,_xlfn.AGGREGATE(15,6,(ROW(BF$11:BF$2000)-ROW(BF$11)+1)/($AU$11:$AU$2000=$DY$8),ROWS(EJ$11:EJ340))),"")</f>
        <v/>
      </c>
      <c r="EK340" s="26" t="str">
        <f>IFERROR(INDEX(BG$11:BG$2000,_xlfn.AGGREGATE(15,6,(ROW(BG$11:BG$2000)-ROW(BG$11)+1)/($AU$11:$AU$2000=$DY$8),ROWS(EK$11:EK340))),"")</f>
        <v/>
      </c>
      <c r="EL340" s="26" t="str">
        <f>IFERROR(INDEX(BH$11:BH$2000,_xlfn.AGGREGATE(15,6,(ROW(BH$11:BH$2000)-ROW(BH$11)+1)/($AU$11:$AU$2000=$DY$8),ROWS(EL$11:EL340))),"")</f>
        <v/>
      </c>
      <c r="EM340" s="26" t="str">
        <f>IFERROR(INDEX(BI$11:BI$2000,_xlfn.AGGREGATE(15,6,(ROW(BI$11:BI$2000)-ROW(BI$11)+1)/($AU$11:$AU$2000=$DY$8),ROWS(EM$11:EM340))),"")</f>
        <v/>
      </c>
      <c r="EN340" s="26" t="str">
        <f>IFERROR(INDEX(BJ$11:BJ$2000,_xlfn.AGGREGATE(15,6,(ROW(BJ$11:BJ$2000)-ROW(BJ$11)+1)/($AU$11:$AU$2000=$DY$8),ROWS(EN$11:EN340))),"")</f>
        <v/>
      </c>
      <c r="EO340" s="26" t="str">
        <f>IFERROR(INDEX(BK$11:BK$2000,_xlfn.AGGREGATE(15,6,(ROW(BK$11:BK$2000)-ROW(BK$11)+1)/($AU$11:$AU$2000=$DY$8),ROWS(EO$11:EO340))),"")</f>
        <v/>
      </c>
      <c r="EP340" s="26" t="str">
        <f>IFERROR(INDEX(BL$11:BL$2000,_xlfn.AGGREGATE(15,6,(ROW(BL$11:BL$2000)-ROW(BL$11)+1)/($AU$11:$AU$2000=$DY$8),ROWS(EP$11:EP340))),"")</f>
        <v/>
      </c>
      <c r="EQ340" s="26" t="str">
        <f>IFERROR(INDEX(BM$11:BM$2000,_xlfn.AGGREGATE(15,6,(ROW(BM$11:BM$2000)-ROW(BM$11)+1)/($AU$11:$AU$2000=$DY$8),ROWS(EQ$11:EQ340))),"")</f>
        <v/>
      </c>
      <c r="ER340" s="26" t="str">
        <f>IFERROR(INDEX(BN$11:BN$2000,_xlfn.AGGREGATE(15,6,(ROW(BN$11:BN$2000)-ROW(BN$11)+1)/($AU$11:$AU$2000=$DY$8),ROWS(ER$11:ER340))),"")</f>
        <v/>
      </c>
      <c r="ES340" s="26" t="str">
        <f>IFERROR(INDEX(BO$11:BO$2000,_xlfn.AGGREGATE(15,6,(ROW(BO$11:BO$2000)-ROW(BO$11)+1)/($AU$11:$AU$2000=$DY$8),ROWS(ES$11:ES340))),"")</f>
        <v/>
      </c>
      <c r="ET340" s="63" t="str">
        <f>IFERROR(INDEX(BP$11:BP$2000,_xlfn.AGGREGATE(15,6,(ROW(BP$11:BP$2000)-ROW(BP$11)+1)/($AU$11:$AU$2000=$DY$8),ROWS(ET$11:ET340))),"")</f>
        <v/>
      </c>
      <c r="EU340" s="25"/>
      <c r="EX340" s="25"/>
      <c r="EY340" s="25"/>
      <c r="EZ340" s="25"/>
      <c r="FA340" s="25"/>
      <c r="FB340" s="25"/>
      <c r="FC340" s="25"/>
      <c r="FD340" s="25"/>
      <c r="FE340" s="25"/>
      <c r="FF340" s="25"/>
      <c r="FG340" s="25"/>
      <c r="FH340" s="25"/>
      <c r="FI340" s="25"/>
      <c r="FJ340" s="25"/>
      <c r="FK340" s="25"/>
      <c r="FL340" s="25"/>
      <c r="FM340" s="25"/>
      <c r="FN340" s="25"/>
      <c r="FO340" s="25"/>
      <c r="FP340" s="25"/>
      <c r="FQ340" s="25"/>
      <c r="FR340" s="25"/>
      <c r="FS340" s="25"/>
      <c r="FT340" s="25"/>
      <c r="FU340" s="49"/>
      <c r="FV340" s="21"/>
      <c r="FW340" s="25"/>
      <c r="FX340" s="25"/>
      <c r="FY340" s="25"/>
      <c r="FZ340" s="25"/>
      <c r="GA340" s="25"/>
      <c r="GB340" s="25"/>
      <c r="GC340" s="25"/>
      <c r="GD340" s="25"/>
      <c r="GE340" s="25"/>
      <c r="GF340" s="25"/>
      <c r="GG340" s="25"/>
      <c r="GH340" s="25"/>
      <c r="GI340" s="25"/>
      <c r="GJ340" s="25"/>
      <c r="GK340" s="25"/>
      <c r="GL340" s="25"/>
      <c r="GM340" s="25"/>
      <c r="GN340" s="25"/>
    </row>
    <row r="341" spans="14:196" x14ac:dyDescent="0.3">
      <c r="N341" s="2"/>
      <c r="O341" s="25"/>
      <c r="P341" s="25"/>
      <c r="Q341" s="25"/>
      <c r="R341" s="25"/>
      <c r="S341" s="25"/>
      <c r="T341" s="25"/>
      <c r="U341" s="25"/>
      <c r="V341" s="2"/>
      <c r="W341" s="2"/>
      <c r="X341" s="2"/>
      <c r="Y341" s="25"/>
      <c r="Z341" s="25"/>
      <c r="AA341" s="25"/>
      <c r="AB341" s="2"/>
      <c r="AC341" s="25"/>
      <c r="AD341" s="25"/>
      <c r="AE341" s="25"/>
      <c r="AF341" s="25"/>
      <c r="AG341" s="25"/>
      <c r="AH341" s="25"/>
      <c r="AI341" s="25"/>
      <c r="AJ341" s="25"/>
      <c r="AK341" s="25"/>
      <c r="AL341" s="25"/>
      <c r="AM341" s="25"/>
      <c r="AN341" s="25"/>
      <c r="AO341" s="25"/>
      <c r="AP341" s="25"/>
      <c r="AQ341" s="25"/>
      <c r="AR341" s="142"/>
      <c r="AS341" s="18">
        <v>13</v>
      </c>
      <c r="AT341" s="26" t="s">
        <v>122</v>
      </c>
      <c r="AU341" s="4" t="str">
        <f t="shared" si="444"/>
        <v>FAIL</v>
      </c>
      <c r="AV341" s="26">
        <v>1</v>
      </c>
      <c r="AW341" s="26">
        <v>3</v>
      </c>
      <c r="AX341" s="26">
        <v>3</v>
      </c>
      <c r="AY341" s="26">
        <v>1</v>
      </c>
      <c r="AZ341" s="26">
        <v>1</v>
      </c>
      <c r="BA341" s="26">
        <v>3</v>
      </c>
      <c r="BB341" s="26">
        <v>3</v>
      </c>
      <c r="BC341" s="26">
        <v>1</v>
      </c>
      <c r="BD341" s="26">
        <f t="shared" ref="BD341:BG341" si="476">BD308</f>
        <v>233</v>
      </c>
      <c r="BE341" s="26">
        <f t="shared" si="476"/>
        <v>246</v>
      </c>
      <c r="BF341" s="26">
        <f t="shared" si="476"/>
        <v>259</v>
      </c>
      <c r="BG341" s="63">
        <f t="shared" si="476"/>
        <v>13</v>
      </c>
      <c r="BH341" s="26"/>
      <c r="BI341" s="138">
        <f t="shared" si="446"/>
        <v>233</v>
      </c>
      <c r="BJ341" s="138">
        <f t="shared" si="447"/>
        <v>492</v>
      </c>
      <c r="BK341" s="138">
        <f t="shared" si="448"/>
        <v>751</v>
      </c>
      <c r="BL341" s="138">
        <f t="shared" si="449"/>
        <v>984</v>
      </c>
      <c r="BM341" s="138">
        <f t="shared" si="450"/>
        <v>1217</v>
      </c>
      <c r="BN341" s="138">
        <f t="shared" si="451"/>
        <v>1476</v>
      </c>
      <c r="BO341" s="138">
        <f t="shared" si="452"/>
        <v>1735</v>
      </c>
      <c r="BP341" s="138">
        <f t="shared" si="453"/>
        <v>0</v>
      </c>
      <c r="BQ341" s="26"/>
      <c r="BR341" s="26" t="str">
        <f t="shared" si="443"/>
        <v>yes2</v>
      </c>
      <c r="BS341" s="26" t="str">
        <f t="shared" si="462"/>
        <v>Int</v>
      </c>
      <c r="BT341" s="26"/>
      <c r="BU341" s="26"/>
      <c r="BV341" s="1">
        <f t="shared" si="470"/>
        <v>0</v>
      </c>
      <c r="BW341" s="1">
        <f t="shared" si="470"/>
        <v>0</v>
      </c>
      <c r="BX341" s="1">
        <f t="shared" si="470"/>
        <v>0</v>
      </c>
      <c r="BY341" s="1">
        <f t="shared" si="470"/>
        <v>0</v>
      </c>
      <c r="BZ341" s="1">
        <f t="shared" si="470"/>
        <v>0</v>
      </c>
      <c r="CA341" s="1">
        <f t="shared" si="470"/>
        <v>0</v>
      </c>
      <c r="CB341" s="1">
        <f t="shared" si="470"/>
        <v>0</v>
      </c>
      <c r="CC341" s="1">
        <f t="shared" si="470"/>
        <v>0</v>
      </c>
      <c r="CD341" s="1">
        <f t="shared" si="470"/>
        <v>0</v>
      </c>
      <c r="CE341" s="1">
        <f t="shared" si="470"/>
        <v>0</v>
      </c>
      <c r="CF341" s="1">
        <f t="shared" si="471"/>
        <v>0</v>
      </c>
      <c r="CG341" s="1">
        <f t="shared" si="471"/>
        <v>0</v>
      </c>
      <c r="CH341" s="1">
        <f t="shared" si="471"/>
        <v>1</v>
      </c>
      <c r="CI341" s="1">
        <f t="shared" si="471"/>
        <v>0</v>
      </c>
      <c r="CJ341" s="1">
        <f t="shared" si="471"/>
        <v>0</v>
      </c>
      <c r="CK341" s="1">
        <f t="shared" si="471"/>
        <v>0</v>
      </c>
      <c r="CL341" s="1">
        <f t="shared" si="471"/>
        <v>0</v>
      </c>
      <c r="CM341" s="1">
        <f t="shared" si="471"/>
        <v>0</v>
      </c>
      <c r="CN341" s="1">
        <f t="shared" si="471"/>
        <v>0</v>
      </c>
      <c r="CO341" s="1">
        <f t="shared" si="471"/>
        <v>0</v>
      </c>
      <c r="CP341" s="1">
        <f t="shared" si="472"/>
        <v>0</v>
      </c>
      <c r="CQ341" s="1">
        <f t="shared" si="472"/>
        <v>0</v>
      </c>
      <c r="CR341" s="1">
        <f t="shared" si="472"/>
        <v>0</v>
      </c>
      <c r="CS341" s="1">
        <f t="shared" si="472"/>
        <v>0</v>
      </c>
      <c r="CT341" s="1">
        <f t="shared" si="472"/>
        <v>0</v>
      </c>
      <c r="CU341" s="1">
        <f t="shared" si="472"/>
        <v>0</v>
      </c>
      <c r="CV341" s="1">
        <f t="shared" si="472"/>
        <v>0</v>
      </c>
      <c r="CW341" s="1">
        <f t="shared" si="472"/>
        <v>0</v>
      </c>
      <c r="CX341" s="1">
        <f t="shared" si="472"/>
        <v>0</v>
      </c>
      <c r="CY341" s="1">
        <f t="shared" si="472"/>
        <v>0</v>
      </c>
      <c r="CZ341" s="1">
        <f t="shared" si="473"/>
        <v>0</v>
      </c>
      <c r="DA341" s="1">
        <f t="shared" si="473"/>
        <v>0</v>
      </c>
      <c r="DB341" s="1">
        <f t="shared" si="473"/>
        <v>0</v>
      </c>
      <c r="DC341" s="1">
        <f t="shared" si="473"/>
        <v>0</v>
      </c>
      <c r="DD341" s="1">
        <f t="shared" si="473"/>
        <v>0</v>
      </c>
      <c r="DE341" s="1">
        <f t="shared" si="473"/>
        <v>0</v>
      </c>
      <c r="DF341" s="1">
        <f t="shared" si="473"/>
        <v>0</v>
      </c>
      <c r="DG341" s="1">
        <f t="shared" si="473"/>
        <v>0</v>
      </c>
      <c r="DH341" s="1">
        <f t="shared" si="473"/>
        <v>0</v>
      </c>
      <c r="DI341" s="1">
        <f t="shared" si="473"/>
        <v>0</v>
      </c>
      <c r="DJ341" s="1">
        <f t="shared" si="474"/>
        <v>0</v>
      </c>
      <c r="DK341" s="1">
        <f t="shared" si="474"/>
        <v>0</v>
      </c>
      <c r="DL341" s="1">
        <f t="shared" si="474"/>
        <v>0</v>
      </c>
      <c r="DM341" s="1">
        <f t="shared" si="474"/>
        <v>0</v>
      </c>
      <c r="DN341" s="1">
        <f t="shared" si="474"/>
        <v>0</v>
      </c>
      <c r="DO341" s="1">
        <f t="shared" si="474"/>
        <v>0</v>
      </c>
      <c r="DP341" s="25"/>
      <c r="DS341" s="26"/>
      <c r="DT341" s="26"/>
      <c r="DU341" s="142"/>
      <c r="DV341" s="26"/>
      <c r="DW341" s="48">
        <v>328</v>
      </c>
      <c r="DX341" s="26" t="str">
        <f>IFERROR(INDEX(AT$11:AT$2000,_xlfn.AGGREGATE(15,6,(ROW(AT$11:AT$2000)-ROW(AT$11)+1)/($AU$11:$AU$2000=$DY$8),ROWS(DX$11:DX341))),"")</f>
        <v/>
      </c>
      <c r="DY341" s="4" t="str">
        <f>IFERROR(INDEX(AU$11:AU$2000,_xlfn.AGGREGATE(15,6,(ROW(AU$11:AU$2000)-ROW(AU$11)+1)/($AU$11:$AU$2000=$DY$8),ROWS(DY$11:DY341))),"")</f>
        <v/>
      </c>
      <c r="DZ341" s="26" t="str">
        <f>IFERROR(INDEX(AV$11:AV$2000,_xlfn.AGGREGATE(15,6,(ROW(AV$11:AV$2000)-ROW(AV$11)+1)/($AU$11:$AU$2000=$DY$8),ROWS(DZ$11:DZ341))),"")</f>
        <v/>
      </c>
      <c r="EA341" s="26" t="str">
        <f>IFERROR(INDEX(AW$11:AW$2000,_xlfn.AGGREGATE(15,6,(ROW(AW$11:AW$2000)-ROW(AW$11)+1)/($AU$11:$AU$2000=$DY$8),ROWS(EA$11:EA341))),"")</f>
        <v/>
      </c>
      <c r="EB341" s="26" t="str">
        <f>IFERROR(INDEX(AX$11:AX$2000,_xlfn.AGGREGATE(15,6,(ROW(AX$11:AX$2000)-ROW(AX$11)+1)/($AU$11:$AU$2000=$DY$8),ROWS(EB$11:EB341))),"")</f>
        <v/>
      </c>
      <c r="EC341" s="26" t="str">
        <f>IFERROR(INDEX(AY$11:AY$2000,_xlfn.AGGREGATE(15,6,(ROW(AY$11:AY$2000)-ROW(AY$11)+1)/($AU$11:$AU$2000=$DY$8),ROWS(EC$11:EC341))),"")</f>
        <v/>
      </c>
      <c r="ED341" s="26" t="str">
        <f>IFERROR(INDEX(AZ$11:AZ$2000,_xlfn.AGGREGATE(15,6,(ROW(AZ$11:AZ$2000)-ROW(AZ$11)+1)/($AU$11:$AU$2000=$DY$8),ROWS(ED$11:ED341))),"")</f>
        <v/>
      </c>
      <c r="EE341" s="26" t="str">
        <f>IFERROR(INDEX(BA$11:BA$2000,_xlfn.AGGREGATE(15,6,(ROW(BA$11:BA$2000)-ROW(BA$11)+1)/($AU$11:$AU$2000=$DY$8),ROWS(EE$11:EE341))),"")</f>
        <v/>
      </c>
      <c r="EF341" s="26" t="str">
        <f>IFERROR(INDEX(BB$11:BB$2000,_xlfn.AGGREGATE(15,6,(ROW(BB$11:BB$2000)-ROW(BB$11)+1)/($AU$11:$AU$2000=$DY$8),ROWS(EF$11:EF341))),"")</f>
        <v/>
      </c>
      <c r="EG341" s="26" t="str">
        <f>IFERROR(INDEX(BC$11:BC$2000,_xlfn.AGGREGATE(15,6,(ROW(BC$11:BC$2000)-ROW(BC$11)+1)/($AU$11:$AU$2000=$DY$8),ROWS(EG$11:EG341))),"")</f>
        <v/>
      </c>
      <c r="EH341" s="26" t="str">
        <f>IFERROR(INDEX(BD$11:BD$2000,_xlfn.AGGREGATE(15,6,(ROW(BD$11:BD$2000)-ROW(BD$11)+1)/($AU$11:$AU$2000=$DY$8),ROWS(EH$11:EH341))),"")</f>
        <v/>
      </c>
      <c r="EI341" s="26" t="str">
        <f>IFERROR(INDEX(BE$11:BE$2000,_xlfn.AGGREGATE(15,6,(ROW(BE$11:BE$2000)-ROW(BE$11)+1)/($AU$11:$AU$2000=$DY$8),ROWS(EI$11:EI341))),"")</f>
        <v/>
      </c>
      <c r="EJ341" s="26" t="str">
        <f>IFERROR(INDEX(BF$11:BF$2000,_xlfn.AGGREGATE(15,6,(ROW(BF$11:BF$2000)-ROW(BF$11)+1)/($AU$11:$AU$2000=$DY$8),ROWS(EJ$11:EJ341))),"")</f>
        <v/>
      </c>
      <c r="EK341" s="26" t="str">
        <f>IFERROR(INDEX(BG$11:BG$2000,_xlfn.AGGREGATE(15,6,(ROW(BG$11:BG$2000)-ROW(BG$11)+1)/($AU$11:$AU$2000=$DY$8),ROWS(EK$11:EK341))),"")</f>
        <v/>
      </c>
      <c r="EL341" s="26" t="str">
        <f>IFERROR(INDEX(BH$11:BH$2000,_xlfn.AGGREGATE(15,6,(ROW(BH$11:BH$2000)-ROW(BH$11)+1)/($AU$11:$AU$2000=$DY$8),ROWS(EL$11:EL341))),"")</f>
        <v/>
      </c>
      <c r="EM341" s="26" t="str">
        <f>IFERROR(INDEX(BI$11:BI$2000,_xlfn.AGGREGATE(15,6,(ROW(BI$11:BI$2000)-ROW(BI$11)+1)/($AU$11:$AU$2000=$DY$8),ROWS(EM$11:EM341))),"")</f>
        <v/>
      </c>
      <c r="EN341" s="26" t="str">
        <f>IFERROR(INDEX(BJ$11:BJ$2000,_xlfn.AGGREGATE(15,6,(ROW(BJ$11:BJ$2000)-ROW(BJ$11)+1)/($AU$11:$AU$2000=$DY$8),ROWS(EN$11:EN341))),"")</f>
        <v/>
      </c>
      <c r="EO341" s="26" t="str">
        <f>IFERROR(INDEX(BK$11:BK$2000,_xlfn.AGGREGATE(15,6,(ROW(BK$11:BK$2000)-ROW(BK$11)+1)/($AU$11:$AU$2000=$DY$8),ROWS(EO$11:EO341))),"")</f>
        <v/>
      </c>
      <c r="EP341" s="26" t="str">
        <f>IFERROR(INDEX(BL$11:BL$2000,_xlfn.AGGREGATE(15,6,(ROW(BL$11:BL$2000)-ROW(BL$11)+1)/($AU$11:$AU$2000=$DY$8),ROWS(EP$11:EP341))),"")</f>
        <v/>
      </c>
      <c r="EQ341" s="26" t="str">
        <f>IFERROR(INDEX(BM$11:BM$2000,_xlfn.AGGREGATE(15,6,(ROW(BM$11:BM$2000)-ROW(BM$11)+1)/($AU$11:$AU$2000=$DY$8),ROWS(EQ$11:EQ341))),"")</f>
        <v/>
      </c>
      <c r="ER341" s="26" t="str">
        <f>IFERROR(INDEX(BN$11:BN$2000,_xlfn.AGGREGATE(15,6,(ROW(BN$11:BN$2000)-ROW(BN$11)+1)/($AU$11:$AU$2000=$DY$8),ROWS(ER$11:ER341))),"")</f>
        <v/>
      </c>
      <c r="ES341" s="26" t="str">
        <f>IFERROR(INDEX(BO$11:BO$2000,_xlfn.AGGREGATE(15,6,(ROW(BO$11:BO$2000)-ROW(BO$11)+1)/($AU$11:$AU$2000=$DY$8),ROWS(ES$11:ES341))),"")</f>
        <v/>
      </c>
      <c r="ET341" s="63" t="str">
        <f>IFERROR(INDEX(BP$11:BP$2000,_xlfn.AGGREGATE(15,6,(ROW(BP$11:BP$2000)-ROW(BP$11)+1)/($AU$11:$AU$2000=$DY$8),ROWS(ET$11:ET341))),"")</f>
        <v/>
      </c>
      <c r="EU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49"/>
      <c r="FV341" s="21"/>
      <c r="FW341" s="25"/>
      <c r="FX341" s="25"/>
      <c r="FY341" s="25"/>
      <c r="FZ341" s="25"/>
      <c r="GA341" s="25"/>
      <c r="GB341" s="25"/>
      <c r="GC341" s="25"/>
      <c r="GD341" s="25"/>
      <c r="GE341" s="25"/>
      <c r="GF341" s="25"/>
      <c r="GG341" s="25"/>
      <c r="GH341" s="25"/>
      <c r="GI341" s="25"/>
      <c r="GJ341" s="25"/>
      <c r="GK341" s="25"/>
      <c r="GL341" s="25"/>
      <c r="GM341" s="25"/>
      <c r="GN341" s="25"/>
    </row>
    <row r="342" spans="14:196" x14ac:dyDescent="0.3">
      <c r="N342" s="2"/>
      <c r="O342" s="25"/>
      <c r="P342" s="25"/>
      <c r="Q342" s="25"/>
      <c r="R342" s="25"/>
      <c r="S342" s="25"/>
      <c r="T342" s="25"/>
      <c r="U342" s="25"/>
      <c r="V342" s="2"/>
      <c r="W342" s="2"/>
      <c r="X342" s="2"/>
      <c r="Y342" s="25"/>
      <c r="Z342" s="25"/>
      <c r="AA342" s="25"/>
      <c r="AB342" s="2"/>
      <c r="AC342" s="25"/>
      <c r="AD342" s="25"/>
      <c r="AE342" s="25"/>
      <c r="AF342" s="25"/>
      <c r="AG342" s="25"/>
      <c r="AH342" s="25"/>
      <c r="AI342" s="25"/>
      <c r="AJ342" s="25"/>
      <c r="AK342" s="25"/>
      <c r="AL342" s="25"/>
      <c r="AM342" s="25"/>
      <c r="AN342" s="25"/>
      <c r="AO342" s="25"/>
      <c r="AP342" s="25"/>
      <c r="AQ342" s="25"/>
      <c r="AR342" s="142"/>
      <c r="AS342" s="18">
        <v>14</v>
      </c>
      <c r="AT342" s="26" t="s">
        <v>122</v>
      </c>
      <c r="AU342" s="4" t="str">
        <f t="shared" si="444"/>
        <v>FAIL</v>
      </c>
      <c r="AV342" s="26">
        <v>1</v>
      </c>
      <c r="AW342" s="26">
        <v>3</v>
      </c>
      <c r="AX342" s="26">
        <v>3</v>
      </c>
      <c r="AY342" s="26">
        <v>1</v>
      </c>
      <c r="AZ342" s="26">
        <v>1</v>
      </c>
      <c r="BA342" s="26">
        <v>3</v>
      </c>
      <c r="BB342" s="26">
        <v>3</v>
      </c>
      <c r="BC342" s="26">
        <v>1</v>
      </c>
      <c r="BD342" s="26">
        <f t="shared" ref="BD342:BG342" si="477">BD309</f>
        <v>232</v>
      </c>
      <c r="BE342" s="26">
        <f t="shared" si="477"/>
        <v>246</v>
      </c>
      <c r="BF342" s="26">
        <f t="shared" si="477"/>
        <v>260</v>
      </c>
      <c r="BG342" s="63">
        <f t="shared" si="477"/>
        <v>14</v>
      </c>
      <c r="BH342" s="26"/>
      <c r="BI342" s="138">
        <f t="shared" si="446"/>
        <v>232</v>
      </c>
      <c r="BJ342" s="138">
        <f t="shared" si="447"/>
        <v>492</v>
      </c>
      <c r="BK342" s="138">
        <f t="shared" si="448"/>
        <v>752</v>
      </c>
      <c r="BL342" s="138">
        <f t="shared" si="449"/>
        <v>984</v>
      </c>
      <c r="BM342" s="138">
        <f t="shared" si="450"/>
        <v>1216</v>
      </c>
      <c r="BN342" s="138">
        <f t="shared" si="451"/>
        <v>1476</v>
      </c>
      <c r="BO342" s="138">
        <f t="shared" si="452"/>
        <v>1736</v>
      </c>
      <c r="BP342" s="138">
        <f t="shared" si="453"/>
        <v>0</v>
      </c>
      <c r="BQ342" s="26"/>
      <c r="BR342" s="26" t="str">
        <f t="shared" si="443"/>
        <v>yes2</v>
      </c>
      <c r="BS342" s="26" t="str">
        <f t="shared" si="462"/>
        <v>Int</v>
      </c>
      <c r="BT342" s="26"/>
      <c r="BU342" s="26"/>
      <c r="BV342" s="1">
        <f t="shared" si="470"/>
        <v>0</v>
      </c>
      <c r="BW342" s="1">
        <f t="shared" si="470"/>
        <v>0</v>
      </c>
      <c r="BX342" s="1">
        <f t="shared" si="470"/>
        <v>0</v>
      </c>
      <c r="BY342" s="1">
        <f t="shared" si="470"/>
        <v>0</v>
      </c>
      <c r="BZ342" s="1">
        <f t="shared" si="470"/>
        <v>0</v>
      </c>
      <c r="CA342" s="1">
        <f t="shared" si="470"/>
        <v>0</v>
      </c>
      <c r="CB342" s="1">
        <f t="shared" si="470"/>
        <v>0</v>
      </c>
      <c r="CC342" s="1">
        <f t="shared" si="470"/>
        <v>0</v>
      </c>
      <c r="CD342" s="1">
        <f t="shared" si="470"/>
        <v>0</v>
      </c>
      <c r="CE342" s="1">
        <f t="shared" si="470"/>
        <v>0</v>
      </c>
      <c r="CF342" s="1">
        <f t="shared" si="471"/>
        <v>0</v>
      </c>
      <c r="CG342" s="1">
        <f t="shared" si="471"/>
        <v>0</v>
      </c>
      <c r="CH342" s="1">
        <f t="shared" si="471"/>
        <v>1</v>
      </c>
      <c r="CI342" s="1">
        <f t="shared" si="471"/>
        <v>0</v>
      </c>
      <c r="CJ342" s="1">
        <f t="shared" si="471"/>
        <v>0</v>
      </c>
      <c r="CK342" s="1">
        <f t="shared" si="471"/>
        <v>0</v>
      </c>
      <c r="CL342" s="1">
        <f t="shared" si="471"/>
        <v>0</v>
      </c>
      <c r="CM342" s="1">
        <f t="shared" si="471"/>
        <v>0</v>
      </c>
      <c r="CN342" s="1">
        <f t="shared" si="471"/>
        <v>0</v>
      </c>
      <c r="CO342" s="1">
        <f t="shared" si="471"/>
        <v>0</v>
      </c>
      <c r="CP342" s="1">
        <f t="shared" si="472"/>
        <v>0</v>
      </c>
      <c r="CQ342" s="1">
        <f t="shared" si="472"/>
        <v>0</v>
      </c>
      <c r="CR342" s="1">
        <f t="shared" si="472"/>
        <v>0</v>
      </c>
      <c r="CS342" s="1">
        <f t="shared" si="472"/>
        <v>0</v>
      </c>
      <c r="CT342" s="1">
        <f t="shared" si="472"/>
        <v>0</v>
      </c>
      <c r="CU342" s="1">
        <f t="shared" si="472"/>
        <v>0</v>
      </c>
      <c r="CV342" s="1">
        <f t="shared" si="472"/>
        <v>0</v>
      </c>
      <c r="CW342" s="1">
        <f t="shared" si="472"/>
        <v>0</v>
      </c>
      <c r="CX342" s="1">
        <f t="shared" si="472"/>
        <v>0</v>
      </c>
      <c r="CY342" s="1">
        <f t="shared" si="472"/>
        <v>0</v>
      </c>
      <c r="CZ342" s="1">
        <f t="shared" si="473"/>
        <v>0</v>
      </c>
      <c r="DA342" s="1">
        <f t="shared" si="473"/>
        <v>0</v>
      </c>
      <c r="DB342" s="1">
        <f t="shared" si="473"/>
        <v>0</v>
      </c>
      <c r="DC342" s="1">
        <f t="shared" si="473"/>
        <v>0</v>
      </c>
      <c r="DD342" s="1">
        <f t="shared" si="473"/>
        <v>0</v>
      </c>
      <c r="DE342" s="1">
        <f t="shared" si="473"/>
        <v>0</v>
      </c>
      <c r="DF342" s="1">
        <f t="shared" si="473"/>
        <v>0</v>
      </c>
      <c r="DG342" s="1">
        <f t="shared" si="473"/>
        <v>0</v>
      </c>
      <c r="DH342" s="1">
        <f t="shared" si="473"/>
        <v>0</v>
      </c>
      <c r="DI342" s="1">
        <f t="shared" si="473"/>
        <v>0</v>
      </c>
      <c r="DJ342" s="1">
        <f t="shared" si="474"/>
        <v>0</v>
      </c>
      <c r="DK342" s="1">
        <f t="shared" si="474"/>
        <v>0</v>
      </c>
      <c r="DL342" s="1">
        <f t="shared" si="474"/>
        <v>0</v>
      </c>
      <c r="DM342" s="1">
        <f t="shared" si="474"/>
        <v>0</v>
      </c>
      <c r="DN342" s="1">
        <f t="shared" si="474"/>
        <v>0</v>
      </c>
      <c r="DO342" s="1">
        <f t="shared" si="474"/>
        <v>0</v>
      </c>
      <c r="DP342" s="25"/>
      <c r="DS342" s="26"/>
      <c r="DT342" s="26"/>
      <c r="DU342" s="142"/>
      <c r="DV342" s="26"/>
      <c r="DW342" s="48">
        <v>329</v>
      </c>
      <c r="DX342" s="26" t="str">
        <f>IFERROR(INDEX(AT$11:AT$2000,_xlfn.AGGREGATE(15,6,(ROW(AT$11:AT$2000)-ROW(AT$11)+1)/($AU$11:$AU$2000=$DY$8),ROWS(DX$11:DX342))),"")</f>
        <v/>
      </c>
      <c r="DY342" s="4" t="str">
        <f>IFERROR(INDEX(AU$11:AU$2000,_xlfn.AGGREGATE(15,6,(ROW(AU$11:AU$2000)-ROW(AU$11)+1)/($AU$11:$AU$2000=$DY$8),ROWS(DY$11:DY342))),"")</f>
        <v/>
      </c>
      <c r="DZ342" s="26" t="str">
        <f>IFERROR(INDEX(AV$11:AV$2000,_xlfn.AGGREGATE(15,6,(ROW(AV$11:AV$2000)-ROW(AV$11)+1)/($AU$11:$AU$2000=$DY$8),ROWS(DZ$11:DZ342))),"")</f>
        <v/>
      </c>
      <c r="EA342" s="26" t="str">
        <f>IFERROR(INDEX(AW$11:AW$2000,_xlfn.AGGREGATE(15,6,(ROW(AW$11:AW$2000)-ROW(AW$11)+1)/($AU$11:$AU$2000=$DY$8),ROWS(EA$11:EA342))),"")</f>
        <v/>
      </c>
      <c r="EB342" s="26" t="str">
        <f>IFERROR(INDEX(AX$11:AX$2000,_xlfn.AGGREGATE(15,6,(ROW(AX$11:AX$2000)-ROW(AX$11)+1)/($AU$11:$AU$2000=$DY$8),ROWS(EB$11:EB342))),"")</f>
        <v/>
      </c>
      <c r="EC342" s="26" t="str">
        <f>IFERROR(INDEX(AY$11:AY$2000,_xlfn.AGGREGATE(15,6,(ROW(AY$11:AY$2000)-ROW(AY$11)+1)/($AU$11:$AU$2000=$DY$8),ROWS(EC$11:EC342))),"")</f>
        <v/>
      </c>
      <c r="ED342" s="26" t="str">
        <f>IFERROR(INDEX(AZ$11:AZ$2000,_xlfn.AGGREGATE(15,6,(ROW(AZ$11:AZ$2000)-ROW(AZ$11)+1)/($AU$11:$AU$2000=$DY$8),ROWS(ED$11:ED342))),"")</f>
        <v/>
      </c>
      <c r="EE342" s="26" t="str">
        <f>IFERROR(INDEX(BA$11:BA$2000,_xlfn.AGGREGATE(15,6,(ROW(BA$11:BA$2000)-ROW(BA$11)+1)/($AU$11:$AU$2000=$DY$8),ROWS(EE$11:EE342))),"")</f>
        <v/>
      </c>
      <c r="EF342" s="26" t="str">
        <f>IFERROR(INDEX(BB$11:BB$2000,_xlfn.AGGREGATE(15,6,(ROW(BB$11:BB$2000)-ROW(BB$11)+1)/($AU$11:$AU$2000=$DY$8),ROWS(EF$11:EF342))),"")</f>
        <v/>
      </c>
      <c r="EG342" s="26" t="str">
        <f>IFERROR(INDEX(BC$11:BC$2000,_xlfn.AGGREGATE(15,6,(ROW(BC$11:BC$2000)-ROW(BC$11)+1)/($AU$11:$AU$2000=$DY$8),ROWS(EG$11:EG342))),"")</f>
        <v/>
      </c>
      <c r="EH342" s="26" t="str">
        <f>IFERROR(INDEX(BD$11:BD$2000,_xlfn.AGGREGATE(15,6,(ROW(BD$11:BD$2000)-ROW(BD$11)+1)/($AU$11:$AU$2000=$DY$8),ROWS(EH$11:EH342))),"")</f>
        <v/>
      </c>
      <c r="EI342" s="26" t="str">
        <f>IFERROR(INDEX(BE$11:BE$2000,_xlfn.AGGREGATE(15,6,(ROW(BE$11:BE$2000)-ROW(BE$11)+1)/($AU$11:$AU$2000=$DY$8),ROWS(EI$11:EI342))),"")</f>
        <v/>
      </c>
      <c r="EJ342" s="26" t="str">
        <f>IFERROR(INDEX(BF$11:BF$2000,_xlfn.AGGREGATE(15,6,(ROW(BF$11:BF$2000)-ROW(BF$11)+1)/($AU$11:$AU$2000=$DY$8),ROWS(EJ$11:EJ342))),"")</f>
        <v/>
      </c>
      <c r="EK342" s="26" t="str">
        <f>IFERROR(INDEX(BG$11:BG$2000,_xlfn.AGGREGATE(15,6,(ROW(BG$11:BG$2000)-ROW(BG$11)+1)/($AU$11:$AU$2000=$DY$8),ROWS(EK$11:EK342))),"")</f>
        <v/>
      </c>
      <c r="EL342" s="26" t="str">
        <f>IFERROR(INDEX(BH$11:BH$2000,_xlfn.AGGREGATE(15,6,(ROW(BH$11:BH$2000)-ROW(BH$11)+1)/($AU$11:$AU$2000=$DY$8),ROWS(EL$11:EL342))),"")</f>
        <v/>
      </c>
      <c r="EM342" s="26" t="str">
        <f>IFERROR(INDEX(BI$11:BI$2000,_xlfn.AGGREGATE(15,6,(ROW(BI$11:BI$2000)-ROW(BI$11)+1)/($AU$11:$AU$2000=$DY$8),ROWS(EM$11:EM342))),"")</f>
        <v/>
      </c>
      <c r="EN342" s="26" t="str">
        <f>IFERROR(INDEX(BJ$11:BJ$2000,_xlfn.AGGREGATE(15,6,(ROW(BJ$11:BJ$2000)-ROW(BJ$11)+1)/($AU$11:$AU$2000=$DY$8),ROWS(EN$11:EN342))),"")</f>
        <v/>
      </c>
      <c r="EO342" s="26" t="str">
        <f>IFERROR(INDEX(BK$11:BK$2000,_xlfn.AGGREGATE(15,6,(ROW(BK$11:BK$2000)-ROW(BK$11)+1)/($AU$11:$AU$2000=$DY$8),ROWS(EO$11:EO342))),"")</f>
        <v/>
      </c>
      <c r="EP342" s="26" t="str">
        <f>IFERROR(INDEX(BL$11:BL$2000,_xlfn.AGGREGATE(15,6,(ROW(BL$11:BL$2000)-ROW(BL$11)+1)/($AU$11:$AU$2000=$DY$8),ROWS(EP$11:EP342))),"")</f>
        <v/>
      </c>
      <c r="EQ342" s="26" t="str">
        <f>IFERROR(INDEX(BM$11:BM$2000,_xlfn.AGGREGATE(15,6,(ROW(BM$11:BM$2000)-ROW(BM$11)+1)/($AU$11:$AU$2000=$DY$8),ROWS(EQ$11:EQ342))),"")</f>
        <v/>
      </c>
      <c r="ER342" s="26" t="str">
        <f>IFERROR(INDEX(BN$11:BN$2000,_xlfn.AGGREGATE(15,6,(ROW(BN$11:BN$2000)-ROW(BN$11)+1)/($AU$11:$AU$2000=$DY$8),ROWS(ER$11:ER342))),"")</f>
        <v/>
      </c>
      <c r="ES342" s="26" t="str">
        <f>IFERROR(INDEX(BO$11:BO$2000,_xlfn.AGGREGATE(15,6,(ROW(BO$11:BO$2000)-ROW(BO$11)+1)/($AU$11:$AU$2000=$DY$8),ROWS(ES$11:ES342))),"")</f>
        <v/>
      </c>
      <c r="ET342" s="63" t="str">
        <f>IFERROR(INDEX(BP$11:BP$2000,_xlfn.AGGREGATE(15,6,(ROW(BP$11:BP$2000)-ROW(BP$11)+1)/($AU$11:$AU$2000=$DY$8),ROWS(ET$11:ET342))),"")</f>
        <v/>
      </c>
      <c r="EU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49"/>
      <c r="FV342" s="21"/>
      <c r="FW342" s="25"/>
      <c r="FX342" s="25"/>
      <c r="FY342" s="25"/>
      <c r="FZ342" s="25"/>
      <c r="GA342" s="25"/>
      <c r="GB342" s="25"/>
      <c r="GC342" s="25"/>
      <c r="GD342" s="25"/>
      <c r="GE342" s="25"/>
      <c r="GF342" s="25"/>
      <c r="GG342" s="25"/>
      <c r="GH342" s="25"/>
      <c r="GI342" s="25"/>
      <c r="GJ342" s="25"/>
      <c r="GK342" s="25"/>
      <c r="GL342" s="25"/>
      <c r="GM342" s="25"/>
      <c r="GN342" s="25"/>
    </row>
    <row r="343" spans="14:196" x14ac:dyDescent="0.3">
      <c r="N343" s="2"/>
      <c r="O343" s="25"/>
      <c r="P343" s="25"/>
      <c r="Q343" s="25"/>
      <c r="R343" s="25"/>
      <c r="S343" s="25"/>
      <c r="T343" s="25"/>
      <c r="U343" s="25"/>
      <c r="V343" s="2"/>
      <c r="W343" s="2"/>
      <c r="X343" s="2"/>
      <c r="Y343" s="25"/>
      <c r="Z343" s="25"/>
      <c r="AA343" s="25"/>
      <c r="AB343" s="2"/>
      <c r="AC343" s="25"/>
      <c r="AD343" s="25"/>
      <c r="AE343" s="25"/>
      <c r="AF343" s="25"/>
      <c r="AG343" s="25"/>
      <c r="AH343" s="25"/>
      <c r="AI343" s="25"/>
      <c r="AJ343" s="25"/>
      <c r="AK343" s="25"/>
      <c r="AL343" s="25"/>
      <c r="AM343" s="25"/>
      <c r="AN343" s="25"/>
      <c r="AO343" s="25"/>
      <c r="AP343" s="25"/>
      <c r="AQ343" s="25"/>
      <c r="AR343" s="142"/>
      <c r="AS343" s="18">
        <v>15</v>
      </c>
      <c r="AT343" s="26" t="s">
        <v>122</v>
      </c>
      <c r="AU343" s="4" t="str">
        <f t="shared" si="444"/>
        <v>FAIL</v>
      </c>
      <c r="AV343" s="26">
        <v>1</v>
      </c>
      <c r="AW343" s="26">
        <v>3</v>
      </c>
      <c r="AX343" s="26">
        <v>3</v>
      </c>
      <c r="AY343" s="26">
        <v>1</v>
      </c>
      <c r="AZ343" s="26">
        <v>1</v>
      </c>
      <c r="BA343" s="26">
        <v>3</v>
      </c>
      <c r="BB343" s="26">
        <v>3</v>
      </c>
      <c r="BC343" s="26">
        <v>1</v>
      </c>
      <c r="BD343" s="26">
        <f t="shared" ref="BD343:BG343" si="478">BD310</f>
        <v>231</v>
      </c>
      <c r="BE343" s="26">
        <f t="shared" si="478"/>
        <v>246</v>
      </c>
      <c r="BF343" s="26">
        <f t="shared" si="478"/>
        <v>261</v>
      </c>
      <c r="BG343" s="63">
        <f t="shared" si="478"/>
        <v>15</v>
      </c>
      <c r="BH343" s="26"/>
      <c r="BI343" s="138">
        <f t="shared" si="446"/>
        <v>231</v>
      </c>
      <c r="BJ343" s="138">
        <f t="shared" si="447"/>
        <v>492</v>
      </c>
      <c r="BK343" s="138">
        <f t="shared" si="448"/>
        <v>753</v>
      </c>
      <c r="BL343" s="138">
        <f t="shared" si="449"/>
        <v>984</v>
      </c>
      <c r="BM343" s="138">
        <f t="shared" si="450"/>
        <v>1215</v>
      </c>
      <c r="BN343" s="138">
        <f t="shared" si="451"/>
        <v>1476</v>
      </c>
      <c r="BO343" s="138">
        <f t="shared" si="452"/>
        <v>1737</v>
      </c>
      <c r="BP343" s="138">
        <f t="shared" si="453"/>
        <v>0</v>
      </c>
      <c r="BQ343" s="26"/>
      <c r="BR343" s="26" t="str">
        <f t="shared" si="443"/>
        <v>yes2</v>
      </c>
      <c r="BS343" s="26" t="str">
        <f t="shared" si="462"/>
        <v>Int</v>
      </c>
      <c r="BT343" s="26"/>
      <c r="BU343" s="26"/>
      <c r="BV343" s="1">
        <f t="shared" si="470"/>
        <v>0</v>
      </c>
      <c r="BW343" s="1">
        <f t="shared" si="470"/>
        <v>0</v>
      </c>
      <c r="BX343" s="1">
        <f t="shared" si="470"/>
        <v>0</v>
      </c>
      <c r="BY343" s="1">
        <f t="shared" si="470"/>
        <v>0</v>
      </c>
      <c r="BZ343" s="1">
        <f t="shared" si="470"/>
        <v>0</v>
      </c>
      <c r="CA343" s="1">
        <f t="shared" si="470"/>
        <v>0</v>
      </c>
      <c r="CB343" s="1">
        <f t="shared" si="470"/>
        <v>0</v>
      </c>
      <c r="CC343" s="1">
        <f t="shared" si="470"/>
        <v>0</v>
      </c>
      <c r="CD343" s="1">
        <f t="shared" si="470"/>
        <v>0</v>
      </c>
      <c r="CE343" s="1">
        <f t="shared" si="470"/>
        <v>0</v>
      </c>
      <c r="CF343" s="1">
        <f t="shared" si="471"/>
        <v>0</v>
      </c>
      <c r="CG343" s="1">
        <f t="shared" si="471"/>
        <v>0</v>
      </c>
      <c r="CH343" s="1">
        <f t="shared" si="471"/>
        <v>1</v>
      </c>
      <c r="CI343" s="1">
        <f t="shared" si="471"/>
        <v>0</v>
      </c>
      <c r="CJ343" s="1">
        <f t="shared" si="471"/>
        <v>0</v>
      </c>
      <c r="CK343" s="1">
        <f t="shared" si="471"/>
        <v>0</v>
      </c>
      <c r="CL343" s="1">
        <f t="shared" si="471"/>
        <v>0</v>
      </c>
      <c r="CM343" s="1">
        <f t="shared" si="471"/>
        <v>0</v>
      </c>
      <c r="CN343" s="1">
        <f t="shared" si="471"/>
        <v>0</v>
      </c>
      <c r="CO343" s="1">
        <f t="shared" si="471"/>
        <v>0</v>
      </c>
      <c r="CP343" s="1">
        <f t="shared" si="472"/>
        <v>0</v>
      </c>
      <c r="CQ343" s="1">
        <f t="shared" si="472"/>
        <v>0</v>
      </c>
      <c r="CR343" s="1">
        <f t="shared" si="472"/>
        <v>0</v>
      </c>
      <c r="CS343" s="1">
        <f t="shared" si="472"/>
        <v>0</v>
      </c>
      <c r="CT343" s="1">
        <f t="shared" si="472"/>
        <v>0</v>
      </c>
      <c r="CU343" s="1">
        <f t="shared" si="472"/>
        <v>0</v>
      </c>
      <c r="CV343" s="1">
        <f t="shared" si="472"/>
        <v>0</v>
      </c>
      <c r="CW343" s="1">
        <f t="shared" si="472"/>
        <v>0</v>
      </c>
      <c r="CX343" s="1">
        <f t="shared" si="472"/>
        <v>0</v>
      </c>
      <c r="CY343" s="1">
        <f t="shared" si="472"/>
        <v>0</v>
      </c>
      <c r="CZ343" s="1">
        <f t="shared" si="473"/>
        <v>0</v>
      </c>
      <c r="DA343" s="1">
        <f t="shared" si="473"/>
        <v>0</v>
      </c>
      <c r="DB343" s="1">
        <f t="shared" si="473"/>
        <v>0</v>
      </c>
      <c r="DC343" s="1">
        <f t="shared" si="473"/>
        <v>0</v>
      </c>
      <c r="DD343" s="1">
        <f t="shared" si="473"/>
        <v>0</v>
      </c>
      <c r="DE343" s="1">
        <f t="shared" si="473"/>
        <v>0</v>
      </c>
      <c r="DF343" s="1">
        <f t="shared" si="473"/>
        <v>0</v>
      </c>
      <c r="DG343" s="1">
        <f t="shared" si="473"/>
        <v>0</v>
      </c>
      <c r="DH343" s="1">
        <f t="shared" si="473"/>
        <v>0</v>
      </c>
      <c r="DI343" s="1">
        <f t="shared" si="473"/>
        <v>0</v>
      </c>
      <c r="DJ343" s="1">
        <f t="shared" si="474"/>
        <v>0</v>
      </c>
      <c r="DK343" s="1">
        <f t="shared" si="474"/>
        <v>0</v>
      </c>
      <c r="DL343" s="1">
        <f t="shared" si="474"/>
        <v>0</v>
      </c>
      <c r="DM343" s="1">
        <f t="shared" si="474"/>
        <v>0</v>
      </c>
      <c r="DN343" s="1">
        <f t="shared" si="474"/>
        <v>0</v>
      </c>
      <c r="DO343" s="1">
        <f t="shared" si="474"/>
        <v>0</v>
      </c>
      <c r="DP343" s="25"/>
      <c r="DS343" s="26"/>
      <c r="DT343" s="26"/>
      <c r="DU343" s="142"/>
      <c r="DV343" s="26"/>
      <c r="DW343" s="48">
        <v>330</v>
      </c>
      <c r="DX343" s="26" t="str">
        <f>IFERROR(INDEX(AT$11:AT$2000,_xlfn.AGGREGATE(15,6,(ROW(AT$11:AT$2000)-ROW(AT$11)+1)/($AU$11:$AU$2000=$DY$8),ROWS(DX$11:DX343))),"")</f>
        <v/>
      </c>
      <c r="DY343" s="4" t="str">
        <f>IFERROR(INDEX(AU$11:AU$2000,_xlfn.AGGREGATE(15,6,(ROW(AU$11:AU$2000)-ROW(AU$11)+1)/($AU$11:$AU$2000=$DY$8),ROWS(DY$11:DY343))),"")</f>
        <v/>
      </c>
      <c r="DZ343" s="26" t="str">
        <f>IFERROR(INDEX(AV$11:AV$2000,_xlfn.AGGREGATE(15,6,(ROW(AV$11:AV$2000)-ROW(AV$11)+1)/($AU$11:$AU$2000=$DY$8),ROWS(DZ$11:DZ343))),"")</f>
        <v/>
      </c>
      <c r="EA343" s="26" t="str">
        <f>IFERROR(INDEX(AW$11:AW$2000,_xlfn.AGGREGATE(15,6,(ROW(AW$11:AW$2000)-ROW(AW$11)+1)/($AU$11:$AU$2000=$DY$8),ROWS(EA$11:EA343))),"")</f>
        <v/>
      </c>
      <c r="EB343" s="26" t="str">
        <f>IFERROR(INDEX(AX$11:AX$2000,_xlfn.AGGREGATE(15,6,(ROW(AX$11:AX$2000)-ROW(AX$11)+1)/($AU$11:$AU$2000=$DY$8),ROWS(EB$11:EB343))),"")</f>
        <v/>
      </c>
      <c r="EC343" s="26" t="str">
        <f>IFERROR(INDEX(AY$11:AY$2000,_xlfn.AGGREGATE(15,6,(ROW(AY$11:AY$2000)-ROW(AY$11)+1)/($AU$11:$AU$2000=$DY$8),ROWS(EC$11:EC343))),"")</f>
        <v/>
      </c>
      <c r="ED343" s="26" t="str">
        <f>IFERROR(INDEX(AZ$11:AZ$2000,_xlfn.AGGREGATE(15,6,(ROW(AZ$11:AZ$2000)-ROW(AZ$11)+1)/($AU$11:$AU$2000=$DY$8),ROWS(ED$11:ED343))),"")</f>
        <v/>
      </c>
      <c r="EE343" s="26" t="str">
        <f>IFERROR(INDEX(BA$11:BA$2000,_xlfn.AGGREGATE(15,6,(ROW(BA$11:BA$2000)-ROW(BA$11)+1)/($AU$11:$AU$2000=$DY$8),ROWS(EE$11:EE343))),"")</f>
        <v/>
      </c>
      <c r="EF343" s="26" t="str">
        <f>IFERROR(INDEX(BB$11:BB$2000,_xlfn.AGGREGATE(15,6,(ROW(BB$11:BB$2000)-ROW(BB$11)+1)/($AU$11:$AU$2000=$DY$8),ROWS(EF$11:EF343))),"")</f>
        <v/>
      </c>
      <c r="EG343" s="26" t="str">
        <f>IFERROR(INDEX(BC$11:BC$2000,_xlfn.AGGREGATE(15,6,(ROW(BC$11:BC$2000)-ROW(BC$11)+1)/($AU$11:$AU$2000=$DY$8),ROWS(EG$11:EG343))),"")</f>
        <v/>
      </c>
      <c r="EH343" s="26" t="str">
        <f>IFERROR(INDEX(BD$11:BD$2000,_xlfn.AGGREGATE(15,6,(ROW(BD$11:BD$2000)-ROW(BD$11)+1)/($AU$11:$AU$2000=$DY$8),ROWS(EH$11:EH343))),"")</f>
        <v/>
      </c>
      <c r="EI343" s="26" t="str">
        <f>IFERROR(INDEX(BE$11:BE$2000,_xlfn.AGGREGATE(15,6,(ROW(BE$11:BE$2000)-ROW(BE$11)+1)/($AU$11:$AU$2000=$DY$8),ROWS(EI$11:EI343))),"")</f>
        <v/>
      </c>
      <c r="EJ343" s="26" t="str">
        <f>IFERROR(INDEX(BF$11:BF$2000,_xlfn.AGGREGATE(15,6,(ROW(BF$11:BF$2000)-ROW(BF$11)+1)/($AU$11:$AU$2000=$DY$8),ROWS(EJ$11:EJ343))),"")</f>
        <v/>
      </c>
      <c r="EK343" s="26" t="str">
        <f>IFERROR(INDEX(BG$11:BG$2000,_xlfn.AGGREGATE(15,6,(ROW(BG$11:BG$2000)-ROW(BG$11)+1)/($AU$11:$AU$2000=$DY$8),ROWS(EK$11:EK343))),"")</f>
        <v/>
      </c>
      <c r="EL343" s="26" t="str">
        <f>IFERROR(INDEX(BH$11:BH$2000,_xlfn.AGGREGATE(15,6,(ROW(BH$11:BH$2000)-ROW(BH$11)+1)/($AU$11:$AU$2000=$DY$8),ROWS(EL$11:EL343))),"")</f>
        <v/>
      </c>
      <c r="EM343" s="26" t="str">
        <f>IFERROR(INDEX(BI$11:BI$2000,_xlfn.AGGREGATE(15,6,(ROW(BI$11:BI$2000)-ROW(BI$11)+1)/($AU$11:$AU$2000=$DY$8),ROWS(EM$11:EM343))),"")</f>
        <v/>
      </c>
      <c r="EN343" s="26" t="str">
        <f>IFERROR(INDEX(BJ$11:BJ$2000,_xlfn.AGGREGATE(15,6,(ROW(BJ$11:BJ$2000)-ROW(BJ$11)+1)/($AU$11:$AU$2000=$DY$8),ROWS(EN$11:EN343))),"")</f>
        <v/>
      </c>
      <c r="EO343" s="26" t="str">
        <f>IFERROR(INDEX(BK$11:BK$2000,_xlfn.AGGREGATE(15,6,(ROW(BK$11:BK$2000)-ROW(BK$11)+1)/($AU$11:$AU$2000=$DY$8),ROWS(EO$11:EO343))),"")</f>
        <v/>
      </c>
      <c r="EP343" s="26" t="str">
        <f>IFERROR(INDEX(BL$11:BL$2000,_xlfn.AGGREGATE(15,6,(ROW(BL$11:BL$2000)-ROW(BL$11)+1)/($AU$11:$AU$2000=$DY$8),ROWS(EP$11:EP343))),"")</f>
        <v/>
      </c>
      <c r="EQ343" s="26" t="str">
        <f>IFERROR(INDEX(BM$11:BM$2000,_xlfn.AGGREGATE(15,6,(ROW(BM$11:BM$2000)-ROW(BM$11)+1)/($AU$11:$AU$2000=$DY$8),ROWS(EQ$11:EQ343))),"")</f>
        <v/>
      </c>
      <c r="ER343" s="26" t="str">
        <f>IFERROR(INDEX(BN$11:BN$2000,_xlfn.AGGREGATE(15,6,(ROW(BN$11:BN$2000)-ROW(BN$11)+1)/($AU$11:$AU$2000=$DY$8),ROWS(ER$11:ER343))),"")</f>
        <v/>
      </c>
      <c r="ES343" s="26" t="str">
        <f>IFERROR(INDEX(BO$11:BO$2000,_xlfn.AGGREGATE(15,6,(ROW(BO$11:BO$2000)-ROW(BO$11)+1)/($AU$11:$AU$2000=$DY$8),ROWS(ES$11:ES343))),"")</f>
        <v/>
      </c>
      <c r="ET343" s="63" t="str">
        <f>IFERROR(INDEX(BP$11:BP$2000,_xlfn.AGGREGATE(15,6,(ROW(BP$11:BP$2000)-ROW(BP$11)+1)/($AU$11:$AU$2000=$DY$8),ROWS(ET$11:ET343))),"")</f>
        <v/>
      </c>
      <c r="EU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49"/>
      <c r="FV343" s="21"/>
      <c r="FW343" s="25"/>
      <c r="FX343" s="25"/>
      <c r="FY343" s="25"/>
      <c r="FZ343" s="25"/>
      <c r="GA343" s="25"/>
      <c r="GB343" s="25"/>
      <c r="GC343" s="25"/>
      <c r="GD343" s="25"/>
      <c r="GE343" s="25"/>
      <c r="GF343" s="25"/>
      <c r="GG343" s="25"/>
      <c r="GH343" s="25"/>
      <c r="GI343" s="25"/>
      <c r="GJ343" s="25"/>
      <c r="GK343" s="25"/>
      <c r="GL343" s="25"/>
      <c r="GM343" s="25"/>
      <c r="GN343" s="25"/>
    </row>
    <row r="344" spans="14:196" x14ac:dyDescent="0.3">
      <c r="N344" s="2"/>
      <c r="O344" s="25"/>
      <c r="P344" s="25"/>
      <c r="Q344" s="25"/>
      <c r="R344" s="25"/>
      <c r="S344" s="25"/>
      <c r="T344" s="25"/>
      <c r="U344" s="25"/>
      <c r="V344" s="2"/>
      <c r="W344" s="2"/>
      <c r="X344" s="2"/>
      <c r="Y344" s="25"/>
      <c r="Z344" s="25"/>
      <c r="AA344" s="25"/>
      <c r="AB344" s="2"/>
      <c r="AC344" s="25"/>
      <c r="AD344" s="25"/>
      <c r="AE344" s="25"/>
      <c r="AF344" s="25"/>
      <c r="AG344" s="25"/>
      <c r="AH344" s="25"/>
      <c r="AI344" s="25"/>
      <c r="AJ344" s="25"/>
      <c r="AK344" s="25"/>
      <c r="AL344" s="25"/>
      <c r="AM344" s="25"/>
      <c r="AN344" s="25"/>
      <c r="AO344" s="25"/>
      <c r="AP344" s="25"/>
      <c r="AQ344" s="25"/>
      <c r="AR344" s="142"/>
      <c r="AS344" s="18">
        <v>16</v>
      </c>
      <c r="AT344" s="26" t="s">
        <v>122</v>
      </c>
      <c r="AU344" s="4" t="str">
        <f t="shared" si="444"/>
        <v>FAIL</v>
      </c>
      <c r="AV344" s="26">
        <v>1</v>
      </c>
      <c r="AW344" s="26">
        <v>3</v>
      </c>
      <c r="AX344" s="26">
        <v>3</v>
      </c>
      <c r="AY344" s="26">
        <v>1</v>
      </c>
      <c r="AZ344" s="26">
        <v>1</v>
      </c>
      <c r="BA344" s="26">
        <v>3</v>
      </c>
      <c r="BB344" s="26">
        <v>3</v>
      </c>
      <c r="BC344" s="26">
        <v>1</v>
      </c>
      <c r="BD344" s="26">
        <f t="shared" ref="BD344:BG344" si="479">BD311</f>
        <v>230</v>
      </c>
      <c r="BE344" s="26">
        <f t="shared" si="479"/>
        <v>246</v>
      </c>
      <c r="BF344" s="26">
        <f t="shared" si="479"/>
        <v>262</v>
      </c>
      <c r="BG344" s="63">
        <f t="shared" si="479"/>
        <v>16</v>
      </c>
      <c r="BH344" s="26"/>
      <c r="BI344" s="138">
        <f t="shared" si="446"/>
        <v>230</v>
      </c>
      <c r="BJ344" s="138">
        <f t="shared" si="447"/>
        <v>492</v>
      </c>
      <c r="BK344" s="138">
        <f t="shared" si="448"/>
        <v>754</v>
      </c>
      <c r="BL344" s="138">
        <f t="shared" si="449"/>
        <v>984</v>
      </c>
      <c r="BM344" s="138">
        <f t="shared" si="450"/>
        <v>1214</v>
      </c>
      <c r="BN344" s="138">
        <f t="shared" si="451"/>
        <v>1476</v>
      </c>
      <c r="BO344" s="138">
        <f t="shared" si="452"/>
        <v>1738</v>
      </c>
      <c r="BP344" s="138">
        <f t="shared" si="453"/>
        <v>0</v>
      </c>
      <c r="BQ344" s="26"/>
      <c r="BR344" s="26" t="str">
        <f t="shared" si="443"/>
        <v>yes2</v>
      </c>
      <c r="BS344" s="26" t="str">
        <f t="shared" si="462"/>
        <v>Int</v>
      </c>
      <c r="BT344" s="26"/>
      <c r="BU344" s="26"/>
      <c r="BV344" s="1">
        <f t="shared" si="470"/>
        <v>0</v>
      </c>
      <c r="BW344" s="1">
        <f t="shared" si="470"/>
        <v>0</v>
      </c>
      <c r="BX344" s="1">
        <f t="shared" si="470"/>
        <v>0</v>
      </c>
      <c r="BY344" s="1">
        <f t="shared" si="470"/>
        <v>0</v>
      </c>
      <c r="BZ344" s="1">
        <f t="shared" si="470"/>
        <v>0</v>
      </c>
      <c r="CA344" s="1">
        <f t="shared" si="470"/>
        <v>0</v>
      </c>
      <c r="CB344" s="1">
        <f t="shared" si="470"/>
        <v>0</v>
      </c>
      <c r="CC344" s="1">
        <f t="shared" si="470"/>
        <v>0</v>
      </c>
      <c r="CD344" s="1">
        <f t="shared" si="470"/>
        <v>0</v>
      </c>
      <c r="CE344" s="1">
        <f t="shared" si="470"/>
        <v>0</v>
      </c>
      <c r="CF344" s="1">
        <f t="shared" si="471"/>
        <v>0</v>
      </c>
      <c r="CG344" s="1">
        <f t="shared" si="471"/>
        <v>0</v>
      </c>
      <c r="CH344" s="1">
        <f t="shared" si="471"/>
        <v>1</v>
      </c>
      <c r="CI344" s="1">
        <f t="shared" si="471"/>
        <v>0</v>
      </c>
      <c r="CJ344" s="1">
        <f t="shared" si="471"/>
        <v>0</v>
      </c>
      <c r="CK344" s="1">
        <f t="shared" si="471"/>
        <v>0</v>
      </c>
      <c r="CL344" s="1">
        <f t="shared" si="471"/>
        <v>0</v>
      </c>
      <c r="CM344" s="1">
        <f t="shared" si="471"/>
        <v>0</v>
      </c>
      <c r="CN344" s="1">
        <f t="shared" si="471"/>
        <v>0</v>
      </c>
      <c r="CO344" s="1">
        <f t="shared" si="471"/>
        <v>0</v>
      </c>
      <c r="CP344" s="1">
        <f t="shared" si="472"/>
        <v>0</v>
      </c>
      <c r="CQ344" s="1">
        <f t="shared" si="472"/>
        <v>0</v>
      </c>
      <c r="CR344" s="1">
        <f t="shared" si="472"/>
        <v>0</v>
      </c>
      <c r="CS344" s="1">
        <f t="shared" si="472"/>
        <v>0</v>
      </c>
      <c r="CT344" s="1">
        <f t="shared" si="472"/>
        <v>0</v>
      </c>
      <c r="CU344" s="1">
        <f t="shared" si="472"/>
        <v>0</v>
      </c>
      <c r="CV344" s="1">
        <f t="shared" si="472"/>
        <v>0</v>
      </c>
      <c r="CW344" s="1">
        <f t="shared" si="472"/>
        <v>0</v>
      </c>
      <c r="CX344" s="1">
        <f t="shared" si="472"/>
        <v>0</v>
      </c>
      <c r="CY344" s="1">
        <f t="shared" si="472"/>
        <v>0</v>
      </c>
      <c r="CZ344" s="1">
        <f t="shared" si="473"/>
        <v>0</v>
      </c>
      <c r="DA344" s="1">
        <f t="shared" si="473"/>
        <v>0</v>
      </c>
      <c r="DB344" s="1">
        <f t="shared" si="473"/>
        <v>0</v>
      </c>
      <c r="DC344" s="1">
        <f t="shared" si="473"/>
        <v>0</v>
      </c>
      <c r="DD344" s="1">
        <f t="shared" si="473"/>
        <v>0</v>
      </c>
      <c r="DE344" s="1">
        <f t="shared" si="473"/>
        <v>0</v>
      </c>
      <c r="DF344" s="1">
        <f t="shared" si="473"/>
        <v>0</v>
      </c>
      <c r="DG344" s="1">
        <f t="shared" si="473"/>
        <v>0</v>
      </c>
      <c r="DH344" s="1">
        <f t="shared" si="473"/>
        <v>0</v>
      </c>
      <c r="DI344" s="1">
        <f t="shared" si="473"/>
        <v>0</v>
      </c>
      <c r="DJ344" s="1">
        <f t="shared" si="474"/>
        <v>0</v>
      </c>
      <c r="DK344" s="1">
        <f t="shared" si="474"/>
        <v>0</v>
      </c>
      <c r="DL344" s="1">
        <f t="shared" si="474"/>
        <v>0</v>
      </c>
      <c r="DM344" s="1">
        <f t="shared" si="474"/>
        <v>0</v>
      </c>
      <c r="DN344" s="1">
        <f t="shared" si="474"/>
        <v>0</v>
      </c>
      <c r="DO344" s="1">
        <f t="shared" si="474"/>
        <v>0</v>
      </c>
      <c r="DP344" s="25"/>
      <c r="DS344" s="26"/>
      <c r="DT344" s="26"/>
      <c r="DU344" s="142"/>
      <c r="DV344" s="26"/>
      <c r="DW344" s="48">
        <v>331</v>
      </c>
      <c r="DX344" s="26" t="str">
        <f>IFERROR(INDEX(AT$11:AT$2000,_xlfn.AGGREGATE(15,6,(ROW(AT$11:AT$2000)-ROW(AT$11)+1)/($AU$11:$AU$2000=$DY$8),ROWS(DX$11:DX344))),"")</f>
        <v/>
      </c>
      <c r="DY344" s="4" t="str">
        <f>IFERROR(INDEX(AU$11:AU$2000,_xlfn.AGGREGATE(15,6,(ROW(AU$11:AU$2000)-ROW(AU$11)+1)/($AU$11:$AU$2000=$DY$8),ROWS(DY$11:DY344))),"")</f>
        <v/>
      </c>
      <c r="DZ344" s="26" t="str">
        <f>IFERROR(INDEX(AV$11:AV$2000,_xlfn.AGGREGATE(15,6,(ROW(AV$11:AV$2000)-ROW(AV$11)+1)/($AU$11:$AU$2000=$DY$8),ROWS(DZ$11:DZ344))),"")</f>
        <v/>
      </c>
      <c r="EA344" s="26" t="str">
        <f>IFERROR(INDEX(AW$11:AW$2000,_xlfn.AGGREGATE(15,6,(ROW(AW$11:AW$2000)-ROW(AW$11)+1)/($AU$11:$AU$2000=$DY$8),ROWS(EA$11:EA344))),"")</f>
        <v/>
      </c>
      <c r="EB344" s="26" t="str">
        <f>IFERROR(INDEX(AX$11:AX$2000,_xlfn.AGGREGATE(15,6,(ROW(AX$11:AX$2000)-ROW(AX$11)+1)/($AU$11:$AU$2000=$DY$8),ROWS(EB$11:EB344))),"")</f>
        <v/>
      </c>
      <c r="EC344" s="26" t="str">
        <f>IFERROR(INDEX(AY$11:AY$2000,_xlfn.AGGREGATE(15,6,(ROW(AY$11:AY$2000)-ROW(AY$11)+1)/($AU$11:$AU$2000=$DY$8),ROWS(EC$11:EC344))),"")</f>
        <v/>
      </c>
      <c r="ED344" s="26" t="str">
        <f>IFERROR(INDEX(AZ$11:AZ$2000,_xlfn.AGGREGATE(15,6,(ROW(AZ$11:AZ$2000)-ROW(AZ$11)+1)/($AU$11:$AU$2000=$DY$8),ROWS(ED$11:ED344))),"")</f>
        <v/>
      </c>
      <c r="EE344" s="26" t="str">
        <f>IFERROR(INDEX(BA$11:BA$2000,_xlfn.AGGREGATE(15,6,(ROW(BA$11:BA$2000)-ROW(BA$11)+1)/($AU$11:$AU$2000=$DY$8),ROWS(EE$11:EE344))),"")</f>
        <v/>
      </c>
      <c r="EF344" s="26" t="str">
        <f>IFERROR(INDEX(BB$11:BB$2000,_xlfn.AGGREGATE(15,6,(ROW(BB$11:BB$2000)-ROW(BB$11)+1)/($AU$11:$AU$2000=$DY$8),ROWS(EF$11:EF344))),"")</f>
        <v/>
      </c>
      <c r="EG344" s="26" t="str">
        <f>IFERROR(INDEX(BC$11:BC$2000,_xlfn.AGGREGATE(15,6,(ROW(BC$11:BC$2000)-ROW(BC$11)+1)/($AU$11:$AU$2000=$DY$8),ROWS(EG$11:EG344))),"")</f>
        <v/>
      </c>
      <c r="EH344" s="26" t="str">
        <f>IFERROR(INDEX(BD$11:BD$2000,_xlfn.AGGREGATE(15,6,(ROW(BD$11:BD$2000)-ROW(BD$11)+1)/($AU$11:$AU$2000=$DY$8),ROWS(EH$11:EH344))),"")</f>
        <v/>
      </c>
      <c r="EI344" s="26" t="str">
        <f>IFERROR(INDEX(BE$11:BE$2000,_xlfn.AGGREGATE(15,6,(ROW(BE$11:BE$2000)-ROW(BE$11)+1)/($AU$11:$AU$2000=$DY$8),ROWS(EI$11:EI344))),"")</f>
        <v/>
      </c>
      <c r="EJ344" s="26" t="str">
        <f>IFERROR(INDEX(BF$11:BF$2000,_xlfn.AGGREGATE(15,6,(ROW(BF$11:BF$2000)-ROW(BF$11)+1)/($AU$11:$AU$2000=$DY$8),ROWS(EJ$11:EJ344))),"")</f>
        <v/>
      </c>
      <c r="EK344" s="26" t="str">
        <f>IFERROR(INDEX(BG$11:BG$2000,_xlfn.AGGREGATE(15,6,(ROW(BG$11:BG$2000)-ROW(BG$11)+1)/($AU$11:$AU$2000=$DY$8),ROWS(EK$11:EK344))),"")</f>
        <v/>
      </c>
      <c r="EL344" s="26" t="str">
        <f>IFERROR(INDEX(BH$11:BH$2000,_xlfn.AGGREGATE(15,6,(ROW(BH$11:BH$2000)-ROW(BH$11)+1)/($AU$11:$AU$2000=$DY$8),ROWS(EL$11:EL344))),"")</f>
        <v/>
      </c>
      <c r="EM344" s="26" t="str">
        <f>IFERROR(INDEX(BI$11:BI$2000,_xlfn.AGGREGATE(15,6,(ROW(BI$11:BI$2000)-ROW(BI$11)+1)/($AU$11:$AU$2000=$DY$8),ROWS(EM$11:EM344))),"")</f>
        <v/>
      </c>
      <c r="EN344" s="26" t="str">
        <f>IFERROR(INDEX(BJ$11:BJ$2000,_xlfn.AGGREGATE(15,6,(ROW(BJ$11:BJ$2000)-ROW(BJ$11)+1)/($AU$11:$AU$2000=$DY$8),ROWS(EN$11:EN344))),"")</f>
        <v/>
      </c>
      <c r="EO344" s="26" t="str">
        <f>IFERROR(INDEX(BK$11:BK$2000,_xlfn.AGGREGATE(15,6,(ROW(BK$11:BK$2000)-ROW(BK$11)+1)/($AU$11:$AU$2000=$DY$8),ROWS(EO$11:EO344))),"")</f>
        <v/>
      </c>
      <c r="EP344" s="26" t="str">
        <f>IFERROR(INDEX(BL$11:BL$2000,_xlfn.AGGREGATE(15,6,(ROW(BL$11:BL$2000)-ROW(BL$11)+1)/($AU$11:$AU$2000=$DY$8),ROWS(EP$11:EP344))),"")</f>
        <v/>
      </c>
      <c r="EQ344" s="26" t="str">
        <f>IFERROR(INDEX(BM$11:BM$2000,_xlfn.AGGREGATE(15,6,(ROW(BM$11:BM$2000)-ROW(BM$11)+1)/($AU$11:$AU$2000=$DY$8),ROWS(EQ$11:EQ344))),"")</f>
        <v/>
      </c>
      <c r="ER344" s="26" t="str">
        <f>IFERROR(INDEX(BN$11:BN$2000,_xlfn.AGGREGATE(15,6,(ROW(BN$11:BN$2000)-ROW(BN$11)+1)/($AU$11:$AU$2000=$DY$8),ROWS(ER$11:ER344))),"")</f>
        <v/>
      </c>
      <c r="ES344" s="26" t="str">
        <f>IFERROR(INDEX(BO$11:BO$2000,_xlfn.AGGREGATE(15,6,(ROW(BO$11:BO$2000)-ROW(BO$11)+1)/($AU$11:$AU$2000=$DY$8),ROWS(ES$11:ES344))),"")</f>
        <v/>
      </c>
      <c r="ET344" s="63" t="str">
        <f>IFERROR(INDEX(BP$11:BP$2000,_xlfn.AGGREGATE(15,6,(ROW(BP$11:BP$2000)-ROW(BP$11)+1)/($AU$11:$AU$2000=$DY$8),ROWS(ET$11:ET344))),"")</f>
        <v/>
      </c>
      <c r="EU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49"/>
      <c r="FV344" s="21"/>
      <c r="FW344" s="25"/>
      <c r="FX344" s="25"/>
      <c r="FY344" s="25"/>
      <c r="FZ344" s="25"/>
      <c r="GA344" s="25"/>
      <c r="GB344" s="25"/>
      <c r="GC344" s="25"/>
      <c r="GD344" s="25"/>
      <c r="GE344" s="25"/>
      <c r="GF344" s="25"/>
      <c r="GG344" s="25"/>
      <c r="GH344" s="25"/>
      <c r="GI344" s="25"/>
      <c r="GJ344" s="25"/>
      <c r="GK344" s="25"/>
      <c r="GL344" s="25"/>
      <c r="GM344" s="25"/>
      <c r="GN344" s="25"/>
    </row>
    <row r="345" spans="14:196" x14ac:dyDescent="0.3">
      <c r="N345" s="2"/>
      <c r="O345" s="25"/>
      <c r="P345" s="25"/>
      <c r="Q345" s="25"/>
      <c r="R345" s="25"/>
      <c r="S345" s="25"/>
      <c r="T345" s="25"/>
      <c r="U345" s="25"/>
      <c r="V345" s="2"/>
      <c r="W345" s="2"/>
      <c r="X345" s="2"/>
      <c r="Y345" s="25"/>
      <c r="Z345" s="25"/>
      <c r="AA345" s="25"/>
      <c r="AB345" s="2"/>
      <c r="AC345" s="25"/>
      <c r="AD345" s="25"/>
      <c r="AE345" s="25"/>
      <c r="AF345" s="25"/>
      <c r="AG345" s="25"/>
      <c r="AH345" s="25"/>
      <c r="AI345" s="25"/>
      <c r="AJ345" s="25"/>
      <c r="AK345" s="25"/>
      <c r="AL345" s="25"/>
      <c r="AM345" s="25"/>
      <c r="AN345" s="25"/>
      <c r="AO345" s="25"/>
      <c r="AP345" s="25"/>
      <c r="AQ345" s="25"/>
      <c r="AR345" s="142"/>
      <c r="AS345" s="18">
        <v>17</v>
      </c>
      <c r="AT345" s="26" t="s">
        <v>122</v>
      </c>
      <c r="AU345" s="4" t="str">
        <f t="shared" si="444"/>
        <v>FAIL</v>
      </c>
      <c r="AV345" s="26">
        <v>1</v>
      </c>
      <c r="AW345" s="26">
        <v>3</v>
      </c>
      <c r="AX345" s="26">
        <v>3</v>
      </c>
      <c r="AY345" s="26">
        <v>1</v>
      </c>
      <c r="AZ345" s="26">
        <v>1</v>
      </c>
      <c r="BA345" s="26">
        <v>3</v>
      </c>
      <c r="BB345" s="26">
        <v>3</v>
      </c>
      <c r="BC345" s="26">
        <v>1</v>
      </c>
      <c r="BD345" s="26">
        <f t="shared" ref="BD345:BG345" si="480">BD312</f>
        <v>229</v>
      </c>
      <c r="BE345" s="26">
        <f t="shared" si="480"/>
        <v>246</v>
      </c>
      <c r="BF345" s="26">
        <f t="shared" si="480"/>
        <v>263</v>
      </c>
      <c r="BG345" s="63">
        <f t="shared" si="480"/>
        <v>17</v>
      </c>
      <c r="BH345" s="26"/>
      <c r="BI345" s="138">
        <f t="shared" si="446"/>
        <v>229</v>
      </c>
      <c r="BJ345" s="138">
        <f t="shared" si="447"/>
        <v>492</v>
      </c>
      <c r="BK345" s="138">
        <f t="shared" si="448"/>
        <v>755</v>
      </c>
      <c r="BL345" s="138">
        <f t="shared" si="449"/>
        <v>984</v>
      </c>
      <c r="BM345" s="138">
        <f t="shared" si="450"/>
        <v>1213</v>
      </c>
      <c r="BN345" s="138">
        <f t="shared" si="451"/>
        <v>1476</v>
      </c>
      <c r="BO345" s="138">
        <f t="shared" si="452"/>
        <v>1739</v>
      </c>
      <c r="BP345" s="138">
        <f t="shared" si="453"/>
        <v>0</v>
      </c>
      <c r="BQ345" s="26"/>
      <c r="BR345" s="26" t="str">
        <f t="shared" si="443"/>
        <v>yes2</v>
      </c>
      <c r="BS345" s="26" t="str">
        <f t="shared" si="462"/>
        <v>Int</v>
      </c>
      <c r="BT345" s="26"/>
      <c r="BU345" s="26"/>
      <c r="BV345" s="1">
        <f t="shared" si="470"/>
        <v>0</v>
      </c>
      <c r="BW345" s="1">
        <f t="shared" si="470"/>
        <v>0</v>
      </c>
      <c r="BX345" s="1">
        <f t="shared" si="470"/>
        <v>0</v>
      </c>
      <c r="BY345" s="1">
        <f t="shared" si="470"/>
        <v>0</v>
      </c>
      <c r="BZ345" s="1">
        <f t="shared" si="470"/>
        <v>0</v>
      </c>
      <c r="CA345" s="1">
        <f t="shared" si="470"/>
        <v>0</v>
      </c>
      <c r="CB345" s="1">
        <f t="shared" si="470"/>
        <v>0</v>
      </c>
      <c r="CC345" s="1">
        <f t="shared" si="470"/>
        <v>0</v>
      </c>
      <c r="CD345" s="1">
        <f t="shared" si="470"/>
        <v>0</v>
      </c>
      <c r="CE345" s="1">
        <f t="shared" si="470"/>
        <v>0</v>
      </c>
      <c r="CF345" s="1">
        <f t="shared" si="471"/>
        <v>0</v>
      </c>
      <c r="CG345" s="1">
        <f t="shared" si="471"/>
        <v>0</v>
      </c>
      <c r="CH345" s="1">
        <f t="shared" si="471"/>
        <v>1</v>
      </c>
      <c r="CI345" s="1">
        <f t="shared" si="471"/>
        <v>0</v>
      </c>
      <c r="CJ345" s="1">
        <f t="shared" si="471"/>
        <v>0</v>
      </c>
      <c r="CK345" s="1">
        <f t="shared" si="471"/>
        <v>0</v>
      </c>
      <c r="CL345" s="1">
        <f t="shared" si="471"/>
        <v>0</v>
      </c>
      <c r="CM345" s="1">
        <f t="shared" si="471"/>
        <v>0</v>
      </c>
      <c r="CN345" s="1">
        <f t="shared" si="471"/>
        <v>0</v>
      </c>
      <c r="CO345" s="1">
        <f t="shared" si="471"/>
        <v>0</v>
      </c>
      <c r="CP345" s="1">
        <f t="shared" si="472"/>
        <v>0</v>
      </c>
      <c r="CQ345" s="1">
        <f t="shared" si="472"/>
        <v>0</v>
      </c>
      <c r="CR345" s="1">
        <f t="shared" si="472"/>
        <v>0</v>
      </c>
      <c r="CS345" s="1">
        <f t="shared" si="472"/>
        <v>0</v>
      </c>
      <c r="CT345" s="1">
        <f t="shared" si="472"/>
        <v>0</v>
      </c>
      <c r="CU345" s="1">
        <f t="shared" si="472"/>
        <v>0</v>
      </c>
      <c r="CV345" s="1">
        <f t="shared" si="472"/>
        <v>0</v>
      </c>
      <c r="CW345" s="1">
        <f t="shared" si="472"/>
        <v>0</v>
      </c>
      <c r="CX345" s="1">
        <f t="shared" si="472"/>
        <v>0</v>
      </c>
      <c r="CY345" s="1">
        <f t="shared" si="472"/>
        <v>0</v>
      </c>
      <c r="CZ345" s="1">
        <f t="shared" si="473"/>
        <v>0</v>
      </c>
      <c r="DA345" s="1">
        <f t="shared" si="473"/>
        <v>0</v>
      </c>
      <c r="DB345" s="1">
        <f t="shared" si="473"/>
        <v>0</v>
      </c>
      <c r="DC345" s="1">
        <f t="shared" si="473"/>
        <v>0</v>
      </c>
      <c r="DD345" s="1">
        <f t="shared" si="473"/>
        <v>0</v>
      </c>
      <c r="DE345" s="1">
        <f t="shared" si="473"/>
        <v>0</v>
      </c>
      <c r="DF345" s="1">
        <f t="shared" si="473"/>
        <v>0</v>
      </c>
      <c r="DG345" s="1">
        <f t="shared" si="473"/>
        <v>0</v>
      </c>
      <c r="DH345" s="1">
        <f t="shared" si="473"/>
        <v>0</v>
      </c>
      <c r="DI345" s="1">
        <f t="shared" si="473"/>
        <v>0</v>
      </c>
      <c r="DJ345" s="1">
        <f t="shared" si="474"/>
        <v>0</v>
      </c>
      <c r="DK345" s="1">
        <f t="shared" si="474"/>
        <v>0</v>
      </c>
      <c r="DL345" s="1">
        <f t="shared" si="474"/>
        <v>0</v>
      </c>
      <c r="DM345" s="1">
        <f t="shared" si="474"/>
        <v>0</v>
      </c>
      <c r="DN345" s="1">
        <f t="shared" si="474"/>
        <v>0</v>
      </c>
      <c r="DO345" s="1">
        <f t="shared" si="474"/>
        <v>0</v>
      </c>
      <c r="DP345" s="25"/>
      <c r="DS345" s="26"/>
      <c r="DT345" s="26"/>
      <c r="DU345" s="142"/>
      <c r="DV345" s="26"/>
      <c r="DW345" s="48">
        <v>332</v>
      </c>
      <c r="DX345" s="26" t="str">
        <f>IFERROR(INDEX(AT$11:AT$2000,_xlfn.AGGREGATE(15,6,(ROW(AT$11:AT$2000)-ROW(AT$11)+1)/($AU$11:$AU$2000=$DY$8),ROWS(DX$11:DX345))),"")</f>
        <v/>
      </c>
      <c r="DY345" s="4" t="str">
        <f>IFERROR(INDEX(AU$11:AU$2000,_xlfn.AGGREGATE(15,6,(ROW(AU$11:AU$2000)-ROW(AU$11)+1)/($AU$11:$AU$2000=$DY$8),ROWS(DY$11:DY345))),"")</f>
        <v/>
      </c>
      <c r="DZ345" s="26" t="str">
        <f>IFERROR(INDEX(AV$11:AV$2000,_xlfn.AGGREGATE(15,6,(ROW(AV$11:AV$2000)-ROW(AV$11)+1)/($AU$11:$AU$2000=$DY$8),ROWS(DZ$11:DZ345))),"")</f>
        <v/>
      </c>
      <c r="EA345" s="26" t="str">
        <f>IFERROR(INDEX(AW$11:AW$2000,_xlfn.AGGREGATE(15,6,(ROW(AW$11:AW$2000)-ROW(AW$11)+1)/($AU$11:$AU$2000=$DY$8),ROWS(EA$11:EA345))),"")</f>
        <v/>
      </c>
      <c r="EB345" s="26" t="str">
        <f>IFERROR(INDEX(AX$11:AX$2000,_xlfn.AGGREGATE(15,6,(ROW(AX$11:AX$2000)-ROW(AX$11)+1)/($AU$11:$AU$2000=$DY$8),ROWS(EB$11:EB345))),"")</f>
        <v/>
      </c>
      <c r="EC345" s="26" t="str">
        <f>IFERROR(INDEX(AY$11:AY$2000,_xlfn.AGGREGATE(15,6,(ROW(AY$11:AY$2000)-ROW(AY$11)+1)/($AU$11:$AU$2000=$DY$8),ROWS(EC$11:EC345))),"")</f>
        <v/>
      </c>
      <c r="ED345" s="26" t="str">
        <f>IFERROR(INDEX(AZ$11:AZ$2000,_xlfn.AGGREGATE(15,6,(ROW(AZ$11:AZ$2000)-ROW(AZ$11)+1)/($AU$11:$AU$2000=$DY$8),ROWS(ED$11:ED345))),"")</f>
        <v/>
      </c>
      <c r="EE345" s="26" t="str">
        <f>IFERROR(INDEX(BA$11:BA$2000,_xlfn.AGGREGATE(15,6,(ROW(BA$11:BA$2000)-ROW(BA$11)+1)/($AU$11:$AU$2000=$DY$8),ROWS(EE$11:EE345))),"")</f>
        <v/>
      </c>
      <c r="EF345" s="26" t="str">
        <f>IFERROR(INDEX(BB$11:BB$2000,_xlfn.AGGREGATE(15,6,(ROW(BB$11:BB$2000)-ROW(BB$11)+1)/($AU$11:$AU$2000=$DY$8),ROWS(EF$11:EF345))),"")</f>
        <v/>
      </c>
      <c r="EG345" s="26" t="str">
        <f>IFERROR(INDEX(BC$11:BC$2000,_xlfn.AGGREGATE(15,6,(ROW(BC$11:BC$2000)-ROW(BC$11)+1)/($AU$11:$AU$2000=$DY$8),ROWS(EG$11:EG345))),"")</f>
        <v/>
      </c>
      <c r="EH345" s="26" t="str">
        <f>IFERROR(INDEX(BD$11:BD$2000,_xlfn.AGGREGATE(15,6,(ROW(BD$11:BD$2000)-ROW(BD$11)+1)/($AU$11:$AU$2000=$DY$8),ROWS(EH$11:EH345))),"")</f>
        <v/>
      </c>
      <c r="EI345" s="26" t="str">
        <f>IFERROR(INDEX(BE$11:BE$2000,_xlfn.AGGREGATE(15,6,(ROW(BE$11:BE$2000)-ROW(BE$11)+1)/($AU$11:$AU$2000=$DY$8),ROWS(EI$11:EI345))),"")</f>
        <v/>
      </c>
      <c r="EJ345" s="26" t="str">
        <f>IFERROR(INDEX(BF$11:BF$2000,_xlfn.AGGREGATE(15,6,(ROW(BF$11:BF$2000)-ROW(BF$11)+1)/($AU$11:$AU$2000=$DY$8),ROWS(EJ$11:EJ345))),"")</f>
        <v/>
      </c>
      <c r="EK345" s="26" t="str">
        <f>IFERROR(INDEX(BG$11:BG$2000,_xlfn.AGGREGATE(15,6,(ROW(BG$11:BG$2000)-ROW(BG$11)+1)/($AU$11:$AU$2000=$DY$8),ROWS(EK$11:EK345))),"")</f>
        <v/>
      </c>
      <c r="EL345" s="26" t="str">
        <f>IFERROR(INDEX(BH$11:BH$2000,_xlfn.AGGREGATE(15,6,(ROW(BH$11:BH$2000)-ROW(BH$11)+1)/($AU$11:$AU$2000=$DY$8),ROWS(EL$11:EL345))),"")</f>
        <v/>
      </c>
      <c r="EM345" s="26" t="str">
        <f>IFERROR(INDEX(BI$11:BI$2000,_xlfn.AGGREGATE(15,6,(ROW(BI$11:BI$2000)-ROW(BI$11)+1)/($AU$11:$AU$2000=$DY$8),ROWS(EM$11:EM345))),"")</f>
        <v/>
      </c>
      <c r="EN345" s="26" t="str">
        <f>IFERROR(INDEX(BJ$11:BJ$2000,_xlfn.AGGREGATE(15,6,(ROW(BJ$11:BJ$2000)-ROW(BJ$11)+1)/($AU$11:$AU$2000=$DY$8),ROWS(EN$11:EN345))),"")</f>
        <v/>
      </c>
      <c r="EO345" s="26" t="str">
        <f>IFERROR(INDEX(BK$11:BK$2000,_xlfn.AGGREGATE(15,6,(ROW(BK$11:BK$2000)-ROW(BK$11)+1)/($AU$11:$AU$2000=$DY$8),ROWS(EO$11:EO345))),"")</f>
        <v/>
      </c>
      <c r="EP345" s="26" t="str">
        <f>IFERROR(INDEX(BL$11:BL$2000,_xlfn.AGGREGATE(15,6,(ROW(BL$11:BL$2000)-ROW(BL$11)+1)/($AU$11:$AU$2000=$DY$8),ROWS(EP$11:EP345))),"")</f>
        <v/>
      </c>
      <c r="EQ345" s="26" t="str">
        <f>IFERROR(INDEX(BM$11:BM$2000,_xlfn.AGGREGATE(15,6,(ROW(BM$11:BM$2000)-ROW(BM$11)+1)/($AU$11:$AU$2000=$DY$8),ROWS(EQ$11:EQ345))),"")</f>
        <v/>
      </c>
      <c r="ER345" s="26" t="str">
        <f>IFERROR(INDEX(BN$11:BN$2000,_xlfn.AGGREGATE(15,6,(ROW(BN$11:BN$2000)-ROW(BN$11)+1)/($AU$11:$AU$2000=$DY$8),ROWS(ER$11:ER345))),"")</f>
        <v/>
      </c>
      <c r="ES345" s="26" t="str">
        <f>IFERROR(INDEX(BO$11:BO$2000,_xlfn.AGGREGATE(15,6,(ROW(BO$11:BO$2000)-ROW(BO$11)+1)/($AU$11:$AU$2000=$DY$8),ROWS(ES$11:ES345))),"")</f>
        <v/>
      </c>
      <c r="ET345" s="63" t="str">
        <f>IFERROR(INDEX(BP$11:BP$2000,_xlfn.AGGREGATE(15,6,(ROW(BP$11:BP$2000)-ROW(BP$11)+1)/($AU$11:$AU$2000=$DY$8),ROWS(ET$11:ET345))),"")</f>
        <v/>
      </c>
      <c r="EU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49"/>
      <c r="FV345" s="21"/>
      <c r="FW345" s="25"/>
      <c r="FX345" s="25"/>
      <c r="FY345" s="25"/>
      <c r="FZ345" s="25"/>
      <c r="GA345" s="25"/>
      <c r="GB345" s="25"/>
      <c r="GC345" s="25"/>
      <c r="GD345" s="25"/>
      <c r="GE345" s="25"/>
      <c r="GF345" s="25"/>
      <c r="GG345" s="25"/>
      <c r="GH345" s="25"/>
      <c r="GI345" s="25"/>
      <c r="GJ345" s="25"/>
      <c r="GK345" s="25"/>
      <c r="GL345" s="25"/>
      <c r="GM345" s="25"/>
      <c r="GN345" s="25"/>
    </row>
    <row r="346" spans="14:196" x14ac:dyDescent="0.3">
      <c r="N346" s="2"/>
      <c r="O346" s="25"/>
      <c r="P346" s="25"/>
      <c r="Q346" s="25"/>
      <c r="R346" s="25"/>
      <c r="S346" s="25"/>
      <c r="T346" s="25"/>
      <c r="U346" s="25"/>
      <c r="V346" s="2"/>
      <c r="W346" s="2"/>
      <c r="X346" s="2"/>
      <c r="Y346" s="25"/>
      <c r="Z346" s="25"/>
      <c r="AA346" s="25"/>
      <c r="AB346" s="2"/>
      <c r="AC346" s="25"/>
      <c r="AD346" s="25"/>
      <c r="AE346" s="25"/>
      <c r="AF346" s="25"/>
      <c r="AG346" s="25"/>
      <c r="AH346" s="25"/>
      <c r="AI346" s="25"/>
      <c r="AJ346" s="25"/>
      <c r="AK346" s="25"/>
      <c r="AL346" s="25"/>
      <c r="AM346" s="25"/>
      <c r="AN346" s="25"/>
      <c r="AO346" s="25"/>
      <c r="AP346" s="25"/>
      <c r="AQ346" s="25"/>
      <c r="AR346" s="142"/>
      <c r="AS346" s="18">
        <v>18</v>
      </c>
      <c r="AT346" s="26" t="s">
        <v>122</v>
      </c>
      <c r="AU346" s="4" t="str">
        <f t="shared" si="444"/>
        <v>FAIL</v>
      </c>
      <c r="AV346" s="26">
        <v>1</v>
      </c>
      <c r="AW346" s="26">
        <v>3</v>
      </c>
      <c r="AX346" s="26">
        <v>3</v>
      </c>
      <c r="AY346" s="26">
        <v>1</v>
      </c>
      <c r="AZ346" s="26">
        <v>1</v>
      </c>
      <c r="BA346" s="26">
        <v>3</v>
      </c>
      <c r="BB346" s="26">
        <v>3</v>
      </c>
      <c r="BC346" s="26">
        <v>1</v>
      </c>
      <c r="BD346" s="26">
        <f t="shared" ref="BD346:BG346" si="481">BD313</f>
        <v>228</v>
      </c>
      <c r="BE346" s="26">
        <f t="shared" si="481"/>
        <v>246</v>
      </c>
      <c r="BF346" s="26">
        <f t="shared" si="481"/>
        <v>264</v>
      </c>
      <c r="BG346" s="63">
        <f t="shared" si="481"/>
        <v>18</v>
      </c>
      <c r="BH346" s="26"/>
      <c r="BI346" s="138">
        <f t="shared" si="446"/>
        <v>228</v>
      </c>
      <c r="BJ346" s="138">
        <f t="shared" si="447"/>
        <v>492</v>
      </c>
      <c r="BK346" s="138">
        <f t="shared" si="448"/>
        <v>756</v>
      </c>
      <c r="BL346" s="138">
        <f t="shared" si="449"/>
        <v>984</v>
      </c>
      <c r="BM346" s="138">
        <f t="shared" si="450"/>
        <v>1212</v>
      </c>
      <c r="BN346" s="138">
        <f t="shared" si="451"/>
        <v>1476</v>
      </c>
      <c r="BO346" s="138">
        <f t="shared" si="452"/>
        <v>1740</v>
      </c>
      <c r="BP346" s="138">
        <f t="shared" si="453"/>
        <v>0</v>
      </c>
      <c r="BQ346" s="26"/>
      <c r="BR346" s="26" t="str">
        <f t="shared" si="443"/>
        <v>yes2</v>
      </c>
      <c r="BS346" s="26" t="str">
        <f t="shared" si="462"/>
        <v>Int</v>
      </c>
      <c r="BT346" s="26"/>
      <c r="BU346" s="26"/>
      <c r="BV346" s="1">
        <f t="shared" si="470"/>
        <v>0</v>
      </c>
      <c r="BW346" s="1">
        <f t="shared" si="470"/>
        <v>0</v>
      </c>
      <c r="BX346" s="1">
        <f t="shared" si="470"/>
        <v>0</v>
      </c>
      <c r="BY346" s="1">
        <f t="shared" si="470"/>
        <v>0</v>
      </c>
      <c r="BZ346" s="1">
        <f t="shared" si="470"/>
        <v>0</v>
      </c>
      <c r="CA346" s="1">
        <f t="shared" si="470"/>
        <v>0</v>
      </c>
      <c r="CB346" s="1">
        <f t="shared" si="470"/>
        <v>0</v>
      </c>
      <c r="CC346" s="1">
        <f t="shared" si="470"/>
        <v>0</v>
      </c>
      <c r="CD346" s="1">
        <f t="shared" si="470"/>
        <v>0</v>
      </c>
      <c r="CE346" s="1">
        <f t="shared" si="470"/>
        <v>0</v>
      </c>
      <c r="CF346" s="1">
        <f t="shared" si="471"/>
        <v>0</v>
      </c>
      <c r="CG346" s="1">
        <f t="shared" si="471"/>
        <v>0</v>
      </c>
      <c r="CH346" s="1">
        <f t="shared" si="471"/>
        <v>1</v>
      </c>
      <c r="CI346" s="1">
        <f t="shared" si="471"/>
        <v>0</v>
      </c>
      <c r="CJ346" s="1">
        <f t="shared" si="471"/>
        <v>0</v>
      </c>
      <c r="CK346" s="1">
        <f t="shared" si="471"/>
        <v>0</v>
      </c>
      <c r="CL346" s="1">
        <f t="shared" si="471"/>
        <v>0</v>
      </c>
      <c r="CM346" s="1">
        <f t="shared" si="471"/>
        <v>0</v>
      </c>
      <c r="CN346" s="1">
        <f t="shared" si="471"/>
        <v>0</v>
      </c>
      <c r="CO346" s="1">
        <f t="shared" si="471"/>
        <v>0</v>
      </c>
      <c r="CP346" s="1">
        <f t="shared" si="472"/>
        <v>0</v>
      </c>
      <c r="CQ346" s="1">
        <f t="shared" si="472"/>
        <v>0</v>
      </c>
      <c r="CR346" s="1">
        <f t="shared" si="472"/>
        <v>0</v>
      </c>
      <c r="CS346" s="1">
        <f t="shared" si="472"/>
        <v>0</v>
      </c>
      <c r="CT346" s="1">
        <f t="shared" si="472"/>
        <v>0</v>
      </c>
      <c r="CU346" s="1">
        <f t="shared" si="472"/>
        <v>0</v>
      </c>
      <c r="CV346" s="1">
        <f t="shared" si="472"/>
        <v>0</v>
      </c>
      <c r="CW346" s="1">
        <f t="shared" si="472"/>
        <v>0</v>
      </c>
      <c r="CX346" s="1">
        <f t="shared" si="472"/>
        <v>0</v>
      </c>
      <c r="CY346" s="1">
        <f t="shared" si="472"/>
        <v>0</v>
      </c>
      <c r="CZ346" s="1">
        <f t="shared" si="473"/>
        <v>0</v>
      </c>
      <c r="DA346" s="1">
        <f t="shared" si="473"/>
        <v>0</v>
      </c>
      <c r="DB346" s="1">
        <f t="shared" si="473"/>
        <v>0</v>
      </c>
      <c r="DC346" s="1">
        <f t="shared" si="473"/>
        <v>0</v>
      </c>
      <c r="DD346" s="1">
        <f t="shared" si="473"/>
        <v>0</v>
      </c>
      <c r="DE346" s="1">
        <f t="shared" si="473"/>
        <v>0</v>
      </c>
      <c r="DF346" s="1">
        <f t="shared" si="473"/>
        <v>0</v>
      </c>
      <c r="DG346" s="1">
        <f t="shared" si="473"/>
        <v>0</v>
      </c>
      <c r="DH346" s="1">
        <f t="shared" si="473"/>
        <v>0</v>
      </c>
      <c r="DI346" s="1">
        <f t="shared" si="473"/>
        <v>0</v>
      </c>
      <c r="DJ346" s="1">
        <f t="shared" si="474"/>
        <v>0</v>
      </c>
      <c r="DK346" s="1">
        <f t="shared" si="474"/>
        <v>0</v>
      </c>
      <c r="DL346" s="1">
        <f t="shared" si="474"/>
        <v>0</v>
      </c>
      <c r="DM346" s="1">
        <f t="shared" si="474"/>
        <v>0</v>
      </c>
      <c r="DN346" s="1">
        <f t="shared" si="474"/>
        <v>0</v>
      </c>
      <c r="DO346" s="1">
        <f t="shared" si="474"/>
        <v>0</v>
      </c>
      <c r="DP346" s="25"/>
      <c r="DS346" s="26"/>
      <c r="DT346" s="26"/>
      <c r="DU346" s="142"/>
      <c r="DV346" s="26"/>
      <c r="DW346" s="48">
        <v>333</v>
      </c>
      <c r="DX346" s="26" t="str">
        <f>IFERROR(INDEX(AT$11:AT$2000,_xlfn.AGGREGATE(15,6,(ROW(AT$11:AT$2000)-ROW(AT$11)+1)/($AU$11:$AU$2000=$DY$8),ROWS(DX$11:DX346))),"")</f>
        <v/>
      </c>
      <c r="DY346" s="4" t="str">
        <f>IFERROR(INDEX(AU$11:AU$2000,_xlfn.AGGREGATE(15,6,(ROW(AU$11:AU$2000)-ROW(AU$11)+1)/($AU$11:$AU$2000=$DY$8),ROWS(DY$11:DY346))),"")</f>
        <v/>
      </c>
      <c r="DZ346" s="26" t="str">
        <f>IFERROR(INDEX(AV$11:AV$2000,_xlfn.AGGREGATE(15,6,(ROW(AV$11:AV$2000)-ROW(AV$11)+1)/($AU$11:$AU$2000=$DY$8),ROWS(DZ$11:DZ346))),"")</f>
        <v/>
      </c>
      <c r="EA346" s="26" t="str">
        <f>IFERROR(INDEX(AW$11:AW$2000,_xlfn.AGGREGATE(15,6,(ROW(AW$11:AW$2000)-ROW(AW$11)+1)/($AU$11:$AU$2000=$DY$8),ROWS(EA$11:EA346))),"")</f>
        <v/>
      </c>
      <c r="EB346" s="26" t="str">
        <f>IFERROR(INDEX(AX$11:AX$2000,_xlfn.AGGREGATE(15,6,(ROW(AX$11:AX$2000)-ROW(AX$11)+1)/($AU$11:$AU$2000=$DY$8),ROWS(EB$11:EB346))),"")</f>
        <v/>
      </c>
      <c r="EC346" s="26" t="str">
        <f>IFERROR(INDEX(AY$11:AY$2000,_xlfn.AGGREGATE(15,6,(ROW(AY$11:AY$2000)-ROW(AY$11)+1)/($AU$11:$AU$2000=$DY$8),ROWS(EC$11:EC346))),"")</f>
        <v/>
      </c>
      <c r="ED346" s="26" t="str">
        <f>IFERROR(INDEX(AZ$11:AZ$2000,_xlfn.AGGREGATE(15,6,(ROW(AZ$11:AZ$2000)-ROW(AZ$11)+1)/($AU$11:$AU$2000=$DY$8),ROWS(ED$11:ED346))),"")</f>
        <v/>
      </c>
      <c r="EE346" s="26" t="str">
        <f>IFERROR(INDEX(BA$11:BA$2000,_xlfn.AGGREGATE(15,6,(ROW(BA$11:BA$2000)-ROW(BA$11)+1)/($AU$11:$AU$2000=$DY$8),ROWS(EE$11:EE346))),"")</f>
        <v/>
      </c>
      <c r="EF346" s="26" t="str">
        <f>IFERROR(INDEX(BB$11:BB$2000,_xlfn.AGGREGATE(15,6,(ROW(BB$11:BB$2000)-ROW(BB$11)+1)/($AU$11:$AU$2000=$DY$8),ROWS(EF$11:EF346))),"")</f>
        <v/>
      </c>
      <c r="EG346" s="26" t="str">
        <f>IFERROR(INDEX(BC$11:BC$2000,_xlfn.AGGREGATE(15,6,(ROW(BC$11:BC$2000)-ROW(BC$11)+1)/($AU$11:$AU$2000=$DY$8),ROWS(EG$11:EG346))),"")</f>
        <v/>
      </c>
      <c r="EH346" s="26" t="str">
        <f>IFERROR(INDEX(BD$11:BD$2000,_xlfn.AGGREGATE(15,6,(ROW(BD$11:BD$2000)-ROW(BD$11)+1)/($AU$11:$AU$2000=$DY$8),ROWS(EH$11:EH346))),"")</f>
        <v/>
      </c>
      <c r="EI346" s="26" t="str">
        <f>IFERROR(INDEX(BE$11:BE$2000,_xlfn.AGGREGATE(15,6,(ROW(BE$11:BE$2000)-ROW(BE$11)+1)/($AU$11:$AU$2000=$DY$8),ROWS(EI$11:EI346))),"")</f>
        <v/>
      </c>
      <c r="EJ346" s="26" t="str">
        <f>IFERROR(INDEX(BF$11:BF$2000,_xlfn.AGGREGATE(15,6,(ROW(BF$11:BF$2000)-ROW(BF$11)+1)/($AU$11:$AU$2000=$DY$8),ROWS(EJ$11:EJ346))),"")</f>
        <v/>
      </c>
      <c r="EK346" s="26" t="str">
        <f>IFERROR(INDEX(BG$11:BG$2000,_xlfn.AGGREGATE(15,6,(ROW(BG$11:BG$2000)-ROW(BG$11)+1)/($AU$11:$AU$2000=$DY$8),ROWS(EK$11:EK346))),"")</f>
        <v/>
      </c>
      <c r="EL346" s="26" t="str">
        <f>IFERROR(INDEX(BH$11:BH$2000,_xlfn.AGGREGATE(15,6,(ROW(BH$11:BH$2000)-ROW(BH$11)+1)/($AU$11:$AU$2000=$DY$8),ROWS(EL$11:EL346))),"")</f>
        <v/>
      </c>
      <c r="EM346" s="26" t="str">
        <f>IFERROR(INDEX(BI$11:BI$2000,_xlfn.AGGREGATE(15,6,(ROW(BI$11:BI$2000)-ROW(BI$11)+1)/($AU$11:$AU$2000=$DY$8),ROWS(EM$11:EM346))),"")</f>
        <v/>
      </c>
      <c r="EN346" s="26" t="str">
        <f>IFERROR(INDEX(BJ$11:BJ$2000,_xlfn.AGGREGATE(15,6,(ROW(BJ$11:BJ$2000)-ROW(BJ$11)+1)/($AU$11:$AU$2000=$DY$8),ROWS(EN$11:EN346))),"")</f>
        <v/>
      </c>
      <c r="EO346" s="26" t="str">
        <f>IFERROR(INDEX(BK$11:BK$2000,_xlfn.AGGREGATE(15,6,(ROW(BK$11:BK$2000)-ROW(BK$11)+1)/($AU$11:$AU$2000=$DY$8),ROWS(EO$11:EO346))),"")</f>
        <v/>
      </c>
      <c r="EP346" s="26" t="str">
        <f>IFERROR(INDEX(BL$11:BL$2000,_xlfn.AGGREGATE(15,6,(ROW(BL$11:BL$2000)-ROW(BL$11)+1)/($AU$11:$AU$2000=$DY$8),ROWS(EP$11:EP346))),"")</f>
        <v/>
      </c>
      <c r="EQ346" s="26" t="str">
        <f>IFERROR(INDEX(BM$11:BM$2000,_xlfn.AGGREGATE(15,6,(ROW(BM$11:BM$2000)-ROW(BM$11)+1)/($AU$11:$AU$2000=$DY$8),ROWS(EQ$11:EQ346))),"")</f>
        <v/>
      </c>
      <c r="ER346" s="26" t="str">
        <f>IFERROR(INDEX(BN$11:BN$2000,_xlfn.AGGREGATE(15,6,(ROW(BN$11:BN$2000)-ROW(BN$11)+1)/($AU$11:$AU$2000=$DY$8),ROWS(ER$11:ER346))),"")</f>
        <v/>
      </c>
      <c r="ES346" s="26" t="str">
        <f>IFERROR(INDEX(BO$11:BO$2000,_xlfn.AGGREGATE(15,6,(ROW(BO$11:BO$2000)-ROW(BO$11)+1)/($AU$11:$AU$2000=$DY$8),ROWS(ES$11:ES346))),"")</f>
        <v/>
      </c>
      <c r="ET346" s="63" t="str">
        <f>IFERROR(INDEX(BP$11:BP$2000,_xlfn.AGGREGATE(15,6,(ROW(BP$11:BP$2000)-ROW(BP$11)+1)/($AU$11:$AU$2000=$DY$8),ROWS(ET$11:ET346))),"")</f>
        <v/>
      </c>
      <c r="EU346" s="25"/>
      <c r="EX346" s="25"/>
      <c r="EY346" s="25"/>
      <c r="EZ346" s="25"/>
      <c r="FA346" s="25"/>
      <c r="FB346" s="25"/>
      <c r="FC346" s="25"/>
      <c r="FD346" s="25"/>
      <c r="FE346" s="25"/>
      <c r="FF346" s="25"/>
      <c r="FG346" s="25"/>
      <c r="FH346" s="25"/>
      <c r="FI346" s="25"/>
      <c r="FJ346" s="25"/>
      <c r="FK346" s="25"/>
      <c r="FL346" s="25"/>
      <c r="FM346" s="25"/>
      <c r="FN346" s="25"/>
      <c r="FO346" s="25"/>
      <c r="FP346" s="25"/>
      <c r="FQ346" s="25"/>
      <c r="FR346" s="25"/>
      <c r="FS346" s="25"/>
      <c r="FT346" s="25"/>
      <c r="FU346" s="49"/>
      <c r="FV346" s="21"/>
      <c r="FW346" s="25"/>
      <c r="FX346" s="25"/>
      <c r="FY346" s="25"/>
      <c r="FZ346" s="25"/>
      <c r="GA346" s="25"/>
      <c r="GB346" s="25"/>
      <c r="GC346" s="25"/>
      <c r="GD346" s="25"/>
      <c r="GE346" s="25"/>
      <c r="GF346" s="25"/>
      <c r="GG346" s="25"/>
      <c r="GH346" s="25"/>
      <c r="GI346" s="25"/>
      <c r="GJ346" s="25"/>
      <c r="GK346" s="25"/>
      <c r="GL346" s="25"/>
      <c r="GM346" s="25"/>
      <c r="GN346" s="25"/>
    </row>
    <row r="347" spans="14:196" x14ac:dyDescent="0.3">
      <c r="N347" s="2"/>
      <c r="O347" s="25"/>
      <c r="P347" s="25"/>
      <c r="Q347" s="25"/>
      <c r="R347" s="25"/>
      <c r="S347" s="25"/>
      <c r="T347" s="25"/>
      <c r="U347" s="25"/>
      <c r="V347" s="2"/>
      <c r="W347" s="2"/>
      <c r="X347" s="2"/>
      <c r="Y347" s="25"/>
      <c r="Z347" s="25"/>
      <c r="AA347" s="25"/>
      <c r="AB347" s="2"/>
      <c r="AC347" s="25"/>
      <c r="AD347" s="25"/>
      <c r="AE347" s="25"/>
      <c r="AF347" s="25"/>
      <c r="AG347" s="25"/>
      <c r="AH347" s="25"/>
      <c r="AI347" s="25"/>
      <c r="AJ347" s="25"/>
      <c r="AK347" s="25"/>
      <c r="AL347" s="25"/>
      <c r="AM347" s="25"/>
      <c r="AN347" s="25"/>
      <c r="AO347" s="25"/>
      <c r="AP347" s="25"/>
      <c r="AQ347" s="25"/>
      <c r="AR347" s="142"/>
      <c r="AS347" s="18">
        <v>19</v>
      </c>
      <c r="AT347" s="26" t="s">
        <v>122</v>
      </c>
      <c r="AU347" s="4" t="str">
        <f t="shared" si="444"/>
        <v>FAIL</v>
      </c>
      <c r="AV347" s="26">
        <v>1</v>
      </c>
      <c r="AW347" s="26">
        <v>3</v>
      </c>
      <c r="AX347" s="26">
        <v>3</v>
      </c>
      <c r="AY347" s="26">
        <v>1</v>
      </c>
      <c r="AZ347" s="26">
        <v>1</v>
      </c>
      <c r="BA347" s="26">
        <v>3</v>
      </c>
      <c r="BB347" s="26">
        <v>3</v>
      </c>
      <c r="BC347" s="26">
        <v>1</v>
      </c>
      <c r="BD347" s="26">
        <f t="shared" ref="BD347:BG347" si="482">BD314</f>
        <v>227</v>
      </c>
      <c r="BE347" s="26">
        <f t="shared" si="482"/>
        <v>246</v>
      </c>
      <c r="BF347" s="26">
        <f t="shared" si="482"/>
        <v>265</v>
      </c>
      <c r="BG347" s="63">
        <f t="shared" si="482"/>
        <v>19</v>
      </c>
      <c r="BH347" s="26"/>
      <c r="BI347" s="138">
        <f t="shared" si="446"/>
        <v>227</v>
      </c>
      <c r="BJ347" s="138">
        <f t="shared" si="447"/>
        <v>492</v>
      </c>
      <c r="BK347" s="138">
        <f t="shared" si="448"/>
        <v>757</v>
      </c>
      <c r="BL347" s="138">
        <f t="shared" si="449"/>
        <v>984</v>
      </c>
      <c r="BM347" s="138">
        <f t="shared" si="450"/>
        <v>1211</v>
      </c>
      <c r="BN347" s="138">
        <f t="shared" si="451"/>
        <v>1476</v>
      </c>
      <c r="BO347" s="138">
        <f t="shared" si="452"/>
        <v>1741</v>
      </c>
      <c r="BP347" s="138">
        <f t="shared" si="453"/>
        <v>0</v>
      </c>
      <c r="BQ347" s="26"/>
      <c r="BR347" s="26" t="str">
        <f t="shared" si="443"/>
        <v>yes2</v>
      </c>
      <c r="BS347" s="26" t="str">
        <f t="shared" si="462"/>
        <v>Int</v>
      </c>
      <c r="BT347" s="26"/>
      <c r="BU347" s="26"/>
      <c r="BV347" s="1">
        <f t="shared" si="470"/>
        <v>0</v>
      </c>
      <c r="BW347" s="1">
        <f t="shared" si="470"/>
        <v>0</v>
      </c>
      <c r="BX347" s="1">
        <f t="shared" si="470"/>
        <v>0</v>
      </c>
      <c r="BY347" s="1">
        <f t="shared" si="470"/>
        <v>0</v>
      </c>
      <c r="BZ347" s="1">
        <f t="shared" si="470"/>
        <v>0</v>
      </c>
      <c r="CA347" s="1">
        <f t="shared" si="470"/>
        <v>0</v>
      </c>
      <c r="CB347" s="1">
        <f t="shared" si="470"/>
        <v>0</v>
      </c>
      <c r="CC347" s="1">
        <f t="shared" si="470"/>
        <v>0</v>
      </c>
      <c r="CD347" s="1">
        <f t="shared" si="470"/>
        <v>0</v>
      </c>
      <c r="CE347" s="1">
        <f t="shared" si="470"/>
        <v>0</v>
      </c>
      <c r="CF347" s="1">
        <f t="shared" si="471"/>
        <v>0</v>
      </c>
      <c r="CG347" s="1">
        <f t="shared" si="471"/>
        <v>0</v>
      </c>
      <c r="CH347" s="1">
        <f t="shared" si="471"/>
        <v>1</v>
      </c>
      <c r="CI347" s="1">
        <f t="shared" si="471"/>
        <v>0</v>
      </c>
      <c r="CJ347" s="1">
        <f t="shared" si="471"/>
        <v>0</v>
      </c>
      <c r="CK347" s="1">
        <f t="shared" si="471"/>
        <v>0</v>
      </c>
      <c r="CL347" s="1">
        <f t="shared" si="471"/>
        <v>0</v>
      </c>
      <c r="CM347" s="1">
        <f t="shared" si="471"/>
        <v>0</v>
      </c>
      <c r="CN347" s="1">
        <f t="shared" si="471"/>
        <v>0</v>
      </c>
      <c r="CO347" s="1">
        <f t="shared" si="471"/>
        <v>0</v>
      </c>
      <c r="CP347" s="1">
        <f t="shared" si="472"/>
        <v>0</v>
      </c>
      <c r="CQ347" s="1">
        <f t="shared" si="472"/>
        <v>0</v>
      </c>
      <c r="CR347" s="1">
        <f t="shared" si="472"/>
        <v>0</v>
      </c>
      <c r="CS347" s="1">
        <f t="shared" si="472"/>
        <v>0</v>
      </c>
      <c r="CT347" s="1">
        <f t="shared" si="472"/>
        <v>0</v>
      </c>
      <c r="CU347" s="1">
        <f t="shared" si="472"/>
        <v>0</v>
      </c>
      <c r="CV347" s="1">
        <f t="shared" si="472"/>
        <v>0</v>
      </c>
      <c r="CW347" s="1">
        <f t="shared" si="472"/>
        <v>0</v>
      </c>
      <c r="CX347" s="1">
        <f t="shared" si="472"/>
        <v>0</v>
      </c>
      <c r="CY347" s="1">
        <f t="shared" si="472"/>
        <v>0</v>
      </c>
      <c r="CZ347" s="1">
        <f t="shared" si="473"/>
        <v>0</v>
      </c>
      <c r="DA347" s="1">
        <f t="shared" si="473"/>
        <v>0</v>
      </c>
      <c r="DB347" s="1">
        <f t="shared" si="473"/>
        <v>0</v>
      </c>
      <c r="DC347" s="1">
        <f t="shared" si="473"/>
        <v>0</v>
      </c>
      <c r="DD347" s="1">
        <f t="shared" si="473"/>
        <v>0</v>
      </c>
      <c r="DE347" s="1">
        <f t="shared" si="473"/>
        <v>0</v>
      </c>
      <c r="DF347" s="1">
        <f t="shared" si="473"/>
        <v>0</v>
      </c>
      <c r="DG347" s="1">
        <f t="shared" si="473"/>
        <v>0</v>
      </c>
      <c r="DH347" s="1">
        <f t="shared" si="473"/>
        <v>0</v>
      </c>
      <c r="DI347" s="1">
        <f t="shared" si="473"/>
        <v>0</v>
      </c>
      <c r="DJ347" s="1">
        <f t="shared" si="474"/>
        <v>0</v>
      </c>
      <c r="DK347" s="1">
        <f t="shared" si="474"/>
        <v>0</v>
      </c>
      <c r="DL347" s="1">
        <f t="shared" si="474"/>
        <v>0</v>
      </c>
      <c r="DM347" s="1">
        <f t="shared" si="474"/>
        <v>0</v>
      </c>
      <c r="DN347" s="1">
        <f t="shared" si="474"/>
        <v>0</v>
      </c>
      <c r="DO347" s="1">
        <f t="shared" si="474"/>
        <v>0</v>
      </c>
      <c r="DP347" s="25"/>
      <c r="DS347" s="26"/>
      <c r="DT347" s="26"/>
      <c r="DU347" s="142"/>
      <c r="DV347" s="26"/>
      <c r="DW347" s="48">
        <v>334</v>
      </c>
      <c r="DX347" s="26" t="str">
        <f>IFERROR(INDEX(AT$11:AT$2000,_xlfn.AGGREGATE(15,6,(ROW(AT$11:AT$2000)-ROW(AT$11)+1)/($AU$11:$AU$2000=$DY$8),ROWS(DX$11:DX347))),"")</f>
        <v/>
      </c>
      <c r="DY347" s="4" t="str">
        <f>IFERROR(INDEX(AU$11:AU$2000,_xlfn.AGGREGATE(15,6,(ROW(AU$11:AU$2000)-ROW(AU$11)+1)/($AU$11:$AU$2000=$DY$8),ROWS(DY$11:DY347))),"")</f>
        <v/>
      </c>
      <c r="DZ347" s="26" t="str">
        <f>IFERROR(INDEX(AV$11:AV$2000,_xlfn.AGGREGATE(15,6,(ROW(AV$11:AV$2000)-ROW(AV$11)+1)/($AU$11:$AU$2000=$DY$8),ROWS(DZ$11:DZ347))),"")</f>
        <v/>
      </c>
      <c r="EA347" s="26" t="str">
        <f>IFERROR(INDEX(AW$11:AW$2000,_xlfn.AGGREGATE(15,6,(ROW(AW$11:AW$2000)-ROW(AW$11)+1)/($AU$11:$AU$2000=$DY$8),ROWS(EA$11:EA347))),"")</f>
        <v/>
      </c>
      <c r="EB347" s="26" t="str">
        <f>IFERROR(INDEX(AX$11:AX$2000,_xlfn.AGGREGATE(15,6,(ROW(AX$11:AX$2000)-ROW(AX$11)+1)/($AU$11:$AU$2000=$DY$8),ROWS(EB$11:EB347))),"")</f>
        <v/>
      </c>
      <c r="EC347" s="26" t="str">
        <f>IFERROR(INDEX(AY$11:AY$2000,_xlfn.AGGREGATE(15,6,(ROW(AY$11:AY$2000)-ROW(AY$11)+1)/($AU$11:$AU$2000=$DY$8),ROWS(EC$11:EC347))),"")</f>
        <v/>
      </c>
      <c r="ED347" s="26" t="str">
        <f>IFERROR(INDEX(AZ$11:AZ$2000,_xlfn.AGGREGATE(15,6,(ROW(AZ$11:AZ$2000)-ROW(AZ$11)+1)/($AU$11:$AU$2000=$DY$8),ROWS(ED$11:ED347))),"")</f>
        <v/>
      </c>
      <c r="EE347" s="26" t="str">
        <f>IFERROR(INDEX(BA$11:BA$2000,_xlfn.AGGREGATE(15,6,(ROW(BA$11:BA$2000)-ROW(BA$11)+1)/($AU$11:$AU$2000=$DY$8),ROWS(EE$11:EE347))),"")</f>
        <v/>
      </c>
      <c r="EF347" s="26" t="str">
        <f>IFERROR(INDEX(BB$11:BB$2000,_xlfn.AGGREGATE(15,6,(ROW(BB$11:BB$2000)-ROW(BB$11)+1)/($AU$11:$AU$2000=$DY$8),ROWS(EF$11:EF347))),"")</f>
        <v/>
      </c>
      <c r="EG347" s="26" t="str">
        <f>IFERROR(INDEX(BC$11:BC$2000,_xlfn.AGGREGATE(15,6,(ROW(BC$11:BC$2000)-ROW(BC$11)+1)/($AU$11:$AU$2000=$DY$8),ROWS(EG$11:EG347))),"")</f>
        <v/>
      </c>
      <c r="EH347" s="26" t="str">
        <f>IFERROR(INDEX(BD$11:BD$2000,_xlfn.AGGREGATE(15,6,(ROW(BD$11:BD$2000)-ROW(BD$11)+1)/($AU$11:$AU$2000=$DY$8),ROWS(EH$11:EH347))),"")</f>
        <v/>
      </c>
      <c r="EI347" s="26" t="str">
        <f>IFERROR(INDEX(BE$11:BE$2000,_xlfn.AGGREGATE(15,6,(ROW(BE$11:BE$2000)-ROW(BE$11)+1)/($AU$11:$AU$2000=$DY$8),ROWS(EI$11:EI347))),"")</f>
        <v/>
      </c>
      <c r="EJ347" s="26" t="str">
        <f>IFERROR(INDEX(BF$11:BF$2000,_xlfn.AGGREGATE(15,6,(ROW(BF$11:BF$2000)-ROW(BF$11)+1)/($AU$11:$AU$2000=$DY$8),ROWS(EJ$11:EJ347))),"")</f>
        <v/>
      </c>
      <c r="EK347" s="26" t="str">
        <f>IFERROR(INDEX(BG$11:BG$2000,_xlfn.AGGREGATE(15,6,(ROW(BG$11:BG$2000)-ROW(BG$11)+1)/($AU$11:$AU$2000=$DY$8),ROWS(EK$11:EK347))),"")</f>
        <v/>
      </c>
      <c r="EL347" s="26" t="str">
        <f>IFERROR(INDEX(BH$11:BH$2000,_xlfn.AGGREGATE(15,6,(ROW(BH$11:BH$2000)-ROW(BH$11)+1)/($AU$11:$AU$2000=$DY$8),ROWS(EL$11:EL347))),"")</f>
        <v/>
      </c>
      <c r="EM347" s="26" t="str">
        <f>IFERROR(INDEX(BI$11:BI$2000,_xlfn.AGGREGATE(15,6,(ROW(BI$11:BI$2000)-ROW(BI$11)+1)/($AU$11:$AU$2000=$DY$8),ROWS(EM$11:EM347))),"")</f>
        <v/>
      </c>
      <c r="EN347" s="26" t="str">
        <f>IFERROR(INDEX(BJ$11:BJ$2000,_xlfn.AGGREGATE(15,6,(ROW(BJ$11:BJ$2000)-ROW(BJ$11)+1)/($AU$11:$AU$2000=$DY$8),ROWS(EN$11:EN347))),"")</f>
        <v/>
      </c>
      <c r="EO347" s="26" t="str">
        <f>IFERROR(INDEX(BK$11:BK$2000,_xlfn.AGGREGATE(15,6,(ROW(BK$11:BK$2000)-ROW(BK$11)+1)/($AU$11:$AU$2000=$DY$8),ROWS(EO$11:EO347))),"")</f>
        <v/>
      </c>
      <c r="EP347" s="26" t="str">
        <f>IFERROR(INDEX(BL$11:BL$2000,_xlfn.AGGREGATE(15,6,(ROW(BL$11:BL$2000)-ROW(BL$11)+1)/($AU$11:$AU$2000=$DY$8),ROWS(EP$11:EP347))),"")</f>
        <v/>
      </c>
      <c r="EQ347" s="26" t="str">
        <f>IFERROR(INDEX(BM$11:BM$2000,_xlfn.AGGREGATE(15,6,(ROW(BM$11:BM$2000)-ROW(BM$11)+1)/($AU$11:$AU$2000=$DY$8),ROWS(EQ$11:EQ347))),"")</f>
        <v/>
      </c>
      <c r="ER347" s="26" t="str">
        <f>IFERROR(INDEX(BN$11:BN$2000,_xlfn.AGGREGATE(15,6,(ROW(BN$11:BN$2000)-ROW(BN$11)+1)/($AU$11:$AU$2000=$DY$8),ROWS(ER$11:ER347))),"")</f>
        <v/>
      </c>
      <c r="ES347" s="26" t="str">
        <f>IFERROR(INDEX(BO$11:BO$2000,_xlfn.AGGREGATE(15,6,(ROW(BO$11:BO$2000)-ROW(BO$11)+1)/($AU$11:$AU$2000=$DY$8),ROWS(ES$11:ES347))),"")</f>
        <v/>
      </c>
      <c r="ET347" s="63" t="str">
        <f>IFERROR(INDEX(BP$11:BP$2000,_xlfn.AGGREGATE(15,6,(ROW(BP$11:BP$2000)-ROW(BP$11)+1)/($AU$11:$AU$2000=$DY$8),ROWS(ET$11:ET347))),"")</f>
        <v/>
      </c>
      <c r="EU347" s="25"/>
      <c r="EX347" s="25"/>
      <c r="EY347" s="25"/>
      <c r="EZ347" s="25"/>
      <c r="FA347" s="25"/>
      <c r="FB347" s="25"/>
      <c r="FC347" s="25"/>
      <c r="FD347" s="25"/>
      <c r="FE347" s="25"/>
      <c r="FF347" s="25"/>
      <c r="FG347" s="25"/>
      <c r="FH347" s="25"/>
      <c r="FI347" s="25"/>
      <c r="FJ347" s="25"/>
      <c r="FK347" s="25"/>
      <c r="FL347" s="25"/>
      <c r="FM347" s="25"/>
      <c r="FN347" s="25"/>
      <c r="FO347" s="25"/>
      <c r="FP347" s="25"/>
      <c r="FQ347" s="25"/>
      <c r="FR347" s="25"/>
      <c r="FS347" s="25"/>
      <c r="FT347" s="25"/>
      <c r="FU347" s="49"/>
      <c r="FV347" s="21"/>
      <c r="FW347" s="25"/>
      <c r="FX347" s="25"/>
      <c r="FY347" s="25"/>
      <c r="FZ347" s="25"/>
      <c r="GA347" s="25"/>
      <c r="GB347" s="25"/>
      <c r="GC347" s="25"/>
      <c r="GD347" s="25"/>
      <c r="GE347" s="25"/>
      <c r="GF347" s="25"/>
      <c r="GG347" s="25"/>
      <c r="GH347" s="25"/>
      <c r="GI347" s="25"/>
      <c r="GJ347" s="25"/>
      <c r="GK347" s="25"/>
      <c r="GL347" s="25"/>
      <c r="GM347" s="25"/>
      <c r="GN347" s="25"/>
    </row>
    <row r="348" spans="14:196" x14ac:dyDescent="0.3">
      <c r="N348" s="2"/>
      <c r="O348" s="25"/>
      <c r="P348" s="25"/>
      <c r="Q348" s="25"/>
      <c r="R348" s="25"/>
      <c r="S348" s="25"/>
      <c r="T348" s="25"/>
      <c r="U348" s="25"/>
      <c r="V348" s="2"/>
      <c r="W348" s="2"/>
      <c r="X348" s="2"/>
      <c r="Y348" s="25"/>
      <c r="Z348" s="25"/>
      <c r="AA348" s="25"/>
      <c r="AB348" s="2"/>
      <c r="AC348" s="25"/>
      <c r="AD348" s="25"/>
      <c r="AE348" s="25"/>
      <c r="AF348" s="25"/>
      <c r="AG348" s="25"/>
      <c r="AH348" s="25"/>
      <c r="AI348" s="25"/>
      <c r="AJ348" s="25"/>
      <c r="AK348" s="25"/>
      <c r="AL348" s="25"/>
      <c r="AM348" s="25"/>
      <c r="AN348" s="25"/>
      <c r="AO348" s="25"/>
      <c r="AP348" s="25"/>
      <c r="AQ348" s="25"/>
      <c r="AR348" s="142"/>
      <c r="AS348" s="18">
        <v>20</v>
      </c>
      <c r="AT348" s="26" t="s">
        <v>122</v>
      </c>
      <c r="AU348" s="4" t="str">
        <f t="shared" si="444"/>
        <v>FAIL</v>
      </c>
      <c r="AV348" s="26">
        <v>1</v>
      </c>
      <c r="AW348" s="26">
        <v>3</v>
      </c>
      <c r="AX348" s="26">
        <v>3</v>
      </c>
      <c r="AY348" s="26">
        <v>1</v>
      </c>
      <c r="AZ348" s="26">
        <v>1</v>
      </c>
      <c r="BA348" s="26">
        <v>3</v>
      </c>
      <c r="BB348" s="26">
        <v>3</v>
      </c>
      <c r="BC348" s="26">
        <v>1</v>
      </c>
      <c r="BD348" s="26">
        <f t="shared" ref="BD348:BG348" si="483">BD315</f>
        <v>226</v>
      </c>
      <c r="BE348" s="26">
        <f t="shared" si="483"/>
        <v>246</v>
      </c>
      <c r="BF348" s="26">
        <f t="shared" si="483"/>
        <v>266</v>
      </c>
      <c r="BG348" s="63">
        <f t="shared" si="483"/>
        <v>20</v>
      </c>
      <c r="BH348" s="26"/>
      <c r="BI348" s="138">
        <f t="shared" si="446"/>
        <v>226</v>
      </c>
      <c r="BJ348" s="138">
        <f t="shared" si="447"/>
        <v>492</v>
      </c>
      <c r="BK348" s="138">
        <f t="shared" si="448"/>
        <v>758</v>
      </c>
      <c r="BL348" s="138">
        <f t="shared" si="449"/>
        <v>984</v>
      </c>
      <c r="BM348" s="138">
        <f t="shared" si="450"/>
        <v>1210</v>
      </c>
      <c r="BN348" s="138">
        <f t="shared" si="451"/>
        <v>1476</v>
      </c>
      <c r="BO348" s="138">
        <f t="shared" si="452"/>
        <v>1742</v>
      </c>
      <c r="BP348" s="138">
        <f t="shared" si="453"/>
        <v>0</v>
      </c>
      <c r="BQ348" s="26"/>
      <c r="BR348" s="26" t="str">
        <f t="shared" si="443"/>
        <v>yes2</v>
      </c>
      <c r="BS348" s="26" t="str">
        <f t="shared" si="462"/>
        <v>Int</v>
      </c>
      <c r="BT348" s="26"/>
      <c r="BU348" s="26"/>
      <c r="BV348" s="1">
        <f t="shared" si="470"/>
        <v>0</v>
      </c>
      <c r="BW348" s="1">
        <f t="shared" si="470"/>
        <v>0</v>
      </c>
      <c r="BX348" s="1">
        <f t="shared" si="470"/>
        <v>0</v>
      </c>
      <c r="BY348" s="1">
        <f t="shared" si="470"/>
        <v>0</v>
      </c>
      <c r="BZ348" s="1">
        <f t="shared" si="470"/>
        <v>0</v>
      </c>
      <c r="CA348" s="1">
        <f t="shared" si="470"/>
        <v>0</v>
      </c>
      <c r="CB348" s="1">
        <f t="shared" si="470"/>
        <v>0</v>
      </c>
      <c r="CC348" s="1">
        <f t="shared" si="470"/>
        <v>0</v>
      </c>
      <c r="CD348" s="1">
        <f t="shared" si="470"/>
        <v>0</v>
      </c>
      <c r="CE348" s="1">
        <f t="shared" si="470"/>
        <v>0</v>
      </c>
      <c r="CF348" s="1">
        <f t="shared" si="471"/>
        <v>0</v>
      </c>
      <c r="CG348" s="1">
        <f t="shared" si="471"/>
        <v>0</v>
      </c>
      <c r="CH348" s="1">
        <f t="shared" si="471"/>
        <v>1</v>
      </c>
      <c r="CI348" s="1">
        <f t="shared" si="471"/>
        <v>0</v>
      </c>
      <c r="CJ348" s="1">
        <f t="shared" si="471"/>
        <v>0</v>
      </c>
      <c r="CK348" s="1">
        <f t="shared" si="471"/>
        <v>0</v>
      </c>
      <c r="CL348" s="1">
        <f t="shared" si="471"/>
        <v>0</v>
      </c>
      <c r="CM348" s="1">
        <f t="shared" si="471"/>
        <v>0</v>
      </c>
      <c r="CN348" s="1">
        <f t="shared" si="471"/>
        <v>0</v>
      </c>
      <c r="CO348" s="1">
        <f t="shared" si="471"/>
        <v>0</v>
      </c>
      <c r="CP348" s="1">
        <f t="shared" si="472"/>
        <v>0</v>
      </c>
      <c r="CQ348" s="1">
        <f t="shared" si="472"/>
        <v>0</v>
      </c>
      <c r="CR348" s="1">
        <f t="shared" si="472"/>
        <v>0</v>
      </c>
      <c r="CS348" s="1">
        <f t="shared" si="472"/>
        <v>0</v>
      </c>
      <c r="CT348" s="1">
        <f t="shared" si="472"/>
        <v>0</v>
      </c>
      <c r="CU348" s="1">
        <f t="shared" si="472"/>
        <v>0</v>
      </c>
      <c r="CV348" s="1">
        <f t="shared" si="472"/>
        <v>0</v>
      </c>
      <c r="CW348" s="1">
        <f t="shared" si="472"/>
        <v>0</v>
      </c>
      <c r="CX348" s="1">
        <f t="shared" si="472"/>
        <v>0</v>
      </c>
      <c r="CY348" s="1">
        <f t="shared" si="472"/>
        <v>0</v>
      </c>
      <c r="CZ348" s="1">
        <f t="shared" si="473"/>
        <v>0</v>
      </c>
      <c r="DA348" s="1">
        <f t="shared" si="473"/>
        <v>0</v>
      </c>
      <c r="DB348" s="1">
        <f t="shared" si="473"/>
        <v>0</v>
      </c>
      <c r="DC348" s="1">
        <f t="shared" si="473"/>
        <v>0</v>
      </c>
      <c r="DD348" s="1">
        <f t="shared" si="473"/>
        <v>0</v>
      </c>
      <c r="DE348" s="1">
        <f t="shared" si="473"/>
        <v>0</v>
      </c>
      <c r="DF348" s="1">
        <f t="shared" si="473"/>
        <v>0</v>
      </c>
      <c r="DG348" s="1">
        <f t="shared" si="473"/>
        <v>0</v>
      </c>
      <c r="DH348" s="1">
        <f t="shared" si="473"/>
        <v>0</v>
      </c>
      <c r="DI348" s="1">
        <f t="shared" si="473"/>
        <v>0</v>
      </c>
      <c r="DJ348" s="1">
        <f t="shared" si="474"/>
        <v>0</v>
      </c>
      <c r="DK348" s="1">
        <f t="shared" si="474"/>
        <v>0</v>
      </c>
      <c r="DL348" s="1">
        <f t="shared" si="474"/>
        <v>0</v>
      </c>
      <c r="DM348" s="1">
        <f t="shared" si="474"/>
        <v>0</v>
      </c>
      <c r="DN348" s="1">
        <f t="shared" si="474"/>
        <v>0</v>
      </c>
      <c r="DO348" s="1">
        <f t="shared" si="474"/>
        <v>0</v>
      </c>
      <c r="DP348" s="25"/>
      <c r="DS348" s="26"/>
      <c r="DT348" s="26"/>
      <c r="DU348" s="142"/>
      <c r="DV348" s="26"/>
      <c r="DW348" s="48">
        <v>335</v>
      </c>
      <c r="DX348" s="26" t="str">
        <f>IFERROR(INDEX(AT$11:AT$2000,_xlfn.AGGREGATE(15,6,(ROW(AT$11:AT$2000)-ROW(AT$11)+1)/($AU$11:$AU$2000=$DY$8),ROWS(DX$11:DX348))),"")</f>
        <v/>
      </c>
      <c r="DY348" s="4" t="str">
        <f>IFERROR(INDEX(AU$11:AU$2000,_xlfn.AGGREGATE(15,6,(ROW(AU$11:AU$2000)-ROW(AU$11)+1)/($AU$11:$AU$2000=$DY$8),ROWS(DY$11:DY348))),"")</f>
        <v/>
      </c>
      <c r="DZ348" s="26" t="str">
        <f>IFERROR(INDEX(AV$11:AV$2000,_xlfn.AGGREGATE(15,6,(ROW(AV$11:AV$2000)-ROW(AV$11)+1)/($AU$11:$AU$2000=$DY$8),ROWS(DZ$11:DZ348))),"")</f>
        <v/>
      </c>
      <c r="EA348" s="26" t="str">
        <f>IFERROR(INDEX(AW$11:AW$2000,_xlfn.AGGREGATE(15,6,(ROW(AW$11:AW$2000)-ROW(AW$11)+1)/($AU$11:$AU$2000=$DY$8),ROWS(EA$11:EA348))),"")</f>
        <v/>
      </c>
      <c r="EB348" s="26" t="str">
        <f>IFERROR(INDEX(AX$11:AX$2000,_xlfn.AGGREGATE(15,6,(ROW(AX$11:AX$2000)-ROW(AX$11)+1)/($AU$11:$AU$2000=$DY$8),ROWS(EB$11:EB348))),"")</f>
        <v/>
      </c>
      <c r="EC348" s="26" t="str">
        <f>IFERROR(INDEX(AY$11:AY$2000,_xlfn.AGGREGATE(15,6,(ROW(AY$11:AY$2000)-ROW(AY$11)+1)/($AU$11:$AU$2000=$DY$8),ROWS(EC$11:EC348))),"")</f>
        <v/>
      </c>
      <c r="ED348" s="26" t="str">
        <f>IFERROR(INDEX(AZ$11:AZ$2000,_xlfn.AGGREGATE(15,6,(ROW(AZ$11:AZ$2000)-ROW(AZ$11)+1)/($AU$11:$AU$2000=$DY$8),ROWS(ED$11:ED348))),"")</f>
        <v/>
      </c>
      <c r="EE348" s="26" t="str">
        <f>IFERROR(INDEX(BA$11:BA$2000,_xlfn.AGGREGATE(15,6,(ROW(BA$11:BA$2000)-ROW(BA$11)+1)/($AU$11:$AU$2000=$DY$8),ROWS(EE$11:EE348))),"")</f>
        <v/>
      </c>
      <c r="EF348" s="26" t="str">
        <f>IFERROR(INDEX(BB$11:BB$2000,_xlfn.AGGREGATE(15,6,(ROW(BB$11:BB$2000)-ROW(BB$11)+1)/($AU$11:$AU$2000=$DY$8),ROWS(EF$11:EF348))),"")</f>
        <v/>
      </c>
      <c r="EG348" s="26" t="str">
        <f>IFERROR(INDEX(BC$11:BC$2000,_xlfn.AGGREGATE(15,6,(ROW(BC$11:BC$2000)-ROW(BC$11)+1)/($AU$11:$AU$2000=$DY$8),ROWS(EG$11:EG348))),"")</f>
        <v/>
      </c>
      <c r="EH348" s="26" t="str">
        <f>IFERROR(INDEX(BD$11:BD$2000,_xlfn.AGGREGATE(15,6,(ROW(BD$11:BD$2000)-ROW(BD$11)+1)/($AU$11:$AU$2000=$DY$8),ROWS(EH$11:EH348))),"")</f>
        <v/>
      </c>
      <c r="EI348" s="26" t="str">
        <f>IFERROR(INDEX(BE$11:BE$2000,_xlfn.AGGREGATE(15,6,(ROW(BE$11:BE$2000)-ROW(BE$11)+1)/($AU$11:$AU$2000=$DY$8),ROWS(EI$11:EI348))),"")</f>
        <v/>
      </c>
      <c r="EJ348" s="26" t="str">
        <f>IFERROR(INDEX(BF$11:BF$2000,_xlfn.AGGREGATE(15,6,(ROW(BF$11:BF$2000)-ROW(BF$11)+1)/($AU$11:$AU$2000=$DY$8),ROWS(EJ$11:EJ348))),"")</f>
        <v/>
      </c>
      <c r="EK348" s="26" t="str">
        <f>IFERROR(INDEX(BG$11:BG$2000,_xlfn.AGGREGATE(15,6,(ROW(BG$11:BG$2000)-ROW(BG$11)+1)/($AU$11:$AU$2000=$DY$8),ROWS(EK$11:EK348))),"")</f>
        <v/>
      </c>
      <c r="EL348" s="26" t="str">
        <f>IFERROR(INDEX(BH$11:BH$2000,_xlfn.AGGREGATE(15,6,(ROW(BH$11:BH$2000)-ROW(BH$11)+1)/($AU$11:$AU$2000=$DY$8),ROWS(EL$11:EL348))),"")</f>
        <v/>
      </c>
      <c r="EM348" s="26" t="str">
        <f>IFERROR(INDEX(BI$11:BI$2000,_xlfn.AGGREGATE(15,6,(ROW(BI$11:BI$2000)-ROW(BI$11)+1)/($AU$11:$AU$2000=$DY$8),ROWS(EM$11:EM348))),"")</f>
        <v/>
      </c>
      <c r="EN348" s="26" t="str">
        <f>IFERROR(INDEX(BJ$11:BJ$2000,_xlfn.AGGREGATE(15,6,(ROW(BJ$11:BJ$2000)-ROW(BJ$11)+1)/($AU$11:$AU$2000=$DY$8),ROWS(EN$11:EN348))),"")</f>
        <v/>
      </c>
      <c r="EO348" s="26" t="str">
        <f>IFERROR(INDEX(BK$11:BK$2000,_xlfn.AGGREGATE(15,6,(ROW(BK$11:BK$2000)-ROW(BK$11)+1)/($AU$11:$AU$2000=$DY$8),ROWS(EO$11:EO348))),"")</f>
        <v/>
      </c>
      <c r="EP348" s="26" t="str">
        <f>IFERROR(INDEX(BL$11:BL$2000,_xlfn.AGGREGATE(15,6,(ROW(BL$11:BL$2000)-ROW(BL$11)+1)/($AU$11:$AU$2000=$DY$8),ROWS(EP$11:EP348))),"")</f>
        <v/>
      </c>
      <c r="EQ348" s="26" t="str">
        <f>IFERROR(INDEX(BM$11:BM$2000,_xlfn.AGGREGATE(15,6,(ROW(BM$11:BM$2000)-ROW(BM$11)+1)/($AU$11:$AU$2000=$DY$8),ROWS(EQ$11:EQ348))),"")</f>
        <v/>
      </c>
      <c r="ER348" s="26" t="str">
        <f>IFERROR(INDEX(BN$11:BN$2000,_xlfn.AGGREGATE(15,6,(ROW(BN$11:BN$2000)-ROW(BN$11)+1)/($AU$11:$AU$2000=$DY$8),ROWS(ER$11:ER348))),"")</f>
        <v/>
      </c>
      <c r="ES348" s="26" t="str">
        <f>IFERROR(INDEX(BO$11:BO$2000,_xlfn.AGGREGATE(15,6,(ROW(BO$11:BO$2000)-ROW(BO$11)+1)/($AU$11:$AU$2000=$DY$8),ROWS(ES$11:ES348))),"")</f>
        <v/>
      </c>
      <c r="ET348" s="63" t="str">
        <f>IFERROR(INDEX(BP$11:BP$2000,_xlfn.AGGREGATE(15,6,(ROW(BP$11:BP$2000)-ROW(BP$11)+1)/($AU$11:$AU$2000=$DY$8),ROWS(ET$11:ET348))),"")</f>
        <v/>
      </c>
      <c r="EU348" s="25"/>
      <c r="EX348" s="25"/>
      <c r="EY348" s="25"/>
      <c r="EZ348" s="25"/>
      <c r="FA348" s="25"/>
      <c r="FB348" s="25"/>
      <c r="FC348" s="25"/>
      <c r="FD348" s="25"/>
      <c r="FE348" s="25"/>
      <c r="FF348" s="25"/>
      <c r="FG348" s="25"/>
      <c r="FH348" s="25"/>
      <c r="FI348" s="25"/>
      <c r="FJ348" s="25"/>
      <c r="FK348" s="25"/>
      <c r="FL348" s="25"/>
      <c r="FM348" s="25"/>
      <c r="FN348" s="25"/>
      <c r="FO348" s="25"/>
      <c r="FP348" s="25"/>
      <c r="FQ348" s="25"/>
      <c r="FR348" s="25"/>
      <c r="FS348" s="25"/>
      <c r="FT348" s="25"/>
      <c r="FU348" s="49"/>
      <c r="FV348" s="21"/>
      <c r="FW348" s="25"/>
      <c r="FX348" s="25"/>
      <c r="FY348" s="25"/>
      <c r="FZ348" s="25"/>
      <c r="GA348" s="25"/>
      <c r="GB348" s="25"/>
      <c r="GC348" s="25"/>
      <c r="GD348" s="25"/>
      <c r="GE348" s="25"/>
      <c r="GF348" s="25"/>
      <c r="GG348" s="25"/>
      <c r="GH348" s="25"/>
      <c r="GI348" s="25"/>
      <c r="GJ348" s="25"/>
      <c r="GK348" s="25"/>
      <c r="GL348" s="25"/>
      <c r="GM348" s="25"/>
      <c r="GN348" s="25"/>
    </row>
    <row r="349" spans="14:196" x14ac:dyDescent="0.3">
      <c r="N349" s="2"/>
      <c r="O349" s="25"/>
      <c r="P349" s="25"/>
      <c r="Q349" s="25"/>
      <c r="R349" s="25"/>
      <c r="S349" s="25"/>
      <c r="T349" s="25"/>
      <c r="U349" s="25"/>
      <c r="V349" s="2"/>
      <c r="W349" s="2"/>
      <c r="X349" s="2"/>
      <c r="Y349" s="25"/>
      <c r="Z349" s="25"/>
      <c r="AA349" s="25"/>
      <c r="AB349" s="2"/>
      <c r="AC349" s="25"/>
      <c r="AD349" s="25"/>
      <c r="AE349" s="25"/>
      <c r="AF349" s="25"/>
      <c r="AG349" s="25"/>
      <c r="AH349" s="25"/>
      <c r="AI349" s="25"/>
      <c r="AJ349" s="25"/>
      <c r="AK349" s="25"/>
      <c r="AL349" s="25"/>
      <c r="AM349" s="25"/>
      <c r="AN349" s="25"/>
      <c r="AO349" s="25"/>
      <c r="AP349" s="25"/>
      <c r="AQ349" s="25"/>
      <c r="AR349" s="142"/>
      <c r="AS349" s="18">
        <v>21</v>
      </c>
      <c r="AT349" s="26" t="s">
        <v>122</v>
      </c>
      <c r="AU349" s="4" t="str">
        <f t="shared" si="444"/>
        <v>FAIL</v>
      </c>
      <c r="AV349" s="26">
        <v>1</v>
      </c>
      <c r="AW349" s="26">
        <v>3</v>
      </c>
      <c r="AX349" s="26">
        <v>3</v>
      </c>
      <c r="AY349" s="26">
        <v>1</v>
      </c>
      <c r="AZ349" s="26">
        <v>1</v>
      </c>
      <c r="BA349" s="26">
        <v>3</v>
      </c>
      <c r="BB349" s="26">
        <v>3</v>
      </c>
      <c r="BC349" s="26">
        <v>1</v>
      </c>
      <c r="BD349" s="26">
        <f t="shared" ref="BD349:BG349" si="484">BD316</f>
        <v>225</v>
      </c>
      <c r="BE349" s="26">
        <f t="shared" si="484"/>
        <v>246</v>
      </c>
      <c r="BF349" s="26">
        <f t="shared" si="484"/>
        <v>267</v>
      </c>
      <c r="BG349" s="63">
        <f t="shared" si="484"/>
        <v>21</v>
      </c>
      <c r="BH349" s="26"/>
      <c r="BI349" s="138">
        <f t="shared" si="446"/>
        <v>225</v>
      </c>
      <c r="BJ349" s="138">
        <f t="shared" si="447"/>
        <v>492</v>
      </c>
      <c r="BK349" s="138">
        <f t="shared" si="448"/>
        <v>759</v>
      </c>
      <c r="BL349" s="138">
        <f t="shared" si="449"/>
        <v>984</v>
      </c>
      <c r="BM349" s="138">
        <f t="shared" si="450"/>
        <v>1209</v>
      </c>
      <c r="BN349" s="138">
        <f t="shared" si="451"/>
        <v>1476</v>
      </c>
      <c r="BO349" s="138">
        <f t="shared" si="452"/>
        <v>1743</v>
      </c>
      <c r="BP349" s="138">
        <f t="shared" si="453"/>
        <v>0</v>
      </c>
      <c r="BQ349" s="26"/>
      <c r="BR349" s="26" t="str">
        <f t="shared" si="443"/>
        <v>yes2</v>
      </c>
      <c r="BS349" s="26" t="str">
        <f t="shared" si="462"/>
        <v>Int</v>
      </c>
      <c r="BT349" s="26"/>
      <c r="BU349" s="26"/>
      <c r="BV349" s="1">
        <f t="shared" ref="BV349:CE358" si="485">IF(BV$3=0,0,IF(AND(ABS($BI349-BV$3)&gt;PostVertTotTol,ABS($BJ349-BV$3)&gt;PostVertTotTol,ABS($BK349-BV$3)&gt;PostVertTotTol,ABS($BL349-BV$3)&gt;PostVertTotTol,ABS($BM349-BV$3)&gt;PostVertTotTol,ABS($BN349-BV$3)&gt;PostVertTotTol,ABS($BO349-BV$3)&gt;PostVertTotTol,ABS($BP349-BV$3)&gt;PostVertTotTol),0,1))</f>
        <v>0</v>
      </c>
      <c r="BW349" s="1">
        <f t="shared" si="485"/>
        <v>0</v>
      </c>
      <c r="BX349" s="1">
        <f t="shared" si="485"/>
        <v>0</v>
      </c>
      <c r="BY349" s="1">
        <f t="shared" si="485"/>
        <v>0</v>
      </c>
      <c r="BZ349" s="1">
        <f t="shared" si="485"/>
        <v>0</v>
      </c>
      <c r="CA349" s="1">
        <f t="shared" si="485"/>
        <v>0</v>
      </c>
      <c r="CB349" s="1">
        <f t="shared" si="485"/>
        <v>0</v>
      </c>
      <c r="CC349" s="1">
        <f t="shared" si="485"/>
        <v>0</v>
      </c>
      <c r="CD349" s="1">
        <f t="shared" si="485"/>
        <v>0</v>
      </c>
      <c r="CE349" s="1">
        <f t="shared" si="485"/>
        <v>0</v>
      </c>
      <c r="CF349" s="1">
        <f t="shared" ref="CF349:CO358" si="486">IF(CF$3=0,0,IF(AND(ABS($BI349-CF$3)&gt;PostVertTotTol,ABS($BJ349-CF$3)&gt;PostVertTotTol,ABS($BK349-CF$3)&gt;PostVertTotTol,ABS($BL349-CF$3)&gt;PostVertTotTol,ABS($BM349-CF$3)&gt;PostVertTotTol,ABS($BN349-CF$3)&gt;PostVertTotTol,ABS($BO349-CF$3)&gt;PostVertTotTol,ABS($BP349-CF$3)&gt;PostVertTotTol),0,1))</f>
        <v>0</v>
      </c>
      <c r="CG349" s="1">
        <f t="shared" si="486"/>
        <v>0</v>
      </c>
      <c r="CH349" s="1">
        <f t="shared" si="486"/>
        <v>1</v>
      </c>
      <c r="CI349" s="1">
        <f t="shared" si="486"/>
        <v>0</v>
      </c>
      <c r="CJ349" s="1">
        <f t="shared" si="486"/>
        <v>0</v>
      </c>
      <c r="CK349" s="1">
        <f t="shared" si="486"/>
        <v>0</v>
      </c>
      <c r="CL349" s="1">
        <f t="shared" si="486"/>
        <v>0</v>
      </c>
      <c r="CM349" s="1">
        <f t="shared" si="486"/>
        <v>0</v>
      </c>
      <c r="CN349" s="1">
        <f t="shared" si="486"/>
        <v>0</v>
      </c>
      <c r="CO349" s="1">
        <f t="shared" si="486"/>
        <v>0</v>
      </c>
      <c r="CP349" s="1">
        <f t="shared" ref="CP349:CY358" si="487">IF(CP$3=0,0,IF(AND(ABS($BI349-CP$3)&gt;PostVertTotTol,ABS($BJ349-CP$3)&gt;PostVertTotTol,ABS($BK349-CP$3)&gt;PostVertTotTol,ABS($BL349-CP$3)&gt;PostVertTotTol,ABS($BM349-CP$3)&gt;PostVertTotTol,ABS($BN349-CP$3)&gt;PostVertTotTol,ABS($BO349-CP$3)&gt;PostVertTotTol,ABS($BP349-CP$3)&gt;PostVertTotTol),0,1))</f>
        <v>0</v>
      </c>
      <c r="CQ349" s="1">
        <f t="shared" si="487"/>
        <v>0</v>
      </c>
      <c r="CR349" s="1">
        <f t="shared" si="487"/>
        <v>0</v>
      </c>
      <c r="CS349" s="1">
        <f t="shared" si="487"/>
        <v>0</v>
      </c>
      <c r="CT349" s="1">
        <f t="shared" si="487"/>
        <v>0</v>
      </c>
      <c r="CU349" s="1">
        <f t="shared" si="487"/>
        <v>0</v>
      </c>
      <c r="CV349" s="1">
        <f t="shared" si="487"/>
        <v>0</v>
      </c>
      <c r="CW349" s="1">
        <f t="shared" si="487"/>
        <v>0</v>
      </c>
      <c r="CX349" s="1">
        <f t="shared" si="487"/>
        <v>0</v>
      </c>
      <c r="CY349" s="1">
        <f t="shared" si="487"/>
        <v>0</v>
      </c>
      <c r="CZ349" s="1">
        <f t="shared" ref="CZ349:DI358" si="488">IF(CZ$3=0,0,IF(AND(ABS($BI349-CZ$3)&gt;PostVertTotTol,ABS($BJ349-CZ$3)&gt;PostVertTotTol,ABS($BK349-CZ$3)&gt;PostVertTotTol,ABS($BL349-CZ$3)&gt;PostVertTotTol,ABS($BM349-CZ$3)&gt;PostVertTotTol,ABS($BN349-CZ$3)&gt;PostVertTotTol,ABS($BO349-CZ$3)&gt;PostVertTotTol,ABS($BP349-CZ$3)&gt;PostVertTotTol),0,1))</f>
        <v>1</v>
      </c>
      <c r="DA349" s="1">
        <f t="shared" si="488"/>
        <v>0</v>
      </c>
      <c r="DB349" s="1">
        <f t="shared" si="488"/>
        <v>0</v>
      </c>
      <c r="DC349" s="1">
        <f t="shared" si="488"/>
        <v>0</v>
      </c>
      <c r="DD349" s="1">
        <f t="shared" si="488"/>
        <v>0</v>
      </c>
      <c r="DE349" s="1">
        <f t="shared" si="488"/>
        <v>0</v>
      </c>
      <c r="DF349" s="1">
        <f t="shared" si="488"/>
        <v>0</v>
      </c>
      <c r="DG349" s="1">
        <f t="shared" si="488"/>
        <v>0</v>
      </c>
      <c r="DH349" s="1">
        <f t="shared" si="488"/>
        <v>0</v>
      </c>
      <c r="DI349" s="1">
        <f t="shared" si="488"/>
        <v>0</v>
      </c>
      <c r="DJ349" s="1">
        <f t="shared" ref="DJ349:DO358" si="489">IF(DJ$3=0,0,IF(AND(ABS($BI349-DJ$3)&gt;PostVertTotTol,ABS($BJ349-DJ$3)&gt;PostVertTotTol,ABS($BK349-DJ$3)&gt;PostVertTotTol,ABS($BL349-DJ$3)&gt;PostVertTotTol,ABS($BM349-DJ$3)&gt;PostVertTotTol,ABS($BN349-DJ$3)&gt;PostVertTotTol,ABS($BO349-DJ$3)&gt;PostVertTotTol,ABS($BP349-DJ$3)&gt;PostVertTotTol),0,1))</f>
        <v>0</v>
      </c>
      <c r="DK349" s="1">
        <f t="shared" si="489"/>
        <v>0</v>
      </c>
      <c r="DL349" s="1">
        <f t="shared" si="489"/>
        <v>0</v>
      </c>
      <c r="DM349" s="1">
        <f t="shared" si="489"/>
        <v>0</v>
      </c>
      <c r="DN349" s="1">
        <f t="shared" si="489"/>
        <v>0</v>
      </c>
      <c r="DO349" s="1">
        <f t="shared" si="489"/>
        <v>0</v>
      </c>
      <c r="DP349" s="25"/>
      <c r="DS349" s="26"/>
      <c r="DT349" s="26"/>
      <c r="DU349" s="142"/>
      <c r="DV349" s="26"/>
      <c r="DW349" s="48">
        <v>336</v>
      </c>
      <c r="DX349" s="26" t="str">
        <f>IFERROR(INDEX(AT$11:AT$2000,_xlfn.AGGREGATE(15,6,(ROW(AT$11:AT$2000)-ROW(AT$11)+1)/($AU$11:$AU$2000=$DY$8),ROWS(DX$11:DX349))),"")</f>
        <v/>
      </c>
      <c r="DY349" s="4" t="str">
        <f>IFERROR(INDEX(AU$11:AU$2000,_xlfn.AGGREGATE(15,6,(ROW(AU$11:AU$2000)-ROW(AU$11)+1)/($AU$11:$AU$2000=$DY$8),ROWS(DY$11:DY349))),"")</f>
        <v/>
      </c>
      <c r="DZ349" s="26" t="str">
        <f>IFERROR(INDEX(AV$11:AV$2000,_xlfn.AGGREGATE(15,6,(ROW(AV$11:AV$2000)-ROW(AV$11)+1)/($AU$11:$AU$2000=$DY$8),ROWS(DZ$11:DZ349))),"")</f>
        <v/>
      </c>
      <c r="EA349" s="26" t="str">
        <f>IFERROR(INDEX(AW$11:AW$2000,_xlfn.AGGREGATE(15,6,(ROW(AW$11:AW$2000)-ROW(AW$11)+1)/($AU$11:$AU$2000=$DY$8),ROWS(EA$11:EA349))),"")</f>
        <v/>
      </c>
      <c r="EB349" s="26" t="str">
        <f>IFERROR(INDEX(AX$11:AX$2000,_xlfn.AGGREGATE(15,6,(ROW(AX$11:AX$2000)-ROW(AX$11)+1)/($AU$11:$AU$2000=$DY$8),ROWS(EB$11:EB349))),"")</f>
        <v/>
      </c>
      <c r="EC349" s="26" t="str">
        <f>IFERROR(INDEX(AY$11:AY$2000,_xlfn.AGGREGATE(15,6,(ROW(AY$11:AY$2000)-ROW(AY$11)+1)/($AU$11:$AU$2000=$DY$8),ROWS(EC$11:EC349))),"")</f>
        <v/>
      </c>
      <c r="ED349" s="26" t="str">
        <f>IFERROR(INDEX(AZ$11:AZ$2000,_xlfn.AGGREGATE(15,6,(ROW(AZ$11:AZ$2000)-ROW(AZ$11)+1)/($AU$11:$AU$2000=$DY$8),ROWS(ED$11:ED349))),"")</f>
        <v/>
      </c>
      <c r="EE349" s="26" t="str">
        <f>IFERROR(INDEX(BA$11:BA$2000,_xlfn.AGGREGATE(15,6,(ROW(BA$11:BA$2000)-ROW(BA$11)+1)/($AU$11:$AU$2000=$DY$8),ROWS(EE$11:EE349))),"")</f>
        <v/>
      </c>
      <c r="EF349" s="26" t="str">
        <f>IFERROR(INDEX(BB$11:BB$2000,_xlfn.AGGREGATE(15,6,(ROW(BB$11:BB$2000)-ROW(BB$11)+1)/($AU$11:$AU$2000=$DY$8),ROWS(EF$11:EF349))),"")</f>
        <v/>
      </c>
      <c r="EG349" s="26" t="str">
        <f>IFERROR(INDEX(BC$11:BC$2000,_xlfn.AGGREGATE(15,6,(ROW(BC$11:BC$2000)-ROW(BC$11)+1)/($AU$11:$AU$2000=$DY$8),ROWS(EG$11:EG349))),"")</f>
        <v/>
      </c>
      <c r="EH349" s="26" t="str">
        <f>IFERROR(INDEX(BD$11:BD$2000,_xlfn.AGGREGATE(15,6,(ROW(BD$11:BD$2000)-ROW(BD$11)+1)/($AU$11:$AU$2000=$DY$8),ROWS(EH$11:EH349))),"")</f>
        <v/>
      </c>
      <c r="EI349" s="26" t="str">
        <f>IFERROR(INDEX(BE$11:BE$2000,_xlfn.AGGREGATE(15,6,(ROW(BE$11:BE$2000)-ROW(BE$11)+1)/($AU$11:$AU$2000=$DY$8),ROWS(EI$11:EI349))),"")</f>
        <v/>
      </c>
      <c r="EJ349" s="26" t="str">
        <f>IFERROR(INDEX(BF$11:BF$2000,_xlfn.AGGREGATE(15,6,(ROW(BF$11:BF$2000)-ROW(BF$11)+1)/($AU$11:$AU$2000=$DY$8),ROWS(EJ$11:EJ349))),"")</f>
        <v/>
      </c>
      <c r="EK349" s="26" t="str">
        <f>IFERROR(INDEX(BG$11:BG$2000,_xlfn.AGGREGATE(15,6,(ROW(BG$11:BG$2000)-ROW(BG$11)+1)/($AU$11:$AU$2000=$DY$8),ROWS(EK$11:EK349))),"")</f>
        <v/>
      </c>
      <c r="EL349" s="26" t="str">
        <f>IFERROR(INDEX(BH$11:BH$2000,_xlfn.AGGREGATE(15,6,(ROW(BH$11:BH$2000)-ROW(BH$11)+1)/($AU$11:$AU$2000=$DY$8),ROWS(EL$11:EL349))),"")</f>
        <v/>
      </c>
      <c r="EM349" s="26" t="str">
        <f>IFERROR(INDEX(BI$11:BI$2000,_xlfn.AGGREGATE(15,6,(ROW(BI$11:BI$2000)-ROW(BI$11)+1)/($AU$11:$AU$2000=$DY$8),ROWS(EM$11:EM349))),"")</f>
        <v/>
      </c>
      <c r="EN349" s="26" t="str">
        <f>IFERROR(INDEX(BJ$11:BJ$2000,_xlfn.AGGREGATE(15,6,(ROW(BJ$11:BJ$2000)-ROW(BJ$11)+1)/($AU$11:$AU$2000=$DY$8),ROWS(EN$11:EN349))),"")</f>
        <v/>
      </c>
      <c r="EO349" s="26" t="str">
        <f>IFERROR(INDEX(BK$11:BK$2000,_xlfn.AGGREGATE(15,6,(ROW(BK$11:BK$2000)-ROW(BK$11)+1)/($AU$11:$AU$2000=$DY$8),ROWS(EO$11:EO349))),"")</f>
        <v/>
      </c>
      <c r="EP349" s="26" t="str">
        <f>IFERROR(INDEX(BL$11:BL$2000,_xlfn.AGGREGATE(15,6,(ROW(BL$11:BL$2000)-ROW(BL$11)+1)/($AU$11:$AU$2000=$DY$8),ROWS(EP$11:EP349))),"")</f>
        <v/>
      </c>
      <c r="EQ349" s="26" t="str">
        <f>IFERROR(INDEX(BM$11:BM$2000,_xlfn.AGGREGATE(15,6,(ROW(BM$11:BM$2000)-ROW(BM$11)+1)/($AU$11:$AU$2000=$DY$8),ROWS(EQ$11:EQ349))),"")</f>
        <v/>
      </c>
      <c r="ER349" s="26" t="str">
        <f>IFERROR(INDEX(BN$11:BN$2000,_xlfn.AGGREGATE(15,6,(ROW(BN$11:BN$2000)-ROW(BN$11)+1)/($AU$11:$AU$2000=$DY$8),ROWS(ER$11:ER349))),"")</f>
        <v/>
      </c>
      <c r="ES349" s="26" t="str">
        <f>IFERROR(INDEX(BO$11:BO$2000,_xlfn.AGGREGATE(15,6,(ROW(BO$11:BO$2000)-ROW(BO$11)+1)/($AU$11:$AU$2000=$DY$8),ROWS(ES$11:ES349))),"")</f>
        <v/>
      </c>
      <c r="ET349" s="63" t="str">
        <f>IFERROR(INDEX(BP$11:BP$2000,_xlfn.AGGREGATE(15,6,(ROW(BP$11:BP$2000)-ROW(BP$11)+1)/($AU$11:$AU$2000=$DY$8),ROWS(ET$11:ET349))),"")</f>
        <v/>
      </c>
      <c r="EU349" s="25"/>
      <c r="EX349" s="25"/>
      <c r="EY349" s="25"/>
      <c r="EZ349" s="25"/>
      <c r="FA349" s="25"/>
      <c r="FB349" s="25"/>
      <c r="FC349" s="25"/>
      <c r="FD349" s="25"/>
      <c r="FE349" s="25"/>
      <c r="FF349" s="25"/>
      <c r="FG349" s="25"/>
      <c r="FH349" s="25"/>
      <c r="FI349" s="25"/>
      <c r="FJ349" s="25"/>
      <c r="FK349" s="25"/>
      <c r="FL349" s="25"/>
      <c r="FM349" s="25"/>
      <c r="FN349" s="25"/>
      <c r="FO349" s="25"/>
      <c r="FP349" s="25"/>
      <c r="FQ349" s="25"/>
      <c r="FR349" s="25"/>
      <c r="FS349" s="25"/>
      <c r="FT349" s="25"/>
      <c r="FU349" s="49"/>
      <c r="FV349" s="21"/>
      <c r="FW349" s="25"/>
      <c r="FX349" s="25"/>
      <c r="FY349" s="25"/>
      <c r="FZ349" s="25"/>
      <c r="GA349" s="25"/>
      <c r="GB349" s="25"/>
      <c r="GC349" s="25"/>
      <c r="GD349" s="25"/>
      <c r="GE349" s="25"/>
      <c r="GF349" s="25"/>
      <c r="GG349" s="25"/>
      <c r="GH349" s="25"/>
      <c r="GI349" s="25"/>
      <c r="GJ349" s="25"/>
      <c r="GK349" s="25"/>
      <c r="GL349" s="25"/>
      <c r="GM349" s="25"/>
      <c r="GN349" s="25"/>
    </row>
    <row r="350" spans="14:196" x14ac:dyDescent="0.3">
      <c r="N350" s="2"/>
      <c r="O350" s="25"/>
      <c r="P350" s="25"/>
      <c r="Q350" s="25"/>
      <c r="R350" s="25"/>
      <c r="S350" s="25"/>
      <c r="T350" s="25"/>
      <c r="U350" s="25"/>
      <c r="V350" s="2"/>
      <c r="W350" s="2"/>
      <c r="X350" s="2"/>
      <c r="Y350" s="25"/>
      <c r="Z350" s="25"/>
      <c r="AA350" s="25"/>
      <c r="AB350" s="2"/>
      <c r="AC350" s="25"/>
      <c r="AD350" s="25"/>
      <c r="AE350" s="25"/>
      <c r="AF350" s="25"/>
      <c r="AG350" s="25"/>
      <c r="AH350" s="25"/>
      <c r="AI350" s="25"/>
      <c r="AJ350" s="25"/>
      <c r="AK350" s="25"/>
      <c r="AL350" s="25"/>
      <c r="AM350" s="25"/>
      <c r="AN350" s="25"/>
      <c r="AO350" s="25"/>
      <c r="AP350" s="25"/>
      <c r="AQ350" s="25"/>
      <c r="AR350" s="142"/>
      <c r="AS350" s="18">
        <v>22</v>
      </c>
      <c r="AT350" s="26" t="s">
        <v>122</v>
      </c>
      <c r="AU350" s="4" t="str">
        <f t="shared" si="444"/>
        <v>FAIL</v>
      </c>
      <c r="AV350" s="26">
        <v>1</v>
      </c>
      <c r="AW350" s="26">
        <v>3</v>
      </c>
      <c r="AX350" s="26">
        <v>3</v>
      </c>
      <c r="AY350" s="26">
        <v>1</v>
      </c>
      <c r="AZ350" s="26">
        <v>1</v>
      </c>
      <c r="BA350" s="26">
        <v>3</v>
      </c>
      <c r="BB350" s="26">
        <v>3</v>
      </c>
      <c r="BC350" s="26">
        <v>1</v>
      </c>
      <c r="BD350" s="26">
        <f t="shared" ref="BD350:BG350" si="490">BD317</f>
        <v>224</v>
      </c>
      <c r="BE350" s="26">
        <f t="shared" si="490"/>
        <v>246</v>
      </c>
      <c r="BF350" s="26">
        <f t="shared" si="490"/>
        <v>268</v>
      </c>
      <c r="BG350" s="63">
        <f t="shared" si="490"/>
        <v>22</v>
      </c>
      <c r="BH350" s="26"/>
      <c r="BI350" s="138">
        <f t="shared" si="446"/>
        <v>224</v>
      </c>
      <c r="BJ350" s="138">
        <f t="shared" si="447"/>
        <v>492</v>
      </c>
      <c r="BK350" s="138">
        <f t="shared" si="448"/>
        <v>760</v>
      </c>
      <c r="BL350" s="138">
        <f t="shared" si="449"/>
        <v>984</v>
      </c>
      <c r="BM350" s="138">
        <f t="shared" si="450"/>
        <v>1208</v>
      </c>
      <c r="BN350" s="138">
        <f t="shared" si="451"/>
        <v>1476</v>
      </c>
      <c r="BO350" s="138">
        <f t="shared" si="452"/>
        <v>1744</v>
      </c>
      <c r="BP350" s="138">
        <f t="shared" si="453"/>
        <v>0</v>
      </c>
      <c r="BQ350" s="26"/>
      <c r="BR350" s="26" t="str">
        <f>IF(AND(MAX(BI350:BP350)&gt;$J$24,MAX(BI350:BP350)&lt;$J$25),"yes3",IF(AND(MAX(BI350:BP350)&gt;$J$24,MAX(BI350:BP350)&lt;$J$26),"yes2","no"))</f>
        <v>yes2</v>
      </c>
      <c r="BS350" s="26" t="str">
        <f t="shared" si="462"/>
        <v>Int</v>
      </c>
      <c r="BT350" s="26"/>
      <c r="BU350" s="26"/>
      <c r="BV350" s="1">
        <f t="shared" si="485"/>
        <v>0</v>
      </c>
      <c r="BW350" s="1">
        <f t="shared" si="485"/>
        <v>0</v>
      </c>
      <c r="BX350" s="1">
        <f t="shared" si="485"/>
        <v>0</v>
      </c>
      <c r="BY350" s="1">
        <f t="shared" si="485"/>
        <v>0</v>
      </c>
      <c r="BZ350" s="1">
        <f t="shared" si="485"/>
        <v>0</v>
      </c>
      <c r="CA350" s="1">
        <f t="shared" si="485"/>
        <v>0</v>
      </c>
      <c r="CB350" s="1">
        <f t="shared" si="485"/>
        <v>0</v>
      </c>
      <c r="CC350" s="1">
        <f t="shared" si="485"/>
        <v>0</v>
      </c>
      <c r="CD350" s="1">
        <f t="shared" si="485"/>
        <v>0</v>
      </c>
      <c r="CE350" s="1">
        <f t="shared" si="485"/>
        <v>0</v>
      </c>
      <c r="CF350" s="1">
        <f t="shared" si="486"/>
        <v>0</v>
      </c>
      <c r="CG350" s="1">
        <f t="shared" si="486"/>
        <v>0</v>
      </c>
      <c r="CH350" s="1">
        <f t="shared" si="486"/>
        <v>1</v>
      </c>
      <c r="CI350" s="1">
        <f t="shared" si="486"/>
        <v>0</v>
      </c>
      <c r="CJ350" s="1">
        <f t="shared" si="486"/>
        <v>0</v>
      </c>
      <c r="CK350" s="1">
        <f t="shared" si="486"/>
        <v>0</v>
      </c>
      <c r="CL350" s="1">
        <f t="shared" si="486"/>
        <v>0</v>
      </c>
      <c r="CM350" s="1">
        <f t="shared" si="486"/>
        <v>0</v>
      </c>
      <c r="CN350" s="1">
        <f t="shared" si="486"/>
        <v>0</v>
      </c>
      <c r="CO350" s="1">
        <f t="shared" si="486"/>
        <v>1</v>
      </c>
      <c r="CP350" s="1">
        <f t="shared" si="487"/>
        <v>0</v>
      </c>
      <c r="CQ350" s="1">
        <f t="shared" si="487"/>
        <v>0</v>
      </c>
      <c r="CR350" s="1">
        <f t="shared" si="487"/>
        <v>0</v>
      </c>
      <c r="CS350" s="1">
        <f t="shared" si="487"/>
        <v>0</v>
      </c>
      <c r="CT350" s="1">
        <f t="shared" si="487"/>
        <v>0</v>
      </c>
      <c r="CU350" s="1">
        <f t="shared" si="487"/>
        <v>0</v>
      </c>
      <c r="CV350" s="1">
        <f t="shared" si="487"/>
        <v>0</v>
      </c>
      <c r="CW350" s="1">
        <f t="shared" si="487"/>
        <v>0</v>
      </c>
      <c r="CX350" s="1">
        <f t="shared" si="487"/>
        <v>0</v>
      </c>
      <c r="CY350" s="1">
        <f t="shared" si="487"/>
        <v>0</v>
      </c>
      <c r="CZ350" s="1">
        <f t="shared" si="488"/>
        <v>1</v>
      </c>
      <c r="DA350" s="1">
        <f t="shared" si="488"/>
        <v>0</v>
      </c>
      <c r="DB350" s="1">
        <f t="shared" si="488"/>
        <v>0</v>
      </c>
      <c r="DC350" s="1">
        <f t="shared" si="488"/>
        <v>0</v>
      </c>
      <c r="DD350" s="1">
        <f t="shared" si="488"/>
        <v>0</v>
      </c>
      <c r="DE350" s="1">
        <f t="shared" si="488"/>
        <v>0</v>
      </c>
      <c r="DF350" s="1">
        <f t="shared" si="488"/>
        <v>0</v>
      </c>
      <c r="DG350" s="1">
        <f t="shared" si="488"/>
        <v>0</v>
      </c>
      <c r="DH350" s="1">
        <f t="shared" si="488"/>
        <v>0</v>
      </c>
      <c r="DI350" s="1">
        <f t="shared" si="488"/>
        <v>0</v>
      </c>
      <c r="DJ350" s="1">
        <f t="shared" si="489"/>
        <v>0</v>
      </c>
      <c r="DK350" s="1">
        <f t="shared" si="489"/>
        <v>0</v>
      </c>
      <c r="DL350" s="1">
        <f t="shared" si="489"/>
        <v>0</v>
      </c>
      <c r="DM350" s="1">
        <f t="shared" si="489"/>
        <v>0</v>
      </c>
      <c r="DN350" s="1">
        <f t="shared" si="489"/>
        <v>0</v>
      </c>
      <c r="DO350" s="1">
        <f t="shared" si="489"/>
        <v>0</v>
      </c>
      <c r="DP350" s="25"/>
      <c r="DS350" s="26"/>
      <c r="DT350" s="26"/>
      <c r="DU350" s="142"/>
      <c r="DV350" s="26"/>
      <c r="DW350" s="48">
        <v>337</v>
      </c>
      <c r="DX350" s="26" t="str">
        <f>IFERROR(INDEX(AT$11:AT$2000,_xlfn.AGGREGATE(15,6,(ROW(AT$11:AT$2000)-ROW(AT$11)+1)/($AU$11:$AU$2000=$DY$8),ROWS(DX$11:DX350))),"")</f>
        <v/>
      </c>
      <c r="DY350" s="4" t="str">
        <f>IFERROR(INDEX(AU$11:AU$2000,_xlfn.AGGREGATE(15,6,(ROW(AU$11:AU$2000)-ROW(AU$11)+1)/($AU$11:$AU$2000=$DY$8),ROWS(DY$11:DY350))),"")</f>
        <v/>
      </c>
      <c r="DZ350" s="26" t="str">
        <f>IFERROR(INDEX(AV$11:AV$2000,_xlfn.AGGREGATE(15,6,(ROW(AV$11:AV$2000)-ROW(AV$11)+1)/($AU$11:$AU$2000=$DY$8),ROWS(DZ$11:DZ350))),"")</f>
        <v/>
      </c>
      <c r="EA350" s="26" t="str">
        <f>IFERROR(INDEX(AW$11:AW$2000,_xlfn.AGGREGATE(15,6,(ROW(AW$11:AW$2000)-ROW(AW$11)+1)/($AU$11:$AU$2000=$DY$8),ROWS(EA$11:EA350))),"")</f>
        <v/>
      </c>
      <c r="EB350" s="26" t="str">
        <f>IFERROR(INDEX(AX$11:AX$2000,_xlfn.AGGREGATE(15,6,(ROW(AX$11:AX$2000)-ROW(AX$11)+1)/($AU$11:$AU$2000=$DY$8),ROWS(EB$11:EB350))),"")</f>
        <v/>
      </c>
      <c r="EC350" s="26" t="str">
        <f>IFERROR(INDEX(AY$11:AY$2000,_xlfn.AGGREGATE(15,6,(ROW(AY$11:AY$2000)-ROW(AY$11)+1)/($AU$11:$AU$2000=$DY$8),ROWS(EC$11:EC350))),"")</f>
        <v/>
      </c>
      <c r="ED350" s="26" t="str">
        <f>IFERROR(INDEX(AZ$11:AZ$2000,_xlfn.AGGREGATE(15,6,(ROW(AZ$11:AZ$2000)-ROW(AZ$11)+1)/($AU$11:$AU$2000=$DY$8),ROWS(ED$11:ED350))),"")</f>
        <v/>
      </c>
      <c r="EE350" s="26" t="str">
        <f>IFERROR(INDEX(BA$11:BA$2000,_xlfn.AGGREGATE(15,6,(ROW(BA$11:BA$2000)-ROW(BA$11)+1)/($AU$11:$AU$2000=$DY$8),ROWS(EE$11:EE350))),"")</f>
        <v/>
      </c>
      <c r="EF350" s="26" t="str">
        <f>IFERROR(INDEX(BB$11:BB$2000,_xlfn.AGGREGATE(15,6,(ROW(BB$11:BB$2000)-ROW(BB$11)+1)/($AU$11:$AU$2000=$DY$8),ROWS(EF$11:EF350))),"")</f>
        <v/>
      </c>
      <c r="EG350" s="26" t="str">
        <f>IFERROR(INDEX(BC$11:BC$2000,_xlfn.AGGREGATE(15,6,(ROW(BC$11:BC$2000)-ROW(BC$11)+1)/($AU$11:$AU$2000=$DY$8),ROWS(EG$11:EG350))),"")</f>
        <v/>
      </c>
      <c r="EH350" s="26" t="str">
        <f>IFERROR(INDEX(BD$11:BD$2000,_xlfn.AGGREGATE(15,6,(ROW(BD$11:BD$2000)-ROW(BD$11)+1)/($AU$11:$AU$2000=$DY$8),ROWS(EH$11:EH350))),"")</f>
        <v/>
      </c>
      <c r="EI350" s="26" t="str">
        <f>IFERROR(INDEX(BE$11:BE$2000,_xlfn.AGGREGATE(15,6,(ROW(BE$11:BE$2000)-ROW(BE$11)+1)/($AU$11:$AU$2000=$DY$8),ROWS(EI$11:EI350))),"")</f>
        <v/>
      </c>
      <c r="EJ350" s="26" t="str">
        <f>IFERROR(INDEX(BF$11:BF$2000,_xlfn.AGGREGATE(15,6,(ROW(BF$11:BF$2000)-ROW(BF$11)+1)/($AU$11:$AU$2000=$DY$8),ROWS(EJ$11:EJ350))),"")</f>
        <v/>
      </c>
      <c r="EK350" s="26" t="str">
        <f>IFERROR(INDEX(BG$11:BG$2000,_xlfn.AGGREGATE(15,6,(ROW(BG$11:BG$2000)-ROW(BG$11)+1)/($AU$11:$AU$2000=$DY$8),ROWS(EK$11:EK350))),"")</f>
        <v/>
      </c>
      <c r="EL350" s="26" t="str">
        <f>IFERROR(INDEX(BH$11:BH$2000,_xlfn.AGGREGATE(15,6,(ROW(BH$11:BH$2000)-ROW(BH$11)+1)/($AU$11:$AU$2000=$DY$8),ROWS(EL$11:EL350))),"")</f>
        <v/>
      </c>
      <c r="EM350" s="26" t="str">
        <f>IFERROR(INDEX(BI$11:BI$2000,_xlfn.AGGREGATE(15,6,(ROW(BI$11:BI$2000)-ROW(BI$11)+1)/($AU$11:$AU$2000=$DY$8),ROWS(EM$11:EM350))),"")</f>
        <v/>
      </c>
      <c r="EN350" s="26" t="str">
        <f>IFERROR(INDEX(BJ$11:BJ$2000,_xlfn.AGGREGATE(15,6,(ROW(BJ$11:BJ$2000)-ROW(BJ$11)+1)/($AU$11:$AU$2000=$DY$8),ROWS(EN$11:EN350))),"")</f>
        <v/>
      </c>
      <c r="EO350" s="26" t="str">
        <f>IFERROR(INDEX(BK$11:BK$2000,_xlfn.AGGREGATE(15,6,(ROW(BK$11:BK$2000)-ROW(BK$11)+1)/($AU$11:$AU$2000=$DY$8),ROWS(EO$11:EO350))),"")</f>
        <v/>
      </c>
      <c r="EP350" s="26" t="str">
        <f>IFERROR(INDEX(BL$11:BL$2000,_xlfn.AGGREGATE(15,6,(ROW(BL$11:BL$2000)-ROW(BL$11)+1)/($AU$11:$AU$2000=$DY$8),ROWS(EP$11:EP350))),"")</f>
        <v/>
      </c>
      <c r="EQ350" s="26" t="str">
        <f>IFERROR(INDEX(BM$11:BM$2000,_xlfn.AGGREGATE(15,6,(ROW(BM$11:BM$2000)-ROW(BM$11)+1)/($AU$11:$AU$2000=$DY$8),ROWS(EQ$11:EQ350))),"")</f>
        <v/>
      </c>
      <c r="ER350" s="26" t="str">
        <f>IFERROR(INDEX(BN$11:BN$2000,_xlfn.AGGREGATE(15,6,(ROW(BN$11:BN$2000)-ROW(BN$11)+1)/($AU$11:$AU$2000=$DY$8),ROWS(ER$11:ER350))),"")</f>
        <v/>
      </c>
      <c r="ES350" s="26" t="str">
        <f>IFERROR(INDEX(BO$11:BO$2000,_xlfn.AGGREGATE(15,6,(ROW(BO$11:BO$2000)-ROW(BO$11)+1)/($AU$11:$AU$2000=$DY$8),ROWS(ES$11:ES350))),"")</f>
        <v/>
      </c>
      <c r="ET350" s="63" t="str">
        <f>IFERROR(INDEX(BP$11:BP$2000,_xlfn.AGGREGATE(15,6,(ROW(BP$11:BP$2000)-ROW(BP$11)+1)/($AU$11:$AU$2000=$DY$8),ROWS(ET$11:ET350))),"")</f>
        <v/>
      </c>
      <c r="EU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49"/>
      <c r="FV350" s="21"/>
      <c r="FW350" s="25"/>
      <c r="FX350" s="25"/>
      <c r="FY350" s="25"/>
      <c r="FZ350" s="25"/>
      <c r="GA350" s="25"/>
      <c r="GB350" s="25"/>
      <c r="GC350" s="25"/>
      <c r="GD350" s="25"/>
      <c r="GE350" s="25"/>
      <c r="GF350" s="25"/>
      <c r="GG350" s="25"/>
      <c r="GH350" s="25"/>
      <c r="GI350" s="25"/>
      <c r="GJ350" s="25"/>
      <c r="GK350" s="25"/>
      <c r="GL350" s="25"/>
      <c r="GM350" s="25"/>
      <c r="GN350" s="25"/>
    </row>
    <row r="351" spans="14:196" x14ac:dyDescent="0.3">
      <c r="N351" s="2"/>
      <c r="O351" s="25"/>
      <c r="P351" s="25"/>
      <c r="Q351" s="25"/>
      <c r="R351" s="25"/>
      <c r="S351" s="25"/>
      <c r="T351" s="25"/>
      <c r="U351" s="25"/>
      <c r="V351" s="2"/>
      <c r="W351" s="2"/>
      <c r="X351" s="2"/>
      <c r="Y351" s="25"/>
      <c r="Z351" s="25"/>
      <c r="AA351" s="25"/>
      <c r="AB351" s="2"/>
      <c r="AC351" s="25"/>
      <c r="AD351" s="25"/>
      <c r="AE351" s="25"/>
      <c r="AF351" s="25"/>
      <c r="AG351" s="25"/>
      <c r="AH351" s="25"/>
      <c r="AI351" s="25"/>
      <c r="AJ351" s="25"/>
      <c r="AK351" s="25"/>
      <c r="AL351" s="25"/>
      <c r="AM351" s="25"/>
      <c r="AN351" s="25"/>
      <c r="AO351" s="25"/>
      <c r="AP351" s="25"/>
      <c r="AQ351" s="25"/>
      <c r="AR351" s="142"/>
      <c r="AS351" s="18">
        <v>23</v>
      </c>
      <c r="AT351" s="26" t="s">
        <v>122</v>
      </c>
      <c r="AU351" s="4" t="str">
        <f t="shared" si="444"/>
        <v>FAIL</v>
      </c>
      <c r="AV351" s="26">
        <v>1</v>
      </c>
      <c r="AW351" s="26">
        <v>3</v>
      </c>
      <c r="AX351" s="26">
        <v>3</v>
      </c>
      <c r="AY351" s="26">
        <v>1</v>
      </c>
      <c r="AZ351" s="26">
        <v>1</v>
      </c>
      <c r="BA351" s="26">
        <v>3</v>
      </c>
      <c r="BB351" s="26">
        <v>3</v>
      </c>
      <c r="BC351" s="26">
        <v>1</v>
      </c>
      <c r="BD351" s="26">
        <f t="shared" ref="BD351:BG351" si="491">BD318</f>
        <v>223</v>
      </c>
      <c r="BE351" s="26">
        <f t="shared" si="491"/>
        <v>246</v>
      </c>
      <c r="BF351" s="26">
        <f t="shared" si="491"/>
        <v>269</v>
      </c>
      <c r="BG351" s="63">
        <f t="shared" si="491"/>
        <v>23</v>
      </c>
      <c r="BH351" s="26"/>
      <c r="BI351" s="138">
        <f t="shared" si="446"/>
        <v>223</v>
      </c>
      <c r="BJ351" s="138">
        <f t="shared" si="447"/>
        <v>492</v>
      </c>
      <c r="BK351" s="138">
        <f t="shared" si="448"/>
        <v>761</v>
      </c>
      <c r="BL351" s="138">
        <f t="shared" si="449"/>
        <v>984</v>
      </c>
      <c r="BM351" s="138">
        <f t="shared" si="450"/>
        <v>1207</v>
      </c>
      <c r="BN351" s="138">
        <f t="shared" si="451"/>
        <v>1476</v>
      </c>
      <c r="BO351" s="138">
        <f t="shared" si="452"/>
        <v>1745</v>
      </c>
      <c r="BP351" s="138">
        <f t="shared" si="453"/>
        <v>0</v>
      </c>
      <c r="BQ351" s="26"/>
      <c r="BR351" s="26" t="str">
        <f t="shared" ref="BR351:BR402" si="492">IF(AND(MAX(BI351:BP351)&gt;$J$24,MAX(BI351:BP351)&lt;$J$25),"yes3",IF(AND(MAX(BI351:BP351)&gt;$J$24,MAX(BI351:BP351)&lt;$J$26),"yes2","no"))</f>
        <v>yes2</v>
      </c>
      <c r="BS351" s="26" t="str">
        <f t="shared" si="462"/>
        <v>Int</v>
      </c>
      <c r="BT351" s="26"/>
      <c r="BU351" s="26"/>
      <c r="BV351" s="1">
        <f t="shared" si="485"/>
        <v>0</v>
      </c>
      <c r="BW351" s="1">
        <f t="shared" si="485"/>
        <v>0</v>
      </c>
      <c r="BX351" s="1">
        <f t="shared" si="485"/>
        <v>0</v>
      </c>
      <c r="BY351" s="1">
        <f t="shared" si="485"/>
        <v>0</v>
      </c>
      <c r="BZ351" s="1">
        <f t="shared" si="485"/>
        <v>0</v>
      </c>
      <c r="CA351" s="1">
        <f t="shared" si="485"/>
        <v>0</v>
      </c>
      <c r="CB351" s="1">
        <f t="shared" si="485"/>
        <v>0</v>
      </c>
      <c r="CC351" s="1">
        <f t="shared" si="485"/>
        <v>0</v>
      </c>
      <c r="CD351" s="1">
        <f t="shared" si="485"/>
        <v>0</v>
      </c>
      <c r="CE351" s="1">
        <f t="shared" si="485"/>
        <v>0</v>
      </c>
      <c r="CF351" s="1">
        <f t="shared" si="486"/>
        <v>0</v>
      </c>
      <c r="CG351" s="1">
        <f t="shared" si="486"/>
        <v>0</v>
      </c>
      <c r="CH351" s="1">
        <f t="shared" si="486"/>
        <v>1</v>
      </c>
      <c r="CI351" s="1">
        <f t="shared" si="486"/>
        <v>0</v>
      </c>
      <c r="CJ351" s="1">
        <f t="shared" si="486"/>
        <v>0</v>
      </c>
      <c r="CK351" s="1">
        <f t="shared" si="486"/>
        <v>0</v>
      </c>
      <c r="CL351" s="1">
        <f t="shared" si="486"/>
        <v>0</v>
      </c>
      <c r="CM351" s="1">
        <f t="shared" si="486"/>
        <v>0</v>
      </c>
      <c r="CN351" s="1">
        <f t="shared" si="486"/>
        <v>0</v>
      </c>
      <c r="CO351" s="1">
        <f t="shared" si="486"/>
        <v>1</v>
      </c>
      <c r="CP351" s="1">
        <f t="shared" si="487"/>
        <v>0</v>
      </c>
      <c r="CQ351" s="1">
        <f t="shared" si="487"/>
        <v>0</v>
      </c>
      <c r="CR351" s="1">
        <f t="shared" si="487"/>
        <v>0</v>
      </c>
      <c r="CS351" s="1">
        <f t="shared" si="487"/>
        <v>0</v>
      </c>
      <c r="CT351" s="1">
        <f t="shared" si="487"/>
        <v>0</v>
      </c>
      <c r="CU351" s="1">
        <f t="shared" si="487"/>
        <v>0</v>
      </c>
      <c r="CV351" s="1">
        <f t="shared" si="487"/>
        <v>0</v>
      </c>
      <c r="CW351" s="1">
        <f t="shared" si="487"/>
        <v>0</v>
      </c>
      <c r="CX351" s="1">
        <f t="shared" si="487"/>
        <v>0</v>
      </c>
      <c r="CY351" s="1">
        <f t="shared" si="487"/>
        <v>0</v>
      </c>
      <c r="CZ351" s="1">
        <f t="shared" si="488"/>
        <v>1</v>
      </c>
      <c r="DA351" s="1">
        <f t="shared" si="488"/>
        <v>0</v>
      </c>
      <c r="DB351" s="1">
        <f t="shared" si="488"/>
        <v>0</v>
      </c>
      <c r="DC351" s="1">
        <f t="shared" si="488"/>
        <v>0</v>
      </c>
      <c r="DD351" s="1">
        <f t="shared" si="488"/>
        <v>0</v>
      </c>
      <c r="DE351" s="1">
        <f t="shared" si="488"/>
        <v>0</v>
      </c>
      <c r="DF351" s="1">
        <f t="shared" si="488"/>
        <v>0</v>
      </c>
      <c r="DG351" s="1">
        <f t="shared" si="488"/>
        <v>0</v>
      </c>
      <c r="DH351" s="1">
        <f t="shared" si="488"/>
        <v>0</v>
      </c>
      <c r="DI351" s="1">
        <f t="shared" si="488"/>
        <v>0</v>
      </c>
      <c r="DJ351" s="1">
        <f t="shared" si="489"/>
        <v>0</v>
      </c>
      <c r="DK351" s="1">
        <f t="shared" si="489"/>
        <v>0</v>
      </c>
      <c r="DL351" s="1">
        <f t="shared" si="489"/>
        <v>0</v>
      </c>
      <c r="DM351" s="1">
        <f t="shared" si="489"/>
        <v>0</v>
      </c>
      <c r="DN351" s="1">
        <f t="shared" si="489"/>
        <v>0</v>
      </c>
      <c r="DO351" s="1">
        <f t="shared" si="489"/>
        <v>0</v>
      </c>
      <c r="DP351" s="25"/>
      <c r="DS351" s="26"/>
      <c r="DT351" s="26"/>
      <c r="DU351" s="142"/>
      <c r="DV351" s="26"/>
      <c r="DW351" s="48">
        <v>338</v>
      </c>
      <c r="DX351" s="26" t="str">
        <f>IFERROR(INDEX(AT$11:AT$2000,_xlfn.AGGREGATE(15,6,(ROW(AT$11:AT$2000)-ROW(AT$11)+1)/($AU$11:$AU$2000=$DY$8),ROWS(DX$11:DX351))),"")</f>
        <v/>
      </c>
      <c r="DY351" s="4" t="str">
        <f>IFERROR(INDEX(AU$11:AU$2000,_xlfn.AGGREGATE(15,6,(ROW(AU$11:AU$2000)-ROW(AU$11)+1)/($AU$11:$AU$2000=$DY$8),ROWS(DY$11:DY351))),"")</f>
        <v/>
      </c>
      <c r="DZ351" s="26" t="str">
        <f>IFERROR(INDEX(AV$11:AV$2000,_xlfn.AGGREGATE(15,6,(ROW(AV$11:AV$2000)-ROW(AV$11)+1)/($AU$11:$AU$2000=$DY$8),ROWS(DZ$11:DZ351))),"")</f>
        <v/>
      </c>
      <c r="EA351" s="26" t="str">
        <f>IFERROR(INDEX(AW$11:AW$2000,_xlfn.AGGREGATE(15,6,(ROW(AW$11:AW$2000)-ROW(AW$11)+1)/($AU$11:$AU$2000=$DY$8),ROWS(EA$11:EA351))),"")</f>
        <v/>
      </c>
      <c r="EB351" s="26" t="str">
        <f>IFERROR(INDEX(AX$11:AX$2000,_xlfn.AGGREGATE(15,6,(ROW(AX$11:AX$2000)-ROW(AX$11)+1)/($AU$11:$AU$2000=$DY$8),ROWS(EB$11:EB351))),"")</f>
        <v/>
      </c>
      <c r="EC351" s="26" t="str">
        <f>IFERROR(INDEX(AY$11:AY$2000,_xlfn.AGGREGATE(15,6,(ROW(AY$11:AY$2000)-ROW(AY$11)+1)/($AU$11:$AU$2000=$DY$8),ROWS(EC$11:EC351))),"")</f>
        <v/>
      </c>
      <c r="ED351" s="26" t="str">
        <f>IFERROR(INDEX(AZ$11:AZ$2000,_xlfn.AGGREGATE(15,6,(ROW(AZ$11:AZ$2000)-ROW(AZ$11)+1)/($AU$11:$AU$2000=$DY$8),ROWS(ED$11:ED351))),"")</f>
        <v/>
      </c>
      <c r="EE351" s="26" t="str">
        <f>IFERROR(INDEX(BA$11:BA$2000,_xlfn.AGGREGATE(15,6,(ROW(BA$11:BA$2000)-ROW(BA$11)+1)/($AU$11:$AU$2000=$DY$8),ROWS(EE$11:EE351))),"")</f>
        <v/>
      </c>
      <c r="EF351" s="26" t="str">
        <f>IFERROR(INDEX(BB$11:BB$2000,_xlfn.AGGREGATE(15,6,(ROW(BB$11:BB$2000)-ROW(BB$11)+1)/($AU$11:$AU$2000=$DY$8),ROWS(EF$11:EF351))),"")</f>
        <v/>
      </c>
      <c r="EG351" s="26" t="str">
        <f>IFERROR(INDEX(BC$11:BC$2000,_xlfn.AGGREGATE(15,6,(ROW(BC$11:BC$2000)-ROW(BC$11)+1)/($AU$11:$AU$2000=$DY$8),ROWS(EG$11:EG351))),"")</f>
        <v/>
      </c>
      <c r="EH351" s="26" t="str">
        <f>IFERROR(INDEX(BD$11:BD$2000,_xlfn.AGGREGATE(15,6,(ROW(BD$11:BD$2000)-ROW(BD$11)+1)/($AU$11:$AU$2000=$DY$8),ROWS(EH$11:EH351))),"")</f>
        <v/>
      </c>
      <c r="EI351" s="26" t="str">
        <f>IFERROR(INDEX(BE$11:BE$2000,_xlfn.AGGREGATE(15,6,(ROW(BE$11:BE$2000)-ROW(BE$11)+1)/($AU$11:$AU$2000=$DY$8),ROWS(EI$11:EI351))),"")</f>
        <v/>
      </c>
      <c r="EJ351" s="26" t="str">
        <f>IFERROR(INDEX(BF$11:BF$2000,_xlfn.AGGREGATE(15,6,(ROW(BF$11:BF$2000)-ROW(BF$11)+1)/($AU$11:$AU$2000=$DY$8),ROWS(EJ$11:EJ351))),"")</f>
        <v/>
      </c>
      <c r="EK351" s="26" t="str">
        <f>IFERROR(INDEX(BG$11:BG$2000,_xlfn.AGGREGATE(15,6,(ROW(BG$11:BG$2000)-ROW(BG$11)+1)/($AU$11:$AU$2000=$DY$8),ROWS(EK$11:EK351))),"")</f>
        <v/>
      </c>
      <c r="EL351" s="26" t="str">
        <f>IFERROR(INDEX(BH$11:BH$2000,_xlfn.AGGREGATE(15,6,(ROW(BH$11:BH$2000)-ROW(BH$11)+1)/($AU$11:$AU$2000=$DY$8),ROWS(EL$11:EL351))),"")</f>
        <v/>
      </c>
      <c r="EM351" s="26" t="str">
        <f>IFERROR(INDEX(BI$11:BI$2000,_xlfn.AGGREGATE(15,6,(ROW(BI$11:BI$2000)-ROW(BI$11)+1)/($AU$11:$AU$2000=$DY$8),ROWS(EM$11:EM351))),"")</f>
        <v/>
      </c>
      <c r="EN351" s="26" t="str">
        <f>IFERROR(INDEX(BJ$11:BJ$2000,_xlfn.AGGREGATE(15,6,(ROW(BJ$11:BJ$2000)-ROW(BJ$11)+1)/($AU$11:$AU$2000=$DY$8),ROWS(EN$11:EN351))),"")</f>
        <v/>
      </c>
      <c r="EO351" s="26" t="str">
        <f>IFERROR(INDEX(BK$11:BK$2000,_xlfn.AGGREGATE(15,6,(ROW(BK$11:BK$2000)-ROW(BK$11)+1)/($AU$11:$AU$2000=$DY$8),ROWS(EO$11:EO351))),"")</f>
        <v/>
      </c>
      <c r="EP351" s="26" t="str">
        <f>IFERROR(INDEX(BL$11:BL$2000,_xlfn.AGGREGATE(15,6,(ROW(BL$11:BL$2000)-ROW(BL$11)+1)/($AU$11:$AU$2000=$DY$8),ROWS(EP$11:EP351))),"")</f>
        <v/>
      </c>
      <c r="EQ351" s="26" t="str">
        <f>IFERROR(INDEX(BM$11:BM$2000,_xlfn.AGGREGATE(15,6,(ROW(BM$11:BM$2000)-ROW(BM$11)+1)/($AU$11:$AU$2000=$DY$8),ROWS(EQ$11:EQ351))),"")</f>
        <v/>
      </c>
      <c r="ER351" s="26" t="str">
        <f>IFERROR(INDEX(BN$11:BN$2000,_xlfn.AGGREGATE(15,6,(ROW(BN$11:BN$2000)-ROW(BN$11)+1)/($AU$11:$AU$2000=$DY$8),ROWS(ER$11:ER351))),"")</f>
        <v/>
      </c>
      <c r="ES351" s="26" t="str">
        <f>IFERROR(INDEX(BO$11:BO$2000,_xlfn.AGGREGATE(15,6,(ROW(BO$11:BO$2000)-ROW(BO$11)+1)/($AU$11:$AU$2000=$DY$8),ROWS(ES$11:ES351))),"")</f>
        <v/>
      </c>
      <c r="ET351" s="63" t="str">
        <f>IFERROR(INDEX(BP$11:BP$2000,_xlfn.AGGREGATE(15,6,(ROW(BP$11:BP$2000)-ROW(BP$11)+1)/($AU$11:$AU$2000=$DY$8),ROWS(ET$11:ET351))),"")</f>
        <v/>
      </c>
      <c r="EU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49"/>
      <c r="FV351" s="21"/>
      <c r="FW351" s="25"/>
      <c r="FX351" s="25"/>
      <c r="FY351" s="25"/>
      <c r="FZ351" s="25"/>
      <c r="GA351" s="25"/>
      <c r="GB351" s="25"/>
      <c r="GC351" s="25"/>
      <c r="GD351" s="25"/>
      <c r="GE351" s="25"/>
      <c r="GF351" s="25"/>
      <c r="GG351" s="25"/>
      <c r="GH351" s="25"/>
      <c r="GI351" s="25"/>
      <c r="GJ351" s="25"/>
      <c r="GK351" s="25"/>
      <c r="GL351" s="25"/>
      <c r="GM351" s="25"/>
      <c r="GN351" s="25"/>
    </row>
    <row r="352" spans="14:196" x14ac:dyDescent="0.3">
      <c r="N352" s="2"/>
      <c r="O352" s="25"/>
      <c r="P352" s="25"/>
      <c r="Q352" s="25"/>
      <c r="R352" s="25"/>
      <c r="S352" s="25"/>
      <c r="T352" s="25"/>
      <c r="U352" s="25"/>
      <c r="V352" s="2"/>
      <c r="W352" s="2"/>
      <c r="X352" s="2"/>
      <c r="Y352" s="25"/>
      <c r="Z352" s="25"/>
      <c r="AA352" s="25"/>
      <c r="AB352" s="2"/>
      <c r="AC352" s="25"/>
      <c r="AD352" s="25"/>
      <c r="AE352" s="25"/>
      <c r="AF352" s="25"/>
      <c r="AG352" s="25"/>
      <c r="AH352" s="25"/>
      <c r="AI352" s="25"/>
      <c r="AJ352" s="25"/>
      <c r="AK352" s="25"/>
      <c r="AL352" s="25"/>
      <c r="AM352" s="25"/>
      <c r="AN352" s="25"/>
      <c r="AO352" s="25"/>
      <c r="AP352" s="25"/>
      <c r="AQ352" s="25"/>
      <c r="AR352" s="142"/>
      <c r="AS352" s="18">
        <v>24</v>
      </c>
      <c r="AT352" s="26" t="s">
        <v>122</v>
      </c>
      <c r="AU352" s="4" t="str">
        <f t="shared" si="444"/>
        <v>FAIL</v>
      </c>
      <c r="AV352" s="26">
        <v>1</v>
      </c>
      <c r="AW352" s="26">
        <v>3</v>
      </c>
      <c r="AX352" s="26">
        <v>3</v>
      </c>
      <c r="AY352" s="26">
        <v>1</v>
      </c>
      <c r="AZ352" s="26">
        <v>1</v>
      </c>
      <c r="BA352" s="26">
        <v>3</v>
      </c>
      <c r="BB352" s="26">
        <v>3</v>
      </c>
      <c r="BC352" s="26">
        <v>1</v>
      </c>
      <c r="BD352" s="26">
        <f t="shared" ref="BD352:BG352" si="493">BD319</f>
        <v>222</v>
      </c>
      <c r="BE352" s="26">
        <f t="shared" si="493"/>
        <v>246</v>
      </c>
      <c r="BF352" s="26">
        <f t="shared" si="493"/>
        <v>270</v>
      </c>
      <c r="BG352" s="63">
        <f t="shared" si="493"/>
        <v>24</v>
      </c>
      <c r="BH352" s="26"/>
      <c r="BI352" s="138">
        <f t="shared" si="446"/>
        <v>222</v>
      </c>
      <c r="BJ352" s="138">
        <f t="shared" si="447"/>
        <v>492</v>
      </c>
      <c r="BK352" s="138">
        <f t="shared" si="448"/>
        <v>762</v>
      </c>
      <c r="BL352" s="138">
        <f t="shared" si="449"/>
        <v>984</v>
      </c>
      <c r="BM352" s="138">
        <f t="shared" si="450"/>
        <v>1206</v>
      </c>
      <c r="BN352" s="138">
        <f t="shared" si="451"/>
        <v>1476</v>
      </c>
      <c r="BO352" s="138">
        <f t="shared" si="452"/>
        <v>1746</v>
      </c>
      <c r="BP352" s="138">
        <f t="shared" si="453"/>
        <v>0</v>
      </c>
      <c r="BQ352" s="26"/>
      <c r="BR352" s="26" t="str">
        <f t="shared" si="492"/>
        <v>yes2</v>
      </c>
      <c r="BS352" s="26" t="str">
        <f t="shared" si="462"/>
        <v>Int</v>
      </c>
      <c r="BT352" s="26"/>
      <c r="BU352" s="26"/>
      <c r="BV352" s="1">
        <f t="shared" si="485"/>
        <v>0</v>
      </c>
      <c r="BW352" s="1">
        <f t="shared" si="485"/>
        <v>0</v>
      </c>
      <c r="BX352" s="1">
        <f t="shared" si="485"/>
        <v>0</v>
      </c>
      <c r="BY352" s="1">
        <f t="shared" si="485"/>
        <v>0</v>
      </c>
      <c r="BZ352" s="1">
        <f t="shared" si="485"/>
        <v>0</v>
      </c>
      <c r="CA352" s="1">
        <f t="shared" si="485"/>
        <v>0</v>
      </c>
      <c r="CB352" s="1">
        <f t="shared" si="485"/>
        <v>0</v>
      </c>
      <c r="CC352" s="1">
        <f t="shared" si="485"/>
        <v>0</v>
      </c>
      <c r="CD352" s="1">
        <f t="shared" si="485"/>
        <v>0</v>
      </c>
      <c r="CE352" s="1">
        <f t="shared" si="485"/>
        <v>0</v>
      </c>
      <c r="CF352" s="1">
        <f t="shared" si="486"/>
        <v>0</v>
      </c>
      <c r="CG352" s="1">
        <f t="shared" si="486"/>
        <v>0</v>
      </c>
      <c r="CH352" s="1">
        <f t="shared" si="486"/>
        <v>1</v>
      </c>
      <c r="CI352" s="1">
        <f t="shared" si="486"/>
        <v>0</v>
      </c>
      <c r="CJ352" s="1">
        <f t="shared" si="486"/>
        <v>0</v>
      </c>
      <c r="CK352" s="1">
        <f t="shared" si="486"/>
        <v>0</v>
      </c>
      <c r="CL352" s="1">
        <f t="shared" si="486"/>
        <v>0</v>
      </c>
      <c r="CM352" s="1">
        <f t="shared" si="486"/>
        <v>0</v>
      </c>
      <c r="CN352" s="1">
        <f t="shared" si="486"/>
        <v>0</v>
      </c>
      <c r="CO352" s="1">
        <f t="shared" si="486"/>
        <v>1</v>
      </c>
      <c r="CP352" s="1">
        <f t="shared" si="487"/>
        <v>0</v>
      </c>
      <c r="CQ352" s="1">
        <f t="shared" si="487"/>
        <v>0</v>
      </c>
      <c r="CR352" s="1">
        <f t="shared" si="487"/>
        <v>0</v>
      </c>
      <c r="CS352" s="1">
        <f t="shared" si="487"/>
        <v>0</v>
      </c>
      <c r="CT352" s="1">
        <f t="shared" si="487"/>
        <v>0</v>
      </c>
      <c r="CU352" s="1">
        <f t="shared" si="487"/>
        <v>0</v>
      </c>
      <c r="CV352" s="1">
        <f t="shared" si="487"/>
        <v>0</v>
      </c>
      <c r="CW352" s="1">
        <f t="shared" si="487"/>
        <v>0</v>
      </c>
      <c r="CX352" s="1">
        <f t="shared" si="487"/>
        <v>0</v>
      </c>
      <c r="CY352" s="1">
        <f t="shared" si="487"/>
        <v>0</v>
      </c>
      <c r="CZ352" s="1">
        <f t="shared" si="488"/>
        <v>1</v>
      </c>
      <c r="DA352" s="1">
        <f t="shared" si="488"/>
        <v>0</v>
      </c>
      <c r="DB352" s="1">
        <f t="shared" si="488"/>
        <v>0</v>
      </c>
      <c r="DC352" s="1">
        <f t="shared" si="488"/>
        <v>0</v>
      </c>
      <c r="DD352" s="1">
        <f t="shared" si="488"/>
        <v>0</v>
      </c>
      <c r="DE352" s="1">
        <f t="shared" si="488"/>
        <v>0</v>
      </c>
      <c r="DF352" s="1">
        <f t="shared" si="488"/>
        <v>0</v>
      </c>
      <c r="DG352" s="1">
        <f t="shared" si="488"/>
        <v>0</v>
      </c>
      <c r="DH352" s="1">
        <f t="shared" si="488"/>
        <v>0</v>
      </c>
      <c r="DI352" s="1">
        <f t="shared" si="488"/>
        <v>0</v>
      </c>
      <c r="DJ352" s="1">
        <f t="shared" si="489"/>
        <v>0</v>
      </c>
      <c r="DK352" s="1">
        <f t="shared" si="489"/>
        <v>0</v>
      </c>
      <c r="DL352" s="1">
        <f t="shared" si="489"/>
        <v>0</v>
      </c>
      <c r="DM352" s="1">
        <f t="shared" si="489"/>
        <v>0</v>
      </c>
      <c r="DN352" s="1">
        <f t="shared" si="489"/>
        <v>0</v>
      </c>
      <c r="DO352" s="1">
        <f t="shared" si="489"/>
        <v>0</v>
      </c>
      <c r="DP352" s="25"/>
      <c r="DS352" s="26"/>
      <c r="DT352" s="26"/>
      <c r="DU352" s="142"/>
      <c r="DV352" s="26"/>
      <c r="DW352" s="48">
        <v>339</v>
      </c>
      <c r="DX352" s="26" t="str">
        <f>IFERROR(INDEX(AT$11:AT$2000,_xlfn.AGGREGATE(15,6,(ROW(AT$11:AT$2000)-ROW(AT$11)+1)/($AU$11:$AU$2000=$DY$8),ROWS(DX$11:DX352))),"")</f>
        <v/>
      </c>
      <c r="DY352" s="4" t="str">
        <f>IFERROR(INDEX(AU$11:AU$2000,_xlfn.AGGREGATE(15,6,(ROW(AU$11:AU$2000)-ROW(AU$11)+1)/($AU$11:$AU$2000=$DY$8),ROWS(DY$11:DY352))),"")</f>
        <v/>
      </c>
      <c r="DZ352" s="26" t="str">
        <f>IFERROR(INDEX(AV$11:AV$2000,_xlfn.AGGREGATE(15,6,(ROW(AV$11:AV$2000)-ROW(AV$11)+1)/($AU$11:$AU$2000=$DY$8),ROWS(DZ$11:DZ352))),"")</f>
        <v/>
      </c>
      <c r="EA352" s="26" t="str">
        <f>IFERROR(INDEX(AW$11:AW$2000,_xlfn.AGGREGATE(15,6,(ROW(AW$11:AW$2000)-ROW(AW$11)+1)/($AU$11:$AU$2000=$DY$8),ROWS(EA$11:EA352))),"")</f>
        <v/>
      </c>
      <c r="EB352" s="26" t="str">
        <f>IFERROR(INDEX(AX$11:AX$2000,_xlfn.AGGREGATE(15,6,(ROW(AX$11:AX$2000)-ROW(AX$11)+1)/($AU$11:$AU$2000=$DY$8),ROWS(EB$11:EB352))),"")</f>
        <v/>
      </c>
      <c r="EC352" s="26" t="str">
        <f>IFERROR(INDEX(AY$11:AY$2000,_xlfn.AGGREGATE(15,6,(ROW(AY$11:AY$2000)-ROW(AY$11)+1)/($AU$11:$AU$2000=$DY$8),ROWS(EC$11:EC352))),"")</f>
        <v/>
      </c>
      <c r="ED352" s="26" t="str">
        <f>IFERROR(INDEX(AZ$11:AZ$2000,_xlfn.AGGREGATE(15,6,(ROW(AZ$11:AZ$2000)-ROW(AZ$11)+1)/($AU$11:$AU$2000=$DY$8),ROWS(ED$11:ED352))),"")</f>
        <v/>
      </c>
      <c r="EE352" s="26" t="str">
        <f>IFERROR(INDEX(BA$11:BA$2000,_xlfn.AGGREGATE(15,6,(ROW(BA$11:BA$2000)-ROW(BA$11)+1)/($AU$11:$AU$2000=$DY$8),ROWS(EE$11:EE352))),"")</f>
        <v/>
      </c>
      <c r="EF352" s="26" t="str">
        <f>IFERROR(INDEX(BB$11:BB$2000,_xlfn.AGGREGATE(15,6,(ROW(BB$11:BB$2000)-ROW(BB$11)+1)/($AU$11:$AU$2000=$DY$8),ROWS(EF$11:EF352))),"")</f>
        <v/>
      </c>
      <c r="EG352" s="26" t="str">
        <f>IFERROR(INDEX(BC$11:BC$2000,_xlfn.AGGREGATE(15,6,(ROW(BC$11:BC$2000)-ROW(BC$11)+1)/($AU$11:$AU$2000=$DY$8),ROWS(EG$11:EG352))),"")</f>
        <v/>
      </c>
      <c r="EH352" s="26" t="str">
        <f>IFERROR(INDEX(BD$11:BD$2000,_xlfn.AGGREGATE(15,6,(ROW(BD$11:BD$2000)-ROW(BD$11)+1)/($AU$11:$AU$2000=$DY$8),ROWS(EH$11:EH352))),"")</f>
        <v/>
      </c>
      <c r="EI352" s="26" t="str">
        <f>IFERROR(INDEX(BE$11:BE$2000,_xlfn.AGGREGATE(15,6,(ROW(BE$11:BE$2000)-ROW(BE$11)+1)/($AU$11:$AU$2000=$DY$8),ROWS(EI$11:EI352))),"")</f>
        <v/>
      </c>
      <c r="EJ352" s="26" t="str">
        <f>IFERROR(INDEX(BF$11:BF$2000,_xlfn.AGGREGATE(15,6,(ROW(BF$11:BF$2000)-ROW(BF$11)+1)/($AU$11:$AU$2000=$DY$8),ROWS(EJ$11:EJ352))),"")</f>
        <v/>
      </c>
      <c r="EK352" s="26" t="str">
        <f>IFERROR(INDEX(BG$11:BG$2000,_xlfn.AGGREGATE(15,6,(ROW(BG$11:BG$2000)-ROW(BG$11)+1)/($AU$11:$AU$2000=$DY$8),ROWS(EK$11:EK352))),"")</f>
        <v/>
      </c>
      <c r="EL352" s="26" t="str">
        <f>IFERROR(INDEX(BH$11:BH$2000,_xlfn.AGGREGATE(15,6,(ROW(BH$11:BH$2000)-ROW(BH$11)+1)/($AU$11:$AU$2000=$DY$8),ROWS(EL$11:EL352))),"")</f>
        <v/>
      </c>
      <c r="EM352" s="26" t="str">
        <f>IFERROR(INDEX(BI$11:BI$2000,_xlfn.AGGREGATE(15,6,(ROW(BI$11:BI$2000)-ROW(BI$11)+1)/($AU$11:$AU$2000=$DY$8),ROWS(EM$11:EM352))),"")</f>
        <v/>
      </c>
      <c r="EN352" s="26" t="str">
        <f>IFERROR(INDEX(BJ$11:BJ$2000,_xlfn.AGGREGATE(15,6,(ROW(BJ$11:BJ$2000)-ROW(BJ$11)+1)/($AU$11:$AU$2000=$DY$8),ROWS(EN$11:EN352))),"")</f>
        <v/>
      </c>
      <c r="EO352" s="26" t="str">
        <f>IFERROR(INDEX(BK$11:BK$2000,_xlfn.AGGREGATE(15,6,(ROW(BK$11:BK$2000)-ROW(BK$11)+1)/($AU$11:$AU$2000=$DY$8),ROWS(EO$11:EO352))),"")</f>
        <v/>
      </c>
      <c r="EP352" s="26" t="str">
        <f>IFERROR(INDEX(BL$11:BL$2000,_xlfn.AGGREGATE(15,6,(ROW(BL$11:BL$2000)-ROW(BL$11)+1)/($AU$11:$AU$2000=$DY$8),ROWS(EP$11:EP352))),"")</f>
        <v/>
      </c>
      <c r="EQ352" s="26" t="str">
        <f>IFERROR(INDEX(BM$11:BM$2000,_xlfn.AGGREGATE(15,6,(ROW(BM$11:BM$2000)-ROW(BM$11)+1)/($AU$11:$AU$2000=$DY$8),ROWS(EQ$11:EQ352))),"")</f>
        <v/>
      </c>
      <c r="ER352" s="26" t="str">
        <f>IFERROR(INDEX(BN$11:BN$2000,_xlfn.AGGREGATE(15,6,(ROW(BN$11:BN$2000)-ROW(BN$11)+1)/($AU$11:$AU$2000=$DY$8),ROWS(ER$11:ER352))),"")</f>
        <v/>
      </c>
      <c r="ES352" s="26" t="str">
        <f>IFERROR(INDEX(BO$11:BO$2000,_xlfn.AGGREGATE(15,6,(ROW(BO$11:BO$2000)-ROW(BO$11)+1)/($AU$11:$AU$2000=$DY$8),ROWS(ES$11:ES352))),"")</f>
        <v/>
      </c>
      <c r="ET352" s="63" t="str">
        <f>IFERROR(INDEX(BP$11:BP$2000,_xlfn.AGGREGATE(15,6,(ROW(BP$11:BP$2000)-ROW(BP$11)+1)/($AU$11:$AU$2000=$DY$8),ROWS(ET$11:ET352))),"")</f>
        <v/>
      </c>
      <c r="EU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49"/>
      <c r="FV352" s="21"/>
      <c r="FW352" s="25"/>
      <c r="FX352" s="25"/>
      <c r="FY352" s="25"/>
      <c r="FZ352" s="25"/>
      <c r="GA352" s="25"/>
      <c r="GB352" s="25"/>
      <c r="GC352" s="25"/>
      <c r="GD352" s="25"/>
      <c r="GE352" s="25"/>
      <c r="GF352" s="25"/>
      <c r="GG352" s="25"/>
      <c r="GH352" s="25"/>
      <c r="GI352" s="25"/>
      <c r="GJ352" s="25"/>
      <c r="GK352" s="25"/>
      <c r="GL352" s="25"/>
      <c r="GM352" s="25"/>
      <c r="GN352" s="25"/>
    </row>
    <row r="353" spans="14:196" x14ac:dyDescent="0.3">
      <c r="N353" s="2"/>
      <c r="O353" s="25"/>
      <c r="P353" s="25"/>
      <c r="Q353" s="25"/>
      <c r="R353" s="25"/>
      <c r="S353" s="25"/>
      <c r="T353" s="25"/>
      <c r="U353" s="25"/>
      <c r="V353" s="2"/>
      <c r="W353" s="2"/>
      <c r="X353" s="2"/>
      <c r="Y353" s="25"/>
      <c r="Z353" s="25"/>
      <c r="AA353" s="25"/>
      <c r="AB353" s="2"/>
      <c r="AC353" s="25"/>
      <c r="AD353" s="25"/>
      <c r="AE353" s="25"/>
      <c r="AF353" s="25"/>
      <c r="AG353" s="25"/>
      <c r="AH353" s="25"/>
      <c r="AI353" s="25"/>
      <c r="AJ353" s="25"/>
      <c r="AK353" s="25"/>
      <c r="AL353" s="25"/>
      <c r="AM353" s="25"/>
      <c r="AN353" s="25"/>
      <c r="AO353" s="25"/>
      <c r="AP353" s="25"/>
      <c r="AQ353" s="25"/>
      <c r="AR353" s="142"/>
      <c r="AS353" s="18">
        <v>25</v>
      </c>
      <c r="AT353" s="26" t="s">
        <v>122</v>
      </c>
      <c r="AU353" s="4" t="str">
        <f t="shared" si="444"/>
        <v>FAIL</v>
      </c>
      <c r="AV353" s="26">
        <v>1</v>
      </c>
      <c r="AW353" s="26">
        <v>3</v>
      </c>
      <c r="AX353" s="26">
        <v>3</v>
      </c>
      <c r="AY353" s="26">
        <v>1</v>
      </c>
      <c r="AZ353" s="26">
        <v>1</v>
      </c>
      <c r="BA353" s="26">
        <v>3</v>
      </c>
      <c r="BB353" s="26">
        <v>3</v>
      </c>
      <c r="BC353" s="26">
        <v>1</v>
      </c>
      <c r="BD353" s="26">
        <f t="shared" ref="BD353:BG353" si="494">BD320</f>
        <v>221</v>
      </c>
      <c r="BE353" s="26">
        <f t="shared" si="494"/>
        <v>246</v>
      </c>
      <c r="BF353" s="26">
        <f t="shared" si="494"/>
        <v>271</v>
      </c>
      <c r="BG353" s="63">
        <f t="shared" si="494"/>
        <v>25</v>
      </c>
      <c r="BH353" s="26"/>
      <c r="BI353" s="138">
        <f t="shared" si="446"/>
        <v>221</v>
      </c>
      <c r="BJ353" s="138">
        <f t="shared" si="447"/>
        <v>492</v>
      </c>
      <c r="BK353" s="138">
        <f t="shared" si="448"/>
        <v>763</v>
      </c>
      <c r="BL353" s="138">
        <f t="shared" si="449"/>
        <v>984</v>
      </c>
      <c r="BM353" s="138">
        <f t="shared" si="450"/>
        <v>1205</v>
      </c>
      <c r="BN353" s="138">
        <f t="shared" si="451"/>
        <v>1476</v>
      </c>
      <c r="BO353" s="138">
        <f t="shared" si="452"/>
        <v>1747</v>
      </c>
      <c r="BP353" s="138">
        <f t="shared" si="453"/>
        <v>0</v>
      </c>
      <c r="BQ353" s="26"/>
      <c r="BR353" s="26" t="str">
        <f t="shared" si="492"/>
        <v>yes2</v>
      </c>
      <c r="BS353" s="26" t="str">
        <f t="shared" si="462"/>
        <v>Int</v>
      </c>
      <c r="BT353" s="26"/>
      <c r="BU353" s="26"/>
      <c r="BV353" s="1">
        <f t="shared" si="485"/>
        <v>0</v>
      </c>
      <c r="BW353" s="1">
        <f t="shared" si="485"/>
        <v>0</v>
      </c>
      <c r="BX353" s="1">
        <f t="shared" si="485"/>
        <v>0</v>
      </c>
      <c r="BY353" s="1">
        <f t="shared" si="485"/>
        <v>0</v>
      </c>
      <c r="BZ353" s="1">
        <f t="shared" si="485"/>
        <v>0</v>
      </c>
      <c r="CA353" s="1">
        <f t="shared" si="485"/>
        <v>0</v>
      </c>
      <c r="CB353" s="1">
        <f t="shared" si="485"/>
        <v>0</v>
      </c>
      <c r="CC353" s="1">
        <f t="shared" si="485"/>
        <v>0</v>
      </c>
      <c r="CD353" s="1">
        <f t="shared" si="485"/>
        <v>0</v>
      </c>
      <c r="CE353" s="1">
        <f t="shared" si="485"/>
        <v>0</v>
      </c>
      <c r="CF353" s="1">
        <f t="shared" si="486"/>
        <v>0</v>
      </c>
      <c r="CG353" s="1">
        <f t="shared" si="486"/>
        <v>0</v>
      </c>
      <c r="CH353" s="1">
        <f t="shared" si="486"/>
        <v>1</v>
      </c>
      <c r="CI353" s="1">
        <f t="shared" si="486"/>
        <v>0</v>
      </c>
      <c r="CJ353" s="1">
        <f t="shared" si="486"/>
        <v>0</v>
      </c>
      <c r="CK353" s="1">
        <f t="shared" si="486"/>
        <v>0</v>
      </c>
      <c r="CL353" s="1">
        <f t="shared" si="486"/>
        <v>0</v>
      </c>
      <c r="CM353" s="1">
        <f t="shared" si="486"/>
        <v>0</v>
      </c>
      <c r="CN353" s="1">
        <f t="shared" si="486"/>
        <v>0</v>
      </c>
      <c r="CO353" s="1">
        <f t="shared" si="486"/>
        <v>1</v>
      </c>
      <c r="CP353" s="1">
        <f t="shared" si="487"/>
        <v>0</v>
      </c>
      <c r="CQ353" s="1">
        <f t="shared" si="487"/>
        <v>0</v>
      </c>
      <c r="CR353" s="1">
        <f t="shared" si="487"/>
        <v>0</v>
      </c>
      <c r="CS353" s="1">
        <f t="shared" si="487"/>
        <v>0</v>
      </c>
      <c r="CT353" s="1">
        <f t="shared" si="487"/>
        <v>0</v>
      </c>
      <c r="CU353" s="1">
        <f t="shared" si="487"/>
        <v>0</v>
      </c>
      <c r="CV353" s="1">
        <f t="shared" si="487"/>
        <v>0</v>
      </c>
      <c r="CW353" s="1">
        <f t="shared" si="487"/>
        <v>0</v>
      </c>
      <c r="CX353" s="1">
        <f t="shared" si="487"/>
        <v>0</v>
      </c>
      <c r="CY353" s="1">
        <f t="shared" si="487"/>
        <v>0</v>
      </c>
      <c r="CZ353" s="1">
        <f t="shared" si="488"/>
        <v>1</v>
      </c>
      <c r="DA353" s="1">
        <f t="shared" si="488"/>
        <v>0</v>
      </c>
      <c r="DB353" s="1">
        <f t="shared" si="488"/>
        <v>0</v>
      </c>
      <c r="DC353" s="1">
        <f t="shared" si="488"/>
        <v>0</v>
      </c>
      <c r="DD353" s="1">
        <f t="shared" si="488"/>
        <v>0</v>
      </c>
      <c r="DE353" s="1">
        <f t="shared" si="488"/>
        <v>0</v>
      </c>
      <c r="DF353" s="1">
        <f t="shared" si="488"/>
        <v>0</v>
      </c>
      <c r="DG353" s="1">
        <f t="shared" si="488"/>
        <v>0</v>
      </c>
      <c r="DH353" s="1">
        <f t="shared" si="488"/>
        <v>0</v>
      </c>
      <c r="DI353" s="1">
        <f t="shared" si="488"/>
        <v>0</v>
      </c>
      <c r="DJ353" s="1">
        <f t="shared" si="489"/>
        <v>0</v>
      </c>
      <c r="DK353" s="1">
        <f t="shared" si="489"/>
        <v>0</v>
      </c>
      <c r="DL353" s="1">
        <f t="shared" si="489"/>
        <v>0</v>
      </c>
      <c r="DM353" s="1">
        <f t="shared" si="489"/>
        <v>0</v>
      </c>
      <c r="DN353" s="1">
        <f t="shared" si="489"/>
        <v>0</v>
      </c>
      <c r="DO353" s="1">
        <f t="shared" si="489"/>
        <v>0</v>
      </c>
      <c r="DP353" s="25"/>
      <c r="DS353" s="26"/>
      <c r="DT353" s="26"/>
      <c r="DU353" s="142"/>
      <c r="DV353" s="26"/>
      <c r="DW353" s="48">
        <v>340</v>
      </c>
      <c r="DX353" s="26" t="str">
        <f>IFERROR(INDEX(AT$11:AT$2000,_xlfn.AGGREGATE(15,6,(ROW(AT$11:AT$2000)-ROW(AT$11)+1)/($AU$11:$AU$2000=$DY$8),ROWS(DX$11:DX353))),"")</f>
        <v/>
      </c>
      <c r="DY353" s="4" t="str">
        <f>IFERROR(INDEX(AU$11:AU$2000,_xlfn.AGGREGATE(15,6,(ROW(AU$11:AU$2000)-ROW(AU$11)+1)/($AU$11:$AU$2000=$DY$8),ROWS(DY$11:DY353))),"")</f>
        <v/>
      </c>
      <c r="DZ353" s="26" t="str">
        <f>IFERROR(INDEX(AV$11:AV$2000,_xlfn.AGGREGATE(15,6,(ROW(AV$11:AV$2000)-ROW(AV$11)+1)/($AU$11:$AU$2000=$DY$8),ROWS(DZ$11:DZ353))),"")</f>
        <v/>
      </c>
      <c r="EA353" s="26" t="str">
        <f>IFERROR(INDEX(AW$11:AW$2000,_xlfn.AGGREGATE(15,6,(ROW(AW$11:AW$2000)-ROW(AW$11)+1)/($AU$11:$AU$2000=$DY$8),ROWS(EA$11:EA353))),"")</f>
        <v/>
      </c>
      <c r="EB353" s="26" t="str">
        <f>IFERROR(INDEX(AX$11:AX$2000,_xlfn.AGGREGATE(15,6,(ROW(AX$11:AX$2000)-ROW(AX$11)+1)/($AU$11:$AU$2000=$DY$8),ROWS(EB$11:EB353))),"")</f>
        <v/>
      </c>
      <c r="EC353" s="26" t="str">
        <f>IFERROR(INDEX(AY$11:AY$2000,_xlfn.AGGREGATE(15,6,(ROW(AY$11:AY$2000)-ROW(AY$11)+1)/($AU$11:$AU$2000=$DY$8),ROWS(EC$11:EC353))),"")</f>
        <v/>
      </c>
      <c r="ED353" s="26" t="str">
        <f>IFERROR(INDEX(AZ$11:AZ$2000,_xlfn.AGGREGATE(15,6,(ROW(AZ$11:AZ$2000)-ROW(AZ$11)+1)/($AU$11:$AU$2000=$DY$8),ROWS(ED$11:ED353))),"")</f>
        <v/>
      </c>
      <c r="EE353" s="26" t="str">
        <f>IFERROR(INDEX(BA$11:BA$2000,_xlfn.AGGREGATE(15,6,(ROW(BA$11:BA$2000)-ROW(BA$11)+1)/($AU$11:$AU$2000=$DY$8),ROWS(EE$11:EE353))),"")</f>
        <v/>
      </c>
      <c r="EF353" s="26" t="str">
        <f>IFERROR(INDEX(BB$11:BB$2000,_xlfn.AGGREGATE(15,6,(ROW(BB$11:BB$2000)-ROW(BB$11)+1)/($AU$11:$AU$2000=$DY$8),ROWS(EF$11:EF353))),"")</f>
        <v/>
      </c>
      <c r="EG353" s="26" t="str">
        <f>IFERROR(INDEX(BC$11:BC$2000,_xlfn.AGGREGATE(15,6,(ROW(BC$11:BC$2000)-ROW(BC$11)+1)/($AU$11:$AU$2000=$DY$8),ROWS(EG$11:EG353))),"")</f>
        <v/>
      </c>
      <c r="EH353" s="26" t="str">
        <f>IFERROR(INDEX(BD$11:BD$2000,_xlfn.AGGREGATE(15,6,(ROW(BD$11:BD$2000)-ROW(BD$11)+1)/($AU$11:$AU$2000=$DY$8),ROWS(EH$11:EH353))),"")</f>
        <v/>
      </c>
      <c r="EI353" s="26" t="str">
        <f>IFERROR(INDEX(BE$11:BE$2000,_xlfn.AGGREGATE(15,6,(ROW(BE$11:BE$2000)-ROW(BE$11)+1)/($AU$11:$AU$2000=$DY$8),ROWS(EI$11:EI353))),"")</f>
        <v/>
      </c>
      <c r="EJ353" s="26" t="str">
        <f>IFERROR(INDEX(BF$11:BF$2000,_xlfn.AGGREGATE(15,6,(ROW(BF$11:BF$2000)-ROW(BF$11)+1)/($AU$11:$AU$2000=$DY$8),ROWS(EJ$11:EJ353))),"")</f>
        <v/>
      </c>
      <c r="EK353" s="26" t="str">
        <f>IFERROR(INDEX(BG$11:BG$2000,_xlfn.AGGREGATE(15,6,(ROW(BG$11:BG$2000)-ROW(BG$11)+1)/($AU$11:$AU$2000=$DY$8),ROWS(EK$11:EK353))),"")</f>
        <v/>
      </c>
      <c r="EL353" s="26" t="str">
        <f>IFERROR(INDEX(BH$11:BH$2000,_xlfn.AGGREGATE(15,6,(ROW(BH$11:BH$2000)-ROW(BH$11)+1)/($AU$11:$AU$2000=$DY$8),ROWS(EL$11:EL353))),"")</f>
        <v/>
      </c>
      <c r="EM353" s="26" t="str">
        <f>IFERROR(INDEX(BI$11:BI$2000,_xlfn.AGGREGATE(15,6,(ROW(BI$11:BI$2000)-ROW(BI$11)+1)/($AU$11:$AU$2000=$DY$8),ROWS(EM$11:EM353))),"")</f>
        <v/>
      </c>
      <c r="EN353" s="26" t="str">
        <f>IFERROR(INDEX(BJ$11:BJ$2000,_xlfn.AGGREGATE(15,6,(ROW(BJ$11:BJ$2000)-ROW(BJ$11)+1)/($AU$11:$AU$2000=$DY$8),ROWS(EN$11:EN353))),"")</f>
        <v/>
      </c>
      <c r="EO353" s="26" t="str">
        <f>IFERROR(INDEX(BK$11:BK$2000,_xlfn.AGGREGATE(15,6,(ROW(BK$11:BK$2000)-ROW(BK$11)+1)/($AU$11:$AU$2000=$DY$8),ROWS(EO$11:EO353))),"")</f>
        <v/>
      </c>
      <c r="EP353" s="26" t="str">
        <f>IFERROR(INDEX(BL$11:BL$2000,_xlfn.AGGREGATE(15,6,(ROW(BL$11:BL$2000)-ROW(BL$11)+1)/($AU$11:$AU$2000=$DY$8),ROWS(EP$11:EP353))),"")</f>
        <v/>
      </c>
      <c r="EQ353" s="26" t="str">
        <f>IFERROR(INDEX(BM$11:BM$2000,_xlfn.AGGREGATE(15,6,(ROW(BM$11:BM$2000)-ROW(BM$11)+1)/($AU$11:$AU$2000=$DY$8),ROWS(EQ$11:EQ353))),"")</f>
        <v/>
      </c>
      <c r="ER353" s="26" t="str">
        <f>IFERROR(INDEX(BN$11:BN$2000,_xlfn.AGGREGATE(15,6,(ROW(BN$11:BN$2000)-ROW(BN$11)+1)/($AU$11:$AU$2000=$DY$8),ROWS(ER$11:ER353))),"")</f>
        <v/>
      </c>
      <c r="ES353" s="26" t="str">
        <f>IFERROR(INDEX(BO$11:BO$2000,_xlfn.AGGREGATE(15,6,(ROW(BO$11:BO$2000)-ROW(BO$11)+1)/($AU$11:$AU$2000=$DY$8),ROWS(ES$11:ES353))),"")</f>
        <v/>
      </c>
      <c r="ET353" s="63" t="str">
        <f>IFERROR(INDEX(BP$11:BP$2000,_xlfn.AGGREGATE(15,6,(ROW(BP$11:BP$2000)-ROW(BP$11)+1)/($AU$11:$AU$2000=$DY$8),ROWS(ET$11:ET353))),"")</f>
        <v/>
      </c>
      <c r="EU353" s="25"/>
      <c r="EX353" s="25"/>
      <c r="EY353" s="25"/>
      <c r="EZ353" s="25"/>
      <c r="FA353" s="25"/>
      <c r="FB353" s="25"/>
      <c r="FC353" s="25"/>
      <c r="FD353" s="25"/>
      <c r="FE353" s="25"/>
      <c r="FF353" s="25"/>
      <c r="FG353" s="25"/>
      <c r="FH353" s="25"/>
      <c r="FI353" s="25"/>
      <c r="FJ353" s="25"/>
      <c r="FK353" s="25"/>
      <c r="FL353" s="25"/>
      <c r="FM353" s="25"/>
      <c r="FN353" s="25"/>
      <c r="FO353" s="25"/>
      <c r="FP353" s="25"/>
      <c r="FQ353" s="25"/>
      <c r="FR353" s="25"/>
      <c r="FS353" s="25"/>
      <c r="FT353" s="25"/>
      <c r="FU353" s="49"/>
      <c r="FV353" s="21"/>
      <c r="FW353" s="25"/>
      <c r="FX353" s="25"/>
      <c r="FY353" s="25"/>
      <c r="FZ353" s="25"/>
      <c r="GA353" s="25"/>
      <c r="GB353" s="25"/>
      <c r="GC353" s="25"/>
      <c r="GD353" s="25"/>
      <c r="GE353" s="25"/>
      <c r="GF353" s="25"/>
      <c r="GG353" s="25"/>
      <c r="GH353" s="25"/>
      <c r="GI353" s="25"/>
      <c r="GJ353" s="25"/>
      <c r="GK353" s="25"/>
      <c r="GL353" s="25"/>
      <c r="GM353" s="25"/>
      <c r="GN353" s="25"/>
    </row>
    <row r="354" spans="14:196" x14ac:dyDescent="0.3">
      <c r="N354" s="2"/>
      <c r="O354" s="25"/>
      <c r="P354" s="25"/>
      <c r="Q354" s="25"/>
      <c r="R354" s="25"/>
      <c r="S354" s="25"/>
      <c r="T354" s="25"/>
      <c r="U354" s="25"/>
      <c r="V354" s="2"/>
      <c r="W354" s="2"/>
      <c r="X354" s="2"/>
      <c r="Y354" s="25"/>
      <c r="Z354" s="25"/>
      <c r="AA354" s="25"/>
      <c r="AB354" s="2"/>
      <c r="AC354" s="25"/>
      <c r="AD354" s="25"/>
      <c r="AE354" s="25"/>
      <c r="AF354" s="25"/>
      <c r="AG354" s="25"/>
      <c r="AH354" s="25"/>
      <c r="AI354" s="25"/>
      <c r="AJ354" s="25"/>
      <c r="AK354" s="25"/>
      <c r="AL354" s="25"/>
      <c r="AM354" s="25"/>
      <c r="AN354" s="25"/>
      <c r="AO354" s="25"/>
      <c r="AP354" s="25"/>
      <c r="AQ354" s="25"/>
      <c r="AR354" s="142"/>
      <c r="AS354" s="18">
        <v>26</v>
      </c>
      <c r="AT354" s="26" t="s">
        <v>122</v>
      </c>
      <c r="AU354" s="4" t="str">
        <f t="shared" si="444"/>
        <v>FAIL</v>
      </c>
      <c r="AV354" s="26">
        <v>1</v>
      </c>
      <c r="AW354" s="26">
        <v>3</v>
      </c>
      <c r="AX354" s="26">
        <v>3</v>
      </c>
      <c r="AY354" s="26">
        <v>1</v>
      </c>
      <c r="AZ354" s="26">
        <v>1</v>
      </c>
      <c r="BA354" s="26">
        <v>3</v>
      </c>
      <c r="BB354" s="26">
        <v>3</v>
      </c>
      <c r="BC354" s="26">
        <v>1</v>
      </c>
      <c r="BD354" s="26">
        <f t="shared" ref="BD354:BG354" si="495">BD321</f>
        <v>220</v>
      </c>
      <c r="BE354" s="26">
        <f t="shared" si="495"/>
        <v>246</v>
      </c>
      <c r="BF354" s="26">
        <f t="shared" si="495"/>
        <v>272</v>
      </c>
      <c r="BG354" s="63">
        <f t="shared" si="495"/>
        <v>26</v>
      </c>
      <c r="BH354" s="26"/>
      <c r="BI354" s="138">
        <f t="shared" si="446"/>
        <v>220</v>
      </c>
      <c r="BJ354" s="138">
        <f t="shared" si="447"/>
        <v>492</v>
      </c>
      <c r="BK354" s="138">
        <f t="shared" si="448"/>
        <v>764</v>
      </c>
      <c r="BL354" s="138">
        <f t="shared" si="449"/>
        <v>984</v>
      </c>
      <c r="BM354" s="138">
        <f t="shared" si="450"/>
        <v>1204</v>
      </c>
      <c r="BN354" s="138">
        <f t="shared" si="451"/>
        <v>1476</v>
      </c>
      <c r="BO354" s="138">
        <f t="shared" si="452"/>
        <v>1748</v>
      </c>
      <c r="BP354" s="138">
        <f t="shared" si="453"/>
        <v>0</v>
      </c>
      <c r="BQ354" s="26"/>
      <c r="BR354" s="26" t="str">
        <f t="shared" si="492"/>
        <v>yes2</v>
      </c>
      <c r="BS354" s="26" t="str">
        <f t="shared" si="462"/>
        <v>Int</v>
      </c>
      <c r="BT354" s="26"/>
      <c r="BU354" s="26"/>
      <c r="BV354" s="1">
        <f t="shared" si="485"/>
        <v>0</v>
      </c>
      <c r="BW354" s="1">
        <f t="shared" si="485"/>
        <v>0</v>
      </c>
      <c r="BX354" s="1">
        <f t="shared" si="485"/>
        <v>0</v>
      </c>
      <c r="BY354" s="1">
        <f t="shared" si="485"/>
        <v>0</v>
      </c>
      <c r="BZ354" s="1">
        <f t="shared" si="485"/>
        <v>0</v>
      </c>
      <c r="CA354" s="1">
        <f t="shared" si="485"/>
        <v>0</v>
      </c>
      <c r="CB354" s="1">
        <f t="shared" si="485"/>
        <v>0</v>
      </c>
      <c r="CC354" s="1">
        <f t="shared" si="485"/>
        <v>0</v>
      </c>
      <c r="CD354" s="1">
        <f t="shared" si="485"/>
        <v>0</v>
      </c>
      <c r="CE354" s="1">
        <f t="shared" si="485"/>
        <v>0</v>
      </c>
      <c r="CF354" s="1">
        <f t="shared" si="486"/>
        <v>0</v>
      </c>
      <c r="CG354" s="1">
        <f t="shared" si="486"/>
        <v>0</v>
      </c>
      <c r="CH354" s="1">
        <f t="shared" si="486"/>
        <v>1</v>
      </c>
      <c r="CI354" s="1">
        <f t="shared" si="486"/>
        <v>0</v>
      </c>
      <c r="CJ354" s="1">
        <f t="shared" si="486"/>
        <v>0</v>
      </c>
      <c r="CK354" s="1">
        <f t="shared" si="486"/>
        <v>0</v>
      </c>
      <c r="CL354" s="1">
        <f t="shared" si="486"/>
        <v>0</v>
      </c>
      <c r="CM354" s="1">
        <f t="shared" si="486"/>
        <v>0</v>
      </c>
      <c r="CN354" s="1">
        <f t="shared" si="486"/>
        <v>0</v>
      </c>
      <c r="CO354" s="1">
        <f t="shared" si="486"/>
        <v>1</v>
      </c>
      <c r="CP354" s="1">
        <f t="shared" si="487"/>
        <v>0</v>
      </c>
      <c r="CQ354" s="1">
        <f t="shared" si="487"/>
        <v>0</v>
      </c>
      <c r="CR354" s="1">
        <f t="shared" si="487"/>
        <v>0</v>
      </c>
      <c r="CS354" s="1">
        <f t="shared" si="487"/>
        <v>0</v>
      </c>
      <c r="CT354" s="1">
        <f t="shared" si="487"/>
        <v>0</v>
      </c>
      <c r="CU354" s="1">
        <f t="shared" si="487"/>
        <v>0</v>
      </c>
      <c r="CV354" s="1">
        <f t="shared" si="487"/>
        <v>0</v>
      </c>
      <c r="CW354" s="1">
        <f t="shared" si="487"/>
        <v>0</v>
      </c>
      <c r="CX354" s="1">
        <f t="shared" si="487"/>
        <v>0</v>
      </c>
      <c r="CY354" s="1">
        <f t="shared" si="487"/>
        <v>0</v>
      </c>
      <c r="CZ354" s="1">
        <f t="shared" si="488"/>
        <v>1</v>
      </c>
      <c r="DA354" s="1">
        <f t="shared" si="488"/>
        <v>0</v>
      </c>
      <c r="DB354" s="1">
        <f t="shared" si="488"/>
        <v>0</v>
      </c>
      <c r="DC354" s="1">
        <f t="shared" si="488"/>
        <v>0</v>
      </c>
      <c r="DD354" s="1">
        <f t="shared" si="488"/>
        <v>0</v>
      </c>
      <c r="DE354" s="1">
        <f t="shared" si="488"/>
        <v>0</v>
      </c>
      <c r="DF354" s="1">
        <f t="shared" si="488"/>
        <v>0</v>
      </c>
      <c r="DG354" s="1">
        <f t="shared" si="488"/>
        <v>0</v>
      </c>
      <c r="DH354" s="1">
        <f t="shared" si="488"/>
        <v>0</v>
      </c>
      <c r="DI354" s="1">
        <f t="shared" si="488"/>
        <v>0</v>
      </c>
      <c r="DJ354" s="1">
        <f t="shared" si="489"/>
        <v>0</v>
      </c>
      <c r="DK354" s="1">
        <f t="shared" si="489"/>
        <v>0</v>
      </c>
      <c r="DL354" s="1">
        <f t="shared" si="489"/>
        <v>0</v>
      </c>
      <c r="DM354" s="1">
        <f t="shared" si="489"/>
        <v>0</v>
      </c>
      <c r="DN354" s="1">
        <f t="shared" si="489"/>
        <v>0</v>
      </c>
      <c r="DO354" s="1">
        <f t="shared" si="489"/>
        <v>0</v>
      </c>
      <c r="DP354" s="25"/>
      <c r="DS354" s="26"/>
      <c r="DT354" s="26"/>
      <c r="DU354" s="142"/>
      <c r="DV354" s="26"/>
      <c r="DW354" s="48">
        <v>341</v>
      </c>
      <c r="DX354" s="26" t="str">
        <f>IFERROR(INDEX(AT$11:AT$2000,_xlfn.AGGREGATE(15,6,(ROW(AT$11:AT$2000)-ROW(AT$11)+1)/($AU$11:$AU$2000=$DY$8),ROWS(DX$11:DX354))),"")</f>
        <v/>
      </c>
      <c r="DY354" s="4" t="str">
        <f>IFERROR(INDEX(AU$11:AU$2000,_xlfn.AGGREGATE(15,6,(ROW(AU$11:AU$2000)-ROW(AU$11)+1)/($AU$11:$AU$2000=$DY$8),ROWS(DY$11:DY354))),"")</f>
        <v/>
      </c>
      <c r="DZ354" s="26" t="str">
        <f>IFERROR(INDEX(AV$11:AV$2000,_xlfn.AGGREGATE(15,6,(ROW(AV$11:AV$2000)-ROW(AV$11)+1)/($AU$11:$AU$2000=$DY$8),ROWS(DZ$11:DZ354))),"")</f>
        <v/>
      </c>
      <c r="EA354" s="26" t="str">
        <f>IFERROR(INDEX(AW$11:AW$2000,_xlfn.AGGREGATE(15,6,(ROW(AW$11:AW$2000)-ROW(AW$11)+1)/($AU$11:$AU$2000=$DY$8),ROWS(EA$11:EA354))),"")</f>
        <v/>
      </c>
      <c r="EB354" s="26" t="str">
        <f>IFERROR(INDEX(AX$11:AX$2000,_xlfn.AGGREGATE(15,6,(ROW(AX$11:AX$2000)-ROW(AX$11)+1)/($AU$11:$AU$2000=$DY$8),ROWS(EB$11:EB354))),"")</f>
        <v/>
      </c>
      <c r="EC354" s="26" t="str">
        <f>IFERROR(INDEX(AY$11:AY$2000,_xlfn.AGGREGATE(15,6,(ROW(AY$11:AY$2000)-ROW(AY$11)+1)/($AU$11:$AU$2000=$DY$8),ROWS(EC$11:EC354))),"")</f>
        <v/>
      </c>
      <c r="ED354" s="26" t="str">
        <f>IFERROR(INDEX(AZ$11:AZ$2000,_xlfn.AGGREGATE(15,6,(ROW(AZ$11:AZ$2000)-ROW(AZ$11)+1)/($AU$11:$AU$2000=$DY$8),ROWS(ED$11:ED354))),"")</f>
        <v/>
      </c>
      <c r="EE354" s="26" t="str">
        <f>IFERROR(INDEX(BA$11:BA$2000,_xlfn.AGGREGATE(15,6,(ROW(BA$11:BA$2000)-ROW(BA$11)+1)/($AU$11:$AU$2000=$DY$8),ROWS(EE$11:EE354))),"")</f>
        <v/>
      </c>
      <c r="EF354" s="26" t="str">
        <f>IFERROR(INDEX(BB$11:BB$2000,_xlfn.AGGREGATE(15,6,(ROW(BB$11:BB$2000)-ROW(BB$11)+1)/($AU$11:$AU$2000=$DY$8),ROWS(EF$11:EF354))),"")</f>
        <v/>
      </c>
      <c r="EG354" s="26" t="str">
        <f>IFERROR(INDEX(BC$11:BC$2000,_xlfn.AGGREGATE(15,6,(ROW(BC$11:BC$2000)-ROW(BC$11)+1)/($AU$11:$AU$2000=$DY$8),ROWS(EG$11:EG354))),"")</f>
        <v/>
      </c>
      <c r="EH354" s="26" t="str">
        <f>IFERROR(INDEX(BD$11:BD$2000,_xlfn.AGGREGATE(15,6,(ROW(BD$11:BD$2000)-ROW(BD$11)+1)/($AU$11:$AU$2000=$DY$8),ROWS(EH$11:EH354))),"")</f>
        <v/>
      </c>
      <c r="EI354" s="26" t="str">
        <f>IFERROR(INDEX(BE$11:BE$2000,_xlfn.AGGREGATE(15,6,(ROW(BE$11:BE$2000)-ROW(BE$11)+1)/($AU$11:$AU$2000=$DY$8),ROWS(EI$11:EI354))),"")</f>
        <v/>
      </c>
      <c r="EJ354" s="26" t="str">
        <f>IFERROR(INDEX(BF$11:BF$2000,_xlfn.AGGREGATE(15,6,(ROW(BF$11:BF$2000)-ROW(BF$11)+1)/($AU$11:$AU$2000=$DY$8),ROWS(EJ$11:EJ354))),"")</f>
        <v/>
      </c>
      <c r="EK354" s="26" t="str">
        <f>IFERROR(INDEX(BG$11:BG$2000,_xlfn.AGGREGATE(15,6,(ROW(BG$11:BG$2000)-ROW(BG$11)+1)/($AU$11:$AU$2000=$DY$8),ROWS(EK$11:EK354))),"")</f>
        <v/>
      </c>
      <c r="EL354" s="26" t="str">
        <f>IFERROR(INDEX(BH$11:BH$2000,_xlfn.AGGREGATE(15,6,(ROW(BH$11:BH$2000)-ROW(BH$11)+1)/($AU$11:$AU$2000=$DY$8),ROWS(EL$11:EL354))),"")</f>
        <v/>
      </c>
      <c r="EM354" s="26" t="str">
        <f>IFERROR(INDEX(BI$11:BI$2000,_xlfn.AGGREGATE(15,6,(ROW(BI$11:BI$2000)-ROW(BI$11)+1)/($AU$11:$AU$2000=$DY$8),ROWS(EM$11:EM354))),"")</f>
        <v/>
      </c>
      <c r="EN354" s="26" t="str">
        <f>IFERROR(INDEX(BJ$11:BJ$2000,_xlfn.AGGREGATE(15,6,(ROW(BJ$11:BJ$2000)-ROW(BJ$11)+1)/($AU$11:$AU$2000=$DY$8),ROWS(EN$11:EN354))),"")</f>
        <v/>
      </c>
      <c r="EO354" s="26" t="str">
        <f>IFERROR(INDEX(BK$11:BK$2000,_xlfn.AGGREGATE(15,6,(ROW(BK$11:BK$2000)-ROW(BK$11)+1)/($AU$11:$AU$2000=$DY$8),ROWS(EO$11:EO354))),"")</f>
        <v/>
      </c>
      <c r="EP354" s="26" t="str">
        <f>IFERROR(INDEX(BL$11:BL$2000,_xlfn.AGGREGATE(15,6,(ROW(BL$11:BL$2000)-ROW(BL$11)+1)/($AU$11:$AU$2000=$DY$8),ROWS(EP$11:EP354))),"")</f>
        <v/>
      </c>
      <c r="EQ354" s="26" t="str">
        <f>IFERROR(INDEX(BM$11:BM$2000,_xlfn.AGGREGATE(15,6,(ROW(BM$11:BM$2000)-ROW(BM$11)+1)/($AU$11:$AU$2000=$DY$8),ROWS(EQ$11:EQ354))),"")</f>
        <v/>
      </c>
      <c r="ER354" s="26" t="str">
        <f>IFERROR(INDEX(BN$11:BN$2000,_xlfn.AGGREGATE(15,6,(ROW(BN$11:BN$2000)-ROW(BN$11)+1)/($AU$11:$AU$2000=$DY$8),ROWS(ER$11:ER354))),"")</f>
        <v/>
      </c>
      <c r="ES354" s="26" t="str">
        <f>IFERROR(INDEX(BO$11:BO$2000,_xlfn.AGGREGATE(15,6,(ROW(BO$11:BO$2000)-ROW(BO$11)+1)/($AU$11:$AU$2000=$DY$8),ROWS(ES$11:ES354))),"")</f>
        <v/>
      </c>
      <c r="ET354" s="63" t="str">
        <f>IFERROR(INDEX(BP$11:BP$2000,_xlfn.AGGREGATE(15,6,(ROW(BP$11:BP$2000)-ROW(BP$11)+1)/($AU$11:$AU$2000=$DY$8),ROWS(ET$11:ET354))),"")</f>
        <v/>
      </c>
      <c r="EU354" s="25"/>
      <c r="EX354" s="25"/>
      <c r="EY354" s="25"/>
      <c r="EZ354" s="25"/>
      <c r="FA354" s="25"/>
      <c r="FB354" s="25"/>
      <c r="FC354" s="25"/>
      <c r="FD354" s="25"/>
      <c r="FE354" s="25"/>
      <c r="FF354" s="25"/>
      <c r="FG354" s="25"/>
      <c r="FH354" s="25"/>
      <c r="FI354" s="25"/>
      <c r="FJ354" s="25"/>
      <c r="FK354" s="25"/>
      <c r="FL354" s="25"/>
      <c r="FM354" s="25"/>
      <c r="FN354" s="25"/>
      <c r="FO354" s="25"/>
      <c r="FP354" s="25"/>
      <c r="FQ354" s="25"/>
      <c r="FR354" s="25"/>
      <c r="FS354" s="25"/>
      <c r="FT354" s="25"/>
      <c r="FU354" s="49"/>
      <c r="FV354" s="21"/>
      <c r="FW354" s="25"/>
      <c r="FX354" s="25"/>
      <c r="FY354" s="25"/>
      <c r="FZ354" s="25"/>
      <c r="GA354" s="25"/>
      <c r="GB354" s="25"/>
      <c r="GC354" s="25"/>
      <c r="GD354" s="25"/>
      <c r="GE354" s="25"/>
      <c r="GF354" s="25"/>
      <c r="GG354" s="25"/>
      <c r="GH354" s="25"/>
      <c r="GI354" s="25"/>
      <c r="GJ354" s="25"/>
      <c r="GK354" s="25"/>
      <c r="GL354" s="25"/>
      <c r="GM354" s="25"/>
      <c r="GN354" s="25"/>
    </row>
    <row r="355" spans="14:196" x14ac:dyDescent="0.3">
      <c r="N355" s="2"/>
      <c r="O355" s="25"/>
      <c r="P355" s="25"/>
      <c r="Q355" s="25"/>
      <c r="R355" s="25"/>
      <c r="S355" s="25"/>
      <c r="T355" s="25"/>
      <c r="U355" s="25"/>
      <c r="V355" s="2"/>
      <c r="W355" s="2"/>
      <c r="X355" s="2"/>
      <c r="Y355" s="25"/>
      <c r="Z355" s="25"/>
      <c r="AA355" s="25"/>
      <c r="AB355" s="2"/>
      <c r="AC355" s="25"/>
      <c r="AD355" s="25"/>
      <c r="AE355" s="25"/>
      <c r="AF355" s="25"/>
      <c r="AG355" s="25"/>
      <c r="AH355" s="25"/>
      <c r="AI355" s="25"/>
      <c r="AJ355" s="25"/>
      <c r="AK355" s="25"/>
      <c r="AL355" s="25"/>
      <c r="AM355" s="25"/>
      <c r="AN355" s="25"/>
      <c r="AO355" s="25"/>
      <c r="AP355" s="25"/>
      <c r="AQ355" s="25"/>
      <c r="AR355" s="142"/>
      <c r="AS355" s="18">
        <v>27</v>
      </c>
      <c r="AT355" s="26" t="s">
        <v>122</v>
      </c>
      <c r="AU355" s="4" t="str">
        <f t="shared" si="444"/>
        <v>FAIL</v>
      </c>
      <c r="AV355" s="26">
        <v>1</v>
      </c>
      <c r="AW355" s="26">
        <v>3</v>
      </c>
      <c r="AX355" s="26">
        <v>3</v>
      </c>
      <c r="AY355" s="26">
        <v>1</v>
      </c>
      <c r="AZ355" s="26">
        <v>1</v>
      </c>
      <c r="BA355" s="26">
        <v>3</v>
      </c>
      <c r="BB355" s="26">
        <v>3</v>
      </c>
      <c r="BC355" s="26">
        <v>1</v>
      </c>
      <c r="BD355" s="26">
        <f t="shared" ref="BD355:BG355" si="496">BD322</f>
        <v>219</v>
      </c>
      <c r="BE355" s="26">
        <f t="shared" si="496"/>
        <v>246</v>
      </c>
      <c r="BF355" s="26">
        <f t="shared" si="496"/>
        <v>273</v>
      </c>
      <c r="BG355" s="63">
        <f t="shared" si="496"/>
        <v>27</v>
      </c>
      <c r="BH355" s="26"/>
      <c r="BI355" s="138">
        <f t="shared" si="446"/>
        <v>219</v>
      </c>
      <c r="BJ355" s="138">
        <f t="shared" si="447"/>
        <v>492</v>
      </c>
      <c r="BK355" s="138">
        <f t="shared" si="448"/>
        <v>765</v>
      </c>
      <c r="BL355" s="138">
        <f t="shared" si="449"/>
        <v>984</v>
      </c>
      <c r="BM355" s="138">
        <f t="shared" si="450"/>
        <v>1203</v>
      </c>
      <c r="BN355" s="138">
        <f t="shared" si="451"/>
        <v>1476</v>
      </c>
      <c r="BO355" s="138">
        <f t="shared" si="452"/>
        <v>1749</v>
      </c>
      <c r="BP355" s="138">
        <f t="shared" si="453"/>
        <v>0</v>
      </c>
      <c r="BQ355" s="26"/>
      <c r="BR355" s="26" t="str">
        <f t="shared" si="492"/>
        <v>yes2</v>
      </c>
      <c r="BS355" s="26" t="str">
        <f t="shared" si="462"/>
        <v>Int</v>
      </c>
      <c r="BT355" s="26"/>
      <c r="BU355" s="26"/>
      <c r="BV355" s="1">
        <f t="shared" si="485"/>
        <v>0</v>
      </c>
      <c r="BW355" s="1">
        <f t="shared" si="485"/>
        <v>0</v>
      </c>
      <c r="BX355" s="1">
        <f t="shared" si="485"/>
        <v>0</v>
      </c>
      <c r="BY355" s="1">
        <f t="shared" si="485"/>
        <v>0</v>
      </c>
      <c r="BZ355" s="1">
        <f t="shared" si="485"/>
        <v>0</v>
      </c>
      <c r="CA355" s="1">
        <f t="shared" si="485"/>
        <v>0</v>
      </c>
      <c r="CB355" s="1">
        <f t="shared" si="485"/>
        <v>0</v>
      </c>
      <c r="CC355" s="1">
        <f t="shared" si="485"/>
        <v>0</v>
      </c>
      <c r="CD355" s="1">
        <f t="shared" si="485"/>
        <v>0</v>
      </c>
      <c r="CE355" s="1">
        <f t="shared" si="485"/>
        <v>0</v>
      </c>
      <c r="CF355" s="1">
        <f t="shared" si="486"/>
        <v>0</v>
      </c>
      <c r="CG355" s="1">
        <f t="shared" si="486"/>
        <v>0</v>
      </c>
      <c r="CH355" s="1">
        <f t="shared" si="486"/>
        <v>1</v>
      </c>
      <c r="CI355" s="1">
        <f t="shared" si="486"/>
        <v>0</v>
      </c>
      <c r="CJ355" s="1">
        <f t="shared" si="486"/>
        <v>0</v>
      </c>
      <c r="CK355" s="1">
        <f t="shared" si="486"/>
        <v>0</v>
      </c>
      <c r="CL355" s="1">
        <f t="shared" si="486"/>
        <v>0</v>
      </c>
      <c r="CM355" s="1">
        <f t="shared" si="486"/>
        <v>0</v>
      </c>
      <c r="CN355" s="1">
        <f t="shared" si="486"/>
        <v>0</v>
      </c>
      <c r="CO355" s="1">
        <f t="shared" si="486"/>
        <v>1</v>
      </c>
      <c r="CP355" s="1">
        <f t="shared" si="487"/>
        <v>0</v>
      </c>
      <c r="CQ355" s="1">
        <f t="shared" si="487"/>
        <v>0</v>
      </c>
      <c r="CR355" s="1">
        <f t="shared" si="487"/>
        <v>0</v>
      </c>
      <c r="CS355" s="1">
        <f t="shared" si="487"/>
        <v>0</v>
      </c>
      <c r="CT355" s="1">
        <f t="shared" si="487"/>
        <v>0</v>
      </c>
      <c r="CU355" s="1">
        <f t="shared" si="487"/>
        <v>0</v>
      </c>
      <c r="CV355" s="1">
        <f t="shared" si="487"/>
        <v>0</v>
      </c>
      <c r="CW355" s="1">
        <f t="shared" si="487"/>
        <v>0</v>
      </c>
      <c r="CX355" s="1">
        <f t="shared" si="487"/>
        <v>0</v>
      </c>
      <c r="CY355" s="1">
        <f t="shared" si="487"/>
        <v>0</v>
      </c>
      <c r="CZ355" s="1">
        <f t="shared" si="488"/>
        <v>1</v>
      </c>
      <c r="DA355" s="1">
        <f t="shared" si="488"/>
        <v>0</v>
      </c>
      <c r="DB355" s="1">
        <f t="shared" si="488"/>
        <v>0</v>
      </c>
      <c r="DC355" s="1">
        <f t="shared" si="488"/>
        <v>0</v>
      </c>
      <c r="DD355" s="1">
        <f t="shared" si="488"/>
        <v>0</v>
      </c>
      <c r="DE355" s="1">
        <f t="shared" si="488"/>
        <v>0</v>
      </c>
      <c r="DF355" s="1">
        <f t="shared" si="488"/>
        <v>0</v>
      </c>
      <c r="DG355" s="1">
        <f t="shared" si="488"/>
        <v>0</v>
      </c>
      <c r="DH355" s="1">
        <f t="shared" si="488"/>
        <v>0</v>
      </c>
      <c r="DI355" s="1">
        <f t="shared" si="488"/>
        <v>0</v>
      </c>
      <c r="DJ355" s="1">
        <f t="shared" si="489"/>
        <v>0</v>
      </c>
      <c r="DK355" s="1">
        <f t="shared" si="489"/>
        <v>0</v>
      </c>
      <c r="DL355" s="1">
        <f t="shared" si="489"/>
        <v>0</v>
      </c>
      <c r="DM355" s="1">
        <f t="shared" si="489"/>
        <v>0</v>
      </c>
      <c r="DN355" s="1">
        <f t="shared" si="489"/>
        <v>0</v>
      </c>
      <c r="DO355" s="1">
        <f t="shared" si="489"/>
        <v>0</v>
      </c>
      <c r="DP355" s="25"/>
      <c r="DS355" s="26"/>
      <c r="DT355" s="26"/>
      <c r="DU355" s="142"/>
      <c r="DV355" s="26"/>
      <c r="DW355" s="48">
        <v>342</v>
      </c>
      <c r="DX355" s="26" t="str">
        <f>IFERROR(INDEX(AT$11:AT$2000,_xlfn.AGGREGATE(15,6,(ROW(AT$11:AT$2000)-ROW(AT$11)+1)/($AU$11:$AU$2000=$DY$8),ROWS(DX$11:DX355))),"")</f>
        <v/>
      </c>
      <c r="DY355" s="4" t="str">
        <f>IFERROR(INDEX(AU$11:AU$2000,_xlfn.AGGREGATE(15,6,(ROW(AU$11:AU$2000)-ROW(AU$11)+1)/($AU$11:$AU$2000=$DY$8),ROWS(DY$11:DY355))),"")</f>
        <v/>
      </c>
      <c r="DZ355" s="26" t="str">
        <f>IFERROR(INDEX(AV$11:AV$2000,_xlfn.AGGREGATE(15,6,(ROW(AV$11:AV$2000)-ROW(AV$11)+1)/($AU$11:$AU$2000=$DY$8),ROWS(DZ$11:DZ355))),"")</f>
        <v/>
      </c>
      <c r="EA355" s="26" t="str">
        <f>IFERROR(INDEX(AW$11:AW$2000,_xlfn.AGGREGATE(15,6,(ROW(AW$11:AW$2000)-ROW(AW$11)+1)/($AU$11:$AU$2000=$DY$8),ROWS(EA$11:EA355))),"")</f>
        <v/>
      </c>
      <c r="EB355" s="26" t="str">
        <f>IFERROR(INDEX(AX$11:AX$2000,_xlfn.AGGREGATE(15,6,(ROW(AX$11:AX$2000)-ROW(AX$11)+1)/($AU$11:$AU$2000=$DY$8),ROWS(EB$11:EB355))),"")</f>
        <v/>
      </c>
      <c r="EC355" s="26" t="str">
        <f>IFERROR(INDEX(AY$11:AY$2000,_xlfn.AGGREGATE(15,6,(ROW(AY$11:AY$2000)-ROW(AY$11)+1)/($AU$11:$AU$2000=$DY$8),ROWS(EC$11:EC355))),"")</f>
        <v/>
      </c>
      <c r="ED355" s="26" t="str">
        <f>IFERROR(INDEX(AZ$11:AZ$2000,_xlfn.AGGREGATE(15,6,(ROW(AZ$11:AZ$2000)-ROW(AZ$11)+1)/($AU$11:$AU$2000=$DY$8),ROWS(ED$11:ED355))),"")</f>
        <v/>
      </c>
      <c r="EE355" s="26" t="str">
        <f>IFERROR(INDEX(BA$11:BA$2000,_xlfn.AGGREGATE(15,6,(ROW(BA$11:BA$2000)-ROW(BA$11)+1)/($AU$11:$AU$2000=$DY$8),ROWS(EE$11:EE355))),"")</f>
        <v/>
      </c>
      <c r="EF355" s="26" t="str">
        <f>IFERROR(INDEX(BB$11:BB$2000,_xlfn.AGGREGATE(15,6,(ROW(BB$11:BB$2000)-ROW(BB$11)+1)/($AU$11:$AU$2000=$DY$8),ROWS(EF$11:EF355))),"")</f>
        <v/>
      </c>
      <c r="EG355" s="26" t="str">
        <f>IFERROR(INDEX(BC$11:BC$2000,_xlfn.AGGREGATE(15,6,(ROW(BC$11:BC$2000)-ROW(BC$11)+1)/($AU$11:$AU$2000=$DY$8),ROWS(EG$11:EG355))),"")</f>
        <v/>
      </c>
      <c r="EH355" s="26" t="str">
        <f>IFERROR(INDEX(BD$11:BD$2000,_xlfn.AGGREGATE(15,6,(ROW(BD$11:BD$2000)-ROW(BD$11)+1)/($AU$11:$AU$2000=$DY$8),ROWS(EH$11:EH355))),"")</f>
        <v/>
      </c>
      <c r="EI355" s="26" t="str">
        <f>IFERROR(INDEX(BE$11:BE$2000,_xlfn.AGGREGATE(15,6,(ROW(BE$11:BE$2000)-ROW(BE$11)+1)/($AU$11:$AU$2000=$DY$8),ROWS(EI$11:EI355))),"")</f>
        <v/>
      </c>
      <c r="EJ355" s="26" t="str">
        <f>IFERROR(INDEX(BF$11:BF$2000,_xlfn.AGGREGATE(15,6,(ROW(BF$11:BF$2000)-ROW(BF$11)+1)/($AU$11:$AU$2000=$DY$8),ROWS(EJ$11:EJ355))),"")</f>
        <v/>
      </c>
      <c r="EK355" s="26" t="str">
        <f>IFERROR(INDEX(BG$11:BG$2000,_xlfn.AGGREGATE(15,6,(ROW(BG$11:BG$2000)-ROW(BG$11)+1)/($AU$11:$AU$2000=$DY$8),ROWS(EK$11:EK355))),"")</f>
        <v/>
      </c>
      <c r="EL355" s="26" t="str">
        <f>IFERROR(INDEX(BH$11:BH$2000,_xlfn.AGGREGATE(15,6,(ROW(BH$11:BH$2000)-ROW(BH$11)+1)/($AU$11:$AU$2000=$DY$8),ROWS(EL$11:EL355))),"")</f>
        <v/>
      </c>
      <c r="EM355" s="26" t="str">
        <f>IFERROR(INDEX(BI$11:BI$2000,_xlfn.AGGREGATE(15,6,(ROW(BI$11:BI$2000)-ROW(BI$11)+1)/($AU$11:$AU$2000=$DY$8),ROWS(EM$11:EM355))),"")</f>
        <v/>
      </c>
      <c r="EN355" s="26" t="str">
        <f>IFERROR(INDEX(BJ$11:BJ$2000,_xlfn.AGGREGATE(15,6,(ROW(BJ$11:BJ$2000)-ROW(BJ$11)+1)/($AU$11:$AU$2000=$DY$8),ROWS(EN$11:EN355))),"")</f>
        <v/>
      </c>
      <c r="EO355" s="26" t="str">
        <f>IFERROR(INDEX(BK$11:BK$2000,_xlfn.AGGREGATE(15,6,(ROW(BK$11:BK$2000)-ROW(BK$11)+1)/($AU$11:$AU$2000=$DY$8),ROWS(EO$11:EO355))),"")</f>
        <v/>
      </c>
      <c r="EP355" s="26" t="str">
        <f>IFERROR(INDEX(BL$11:BL$2000,_xlfn.AGGREGATE(15,6,(ROW(BL$11:BL$2000)-ROW(BL$11)+1)/($AU$11:$AU$2000=$DY$8),ROWS(EP$11:EP355))),"")</f>
        <v/>
      </c>
      <c r="EQ355" s="26" t="str">
        <f>IFERROR(INDEX(BM$11:BM$2000,_xlfn.AGGREGATE(15,6,(ROW(BM$11:BM$2000)-ROW(BM$11)+1)/($AU$11:$AU$2000=$DY$8),ROWS(EQ$11:EQ355))),"")</f>
        <v/>
      </c>
      <c r="ER355" s="26" t="str">
        <f>IFERROR(INDEX(BN$11:BN$2000,_xlfn.AGGREGATE(15,6,(ROW(BN$11:BN$2000)-ROW(BN$11)+1)/($AU$11:$AU$2000=$DY$8),ROWS(ER$11:ER355))),"")</f>
        <v/>
      </c>
      <c r="ES355" s="26" t="str">
        <f>IFERROR(INDEX(BO$11:BO$2000,_xlfn.AGGREGATE(15,6,(ROW(BO$11:BO$2000)-ROW(BO$11)+1)/($AU$11:$AU$2000=$DY$8),ROWS(ES$11:ES355))),"")</f>
        <v/>
      </c>
      <c r="ET355" s="63" t="str">
        <f>IFERROR(INDEX(BP$11:BP$2000,_xlfn.AGGREGATE(15,6,(ROW(BP$11:BP$2000)-ROW(BP$11)+1)/($AU$11:$AU$2000=$DY$8),ROWS(ET$11:ET355))),"")</f>
        <v/>
      </c>
      <c r="EU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49"/>
      <c r="FV355" s="21"/>
      <c r="FW355" s="25"/>
      <c r="FX355" s="25"/>
      <c r="FY355" s="25"/>
      <c r="FZ355" s="25"/>
      <c r="GA355" s="25"/>
      <c r="GB355" s="25"/>
      <c r="GC355" s="25"/>
      <c r="GD355" s="25"/>
      <c r="GE355" s="25"/>
      <c r="GF355" s="25"/>
      <c r="GG355" s="25"/>
      <c r="GH355" s="25"/>
      <c r="GI355" s="25"/>
      <c r="GJ355" s="25"/>
      <c r="GK355" s="25"/>
      <c r="GL355" s="25"/>
      <c r="GM355" s="25"/>
      <c r="GN355" s="25"/>
    </row>
    <row r="356" spans="14:196" x14ac:dyDescent="0.3">
      <c r="N356" s="2"/>
      <c r="O356" s="25"/>
      <c r="P356" s="25"/>
      <c r="Q356" s="25"/>
      <c r="R356" s="25"/>
      <c r="S356" s="25"/>
      <c r="T356" s="25"/>
      <c r="U356" s="25"/>
      <c r="V356" s="2"/>
      <c r="W356" s="2"/>
      <c r="X356" s="2"/>
      <c r="Y356" s="25"/>
      <c r="Z356" s="25"/>
      <c r="AA356" s="25"/>
      <c r="AB356" s="2"/>
      <c r="AC356" s="25"/>
      <c r="AD356" s="25"/>
      <c r="AE356" s="25"/>
      <c r="AF356" s="25"/>
      <c r="AG356" s="25"/>
      <c r="AH356" s="25"/>
      <c r="AI356" s="25"/>
      <c r="AJ356" s="25"/>
      <c r="AK356" s="25"/>
      <c r="AL356" s="25"/>
      <c r="AM356" s="25"/>
      <c r="AN356" s="25"/>
      <c r="AO356" s="25"/>
      <c r="AP356" s="25"/>
      <c r="AQ356" s="25"/>
      <c r="AR356" s="142"/>
      <c r="AS356" s="18">
        <v>28</v>
      </c>
      <c r="AT356" s="26" t="s">
        <v>122</v>
      </c>
      <c r="AU356" s="4" t="str">
        <f t="shared" si="444"/>
        <v>FAIL</v>
      </c>
      <c r="AV356" s="26">
        <v>1</v>
      </c>
      <c r="AW356" s="26">
        <v>3</v>
      </c>
      <c r="AX356" s="26">
        <v>3</v>
      </c>
      <c r="AY356" s="26">
        <v>1</v>
      </c>
      <c r="AZ356" s="26">
        <v>1</v>
      </c>
      <c r="BA356" s="26">
        <v>3</v>
      </c>
      <c r="BB356" s="26">
        <v>3</v>
      </c>
      <c r="BC356" s="26">
        <v>1</v>
      </c>
      <c r="BD356" s="26">
        <f t="shared" ref="BD356:BG356" si="497">BD323</f>
        <v>218</v>
      </c>
      <c r="BE356" s="26">
        <f t="shared" si="497"/>
        <v>246</v>
      </c>
      <c r="BF356" s="26">
        <f t="shared" si="497"/>
        <v>274</v>
      </c>
      <c r="BG356" s="63">
        <f t="shared" si="497"/>
        <v>28</v>
      </c>
      <c r="BH356" s="26"/>
      <c r="BI356" s="138">
        <f t="shared" si="446"/>
        <v>218</v>
      </c>
      <c r="BJ356" s="138">
        <f t="shared" si="447"/>
        <v>492</v>
      </c>
      <c r="BK356" s="138">
        <f t="shared" si="448"/>
        <v>766</v>
      </c>
      <c r="BL356" s="138">
        <f t="shared" si="449"/>
        <v>984</v>
      </c>
      <c r="BM356" s="138">
        <f t="shared" si="450"/>
        <v>1202</v>
      </c>
      <c r="BN356" s="138">
        <f t="shared" si="451"/>
        <v>1476</v>
      </c>
      <c r="BO356" s="138">
        <f t="shared" si="452"/>
        <v>1750</v>
      </c>
      <c r="BP356" s="138">
        <f t="shared" si="453"/>
        <v>0</v>
      </c>
      <c r="BQ356" s="26"/>
      <c r="BR356" s="26" t="str">
        <f t="shared" si="492"/>
        <v>yes2</v>
      </c>
      <c r="BS356" s="26" t="str">
        <f t="shared" si="462"/>
        <v>Int</v>
      </c>
      <c r="BT356" s="26"/>
      <c r="BU356" s="26"/>
      <c r="BV356" s="1">
        <f t="shared" si="485"/>
        <v>0</v>
      </c>
      <c r="BW356" s="1">
        <f t="shared" si="485"/>
        <v>0</v>
      </c>
      <c r="BX356" s="1">
        <f t="shared" si="485"/>
        <v>0</v>
      </c>
      <c r="BY356" s="1">
        <f t="shared" si="485"/>
        <v>0</v>
      </c>
      <c r="BZ356" s="1">
        <f t="shared" si="485"/>
        <v>0</v>
      </c>
      <c r="CA356" s="1">
        <f t="shared" si="485"/>
        <v>0</v>
      </c>
      <c r="CB356" s="1">
        <f t="shared" si="485"/>
        <v>0</v>
      </c>
      <c r="CC356" s="1">
        <f t="shared" si="485"/>
        <v>0</v>
      </c>
      <c r="CD356" s="1">
        <f t="shared" si="485"/>
        <v>0</v>
      </c>
      <c r="CE356" s="1">
        <f t="shared" si="485"/>
        <v>0</v>
      </c>
      <c r="CF356" s="1">
        <f t="shared" si="486"/>
        <v>0</v>
      </c>
      <c r="CG356" s="1">
        <f t="shared" si="486"/>
        <v>0</v>
      </c>
      <c r="CH356" s="1">
        <f t="shared" si="486"/>
        <v>1</v>
      </c>
      <c r="CI356" s="1">
        <f t="shared" si="486"/>
        <v>0</v>
      </c>
      <c r="CJ356" s="1">
        <f t="shared" si="486"/>
        <v>0</v>
      </c>
      <c r="CK356" s="1">
        <f t="shared" si="486"/>
        <v>0</v>
      </c>
      <c r="CL356" s="1">
        <f t="shared" si="486"/>
        <v>0</v>
      </c>
      <c r="CM356" s="1">
        <f t="shared" si="486"/>
        <v>0</v>
      </c>
      <c r="CN356" s="1">
        <f t="shared" si="486"/>
        <v>0</v>
      </c>
      <c r="CO356" s="1">
        <f t="shared" si="486"/>
        <v>1</v>
      </c>
      <c r="CP356" s="1">
        <f t="shared" si="487"/>
        <v>0</v>
      </c>
      <c r="CQ356" s="1">
        <f t="shared" si="487"/>
        <v>0</v>
      </c>
      <c r="CR356" s="1">
        <f t="shared" si="487"/>
        <v>0</v>
      </c>
      <c r="CS356" s="1">
        <f t="shared" si="487"/>
        <v>0</v>
      </c>
      <c r="CT356" s="1">
        <f t="shared" si="487"/>
        <v>0</v>
      </c>
      <c r="CU356" s="1">
        <f t="shared" si="487"/>
        <v>0</v>
      </c>
      <c r="CV356" s="1">
        <f t="shared" si="487"/>
        <v>0</v>
      </c>
      <c r="CW356" s="1">
        <f t="shared" si="487"/>
        <v>0</v>
      </c>
      <c r="CX356" s="1">
        <f t="shared" si="487"/>
        <v>0</v>
      </c>
      <c r="CY356" s="1">
        <f t="shared" si="487"/>
        <v>0</v>
      </c>
      <c r="CZ356" s="1">
        <f t="shared" si="488"/>
        <v>1</v>
      </c>
      <c r="DA356" s="1">
        <f t="shared" si="488"/>
        <v>0</v>
      </c>
      <c r="DB356" s="1">
        <f t="shared" si="488"/>
        <v>0</v>
      </c>
      <c r="DC356" s="1">
        <f t="shared" si="488"/>
        <v>0</v>
      </c>
      <c r="DD356" s="1">
        <f t="shared" si="488"/>
        <v>0</v>
      </c>
      <c r="DE356" s="1">
        <f t="shared" si="488"/>
        <v>0</v>
      </c>
      <c r="DF356" s="1">
        <f t="shared" si="488"/>
        <v>0</v>
      </c>
      <c r="DG356" s="1">
        <f t="shared" si="488"/>
        <v>0</v>
      </c>
      <c r="DH356" s="1">
        <f t="shared" si="488"/>
        <v>0</v>
      </c>
      <c r="DI356" s="1">
        <f t="shared" si="488"/>
        <v>0</v>
      </c>
      <c r="DJ356" s="1">
        <f t="shared" si="489"/>
        <v>0</v>
      </c>
      <c r="DK356" s="1">
        <f t="shared" si="489"/>
        <v>0</v>
      </c>
      <c r="DL356" s="1">
        <f t="shared" si="489"/>
        <v>0</v>
      </c>
      <c r="DM356" s="1">
        <f t="shared" si="489"/>
        <v>0</v>
      </c>
      <c r="DN356" s="1">
        <f t="shared" si="489"/>
        <v>0</v>
      </c>
      <c r="DO356" s="1">
        <f t="shared" si="489"/>
        <v>0</v>
      </c>
      <c r="DP356" s="25"/>
      <c r="DS356" s="26"/>
      <c r="DT356" s="26"/>
      <c r="DU356" s="142"/>
      <c r="DV356" s="26"/>
      <c r="DW356" s="48">
        <v>343</v>
      </c>
      <c r="DX356" s="26" t="str">
        <f>IFERROR(INDEX(AT$11:AT$2000,_xlfn.AGGREGATE(15,6,(ROW(AT$11:AT$2000)-ROW(AT$11)+1)/($AU$11:$AU$2000=$DY$8),ROWS(DX$11:DX356))),"")</f>
        <v/>
      </c>
      <c r="DY356" s="4" t="str">
        <f>IFERROR(INDEX(AU$11:AU$2000,_xlfn.AGGREGATE(15,6,(ROW(AU$11:AU$2000)-ROW(AU$11)+1)/($AU$11:$AU$2000=$DY$8),ROWS(DY$11:DY356))),"")</f>
        <v/>
      </c>
      <c r="DZ356" s="26" t="str">
        <f>IFERROR(INDEX(AV$11:AV$2000,_xlfn.AGGREGATE(15,6,(ROW(AV$11:AV$2000)-ROW(AV$11)+1)/($AU$11:$AU$2000=$DY$8),ROWS(DZ$11:DZ356))),"")</f>
        <v/>
      </c>
      <c r="EA356" s="26" t="str">
        <f>IFERROR(INDEX(AW$11:AW$2000,_xlfn.AGGREGATE(15,6,(ROW(AW$11:AW$2000)-ROW(AW$11)+1)/($AU$11:$AU$2000=$DY$8),ROWS(EA$11:EA356))),"")</f>
        <v/>
      </c>
      <c r="EB356" s="26" t="str">
        <f>IFERROR(INDEX(AX$11:AX$2000,_xlfn.AGGREGATE(15,6,(ROW(AX$11:AX$2000)-ROW(AX$11)+1)/($AU$11:$AU$2000=$DY$8),ROWS(EB$11:EB356))),"")</f>
        <v/>
      </c>
      <c r="EC356" s="26" t="str">
        <f>IFERROR(INDEX(AY$11:AY$2000,_xlfn.AGGREGATE(15,6,(ROW(AY$11:AY$2000)-ROW(AY$11)+1)/($AU$11:$AU$2000=$DY$8),ROWS(EC$11:EC356))),"")</f>
        <v/>
      </c>
      <c r="ED356" s="26" t="str">
        <f>IFERROR(INDEX(AZ$11:AZ$2000,_xlfn.AGGREGATE(15,6,(ROW(AZ$11:AZ$2000)-ROW(AZ$11)+1)/($AU$11:$AU$2000=$DY$8),ROWS(ED$11:ED356))),"")</f>
        <v/>
      </c>
      <c r="EE356" s="26" t="str">
        <f>IFERROR(INDEX(BA$11:BA$2000,_xlfn.AGGREGATE(15,6,(ROW(BA$11:BA$2000)-ROW(BA$11)+1)/($AU$11:$AU$2000=$DY$8),ROWS(EE$11:EE356))),"")</f>
        <v/>
      </c>
      <c r="EF356" s="26" t="str">
        <f>IFERROR(INDEX(BB$11:BB$2000,_xlfn.AGGREGATE(15,6,(ROW(BB$11:BB$2000)-ROW(BB$11)+1)/($AU$11:$AU$2000=$DY$8),ROWS(EF$11:EF356))),"")</f>
        <v/>
      </c>
      <c r="EG356" s="26" t="str">
        <f>IFERROR(INDEX(BC$11:BC$2000,_xlfn.AGGREGATE(15,6,(ROW(BC$11:BC$2000)-ROW(BC$11)+1)/($AU$11:$AU$2000=$DY$8),ROWS(EG$11:EG356))),"")</f>
        <v/>
      </c>
      <c r="EH356" s="26" t="str">
        <f>IFERROR(INDEX(BD$11:BD$2000,_xlfn.AGGREGATE(15,6,(ROW(BD$11:BD$2000)-ROW(BD$11)+1)/($AU$11:$AU$2000=$DY$8),ROWS(EH$11:EH356))),"")</f>
        <v/>
      </c>
      <c r="EI356" s="26" t="str">
        <f>IFERROR(INDEX(BE$11:BE$2000,_xlfn.AGGREGATE(15,6,(ROW(BE$11:BE$2000)-ROW(BE$11)+1)/($AU$11:$AU$2000=$DY$8),ROWS(EI$11:EI356))),"")</f>
        <v/>
      </c>
      <c r="EJ356" s="26" t="str">
        <f>IFERROR(INDEX(BF$11:BF$2000,_xlfn.AGGREGATE(15,6,(ROW(BF$11:BF$2000)-ROW(BF$11)+1)/($AU$11:$AU$2000=$DY$8),ROWS(EJ$11:EJ356))),"")</f>
        <v/>
      </c>
      <c r="EK356" s="26" t="str">
        <f>IFERROR(INDEX(BG$11:BG$2000,_xlfn.AGGREGATE(15,6,(ROW(BG$11:BG$2000)-ROW(BG$11)+1)/($AU$11:$AU$2000=$DY$8),ROWS(EK$11:EK356))),"")</f>
        <v/>
      </c>
      <c r="EL356" s="26" t="str">
        <f>IFERROR(INDEX(BH$11:BH$2000,_xlfn.AGGREGATE(15,6,(ROW(BH$11:BH$2000)-ROW(BH$11)+1)/($AU$11:$AU$2000=$DY$8),ROWS(EL$11:EL356))),"")</f>
        <v/>
      </c>
      <c r="EM356" s="26" t="str">
        <f>IFERROR(INDEX(BI$11:BI$2000,_xlfn.AGGREGATE(15,6,(ROW(BI$11:BI$2000)-ROW(BI$11)+1)/($AU$11:$AU$2000=$DY$8),ROWS(EM$11:EM356))),"")</f>
        <v/>
      </c>
      <c r="EN356" s="26" t="str">
        <f>IFERROR(INDEX(BJ$11:BJ$2000,_xlfn.AGGREGATE(15,6,(ROW(BJ$11:BJ$2000)-ROW(BJ$11)+1)/($AU$11:$AU$2000=$DY$8),ROWS(EN$11:EN356))),"")</f>
        <v/>
      </c>
      <c r="EO356" s="26" t="str">
        <f>IFERROR(INDEX(BK$11:BK$2000,_xlfn.AGGREGATE(15,6,(ROW(BK$11:BK$2000)-ROW(BK$11)+1)/($AU$11:$AU$2000=$DY$8),ROWS(EO$11:EO356))),"")</f>
        <v/>
      </c>
      <c r="EP356" s="26" t="str">
        <f>IFERROR(INDEX(BL$11:BL$2000,_xlfn.AGGREGATE(15,6,(ROW(BL$11:BL$2000)-ROW(BL$11)+1)/($AU$11:$AU$2000=$DY$8),ROWS(EP$11:EP356))),"")</f>
        <v/>
      </c>
      <c r="EQ356" s="26" t="str">
        <f>IFERROR(INDEX(BM$11:BM$2000,_xlfn.AGGREGATE(15,6,(ROW(BM$11:BM$2000)-ROW(BM$11)+1)/($AU$11:$AU$2000=$DY$8),ROWS(EQ$11:EQ356))),"")</f>
        <v/>
      </c>
      <c r="ER356" s="26" t="str">
        <f>IFERROR(INDEX(BN$11:BN$2000,_xlfn.AGGREGATE(15,6,(ROW(BN$11:BN$2000)-ROW(BN$11)+1)/($AU$11:$AU$2000=$DY$8),ROWS(ER$11:ER356))),"")</f>
        <v/>
      </c>
      <c r="ES356" s="26" t="str">
        <f>IFERROR(INDEX(BO$11:BO$2000,_xlfn.AGGREGATE(15,6,(ROW(BO$11:BO$2000)-ROW(BO$11)+1)/($AU$11:$AU$2000=$DY$8),ROWS(ES$11:ES356))),"")</f>
        <v/>
      </c>
      <c r="ET356" s="63" t="str">
        <f>IFERROR(INDEX(BP$11:BP$2000,_xlfn.AGGREGATE(15,6,(ROW(BP$11:BP$2000)-ROW(BP$11)+1)/($AU$11:$AU$2000=$DY$8),ROWS(ET$11:ET356))),"")</f>
        <v/>
      </c>
      <c r="EU356" s="25"/>
      <c r="EX356" s="25"/>
      <c r="EY356" s="25"/>
      <c r="EZ356" s="25"/>
      <c r="FA356" s="25"/>
      <c r="FB356" s="25"/>
      <c r="FC356" s="25"/>
      <c r="FD356" s="25"/>
      <c r="FE356" s="25"/>
      <c r="FF356" s="25"/>
      <c r="FG356" s="25"/>
      <c r="FH356" s="25"/>
      <c r="FI356" s="25"/>
      <c r="FJ356" s="25"/>
      <c r="FK356" s="25"/>
      <c r="FL356" s="25"/>
      <c r="FM356" s="25"/>
      <c r="FN356" s="25"/>
      <c r="FO356" s="25"/>
      <c r="FP356" s="25"/>
      <c r="FQ356" s="25"/>
      <c r="FR356" s="25"/>
      <c r="FS356" s="25"/>
      <c r="FT356" s="25"/>
      <c r="FU356" s="49"/>
      <c r="FV356" s="21"/>
      <c r="FW356" s="25"/>
      <c r="FX356" s="25"/>
      <c r="FY356" s="25"/>
      <c r="FZ356" s="25"/>
      <c r="GA356" s="25"/>
      <c r="GB356" s="25"/>
      <c r="GC356" s="25"/>
      <c r="GD356" s="25"/>
      <c r="GE356" s="25"/>
      <c r="GF356" s="25"/>
      <c r="GG356" s="25"/>
      <c r="GH356" s="25"/>
      <c r="GI356" s="25"/>
      <c r="GJ356" s="25"/>
      <c r="GK356" s="25"/>
      <c r="GL356" s="25"/>
      <c r="GM356" s="25"/>
      <c r="GN356" s="25"/>
    </row>
    <row r="357" spans="14:196" x14ac:dyDescent="0.3">
      <c r="N357" s="2"/>
      <c r="O357" s="25"/>
      <c r="P357" s="25"/>
      <c r="Q357" s="25"/>
      <c r="R357" s="25"/>
      <c r="S357" s="25"/>
      <c r="T357" s="25"/>
      <c r="U357" s="25"/>
      <c r="V357" s="2"/>
      <c r="W357" s="2"/>
      <c r="X357" s="2"/>
      <c r="Y357" s="25"/>
      <c r="Z357" s="25"/>
      <c r="AA357" s="25"/>
      <c r="AB357" s="2"/>
      <c r="AC357" s="25"/>
      <c r="AD357" s="25"/>
      <c r="AE357" s="25"/>
      <c r="AF357" s="25"/>
      <c r="AG357" s="25"/>
      <c r="AH357" s="25"/>
      <c r="AI357" s="25"/>
      <c r="AJ357" s="25"/>
      <c r="AK357" s="25"/>
      <c r="AL357" s="25"/>
      <c r="AM357" s="25"/>
      <c r="AN357" s="25"/>
      <c r="AO357" s="25"/>
      <c r="AP357" s="25"/>
      <c r="AQ357" s="25"/>
      <c r="AR357" s="142"/>
      <c r="AS357" s="18">
        <v>29</v>
      </c>
      <c r="AT357" s="26" t="s">
        <v>122</v>
      </c>
      <c r="AU357" s="4" t="str">
        <f t="shared" si="444"/>
        <v>FAIL</v>
      </c>
      <c r="AV357" s="26">
        <v>1</v>
      </c>
      <c r="AW357" s="26">
        <v>3</v>
      </c>
      <c r="AX357" s="26">
        <v>3</v>
      </c>
      <c r="AY357" s="26">
        <v>1</v>
      </c>
      <c r="AZ357" s="26">
        <v>1</v>
      </c>
      <c r="BA357" s="26">
        <v>3</v>
      </c>
      <c r="BB357" s="26">
        <v>3</v>
      </c>
      <c r="BC357" s="26">
        <v>1</v>
      </c>
      <c r="BD357" s="26">
        <f t="shared" ref="BD357:BG357" si="498">BD324</f>
        <v>217</v>
      </c>
      <c r="BE357" s="26">
        <f t="shared" si="498"/>
        <v>246</v>
      </c>
      <c r="BF357" s="26">
        <f t="shared" si="498"/>
        <v>275</v>
      </c>
      <c r="BG357" s="63">
        <f t="shared" si="498"/>
        <v>29</v>
      </c>
      <c r="BH357" s="26"/>
      <c r="BI357" s="138">
        <f t="shared" si="446"/>
        <v>217</v>
      </c>
      <c r="BJ357" s="138">
        <f t="shared" si="447"/>
        <v>492</v>
      </c>
      <c r="BK357" s="138">
        <f t="shared" si="448"/>
        <v>767</v>
      </c>
      <c r="BL357" s="138">
        <f t="shared" si="449"/>
        <v>984</v>
      </c>
      <c r="BM357" s="138">
        <f t="shared" si="450"/>
        <v>1201</v>
      </c>
      <c r="BN357" s="138">
        <f t="shared" si="451"/>
        <v>1476</v>
      </c>
      <c r="BO357" s="138">
        <f t="shared" si="452"/>
        <v>1751</v>
      </c>
      <c r="BP357" s="138">
        <f t="shared" si="453"/>
        <v>0</v>
      </c>
      <c r="BQ357" s="26"/>
      <c r="BR357" s="26" t="str">
        <f t="shared" si="492"/>
        <v>yes2</v>
      </c>
      <c r="BS357" s="26" t="str">
        <f t="shared" si="462"/>
        <v>Int</v>
      </c>
      <c r="BT357" s="26"/>
      <c r="BU357" s="26"/>
      <c r="BV357" s="1">
        <f t="shared" si="485"/>
        <v>0</v>
      </c>
      <c r="BW357" s="1">
        <f t="shared" si="485"/>
        <v>0</v>
      </c>
      <c r="BX357" s="1">
        <f t="shared" si="485"/>
        <v>0</v>
      </c>
      <c r="BY357" s="1">
        <f t="shared" si="485"/>
        <v>0</v>
      </c>
      <c r="BZ357" s="1">
        <f t="shared" si="485"/>
        <v>0</v>
      </c>
      <c r="CA357" s="1">
        <f t="shared" si="485"/>
        <v>0</v>
      </c>
      <c r="CB357" s="1">
        <f t="shared" si="485"/>
        <v>0</v>
      </c>
      <c r="CC357" s="1">
        <f t="shared" si="485"/>
        <v>0</v>
      </c>
      <c r="CD357" s="1">
        <f t="shared" si="485"/>
        <v>0</v>
      </c>
      <c r="CE357" s="1">
        <f t="shared" si="485"/>
        <v>0</v>
      </c>
      <c r="CF357" s="1">
        <f t="shared" si="486"/>
        <v>0</v>
      </c>
      <c r="CG357" s="1">
        <f t="shared" si="486"/>
        <v>0</v>
      </c>
      <c r="CH357" s="1">
        <f t="shared" si="486"/>
        <v>1</v>
      </c>
      <c r="CI357" s="1">
        <f t="shared" si="486"/>
        <v>0</v>
      </c>
      <c r="CJ357" s="1">
        <f t="shared" si="486"/>
        <v>0</v>
      </c>
      <c r="CK357" s="1">
        <f t="shared" si="486"/>
        <v>0</v>
      </c>
      <c r="CL357" s="1">
        <f t="shared" si="486"/>
        <v>0</v>
      </c>
      <c r="CM357" s="1">
        <f t="shared" si="486"/>
        <v>0</v>
      </c>
      <c r="CN357" s="1">
        <f t="shared" si="486"/>
        <v>0</v>
      </c>
      <c r="CO357" s="1">
        <f t="shared" si="486"/>
        <v>1</v>
      </c>
      <c r="CP357" s="1">
        <f t="shared" si="487"/>
        <v>0</v>
      </c>
      <c r="CQ357" s="1">
        <f t="shared" si="487"/>
        <v>0</v>
      </c>
      <c r="CR357" s="1">
        <f t="shared" si="487"/>
        <v>0</v>
      </c>
      <c r="CS357" s="1">
        <f t="shared" si="487"/>
        <v>0</v>
      </c>
      <c r="CT357" s="1">
        <f t="shared" si="487"/>
        <v>0</v>
      </c>
      <c r="CU357" s="1">
        <f t="shared" si="487"/>
        <v>0</v>
      </c>
      <c r="CV357" s="1">
        <f t="shared" si="487"/>
        <v>0</v>
      </c>
      <c r="CW357" s="1">
        <f t="shared" si="487"/>
        <v>0</v>
      </c>
      <c r="CX357" s="1">
        <f t="shared" si="487"/>
        <v>0</v>
      </c>
      <c r="CY357" s="1">
        <f t="shared" si="487"/>
        <v>0</v>
      </c>
      <c r="CZ357" s="1">
        <f t="shared" si="488"/>
        <v>1</v>
      </c>
      <c r="DA357" s="1">
        <f t="shared" si="488"/>
        <v>0</v>
      </c>
      <c r="DB357" s="1">
        <f t="shared" si="488"/>
        <v>0</v>
      </c>
      <c r="DC357" s="1">
        <f t="shared" si="488"/>
        <v>0</v>
      </c>
      <c r="DD357" s="1">
        <f t="shared" si="488"/>
        <v>0</v>
      </c>
      <c r="DE357" s="1">
        <f t="shared" si="488"/>
        <v>0</v>
      </c>
      <c r="DF357" s="1">
        <f t="shared" si="488"/>
        <v>0</v>
      </c>
      <c r="DG357" s="1">
        <f t="shared" si="488"/>
        <v>0</v>
      </c>
      <c r="DH357" s="1">
        <f t="shared" si="488"/>
        <v>0</v>
      </c>
      <c r="DI357" s="1">
        <f t="shared" si="488"/>
        <v>0</v>
      </c>
      <c r="DJ357" s="1">
        <f t="shared" si="489"/>
        <v>0</v>
      </c>
      <c r="DK357" s="1">
        <f t="shared" si="489"/>
        <v>0</v>
      </c>
      <c r="DL357" s="1">
        <f t="shared" si="489"/>
        <v>0</v>
      </c>
      <c r="DM357" s="1">
        <f t="shared" si="489"/>
        <v>0</v>
      </c>
      <c r="DN357" s="1">
        <f t="shared" si="489"/>
        <v>0</v>
      </c>
      <c r="DO357" s="1">
        <f t="shared" si="489"/>
        <v>0</v>
      </c>
      <c r="DP357" s="25"/>
      <c r="DS357" s="26"/>
      <c r="DT357" s="26"/>
      <c r="DU357" s="142"/>
      <c r="DV357" s="26"/>
      <c r="DW357" s="48">
        <v>344</v>
      </c>
      <c r="DX357" s="26" t="str">
        <f>IFERROR(INDEX(AT$11:AT$2000,_xlfn.AGGREGATE(15,6,(ROW(AT$11:AT$2000)-ROW(AT$11)+1)/($AU$11:$AU$2000=$DY$8),ROWS(DX$11:DX357))),"")</f>
        <v/>
      </c>
      <c r="DY357" s="4" t="str">
        <f>IFERROR(INDEX(AU$11:AU$2000,_xlfn.AGGREGATE(15,6,(ROW(AU$11:AU$2000)-ROW(AU$11)+1)/($AU$11:$AU$2000=$DY$8),ROWS(DY$11:DY357))),"")</f>
        <v/>
      </c>
      <c r="DZ357" s="26" t="str">
        <f>IFERROR(INDEX(AV$11:AV$2000,_xlfn.AGGREGATE(15,6,(ROW(AV$11:AV$2000)-ROW(AV$11)+1)/($AU$11:$AU$2000=$DY$8),ROWS(DZ$11:DZ357))),"")</f>
        <v/>
      </c>
      <c r="EA357" s="26" t="str">
        <f>IFERROR(INDEX(AW$11:AW$2000,_xlfn.AGGREGATE(15,6,(ROW(AW$11:AW$2000)-ROW(AW$11)+1)/($AU$11:$AU$2000=$DY$8),ROWS(EA$11:EA357))),"")</f>
        <v/>
      </c>
      <c r="EB357" s="26" t="str">
        <f>IFERROR(INDEX(AX$11:AX$2000,_xlfn.AGGREGATE(15,6,(ROW(AX$11:AX$2000)-ROW(AX$11)+1)/($AU$11:$AU$2000=$DY$8),ROWS(EB$11:EB357))),"")</f>
        <v/>
      </c>
      <c r="EC357" s="26" t="str">
        <f>IFERROR(INDEX(AY$11:AY$2000,_xlfn.AGGREGATE(15,6,(ROW(AY$11:AY$2000)-ROW(AY$11)+1)/($AU$11:$AU$2000=$DY$8),ROWS(EC$11:EC357))),"")</f>
        <v/>
      </c>
      <c r="ED357" s="26" t="str">
        <f>IFERROR(INDEX(AZ$11:AZ$2000,_xlfn.AGGREGATE(15,6,(ROW(AZ$11:AZ$2000)-ROW(AZ$11)+1)/($AU$11:$AU$2000=$DY$8),ROWS(ED$11:ED357))),"")</f>
        <v/>
      </c>
      <c r="EE357" s="26" t="str">
        <f>IFERROR(INDEX(BA$11:BA$2000,_xlfn.AGGREGATE(15,6,(ROW(BA$11:BA$2000)-ROW(BA$11)+1)/($AU$11:$AU$2000=$DY$8),ROWS(EE$11:EE357))),"")</f>
        <v/>
      </c>
      <c r="EF357" s="26" t="str">
        <f>IFERROR(INDEX(BB$11:BB$2000,_xlfn.AGGREGATE(15,6,(ROW(BB$11:BB$2000)-ROW(BB$11)+1)/($AU$11:$AU$2000=$DY$8),ROWS(EF$11:EF357))),"")</f>
        <v/>
      </c>
      <c r="EG357" s="26" t="str">
        <f>IFERROR(INDEX(BC$11:BC$2000,_xlfn.AGGREGATE(15,6,(ROW(BC$11:BC$2000)-ROW(BC$11)+1)/($AU$11:$AU$2000=$DY$8),ROWS(EG$11:EG357))),"")</f>
        <v/>
      </c>
      <c r="EH357" s="26" t="str">
        <f>IFERROR(INDEX(BD$11:BD$2000,_xlfn.AGGREGATE(15,6,(ROW(BD$11:BD$2000)-ROW(BD$11)+1)/($AU$11:$AU$2000=$DY$8),ROWS(EH$11:EH357))),"")</f>
        <v/>
      </c>
      <c r="EI357" s="26" t="str">
        <f>IFERROR(INDEX(BE$11:BE$2000,_xlfn.AGGREGATE(15,6,(ROW(BE$11:BE$2000)-ROW(BE$11)+1)/($AU$11:$AU$2000=$DY$8),ROWS(EI$11:EI357))),"")</f>
        <v/>
      </c>
      <c r="EJ357" s="26" t="str">
        <f>IFERROR(INDEX(BF$11:BF$2000,_xlfn.AGGREGATE(15,6,(ROW(BF$11:BF$2000)-ROW(BF$11)+1)/($AU$11:$AU$2000=$DY$8),ROWS(EJ$11:EJ357))),"")</f>
        <v/>
      </c>
      <c r="EK357" s="26" t="str">
        <f>IFERROR(INDEX(BG$11:BG$2000,_xlfn.AGGREGATE(15,6,(ROW(BG$11:BG$2000)-ROW(BG$11)+1)/($AU$11:$AU$2000=$DY$8),ROWS(EK$11:EK357))),"")</f>
        <v/>
      </c>
      <c r="EL357" s="26" t="str">
        <f>IFERROR(INDEX(BH$11:BH$2000,_xlfn.AGGREGATE(15,6,(ROW(BH$11:BH$2000)-ROW(BH$11)+1)/($AU$11:$AU$2000=$DY$8),ROWS(EL$11:EL357))),"")</f>
        <v/>
      </c>
      <c r="EM357" s="26" t="str">
        <f>IFERROR(INDEX(BI$11:BI$2000,_xlfn.AGGREGATE(15,6,(ROW(BI$11:BI$2000)-ROW(BI$11)+1)/($AU$11:$AU$2000=$DY$8),ROWS(EM$11:EM357))),"")</f>
        <v/>
      </c>
      <c r="EN357" s="26" t="str">
        <f>IFERROR(INDEX(BJ$11:BJ$2000,_xlfn.AGGREGATE(15,6,(ROW(BJ$11:BJ$2000)-ROW(BJ$11)+1)/($AU$11:$AU$2000=$DY$8),ROWS(EN$11:EN357))),"")</f>
        <v/>
      </c>
      <c r="EO357" s="26" t="str">
        <f>IFERROR(INDEX(BK$11:BK$2000,_xlfn.AGGREGATE(15,6,(ROW(BK$11:BK$2000)-ROW(BK$11)+1)/($AU$11:$AU$2000=$DY$8),ROWS(EO$11:EO357))),"")</f>
        <v/>
      </c>
      <c r="EP357" s="26" t="str">
        <f>IFERROR(INDEX(BL$11:BL$2000,_xlfn.AGGREGATE(15,6,(ROW(BL$11:BL$2000)-ROW(BL$11)+1)/($AU$11:$AU$2000=$DY$8),ROWS(EP$11:EP357))),"")</f>
        <v/>
      </c>
      <c r="EQ357" s="26" t="str">
        <f>IFERROR(INDEX(BM$11:BM$2000,_xlfn.AGGREGATE(15,6,(ROW(BM$11:BM$2000)-ROW(BM$11)+1)/($AU$11:$AU$2000=$DY$8),ROWS(EQ$11:EQ357))),"")</f>
        <v/>
      </c>
      <c r="ER357" s="26" t="str">
        <f>IFERROR(INDEX(BN$11:BN$2000,_xlfn.AGGREGATE(15,6,(ROW(BN$11:BN$2000)-ROW(BN$11)+1)/($AU$11:$AU$2000=$DY$8),ROWS(ER$11:ER357))),"")</f>
        <v/>
      </c>
      <c r="ES357" s="26" t="str">
        <f>IFERROR(INDEX(BO$11:BO$2000,_xlfn.AGGREGATE(15,6,(ROW(BO$11:BO$2000)-ROW(BO$11)+1)/($AU$11:$AU$2000=$DY$8),ROWS(ES$11:ES357))),"")</f>
        <v/>
      </c>
      <c r="ET357" s="63" t="str">
        <f>IFERROR(INDEX(BP$11:BP$2000,_xlfn.AGGREGATE(15,6,(ROW(BP$11:BP$2000)-ROW(BP$11)+1)/($AU$11:$AU$2000=$DY$8),ROWS(ET$11:ET357))),"")</f>
        <v/>
      </c>
      <c r="EU357" s="25"/>
      <c r="EX357" s="25"/>
      <c r="EY357" s="25"/>
      <c r="EZ357" s="25"/>
      <c r="FA357" s="25"/>
      <c r="FB357" s="25"/>
      <c r="FC357" s="25"/>
      <c r="FD357" s="25"/>
      <c r="FE357" s="25"/>
      <c r="FF357" s="25"/>
      <c r="FG357" s="25"/>
      <c r="FH357" s="25"/>
      <c r="FI357" s="25"/>
      <c r="FJ357" s="25"/>
      <c r="FK357" s="25"/>
      <c r="FL357" s="25"/>
      <c r="FM357" s="25"/>
      <c r="FN357" s="25"/>
      <c r="FO357" s="25"/>
      <c r="FP357" s="25"/>
      <c r="FQ357" s="25"/>
      <c r="FR357" s="25"/>
      <c r="FS357" s="25"/>
      <c r="FT357" s="25"/>
      <c r="FU357" s="49"/>
      <c r="FV357" s="21"/>
      <c r="FW357" s="25"/>
      <c r="FX357" s="25"/>
      <c r="FY357" s="25"/>
      <c r="FZ357" s="25"/>
      <c r="GA357" s="25"/>
      <c r="GB357" s="25"/>
      <c r="GC357" s="25"/>
      <c r="GD357" s="25"/>
      <c r="GE357" s="25"/>
      <c r="GF357" s="25"/>
      <c r="GG357" s="25"/>
      <c r="GH357" s="25"/>
      <c r="GI357" s="25"/>
      <c r="GJ357" s="25"/>
      <c r="GK357" s="25"/>
      <c r="GL357" s="25"/>
      <c r="GM357" s="25"/>
      <c r="GN357" s="25"/>
    </row>
    <row r="358" spans="14:196" x14ac:dyDescent="0.3">
      <c r="N358" s="2"/>
      <c r="O358" s="25"/>
      <c r="P358" s="25"/>
      <c r="Q358" s="25"/>
      <c r="R358" s="25"/>
      <c r="S358" s="25"/>
      <c r="T358" s="25"/>
      <c r="U358" s="25"/>
      <c r="V358" s="2"/>
      <c r="W358" s="2"/>
      <c r="X358" s="2"/>
      <c r="Y358" s="25"/>
      <c r="Z358" s="25"/>
      <c r="AA358" s="25"/>
      <c r="AB358" s="2"/>
      <c r="AC358" s="25"/>
      <c r="AD358" s="25"/>
      <c r="AE358" s="25"/>
      <c r="AF358" s="25"/>
      <c r="AG358" s="25"/>
      <c r="AH358" s="25"/>
      <c r="AI358" s="25"/>
      <c r="AJ358" s="25"/>
      <c r="AK358" s="25"/>
      <c r="AL358" s="25"/>
      <c r="AM358" s="25"/>
      <c r="AN358" s="25"/>
      <c r="AO358" s="25"/>
      <c r="AP358" s="25"/>
      <c r="AQ358" s="25"/>
      <c r="AR358" s="142"/>
      <c r="AS358" s="18">
        <v>30</v>
      </c>
      <c r="AT358" s="26" t="s">
        <v>122</v>
      </c>
      <c r="AU358" s="64" t="str">
        <f t="shared" si="444"/>
        <v>FAIL</v>
      </c>
      <c r="AV358" s="33">
        <v>1</v>
      </c>
      <c r="AW358" s="33">
        <v>3</v>
      </c>
      <c r="AX358" s="33">
        <v>3</v>
      </c>
      <c r="AY358" s="33">
        <v>1</v>
      </c>
      <c r="AZ358" s="33">
        <v>1</v>
      </c>
      <c r="BA358" s="33">
        <v>3</v>
      </c>
      <c r="BB358" s="33">
        <v>3</v>
      </c>
      <c r="BC358" s="33">
        <v>1</v>
      </c>
      <c r="BD358" s="33">
        <f t="shared" ref="BD358:BG358" si="499">BD325</f>
        <v>216</v>
      </c>
      <c r="BE358" s="33">
        <f t="shared" si="499"/>
        <v>246</v>
      </c>
      <c r="BF358" s="33">
        <f t="shared" si="499"/>
        <v>276</v>
      </c>
      <c r="BG358" s="65">
        <f t="shared" si="499"/>
        <v>30</v>
      </c>
      <c r="BH358" s="26"/>
      <c r="BI358" s="138">
        <f t="shared" si="446"/>
        <v>216</v>
      </c>
      <c r="BJ358" s="138">
        <f t="shared" si="447"/>
        <v>492</v>
      </c>
      <c r="BK358" s="138">
        <f t="shared" si="448"/>
        <v>768</v>
      </c>
      <c r="BL358" s="138">
        <f t="shared" si="449"/>
        <v>984</v>
      </c>
      <c r="BM358" s="138">
        <f t="shared" si="450"/>
        <v>1200</v>
      </c>
      <c r="BN358" s="138">
        <f t="shared" si="451"/>
        <v>1476</v>
      </c>
      <c r="BO358" s="138">
        <f t="shared" si="452"/>
        <v>1752</v>
      </c>
      <c r="BP358" s="138">
        <f t="shared" si="453"/>
        <v>0</v>
      </c>
      <c r="BQ358" s="26"/>
      <c r="BR358" s="26" t="str">
        <f t="shared" si="492"/>
        <v>yes2</v>
      </c>
      <c r="BS358" s="26" t="str">
        <f t="shared" si="462"/>
        <v>Int</v>
      </c>
      <c r="BT358" s="26"/>
      <c r="BU358" s="26"/>
      <c r="BV358" s="1">
        <f t="shared" si="485"/>
        <v>0</v>
      </c>
      <c r="BW358" s="1">
        <f t="shared" si="485"/>
        <v>0</v>
      </c>
      <c r="BX358" s="1">
        <f t="shared" si="485"/>
        <v>0</v>
      </c>
      <c r="BY358" s="1">
        <f t="shared" si="485"/>
        <v>0</v>
      </c>
      <c r="BZ358" s="1">
        <f t="shared" si="485"/>
        <v>0</v>
      </c>
      <c r="CA358" s="1">
        <f t="shared" si="485"/>
        <v>0</v>
      </c>
      <c r="CB358" s="1">
        <f t="shared" si="485"/>
        <v>0</v>
      </c>
      <c r="CC358" s="1">
        <f t="shared" si="485"/>
        <v>0</v>
      </c>
      <c r="CD358" s="1">
        <f t="shared" si="485"/>
        <v>0</v>
      </c>
      <c r="CE358" s="1">
        <f t="shared" si="485"/>
        <v>0</v>
      </c>
      <c r="CF358" s="1">
        <f t="shared" si="486"/>
        <v>0</v>
      </c>
      <c r="CG358" s="1">
        <f t="shared" si="486"/>
        <v>0</v>
      </c>
      <c r="CH358" s="1">
        <f t="shared" si="486"/>
        <v>1</v>
      </c>
      <c r="CI358" s="1">
        <f t="shared" si="486"/>
        <v>0</v>
      </c>
      <c r="CJ358" s="1">
        <f t="shared" si="486"/>
        <v>0</v>
      </c>
      <c r="CK358" s="1">
        <f t="shared" si="486"/>
        <v>0</v>
      </c>
      <c r="CL358" s="1">
        <f t="shared" si="486"/>
        <v>0</v>
      </c>
      <c r="CM358" s="1">
        <f t="shared" si="486"/>
        <v>0</v>
      </c>
      <c r="CN358" s="1">
        <f t="shared" si="486"/>
        <v>0</v>
      </c>
      <c r="CO358" s="1">
        <f t="shared" si="486"/>
        <v>1</v>
      </c>
      <c r="CP358" s="1">
        <f t="shared" si="487"/>
        <v>0</v>
      </c>
      <c r="CQ358" s="1">
        <f t="shared" si="487"/>
        <v>0</v>
      </c>
      <c r="CR358" s="1">
        <f t="shared" si="487"/>
        <v>0</v>
      </c>
      <c r="CS358" s="1">
        <f t="shared" si="487"/>
        <v>0</v>
      </c>
      <c r="CT358" s="1">
        <f t="shared" si="487"/>
        <v>0</v>
      </c>
      <c r="CU358" s="1">
        <f t="shared" si="487"/>
        <v>0</v>
      </c>
      <c r="CV358" s="1">
        <f t="shared" si="487"/>
        <v>0</v>
      </c>
      <c r="CW358" s="1">
        <f t="shared" si="487"/>
        <v>0</v>
      </c>
      <c r="CX358" s="1">
        <f t="shared" si="487"/>
        <v>0</v>
      </c>
      <c r="CY358" s="1">
        <f t="shared" si="487"/>
        <v>0</v>
      </c>
      <c r="CZ358" s="1">
        <f t="shared" si="488"/>
        <v>1</v>
      </c>
      <c r="DA358" s="1">
        <f t="shared" si="488"/>
        <v>0</v>
      </c>
      <c r="DB358" s="1">
        <f t="shared" si="488"/>
        <v>0</v>
      </c>
      <c r="DC358" s="1">
        <f t="shared" si="488"/>
        <v>0</v>
      </c>
      <c r="DD358" s="1">
        <f t="shared" si="488"/>
        <v>0</v>
      </c>
      <c r="DE358" s="1">
        <f t="shared" si="488"/>
        <v>0</v>
      </c>
      <c r="DF358" s="1">
        <f t="shared" si="488"/>
        <v>0</v>
      </c>
      <c r="DG358" s="1">
        <f t="shared" si="488"/>
        <v>0</v>
      </c>
      <c r="DH358" s="1">
        <f t="shared" si="488"/>
        <v>0</v>
      </c>
      <c r="DI358" s="1">
        <f t="shared" si="488"/>
        <v>0</v>
      </c>
      <c r="DJ358" s="1">
        <f t="shared" si="489"/>
        <v>0</v>
      </c>
      <c r="DK358" s="1">
        <f t="shared" si="489"/>
        <v>0</v>
      </c>
      <c r="DL358" s="1">
        <f t="shared" si="489"/>
        <v>0</v>
      </c>
      <c r="DM358" s="1">
        <f t="shared" si="489"/>
        <v>0</v>
      </c>
      <c r="DN358" s="1">
        <f t="shared" si="489"/>
        <v>0</v>
      </c>
      <c r="DO358" s="1">
        <f t="shared" si="489"/>
        <v>0</v>
      </c>
      <c r="DP358" s="25"/>
      <c r="DS358" s="26"/>
      <c r="DT358" s="26"/>
      <c r="DU358" s="142"/>
      <c r="DV358" s="26"/>
      <c r="DW358" s="48">
        <v>345</v>
      </c>
      <c r="DX358" s="26" t="str">
        <f>IFERROR(INDEX(AT$11:AT$2000,_xlfn.AGGREGATE(15,6,(ROW(AT$11:AT$2000)-ROW(AT$11)+1)/($AU$11:$AU$2000=$DY$8),ROWS(DX$11:DX358))),"")</f>
        <v/>
      </c>
      <c r="DY358" s="4" t="str">
        <f>IFERROR(INDEX(AU$11:AU$2000,_xlfn.AGGREGATE(15,6,(ROW(AU$11:AU$2000)-ROW(AU$11)+1)/($AU$11:$AU$2000=$DY$8),ROWS(DY$11:DY358))),"")</f>
        <v/>
      </c>
      <c r="DZ358" s="26" t="str">
        <f>IFERROR(INDEX(AV$11:AV$2000,_xlfn.AGGREGATE(15,6,(ROW(AV$11:AV$2000)-ROW(AV$11)+1)/($AU$11:$AU$2000=$DY$8),ROWS(DZ$11:DZ358))),"")</f>
        <v/>
      </c>
      <c r="EA358" s="26" t="str">
        <f>IFERROR(INDEX(AW$11:AW$2000,_xlfn.AGGREGATE(15,6,(ROW(AW$11:AW$2000)-ROW(AW$11)+1)/($AU$11:$AU$2000=$DY$8),ROWS(EA$11:EA358))),"")</f>
        <v/>
      </c>
      <c r="EB358" s="26" t="str">
        <f>IFERROR(INDEX(AX$11:AX$2000,_xlfn.AGGREGATE(15,6,(ROW(AX$11:AX$2000)-ROW(AX$11)+1)/($AU$11:$AU$2000=$DY$8),ROWS(EB$11:EB358))),"")</f>
        <v/>
      </c>
      <c r="EC358" s="26" t="str">
        <f>IFERROR(INDEX(AY$11:AY$2000,_xlfn.AGGREGATE(15,6,(ROW(AY$11:AY$2000)-ROW(AY$11)+1)/($AU$11:$AU$2000=$DY$8),ROWS(EC$11:EC358))),"")</f>
        <v/>
      </c>
      <c r="ED358" s="26" t="str">
        <f>IFERROR(INDEX(AZ$11:AZ$2000,_xlfn.AGGREGATE(15,6,(ROW(AZ$11:AZ$2000)-ROW(AZ$11)+1)/($AU$11:$AU$2000=$DY$8),ROWS(ED$11:ED358))),"")</f>
        <v/>
      </c>
      <c r="EE358" s="26" t="str">
        <f>IFERROR(INDEX(BA$11:BA$2000,_xlfn.AGGREGATE(15,6,(ROW(BA$11:BA$2000)-ROW(BA$11)+1)/($AU$11:$AU$2000=$DY$8),ROWS(EE$11:EE358))),"")</f>
        <v/>
      </c>
      <c r="EF358" s="26" t="str">
        <f>IFERROR(INDEX(BB$11:BB$2000,_xlfn.AGGREGATE(15,6,(ROW(BB$11:BB$2000)-ROW(BB$11)+1)/($AU$11:$AU$2000=$DY$8),ROWS(EF$11:EF358))),"")</f>
        <v/>
      </c>
      <c r="EG358" s="26" t="str">
        <f>IFERROR(INDEX(BC$11:BC$2000,_xlfn.AGGREGATE(15,6,(ROW(BC$11:BC$2000)-ROW(BC$11)+1)/($AU$11:$AU$2000=$DY$8),ROWS(EG$11:EG358))),"")</f>
        <v/>
      </c>
      <c r="EH358" s="26" t="str">
        <f>IFERROR(INDEX(BD$11:BD$2000,_xlfn.AGGREGATE(15,6,(ROW(BD$11:BD$2000)-ROW(BD$11)+1)/($AU$11:$AU$2000=$DY$8),ROWS(EH$11:EH358))),"")</f>
        <v/>
      </c>
      <c r="EI358" s="26" t="str">
        <f>IFERROR(INDEX(BE$11:BE$2000,_xlfn.AGGREGATE(15,6,(ROW(BE$11:BE$2000)-ROW(BE$11)+1)/($AU$11:$AU$2000=$DY$8),ROWS(EI$11:EI358))),"")</f>
        <v/>
      </c>
      <c r="EJ358" s="26" t="str">
        <f>IFERROR(INDEX(BF$11:BF$2000,_xlfn.AGGREGATE(15,6,(ROW(BF$11:BF$2000)-ROW(BF$11)+1)/($AU$11:$AU$2000=$DY$8),ROWS(EJ$11:EJ358))),"")</f>
        <v/>
      </c>
      <c r="EK358" s="26" t="str">
        <f>IFERROR(INDEX(BG$11:BG$2000,_xlfn.AGGREGATE(15,6,(ROW(BG$11:BG$2000)-ROW(BG$11)+1)/($AU$11:$AU$2000=$DY$8),ROWS(EK$11:EK358))),"")</f>
        <v/>
      </c>
      <c r="EL358" s="26" t="str">
        <f>IFERROR(INDEX(BH$11:BH$2000,_xlfn.AGGREGATE(15,6,(ROW(BH$11:BH$2000)-ROW(BH$11)+1)/($AU$11:$AU$2000=$DY$8),ROWS(EL$11:EL358))),"")</f>
        <v/>
      </c>
      <c r="EM358" s="26" t="str">
        <f>IFERROR(INDEX(BI$11:BI$2000,_xlfn.AGGREGATE(15,6,(ROW(BI$11:BI$2000)-ROW(BI$11)+1)/($AU$11:$AU$2000=$DY$8),ROWS(EM$11:EM358))),"")</f>
        <v/>
      </c>
      <c r="EN358" s="26" t="str">
        <f>IFERROR(INDEX(BJ$11:BJ$2000,_xlfn.AGGREGATE(15,6,(ROW(BJ$11:BJ$2000)-ROW(BJ$11)+1)/($AU$11:$AU$2000=$DY$8),ROWS(EN$11:EN358))),"")</f>
        <v/>
      </c>
      <c r="EO358" s="26" t="str">
        <f>IFERROR(INDEX(BK$11:BK$2000,_xlfn.AGGREGATE(15,6,(ROW(BK$11:BK$2000)-ROW(BK$11)+1)/($AU$11:$AU$2000=$DY$8),ROWS(EO$11:EO358))),"")</f>
        <v/>
      </c>
      <c r="EP358" s="26" t="str">
        <f>IFERROR(INDEX(BL$11:BL$2000,_xlfn.AGGREGATE(15,6,(ROW(BL$11:BL$2000)-ROW(BL$11)+1)/($AU$11:$AU$2000=$DY$8),ROWS(EP$11:EP358))),"")</f>
        <v/>
      </c>
      <c r="EQ358" s="26" t="str">
        <f>IFERROR(INDEX(BM$11:BM$2000,_xlfn.AGGREGATE(15,6,(ROW(BM$11:BM$2000)-ROW(BM$11)+1)/($AU$11:$AU$2000=$DY$8),ROWS(EQ$11:EQ358))),"")</f>
        <v/>
      </c>
      <c r="ER358" s="26" t="str">
        <f>IFERROR(INDEX(BN$11:BN$2000,_xlfn.AGGREGATE(15,6,(ROW(BN$11:BN$2000)-ROW(BN$11)+1)/($AU$11:$AU$2000=$DY$8),ROWS(ER$11:ER358))),"")</f>
        <v/>
      </c>
      <c r="ES358" s="26" t="str">
        <f>IFERROR(INDEX(BO$11:BO$2000,_xlfn.AGGREGATE(15,6,(ROW(BO$11:BO$2000)-ROW(BO$11)+1)/($AU$11:$AU$2000=$DY$8),ROWS(ES$11:ES358))),"")</f>
        <v/>
      </c>
      <c r="ET358" s="63" t="str">
        <f>IFERROR(INDEX(BP$11:BP$2000,_xlfn.AGGREGATE(15,6,(ROW(BP$11:BP$2000)-ROW(BP$11)+1)/($AU$11:$AU$2000=$DY$8),ROWS(ET$11:ET358))),"")</f>
        <v/>
      </c>
      <c r="EU358" s="25"/>
      <c r="EX358" s="25"/>
      <c r="EY358" s="25"/>
      <c r="EZ358" s="25"/>
      <c r="FA358" s="25"/>
      <c r="FB358" s="25"/>
      <c r="FC358" s="25"/>
      <c r="FD358" s="25"/>
      <c r="FE358" s="25"/>
      <c r="FF358" s="25"/>
      <c r="FG358" s="25"/>
      <c r="FH358" s="25"/>
      <c r="FI358" s="25"/>
      <c r="FJ358" s="25"/>
      <c r="FK358" s="25"/>
      <c r="FL358" s="25"/>
      <c r="FM358" s="25"/>
      <c r="FN358" s="25"/>
      <c r="FO358" s="25"/>
      <c r="FP358" s="25"/>
      <c r="FQ358" s="25"/>
      <c r="FR358" s="25"/>
      <c r="FS358" s="25"/>
      <c r="FT358" s="25"/>
      <c r="FU358" s="49"/>
      <c r="FV358" s="21"/>
      <c r="FW358" s="25"/>
      <c r="FX358" s="25"/>
      <c r="FY358" s="25"/>
      <c r="FZ358" s="25"/>
      <c r="GA358" s="25"/>
      <c r="GB358" s="25"/>
      <c r="GC358" s="25"/>
      <c r="GD358" s="25"/>
      <c r="GE358" s="25"/>
      <c r="GF358" s="25"/>
      <c r="GG358" s="25"/>
      <c r="GH358" s="25"/>
      <c r="GI358" s="25"/>
      <c r="GJ358" s="25"/>
      <c r="GK358" s="25"/>
      <c r="GL358" s="25"/>
      <c r="GM358" s="25"/>
      <c r="GN358" s="25"/>
    </row>
    <row r="359" spans="14:196" x14ac:dyDescent="0.3">
      <c r="N359" s="2"/>
      <c r="O359" s="25"/>
      <c r="P359" s="25"/>
      <c r="Q359" s="25"/>
      <c r="R359" s="25"/>
      <c r="S359" s="25"/>
      <c r="T359" s="25"/>
      <c r="U359" s="25"/>
      <c r="V359" s="2"/>
      <c r="W359" s="2"/>
      <c r="X359" s="2"/>
      <c r="Y359" s="25"/>
      <c r="Z359" s="25"/>
      <c r="AA359" s="25"/>
      <c r="AB359" s="2"/>
      <c r="AC359" s="25"/>
      <c r="AD359" s="25"/>
      <c r="AE359" s="25"/>
      <c r="AF359" s="25"/>
      <c r="AG359" s="25"/>
      <c r="AH359" s="25"/>
      <c r="AI359" s="25"/>
      <c r="AJ359" s="25"/>
      <c r="AK359" s="25"/>
      <c r="AL359" s="25"/>
      <c r="AM359" s="25"/>
      <c r="AN359" s="25"/>
      <c r="AO359" s="25"/>
      <c r="AP359" s="25"/>
      <c r="AQ359" s="25"/>
      <c r="AR359" s="142"/>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6"/>
      <c r="BS359" s="26"/>
      <c r="BT359" s="25"/>
      <c r="BU359" s="25"/>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25"/>
      <c r="DS359" s="26"/>
      <c r="DT359" s="26"/>
      <c r="DU359" s="142"/>
      <c r="DV359" s="26"/>
      <c r="DW359" s="48">
        <v>346</v>
      </c>
      <c r="DX359" s="26" t="str">
        <f>IFERROR(INDEX(AT$11:AT$2000,_xlfn.AGGREGATE(15,6,(ROW(AT$11:AT$2000)-ROW(AT$11)+1)/($AU$11:$AU$2000=$DY$8),ROWS(DX$11:DX359))),"")</f>
        <v/>
      </c>
      <c r="DY359" s="4" t="str">
        <f>IFERROR(INDEX(AU$11:AU$2000,_xlfn.AGGREGATE(15,6,(ROW(AU$11:AU$2000)-ROW(AU$11)+1)/($AU$11:$AU$2000=$DY$8),ROWS(DY$11:DY359))),"")</f>
        <v/>
      </c>
      <c r="DZ359" s="26" t="str">
        <f>IFERROR(INDEX(AV$11:AV$2000,_xlfn.AGGREGATE(15,6,(ROW(AV$11:AV$2000)-ROW(AV$11)+1)/($AU$11:$AU$2000=$DY$8),ROWS(DZ$11:DZ359))),"")</f>
        <v/>
      </c>
      <c r="EA359" s="26" t="str">
        <f>IFERROR(INDEX(AW$11:AW$2000,_xlfn.AGGREGATE(15,6,(ROW(AW$11:AW$2000)-ROW(AW$11)+1)/($AU$11:$AU$2000=$DY$8),ROWS(EA$11:EA359))),"")</f>
        <v/>
      </c>
      <c r="EB359" s="26" t="str">
        <f>IFERROR(INDEX(AX$11:AX$2000,_xlfn.AGGREGATE(15,6,(ROW(AX$11:AX$2000)-ROW(AX$11)+1)/($AU$11:$AU$2000=$DY$8),ROWS(EB$11:EB359))),"")</f>
        <v/>
      </c>
      <c r="EC359" s="26" t="str">
        <f>IFERROR(INDEX(AY$11:AY$2000,_xlfn.AGGREGATE(15,6,(ROW(AY$11:AY$2000)-ROW(AY$11)+1)/($AU$11:$AU$2000=$DY$8),ROWS(EC$11:EC359))),"")</f>
        <v/>
      </c>
      <c r="ED359" s="26" t="str">
        <f>IFERROR(INDEX(AZ$11:AZ$2000,_xlfn.AGGREGATE(15,6,(ROW(AZ$11:AZ$2000)-ROW(AZ$11)+1)/($AU$11:$AU$2000=$DY$8),ROWS(ED$11:ED359))),"")</f>
        <v/>
      </c>
      <c r="EE359" s="26" t="str">
        <f>IFERROR(INDEX(BA$11:BA$2000,_xlfn.AGGREGATE(15,6,(ROW(BA$11:BA$2000)-ROW(BA$11)+1)/($AU$11:$AU$2000=$DY$8),ROWS(EE$11:EE359))),"")</f>
        <v/>
      </c>
      <c r="EF359" s="26" t="str">
        <f>IFERROR(INDEX(BB$11:BB$2000,_xlfn.AGGREGATE(15,6,(ROW(BB$11:BB$2000)-ROW(BB$11)+1)/($AU$11:$AU$2000=$DY$8),ROWS(EF$11:EF359))),"")</f>
        <v/>
      </c>
      <c r="EG359" s="26" t="str">
        <f>IFERROR(INDEX(BC$11:BC$2000,_xlfn.AGGREGATE(15,6,(ROW(BC$11:BC$2000)-ROW(BC$11)+1)/($AU$11:$AU$2000=$DY$8),ROWS(EG$11:EG359))),"")</f>
        <v/>
      </c>
      <c r="EH359" s="26" t="str">
        <f>IFERROR(INDEX(BD$11:BD$2000,_xlfn.AGGREGATE(15,6,(ROW(BD$11:BD$2000)-ROW(BD$11)+1)/($AU$11:$AU$2000=$DY$8),ROWS(EH$11:EH359))),"")</f>
        <v/>
      </c>
      <c r="EI359" s="26" t="str">
        <f>IFERROR(INDEX(BE$11:BE$2000,_xlfn.AGGREGATE(15,6,(ROW(BE$11:BE$2000)-ROW(BE$11)+1)/($AU$11:$AU$2000=$DY$8),ROWS(EI$11:EI359))),"")</f>
        <v/>
      </c>
      <c r="EJ359" s="26" t="str">
        <f>IFERROR(INDEX(BF$11:BF$2000,_xlfn.AGGREGATE(15,6,(ROW(BF$11:BF$2000)-ROW(BF$11)+1)/($AU$11:$AU$2000=$DY$8),ROWS(EJ$11:EJ359))),"")</f>
        <v/>
      </c>
      <c r="EK359" s="26" t="str">
        <f>IFERROR(INDEX(BG$11:BG$2000,_xlfn.AGGREGATE(15,6,(ROW(BG$11:BG$2000)-ROW(BG$11)+1)/($AU$11:$AU$2000=$DY$8),ROWS(EK$11:EK359))),"")</f>
        <v/>
      </c>
      <c r="EL359" s="26" t="str">
        <f>IFERROR(INDEX(BH$11:BH$2000,_xlfn.AGGREGATE(15,6,(ROW(BH$11:BH$2000)-ROW(BH$11)+1)/($AU$11:$AU$2000=$DY$8),ROWS(EL$11:EL359))),"")</f>
        <v/>
      </c>
      <c r="EM359" s="26" t="str">
        <f>IFERROR(INDEX(BI$11:BI$2000,_xlfn.AGGREGATE(15,6,(ROW(BI$11:BI$2000)-ROW(BI$11)+1)/($AU$11:$AU$2000=$DY$8),ROWS(EM$11:EM359))),"")</f>
        <v/>
      </c>
      <c r="EN359" s="26" t="str">
        <f>IFERROR(INDEX(BJ$11:BJ$2000,_xlfn.AGGREGATE(15,6,(ROW(BJ$11:BJ$2000)-ROW(BJ$11)+1)/($AU$11:$AU$2000=$DY$8),ROWS(EN$11:EN359))),"")</f>
        <v/>
      </c>
      <c r="EO359" s="26" t="str">
        <f>IFERROR(INDEX(BK$11:BK$2000,_xlfn.AGGREGATE(15,6,(ROW(BK$11:BK$2000)-ROW(BK$11)+1)/($AU$11:$AU$2000=$DY$8),ROWS(EO$11:EO359))),"")</f>
        <v/>
      </c>
      <c r="EP359" s="26" t="str">
        <f>IFERROR(INDEX(BL$11:BL$2000,_xlfn.AGGREGATE(15,6,(ROW(BL$11:BL$2000)-ROW(BL$11)+1)/($AU$11:$AU$2000=$DY$8),ROWS(EP$11:EP359))),"")</f>
        <v/>
      </c>
      <c r="EQ359" s="26" t="str">
        <f>IFERROR(INDEX(BM$11:BM$2000,_xlfn.AGGREGATE(15,6,(ROW(BM$11:BM$2000)-ROW(BM$11)+1)/($AU$11:$AU$2000=$DY$8),ROWS(EQ$11:EQ359))),"")</f>
        <v/>
      </c>
      <c r="ER359" s="26" t="str">
        <f>IFERROR(INDEX(BN$11:BN$2000,_xlfn.AGGREGATE(15,6,(ROW(BN$11:BN$2000)-ROW(BN$11)+1)/($AU$11:$AU$2000=$DY$8),ROWS(ER$11:ER359))),"")</f>
        <v/>
      </c>
      <c r="ES359" s="26" t="str">
        <f>IFERROR(INDEX(BO$11:BO$2000,_xlfn.AGGREGATE(15,6,(ROW(BO$11:BO$2000)-ROW(BO$11)+1)/($AU$11:$AU$2000=$DY$8),ROWS(ES$11:ES359))),"")</f>
        <v/>
      </c>
      <c r="ET359" s="63" t="str">
        <f>IFERROR(INDEX(BP$11:BP$2000,_xlfn.AGGREGATE(15,6,(ROW(BP$11:BP$2000)-ROW(BP$11)+1)/($AU$11:$AU$2000=$DY$8),ROWS(ET$11:ET359))),"")</f>
        <v/>
      </c>
      <c r="EU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49"/>
      <c r="FV359" s="21"/>
      <c r="FW359" s="25"/>
      <c r="FX359" s="25"/>
      <c r="FY359" s="25"/>
      <c r="FZ359" s="25"/>
      <c r="GA359" s="25"/>
      <c r="GB359" s="25"/>
      <c r="GC359" s="25"/>
      <c r="GD359" s="25"/>
      <c r="GE359" s="25"/>
      <c r="GF359" s="25"/>
      <c r="GG359" s="25"/>
      <c r="GH359" s="25"/>
      <c r="GI359" s="25"/>
      <c r="GJ359" s="25"/>
      <c r="GK359" s="25"/>
      <c r="GL359" s="25"/>
      <c r="GM359" s="25"/>
      <c r="GN359" s="25"/>
    </row>
    <row r="360" spans="14:196" x14ac:dyDescent="0.3">
      <c r="N360" s="2"/>
      <c r="O360" s="25"/>
      <c r="P360" s="25"/>
      <c r="Q360" s="25"/>
      <c r="R360" s="25"/>
      <c r="S360" s="25"/>
      <c r="T360" s="25"/>
      <c r="U360" s="25"/>
      <c r="V360" s="2"/>
      <c r="W360" s="2"/>
      <c r="X360" s="2"/>
      <c r="Y360" s="25"/>
      <c r="Z360" s="25"/>
      <c r="AA360" s="25"/>
      <c r="AB360" s="2"/>
      <c r="AC360" s="25"/>
      <c r="AD360" s="25"/>
      <c r="AE360" s="25"/>
      <c r="AF360" s="25"/>
      <c r="AG360" s="25"/>
      <c r="AH360" s="25"/>
      <c r="AI360" s="25"/>
      <c r="AJ360" s="25"/>
      <c r="AK360" s="25"/>
      <c r="AL360" s="25"/>
      <c r="AM360" s="25"/>
      <c r="AN360" s="25"/>
      <c r="AO360" s="25"/>
      <c r="AP360" s="25"/>
      <c r="AQ360" s="25"/>
      <c r="AR360" s="142"/>
      <c r="AT360" s="25"/>
      <c r="AU360" s="322" t="s">
        <v>216</v>
      </c>
      <c r="AV360" s="322"/>
      <c r="AW360" s="322"/>
      <c r="AX360" s="322"/>
      <c r="AY360" s="322"/>
      <c r="AZ360" s="322"/>
      <c r="BA360" s="322"/>
      <c r="BB360" s="322"/>
      <c r="BC360" s="322"/>
      <c r="BD360" s="322"/>
      <c r="BE360" s="322"/>
      <c r="BF360" s="322"/>
      <c r="BG360" s="322"/>
      <c r="BH360" s="25"/>
      <c r="BI360" s="25"/>
      <c r="BJ360" s="25"/>
      <c r="BK360" s="25"/>
      <c r="BL360" s="25"/>
      <c r="BM360" s="25"/>
      <c r="BN360" s="25"/>
      <c r="BO360" s="25"/>
      <c r="BP360" s="25"/>
      <c r="BQ360" s="25"/>
      <c r="BR360" s="26"/>
      <c r="BS360" s="26"/>
      <c r="BT360" s="25"/>
      <c r="BU360" s="25"/>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25"/>
      <c r="DS360" s="26"/>
      <c r="DT360" s="26"/>
      <c r="DU360" s="142"/>
      <c r="DV360" s="26"/>
      <c r="DW360" s="48">
        <v>347</v>
      </c>
      <c r="DX360" s="26" t="str">
        <f>IFERROR(INDEX(AT$11:AT$2000,_xlfn.AGGREGATE(15,6,(ROW(AT$11:AT$2000)-ROW(AT$11)+1)/($AU$11:$AU$2000=$DY$8),ROWS(DX$11:DX360))),"")</f>
        <v/>
      </c>
      <c r="DY360" s="4" t="str">
        <f>IFERROR(INDEX(AU$11:AU$2000,_xlfn.AGGREGATE(15,6,(ROW(AU$11:AU$2000)-ROW(AU$11)+1)/($AU$11:$AU$2000=$DY$8),ROWS(DY$11:DY360))),"")</f>
        <v/>
      </c>
      <c r="DZ360" s="26" t="str">
        <f>IFERROR(INDEX(AV$11:AV$2000,_xlfn.AGGREGATE(15,6,(ROW(AV$11:AV$2000)-ROW(AV$11)+1)/($AU$11:$AU$2000=$DY$8),ROWS(DZ$11:DZ360))),"")</f>
        <v/>
      </c>
      <c r="EA360" s="26" t="str">
        <f>IFERROR(INDEX(AW$11:AW$2000,_xlfn.AGGREGATE(15,6,(ROW(AW$11:AW$2000)-ROW(AW$11)+1)/($AU$11:$AU$2000=$DY$8),ROWS(EA$11:EA360))),"")</f>
        <v/>
      </c>
      <c r="EB360" s="26" t="str">
        <f>IFERROR(INDEX(AX$11:AX$2000,_xlfn.AGGREGATE(15,6,(ROW(AX$11:AX$2000)-ROW(AX$11)+1)/($AU$11:$AU$2000=$DY$8),ROWS(EB$11:EB360))),"")</f>
        <v/>
      </c>
      <c r="EC360" s="26" t="str">
        <f>IFERROR(INDEX(AY$11:AY$2000,_xlfn.AGGREGATE(15,6,(ROW(AY$11:AY$2000)-ROW(AY$11)+1)/($AU$11:$AU$2000=$DY$8),ROWS(EC$11:EC360))),"")</f>
        <v/>
      </c>
      <c r="ED360" s="26" t="str">
        <f>IFERROR(INDEX(AZ$11:AZ$2000,_xlfn.AGGREGATE(15,6,(ROW(AZ$11:AZ$2000)-ROW(AZ$11)+1)/($AU$11:$AU$2000=$DY$8),ROWS(ED$11:ED360))),"")</f>
        <v/>
      </c>
      <c r="EE360" s="26" t="str">
        <f>IFERROR(INDEX(BA$11:BA$2000,_xlfn.AGGREGATE(15,6,(ROW(BA$11:BA$2000)-ROW(BA$11)+1)/($AU$11:$AU$2000=$DY$8),ROWS(EE$11:EE360))),"")</f>
        <v/>
      </c>
      <c r="EF360" s="26" t="str">
        <f>IFERROR(INDEX(BB$11:BB$2000,_xlfn.AGGREGATE(15,6,(ROW(BB$11:BB$2000)-ROW(BB$11)+1)/($AU$11:$AU$2000=$DY$8),ROWS(EF$11:EF360))),"")</f>
        <v/>
      </c>
      <c r="EG360" s="26" t="str">
        <f>IFERROR(INDEX(BC$11:BC$2000,_xlfn.AGGREGATE(15,6,(ROW(BC$11:BC$2000)-ROW(BC$11)+1)/($AU$11:$AU$2000=$DY$8),ROWS(EG$11:EG360))),"")</f>
        <v/>
      </c>
      <c r="EH360" s="26" t="str">
        <f>IFERROR(INDEX(BD$11:BD$2000,_xlfn.AGGREGATE(15,6,(ROW(BD$11:BD$2000)-ROW(BD$11)+1)/($AU$11:$AU$2000=$DY$8),ROWS(EH$11:EH360))),"")</f>
        <v/>
      </c>
      <c r="EI360" s="26" t="str">
        <f>IFERROR(INDEX(BE$11:BE$2000,_xlfn.AGGREGATE(15,6,(ROW(BE$11:BE$2000)-ROW(BE$11)+1)/($AU$11:$AU$2000=$DY$8),ROWS(EI$11:EI360))),"")</f>
        <v/>
      </c>
      <c r="EJ360" s="26" t="str">
        <f>IFERROR(INDEX(BF$11:BF$2000,_xlfn.AGGREGATE(15,6,(ROW(BF$11:BF$2000)-ROW(BF$11)+1)/($AU$11:$AU$2000=$DY$8),ROWS(EJ$11:EJ360))),"")</f>
        <v/>
      </c>
      <c r="EK360" s="26" t="str">
        <f>IFERROR(INDEX(BG$11:BG$2000,_xlfn.AGGREGATE(15,6,(ROW(BG$11:BG$2000)-ROW(BG$11)+1)/($AU$11:$AU$2000=$DY$8),ROWS(EK$11:EK360))),"")</f>
        <v/>
      </c>
      <c r="EL360" s="26" t="str">
        <f>IFERROR(INDEX(BH$11:BH$2000,_xlfn.AGGREGATE(15,6,(ROW(BH$11:BH$2000)-ROW(BH$11)+1)/($AU$11:$AU$2000=$DY$8),ROWS(EL$11:EL360))),"")</f>
        <v/>
      </c>
      <c r="EM360" s="26" t="str">
        <f>IFERROR(INDEX(BI$11:BI$2000,_xlfn.AGGREGATE(15,6,(ROW(BI$11:BI$2000)-ROW(BI$11)+1)/($AU$11:$AU$2000=$DY$8),ROWS(EM$11:EM360))),"")</f>
        <v/>
      </c>
      <c r="EN360" s="26" t="str">
        <f>IFERROR(INDEX(BJ$11:BJ$2000,_xlfn.AGGREGATE(15,6,(ROW(BJ$11:BJ$2000)-ROW(BJ$11)+1)/($AU$11:$AU$2000=$DY$8),ROWS(EN$11:EN360))),"")</f>
        <v/>
      </c>
      <c r="EO360" s="26" t="str">
        <f>IFERROR(INDEX(BK$11:BK$2000,_xlfn.AGGREGATE(15,6,(ROW(BK$11:BK$2000)-ROW(BK$11)+1)/($AU$11:$AU$2000=$DY$8),ROWS(EO$11:EO360))),"")</f>
        <v/>
      </c>
      <c r="EP360" s="26" t="str">
        <f>IFERROR(INDEX(BL$11:BL$2000,_xlfn.AGGREGATE(15,6,(ROW(BL$11:BL$2000)-ROW(BL$11)+1)/($AU$11:$AU$2000=$DY$8),ROWS(EP$11:EP360))),"")</f>
        <v/>
      </c>
      <c r="EQ360" s="26" t="str">
        <f>IFERROR(INDEX(BM$11:BM$2000,_xlfn.AGGREGATE(15,6,(ROW(BM$11:BM$2000)-ROW(BM$11)+1)/($AU$11:$AU$2000=$DY$8),ROWS(EQ$11:EQ360))),"")</f>
        <v/>
      </c>
      <c r="ER360" s="26" t="str">
        <f>IFERROR(INDEX(BN$11:BN$2000,_xlfn.AGGREGATE(15,6,(ROW(BN$11:BN$2000)-ROW(BN$11)+1)/($AU$11:$AU$2000=$DY$8),ROWS(ER$11:ER360))),"")</f>
        <v/>
      </c>
      <c r="ES360" s="26" t="str">
        <f>IFERROR(INDEX(BO$11:BO$2000,_xlfn.AGGREGATE(15,6,(ROW(BO$11:BO$2000)-ROW(BO$11)+1)/($AU$11:$AU$2000=$DY$8),ROWS(ES$11:ES360))),"")</f>
        <v/>
      </c>
      <c r="ET360" s="63" t="str">
        <f>IFERROR(INDEX(BP$11:BP$2000,_xlfn.AGGREGATE(15,6,(ROW(BP$11:BP$2000)-ROW(BP$11)+1)/($AU$11:$AU$2000=$DY$8),ROWS(ET$11:ET360))),"")</f>
        <v/>
      </c>
      <c r="EU360" s="25"/>
      <c r="EX360" s="25"/>
      <c r="EY360" s="25"/>
      <c r="EZ360" s="25"/>
      <c r="FA360" s="25"/>
      <c r="FB360" s="25"/>
      <c r="FC360" s="25"/>
      <c r="FD360" s="25"/>
      <c r="FE360" s="25"/>
      <c r="FF360" s="25"/>
      <c r="FG360" s="25"/>
      <c r="FH360" s="25"/>
      <c r="FI360" s="25"/>
      <c r="FJ360" s="25"/>
      <c r="FK360" s="25"/>
      <c r="FL360" s="25"/>
      <c r="FM360" s="25"/>
      <c r="FN360" s="25"/>
      <c r="FO360" s="25"/>
      <c r="FP360" s="25"/>
      <c r="FQ360" s="25"/>
      <c r="FR360" s="25"/>
      <c r="FS360" s="25"/>
      <c r="FT360" s="25"/>
      <c r="FU360" s="49"/>
      <c r="FV360" s="21"/>
      <c r="FW360" s="25"/>
      <c r="FX360" s="25"/>
      <c r="FY360" s="25"/>
      <c r="FZ360" s="25"/>
      <c r="GA360" s="25"/>
      <c r="GB360" s="25"/>
      <c r="GC360" s="25"/>
      <c r="GD360" s="25"/>
      <c r="GE360" s="25"/>
      <c r="GF360" s="25"/>
      <c r="GG360" s="25"/>
      <c r="GH360" s="25"/>
      <c r="GI360" s="25"/>
      <c r="GJ360" s="25"/>
      <c r="GK360" s="25"/>
      <c r="GL360" s="25"/>
      <c r="GM360" s="25"/>
      <c r="GN360" s="25"/>
    </row>
    <row r="361" spans="14:196" x14ac:dyDescent="0.3">
      <c r="N361" s="2"/>
      <c r="O361" s="25"/>
      <c r="P361" s="25"/>
      <c r="Q361" s="25"/>
      <c r="R361" s="25"/>
      <c r="S361" s="25"/>
      <c r="T361" s="25"/>
      <c r="U361" s="25"/>
      <c r="V361" s="2"/>
      <c r="W361" s="2"/>
      <c r="X361" s="2"/>
      <c r="Y361" s="25"/>
      <c r="Z361" s="25"/>
      <c r="AA361" s="25"/>
      <c r="AB361" s="2"/>
      <c r="AC361" s="25"/>
      <c r="AD361" s="25"/>
      <c r="AE361" s="25"/>
      <c r="AF361" s="25"/>
      <c r="AG361" s="25"/>
      <c r="AH361" s="25"/>
      <c r="AI361" s="25"/>
      <c r="AJ361" s="25"/>
      <c r="AK361" s="25"/>
      <c r="AL361" s="25"/>
      <c r="AM361" s="25"/>
      <c r="AN361" s="25"/>
      <c r="AO361" s="25"/>
      <c r="AP361" s="25"/>
      <c r="AQ361" s="25"/>
      <c r="AR361" s="142"/>
      <c r="AT361" s="25"/>
      <c r="AU361" s="27" t="s">
        <v>107</v>
      </c>
      <c r="AV361" s="23"/>
      <c r="AW361" s="23"/>
      <c r="AX361" s="23"/>
      <c r="AY361" s="23"/>
      <c r="AZ361" s="23"/>
      <c r="BA361" s="23"/>
      <c r="BB361" s="23"/>
      <c r="BC361" s="23"/>
      <c r="BD361" s="32">
        <v>1</v>
      </c>
      <c r="BE361" s="32">
        <v>2</v>
      </c>
      <c r="BF361" s="32">
        <v>3</v>
      </c>
      <c r="BG361" s="22" t="s">
        <v>242</v>
      </c>
      <c r="BH361" s="25"/>
      <c r="BI361" s="25"/>
      <c r="BJ361" s="25"/>
      <c r="BK361" s="25"/>
      <c r="BL361" s="25"/>
      <c r="BM361" s="25"/>
      <c r="BN361" s="25"/>
      <c r="BO361" s="25"/>
      <c r="BP361" s="25"/>
      <c r="BQ361" s="25"/>
      <c r="BR361" s="26"/>
      <c r="BS361" s="26"/>
      <c r="BT361" s="25"/>
      <c r="BU361" s="25"/>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25"/>
      <c r="DS361" s="26"/>
      <c r="DT361" s="26"/>
      <c r="DU361" s="142"/>
      <c r="DV361" s="26"/>
      <c r="DW361" s="48">
        <v>348</v>
      </c>
      <c r="DX361" s="26" t="str">
        <f>IFERROR(INDEX(AT$11:AT$2000,_xlfn.AGGREGATE(15,6,(ROW(AT$11:AT$2000)-ROW(AT$11)+1)/($AU$11:$AU$2000=$DY$8),ROWS(DX$11:DX361))),"")</f>
        <v/>
      </c>
      <c r="DY361" s="4" t="str">
        <f>IFERROR(INDEX(AU$11:AU$2000,_xlfn.AGGREGATE(15,6,(ROW(AU$11:AU$2000)-ROW(AU$11)+1)/($AU$11:$AU$2000=$DY$8),ROWS(DY$11:DY361))),"")</f>
        <v/>
      </c>
      <c r="DZ361" s="26" t="str">
        <f>IFERROR(INDEX(AV$11:AV$2000,_xlfn.AGGREGATE(15,6,(ROW(AV$11:AV$2000)-ROW(AV$11)+1)/($AU$11:$AU$2000=$DY$8),ROWS(DZ$11:DZ361))),"")</f>
        <v/>
      </c>
      <c r="EA361" s="26" t="str">
        <f>IFERROR(INDEX(AW$11:AW$2000,_xlfn.AGGREGATE(15,6,(ROW(AW$11:AW$2000)-ROW(AW$11)+1)/($AU$11:$AU$2000=$DY$8),ROWS(EA$11:EA361))),"")</f>
        <v/>
      </c>
      <c r="EB361" s="26" t="str">
        <f>IFERROR(INDEX(AX$11:AX$2000,_xlfn.AGGREGATE(15,6,(ROW(AX$11:AX$2000)-ROW(AX$11)+1)/($AU$11:$AU$2000=$DY$8),ROWS(EB$11:EB361))),"")</f>
        <v/>
      </c>
      <c r="EC361" s="26" t="str">
        <f>IFERROR(INDEX(AY$11:AY$2000,_xlfn.AGGREGATE(15,6,(ROW(AY$11:AY$2000)-ROW(AY$11)+1)/($AU$11:$AU$2000=$DY$8),ROWS(EC$11:EC361))),"")</f>
        <v/>
      </c>
      <c r="ED361" s="26" t="str">
        <f>IFERROR(INDEX(AZ$11:AZ$2000,_xlfn.AGGREGATE(15,6,(ROW(AZ$11:AZ$2000)-ROW(AZ$11)+1)/($AU$11:$AU$2000=$DY$8),ROWS(ED$11:ED361))),"")</f>
        <v/>
      </c>
      <c r="EE361" s="26" t="str">
        <f>IFERROR(INDEX(BA$11:BA$2000,_xlfn.AGGREGATE(15,6,(ROW(BA$11:BA$2000)-ROW(BA$11)+1)/($AU$11:$AU$2000=$DY$8),ROWS(EE$11:EE361))),"")</f>
        <v/>
      </c>
      <c r="EF361" s="26" t="str">
        <f>IFERROR(INDEX(BB$11:BB$2000,_xlfn.AGGREGATE(15,6,(ROW(BB$11:BB$2000)-ROW(BB$11)+1)/($AU$11:$AU$2000=$DY$8),ROWS(EF$11:EF361))),"")</f>
        <v/>
      </c>
      <c r="EG361" s="26" t="str">
        <f>IFERROR(INDEX(BC$11:BC$2000,_xlfn.AGGREGATE(15,6,(ROW(BC$11:BC$2000)-ROW(BC$11)+1)/($AU$11:$AU$2000=$DY$8),ROWS(EG$11:EG361))),"")</f>
        <v/>
      </c>
      <c r="EH361" s="26" t="str">
        <f>IFERROR(INDEX(BD$11:BD$2000,_xlfn.AGGREGATE(15,6,(ROW(BD$11:BD$2000)-ROW(BD$11)+1)/($AU$11:$AU$2000=$DY$8),ROWS(EH$11:EH361))),"")</f>
        <v/>
      </c>
      <c r="EI361" s="26" t="str">
        <f>IFERROR(INDEX(BE$11:BE$2000,_xlfn.AGGREGATE(15,6,(ROW(BE$11:BE$2000)-ROW(BE$11)+1)/($AU$11:$AU$2000=$DY$8),ROWS(EI$11:EI361))),"")</f>
        <v/>
      </c>
      <c r="EJ361" s="26" t="str">
        <f>IFERROR(INDEX(BF$11:BF$2000,_xlfn.AGGREGATE(15,6,(ROW(BF$11:BF$2000)-ROW(BF$11)+1)/($AU$11:$AU$2000=$DY$8),ROWS(EJ$11:EJ361))),"")</f>
        <v/>
      </c>
      <c r="EK361" s="26" t="str">
        <f>IFERROR(INDEX(BG$11:BG$2000,_xlfn.AGGREGATE(15,6,(ROW(BG$11:BG$2000)-ROW(BG$11)+1)/($AU$11:$AU$2000=$DY$8),ROWS(EK$11:EK361))),"")</f>
        <v/>
      </c>
      <c r="EL361" s="26" t="str">
        <f>IFERROR(INDEX(BH$11:BH$2000,_xlfn.AGGREGATE(15,6,(ROW(BH$11:BH$2000)-ROW(BH$11)+1)/($AU$11:$AU$2000=$DY$8),ROWS(EL$11:EL361))),"")</f>
        <v/>
      </c>
      <c r="EM361" s="26" t="str">
        <f>IFERROR(INDEX(BI$11:BI$2000,_xlfn.AGGREGATE(15,6,(ROW(BI$11:BI$2000)-ROW(BI$11)+1)/($AU$11:$AU$2000=$DY$8),ROWS(EM$11:EM361))),"")</f>
        <v/>
      </c>
      <c r="EN361" s="26" t="str">
        <f>IFERROR(INDEX(BJ$11:BJ$2000,_xlfn.AGGREGATE(15,6,(ROW(BJ$11:BJ$2000)-ROW(BJ$11)+1)/($AU$11:$AU$2000=$DY$8),ROWS(EN$11:EN361))),"")</f>
        <v/>
      </c>
      <c r="EO361" s="26" t="str">
        <f>IFERROR(INDEX(BK$11:BK$2000,_xlfn.AGGREGATE(15,6,(ROW(BK$11:BK$2000)-ROW(BK$11)+1)/($AU$11:$AU$2000=$DY$8),ROWS(EO$11:EO361))),"")</f>
        <v/>
      </c>
      <c r="EP361" s="26" t="str">
        <f>IFERROR(INDEX(BL$11:BL$2000,_xlfn.AGGREGATE(15,6,(ROW(BL$11:BL$2000)-ROW(BL$11)+1)/($AU$11:$AU$2000=$DY$8),ROWS(EP$11:EP361))),"")</f>
        <v/>
      </c>
      <c r="EQ361" s="26" t="str">
        <f>IFERROR(INDEX(BM$11:BM$2000,_xlfn.AGGREGATE(15,6,(ROW(BM$11:BM$2000)-ROW(BM$11)+1)/($AU$11:$AU$2000=$DY$8),ROWS(EQ$11:EQ361))),"")</f>
        <v/>
      </c>
      <c r="ER361" s="26" t="str">
        <f>IFERROR(INDEX(BN$11:BN$2000,_xlfn.AGGREGATE(15,6,(ROW(BN$11:BN$2000)-ROW(BN$11)+1)/($AU$11:$AU$2000=$DY$8),ROWS(ER$11:ER361))),"")</f>
        <v/>
      </c>
      <c r="ES361" s="26" t="str">
        <f>IFERROR(INDEX(BO$11:BO$2000,_xlfn.AGGREGATE(15,6,(ROW(BO$11:BO$2000)-ROW(BO$11)+1)/($AU$11:$AU$2000=$DY$8),ROWS(ES$11:ES361))),"")</f>
        <v/>
      </c>
      <c r="ET361" s="63" t="str">
        <f>IFERROR(INDEX(BP$11:BP$2000,_xlfn.AGGREGATE(15,6,(ROW(BP$11:BP$2000)-ROW(BP$11)+1)/($AU$11:$AU$2000=$DY$8),ROWS(ET$11:ET361))),"")</f>
        <v/>
      </c>
      <c r="EU361" s="25"/>
      <c r="EX361" s="25"/>
      <c r="EY361" s="25"/>
      <c r="EZ361" s="25"/>
      <c r="FA361" s="25"/>
      <c r="FB361" s="25"/>
      <c r="FC361" s="25"/>
      <c r="FD361" s="25"/>
      <c r="FE361" s="25"/>
      <c r="FF361" s="25"/>
      <c r="FG361" s="25"/>
      <c r="FH361" s="25"/>
      <c r="FI361" s="25"/>
      <c r="FJ361" s="25"/>
      <c r="FK361" s="25"/>
      <c r="FL361" s="25"/>
      <c r="FM361" s="25"/>
      <c r="FN361" s="25"/>
      <c r="FO361" s="25"/>
      <c r="FP361" s="25"/>
      <c r="FQ361" s="25"/>
      <c r="FR361" s="25"/>
      <c r="FS361" s="25"/>
      <c r="FT361" s="25"/>
      <c r="FU361" s="49"/>
      <c r="FV361" s="21"/>
      <c r="FW361" s="25"/>
      <c r="FX361" s="25"/>
      <c r="FY361" s="25"/>
      <c r="FZ361" s="25"/>
      <c r="GA361" s="25"/>
      <c r="GB361" s="25"/>
      <c r="GC361" s="25"/>
      <c r="GD361" s="25"/>
      <c r="GE361" s="25"/>
      <c r="GF361" s="25"/>
      <c r="GG361" s="25"/>
      <c r="GH361" s="25"/>
      <c r="GI361" s="25"/>
      <c r="GJ361" s="25"/>
      <c r="GK361" s="25"/>
      <c r="GL361" s="25"/>
      <c r="GM361" s="25"/>
      <c r="GN361" s="25"/>
    </row>
    <row r="362" spans="14:196" x14ac:dyDescent="0.3">
      <c r="N362" s="2"/>
      <c r="O362" s="25"/>
      <c r="P362" s="25"/>
      <c r="Q362" s="25"/>
      <c r="R362" s="25"/>
      <c r="S362" s="25"/>
      <c r="T362" s="25"/>
      <c r="U362" s="25"/>
      <c r="V362" s="2"/>
      <c r="W362" s="2"/>
      <c r="X362" s="2"/>
      <c r="Y362" s="25"/>
      <c r="Z362" s="25"/>
      <c r="AA362" s="25"/>
      <c r="AB362" s="2"/>
      <c r="AC362" s="25"/>
      <c r="AD362" s="25"/>
      <c r="AE362" s="25"/>
      <c r="AF362" s="25"/>
      <c r="AG362" s="25"/>
      <c r="AH362" s="25"/>
      <c r="AI362" s="25"/>
      <c r="AJ362" s="25"/>
      <c r="AK362" s="25"/>
      <c r="AL362" s="25"/>
      <c r="AM362" s="25"/>
      <c r="AN362" s="25"/>
      <c r="AO362" s="25"/>
      <c r="AP362" s="25"/>
      <c r="AQ362" s="25"/>
      <c r="AR362" s="142"/>
      <c r="AS362">
        <v>1</v>
      </c>
      <c r="AT362" s="25" t="s">
        <v>122</v>
      </c>
      <c r="AU362" s="4" t="str">
        <f t="shared" ref="AU362:AU391" si="500">IF(OR(BR362="no",BS362="int",BI362=0),"FAIL",IF(BR362="yes2","PASS2",IF(BR362="yes3","PASS","fail?")))</f>
        <v>FAIL</v>
      </c>
      <c r="AV362" s="26">
        <v>3</v>
      </c>
      <c r="AW362" s="26">
        <v>1</v>
      </c>
      <c r="AX362" s="26">
        <v>1</v>
      </c>
      <c r="AY362" s="26">
        <v>3</v>
      </c>
      <c r="AZ362" s="26">
        <v>3</v>
      </c>
      <c r="BA362" s="26">
        <v>1</v>
      </c>
      <c r="BB362" s="26">
        <v>1</v>
      </c>
      <c r="BC362" s="26">
        <v>3</v>
      </c>
      <c r="BD362" s="25">
        <f t="shared" ref="BD362:BG391" si="501">BD329</f>
        <v>245</v>
      </c>
      <c r="BE362" s="25">
        <f t="shared" si="501"/>
        <v>0</v>
      </c>
      <c r="BF362" s="25">
        <f t="shared" si="501"/>
        <v>247</v>
      </c>
      <c r="BG362" s="30">
        <f t="shared" si="501"/>
        <v>1</v>
      </c>
      <c r="BH362" s="25"/>
      <c r="BI362" s="138">
        <f t="shared" ref="BI362:BI391" si="502">IF($J$44&lt;BI$50,0,IF(AV362=1,BH362+$BD362,IF(AV362=2,BH362+$BE362,IF(AV362=3,BH362+$BF362))))</f>
        <v>247</v>
      </c>
      <c r="BJ362" s="138">
        <f t="shared" ref="BJ362:BJ391" si="503">IF($J$44&lt;BJ$50,0,IF(AW362=1,BI362+$BD362,IF(AW362=2,BI362+$BE362,IF(AW362=3,BI362+$BF362))))</f>
        <v>492</v>
      </c>
      <c r="BK362" s="138">
        <f t="shared" ref="BK362:BK391" si="504">IF($J$44&lt;BK$50,0,IF(AX362=1,BJ362+$BD362,IF(AX362=2,BJ362+$BE362,IF(AX362=3,BJ362+$BF362))))</f>
        <v>737</v>
      </c>
      <c r="BL362" s="138">
        <f t="shared" ref="BL362:BL391" si="505">IF($J$44&lt;BL$50,0,IF(AY362=1,BK362+$BD362,IF(AY362=2,BK362+$BE362,IF(AY362=3,BK362+$BF362))))</f>
        <v>984</v>
      </c>
      <c r="BM362" s="138">
        <f t="shared" ref="BM362:BM391" si="506">IF($J$44&lt;BM$50,0,IF(AZ362=1,BL362+$BD362,IF(AZ362=2,BL362+$BE362,IF(AZ362=3,BL362+$BF362))))</f>
        <v>1231</v>
      </c>
      <c r="BN362" s="138">
        <f t="shared" ref="BN362:BN391" si="507">IF($J$44&lt;BN$50,0,IF(BA362=1,BM362+$BD362,IF(BA362=2,BM362+$BE362,IF(BA362=3,BM362+$BF362))))</f>
        <v>1476</v>
      </c>
      <c r="BO362" s="138">
        <f t="shared" ref="BO362:BO391" si="508">IF($J$44&lt;BO$50,0,IF(BB362=1,BN362+$BD362,IF(BB362=2,BN362+$BE362,IF(BB362=3,BN362+$BF362))))</f>
        <v>1721</v>
      </c>
      <c r="BP362" s="138">
        <f t="shared" ref="BP362:BP391" si="509">IF($J$44&lt;BP$50,0,IF(BC362=1,BO362+$BD362,IF(BC362=2,BO362+$BE362,IF(BC362=3,BO362+$BF362))))</f>
        <v>0</v>
      </c>
      <c r="BQ362" s="25"/>
      <c r="BR362" s="26" t="str">
        <f t="shared" si="492"/>
        <v>yes2</v>
      </c>
      <c r="BS362" s="26" t="str">
        <f t="shared" si="462"/>
        <v>Int</v>
      </c>
      <c r="BT362" s="25"/>
      <c r="BU362" s="25"/>
      <c r="BV362" s="1">
        <f t="shared" ref="BV362:CE371" si="510">IF(BV$3=0,0,IF(AND(ABS($BI362-BV$3)&gt;PostVertTotTol,ABS($BJ362-BV$3)&gt;PostVertTotTol,ABS($BK362-BV$3)&gt;PostVertTotTol,ABS($BL362-BV$3)&gt;PostVertTotTol,ABS($BM362-BV$3)&gt;PostVertTotTol,ABS($BN362-BV$3)&gt;PostVertTotTol,ABS($BO362-BV$3)&gt;PostVertTotTol,ABS($BP362-BV$3)&gt;PostVertTotTol),0,1))</f>
        <v>0</v>
      </c>
      <c r="BW362" s="1">
        <f t="shared" si="510"/>
        <v>0</v>
      </c>
      <c r="BX362" s="1">
        <f t="shared" si="510"/>
        <v>0</v>
      </c>
      <c r="BY362" s="1">
        <f t="shared" si="510"/>
        <v>0</v>
      </c>
      <c r="BZ362" s="1">
        <f t="shared" si="510"/>
        <v>0</v>
      </c>
      <c r="CA362" s="1">
        <f t="shared" si="510"/>
        <v>0</v>
      </c>
      <c r="CB362" s="1">
        <f t="shared" si="510"/>
        <v>1</v>
      </c>
      <c r="CC362" s="1">
        <f t="shared" si="510"/>
        <v>0</v>
      </c>
      <c r="CD362" s="1">
        <f t="shared" si="510"/>
        <v>0</v>
      </c>
      <c r="CE362" s="1">
        <f t="shared" si="510"/>
        <v>0</v>
      </c>
      <c r="CF362" s="1">
        <f t="shared" ref="CF362:CO371" si="511">IF(CF$3=0,0,IF(AND(ABS($BI362-CF$3)&gt;PostVertTotTol,ABS($BJ362-CF$3)&gt;PostVertTotTol,ABS($BK362-CF$3)&gt;PostVertTotTol,ABS($BL362-CF$3)&gt;PostVertTotTol,ABS($BM362-CF$3)&gt;PostVertTotTol,ABS($BN362-CF$3)&gt;PostVertTotTol,ABS($BO362-CF$3)&gt;PostVertTotTol,ABS($BP362-CF$3)&gt;PostVertTotTol),0,1))</f>
        <v>0</v>
      </c>
      <c r="CG362" s="1">
        <f t="shared" si="511"/>
        <v>0</v>
      </c>
      <c r="CH362" s="1">
        <f t="shared" si="511"/>
        <v>1</v>
      </c>
      <c r="CI362" s="1">
        <f t="shared" si="511"/>
        <v>0</v>
      </c>
      <c r="CJ362" s="1">
        <f t="shared" si="511"/>
        <v>0</v>
      </c>
      <c r="CK362" s="1">
        <f t="shared" si="511"/>
        <v>0</v>
      </c>
      <c r="CL362" s="1">
        <f t="shared" si="511"/>
        <v>0</v>
      </c>
      <c r="CM362" s="1">
        <f t="shared" si="511"/>
        <v>0</v>
      </c>
      <c r="CN362" s="1">
        <f t="shared" si="511"/>
        <v>0</v>
      </c>
      <c r="CO362" s="1">
        <f t="shared" si="511"/>
        <v>0</v>
      </c>
      <c r="CP362" s="1">
        <f t="shared" ref="CP362:CY371" si="512">IF(CP$3=0,0,IF(AND(ABS($BI362-CP$3)&gt;PostVertTotTol,ABS($BJ362-CP$3)&gt;PostVertTotTol,ABS($BK362-CP$3)&gt;PostVertTotTol,ABS($BL362-CP$3)&gt;PostVertTotTol,ABS($BM362-CP$3)&gt;PostVertTotTol,ABS($BN362-CP$3)&gt;PostVertTotTol,ABS($BO362-CP$3)&gt;PostVertTotTol,ABS($BP362-CP$3)&gt;PostVertTotTol),0,1))</f>
        <v>0</v>
      </c>
      <c r="CQ362" s="1">
        <f t="shared" si="512"/>
        <v>0</v>
      </c>
      <c r="CR362" s="1">
        <f t="shared" si="512"/>
        <v>0</v>
      </c>
      <c r="CS362" s="1">
        <f t="shared" si="512"/>
        <v>0</v>
      </c>
      <c r="CT362" s="1">
        <f t="shared" si="512"/>
        <v>0</v>
      </c>
      <c r="CU362" s="1">
        <f t="shared" si="512"/>
        <v>0</v>
      </c>
      <c r="CV362" s="1">
        <f t="shared" si="512"/>
        <v>0</v>
      </c>
      <c r="CW362" s="1">
        <f t="shared" si="512"/>
        <v>0</v>
      </c>
      <c r="CX362" s="1">
        <f t="shared" si="512"/>
        <v>0</v>
      </c>
      <c r="CY362" s="1">
        <f t="shared" si="512"/>
        <v>0</v>
      </c>
      <c r="CZ362" s="1">
        <f t="shared" ref="CZ362:DI371" si="513">IF(CZ$3=0,0,IF(AND(ABS($BI362-CZ$3)&gt;PostVertTotTol,ABS($BJ362-CZ$3)&gt;PostVertTotTol,ABS($BK362-CZ$3)&gt;PostVertTotTol,ABS($BL362-CZ$3)&gt;PostVertTotTol,ABS($BM362-CZ$3)&gt;PostVertTotTol,ABS($BN362-CZ$3)&gt;PostVertTotTol,ABS($BO362-CZ$3)&gt;PostVertTotTol,ABS($BP362-CZ$3)&gt;PostVertTotTol),0,1))</f>
        <v>0</v>
      </c>
      <c r="DA362" s="1">
        <f t="shared" si="513"/>
        <v>0</v>
      </c>
      <c r="DB362" s="1">
        <f t="shared" si="513"/>
        <v>0</v>
      </c>
      <c r="DC362" s="1">
        <f t="shared" si="513"/>
        <v>0</v>
      </c>
      <c r="DD362" s="1">
        <f t="shared" si="513"/>
        <v>0</v>
      </c>
      <c r="DE362" s="1">
        <f t="shared" si="513"/>
        <v>0</v>
      </c>
      <c r="DF362" s="1">
        <f t="shared" si="513"/>
        <v>0</v>
      </c>
      <c r="DG362" s="1">
        <f t="shared" si="513"/>
        <v>0</v>
      </c>
      <c r="DH362" s="1">
        <f t="shared" si="513"/>
        <v>0</v>
      </c>
      <c r="DI362" s="1">
        <f t="shared" si="513"/>
        <v>0</v>
      </c>
      <c r="DJ362" s="1">
        <f t="shared" ref="DJ362:DO371" si="514">IF(DJ$3=0,0,IF(AND(ABS($BI362-DJ$3)&gt;PostVertTotTol,ABS($BJ362-DJ$3)&gt;PostVertTotTol,ABS($BK362-DJ$3)&gt;PostVertTotTol,ABS($BL362-DJ$3)&gt;PostVertTotTol,ABS($BM362-DJ$3)&gt;PostVertTotTol,ABS($BN362-DJ$3)&gt;PostVertTotTol,ABS($BO362-DJ$3)&gt;PostVertTotTol,ABS($BP362-DJ$3)&gt;PostVertTotTol),0,1))</f>
        <v>0</v>
      </c>
      <c r="DK362" s="1">
        <f t="shared" si="514"/>
        <v>0</v>
      </c>
      <c r="DL362" s="1">
        <f t="shared" si="514"/>
        <v>0</v>
      </c>
      <c r="DM362" s="1">
        <f t="shared" si="514"/>
        <v>1</v>
      </c>
      <c r="DN362" s="1">
        <f t="shared" si="514"/>
        <v>0</v>
      </c>
      <c r="DO362" s="1">
        <f t="shared" si="514"/>
        <v>0</v>
      </c>
      <c r="DP362" s="25"/>
      <c r="DS362" s="26"/>
      <c r="DT362" s="26"/>
      <c r="DU362" s="142"/>
      <c r="DV362" s="26"/>
      <c r="DW362" s="48">
        <v>349</v>
      </c>
      <c r="DX362" s="26" t="str">
        <f>IFERROR(INDEX(AT$11:AT$2000,_xlfn.AGGREGATE(15,6,(ROW(AT$11:AT$2000)-ROW(AT$11)+1)/($AU$11:$AU$2000=$DY$8),ROWS(DX$11:DX362))),"")</f>
        <v/>
      </c>
      <c r="DY362" s="4" t="str">
        <f>IFERROR(INDEX(AU$11:AU$2000,_xlfn.AGGREGATE(15,6,(ROW(AU$11:AU$2000)-ROW(AU$11)+1)/($AU$11:$AU$2000=$DY$8),ROWS(DY$11:DY362))),"")</f>
        <v/>
      </c>
      <c r="DZ362" s="26" t="str">
        <f>IFERROR(INDEX(AV$11:AV$2000,_xlfn.AGGREGATE(15,6,(ROW(AV$11:AV$2000)-ROW(AV$11)+1)/($AU$11:$AU$2000=$DY$8),ROWS(DZ$11:DZ362))),"")</f>
        <v/>
      </c>
      <c r="EA362" s="26" t="str">
        <f>IFERROR(INDEX(AW$11:AW$2000,_xlfn.AGGREGATE(15,6,(ROW(AW$11:AW$2000)-ROW(AW$11)+1)/($AU$11:$AU$2000=$DY$8),ROWS(EA$11:EA362))),"")</f>
        <v/>
      </c>
      <c r="EB362" s="26" t="str">
        <f>IFERROR(INDEX(AX$11:AX$2000,_xlfn.AGGREGATE(15,6,(ROW(AX$11:AX$2000)-ROW(AX$11)+1)/($AU$11:$AU$2000=$DY$8),ROWS(EB$11:EB362))),"")</f>
        <v/>
      </c>
      <c r="EC362" s="26" t="str">
        <f>IFERROR(INDEX(AY$11:AY$2000,_xlfn.AGGREGATE(15,6,(ROW(AY$11:AY$2000)-ROW(AY$11)+1)/($AU$11:$AU$2000=$DY$8),ROWS(EC$11:EC362))),"")</f>
        <v/>
      </c>
      <c r="ED362" s="26" t="str">
        <f>IFERROR(INDEX(AZ$11:AZ$2000,_xlfn.AGGREGATE(15,6,(ROW(AZ$11:AZ$2000)-ROW(AZ$11)+1)/($AU$11:$AU$2000=$DY$8),ROWS(ED$11:ED362))),"")</f>
        <v/>
      </c>
      <c r="EE362" s="26" t="str">
        <f>IFERROR(INDEX(BA$11:BA$2000,_xlfn.AGGREGATE(15,6,(ROW(BA$11:BA$2000)-ROW(BA$11)+1)/($AU$11:$AU$2000=$DY$8),ROWS(EE$11:EE362))),"")</f>
        <v/>
      </c>
      <c r="EF362" s="26" t="str">
        <f>IFERROR(INDEX(BB$11:BB$2000,_xlfn.AGGREGATE(15,6,(ROW(BB$11:BB$2000)-ROW(BB$11)+1)/($AU$11:$AU$2000=$DY$8),ROWS(EF$11:EF362))),"")</f>
        <v/>
      </c>
      <c r="EG362" s="26" t="str">
        <f>IFERROR(INDEX(BC$11:BC$2000,_xlfn.AGGREGATE(15,6,(ROW(BC$11:BC$2000)-ROW(BC$11)+1)/($AU$11:$AU$2000=$DY$8),ROWS(EG$11:EG362))),"")</f>
        <v/>
      </c>
      <c r="EH362" s="26" t="str">
        <f>IFERROR(INDEX(BD$11:BD$2000,_xlfn.AGGREGATE(15,6,(ROW(BD$11:BD$2000)-ROW(BD$11)+1)/($AU$11:$AU$2000=$DY$8),ROWS(EH$11:EH362))),"")</f>
        <v/>
      </c>
      <c r="EI362" s="26" t="str">
        <f>IFERROR(INDEX(BE$11:BE$2000,_xlfn.AGGREGATE(15,6,(ROW(BE$11:BE$2000)-ROW(BE$11)+1)/($AU$11:$AU$2000=$DY$8),ROWS(EI$11:EI362))),"")</f>
        <v/>
      </c>
      <c r="EJ362" s="26" t="str">
        <f>IFERROR(INDEX(BF$11:BF$2000,_xlfn.AGGREGATE(15,6,(ROW(BF$11:BF$2000)-ROW(BF$11)+1)/($AU$11:$AU$2000=$DY$8),ROWS(EJ$11:EJ362))),"")</f>
        <v/>
      </c>
      <c r="EK362" s="26" t="str">
        <f>IFERROR(INDEX(BG$11:BG$2000,_xlfn.AGGREGATE(15,6,(ROW(BG$11:BG$2000)-ROW(BG$11)+1)/($AU$11:$AU$2000=$DY$8),ROWS(EK$11:EK362))),"")</f>
        <v/>
      </c>
      <c r="EL362" s="26" t="str">
        <f>IFERROR(INDEX(BH$11:BH$2000,_xlfn.AGGREGATE(15,6,(ROW(BH$11:BH$2000)-ROW(BH$11)+1)/($AU$11:$AU$2000=$DY$8),ROWS(EL$11:EL362))),"")</f>
        <v/>
      </c>
      <c r="EM362" s="26" t="str">
        <f>IFERROR(INDEX(BI$11:BI$2000,_xlfn.AGGREGATE(15,6,(ROW(BI$11:BI$2000)-ROW(BI$11)+1)/($AU$11:$AU$2000=$DY$8),ROWS(EM$11:EM362))),"")</f>
        <v/>
      </c>
      <c r="EN362" s="26" t="str">
        <f>IFERROR(INDEX(BJ$11:BJ$2000,_xlfn.AGGREGATE(15,6,(ROW(BJ$11:BJ$2000)-ROW(BJ$11)+1)/($AU$11:$AU$2000=$DY$8),ROWS(EN$11:EN362))),"")</f>
        <v/>
      </c>
      <c r="EO362" s="26" t="str">
        <f>IFERROR(INDEX(BK$11:BK$2000,_xlfn.AGGREGATE(15,6,(ROW(BK$11:BK$2000)-ROW(BK$11)+1)/($AU$11:$AU$2000=$DY$8),ROWS(EO$11:EO362))),"")</f>
        <v/>
      </c>
      <c r="EP362" s="26" t="str">
        <f>IFERROR(INDEX(BL$11:BL$2000,_xlfn.AGGREGATE(15,6,(ROW(BL$11:BL$2000)-ROW(BL$11)+1)/($AU$11:$AU$2000=$DY$8),ROWS(EP$11:EP362))),"")</f>
        <v/>
      </c>
      <c r="EQ362" s="26" t="str">
        <f>IFERROR(INDEX(BM$11:BM$2000,_xlfn.AGGREGATE(15,6,(ROW(BM$11:BM$2000)-ROW(BM$11)+1)/($AU$11:$AU$2000=$DY$8),ROWS(EQ$11:EQ362))),"")</f>
        <v/>
      </c>
      <c r="ER362" s="26" t="str">
        <f>IFERROR(INDEX(BN$11:BN$2000,_xlfn.AGGREGATE(15,6,(ROW(BN$11:BN$2000)-ROW(BN$11)+1)/($AU$11:$AU$2000=$DY$8),ROWS(ER$11:ER362))),"")</f>
        <v/>
      </c>
      <c r="ES362" s="26" t="str">
        <f>IFERROR(INDEX(BO$11:BO$2000,_xlfn.AGGREGATE(15,6,(ROW(BO$11:BO$2000)-ROW(BO$11)+1)/($AU$11:$AU$2000=$DY$8),ROWS(ES$11:ES362))),"")</f>
        <v/>
      </c>
      <c r="ET362" s="63" t="str">
        <f>IFERROR(INDEX(BP$11:BP$2000,_xlfn.AGGREGATE(15,6,(ROW(BP$11:BP$2000)-ROW(BP$11)+1)/($AU$11:$AU$2000=$DY$8),ROWS(ET$11:ET362))),"")</f>
        <v/>
      </c>
      <c r="EU362" s="25"/>
      <c r="EX362" s="25"/>
      <c r="EY362" s="25"/>
      <c r="EZ362" s="25"/>
      <c r="FA362" s="25"/>
      <c r="FB362" s="25"/>
      <c r="FC362" s="25"/>
      <c r="FD362" s="25"/>
      <c r="FE362" s="25"/>
      <c r="FF362" s="25"/>
      <c r="FG362" s="25"/>
      <c r="FH362" s="25"/>
      <c r="FI362" s="25"/>
      <c r="FJ362" s="25"/>
      <c r="FK362" s="25"/>
      <c r="FL362" s="25"/>
      <c r="FM362" s="25"/>
      <c r="FN362" s="25"/>
      <c r="FO362" s="25"/>
      <c r="FP362" s="25"/>
      <c r="FQ362" s="25"/>
      <c r="FR362" s="25"/>
      <c r="FS362" s="25"/>
      <c r="FT362" s="25"/>
      <c r="FU362" s="49"/>
      <c r="FV362" s="21"/>
      <c r="FW362" s="25"/>
      <c r="FX362" s="25"/>
      <c r="FY362" s="25"/>
      <c r="FZ362" s="25"/>
      <c r="GA362" s="25"/>
      <c r="GB362" s="25"/>
      <c r="GC362" s="25"/>
      <c r="GD362" s="25"/>
      <c r="GE362" s="25"/>
      <c r="GF362" s="25"/>
      <c r="GG362" s="25"/>
      <c r="GH362" s="25"/>
      <c r="GI362" s="25"/>
      <c r="GJ362" s="25"/>
      <c r="GK362" s="25"/>
      <c r="GL362" s="25"/>
      <c r="GM362" s="25"/>
      <c r="GN362" s="25"/>
    </row>
    <row r="363" spans="14:196" x14ac:dyDescent="0.3">
      <c r="N363" s="2"/>
      <c r="O363" s="25"/>
      <c r="P363" s="25"/>
      <c r="Q363" s="25"/>
      <c r="R363" s="25"/>
      <c r="S363" s="25"/>
      <c r="T363" s="25"/>
      <c r="U363" s="25"/>
      <c r="V363" s="2"/>
      <c r="W363" s="2"/>
      <c r="X363" s="2"/>
      <c r="Y363" s="25"/>
      <c r="Z363" s="25"/>
      <c r="AA363" s="25"/>
      <c r="AB363" s="2"/>
      <c r="AC363" s="25"/>
      <c r="AD363" s="25"/>
      <c r="AE363" s="25"/>
      <c r="AF363" s="25"/>
      <c r="AG363" s="25"/>
      <c r="AH363" s="25"/>
      <c r="AI363" s="25"/>
      <c r="AJ363" s="25"/>
      <c r="AK363" s="25"/>
      <c r="AL363" s="25"/>
      <c r="AM363" s="25"/>
      <c r="AN363" s="25"/>
      <c r="AO363" s="25"/>
      <c r="AP363" s="25"/>
      <c r="AQ363" s="25"/>
      <c r="AR363" s="142"/>
      <c r="AS363">
        <v>2</v>
      </c>
      <c r="AT363" s="25" t="s">
        <v>122</v>
      </c>
      <c r="AU363" s="4" t="str">
        <f t="shared" si="500"/>
        <v>FAIL</v>
      </c>
      <c r="AV363" s="26">
        <v>3</v>
      </c>
      <c r="AW363" s="26">
        <v>1</v>
      </c>
      <c r="AX363" s="26">
        <v>1</v>
      </c>
      <c r="AY363" s="26">
        <v>3</v>
      </c>
      <c r="AZ363" s="26">
        <v>3</v>
      </c>
      <c r="BA363" s="26">
        <v>1</v>
      </c>
      <c r="BB363" s="26">
        <v>1</v>
      </c>
      <c r="BC363" s="26">
        <v>3</v>
      </c>
      <c r="BD363" s="25">
        <f t="shared" si="501"/>
        <v>244</v>
      </c>
      <c r="BE363" s="25">
        <f t="shared" si="501"/>
        <v>246</v>
      </c>
      <c r="BF363" s="25">
        <f t="shared" si="501"/>
        <v>248</v>
      </c>
      <c r="BG363" s="30">
        <f t="shared" si="501"/>
        <v>2</v>
      </c>
      <c r="BH363" s="25"/>
      <c r="BI363" s="138">
        <f t="shared" si="502"/>
        <v>248</v>
      </c>
      <c r="BJ363" s="138">
        <f t="shared" si="503"/>
        <v>492</v>
      </c>
      <c r="BK363" s="138">
        <f t="shared" si="504"/>
        <v>736</v>
      </c>
      <c r="BL363" s="138">
        <f t="shared" si="505"/>
        <v>984</v>
      </c>
      <c r="BM363" s="138">
        <f t="shared" si="506"/>
        <v>1232</v>
      </c>
      <c r="BN363" s="138">
        <f t="shared" si="507"/>
        <v>1476</v>
      </c>
      <c r="BO363" s="138">
        <f t="shared" si="508"/>
        <v>1720</v>
      </c>
      <c r="BP363" s="138">
        <f t="shared" si="509"/>
        <v>0</v>
      </c>
      <c r="BQ363" s="25"/>
      <c r="BR363" s="26" t="str">
        <f t="shared" si="492"/>
        <v>yes2</v>
      </c>
      <c r="BS363" s="26" t="str">
        <f t="shared" si="462"/>
        <v>Int</v>
      </c>
      <c r="BT363" s="25"/>
      <c r="BU363" s="25"/>
      <c r="BV363" s="1">
        <f t="shared" si="510"/>
        <v>0</v>
      </c>
      <c r="BW363" s="1">
        <f t="shared" si="510"/>
        <v>0</v>
      </c>
      <c r="BX363" s="1">
        <f t="shared" si="510"/>
        <v>0</v>
      </c>
      <c r="BY363" s="1">
        <f t="shared" si="510"/>
        <v>0</v>
      </c>
      <c r="BZ363" s="1">
        <f t="shared" si="510"/>
        <v>0</v>
      </c>
      <c r="CA363" s="1">
        <f t="shared" si="510"/>
        <v>0</v>
      </c>
      <c r="CB363" s="1">
        <f t="shared" si="510"/>
        <v>1</v>
      </c>
      <c r="CC363" s="1">
        <f t="shared" si="510"/>
        <v>0</v>
      </c>
      <c r="CD363" s="1">
        <f t="shared" si="510"/>
        <v>0</v>
      </c>
      <c r="CE363" s="1">
        <f t="shared" si="510"/>
        <v>0</v>
      </c>
      <c r="CF363" s="1">
        <f t="shared" si="511"/>
        <v>0</v>
      </c>
      <c r="CG363" s="1">
        <f t="shared" si="511"/>
        <v>0</v>
      </c>
      <c r="CH363" s="1">
        <f t="shared" si="511"/>
        <v>1</v>
      </c>
      <c r="CI363" s="1">
        <f t="shared" si="511"/>
        <v>0</v>
      </c>
      <c r="CJ363" s="1">
        <f t="shared" si="511"/>
        <v>0</v>
      </c>
      <c r="CK363" s="1">
        <f t="shared" si="511"/>
        <v>0</v>
      </c>
      <c r="CL363" s="1">
        <f t="shared" si="511"/>
        <v>0</v>
      </c>
      <c r="CM363" s="1">
        <f t="shared" si="511"/>
        <v>0</v>
      </c>
      <c r="CN363" s="1">
        <f t="shared" si="511"/>
        <v>0</v>
      </c>
      <c r="CO363" s="1">
        <f t="shared" si="511"/>
        <v>0</v>
      </c>
      <c r="CP363" s="1">
        <f t="shared" si="512"/>
        <v>0</v>
      </c>
      <c r="CQ363" s="1">
        <f t="shared" si="512"/>
        <v>0</v>
      </c>
      <c r="CR363" s="1">
        <f t="shared" si="512"/>
        <v>0</v>
      </c>
      <c r="CS363" s="1">
        <f t="shared" si="512"/>
        <v>0</v>
      </c>
      <c r="CT363" s="1">
        <f t="shared" si="512"/>
        <v>0</v>
      </c>
      <c r="CU363" s="1">
        <f t="shared" si="512"/>
        <v>0</v>
      </c>
      <c r="CV363" s="1">
        <f t="shared" si="512"/>
        <v>0</v>
      </c>
      <c r="CW363" s="1">
        <f t="shared" si="512"/>
        <v>0</v>
      </c>
      <c r="CX363" s="1">
        <f t="shared" si="512"/>
        <v>0</v>
      </c>
      <c r="CY363" s="1">
        <f t="shared" si="512"/>
        <v>0</v>
      </c>
      <c r="CZ363" s="1">
        <f t="shared" si="513"/>
        <v>0</v>
      </c>
      <c r="DA363" s="1">
        <f t="shared" si="513"/>
        <v>0</v>
      </c>
      <c r="DB363" s="1">
        <f t="shared" si="513"/>
        <v>0</v>
      </c>
      <c r="DC363" s="1">
        <f t="shared" si="513"/>
        <v>0</v>
      </c>
      <c r="DD363" s="1">
        <f t="shared" si="513"/>
        <v>0</v>
      </c>
      <c r="DE363" s="1">
        <f t="shared" si="513"/>
        <v>0</v>
      </c>
      <c r="DF363" s="1">
        <f t="shared" si="513"/>
        <v>0</v>
      </c>
      <c r="DG363" s="1">
        <f t="shared" si="513"/>
        <v>0</v>
      </c>
      <c r="DH363" s="1">
        <f t="shared" si="513"/>
        <v>0</v>
      </c>
      <c r="DI363" s="1">
        <f t="shared" si="513"/>
        <v>0</v>
      </c>
      <c r="DJ363" s="1">
        <f t="shared" si="514"/>
        <v>0</v>
      </c>
      <c r="DK363" s="1">
        <f t="shared" si="514"/>
        <v>0</v>
      </c>
      <c r="DL363" s="1">
        <f t="shared" si="514"/>
        <v>0</v>
      </c>
      <c r="DM363" s="1">
        <f t="shared" si="514"/>
        <v>1</v>
      </c>
      <c r="DN363" s="1">
        <f t="shared" si="514"/>
        <v>0</v>
      </c>
      <c r="DO363" s="1">
        <f t="shared" si="514"/>
        <v>0</v>
      </c>
      <c r="DP363" s="25"/>
      <c r="DS363" s="26"/>
      <c r="DT363" s="26"/>
      <c r="DU363" s="142"/>
      <c r="DV363" s="26"/>
      <c r="DW363" s="48">
        <v>350</v>
      </c>
      <c r="DX363" s="26" t="str">
        <f>IFERROR(INDEX(AT$11:AT$2000,_xlfn.AGGREGATE(15,6,(ROW(AT$11:AT$2000)-ROW(AT$11)+1)/($AU$11:$AU$2000=$DY$8),ROWS(DX$11:DX363))),"")</f>
        <v/>
      </c>
      <c r="DY363" s="4" t="str">
        <f>IFERROR(INDEX(AU$11:AU$2000,_xlfn.AGGREGATE(15,6,(ROW(AU$11:AU$2000)-ROW(AU$11)+1)/($AU$11:$AU$2000=$DY$8),ROWS(DY$11:DY363))),"")</f>
        <v/>
      </c>
      <c r="DZ363" s="26" t="str">
        <f>IFERROR(INDEX(AV$11:AV$2000,_xlfn.AGGREGATE(15,6,(ROW(AV$11:AV$2000)-ROW(AV$11)+1)/($AU$11:$AU$2000=$DY$8),ROWS(DZ$11:DZ363))),"")</f>
        <v/>
      </c>
      <c r="EA363" s="26" t="str">
        <f>IFERROR(INDEX(AW$11:AW$2000,_xlfn.AGGREGATE(15,6,(ROW(AW$11:AW$2000)-ROW(AW$11)+1)/($AU$11:$AU$2000=$DY$8),ROWS(EA$11:EA363))),"")</f>
        <v/>
      </c>
      <c r="EB363" s="26" t="str">
        <f>IFERROR(INDEX(AX$11:AX$2000,_xlfn.AGGREGATE(15,6,(ROW(AX$11:AX$2000)-ROW(AX$11)+1)/($AU$11:$AU$2000=$DY$8),ROWS(EB$11:EB363))),"")</f>
        <v/>
      </c>
      <c r="EC363" s="26" t="str">
        <f>IFERROR(INDEX(AY$11:AY$2000,_xlfn.AGGREGATE(15,6,(ROW(AY$11:AY$2000)-ROW(AY$11)+1)/($AU$11:$AU$2000=$DY$8),ROWS(EC$11:EC363))),"")</f>
        <v/>
      </c>
      <c r="ED363" s="26" t="str">
        <f>IFERROR(INDEX(AZ$11:AZ$2000,_xlfn.AGGREGATE(15,6,(ROW(AZ$11:AZ$2000)-ROW(AZ$11)+1)/($AU$11:$AU$2000=$DY$8),ROWS(ED$11:ED363))),"")</f>
        <v/>
      </c>
      <c r="EE363" s="26" t="str">
        <f>IFERROR(INDEX(BA$11:BA$2000,_xlfn.AGGREGATE(15,6,(ROW(BA$11:BA$2000)-ROW(BA$11)+1)/($AU$11:$AU$2000=$DY$8),ROWS(EE$11:EE363))),"")</f>
        <v/>
      </c>
      <c r="EF363" s="26" t="str">
        <f>IFERROR(INDEX(BB$11:BB$2000,_xlfn.AGGREGATE(15,6,(ROW(BB$11:BB$2000)-ROW(BB$11)+1)/($AU$11:$AU$2000=$DY$8),ROWS(EF$11:EF363))),"")</f>
        <v/>
      </c>
      <c r="EG363" s="26" t="str">
        <f>IFERROR(INDEX(BC$11:BC$2000,_xlfn.AGGREGATE(15,6,(ROW(BC$11:BC$2000)-ROW(BC$11)+1)/($AU$11:$AU$2000=$DY$8),ROWS(EG$11:EG363))),"")</f>
        <v/>
      </c>
      <c r="EH363" s="26" t="str">
        <f>IFERROR(INDEX(BD$11:BD$2000,_xlfn.AGGREGATE(15,6,(ROW(BD$11:BD$2000)-ROW(BD$11)+1)/($AU$11:$AU$2000=$DY$8),ROWS(EH$11:EH363))),"")</f>
        <v/>
      </c>
      <c r="EI363" s="26" t="str">
        <f>IFERROR(INDEX(BE$11:BE$2000,_xlfn.AGGREGATE(15,6,(ROW(BE$11:BE$2000)-ROW(BE$11)+1)/($AU$11:$AU$2000=$DY$8),ROWS(EI$11:EI363))),"")</f>
        <v/>
      </c>
      <c r="EJ363" s="26" t="str">
        <f>IFERROR(INDEX(BF$11:BF$2000,_xlfn.AGGREGATE(15,6,(ROW(BF$11:BF$2000)-ROW(BF$11)+1)/($AU$11:$AU$2000=$DY$8),ROWS(EJ$11:EJ363))),"")</f>
        <v/>
      </c>
      <c r="EK363" s="26" t="str">
        <f>IFERROR(INDEX(BG$11:BG$2000,_xlfn.AGGREGATE(15,6,(ROW(BG$11:BG$2000)-ROW(BG$11)+1)/($AU$11:$AU$2000=$DY$8),ROWS(EK$11:EK363))),"")</f>
        <v/>
      </c>
      <c r="EL363" s="26" t="str">
        <f>IFERROR(INDEX(BH$11:BH$2000,_xlfn.AGGREGATE(15,6,(ROW(BH$11:BH$2000)-ROW(BH$11)+1)/($AU$11:$AU$2000=$DY$8),ROWS(EL$11:EL363))),"")</f>
        <v/>
      </c>
      <c r="EM363" s="26" t="str">
        <f>IFERROR(INDEX(BI$11:BI$2000,_xlfn.AGGREGATE(15,6,(ROW(BI$11:BI$2000)-ROW(BI$11)+1)/($AU$11:$AU$2000=$DY$8),ROWS(EM$11:EM363))),"")</f>
        <v/>
      </c>
      <c r="EN363" s="26" t="str">
        <f>IFERROR(INDEX(BJ$11:BJ$2000,_xlfn.AGGREGATE(15,6,(ROW(BJ$11:BJ$2000)-ROW(BJ$11)+1)/($AU$11:$AU$2000=$DY$8),ROWS(EN$11:EN363))),"")</f>
        <v/>
      </c>
      <c r="EO363" s="26" t="str">
        <f>IFERROR(INDEX(BK$11:BK$2000,_xlfn.AGGREGATE(15,6,(ROW(BK$11:BK$2000)-ROW(BK$11)+1)/($AU$11:$AU$2000=$DY$8),ROWS(EO$11:EO363))),"")</f>
        <v/>
      </c>
      <c r="EP363" s="26" t="str">
        <f>IFERROR(INDEX(BL$11:BL$2000,_xlfn.AGGREGATE(15,6,(ROW(BL$11:BL$2000)-ROW(BL$11)+1)/($AU$11:$AU$2000=$DY$8),ROWS(EP$11:EP363))),"")</f>
        <v/>
      </c>
      <c r="EQ363" s="26" t="str">
        <f>IFERROR(INDEX(BM$11:BM$2000,_xlfn.AGGREGATE(15,6,(ROW(BM$11:BM$2000)-ROW(BM$11)+1)/($AU$11:$AU$2000=$DY$8),ROWS(EQ$11:EQ363))),"")</f>
        <v/>
      </c>
      <c r="ER363" s="26" t="str">
        <f>IFERROR(INDEX(BN$11:BN$2000,_xlfn.AGGREGATE(15,6,(ROW(BN$11:BN$2000)-ROW(BN$11)+1)/($AU$11:$AU$2000=$DY$8),ROWS(ER$11:ER363))),"")</f>
        <v/>
      </c>
      <c r="ES363" s="26" t="str">
        <f>IFERROR(INDEX(BO$11:BO$2000,_xlfn.AGGREGATE(15,6,(ROW(BO$11:BO$2000)-ROW(BO$11)+1)/($AU$11:$AU$2000=$DY$8),ROWS(ES$11:ES363))),"")</f>
        <v/>
      </c>
      <c r="ET363" s="63" t="str">
        <f>IFERROR(INDEX(BP$11:BP$2000,_xlfn.AGGREGATE(15,6,(ROW(BP$11:BP$2000)-ROW(BP$11)+1)/($AU$11:$AU$2000=$DY$8),ROWS(ET$11:ET363))),"")</f>
        <v/>
      </c>
      <c r="EU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49"/>
      <c r="FV363" s="21"/>
      <c r="FW363" s="25"/>
      <c r="FX363" s="25"/>
      <c r="FY363" s="25"/>
      <c r="FZ363" s="25"/>
      <c r="GA363" s="25"/>
      <c r="GB363" s="25"/>
      <c r="GC363" s="25"/>
      <c r="GD363" s="25"/>
      <c r="GE363" s="25"/>
      <c r="GF363" s="25"/>
      <c r="GG363" s="25"/>
      <c r="GH363" s="25"/>
      <c r="GI363" s="25"/>
      <c r="GJ363" s="25"/>
      <c r="GK363" s="25"/>
      <c r="GL363" s="25"/>
      <c r="GM363" s="25"/>
      <c r="GN363" s="25"/>
    </row>
    <row r="364" spans="14:196" x14ac:dyDescent="0.3">
      <c r="N364" s="2"/>
      <c r="O364" s="25"/>
      <c r="P364" s="25"/>
      <c r="Q364" s="25"/>
      <c r="R364" s="25"/>
      <c r="S364" s="25"/>
      <c r="T364" s="25"/>
      <c r="U364" s="25"/>
      <c r="V364" s="2"/>
      <c r="W364" s="2"/>
      <c r="X364" s="2"/>
      <c r="Y364" s="25"/>
      <c r="Z364" s="25"/>
      <c r="AA364" s="25"/>
      <c r="AB364" s="2"/>
      <c r="AC364" s="25"/>
      <c r="AD364" s="25"/>
      <c r="AE364" s="25"/>
      <c r="AF364" s="25"/>
      <c r="AG364" s="25"/>
      <c r="AH364" s="25"/>
      <c r="AI364" s="25"/>
      <c r="AJ364" s="25"/>
      <c r="AK364" s="25"/>
      <c r="AL364" s="25"/>
      <c r="AM364" s="25"/>
      <c r="AN364" s="25"/>
      <c r="AO364" s="25"/>
      <c r="AP364" s="25"/>
      <c r="AQ364" s="25"/>
      <c r="AR364" s="142"/>
      <c r="AS364" s="1">
        <v>3</v>
      </c>
      <c r="AT364" s="25" t="s">
        <v>122</v>
      </c>
      <c r="AU364" s="4" t="str">
        <f t="shared" si="500"/>
        <v>FAIL</v>
      </c>
      <c r="AV364" s="26">
        <v>3</v>
      </c>
      <c r="AW364" s="26">
        <v>1</v>
      </c>
      <c r="AX364" s="26">
        <v>1</v>
      </c>
      <c r="AY364" s="26">
        <v>3</v>
      </c>
      <c r="AZ364" s="26">
        <v>3</v>
      </c>
      <c r="BA364" s="26">
        <v>1</v>
      </c>
      <c r="BB364" s="26">
        <v>1</v>
      </c>
      <c r="BC364" s="26">
        <v>3</v>
      </c>
      <c r="BD364" s="25">
        <f t="shared" si="501"/>
        <v>243</v>
      </c>
      <c r="BE364" s="25">
        <f t="shared" si="501"/>
        <v>246</v>
      </c>
      <c r="BF364" s="25">
        <f t="shared" si="501"/>
        <v>249</v>
      </c>
      <c r="BG364" s="30">
        <f t="shared" si="501"/>
        <v>3</v>
      </c>
      <c r="BH364" s="25"/>
      <c r="BI364" s="138">
        <f t="shared" si="502"/>
        <v>249</v>
      </c>
      <c r="BJ364" s="138">
        <f t="shared" si="503"/>
        <v>492</v>
      </c>
      <c r="BK364" s="138">
        <f t="shared" si="504"/>
        <v>735</v>
      </c>
      <c r="BL364" s="138">
        <f t="shared" si="505"/>
        <v>984</v>
      </c>
      <c r="BM364" s="138">
        <f t="shared" si="506"/>
        <v>1233</v>
      </c>
      <c r="BN364" s="138">
        <f t="shared" si="507"/>
        <v>1476</v>
      </c>
      <c r="BO364" s="138">
        <f t="shared" si="508"/>
        <v>1719</v>
      </c>
      <c r="BP364" s="138">
        <f t="shared" si="509"/>
        <v>0</v>
      </c>
      <c r="BQ364" s="25"/>
      <c r="BR364" s="26" t="str">
        <f t="shared" si="492"/>
        <v>yes3</v>
      </c>
      <c r="BS364" s="26" t="str">
        <f t="shared" si="462"/>
        <v>Int</v>
      </c>
      <c r="BT364" s="25"/>
      <c r="BU364" s="25"/>
      <c r="BV364" s="1">
        <f t="shared" si="510"/>
        <v>0</v>
      </c>
      <c r="BW364" s="1">
        <f t="shared" si="510"/>
        <v>0</v>
      </c>
      <c r="BX364" s="1">
        <f t="shared" si="510"/>
        <v>0</v>
      </c>
      <c r="BY364" s="1">
        <f t="shared" si="510"/>
        <v>0</v>
      </c>
      <c r="BZ364" s="1">
        <f t="shared" si="510"/>
        <v>0</v>
      </c>
      <c r="CA364" s="1">
        <f t="shared" si="510"/>
        <v>0</v>
      </c>
      <c r="CB364" s="1">
        <f t="shared" si="510"/>
        <v>1</v>
      </c>
      <c r="CC364" s="1">
        <f t="shared" si="510"/>
        <v>0</v>
      </c>
      <c r="CD364" s="1">
        <f t="shared" si="510"/>
        <v>0</v>
      </c>
      <c r="CE364" s="1">
        <f t="shared" si="510"/>
        <v>0</v>
      </c>
      <c r="CF364" s="1">
        <f t="shared" si="511"/>
        <v>0</v>
      </c>
      <c r="CG364" s="1">
        <f t="shared" si="511"/>
        <v>0</v>
      </c>
      <c r="CH364" s="1">
        <f t="shared" si="511"/>
        <v>1</v>
      </c>
      <c r="CI364" s="1">
        <f t="shared" si="511"/>
        <v>0</v>
      </c>
      <c r="CJ364" s="1">
        <f t="shared" si="511"/>
        <v>0</v>
      </c>
      <c r="CK364" s="1">
        <f t="shared" si="511"/>
        <v>0</v>
      </c>
      <c r="CL364" s="1">
        <f t="shared" si="511"/>
        <v>0</v>
      </c>
      <c r="CM364" s="1">
        <f t="shared" si="511"/>
        <v>0</v>
      </c>
      <c r="CN364" s="1">
        <f t="shared" si="511"/>
        <v>0</v>
      </c>
      <c r="CO364" s="1">
        <f t="shared" si="511"/>
        <v>0</v>
      </c>
      <c r="CP364" s="1">
        <f t="shared" si="512"/>
        <v>0</v>
      </c>
      <c r="CQ364" s="1">
        <f t="shared" si="512"/>
        <v>0</v>
      </c>
      <c r="CR364" s="1">
        <f t="shared" si="512"/>
        <v>0</v>
      </c>
      <c r="CS364" s="1">
        <f t="shared" si="512"/>
        <v>0</v>
      </c>
      <c r="CT364" s="1">
        <f t="shared" si="512"/>
        <v>0</v>
      </c>
      <c r="CU364" s="1">
        <f t="shared" si="512"/>
        <v>0</v>
      </c>
      <c r="CV364" s="1">
        <f t="shared" si="512"/>
        <v>0</v>
      </c>
      <c r="CW364" s="1">
        <f t="shared" si="512"/>
        <v>0</v>
      </c>
      <c r="CX364" s="1">
        <f t="shared" si="512"/>
        <v>0</v>
      </c>
      <c r="CY364" s="1">
        <f t="shared" si="512"/>
        <v>0</v>
      </c>
      <c r="CZ364" s="1">
        <f t="shared" si="513"/>
        <v>0</v>
      </c>
      <c r="DA364" s="1">
        <f t="shared" si="513"/>
        <v>0</v>
      </c>
      <c r="DB364" s="1">
        <f t="shared" si="513"/>
        <v>0</v>
      </c>
      <c r="DC364" s="1">
        <f t="shared" si="513"/>
        <v>0</v>
      </c>
      <c r="DD364" s="1">
        <f t="shared" si="513"/>
        <v>0</v>
      </c>
      <c r="DE364" s="1">
        <f t="shared" si="513"/>
        <v>0</v>
      </c>
      <c r="DF364" s="1">
        <f t="shared" si="513"/>
        <v>0</v>
      </c>
      <c r="DG364" s="1">
        <f t="shared" si="513"/>
        <v>0</v>
      </c>
      <c r="DH364" s="1">
        <f t="shared" si="513"/>
        <v>0</v>
      </c>
      <c r="DI364" s="1">
        <f t="shared" si="513"/>
        <v>0</v>
      </c>
      <c r="DJ364" s="1">
        <f t="shared" si="514"/>
        <v>0</v>
      </c>
      <c r="DK364" s="1">
        <f t="shared" si="514"/>
        <v>0</v>
      </c>
      <c r="DL364" s="1">
        <f t="shared" si="514"/>
        <v>0</v>
      </c>
      <c r="DM364" s="1">
        <f t="shared" si="514"/>
        <v>1</v>
      </c>
      <c r="DN364" s="1">
        <f t="shared" si="514"/>
        <v>0</v>
      </c>
      <c r="DO364" s="1">
        <f t="shared" si="514"/>
        <v>0</v>
      </c>
      <c r="DP364" s="25"/>
      <c r="DS364" s="26"/>
      <c r="DT364" s="26"/>
      <c r="DU364" s="142"/>
      <c r="DV364" s="26"/>
      <c r="DW364" s="48">
        <v>351</v>
      </c>
      <c r="DX364" s="26" t="str">
        <f>IFERROR(INDEX(AT$11:AT$2000,_xlfn.AGGREGATE(15,6,(ROW(AT$11:AT$2000)-ROW(AT$11)+1)/($AU$11:$AU$2000=$DY$8),ROWS(DX$11:DX364))),"")</f>
        <v/>
      </c>
      <c r="DY364" s="4" t="str">
        <f>IFERROR(INDEX(AU$11:AU$2000,_xlfn.AGGREGATE(15,6,(ROW(AU$11:AU$2000)-ROW(AU$11)+1)/($AU$11:$AU$2000=$DY$8),ROWS(DY$11:DY364))),"")</f>
        <v/>
      </c>
      <c r="DZ364" s="26" t="str">
        <f>IFERROR(INDEX(AV$11:AV$2000,_xlfn.AGGREGATE(15,6,(ROW(AV$11:AV$2000)-ROW(AV$11)+1)/($AU$11:$AU$2000=$DY$8),ROWS(DZ$11:DZ364))),"")</f>
        <v/>
      </c>
      <c r="EA364" s="26" t="str">
        <f>IFERROR(INDEX(AW$11:AW$2000,_xlfn.AGGREGATE(15,6,(ROW(AW$11:AW$2000)-ROW(AW$11)+1)/($AU$11:$AU$2000=$DY$8),ROWS(EA$11:EA364))),"")</f>
        <v/>
      </c>
      <c r="EB364" s="26" t="str">
        <f>IFERROR(INDEX(AX$11:AX$2000,_xlfn.AGGREGATE(15,6,(ROW(AX$11:AX$2000)-ROW(AX$11)+1)/($AU$11:$AU$2000=$DY$8),ROWS(EB$11:EB364))),"")</f>
        <v/>
      </c>
      <c r="EC364" s="26" t="str">
        <f>IFERROR(INDEX(AY$11:AY$2000,_xlfn.AGGREGATE(15,6,(ROW(AY$11:AY$2000)-ROW(AY$11)+1)/($AU$11:$AU$2000=$DY$8),ROWS(EC$11:EC364))),"")</f>
        <v/>
      </c>
      <c r="ED364" s="26" t="str">
        <f>IFERROR(INDEX(AZ$11:AZ$2000,_xlfn.AGGREGATE(15,6,(ROW(AZ$11:AZ$2000)-ROW(AZ$11)+1)/($AU$11:$AU$2000=$DY$8),ROWS(ED$11:ED364))),"")</f>
        <v/>
      </c>
      <c r="EE364" s="26" t="str">
        <f>IFERROR(INDEX(BA$11:BA$2000,_xlfn.AGGREGATE(15,6,(ROW(BA$11:BA$2000)-ROW(BA$11)+1)/($AU$11:$AU$2000=$DY$8),ROWS(EE$11:EE364))),"")</f>
        <v/>
      </c>
      <c r="EF364" s="26" t="str">
        <f>IFERROR(INDEX(BB$11:BB$2000,_xlfn.AGGREGATE(15,6,(ROW(BB$11:BB$2000)-ROW(BB$11)+1)/($AU$11:$AU$2000=$DY$8),ROWS(EF$11:EF364))),"")</f>
        <v/>
      </c>
      <c r="EG364" s="26" t="str">
        <f>IFERROR(INDEX(BC$11:BC$2000,_xlfn.AGGREGATE(15,6,(ROW(BC$11:BC$2000)-ROW(BC$11)+1)/($AU$11:$AU$2000=$DY$8),ROWS(EG$11:EG364))),"")</f>
        <v/>
      </c>
      <c r="EH364" s="26" t="str">
        <f>IFERROR(INDEX(BD$11:BD$2000,_xlfn.AGGREGATE(15,6,(ROW(BD$11:BD$2000)-ROW(BD$11)+1)/($AU$11:$AU$2000=$DY$8),ROWS(EH$11:EH364))),"")</f>
        <v/>
      </c>
      <c r="EI364" s="26" t="str">
        <f>IFERROR(INDEX(BE$11:BE$2000,_xlfn.AGGREGATE(15,6,(ROW(BE$11:BE$2000)-ROW(BE$11)+1)/($AU$11:$AU$2000=$DY$8),ROWS(EI$11:EI364))),"")</f>
        <v/>
      </c>
      <c r="EJ364" s="26" t="str">
        <f>IFERROR(INDEX(BF$11:BF$2000,_xlfn.AGGREGATE(15,6,(ROW(BF$11:BF$2000)-ROW(BF$11)+1)/($AU$11:$AU$2000=$DY$8),ROWS(EJ$11:EJ364))),"")</f>
        <v/>
      </c>
      <c r="EK364" s="26" t="str">
        <f>IFERROR(INDEX(BG$11:BG$2000,_xlfn.AGGREGATE(15,6,(ROW(BG$11:BG$2000)-ROW(BG$11)+1)/($AU$11:$AU$2000=$DY$8),ROWS(EK$11:EK364))),"")</f>
        <v/>
      </c>
      <c r="EL364" s="26" t="str">
        <f>IFERROR(INDEX(BH$11:BH$2000,_xlfn.AGGREGATE(15,6,(ROW(BH$11:BH$2000)-ROW(BH$11)+1)/($AU$11:$AU$2000=$DY$8),ROWS(EL$11:EL364))),"")</f>
        <v/>
      </c>
      <c r="EM364" s="26" t="str">
        <f>IFERROR(INDEX(BI$11:BI$2000,_xlfn.AGGREGATE(15,6,(ROW(BI$11:BI$2000)-ROW(BI$11)+1)/($AU$11:$AU$2000=$DY$8),ROWS(EM$11:EM364))),"")</f>
        <v/>
      </c>
      <c r="EN364" s="26" t="str">
        <f>IFERROR(INDEX(BJ$11:BJ$2000,_xlfn.AGGREGATE(15,6,(ROW(BJ$11:BJ$2000)-ROW(BJ$11)+1)/($AU$11:$AU$2000=$DY$8),ROWS(EN$11:EN364))),"")</f>
        <v/>
      </c>
      <c r="EO364" s="26" t="str">
        <f>IFERROR(INDEX(BK$11:BK$2000,_xlfn.AGGREGATE(15,6,(ROW(BK$11:BK$2000)-ROW(BK$11)+1)/($AU$11:$AU$2000=$DY$8),ROWS(EO$11:EO364))),"")</f>
        <v/>
      </c>
      <c r="EP364" s="26" t="str">
        <f>IFERROR(INDEX(BL$11:BL$2000,_xlfn.AGGREGATE(15,6,(ROW(BL$11:BL$2000)-ROW(BL$11)+1)/($AU$11:$AU$2000=$DY$8),ROWS(EP$11:EP364))),"")</f>
        <v/>
      </c>
      <c r="EQ364" s="26" t="str">
        <f>IFERROR(INDEX(BM$11:BM$2000,_xlfn.AGGREGATE(15,6,(ROW(BM$11:BM$2000)-ROW(BM$11)+1)/($AU$11:$AU$2000=$DY$8),ROWS(EQ$11:EQ364))),"")</f>
        <v/>
      </c>
      <c r="ER364" s="26" t="str">
        <f>IFERROR(INDEX(BN$11:BN$2000,_xlfn.AGGREGATE(15,6,(ROW(BN$11:BN$2000)-ROW(BN$11)+1)/($AU$11:$AU$2000=$DY$8),ROWS(ER$11:ER364))),"")</f>
        <v/>
      </c>
      <c r="ES364" s="26" t="str">
        <f>IFERROR(INDEX(BO$11:BO$2000,_xlfn.AGGREGATE(15,6,(ROW(BO$11:BO$2000)-ROW(BO$11)+1)/($AU$11:$AU$2000=$DY$8),ROWS(ES$11:ES364))),"")</f>
        <v/>
      </c>
      <c r="ET364" s="63" t="str">
        <f>IFERROR(INDEX(BP$11:BP$2000,_xlfn.AGGREGATE(15,6,(ROW(BP$11:BP$2000)-ROW(BP$11)+1)/($AU$11:$AU$2000=$DY$8),ROWS(ET$11:ET364))),"")</f>
        <v/>
      </c>
      <c r="EU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49"/>
      <c r="FV364" s="21"/>
      <c r="FW364" s="25"/>
      <c r="FX364" s="25"/>
      <c r="FY364" s="25"/>
      <c r="FZ364" s="25"/>
      <c r="GA364" s="25"/>
      <c r="GB364" s="25"/>
      <c r="GC364" s="25"/>
      <c r="GD364" s="25"/>
      <c r="GE364" s="25"/>
      <c r="GF364" s="25"/>
      <c r="GG364" s="25"/>
      <c r="GH364" s="25"/>
      <c r="GI364" s="25"/>
      <c r="GJ364" s="25"/>
      <c r="GK364" s="25"/>
      <c r="GL364" s="25"/>
      <c r="GM364" s="25"/>
      <c r="GN364" s="25"/>
    </row>
    <row r="365" spans="14:196" x14ac:dyDescent="0.3">
      <c r="N365" s="2"/>
      <c r="O365" s="25"/>
      <c r="P365" s="25"/>
      <c r="Q365" s="25"/>
      <c r="R365" s="25"/>
      <c r="S365" s="25"/>
      <c r="T365" s="25"/>
      <c r="U365" s="25"/>
      <c r="V365" s="2"/>
      <c r="W365" s="2"/>
      <c r="X365" s="2"/>
      <c r="Y365" s="25"/>
      <c r="Z365" s="25"/>
      <c r="AA365" s="25"/>
      <c r="AB365" s="2"/>
      <c r="AC365" s="25"/>
      <c r="AD365" s="25"/>
      <c r="AE365" s="25"/>
      <c r="AF365" s="25"/>
      <c r="AG365" s="25"/>
      <c r="AH365" s="25"/>
      <c r="AI365" s="25"/>
      <c r="AJ365" s="25"/>
      <c r="AK365" s="25"/>
      <c r="AL365" s="25"/>
      <c r="AM365" s="25"/>
      <c r="AN365" s="25"/>
      <c r="AO365" s="25"/>
      <c r="AP365" s="25"/>
      <c r="AQ365" s="25"/>
      <c r="AR365" s="142"/>
      <c r="AS365" s="1">
        <v>4</v>
      </c>
      <c r="AT365" s="25" t="s">
        <v>122</v>
      </c>
      <c r="AU365" s="4" t="str">
        <f t="shared" si="500"/>
        <v>FAIL</v>
      </c>
      <c r="AV365" s="26">
        <v>3</v>
      </c>
      <c r="AW365" s="26">
        <v>1</v>
      </c>
      <c r="AX365" s="26">
        <v>1</v>
      </c>
      <c r="AY365" s="26">
        <v>3</v>
      </c>
      <c r="AZ365" s="26">
        <v>3</v>
      </c>
      <c r="BA365" s="26">
        <v>1</v>
      </c>
      <c r="BB365" s="26">
        <v>1</v>
      </c>
      <c r="BC365" s="26">
        <v>3</v>
      </c>
      <c r="BD365" s="25">
        <f t="shared" si="501"/>
        <v>242</v>
      </c>
      <c r="BE365" s="25">
        <f t="shared" si="501"/>
        <v>246</v>
      </c>
      <c r="BF365" s="25">
        <f t="shared" si="501"/>
        <v>250</v>
      </c>
      <c r="BG365" s="30">
        <f t="shared" si="501"/>
        <v>4</v>
      </c>
      <c r="BH365" s="25"/>
      <c r="BI365" s="138">
        <f t="shared" si="502"/>
        <v>250</v>
      </c>
      <c r="BJ365" s="138">
        <f t="shared" si="503"/>
        <v>492</v>
      </c>
      <c r="BK365" s="138">
        <f t="shared" si="504"/>
        <v>734</v>
      </c>
      <c r="BL365" s="138">
        <f t="shared" si="505"/>
        <v>984</v>
      </c>
      <c r="BM365" s="138">
        <f t="shared" si="506"/>
        <v>1234</v>
      </c>
      <c r="BN365" s="138">
        <f t="shared" si="507"/>
        <v>1476</v>
      </c>
      <c r="BO365" s="138">
        <f t="shared" si="508"/>
        <v>1718</v>
      </c>
      <c r="BP365" s="138">
        <f t="shared" si="509"/>
        <v>0</v>
      </c>
      <c r="BQ365" s="25"/>
      <c r="BR365" s="26" t="str">
        <f t="shared" si="492"/>
        <v>yes3</v>
      </c>
      <c r="BS365" s="26" t="str">
        <f t="shared" si="462"/>
        <v>Int</v>
      </c>
      <c r="BT365" s="25"/>
      <c r="BU365" s="25"/>
      <c r="BV365" s="1">
        <f t="shared" si="510"/>
        <v>0</v>
      </c>
      <c r="BW365" s="1">
        <f t="shared" si="510"/>
        <v>0</v>
      </c>
      <c r="BX365" s="1">
        <f t="shared" si="510"/>
        <v>0</v>
      </c>
      <c r="BY365" s="1">
        <f t="shared" si="510"/>
        <v>0</v>
      </c>
      <c r="BZ365" s="1">
        <f t="shared" si="510"/>
        <v>0</v>
      </c>
      <c r="CA365" s="1">
        <f t="shared" si="510"/>
        <v>0</v>
      </c>
      <c r="CB365" s="1">
        <f t="shared" si="510"/>
        <v>1</v>
      </c>
      <c r="CC365" s="1">
        <f t="shared" si="510"/>
        <v>0</v>
      </c>
      <c r="CD365" s="1">
        <f t="shared" si="510"/>
        <v>0</v>
      </c>
      <c r="CE365" s="1">
        <f t="shared" si="510"/>
        <v>0</v>
      </c>
      <c r="CF365" s="1">
        <f t="shared" si="511"/>
        <v>0</v>
      </c>
      <c r="CG365" s="1">
        <f t="shared" si="511"/>
        <v>0</v>
      </c>
      <c r="CH365" s="1">
        <f t="shared" si="511"/>
        <v>1</v>
      </c>
      <c r="CI365" s="1">
        <f t="shared" si="511"/>
        <v>0</v>
      </c>
      <c r="CJ365" s="1">
        <f t="shared" si="511"/>
        <v>0</v>
      </c>
      <c r="CK365" s="1">
        <f t="shared" si="511"/>
        <v>0</v>
      </c>
      <c r="CL365" s="1">
        <f t="shared" si="511"/>
        <v>0</v>
      </c>
      <c r="CM365" s="1">
        <f t="shared" si="511"/>
        <v>0</v>
      </c>
      <c r="CN365" s="1">
        <f t="shared" si="511"/>
        <v>0</v>
      </c>
      <c r="CO365" s="1">
        <f t="shared" si="511"/>
        <v>0</v>
      </c>
      <c r="CP365" s="1">
        <f t="shared" si="512"/>
        <v>0</v>
      </c>
      <c r="CQ365" s="1">
        <f t="shared" si="512"/>
        <v>0</v>
      </c>
      <c r="CR365" s="1">
        <f t="shared" si="512"/>
        <v>0</v>
      </c>
      <c r="CS365" s="1">
        <f t="shared" si="512"/>
        <v>0</v>
      </c>
      <c r="CT365" s="1">
        <f t="shared" si="512"/>
        <v>0</v>
      </c>
      <c r="CU365" s="1">
        <f t="shared" si="512"/>
        <v>0</v>
      </c>
      <c r="CV365" s="1">
        <f t="shared" si="512"/>
        <v>0</v>
      </c>
      <c r="CW365" s="1">
        <f t="shared" si="512"/>
        <v>0</v>
      </c>
      <c r="CX365" s="1">
        <f t="shared" si="512"/>
        <v>0</v>
      </c>
      <c r="CY365" s="1">
        <f t="shared" si="512"/>
        <v>0</v>
      </c>
      <c r="CZ365" s="1">
        <f t="shared" si="513"/>
        <v>0</v>
      </c>
      <c r="DA365" s="1">
        <f t="shared" si="513"/>
        <v>0</v>
      </c>
      <c r="DB365" s="1">
        <f t="shared" si="513"/>
        <v>0</v>
      </c>
      <c r="DC365" s="1">
        <f t="shared" si="513"/>
        <v>0</v>
      </c>
      <c r="DD365" s="1">
        <f t="shared" si="513"/>
        <v>0</v>
      </c>
      <c r="DE365" s="1">
        <f t="shared" si="513"/>
        <v>0</v>
      </c>
      <c r="DF365" s="1">
        <f t="shared" si="513"/>
        <v>0</v>
      </c>
      <c r="DG365" s="1">
        <f t="shared" si="513"/>
        <v>0</v>
      </c>
      <c r="DH365" s="1">
        <f t="shared" si="513"/>
        <v>0</v>
      </c>
      <c r="DI365" s="1">
        <f t="shared" si="513"/>
        <v>0</v>
      </c>
      <c r="DJ365" s="1">
        <f t="shared" si="514"/>
        <v>0</v>
      </c>
      <c r="DK365" s="1">
        <f t="shared" si="514"/>
        <v>0</v>
      </c>
      <c r="DL365" s="1">
        <f t="shared" si="514"/>
        <v>0</v>
      </c>
      <c r="DM365" s="1">
        <f t="shared" si="514"/>
        <v>1</v>
      </c>
      <c r="DN365" s="1">
        <f t="shared" si="514"/>
        <v>0</v>
      </c>
      <c r="DO365" s="1">
        <f t="shared" si="514"/>
        <v>0</v>
      </c>
      <c r="DP365" s="25"/>
      <c r="DS365" s="26"/>
      <c r="DT365" s="26"/>
      <c r="DU365" s="142"/>
      <c r="DV365" s="26"/>
      <c r="DW365" s="48">
        <v>352</v>
      </c>
      <c r="DX365" s="26" t="str">
        <f>IFERROR(INDEX(AT$11:AT$2000,_xlfn.AGGREGATE(15,6,(ROW(AT$11:AT$2000)-ROW(AT$11)+1)/($AU$11:$AU$2000=$DY$8),ROWS(DX$11:DX365))),"")</f>
        <v/>
      </c>
      <c r="DY365" s="4" t="str">
        <f>IFERROR(INDEX(AU$11:AU$2000,_xlfn.AGGREGATE(15,6,(ROW(AU$11:AU$2000)-ROW(AU$11)+1)/($AU$11:$AU$2000=$DY$8),ROWS(DY$11:DY365))),"")</f>
        <v/>
      </c>
      <c r="DZ365" s="26" t="str">
        <f>IFERROR(INDEX(AV$11:AV$2000,_xlfn.AGGREGATE(15,6,(ROW(AV$11:AV$2000)-ROW(AV$11)+1)/($AU$11:$AU$2000=$DY$8),ROWS(DZ$11:DZ365))),"")</f>
        <v/>
      </c>
      <c r="EA365" s="26" t="str">
        <f>IFERROR(INDEX(AW$11:AW$2000,_xlfn.AGGREGATE(15,6,(ROW(AW$11:AW$2000)-ROW(AW$11)+1)/($AU$11:$AU$2000=$DY$8),ROWS(EA$11:EA365))),"")</f>
        <v/>
      </c>
      <c r="EB365" s="26" t="str">
        <f>IFERROR(INDEX(AX$11:AX$2000,_xlfn.AGGREGATE(15,6,(ROW(AX$11:AX$2000)-ROW(AX$11)+1)/($AU$11:$AU$2000=$DY$8),ROWS(EB$11:EB365))),"")</f>
        <v/>
      </c>
      <c r="EC365" s="26" t="str">
        <f>IFERROR(INDEX(AY$11:AY$2000,_xlfn.AGGREGATE(15,6,(ROW(AY$11:AY$2000)-ROW(AY$11)+1)/($AU$11:$AU$2000=$DY$8),ROWS(EC$11:EC365))),"")</f>
        <v/>
      </c>
      <c r="ED365" s="26" t="str">
        <f>IFERROR(INDEX(AZ$11:AZ$2000,_xlfn.AGGREGATE(15,6,(ROW(AZ$11:AZ$2000)-ROW(AZ$11)+1)/($AU$11:$AU$2000=$DY$8),ROWS(ED$11:ED365))),"")</f>
        <v/>
      </c>
      <c r="EE365" s="26" t="str">
        <f>IFERROR(INDEX(BA$11:BA$2000,_xlfn.AGGREGATE(15,6,(ROW(BA$11:BA$2000)-ROW(BA$11)+1)/($AU$11:$AU$2000=$DY$8),ROWS(EE$11:EE365))),"")</f>
        <v/>
      </c>
      <c r="EF365" s="26" t="str">
        <f>IFERROR(INDEX(BB$11:BB$2000,_xlfn.AGGREGATE(15,6,(ROW(BB$11:BB$2000)-ROW(BB$11)+1)/($AU$11:$AU$2000=$DY$8),ROWS(EF$11:EF365))),"")</f>
        <v/>
      </c>
      <c r="EG365" s="26" t="str">
        <f>IFERROR(INDEX(BC$11:BC$2000,_xlfn.AGGREGATE(15,6,(ROW(BC$11:BC$2000)-ROW(BC$11)+1)/($AU$11:$AU$2000=$DY$8),ROWS(EG$11:EG365))),"")</f>
        <v/>
      </c>
      <c r="EH365" s="26" t="str">
        <f>IFERROR(INDEX(BD$11:BD$2000,_xlfn.AGGREGATE(15,6,(ROW(BD$11:BD$2000)-ROW(BD$11)+1)/($AU$11:$AU$2000=$DY$8),ROWS(EH$11:EH365))),"")</f>
        <v/>
      </c>
      <c r="EI365" s="26" t="str">
        <f>IFERROR(INDEX(BE$11:BE$2000,_xlfn.AGGREGATE(15,6,(ROW(BE$11:BE$2000)-ROW(BE$11)+1)/($AU$11:$AU$2000=$DY$8),ROWS(EI$11:EI365))),"")</f>
        <v/>
      </c>
      <c r="EJ365" s="26" t="str">
        <f>IFERROR(INDEX(BF$11:BF$2000,_xlfn.AGGREGATE(15,6,(ROW(BF$11:BF$2000)-ROW(BF$11)+1)/($AU$11:$AU$2000=$DY$8),ROWS(EJ$11:EJ365))),"")</f>
        <v/>
      </c>
      <c r="EK365" s="26" t="str">
        <f>IFERROR(INDEX(BG$11:BG$2000,_xlfn.AGGREGATE(15,6,(ROW(BG$11:BG$2000)-ROW(BG$11)+1)/($AU$11:$AU$2000=$DY$8),ROWS(EK$11:EK365))),"")</f>
        <v/>
      </c>
      <c r="EL365" s="26" t="str">
        <f>IFERROR(INDEX(BH$11:BH$2000,_xlfn.AGGREGATE(15,6,(ROW(BH$11:BH$2000)-ROW(BH$11)+1)/($AU$11:$AU$2000=$DY$8),ROWS(EL$11:EL365))),"")</f>
        <v/>
      </c>
      <c r="EM365" s="26" t="str">
        <f>IFERROR(INDEX(BI$11:BI$2000,_xlfn.AGGREGATE(15,6,(ROW(BI$11:BI$2000)-ROW(BI$11)+1)/($AU$11:$AU$2000=$DY$8),ROWS(EM$11:EM365))),"")</f>
        <v/>
      </c>
      <c r="EN365" s="26" t="str">
        <f>IFERROR(INDEX(BJ$11:BJ$2000,_xlfn.AGGREGATE(15,6,(ROW(BJ$11:BJ$2000)-ROW(BJ$11)+1)/($AU$11:$AU$2000=$DY$8),ROWS(EN$11:EN365))),"")</f>
        <v/>
      </c>
      <c r="EO365" s="26" t="str">
        <f>IFERROR(INDEX(BK$11:BK$2000,_xlfn.AGGREGATE(15,6,(ROW(BK$11:BK$2000)-ROW(BK$11)+1)/($AU$11:$AU$2000=$DY$8),ROWS(EO$11:EO365))),"")</f>
        <v/>
      </c>
      <c r="EP365" s="26" t="str">
        <f>IFERROR(INDEX(BL$11:BL$2000,_xlfn.AGGREGATE(15,6,(ROW(BL$11:BL$2000)-ROW(BL$11)+1)/($AU$11:$AU$2000=$DY$8),ROWS(EP$11:EP365))),"")</f>
        <v/>
      </c>
      <c r="EQ365" s="26" t="str">
        <f>IFERROR(INDEX(BM$11:BM$2000,_xlfn.AGGREGATE(15,6,(ROW(BM$11:BM$2000)-ROW(BM$11)+1)/($AU$11:$AU$2000=$DY$8),ROWS(EQ$11:EQ365))),"")</f>
        <v/>
      </c>
      <c r="ER365" s="26" t="str">
        <f>IFERROR(INDEX(BN$11:BN$2000,_xlfn.AGGREGATE(15,6,(ROW(BN$11:BN$2000)-ROW(BN$11)+1)/($AU$11:$AU$2000=$DY$8),ROWS(ER$11:ER365))),"")</f>
        <v/>
      </c>
      <c r="ES365" s="26" t="str">
        <f>IFERROR(INDEX(BO$11:BO$2000,_xlfn.AGGREGATE(15,6,(ROW(BO$11:BO$2000)-ROW(BO$11)+1)/($AU$11:$AU$2000=$DY$8),ROWS(ES$11:ES365))),"")</f>
        <v/>
      </c>
      <c r="ET365" s="63" t="str">
        <f>IFERROR(INDEX(BP$11:BP$2000,_xlfn.AGGREGATE(15,6,(ROW(BP$11:BP$2000)-ROW(BP$11)+1)/($AU$11:$AU$2000=$DY$8),ROWS(ET$11:ET365))),"")</f>
        <v/>
      </c>
      <c r="EU365" s="25"/>
      <c r="EX365" s="25"/>
      <c r="EY365" s="25"/>
      <c r="EZ365" s="25"/>
      <c r="FA365" s="25"/>
      <c r="FB365" s="25"/>
      <c r="FC365" s="25"/>
      <c r="FD365" s="25"/>
      <c r="FE365" s="25"/>
      <c r="FF365" s="25"/>
      <c r="FG365" s="25"/>
      <c r="FH365" s="25"/>
      <c r="FI365" s="25"/>
      <c r="FJ365" s="25"/>
      <c r="FK365" s="25"/>
      <c r="FL365" s="25"/>
      <c r="FM365" s="25"/>
      <c r="FN365" s="25"/>
      <c r="FO365" s="25"/>
      <c r="FP365" s="25"/>
      <c r="FQ365" s="25"/>
      <c r="FR365" s="25"/>
      <c r="FS365" s="25"/>
      <c r="FT365" s="25"/>
      <c r="FU365" s="49"/>
      <c r="FV365" s="21"/>
      <c r="FW365" s="25"/>
      <c r="FX365" s="25"/>
      <c r="FY365" s="25"/>
      <c r="FZ365" s="25"/>
      <c r="GA365" s="25"/>
      <c r="GB365" s="25"/>
      <c r="GC365" s="25"/>
      <c r="GD365" s="25"/>
      <c r="GE365" s="25"/>
      <c r="GF365" s="25"/>
      <c r="GG365" s="25"/>
      <c r="GH365" s="25"/>
      <c r="GI365" s="25"/>
      <c r="GJ365" s="25"/>
      <c r="GK365" s="25"/>
      <c r="GL365" s="25"/>
      <c r="GM365" s="25"/>
      <c r="GN365" s="25"/>
    </row>
    <row r="366" spans="14:196" x14ac:dyDescent="0.3">
      <c r="N366" s="2"/>
      <c r="O366" s="25"/>
      <c r="P366" s="25"/>
      <c r="Q366" s="25"/>
      <c r="R366" s="25"/>
      <c r="S366" s="25"/>
      <c r="T366" s="25"/>
      <c r="U366" s="25"/>
      <c r="V366" s="2"/>
      <c r="W366" s="2"/>
      <c r="X366" s="2"/>
      <c r="Y366" s="25"/>
      <c r="Z366" s="25"/>
      <c r="AA366" s="25"/>
      <c r="AB366" s="2"/>
      <c r="AC366" s="25"/>
      <c r="AD366" s="25"/>
      <c r="AE366" s="25"/>
      <c r="AF366" s="25"/>
      <c r="AG366" s="25"/>
      <c r="AH366" s="25"/>
      <c r="AI366" s="25"/>
      <c r="AJ366" s="25"/>
      <c r="AK366" s="25"/>
      <c r="AL366" s="25"/>
      <c r="AM366" s="25"/>
      <c r="AN366" s="25"/>
      <c r="AO366" s="25"/>
      <c r="AP366" s="25"/>
      <c r="AQ366" s="25"/>
      <c r="AR366" s="142"/>
      <c r="AS366" s="1">
        <v>5</v>
      </c>
      <c r="AT366" s="25" t="s">
        <v>122</v>
      </c>
      <c r="AU366" s="4" t="str">
        <f t="shared" si="500"/>
        <v>FAIL</v>
      </c>
      <c r="AV366" s="26">
        <v>3</v>
      </c>
      <c r="AW366" s="26">
        <v>1</v>
      </c>
      <c r="AX366" s="26">
        <v>1</v>
      </c>
      <c r="AY366" s="26">
        <v>3</v>
      </c>
      <c r="AZ366" s="26">
        <v>3</v>
      </c>
      <c r="BA366" s="26">
        <v>1</v>
      </c>
      <c r="BB366" s="26">
        <v>1</v>
      </c>
      <c r="BC366" s="26">
        <v>3</v>
      </c>
      <c r="BD366" s="25">
        <f t="shared" si="501"/>
        <v>241</v>
      </c>
      <c r="BE366" s="25">
        <f t="shared" si="501"/>
        <v>246</v>
      </c>
      <c r="BF366" s="25">
        <f t="shared" si="501"/>
        <v>251</v>
      </c>
      <c r="BG366" s="30">
        <f t="shared" si="501"/>
        <v>5</v>
      </c>
      <c r="BH366" s="25"/>
      <c r="BI366" s="138">
        <f t="shared" si="502"/>
        <v>251</v>
      </c>
      <c r="BJ366" s="138">
        <f t="shared" si="503"/>
        <v>492</v>
      </c>
      <c r="BK366" s="138">
        <f t="shared" si="504"/>
        <v>733</v>
      </c>
      <c r="BL366" s="138">
        <f t="shared" si="505"/>
        <v>984</v>
      </c>
      <c r="BM366" s="138">
        <f t="shared" si="506"/>
        <v>1235</v>
      </c>
      <c r="BN366" s="138">
        <f t="shared" si="507"/>
        <v>1476</v>
      </c>
      <c r="BO366" s="138">
        <f t="shared" si="508"/>
        <v>1717</v>
      </c>
      <c r="BP366" s="138">
        <f t="shared" si="509"/>
        <v>0</v>
      </c>
      <c r="BQ366" s="25"/>
      <c r="BR366" s="26" t="str">
        <f t="shared" si="492"/>
        <v>yes3</v>
      </c>
      <c r="BS366" s="26" t="str">
        <f t="shared" si="462"/>
        <v>Int</v>
      </c>
      <c r="BT366" s="25"/>
      <c r="BU366" s="25"/>
      <c r="BV366" s="1">
        <f t="shared" si="510"/>
        <v>0</v>
      </c>
      <c r="BW366" s="1">
        <f t="shared" si="510"/>
        <v>0</v>
      </c>
      <c r="BX366" s="1">
        <f t="shared" si="510"/>
        <v>0</v>
      </c>
      <c r="BY366" s="1">
        <f t="shared" si="510"/>
        <v>0</v>
      </c>
      <c r="BZ366" s="1">
        <f t="shared" si="510"/>
        <v>0</v>
      </c>
      <c r="CA366" s="1">
        <f t="shared" si="510"/>
        <v>0</v>
      </c>
      <c r="CB366" s="1">
        <f t="shared" si="510"/>
        <v>1</v>
      </c>
      <c r="CC366" s="1">
        <f t="shared" si="510"/>
        <v>0</v>
      </c>
      <c r="CD366" s="1">
        <f t="shared" si="510"/>
        <v>0</v>
      </c>
      <c r="CE366" s="1">
        <f t="shared" si="510"/>
        <v>0</v>
      </c>
      <c r="CF366" s="1">
        <f t="shared" si="511"/>
        <v>0</v>
      </c>
      <c r="CG366" s="1">
        <f t="shared" si="511"/>
        <v>0</v>
      </c>
      <c r="CH366" s="1">
        <f t="shared" si="511"/>
        <v>1</v>
      </c>
      <c r="CI366" s="1">
        <f t="shared" si="511"/>
        <v>0</v>
      </c>
      <c r="CJ366" s="1">
        <f t="shared" si="511"/>
        <v>0</v>
      </c>
      <c r="CK366" s="1">
        <f t="shared" si="511"/>
        <v>0</v>
      </c>
      <c r="CL366" s="1">
        <f t="shared" si="511"/>
        <v>0</v>
      </c>
      <c r="CM366" s="1">
        <f t="shared" si="511"/>
        <v>0</v>
      </c>
      <c r="CN366" s="1">
        <f t="shared" si="511"/>
        <v>0</v>
      </c>
      <c r="CO366" s="1">
        <f t="shared" si="511"/>
        <v>0</v>
      </c>
      <c r="CP366" s="1">
        <f t="shared" si="512"/>
        <v>0</v>
      </c>
      <c r="CQ366" s="1">
        <f t="shared" si="512"/>
        <v>0</v>
      </c>
      <c r="CR366" s="1">
        <f t="shared" si="512"/>
        <v>0</v>
      </c>
      <c r="CS366" s="1">
        <f t="shared" si="512"/>
        <v>0</v>
      </c>
      <c r="CT366" s="1">
        <f t="shared" si="512"/>
        <v>0</v>
      </c>
      <c r="CU366" s="1">
        <f t="shared" si="512"/>
        <v>0</v>
      </c>
      <c r="CV366" s="1">
        <f t="shared" si="512"/>
        <v>0</v>
      </c>
      <c r="CW366" s="1">
        <f t="shared" si="512"/>
        <v>0</v>
      </c>
      <c r="CX366" s="1">
        <f t="shared" si="512"/>
        <v>0</v>
      </c>
      <c r="CY366" s="1">
        <f t="shared" si="512"/>
        <v>0</v>
      </c>
      <c r="CZ366" s="1">
        <f t="shared" si="513"/>
        <v>0</v>
      </c>
      <c r="DA366" s="1">
        <f t="shared" si="513"/>
        <v>0</v>
      </c>
      <c r="DB366" s="1">
        <f t="shared" si="513"/>
        <v>0</v>
      </c>
      <c r="DC366" s="1">
        <f t="shared" si="513"/>
        <v>0</v>
      </c>
      <c r="DD366" s="1">
        <f t="shared" si="513"/>
        <v>0</v>
      </c>
      <c r="DE366" s="1">
        <f t="shared" si="513"/>
        <v>0</v>
      </c>
      <c r="DF366" s="1">
        <f t="shared" si="513"/>
        <v>0</v>
      </c>
      <c r="DG366" s="1">
        <f t="shared" si="513"/>
        <v>0</v>
      </c>
      <c r="DH366" s="1">
        <f t="shared" si="513"/>
        <v>0</v>
      </c>
      <c r="DI366" s="1">
        <f t="shared" si="513"/>
        <v>0</v>
      </c>
      <c r="DJ366" s="1">
        <f t="shared" si="514"/>
        <v>0</v>
      </c>
      <c r="DK366" s="1">
        <f t="shared" si="514"/>
        <v>0</v>
      </c>
      <c r="DL366" s="1">
        <f t="shared" si="514"/>
        <v>0</v>
      </c>
      <c r="DM366" s="1">
        <f t="shared" si="514"/>
        <v>1</v>
      </c>
      <c r="DN366" s="1">
        <f t="shared" si="514"/>
        <v>0</v>
      </c>
      <c r="DO366" s="1">
        <f t="shared" si="514"/>
        <v>0</v>
      </c>
      <c r="DP366" s="25"/>
      <c r="DS366" s="26"/>
      <c r="DT366" s="26"/>
      <c r="DU366" s="142"/>
      <c r="DV366" s="26"/>
      <c r="DW366" s="48">
        <v>353</v>
      </c>
      <c r="DX366" s="26" t="str">
        <f>IFERROR(INDEX(AT$11:AT$2000,_xlfn.AGGREGATE(15,6,(ROW(AT$11:AT$2000)-ROW(AT$11)+1)/($AU$11:$AU$2000=$DY$8),ROWS(DX$11:DX366))),"")</f>
        <v/>
      </c>
      <c r="DY366" s="4" t="str">
        <f>IFERROR(INDEX(AU$11:AU$2000,_xlfn.AGGREGATE(15,6,(ROW(AU$11:AU$2000)-ROW(AU$11)+1)/($AU$11:$AU$2000=$DY$8),ROWS(DY$11:DY366))),"")</f>
        <v/>
      </c>
      <c r="DZ366" s="26" t="str">
        <f>IFERROR(INDEX(AV$11:AV$2000,_xlfn.AGGREGATE(15,6,(ROW(AV$11:AV$2000)-ROW(AV$11)+1)/($AU$11:$AU$2000=$DY$8),ROWS(DZ$11:DZ366))),"")</f>
        <v/>
      </c>
      <c r="EA366" s="26" t="str">
        <f>IFERROR(INDEX(AW$11:AW$2000,_xlfn.AGGREGATE(15,6,(ROW(AW$11:AW$2000)-ROW(AW$11)+1)/($AU$11:$AU$2000=$DY$8),ROWS(EA$11:EA366))),"")</f>
        <v/>
      </c>
      <c r="EB366" s="26" t="str">
        <f>IFERROR(INDEX(AX$11:AX$2000,_xlfn.AGGREGATE(15,6,(ROW(AX$11:AX$2000)-ROW(AX$11)+1)/($AU$11:$AU$2000=$DY$8),ROWS(EB$11:EB366))),"")</f>
        <v/>
      </c>
      <c r="EC366" s="26" t="str">
        <f>IFERROR(INDEX(AY$11:AY$2000,_xlfn.AGGREGATE(15,6,(ROW(AY$11:AY$2000)-ROW(AY$11)+1)/($AU$11:$AU$2000=$DY$8),ROWS(EC$11:EC366))),"")</f>
        <v/>
      </c>
      <c r="ED366" s="26" t="str">
        <f>IFERROR(INDEX(AZ$11:AZ$2000,_xlfn.AGGREGATE(15,6,(ROW(AZ$11:AZ$2000)-ROW(AZ$11)+1)/($AU$11:$AU$2000=$DY$8),ROWS(ED$11:ED366))),"")</f>
        <v/>
      </c>
      <c r="EE366" s="26" t="str">
        <f>IFERROR(INDEX(BA$11:BA$2000,_xlfn.AGGREGATE(15,6,(ROW(BA$11:BA$2000)-ROW(BA$11)+1)/($AU$11:$AU$2000=$DY$8),ROWS(EE$11:EE366))),"")</f>
        <v/>
      </c>
      <c r="EF366" s="26" t="str">
        <f>IFERROR(INDEX(BB$11:BB$2000,_xlfn.AGGREGATE(15,6,(ROW(BB$11:BB$2000)-ROW(BB$11)+1)/($AU$11:$AU$2000=$DY$8),ROWS(EF$11:EF366))),"")</f>
        <v/>
      </c>
      <c r="EG366" s="26" t="str">
        <f>IFERROR(INDEX(BC$11:BC$2000,_xlfn.AGGREGATE(15,6,(ROW(BC$11:BC$2000)-ROW(BC$11)+1)/($AU$11:$AU$2000=$DY$8),ROWS(EG$11:EG366))),"")</f>
        <v/>
      </c>
      <c r="EH366" s="26" t="str">
        <f>IFERROR(INDEX(BD$11:BD$2000,_xlfn.AGGREGATE(15,6,(ROW(BD$11:BD$2000)-ROW(BD$11)+1)/($AU$11:$AU$2000=$DY$8),ROWS(EH$11:EH366))),"")</f>
        <v/>
      </c>
      <c r="EI366" s="26" t="str">
        <f>IFERROR(INDEX(BE$11:BE$2000,_xlfn.AGGREGATE(15,6,(ROW(BE$11:BE$2000)-ROW(BE$11)+1)/($AU$11:$AU$2000=$DY$8),ROWS(EI$11:EI366))),"")</f>
        <v/>
      </c>
      <c r="EJ366" s="26" t="str">
        <f>IFERROR(INDEX(BF$11:BF$2000,_xlfn.AGGREGATE(15,6,(ROW(BF$11:BF$2000)-ROW(BF$11)+1)/($AU$11:$AU$2000=$DY$8),ROWS(EJ$11:EJ366))),"")</f>
        <v/>
      </c>
      <c r="EK366" s="26" t="str">
        <f>IFERROR(INDEX(BG$11:BG$2000,_xlfn.AGGREGATE(15,6,(ROW(BG$11:BG$2000)-ROW(BG$11)+1)/($AU$11:$AU$2000=$DY$8),ROWS(EK$11:EK366))),"")</f>
        <v/>
      </c>
      <c r="EL366" s="26" t="str">
        <f>IFERROR(INDEX(BH$11:BH$2000,_xlfn.AGGREGATE(15,6,(ROW(BH$11:BH$2000)-ROW(BH$11)+1)/($AU$11:$AU$2000=$DY$8),ROWS(EL$11:EL366))),"")</f>
        <v/>
      </c>
      <c r="EM366" s="26" t="str">
        <f>IFERROR(INDEX(BI$11:BI$2000,_xlfn.AGGREGATE(15,6,(ROW(BI$11:BI$2000)-ROW(BI$11)+1)/($AU$11:$AU$2000=$DY$8),ROWS(EM$11:EM366))),"")</f>
        <v/>
      </c>
      <c r="EN366" s="26" t="str">
        <f>IFERROR(INDEX(BJ$11:BJ$2000,_xlfn.AGGREGATE(15,6,(ROW(BJ$11:BJ$2000)-ROW(BJ$11)+1)/($AU$11:$AU$2000=$DY$8),ROWS(EN$11:EN366))),"")</f>
        <v/>
      </c>
      <c r="EO366" s="26" t="str">
        <f>IFERROR(INDEX(BK$11:BK$2000,_xlfn.AGGREGATE(15,6,(ROW(BK$11:BK$2000)-ROW(BK$11)+1)/($AU$11:$AU$2000=$DY$8),ROWS(EO$11:EO366))),"")</f>
        <v/>
      </c>
      <c r="EP366" s="26" t="str">
        <f>IFERROR(INDEX(BL$11:BL$2000,_xlfn.AGGREGATE(15,6,(ROW(BL$11:BL$2000)-ROW(BL$11)+1)/($AU$11:$AU$2000=$DY$8),ROWS(EP$11:EP366))),"")</f>
        <v/>
      </c>
      <c r="EQ366" s="26" t="str">
        <f>IFERROR(INDEX(BM$11:BM$2000,_xlfn.AGGREGATE(15,6,(ROW(BM$11:BM$2000)-ROW(BM$11)+1)/($AU$11:$AU$2000=$DY$8),ROWS(EQ$11:EQ366))),"")</f>
        <v/>
      </c>
      <c r="ER366" s="26" t="str">
        <f>IFERROR(INDEX(BN$11:BN$2000,_xlfn.AGGREGATE(15,6,(ROW(BN$11:BN$2000)-ROW(BN$11)+1)/($AU$11:$AU$2000=$DY$8),ROWS(ER$11:ER366))),"")</f>
        <v/>
      </c>
      <c r="ES366" s="26" t="str">
        <f>IFERROR(INDEX(BO$11:BO$2000,_xlfn.AGGREGATE(15,6,(ROW(BO$11:BO$2000)-ROW(BO$11)+1)/($AU$11:$AU$2000=$DY$8),ROWS(ES$11:ES366))),"")</f>
        <v/>
      </c>
      <c r="ET366" s="63" t="str">
        <f>IFERROR(INDEX(BP$11:BP$2000,_xlfn.AGGREGATE(15,6,(ROW(BP$11:BP$2000)-ROW(BP$11)+1)/($AU$11:$AU$2000=$DY$8),ROWS(ET$11:ET366))),"")</f>
        <v/>
      </c>
      <c r="EU366" s="25"/>
      <c r="EX366" s="25"/>
      <c r="EY366" s="25"/>
      <c r="EZ366" s="25"/>
      <c r="FA366" s="25"/>
      <c r="FB366" s="25"/>
      <c r="FC366" s="25"/>
      <c r="FD366" s="25"/>
      <c r="FE366" s="25"/>
      <c r="FF366" s="25"/>
      <c r="FG366" s="25"/>
      <c r="FH366" s="25"/>
      <c r="FI366" s="25"/>
      <c r="FJ366" s="25"/>
      <c r="FK366" s="25"/>
      <c r="FL366" s="25"/>
      <c r="FM366" s="25"/>
      <c r="FN366" s="25"/>
      <c r="FO366" s="25"/>
      <c r="FP366" s="25"/>
      <c r="FQ366" s="25"/>
      <c r="FR366" s="25"/>
      <c r="FS366" s="25"/>
      <c r="FT366" s="25"/>
      <c r="FU366" s="49"/>
      <c r="FV366" s="21"/>
      <c r="FW366" s="25"/>
      <c r="FX366" s="25"/>
      <c r="FY366" s="25"/>
      <c r="FZ366" s="25"/>
      <c r="GA366" s="25"/>
      <c r="GB366" s="25"/>
      <c r="GC366" s="25"/>
      <c r="GD366" s="25"/>
      <c r="GE366" s="25"/>
      <c r="GF366" s="25"/>
      <c r="GG366" s="25"/>
      <c r="GH366" s="25"/>
      <c r="GI366" s="25"/>
      <c r="GJ366" s="25"/>
      <c r="GK366" s="25"/>
      <c r="GL366" s="25"/>
      <c r="GM366" s="25"/>
      <c r="GN366" s="25"/>
    </row>
    <row r="367" spans="14:196" x14ac:dyDescent="0.3">
      <c r="N367" s="2"/>
      <c r="O367" s="25"/>
      <c r="P367" s="25"/>
      <c r="Q367" s="25"/>
      <c r="R367" s="25"/>
      <c r="S367" s="25"/>
      <c r="T367" s="25"/>
      <c r="U367" s="25"/>
      <c r="V367" s="2"/>
      <c r="W367" s="2"/>
      <c r="X367" s="2"/>
      <c r="Y367" s="25"/>
      <c r="Z367" s="25"/>
      <c r="AA367" s="25"/>
      <c r="AB367" s="2"/>
      <c r="AC367" s="25"/>
      <c r="AD367" s="25"/>
      <c r="AE367" s="25"/>
      <c r="AF367" s="25"/>
      <c r="AG367" s="25"/>
      <c r="AH367" s="25"/>
      <c r="AI367" s="25"/>
      <c r="AJ367" s="25"/>
      <c r="AK367" s="25"/>
      <c r="AL367" s="25"/>
      <c r="AM367" s="25"/>
      <c r="AN367" s="25"/>
      <c r="AO367" s="25"/>
      <c r="AP367" s="25"/>
      <c r="AQ367" s="25"/>
      <c r="AR367" s="142"/>
      <c r="AS367" s="1">
        <v>6</v>
      </c>
      <c r="AT367" s="25" t="s">
        <v>122</v>
      </c>
      <c r="AU367" s="4" t="str">
        <f t="shared" si="500"/>
        <v>FAIL</v>
      </c>
      <c r="AV367" s="26">
        <v>3</v>
      </c>
      <c r="AW367" s="26">
        <v>1</v>
      </c>
      <c r="AX367" s="26">
        <v>1</v>
      </c>
      <c r="AY367" s="26">
        <v>3</v>
      </c>
      <c r="AZ367" s="26">
        <v>3</v>
      </c>
      <c r="BA367" s="26">
        <v>1</v>
      </c>
      <c r="BB367" s="26">
        <v>1</v>
      </c>
      <c r="BC367" s="26">
        <v>3</v>
      </c>
      <c r="BD367" s="25">
        <f t="shared" si="501"/>
        <v>240</v>
      </c>
      <c r="BE367" s="25">
        <f t="shared" si="501"/>
        <v>246</v>
      </c>
      <c r="BF367" s="25">
        <f t="shared" si="501"/>
        <v>252</v>
      </c>
      <c r="BG367" s="30">
        <f t="shared" si="501"/>
        <v>6</v>
      </c>
      <c r="BH367" s="25"/>
      <c r="BI367" s="138">
        <f t="shared" si="502"/>
        <v>252</v>
      </c>
      <c r="BJ367" s="138">
        <f t="shared" si="503"/>
        <v>492</v>
      </c>
      <c r="BK367" s="138">
        <f t="shared" si="504"/>
        <v>732</v>
      </c>
      <c r="BL367" s="138">
        <f t="shared" si="505"/>
        <v>984</v>
      </c>
      <c r="BM367" s="138">
        <f t="shared" si="506"/>
        <v>1236</v>
      </c>
      <c r="BN367" s="138">
        <f t="shared" si="507"/>
        <v>1476</v>
      </c>
      <c r="BO367" s="138">
        <f t="shared" si="508"/>
        <v>1716</v>
      </c>
      <c r="BP367" s="138">
        <f t="shared" si="509"/>
        <v>0</v>
      </c>
      <c r="BQ367" s="25"/>
      <c r="BR367" s="26" t="str">
        <f t="shared" si="492"/>
        <v>yes3</v>
      </c>
      <c r="BS367" s="26" t="str">
        <f t="shared" si="462"/>
        <v>Int</v>
      </c>
      <c r="BT367" s="25"/>
      <c r="BU367" s="25"/>
      <c r="BV367" s="1">
        <f t="shared" si="510"/>
        <v>0</v>
      </c>
      <c r="BW367" s="1">
        <f t="shared" si="510"/>
        <v>0</v>
      </c>
      <c r="BX367" s="1">
        <f t="shared" si="510"/>
        <v>0</v>
      </c>
      <c r="BY367" s="1">
        <f t="shared" si="510"/>
        <v>0</v>
      </c>
      <c r="BZ367" s="1">
        <f t="shared" si="510"/>
        <v>0</v>
      </c>
      <c r="CA367" s="1">
        <f t="shared" si="510"/>
        <v>0</v>
      </c>
      <c r="CB367" s="1">
        <f t="shared" si="510"/>
        <v>1</v>
      </c>
      <c r="CC367" s="1">
        <f t="shared" si="510"/>
        <v>0</v>
      </c>
      <c r="CD367" s="1">
        <f t="shared" si="510"/>
        <v>0</v>
      </c>
      <c r="CE367" s="1">
        <f t="shared" si="510"/>
        <v>0</v>
      </c>
      <c r="CF367" s="1">
        <f t="shared" si="511"/>
        <v>0</v>
      </c>
      <c r="CG367" s="1">
        <f t="shared" si="511"/>
        <v>0</v>
      </c>
      <c r="CH367" s="1">
        <f t="shared" si="511"/>
        <v>1</v>
      </c>
      <c r="CI367" s="1">
        <f t="shared" si="511"/>
        <v>0</v>
      </c>
      <c r="CJ367" s="1">
        <f t="shared" si="511"/>
        <v>0</v>
      </c>
      <c r="CK367" s="1">
        <f t="shared" si="511"/>
        <v>0</v>
      </c>
      <c r="CL367" s="1">
        <f t="shared" si="511"/>
        <v>0</v>
      </c>
      <c r="CM367" s="1">
        <f t="shared" si="511"/>
        <v>0</v>
      </c>
      <c r="CN367" s="1">
        <f t="shared" si="511"/>
        <v>0</v>
      </c>
      <c r="CO367" s="1">
        <f t="shared" si="511"/>
        <v>0</v>
      </c>
      <c r="CP367" s="1">
        <f t="shared" si="512"/>
        <v>0</v>
      </c>
      <c r="CQ367" s="1">
        <f t="shared" si="512"/>
        <v>0</v>
      </c>
      <c r="CR367" s="1">
        <f t="shared" si="512"/>
        <v>0</v>
      </c>
      <c r="CS367" s="1">
        <f t="shared" si="512"/>
        <v>0</v>
      </c>
      <c r="CT367" s="1">
        <f t="shared" si="512"/>
        <v>0</v>
      </c>
      <c r="CU367" s="1">
        <f t="shared" si="512"/>
        <v>0</v>
      </c>
      <c r="CV367" s="1">
        <f t="shared" si="512"/>
        <v>0</v>
      </c>
      <c r="CW367" s="1">
        <f t="shared" si="512"/>
        <v>0</v>
      </c>
      <c r="CX367" s="1">
        <f t="shared" si="512"/>
        <v>0</v>
      </c>
      <c r="CY367" s="1">
        <f t="shared" si="512"/>
        <v>0</v>
      </c>
      <c r="CZ367" s="1">
        <f t="shared" si="513"/>
        <v>0</v>
      </c>
      <c r="DA367" s="1">
        <f t="shared" si="513"/>
        <v>0</v>
      </c>
      <c r="DB367" s="1">
        <f t="shared" si="513"/>
        <v>0</v>
      </c>
      <c r="DC367" s="1">
        <f t="shared" si="513"/>
        <v>0</v>
      </c>
      <c r="DD367" s="1">
        <f t="shared" si="513"/>
        <v>0</v>
      </c>
      <c r="DE367" s="1">
        <f t="shared" si="513"/>
        <v>0</v>
      </c>
      <c r="DF367" s="1">
        <f t="shared" si="513"/>
        <v>0</v>
      </c>
      <c r="DG367" s="1">
        <f t="shared" si="513"/>
        <v>0</v>
      </c>
      <c r="DH367" s="1">
        <f t="shared" si="513"/>
        <v>0</v>
      </c>
      <c r="DI367" s="1">
        <f t="shared" si="513"/>
        <v>0</v>
      </c>
      <c r="DJ367" s="1">
        <f t="shared" si="514"/>
        <v>0</v>
      </c>
      <c r="DK367" s="1">
        <f t="shared" si="514"/>
        <v>0</v>
      </c>
      <c r="DL367" s="1">
        <f t="shared" si="514"/>
        <v>0</v>
      </c>
      <c r="DM367" s="1">
        <f t="shared" si="514"/>
        <v>1</v>
      </c>
      <c r="DN367" s="1">
        <f t="shared" si="514"/>
        <v>0</v>
      </c>
      <c r="DO367" s="1">
        <f t="shared" si="514"/>
        <v>0</v>
      </c>
      <c r="DP367" s="25"/>
      <c r="DS367" s="26"/>
      <c r="DT367" s="26"/>
      <c r="DU367" s="142"/>
      <c r="DV367" s="26"/>
      <c r="DW367" s="48">
        <v>354</v>
      </c>
      <c r="DX367" s="26" t="str">
        <f>IFERROR(INDEX(AT$11:AT$2000,_xlfn.AGGREGATE(15,6,(ROW(AT$11:AT$2000)-ROW(AT$11)+1)/($AU$11:$AU$2000=$DY$8),ROWS(DX$11:DX367))),"")</f>
        <v/>
      </c>
      <c r="DY367" s="4" t="str">
        <f>IFERROR(INDEX(AU$11:AU$2000,_xlfn.AGGREGATE(15,6,(ROW(AU$11:AU$2000)-ROW(AU$11)+1)/($AU$11:$AU$2000=$DY$8),ROWS(DY$11:DY367))),"")</f>
        <v/>
      </c>
      <c r="DZ367" s="26" t="str">
        <f>IFERROR(INDEX(AV$11:AV$2000,_xlfn.AGGREGATE(15,6,(ROW(AV$11:AV$2000)-ROW(AV$11)+1)/($AU$11:$AU$2000=$DY$8),ROWS(DZ$11:DZ367))),"")</f>
        <v/>
      </c>
      <c r="EA367" s="26" t="str">
        <f>IFERROR(INDEX(AW$11:AW$2000,_xlfn.AGGREGATE(15,6,(ROW(AW$11:AW$2000)-ROW(AW$11)+1)/($AU$11:$AU$2000=$DY$8),ROWS(EA$11:EA367))),"")</f>
        <v/>
      </c>
      <c r="EB367" s="26" t="str">
        <f>IFERROR(INDEX(AX$11:AX$2000,_xlfn.AGGREGATE(15,6,(ROW(AX$11:AX$2000)-ROW(AX$11)+1)/($AU$11:$AU$2000=$DY$8),ROWS(EB$11:EB367))),"")</f>
        <v/>
      </c>
      <c r="EC367" s="26" t="str">
        <f>IFERROR(INDEX(AY$11:AY$2000,_xlfn.AGGREGATE(15,6,(ROW(AY$11:AY$2000)-ROW(AY$11)+1)/($AU$11:$AU$2000=$DY$8),ROWS(EC$11:EC367))),"")</f>
        <v/>
      </c>
      <c r="ED367" s="26" t="str">
        <f>IFERROR(INDEX(AZ$11:AZ$2000,_xlfn.AGGREGATE(15,6,(ROW(AZ$11:AZ$2000)-ROW(AZ$11)+1)/($AU$11:$AU$2000=$DY$8),ROWS(ED$11:ED367))),"")</f>
        <v/>
      </c>
      <c r="EE367" s="26" t="str">
        <f>IFERROR(INDEX(BA$11:BA$2000,_xlfn.AGGREGATE(15,6,(ROW(BA$11:BA$2000)-ROW(BA$11)+1)/($AU$11:$AU$2000=$DY$8),ROWS(EE$11:EE367))),"")</f>
        <v/>
      </c>
      <c r="EF367" s="26" t="str">
        <f>IFERROR(INDEX(BB$11:BB$2000,_xlfn.AGGREGATE(15,6,(ROW(BB$11:BB$2000)-ROW(BB$11)+1)/($AU$11:$AU$2000=$DY$8),ROWS(EF$11:EF367))),"")</f>
        <v/>
      </c>
      <c r="EG367" s="26" t="str">
        <f>IFERROR(INDEX(BC$11:BC$2000,_xlfn.AGGREGATE(15,6,(ROW(BC$11:BC$2000)-ROW(BC$11)+1)/($AU$11:$AU$2000=$DY$8),ROWS(EG$11:EG367))),"")</f>
        <v/>
      </c>
      <c r="EH367" s="26" t="str">
        <f>IFERROR(INDEX(BD$11:BD$2000,_xlfn.AGGREGATE(15,6,(ROW(BD$11:BD$2000)-ROW(BD$11)+1)/($AU$11:$AU$2000=$DY$8),ROWS(EH$11:EH367))),"")</f>
        <v/>
      </c>
      <c r="EI367" s="26" t="str">
        <f>IFERROR(INDEX(BE$11:BE$2000,_xlfn.AGGREGATE(15,6,(ROW(BE$11:BE$2000)-ROW(BE$11)+1)/($AU$11:$AU$2000=$DY$8),ROWS(EI$11:EI367))),"")</f>
        <v/>
      </c>
      <c r="EJ367" s="26" t="str">
        <f>IFERROR(INDEX(BF$11:BF$2000,_xlfn.AGGREGATE(15,6,(ROW(BF$11:BF$2000)-ROW(BF$11)+1)/($AU$11:$AU$2000=$DY$8),ROWS(EJ$11:EJ367))),"")</f>
        <v/>
      </c>
      <c r="EK367" s="26" t="str">
        <f>IFERROR(INDEX(BG$11:BG$2000,_xlfn.AGGREGATE(15,6,(ROW(BG$11:BG$2000)-ROW(BG$11)+1)/($AU$11:$AU$2000=$DY$8),ROWS(EK$11:EK367))),"")</f>
        <v/>
      </c>
      <c r="EL367" s="26" t="str">
        <f>IFERROR(INDEX(BH$11:BH$2000,_xlfn.AGGREGATE(15,6,(ROW(BH$11:BH$2000)-ROW(BH$11)+1)/($AU$11:$AU$2000=$DY$8),ROWS(EL$11:EL367))),"")</f>
        <v/>
      </c>
      <c r="EM367" s="26" t="str">
        <f>IFERROR(INDEX(BI$11:BI$2000,_xlfn.AGGREGATE(15,6,(ROW(BI$11:BI$2000)-ROW(BI$11)+1)/($AU$11:$AU$2000=$DY$8),ROWS(EM$11:EM367))),"")</f>
        <v/>
      </c>
      <c r="EN367" s="26" t="str">
        <f>IFERROR(INDEX(BJ$11:BJ$2000,_xlfn.AGGREGATE(15,6,(ROW(BJ$11:BJ$2000)-ROW(BJ$11)+1)/($AU$11:$AU$2000=$DY$8),ROWS(EN$11:EN367))),"")</f>
        <v/>
      </c>
      <c r="EO367" s="26" t="str">
        <f>IFERROR(INDEX(BK$11:BK$2000,_xlfn.AGGREGATE(15,6,(ROW(BK$11:BK$2000)-ROW(BK$11)+1)/($AU$11:$AU$2000=$DY$8),ROWS(EO$11:EO367))),"")</f>
        <v/>
      </c>
      <c r="EP367" s="26" t="str">
        <f>IFERROR(INDEX(BL$11:BL$2000,_xlfn.AGGREGATE(15,6,(ROW(BL$11:BL$2000)-ROW(BL$11)+1)/($AU$11:$AU$2000=$DY$8),ROWS(EP$11:EP367))),"")</f>
        <v/>
      </c>
      <c r="EQ367" s="26" t="str">
        <f>IFERROR(INDEX(BM$11:BM$2000,_xlfn.AGGREGATE(15,6,(ROW(BM$11:BM$2000)-ROW(BM$11)+1)/($AU$11:$AU$2000=$DY$8),ROWS(EQ$11:EQ367))),"")</f>
        <v/>
      </c>
      <c r="ER367" s="26" t="str">
        <f>IFERROR(INDEX(BN$11:BN$2000,_xlfn.AGGREGATE(15,6,(ROW(BN$11:BN$2000)-ROW(BN$11)+1)/($AU$11:$AU$2000=$DY$8),ROWS(ER$11:ER367))),"")</f>
        <v/>
      </c>
      <c r="ES367" s="26" t="str">
        <f>IFERROR(INDEX(BO$11:BO$2000,_xlfn.AGGREGATE(15,6,(ROW(BO$11:BO$2000)-ROW(BO$11)+1)/($AU$11:$AU$2000=$DY$8),ROWS(ES$11:ES367))),"")</f>
        <v/>
      </c>
      <c r="ET367" s="63" t="str">
        <f>IFERROR(INDEX(BP$11:BP$2000,_xlfn.AGGREGATE(15,6,(ROW(BP$11:BP$2000)-ROW(BP$11)+1)/($AU$11:$AU$2000=$DY$8),ROWS(ET$11:ET367))),"")</f>
        <v/>
      </c>
      <c r="EU367" s="25"/>
      <c r="EX367" s="25"/>
      <c r="EY367" s="25"/>
      <c r="EZ367" s="25"/>
      <c r="FA367" s="25"/>
      <c r="FB367" s="25"/>
      <c r="FC367" s="25"/>
      <c r="FD367" s="25"/>
      <c r="FE367" s="25"/>
      <c r="FF367" s="25"/>
      <c r="FG367" s="25"/>
      <c r="FH367" s="25"/>
      <c r="FI367" s="25"/>
      <c r="FJ367" s="25"/>
      <c r="FK367" s="25"/>
      <c r="FL367" s="25"/>
      <c r="FM367" s="25"/>
      <c r="FN367" s="25"/>
      <c r="FO367" s="25"/>
      <c r="FP367" s="25"/>
      <c r="FQ367" s="25"/>
      <c r="FR367" s="25"/>
      <c r="FS367" s="25"/>
      <c r="FT367" s="25"/>
      <c r="FU367" s="49"/>
      <c r="FV367" s="21"/>
      <c r="FW367" s="25"/>
      <c r="FX367" s="25"/>
      <c r="FY367" s="25"/>
      <c r="FZ367" s="25"/>
      <c r="GA367" s="25"/>
      <c r="GB367" s="25"/>
      <c r="GC367" s="25"/>
      <c r="GD367" s="25"/>
      <c r="GE367" s="25"/>
      <c r="GF367" s="25"/>
      <c r="GG367" s="25"/>
      <c r="GH367" s="25"/>
      <c r="GI367" s="25"/>
      <c r="GJ367" s="25"/>
      <c r="GK367" s="25"/>
      <c r="GL367" s="25"/>
      <c r="GM367" s="25"/>
      <c r="GN367" s="25"/>
    </row>
    <row r="368" spans="14:196" x14ac:dyDescent="0.3">
      <c r="N368" s="2"/>
      <c r="O368" s="25"/>
      <c r="P368" s="25"/>
      <c r="Q368" s="25"/>
      <c r="R368" s="25"/>
      <c r="S368" s="25"/>
      <c r="T368" s="25"/>
      <c r="U368" s="25"/>
      <c r="V368" s="2"/>
      <c r="W368" s="2"/>
      <c r="X368" s="2"/>
      <c r="Y368" s="25"/>
      <c r="Z368" s="25"/>
      <c r="AA368" s="25"/>
      <c r="AB368" s="2"/>
      <c r="AC368" s="25"/>
      <c r="AD368" s="25"/>
      <c r="AE368" s="25"/>
      <c r="AF368" s="25"/>
      <c r="AG368" s="25"/>
      <c r="AH368" s="25"/>
      <c r="AI368" s="25"/>
      <c r="AJ368" s="25"/>
      <c r="AK368" s="25"/>
      <c r="AL368" s="25"/>
      <c r="AM368" s="25"/>
      <c r="AN368" s="25"/>
      <c r="AO368" s="25"/>
      <c r="AP368" s="25"/>
      <c r="AQ368" s="25"/>
      <c r="AR368" s="142"/>
      <c r="AS368" s="1">
        <v>7</v>
      </c>
      <c r="AT368" s="25" t="s">
        <v>122</v>
      </c>
      <c r="AU368" s="4" t="str">
        <f t="shared" si="500"/>
        <v>FAIL</v>
      </c>
      <c r="AV368" s="26">
        <v>3</v>
      </c>
      <c r="AW368" s="26">
        <v>1</v>
      </c>
      <c r="AX368" s="26">
        <v>1</v>
      </c>
      <c r="AY368" s="26">
        <v>3</v>
      </c>
      <c r="AZ368" s="26">
        <v>3</v>
      </c>
      <c r="BA368" s="26">
        <v>1</v>
      </c>
      <c r="BB368" s="26">
        <v>1</v>
      </c>
      <c r="BC368" s="26">
        <v>3</v>
      </c>
      <c r="BD368" s="25">
        <f t="shared" si="501"/>
        <v>239</v>
      </c>
      <c r="BE368" s="25">
        <f t="shared" si="501"/>
        <v>246</v>
      </c>
      <c r="BF368" s="25">
        <f t="shared" si="501"/>
        <v>253</v>
      </c>
      <c r="BG368" s="30">
        <f t="shared" si="501"/>
        <v>7</v>
      </c>
      <c r="BH368" s="25"/>
      <c r="BI368" s="138">
        <f t="shared" si="502"/>
        <v>253</v>
      </c>
      <c r="BJ368" s="138">
        <f t="shared" si="503"/>
        <v>492</v>
      </c>
      <c r="BK368" s="138">
        <f t="shared" si="504"/>
        <v>731</v>
      </c>
      <c r="BL368" s="138">
        <f t="shared" si="505"/>
        <v>984</v>
      </c>
      <c r="BM368" s="138">
        <f t="shared" si="506"/>
        <v>1237</v>
      </c>
      <c r="BN368" s="138">
        <f t="shared" si="507"/>
        <v>1476</v>
      </c>
      <c r="BO368" s="138">
        <f t="shared" si="508"/>
        <v>1715</v>
      </c>
      <c r="BP368" s="138">
        <f t="shared" si="509"/>
        <v>0</v>
      </c>
      <c r="BQ368" s="25"/>
      <c r="BR368" s="26" t="str">
        <f t="shared" si="492"/>
        <v>yes3</v>
      </c>
      <c r="BS368" s="26" t="str">
        <f t="shared" si="462"/>
        <v>Int</v>
      </c>
      <c r="BT368" s="25"/>
      <c r="BU368" s="25"/>
      <c r="BV368" s="1">
        <f t="shared" si="510"/>
        <v>0</v>
      </c>
      <c r="BW368" s="1">
        <f t="shared" si="510"/>
        <v>0</v>
      </c>
      <c r="BX368" s="1">
        <f t="shared" si="510"/>
        <v>0</v>
      </c>
      <c r="BY368" s="1">
        <f t="shared" si="510"/>
        <v>0</v>
      </c>
      <c r="BZ368" s="1">
        <f t="shared" si="510"/>
        <v>0</v>
      </c>
      <c r="CA368" s="1">
        <f t="shared" si="510"/>
        <v>0</v>
      </c>
      <c r="CB368" s="1">
        <f t="shared" si="510"/>
        <v>1</v>
      </c>
      <c r="CC368" s="1">
        <f t="shared" si="510"/>
        <v>0</v>
      </c>
      <c r="CD368" s="1">
        <f t="shared" si="510"/>
        <v>0</v>
      </c>
      <c r="CE368" s="1">
        <f t="shared" si="510"/>
        <v>0</v>
      </c>
      <c r="CF368" s="1">
        <f t="shared" si="511"/>
        <v>0</v>
      </c>
      <c r="CG368" s="1">
        <f t="shared" si="511"/>
        <v>0</v>
      </c>
      <c r="CH368" s="1">
        <f t="shared" si="511"/>
        <v>1</v>
      </c>
      <c r="CI368" s="1">
        <f t="shared" si="511"/>
        <v>0</v>
      </c>
      <c r="CJ368" s="1">
        <f t="shared" si="511"/>
        <v>0</v>
      </c>
      <c r="CK368" s="1">
        <f t="shared" si="511"/>
        <v>0</v>
      </c>
      <c r="CL368" s="1">
        <f t="shared" si="511"/>
        <v>0</v>
      </c>
      <c r="CM368" s="1">
        <f t="shared" si="511"/>
        <v>0</v>
      </c>
      <c r="CN368" s="1">
        <f t="shared" si="511"/>
        <v>1</v>
      </c>
      <c r="CO368" s="1">
        <f t="shared" si="511"/>
        <v>0</v>
      </c>
      <c r="CP368" s="1">
        <f t="shared" si="512"/>
        <v>0</v>
      </c>
      <c r="CQ368" s="1">
        <f t="shared" si="512"/>
        <v>0</v>
      </c>
      <c r="CR368" s="1">
        <f t="shared" si="512"/>
        <v>0</v>
      </c>
      <c r="CS368" s="1">
        <f t="shared" si="512"/>
        <v>0</v>
      </c>
      <c r="CT368" s="1">
        <f t="shared" si="512"/>
        <v>0</v>
      </c>
      <c r="CU368" s="1">
        <f t="shared" si="512"/>
        <v>0</v>
      </c>
      <c r="CV368" s="1">
        <f t="shared" si="512"/>
        <v>0</v>
      </c>
      <c r="CW368" s="1">
        <f t="shared" si="512"/>
        <v>0</v>
      </c>
      <c r="CX368" s="1">
        <f t="shared" si="512"/>
        <v>0</v>
      </c>
      <c r="CY368" s="1">
        <f t="shared" si="512"/>
        <v>0</v>
      </c>
      <c r="CZ368" s="1">
        <f t="shared" si="513"/>
        <v>0</v>
      </c>
      <c r="DA368" s="1">
        <f t="shared" si="513"/>
        <v>0</v>
      </c>
      <c r="DB368" s="1">
        <f t="shared" si="513"/>
        <v>0</v>
      </c>
      <c r="DC368" s="1">
        <f t="shared" si="513"/>
        <v>0</v>
      </c>
      <c r="DD368" s="1">
        <f t="shared" si="513"/>
        <v>0</v>
      </c>
      <c r="DE368" s="1">
        <f t="shared" si="513"/>
        <v>0</v>
      </c>
      <c r="DF368" s="1">
        <f t="shared" si="513"/>
        <v>0</v>
      </c>
      <c r="DG368" s="1">
        <f t="shared" si="513"/>
        <v>0</v>
      </c>
      <c r="DH368" s="1">
        <f t="shared" si="513"/>
        <v>0</v>
      </c>
      <c r="DI368" s="1">
        <f t="shared" si="513"/>
        <v>0</v>
      </c>
      <c r="DJ368" s="1">
        <f t="shared" si="514"/>
        <v>0</v>
      </c>
      <c r="DK368" s="1">
        <f t="shared" si="514"/>
        <v>0</v>
      </c>
      <c r="DL368" s="1">
        <f t="shared" si="514"/>
        <v>0</v>
      </c>
      <c r="DM368" s="1">
        <f t="shared" si="514"/>
        <v>1</v>
      </c>
      <c r="DN368" s="1">
        <f t="shared" si="514"/>
        <v>0</v>
      </c>
      <c r="DO368" s="1">
        <f t="shared" si="514"/>
        <v>0</v>
      </c>
      <c r="DP368" s="25"/>
      <c r="DS368" s="26"/>
      <c r="DT368" s="26"/>
      <c r="DU368" s="142"/>
      <c r="DV368" s="26"/>
      <c r="DW368" s="48">
        <v>355</v>
      </c>
      <c r="DX368" s="26" t="str">
        <f>IFERROR(INDEX(AT$11:AT$2000,_xlfn.AGGREGATE(15,6,(ROW(AT$11:AT$2000)-ROW(AT$11)+1)/($AU$11:$AU$2000=$DY$8),ROWS(DX$11:DX368))),"")</f>
        <v/>
      </c>
      <c r="DY368" s="4" t="str">
        <f>IFERROR(INDEX(AU$11:AU$2000,_xlfn.AGGREGATE(15,6,(ROW(AU$11:AU$2000)-ROW(AU$11)+1)/($AU$11:$AU$2000=$DY$8),ROWS(DY$11:DY368))),"")</f>
        <v/>
      </c>
      <c r="DZ368" s="26" t="str">
        <f>IFERROR(INDEX(AV$11:AV$2000,_xlfn.AGGREGATE(15,6,(ROW(AV$11:AV$2000)-ROW(AV$11)+1)/($AU$11:$AU$2000=$DY$8),ROWS(DZ$11:DZ368))),"")</f>
        <v/>
      </c>
      <c r="EA368" s="26" t="str">
        <f>IFERROR(INDEX(AW$11:AW$2000,_xlfn.AGGREGATE(15,6,(ROW(AW$11:AW$2000)-ROW(AW$11)+1)/($AU$11:$AU$2000=$DY$8),ROWS(EA$11:EA368))),"")</f>
        <v/>
      </c>
      <c r="EB368" s="26" t="str">
        <f>IFERROR(INDEX(AX$11:AX$2000,_xlfn.AGGREGATE(15,6,(ROW(AX$11:AX$2000)-ROW(AX$11)+1)/($AU$11:$AU$2000=$DY$8),ROWS(EB$11:EB368))),"")</f>
        <v/>
      </c>
      <c r="EC368" s="26" t="str">
        <f>IFERROR(INDEX(AY$11:AY$2000,_xlfn.AGGREGATE(15,6,(ROW(AY$11:AY$2000)-ROW(AY$11)+1)/($AU$11:$AU$2000=$DY$8),ROWS(EC$11:EC368))),"")</f>
        <v/>
      </c>
      <c r="ED368" s="26" t="str">
        <f>IFERROR(INDEX(AZ$11:AZ$2000,_xlfn.AGGREGATE(15,6,(ROW(AZ$11:AZ$2000)-ROW(AZ$11)+1)/($AU$11:$AU$2000=$DY$8),ROWS(ED$11:ED368))),"")</f>
        <v/>
      </c>
      <c r="EE368" s="26" t="str">
        <f>IFERROR(INDEX(BA$11:BA$2000,_xlfn.AGGREGATE(15,6,(ROW(BA$11:BA$2000)-ROW(BA$11)+1)/($AU$11:$AU$2000=$DY$8),ROWS(EE$11:EE368))),"")</f>
        <v/>
      </c>
      <c r="EF368" s="26" t="str">
        <f>IFERROR(INDEX(BB$11:BB$2000,_xlfn.AGGREGATE(15,6,(ROW(BB$11:BB$2000)-ROW(BB$11)+1)/($AU$11:$AU$2000=$DY$8),ROWS(EF$11:EF368))),"")</f>
        <v/>
      </c>
      <c r="EG368" s="26" t="str">
        <f>IFERROR(INDEX(BC$11:BC$2000,_xlfn.AGGREGATE(15,6,(ROW(BC$11:BC$2000)-ROW(BC$11)+1)/($AU$11:$AU$2000=$DY$8),ROWS(EG$11:EG368))),"")</f>
        <v/>
      </c>
      <c r="EH368" s="26" t="str">
        <f>IFERROR(INDEX(BD$11:BD$2000,_xlfn.AGGREGATE(15,6,(ROW(BD$11:BD$2000)-ROW(BD$11)+1)/($AU$11:$AU$2000=$DY$8),ROWS(EH$11:EH368))),"")</f>
        <v/>
      </c>
      <c r="EI368" s="26" t="str">
        <f>IFERROR(INDEX(BE$11:BE$2000,_xlfn.AGGREGATE(15,6,(ROW(BE$11:BE$2000)-ROW(BE$11)+1)/($AU$11:$AU$2000=$DY$8),ROWS(EI$11:EI368))),"")</f>
        <v/>
      </c>
      <c r="EJ368" s="26" t="str">
        <f>IFERROR(INDEX(BF$11:BF$2000,_xlfn.AGGREGATE(15,6,(ROW(BF$11:BF$2000)-ROW(BF$11)+1)/($AU$11:$AU$2000=$DY$8),ROWS(EJ$11:EJ368))),"")</f>
        <v/>
      </c>
      <c r="EK368" s="26" t="str">
        <f>IFERROR(INDEX(BG$11:BG$2000,_xlfn.AGGREGATE(15,6,(ROW(BG$11:BG$2000)-ROW(BG$11)+1)/($AU$11:$AU$2000=$DY$8),ROWS(EK$11:EK368))),"")</f>
        <v/>
      </c>
      <c r="EL368" s="26" t="str">
        <f>IFERROR(INDEX(BH$11:BH$2000,_xlfn.AGGREGATE(15,6,(ROW(BH$11:BH$2000)-ROW(BH$11)+1)/($AU$11:$AU$2000=$DY$8),ROWS(EL$11:EL368))),"")</f>
        <v/>
      </c>
      <c r="EM368" s="26" t="str">
        <f>IFERROR(INDEX(BI$11:BI$2000,_xlfn.AGGREGATE(15,6,(ROW(BI$11:BI$2000)-ROW(BI$11)+1)/($AU$11:$AU$2000=$DY$8),ROWS(EM$11:EM368))),"")</f>
        <v/>
      </c>
      <c r="EN368" s="26" t="str">
        <f>IFERROR(INDEX(BJ$11:BJ$2000,_xlfn.AGGREGATE(15,6,(ROW(BJ$11:BJ$2000)-ROW(BJ$11)+1)/($AU$11:$AU$2000=$DY$8),ROWS(EN$11:EN368))),"")</f>
        <v/>
      </c>
      <c r="EO368" s="26" t="str">
        <f>IFERROR(INDEX(BK$11:BK$2000,_xlfn.AGGREGATE(15,6,(ROW(BK$11:BK$2000)-ROW(BK$11)+1)/($AU$11:$AU$2000=$DY$8),ROWS(EO$11:EO368))),"")</f>
        <v/>
      </c>
      <c r="EP368" s="26" t="str">
        <f>IFERROR(INDEX(BL$11:BL$2000,_xlfn.AGGREGATE(15,6,(ROW(BL$11:BL$2000)-ROW(BL$11)+1)/($AU$11:$AU$2000=$DY$8),ROWS(EP$11:EP368))),"")</f>
        <v/>
      </c>
      <c r="EQ368" s="26" t="str">
        <f>IFERROR(INDEX(BM$11:BM$2000,_xlfn.AGGREGATE(15,6,(ROW(BM$11:BM$2000)-ROW(BM$11)+1)/($AU$11:$AU$2000=$DY$8),ROWS(EQ$11:EQ368))),"")</f>
        <v/>
      </c>
      <c r="ER368" s="26" t="str">
        <f>IFERROR(INDEX(BN$11:BN$2000,_xlfn.AGGREGATE(15,6,(ROW(BN$11:BN$2000)-ROW(BN$11)+1)/($AU$11:$AU$2000=$DY$8),ROWS(ER$11:ER368))),"")</f>
        <v/>
      </c>
      <c r="ES368" s="26" t="str">
        <f>IFERROR(INDEX(BO$11:BO$2000,_xlfn.AGGREGATE(15,6,(ROW(BO$11:BO$2000)-ROW(BO$11)+1)/($AU$11:$AU$2000=$DY$8),ROWS(ES$11:ES368))),"")</f>
        <v/>
      </c>
      <c r="ET368" s="63" t="str">
        <f>IFERROR(INDEX(BP$11:BP$2000,_xlfn.AGGREGATE(15,6,(ROW(BP$11:BP$2000)-ROW(BP$11)+1)/($AU$11:$AU$2000=$DY$8),ROWS(ET$11:ET368))),"")</f>
        <v/>
      </c>
      <c r="EU368" s="25"/>
      <c r="EX368" s="25"/>
      <c r="EY368" s="25"/>
      <c r="EZ368" s="25"/>
      <c r="FA368" s="25"/>
      <c r="FB368" s="25"/>
      <c r="FC368" s="25"/>
      <c r="FD368" s="25"/>
      <c r="FE368" s="25"/>
      <c r="FF368" s="25"/>
      <c r="FG368" s="25"/>
      <c r="FH368" s="25"/>
      <c r="FI368" s="25"/>
      <c r="FJ368" s="25"/>
      <c r="FK368" s="25"/>
      <c r="FL368" s="25"/>
      <c r="FM368" s="25"/>
      <c r="FN368" s="25"/>
      <c r="FO368" s="25"/>
      <c r="FP368" s="25"/>
      <c r="FQ368" s="25"/>
      <c r="FR368" s="25"/>
      <c r="FS368" s="25"/>
      <c r="FT368" s="25"/>
      <c r="FU368" s="49"/>
      <c r="FV368" s="21"/>
      <c r="FW368" s="25"/>
      <c r="FX368" s="25"/>
      <c r="FY368" s="25"/>
      <c r="FZ368" s="25"/>
      <c r="GA368" s="25"/>
      <c r="GB368" s="25"/>
      <c r="GC368" s="25"/>
      <c r="GD368" s="25"/>
      <c r="GE368" s="25"/>
      <c r="GF368" s="25"/>
      <c r="GG368" s="25"/>
      <c r="GH368" s="25"/>
      <c r="GI368" s="25"/>
      <c r="GJ368" s="25"/>
      <c r="GK368" s="25"/>
      <c r="GL368" s="25"/>
      <c r="GM368" s="25"/>
      <c r="GN368" s="25"/>
    </row>
    <row r="369" spans="14:196" x14ac:dyDescent="0.3">
      <c r="N369" s="2"/>
      <c r="O369" s="25"/>
      <c r="P369" s="25"/>
      <c r="Q369" s="25"/>
      <c r="R369" s="25"/>
      <c r="S369" s="25"/>
      <c r="T369" s="25"/>
      <c r="U369" s="25"/>
      <c r="V369" s="2"/>
      <c r="W369" s="2"/>
      <c r="X369" s="2"/>
      <c r="Y369" s="25"/>
      <c r="Z369" s="25"/>
      <c r="AA369" s="25"/>
      <c r="AB369" s="2"/>
      <c r="AC369" s="25"/>
      <c r="AD369" s="25"/>
      <c r="AE369" s="25"/>
      <c r="AF369" s="25"/>
      <c r="AG369" s="25"/>
      <c r="AH369" s="25"/>
      <c r="AI369" s="25"/>
      <c r="AJ369" s="25"/>
      <c r="AK369" s="25"/>
      <c r="AL369" s="25"/>
      <c r="AM369" s="25"/>
      <c r="AN369" s="25"/>
      <c r="AO369" s="25"/>
      <c r="AP369" s="25"/>
      <c r="AQ369" s="25"/>
      <c r="AR369" s="142"/>
      <c r="AS369" s="1">
        <v>8</v>
      </c>
      <c r="AT369" s="25" t="s">
        <v>122</v>
      </c>
      <c r="AU369" s="4" t="str">
        <f t="shared" si="500"/>
        <v>FAIL</v>
      </c>
      <c r="AV369" s="26">
        <v>3</v>
      </c>
      <c r="AW369" s="26">
        <v>1</v>
      </c>
      <c r="AX369" s="26">
        <v>1</v>
      </c>
      <c r="AY369" s="26">
        <v>3</v>
      </c>
      <c r="AZ369" s="26">
        <v>3</v>
      </c>
      <c r="BA369" s="26">
        <v>1</v>
      </c>
      <c r="BB369" s="26">
        <v>1</v>
      </c>
      <c r="BC369" s="26">
        <v>3</v>
      </c>
      <c r="BD369" s="25">
        <f t="shared" si="501"/>
        <v>238</v>
      </c>
      <c r="BE369" s="25">
        <f t="shared" si="501"/>
        <v>246</v>
      </c>
      <c r="BF369" s="25">
        <f t="shared" si="501"/>
        <v>254</v>
      </c>
      <c r="BG369" s="30">
        <f t="shared" si="501"/>
        <v>8</v>
      </c>
      <c r="BH369" s="25"/>
      <c r="BI369" s="138">
        <f t="shared" si="502"/>
        <v>254</v>
      </c>
      <c r="BJ369" s="138">
        <f t="shared" si="503"/>
        <v>492</v>
      </c>
      <c r="BK369" s="138">
        <f t="shared" si="504"/>
        <v>730</v>
      </c>
      <c r="BL369" s="138">
        <f t="shared" si="505"/>
        <v>984</v>
      </c>
      <c r="BM369" s="138">
        <f t="shared" si="506"/>
        <v>1238</v>
      </c>
      <c r="BN369" s="138">
        <f t="shared" si="507"/>
        <v>1476</v>
      </c>
      <c r="BO369" s="138">
        <f t="shared" si="508"/>
        <v>1714</v>
      </c>
      <c r="BP369" s="138">
        <f t="shared" si="509"/>
        <v>0</v>
      </c>
      <c r="BQ369" s="25"/>
      <c r="BR369" s="26" t="str">
        <f t="shared" si="492"/>
        <v>yes3</v>
      </c>
      <c r="BS369" s="26" t="str">
        <f t="shared" si="462"/>
        <v>Int</v>
      </c>
      <c r="BT369" s="25"/>
      <c r="BU369" s="25"/>
      <c r="BV369" s="1">
        <f t="shared" si="510"/>
        <v>0</v>
      </c>
      <c r="BW369" s="1">
        <f t="shared" si="510"/>
        <v>0</v>
      </c>
      <c r="BX369" s="1">
        <f t="shared" si="510"/>
        <v>0</v>
      </c>
      <c r="BY369" s="1">
        <f t="shared" si="510"/>
        <v>0</v>
      </c>
      <c r="BZ369" s="1">
        <f t="shared" si="510"/>
        <v>0</v>
      </c>
      <c r="CA369" s="1">
        <f t="shared" si="510"/>
        <v>0</v>
      </c>
      <c r="CB369" s="1">
        <f t="shared" si="510"/>
        <v>1</v>
      </c>
      <c r="CC369" s="1">
        <f t="shared" si="510"/>
        <v>0</v>
      </c>
      <c r="CD369" s="1">
        <f t="shared" si="510"/>
        <v>0</v>
      </c>
      <c r="CE369" s="1">
        <f t="shared" si="510"/>
        <v>0</v>
      </c>
      <c r="CF369" s="1">
        <f t="shared" si="511"/>
        <v>0</v>
      </c>
      <c r="CG369" s="1">
        <f t="shared" si="511"/>
        <v>0</v>
      </c>
      <c r="CH369" s="1">
        <f t="shared" si="511"/>
        <v>1</v>
      </c>
      <c r="CI369" s="1">
        <f t="shared" si="511"/>
        <v>0</v>
      </c>
      <c r="CJ369" s="1">
        <f t="shared" si="511"/>
        <v>0</v>
      </c>
      <c r="CK369" s="1">
        <f t="shared" si="511"/>
        <v>0</v>
      </c>
      <c r="CL369" s="1">
        <f t="shared" si="511"/>
        <v>0</v>
      </c>
      <c r="CM369" s="1">
        <f t="shared" si="511"/>
        <v>0</v>
      </c>
      <c r="CN369" s="1">
        <f t="shared" si="511"/>
        <v>1</v>
      </c>
      <c r="CO369" s="1">
        <f t="shared" si="511"/>
        <v>0</v>
      </c>
      <c r="CP369" s="1">
        <f t="shared" si="512"/>
        <v>0</v>
      </c>
      <c r="CQ369" s="1">
        <f t="shared" si="512"/>
        <v>0</v>
      </c>
      <c r="CR369" s="1">
        <f t="shared" si="512"/>
        <v>0</v>
      </c>
      <c r="CS369" s="1">
        <f t="shared" si="512"/>
        <v>0</v>
      </c>
      <c r="CT369" s="1">
        <f t="shared" si="512"/>
        <v>0</v>
      </c>
      <c r="CU369" s="1">
        <f t="shared" si="512"/>
        <v>0</v>
      </c>
      <c r="CV369" s="1">
        <f t="shared" si="512"/>
        <v>0</v>
      </c>
      <c r="CW369" s="1">
        <f t="shared" si="512"/>
        <v>0</v>
      </c>
      <c r="CX369" s="1">
        <f t="shared" si="512"/>
        <v>0</v>
      </c>
      <c r="CY369" s="1">
        <f t="shared" si="512"/>
        <v>0</v>
      </c>
      <c r="CZ369" s="1">
        <f t="shared" si="513"/>
        <v>0</v>
      </c>
      <c r="DA369" s="1">
        <f t="shared" si="513"/>
        <v>1</v>
      </c>
      <c r="DB369" s="1">
        <f t="shared" si="513"/>
        <v>0</v>
      </c>
      <c r="DC369" s="1">
        <f t="shared" si="513"/>
        <v>0</v>
      </c>
      <c r="DD369" s="1">
        <f t="shared" si="513"/>
        <v>0</v>
      </c>
      <c r="DE369" s="1">
        <f t="shared" si="513"/>
        <v>0</v>
      </c>
      <c r="DF369" s="1">
        <f t="shared" si="513"/>
        <v>0</v>
      </c>
      <c r="DG369" s="1">
        <f t="shared" si="513"/>
        <v>0</v>
      </c>
      <c r="DH369" s="1">
        <f t="shared" si="513"/>
        <v>0</v>
      </c>
      <c r="DI369" s="1">
        <f t="shared" si="513"/>
        <v>0</v>
      </c>
      <c r="DJ369" s="1">
        <f t="shared" si="514"/>
        <v>0</v>
      </c>
      <c r="DK369" s="1">
        <f t="shared" si="514"/>
        <v>0</v>
      </c>
      <c r="DL369" s="1">
        <f t="shared" si="514"/>
        <v>0</v>
      </c>
      <c r="DM369" s="1">
        <f t="shared" si="514"/>
        <v>0</v>
      </c>
      <c r="DN369" s="1">
        <f t="shared" si="514"/>
        <v>0</v>
      </c>
      <c r="DO369" s="1">
        <f t="shared" si="514"/>
        <v>0</v>
      </c>
      <c r="DP369" s="25"/>
      <c r="DS369" s="26"/>
      <c r="DT369" s="26"/>
      <c r="DU369" s="142"/>
      <c r="DV369" s="26"/>
      <c r="DW369" s="48">
        <v>356</v>
      </c>
      <c r="DX369" s="26" t="str">
        <f>IFERROR(INDEX(AT$11:AT$2000,_xlfn.AGGREGATE(15,6,(ROW(AT$11:AT$2000)-ROW(AT$11)+1)/($AU$11:$AU$2000=$DY$8),ROWS(DX$11:DX369))),"")</f>
        <v/>
      </c>
      <c r="DY369" s="4" t="str">
        <f>IFERROR(INDEX(AU$11:AU$2000,_xlfn.AGGREGATE(15,6,(ROW(AU$11:AU$2000)-ROW(AU$11)+1)/($AU$11:$AU$2000=$DY$8),ROWS(DY$11:DY369))),"")</f>
        <v/>
      </c>
      <c r="DZ369" s="26" t="str">
        <f>IFERROR(INDEX(AV$11:AV$2000,_xlfn.AGGREGATE(15,6,(ROW(AV$11:AV$2000)-ROW(AV$11)+1)/($AU$11:$AU$2000=$DY$8),ROWS(DZ$11:DZ369))),"")</f>
        <v/>
      </c>
      <c r="EA369" s="26" t="str">
        <f>IFERROR(INDEX(AW$11:AW$2000,_xlfn.AGGREGATE(15,6,(ROW(AW$11:AW$2000)-ROW(AW$11)+1)/($AU$11:$AU$2000=$DY$8),ROWS(EA$11:EA369))),"")</f>
        <v/>
      </c>
      <c r="EB369" s="26" t="str">
        <f>IFERROR(INDEX(AX$11:AX$2000,_xlfn.AGGREGATE(15,6,(ROW(AX$11:AX$2000)-ROW(AX$11)+1)/($AU$11:$AU$2000=$DY$8),ROWS(EB$11:EB369))),"")</f>
        <v/>
      </c>
      <c r="EC369" s="26" t="str">
        <f>IFERROR(INDEX(AY$11:AY$2000,_xlfn.AGGREGATE(15,6,(ROW(AY$11:AY$2000)-ROW(AY$11)+1)/($AU$11:$AU$2000=$DY$8),ROWS(EC$11:EC369))),"")</f>
        <v/>
      </c>
      <c r="ED369" s="26" t="str">
        <f>IFERROR(INDEX(AZ$11:AZ$2000,_xlfn.AGGREGATE(15,6,(ROW(AZ$11:AZ$2000)-ROW(AZ$11)+1)/($AU$11:$AU$2000=$DY$8),ROWS(ED$11:ED369))),"")</f>
        <v/>
      </c>
      <c r="EE369" s="26" t="str">
        <f>IFERROR(INDEX(BA$11:BA$2000,_xlfn.AGGREGATE(15,6,(ROW(BA$11:BA$2000)-ROW(BA$11)+1)/($AU$11:$AU$2000=$DY$8),ROWS(EE$11:EE369))),"")</f>
        <v/>
      </c>
      <c r="EF369" s="26" t="str">
        <f>IFERROR(INDEX(BB$11:BB$2000,_xlfn.AGGREGATE(15,6,(ROW(BB$11:BB$2000)-ROW(BB$11)+1)/($AU$11:$AU$2000=$DY$8),ROWS(EF$11:EF369))),"")</f>
        <v/>
      </c>
      <c r="EG369" s="26" t="str">
        <f>IFERROR(INDEX(BC$11:BC$2000,_xlfn.AGGREGATE(15,6,(ROW(BC$11:BC$2000)-ROW(BC$11)+1)/($AU$11:$AU$2000=$DY$8),ROWS(EG$11:EG369))),"")</f>
        <v/>
      </c>
      <c r="EH369" s="26" t="str">
        <f>IFERROR(INDEX(BD$11:BD$2000,_xlfn.AGGREGATE(15,6,(ROW(BD$11:BD$2000)-ROW(BD$11)+1)/($AU$11:$AU$2000=$DY$8),ROWS(EH$11:EH369))),"")</f>
        <v/>
      </c>
      <c r="EI369" s="26" t="str">
        <f>IFERROR(INDEX(BE$11:BE$2000,_xlfn.AGGREGATE(15,6,(ROW(BE$11:BE$2000)-ROW(BE$11)+1)/($AU$11:$AU$2000=$DY$8),ROWS(EI$11:EI369))),"")</f>
        <v/>
      </c>
      <c r="EJ369" s="26" t="str">
        <f>IFERROR(INDEX(BF$11:BF$2000,_xlfn.AGGREGATE(15,6,(ROW(BF$11:BF$2000)-ROW(BF$11)+1)/($AU$11:$AU$2000=$DY$8),ROWS(EJ$11:EJ369))),"")</f>
        <v/>
      </c>
      <c r="EK369" s="26" t="str">
        <f>IFERROR(INDEX(BG$11:BG$2000,_xlfn.AGGREGATE(15,6,(ROW(BG$11:BG$2000)-ROW(BG$11)+1)/($AU$11:$AU$2000=$DY$8),ROWS(EK$11:EK369))),"")</f>
        <v/>
      </c>
      <c r="EL369" s="26" t="str">
        <f>IFERROR(INDEX(BH$11:BH$2000,_xlfn.AGGREGATE(15,6,(ROW(BH$11:BH$2000)-ROW(BH$11)+1)/($AU$11:$AU$2000=$DY$8),ROWS(EL$11:EL369))),"")</f>
        <v/>
      </c>
      <c r="EM369" s="26" t="str">
        <f>IFERROR(INDEX(BI$11:BI$2000,_xlfn.AGGREGATE(15,6,(ROW(BI$11:BI$2000)-ROW(BI$11)+1)/($AU$11:$AU$2000=$DY$8),ROWS(EM$11:EM369))),"")</f>
        <v/>
      </c>
      <c r="EN369" s="26" t="str">
        <f>IFERROR(INDEX(BJ$11:BJ$2000,_xlfn.AGGREGATE(15,6,(ROW(BJ$11:BJ$2000)-ROW(BJ$11)+1)/($AU$11:$AU$2000=$DY$8),ROWS(EN$11:EN369))),"")</f>
        <v/>
      </c>
      <c r="EO369" s="26" t="str">
        <f>IFERROR(INDEX(BK$11:BK$2000,_xlfn.AGGREGATE(15,6,(ROW(BK$11:BK$2000)-ROW(BK$11)+1)/($AU$11:$AU$2000=$DY$8),ROWS(EO$11:EO369))),"")</f>
        <v/>
      </c>
      <c r="EP369" s="26" t="str">
        <f>IFERROR(INDEX(BL$11:BL$2000,_xlfn.AGGREGATE(15,6,(ROW(BL$11:BL$2000)-ROW(BL$11)+1)/($AU$11:$AU$2000=$DY$8),ROWS(EP$11:EP369))),"")</f>
        <v/>
      </c>
      <c r="EQ369" s="26" t="str">
        <f>IFERROR(INDEX(BM$11:BM$2000,_xlfn.AGGREGATE(15,6,(ROW(BM$11:BM$2000)-ROW(BM$11)+1)/($AU$11:$AU$2000=$DY$8),ROWS(EQ$11:EQ369))),"")</f>
        <v/>
      </c>
      <c r="ER369" s="26" t="str">
        <f>IFERROR(INDEX(BN$11:BN$2000,_xlfn.AGGREGATE(15,6,(ROW(BN$11:BN$2000)-ROW(BN$11)+1)/($AU$11:$AU$2000=$DY$8),ROWS(ER$11:ER369))),"")</f>
        <v/>
      </c>
      <c r="ES369" s="26" t="str">
        <f>IFERROR(INDEX(BO$11:BO$2000,_xlfn.AGGREGATE(15,6,(ROW(BO$11:BO$2000)-ROW(BO$11)+1)/($AU$11:$AU$2000=$DY$8),ROWS(ES$11:ES369))),"")</f>
        <v/>
      </c>
      <c r="ET369" s="63" t="str">
        <f>IFERROR(INDEX(BP$11:BP$2000,_xlfn.AGGREGATE(15,6,(ROW(BP$11:BP$2000)-ROW(BP$11)+1)/($AU$11:$AU$2000=$DY$8),ROWS(ET$11:ET369))),"")</f>
        <v/>
      </c>
      <c r="EU369" s="25"/>
      <c r="EX369" s="25"/>
      <c r="EY369" s="25"/>
      <c r="EZ369" s="25"/>
      <c r="FA369" s="25"/>
      <c r="FB369" s="25"/>
      <c r="FC369" s="25"/>
      <c r="FD369" s="25"/>
      <c r="FE369" s="25"/>
      <c r="FF369" s="25"/>
      <c r="FG369" s="25"/>
      <c r="FH369" s="25"/>
      <c r="FI369" s="25"/>
      <c r="FJ369" s="25"/>
      <c r="FK369" s="25"/>
      <c r="FL369" s="25"/>
      <c r="FM369" s="25"/>
      <c r="FN369" s="25"/>
      <c r="FO369" s="25"/>
      <c r="FP369" s="25"/>
      <c r="FQ369" s="25"/>
      <c r="FR369" s="25"/>
      <c r="FS369" s="25"/>
      <c r="FT369" s="25"/>
      <c r="FU369" s="49"/>
      <c r="FV369" s="21"/>
      <c r="FW369" s="25"/>
      <c r="FX369" s="25"/>
      <c r="FY369" s="25"/>
      <c r="FZ369" s="25"/>
      <c r="GA369" s="25"/>
      <c r="GB369" s="25"/>
      <c r="GC369" s="25"/>
      <c r="GD369" s="25"/>
      <c r="GE369" s="25"/>
      <c r="GF369" s="25"/>
      <c r="GG369" s="25"/>
      <c r="GH369" s="25"/>
      <c r="GI369" s="25"/>
      <c r="GJ369" s="25"/>
      <c r="GK369" s="25"/>
      <c r="GL369" s="25"/>
      <c r="GM369" s="25"/>
      <c r="GN369" s="25"/>
    </row>
    <row r="370" spans="14:196" x14ac:dyDescent="0.3">
      <c r="N370" s="2"/>
      <c r="O370" s="25"/>
      <c r="P370" s="25"/>
      <c r="Q370" s="25"/>
      <c r="R370" s="25"/>
      <c r="S370" s="25"/>
      <c r="T370" s="25"/>
      <c r="U370" s="25"/>
      <c r="V370" s="2"/>
      <c r="W370" s="2"/>
      <c r="X370" s="2"/>
      <c r="Y370" s="25"/>
      <c r="Z370" s="25"/>
      <c r="AA370" s="25"/>
      <c r="AB370" s="2"/>
      <c r="AC370" s="25"/>
      <c r="AD370" s="25"/>
      <c r="AE370" s="25"/>
      <c r="AF370" s="25"/>
      <c r="AG370" s="25"/>
      <c r="AH370" s="25"/>
      <c r="AI370" s="25"/>
      <c r="AJ370" s="25"/>
      <c r="AK370" s="25"/>
      <c r="AL370" s="25"/>
      <c r="AM370" s="25"/>
      <c r="AN370" s="25"/>
      <c r="AO370" s="25"/>
      <c r="AP370" s="25"/>
      <c r="AQ370" s="25"/>
      <c r="AR370" s="142"/>
      <c r="AS370" s="1">
        <v>9</v>
      </c>
      <c r="AT370" s="25" t="s">
        <v>122</v>
      </c>
      <c r="AU370" s="4" t="str">
        <f t="shared" si="500"/>
        <v>FAIL</v>
      </c>
      <c r="AV370" s="26">
        <v>3</v>
      </c>
      <c r="AW370" s="26">
        <v>1</v>
      </c>
      <c r="AX370" s="26">
        <v>1</v>
      </c>
      <c r="AY370" s="26">
        <v>3</v>
      </c>
      <c r="AZ370" s="26">
        <v>3</v>
      </c>
      <c r="BA370" s="26">
        <v>1</v>
      </c>
      <c r="BB370" s="26">
        <v>1</v>
      </c>
      <c r="BC370" s="26">
        <v>3</v>
      </c>
      <c r="BD370" s="25">
        <f t="shared" si="501"/>
        <v>237</v>
      </c>
      <c r="BE370" s="25">
        <f t="shared" si="501"/>
        <v>246</v>
      </c>
      <c r="BF370" s="25">
        <f t="shared" si="501"/>
        <v>255</v>
      </c>
      <c r="BG370" s="30">
        <f t="shared" si="501"/>
        <v>9</v>
      </c>
      <c r="BH370" s="25"/>
      <c r="BI370" s="138">
        <f t="shared" si="502"/>
        <v>255</v>
      </c>
      <c r="BJ370" s="138">
        <f t="shared" si="503"/>
        <v>492</v>
      </c>
      <c r="BK370" s="138">
        <f t="shared" si="504"/>
        <v>729</v>
      </c>
      <c r="BL370" s="138">
        <f t="shared" si="505"/>
        <v>984</v>
      </c>
      <c r="BM370" s="138">
        <f t="shared" si="506"/>
        <v>1239</v>
      </c>
      <c r="BN370" s="138">
        <f t="shared" si="507"/>
        <v>1476</v>
      </c>
      <c r="BO370" s="138">
        <f t="shared" si="508"/>
        <v>1713</v>
      </c>
      <c r="BP370" s="138">
        <f t="shared" si="509"/>
        <v>0</v>
      </c>
      <c r="BQ370" s="25"/>
      <c r="BR370" s="26" t="str">
        <f t="shared" si="492"/>
        <v>yes3</v>
      </c>
      <c r="BS370" s="26" t="str">
        <f t="shared" si="462"/>
        <v>Int</v>
      </c>
      <c r="BT370" s="25"/>
      <c r="BU370" s="25"/>
      <c r="BV370" s="1">
        <f t="shared" si="510"/>
        <v>0</v>
      </c>
      <c r="BW370" s="1">
        <f t="shared" si="510"/>
        <v>0</v>
      </c>
      <c r="BX370" s="1">
        <f t="shared" si="510"/>
        <v>0</v>
      </c>
      <c r="BY370" s="1">
        <f t="shared" si="510"/>
        <v>0</v>
      </c>
      <c r="BZ370" s="1">
        <f t="shared" si="510"/>
        <v>0</v>
      </c>
      <c r="CA370" s="1">
        <f t="shared" si="510"/>
        <v>0</v>
      </c>
      <c r="CB370" s="1">
        <f t="shared" si="510"/>
        <v>0</v>
      </c>
      <c r="CC370" s="1">
        <f t="shared" si="510"/>
        <v>0</v>
      </c>
      <c r="CD370" s="1">
        <f t="shared" si="510"/>
        <v>0</v>
      </c>
      <c r="CE370" s="1">
        <f t="shared" si="510"/>
        <v>0</v>
      </c>
      <c r="CF370" s="1">
        <f t="shared" si="511"/>
        <v>0</v>
      </c>
      <c r="CG370" s="1">
        <f t="shared" si="511"/>
        <v>0</v>
      </c>
      <c r="CH370" s="1">
        <f t="shared" si="511"/>
        <v>1</v>
      </c>
      <c r="CI370" s="1">
        <f t="shared" si="511"/>
        <v>0</v>
      </c>
      <c r="CJ370" s="1">
        <f t="shared" si="511"/>
        <v>0</v>
      </c>
      <c r="CK370" s="1">
        <f t="shared" si="511"/>
        <v>0</v>
      </c>
      <c r="CL370" s="1">
        <f t="shared" si="511"/>
        <v>0</v>
      </c>
      <c r="CM370" s="1">
        <f t="shared" si="511"/>
        <v>0</v>
      </c>
      <c r="CN370" s="1">
        <f t="shared" si="511"/>
        <v>1</v>
      </c>
      <c r="CO370" s="1">
        <f t="shared" si="511"/>
        <v>0</v>
      </c>
      <c r="CP370" s="1">
        <f t="shared" si="512"/>
        <v>0</v>
      </c>
      <c r="CQ370" s="1">
        <f t="shared" si="512"/>
        <v>0</v>
      </c>
      <c r="CR370" s="1">
        <f t="shared" si="512"/>
        <v>0</v>
      </c>
      <c r="CS370" s="1">
        <f t="shared" si="512"/>
        <v>0</v>
      </c>
      <c r="CT370" s="1">
        <f t="shared" si="512"/>
        <v>0</v>
      </c>
      <c r="CU370" s="1">
        <f t="shared" si="512"/>
        <v>0</v>
      </c>
      <c r="CV370" s="1">
        <f t="shared" si="512"/>
        <v>0</v>
      </c>
      <c r="CW370" s="1">
        <f t="shared" si="512"/>
        <v>0</v>
      </c>
      <c r="CX370" s="1">
        <f t="shared" si="512"/>
        <v>0</v>
      </c>
      <c r="CY370" s="1">
        <f t="shared" si="512"/>
        <v>0</v>
      </c>
      <c r="CZ370" s="1">
        <f t="shared" si="513"/>
        <v>0</v>
      </c>
      <c r="DA370" s="1">
        <f t="shared" si="513"/>
        <v>1</v>
      </c>
      <c r="DB370" s="1">
        <f t="shared" si="513"/>
        <v>0</v>
      </c>
      <c r="DC370" s="1">
        <f t="shared" si="513"/>
        <v>0</v>
      </c>
      <c r="DD370" s="1">
        <f t="shared" si="513"/>
        <v>0</v>
      </c>
      <c r="DE370" s="1">
        <f t="shared" si="513"/>
        <v>0</v>
      </c>
      <c r="DF370" s="1">
        <f t="shared" si="513"/>
        <v>0</v>
      </c>
      <c r="DG370" s="1">
        <f t="shared" si="513"/>
        <v>0</v>
      </c>
      <c r="DH370" s="1">
        <f t="shared" si="513"/>
        <v>0</v>
      </c>
      <c r="DI370" s="1">
        <f t="shared" si="513"/>
        <v>0</v>
      </c>
      <c r="DJ370" s="1">
        <f t="shared" si="514"/>
        <v>0</v>
      </c>
      <c r="DK370" s="1">
        <f t="shared" si="514"/>
        <v>0</v>
      </c>
      <c r="DL370" s="1">
        <f t="shared" si="514"/>
        <v>0</v>
      </c>
      <c r="DM370" s="1">
        <f t="shared" si="514"/>
        <v>0</v>
      </c>
      <c r="DN370" s="1">
        <f t="shared" si="514"/>
        <v>0</v>
      </c>
      <c r="DO370" s="1">
        <f t="shared" si="514"/>
        <v>0</v>
      </c>
      <c r="DP370" s="25"/>
      <c r="DS370" s="26"/>
      <c r="DT370" s="26"/>
      <c r="DU370" s="142"/>
      <c r="DV370" s="26"/>
      <c r="DW370" s="48">
        <v>357</v>
      </c>
      <c r="DX370" s="26" t="str">
        <f>IFERROR(INDEX(AT$11:AT$2000,_xlfn.AGGREGATE(15,6,(ROW(AT$11:AT$2000)-ROW(AT$11)+1)/($AU$11:$AU$2000=$DY$8),ROWS(DX$11:DX370))),"")</f>
        <v/>
      </c>
      <c r="DY370" s="4" t="str">
        <f>IFERROR(INDEX(AU$11:AU$2000,_xlfn.AGGREGATE(15,6,(ROW(AU$11:AU$2000)-ROW(AU$11)+1)/($AU$11:$AU$2000=$DY$8),ROWS(DY$11:DY370))),"")</f>
        <v/>
      </c>
      <c r="DZ370" s="26" t="str">
        <f>IFERROR(INDEX(AV$11:AV$2000,_xlfn.AGGREGATE(15,6,(ROW(AV$11:AV$2000)-ROW(AV$11)+1)/($AU$11:$AU$2000=$DY$8),ROWS(DZ$11:DZ370))),"")</f>
        <v/>
      </c>
      <c r="EA370" s="26" t="str">
        <f>IFERROR(INDEX(AW$11:AW$2000,_xlfn.AGGREGATE(15,6,(ROW(AW$11:AW$2000)-ROW(AW$11)+1)/($AU$11:$AU$2000=$DY$8),ROWS(EA$11:EA370))),"")</f>
        <v/>
      </c>
      <c r="EB370" s="26" t="str">
        <f>IFERROR(INDEX(AX$11:AX$2000,_xlfn.AGGREGATE(15,6,(ROW(AX$11:AX$2000)-ROW(AX$11)+1)/($AU$11:$AU$2000=$DY$8),ROWS(EB$11:EB370))),"")</f>
        <v/>
      </c>
      <c r="EC370" s="26" t="str">
        <f>IFERROR(INDEX(AY$11:AY$2000,_xlfn.AGGREGATE(15,6,(ROW(AY$11:AY$2000)-ROW(AY$11)+1)/($AU$11:$AU$2000=$DY$8),ROWS(EC$11:EC370))),"")</f>
        <v/>
      </c>
      <c r="ED370" s="26" t="str">
        <f>IFERROR(INDEX(AZ$11:AZ$2000,_xlfn.AGGREGATE(15,6,(ROW(AZ$11:AZ$2000)-ROW(AZ$11)+1)/($AU$11:$AU$2000=$DY$8),ROWS(ED$11:ED370))),"")</f>
        <v/>
      </c>
      <c r="EE370" s="26" t="str">
        <f>IFERROR(INDEX(BA$11:BA$2000,_xlfn.AGGREGATE(15,6,(ROW(BA$11:BA$2000)-ROW(BA$11)+1)/($AU$11:$AU$2000=$DY$8),ROWS(EE$11:EE370))),"")</f>
        <v/>
      </c>
      <c r="EF370" s="26" t="str">
        <f>IFERROR(INDEX(BB$11:BB$2000,_xlfn.AGGREGATE(15,6,(ROW(BB$11:BB$2000)-ROW(BB$11)+1)/($AU$11:$AU$2000=$DY$8),ROWS(EF$11:EF370))),"")</f>
        <v/>
      </c>
      <c r="EG370" s="26" t="str">
        <f>IFERROR(INDEX(BC$11:BC$2000,_xlfn.AGGREGATE(15,6,(ROW(BC$11:BC$2000)-ROW(BC$11)+1)/($AU$11:$AU$2000=$DY$8),ROWS(EG$11:EG370))),"")</f>
        <v/>
      </c>
      <c r="EH370" s="26" t="str">
        <f>IFERROR(INDEX(BD$11:BD$2000,_xlfn.AGGREGATE(15,6,(ROW(BD$11:BD$2000)-ROW(BD$11)+1)/($AU$11:$AU$2000=$DY$8),ROWS(EH$11:EH370))),"")</f>
        <v/>
      </c>
      <c r="EI370" s="26" t="str">
        <f>IFERROR(INDEX(BE$11:BE$2000,_xlfn.AGGREGATE(15,6,(ROW(BE$11:BE$2000)-ROW(BE$11)+1)/($AU$11:$AU$2000=$DY$8),ROWS(EI$11:EI370))),"")</f>
        <v/>
      </c>
      <c r="EJ370" s="26" t="str">
        <f>IFERROR(INDEX(BF$11:BF$2000,_xlfn.AGGREGATE(15,6,(ROW(BF$11:BF$2000)-ROW(BF$11)+1)/($AU$11:$AU$2000=$DY$8),ROWS(EJ$11:EJ370))),"")</f>
        <v/>
      </c>
      <c r="EK370" s="26" t="str">
        <f>IFERROR(INDEX(BG$11:BG$2000,_xlfn.AGGREGATE(15,6,(ROW(BG$11:BG$2000)-ROW(BG$11)+1)/($AU$11:$AU$2000=$DY$8),ROWS(EK$11:EK370))),"")</f>
        <v/>
      </c>
      <c r="EL370" s="26" t="str">
        <f>IFERROR(INDEX(BH$11:BH$2000,_xlfn.AGGREGATE(15,6,(ROW(BH$11:BH$2000)-ROW(BH$11)+1)/($AU$11:$AU$2000=$DY$8),ROWS(EL$11:EL370))),"")</f>
        <v/>
      </c>
      <c r="EM370" s="26" t="str">
        <f>IFERROR(INDEX(BI$11:BI$2000,_xlfn.AGGREGATE(15,6,(ROW(BI$11:BI$2000)-ROW(BI$11)+1)/($AU$11:$AU$2000=$DY$8),ROWS(EM$11:EM370))),"")</f>
        <v/>
      </c>
      <c r="EN370" s="26" t="str">
        <f>IFERROR(INDEX(BJ$11:BJ$2000,_xlfn.AGGREGATE(15,6,(ROW(BJ$11:BJ$2000)-ROW(BJ$11)+1)/($AU$11:$AU$2000=$DY$8),ROWS(EN$11:EN370))),"")</f>
        <v/>
      </c>
      <c r="EO370" s="26" t="str">
        <f>IFERROR(INDEX(BK$11:BK$2000,_xlfn.AGGREGATE(15,6,(ROW(BK$11:BK$2000)-ROW(BK$11)+1)/($AU$11:$AU$2000=$DY$8),ROWS(EO$11:EO370))),"")</f>
        <v/>
      </c>
      <c r="EP370" s="26" t="str">
        <f>IFERROR(INDEX(BL$11:BL$2000,_xlfn.AGGREGATE(15,6,(ROW(BL$11:BL$2000)-ROW(BL$11)+1)/($AU$11:$AU$2000=$DY$8),ROWS(EP$11:EP370))),"")</f>
        <v/>
      </c>
      <c r="EQ370" s="26" t="str">
        <f>IFERROR(INDEX(BM$11:BM$2000,_xlfn.AGGREGATE(15,6,(ROW(BM$11:BM$2000)-ROW(BM$11)+1)/($AU$11:$AU$2000=$DY$8),ROWS(EQ$11:EQ370))),"")</f>
        <v/>
      </c>
      <c r="ER370" s="26" t="str">
        <f>IFERROR(INDEX(BN$11:BN$2000,_xlfn.AGGREGATE(15,6,(ROW(BN$11:BN$2000)-ROW(BN$11)+1)/($AU$11:$AU$2000=$DY$8),ROWS(ER$11:ER370))),"")</f>
        <v/>
      </c>
      <c r="ES370" s="26" t="str">
        <f>IFERROR(INDEX(BO$11:BO$2000,_xlfn.AGGREGATE(15,6,(ROW(BO$11:BO$2000)-ROW(BO$11)+1)/($AU$11:$AU$2000=$DY$8),ROWS(ES$11:ES370))),"")</f>
        <v/>
      </c>
      <c r="ET370" s="63" t="str">
        <f>IFERROR(INDEX(BP$11:BP$2000,_xlfn.AGGREGATE(15,6,(ROW(BP$11:BP$2000)-ROW(BP$11)+1)/($AU$11:$AU$2000=$DY$8),ROWS(ET$11:ET370))),"")</f>
        <v/>
      </c>
      <c r="EU370" s="25"/>
      <c r="EX370" s="25"/>
      <c r="EY370" s="25"/>
      <c r="EZ370" s="25"/>
      <c r="FA370" s="25"/>
      <c r="FB370" s="25"/>
      <c r="FC370" s="25"/>
      <c r="FD370" s="25"/>
      <c r="FE370" s="25"/>
      <c r="FF370" s="25"/>
      <c r="FG370" s="25"/>
      <c r="FH370" s="25"/>
      <c r="FI370" s="25"/>
      <c r="FJ370" s="25"/>
      <c r="FK370" s="25"/>
      <c r="FL370" s="25"/>
      <c r="FM370" s="25"/>
      <c r="FN370" s="25"/>
      <c r="FO370" s="25"/>
      <c r="FP370" s="25"/>
      <c r="FQ370" s="25"/>
      <c r="FR370" s="25"/>
      <c r="FS370" s="25"/>
      <c r="FT370" s="25"/>
      <c r="FU370" s="49"/>
      <c r="FV370" s="21"/>
      <c r="FW370" s="25"/>
      <c r="FX370" s="25"/>
      <c r="FY370" s="25"/>
      <c r="FZ370" s="25"/>
      <c r="GA370" s="25"/>
      <c r="GB370" s="25"/>
      <c r="GC370" s="25"/>
      <c r="GD370" s="25"/>
      <c r="GE370" s="25"/>
      <c r="GF370" s="25"/>
      <c r="GG370" s="25"/>
      <c r="GH370" s="25"/>
      <c r="GI370" s="25"/>
      <c r="GJ370" s="25"/>
      <c r="GK370" s="25"/>
      <c r="GL370" s="25"/>
      <c r="GM370" s="25"/>
      <c r="GN370" s="25"/>
    </row>
    <row r="371" spans="14:196" x14ac:dyDescent="0.3">
      <c r="N371" s="2"/>
      <c r="O371" s="25"/>
      <c r="P371" s="25"/>
      <c r="Q371" s="25"/>
      <c r="R371" s="25"/>
      <c r="S371" s="25"/>
      <c r="T371" s="25"/>
      <c r="U371" s="25"/>
      <c r="V371" s="2"/>
      <c r="W371" s="2"/>
      <c r="X371" s="2"/>
      <c r="Y371" s="25"/>
      <c r="Z371" s="25"/>
      <c r="AA371" s="25"/>
      <c r="AB371" s="2"/>
      <c r="AC371" s="25"/>
      <c r="AD371" s="25"/>
      <c r="AE371" s="25"/>
      <c r="AF371" s="25"/>
      <c r="AG371" s="25"/>
      <c r="AH371" s="25"/>
      <c r="AI371" s="25"/>
      <c r="AJ371" s="25"/>
      <c r="AK371" s="25"/>
      <c r="AL371" s="25"/>
      <c r="AM371" s="25"/>
      <c r="AN371" s="25"/>
      <c r="AO371" s="25"/>
      <c r="AP371" s="25"/>
      <c r="AQ371" s="25"/>
      <c r="AR371" s="142"/>
      <c r="AS371" s="1">
        <v>10</v>
      </c>
      <c r="AT371" s="25" t="s">
        <v>122</v>
      </c>
      <c r="AU371" s="4" t="str">
        <f t="shared" si="500"/>
        <v>FAIL</v>
      </c>
      <c r="AV371" s="26">
        <v>3</v>
      </c>
      <c r="AW371" s="26">
        <v>1</v>
      </c>
      <c r="AX371" s="26">
        <v>1</v>
      </c>
      <c r="AY371" s="26">
        <v>3</v>
      </c>
      <c r="AZ371" s="26">
        <v>3</v>
      </c>
      <c r="BA371" s="26">
        <v>1</v>
      </c>
      <c r="BB371" s="26">
        <v>1</v>
      </c>
      <c r="BC371" s="26">
        <v>3</v>
      </c>
      <c r="BD371" s="25">
        <f t="shared" si="501"/>
        <v>236</v>
      </c>
      <c r="BE371" s="25">
        <f t="shared" si="501"/>
        <v>246</v>
      </c>
      <c r="BF371" s="25">
        <f t="shared" si="501"/>
        <v>256</v>
      </c>
      <c r="BG371" s="30">
        <f t="shared" si="501"/>
        <v>10</v>
      </c>
      <c r="BH371" s="25"/>
      <c r="BI371" s="138">
        <f t="shared" si="502"/>
        <v>256</v>
      </c>
      <c r="BJ371" s="138">
        <f t="shared" si="503"/>
        <v>492</v>
      </c>
      <c r="BK371" s="138">
        <f t="shared" si="504"/>
        <v>728</v>
      </c>
      <c r="BL371" s="138">
        <f t="shared" si="505"/>
        <v>984</v>
      </c>
      <c r="BM371" s="138">
        <f t="shared" si="506"/>
        <v>1240</v>
      </c>
      <c r="BN371" s="138">
        <f t="shared" si="507"/>
        <v>1476</v>
      </c>
      <c r="BO371" s="138">
        <f t="shared" si="508"/>
        <v>1712</v>
      </c>
      <c r="BP371" s="138">
        <f t="shared" si="509"/>
        <v>0</v>
      </c>
      <c r="BQ371" s="25"/>
      <c r="BR371" s="26" t="str">
        <f t="shared" si="492"/>
        <v>yes3</v>
      </c>
      <c r="BS371" s="26" t="str">
        <f t="shared" si="462"/>
        <v>Int</v>
      </c>
      <c r="BT371" s="25"/>
      <c r="BU371" s="25"/>
      <c r="BV371" s="1">
        <f t="shared" si="510"/>
        <v>0</v>
      </c>
      <c r="BW371" s="1">
        <f t="shared" si="510"/>
        <v>0</v>
      </c>
      <c r="BX371" s="1">
        <f t="shared" si="510"/>
        <v>0</v>
      </c>
      <c r="BY371" s="1">
        <f t="shared" si="510"/>
        <v>0</v>
      </c>
      <c r="BZ371" s="1">
        <f t="shared" si="510"/>
        <v>0</v>
      </c>
      <c r="CA371" s="1">
        <f t="shared" si="510"/>
        <v>0</v>
      </c>
      <c r="CB371" s="1">
        <f t="shared" si="510"/>
        <v>0</v>
      </c>
      <c r="CC371" s="1">
        <f t="shared" si="510"/>
        <v>0</v>
      </c>
      <c r="CD371" s="1">
        <f t="shared" si="510"/>
        <v>0</v>
      </c>
      <c r="CE371" s="1">
        <f t="shared" si="510"/>
        <v>0</v>
      </c>
      <c r="CF371" s="1">
        <f t="shared" si="511"/>
        <v>0</v>
      </c>
      <c r="CG371" s="1">
        <f t="shared" si="511"/>
        <v>0</v>
      </c>
      <c r="CH371" s="1">
        <f t="shared" si="511"/>
        <v>1</v>
      </c>
      <c r="CI371" s="1">
        <f t="shared" si="511"/>
        <v>0</v>
      </c>
      <c r="CJ371" s="1">
        <f t="shared" si="511"/>
        <v>0</v>
      </c>
      <c r="CK371" s="1">
        <f t="shared" si="511"/>
        <v>0</v>
      </c>
      <c r="CL371" s="1">
        <f t="shared" si="511"/>
        <v>0</v>
      </c>
      <c r="CM371" s="1">
        <f t="shared" si="511"/>
        <v>0</v>
      </c>
      <c r="CN371" s="1">
        <f t="shared" si="511"/>
        <v>1</v>
      </c>
      <c r="CO371" s="1">
        <f t="shared" si="511"/>
        <v>0</v>
      </c>
      <c r="CP371" s="1">
        <f t="shared" si="512"/>
        <v>0</v>
      </c>
      <c r="CQ371" s="1">
        <f t="shared" si="512"/>
        <v>0</v>
      </c>
      <c r="CR371" s="1">
        <f t="shared" si="512"/>
        <v>0</v>
      </c>
      <c r="CS371" s="1">
        <f t="shared" si="512"/>
        <v>0</v>
      </c>
      <c r="CT371" s="1">
        <f t="shared" si="512"/>
        <v>0</v>
      </c>
      <c r="CU371" s="1">
        <f t="shared" si="512"/>
        <v>0</v>
      </c>
      <c r="CV371" s="1">
        <f t="shared" si="512"/>
        <v>0</v>
      </c>
      <c r="CW371" s="1">
        <f t="shared" si="512"/>
        <v>0</v>
      </c>
      <c r="CX371" s="1">
        <f t="shared" si="512"/>
        <v>0</v>
      </c>
      <c r="CY371" s="1">
        <f t="shared" si="512"/>
        <v>0</v>
      </c>
      <c r="CZ371" s="1">
        <f t="shared" si="513"/>
        <v>0</v>
      </c>
      <c r="DA371" s="1">
        <f t="shared" si="513"/>
        <v>1</v>
      </c>
      <c r="DB371" s="1">
        <f t="shared" si="513"/>
        <v>0</v>
      </c>
      <c r="DC371" s="1">
        <f t="shared" si="513"/>
        <v>0</v>
      </c>
      <c r="DD371" s="1">
        <f t="shared" si="513"/>
        <v>0</v>
      </c>
      <c r="DE371" s="1">
        <f t="shared" si="513"/>
        <v>0</v>
      </c>
      <c r="DF371" s="1">
        <f t="shared" si="513"/>
        <v>0</v>
      </c>
      <c r="DG371" s="1">
        <f t="shared" si="513"/>
        <v>0</v>
      </c>
      <c r="DH371" s="1">
        <f t="shared" si="513"/>
        <v>0</v>
      </c>
      <c r="DI371" s="1">
        <f t="shared" si="513"/>
        <v>0</v>
      </c>
      <c r="DJ371" s="1">
        <f t="shared" si="514"/>
        <v>0</v>
      </c>
      <c r="DK371" s="1">
        <f t="shared" si="514"/>
        <v>0</v>
      </c>
      <c r="DL371" s="1">
        <f t="shared" si="514"/>
        <v>0</v>
      </c>
      <c r="DM371" s="1">
        <f t="shared" si="514"/>
        <v>0</v>
      </c>
      <c r="DN371" s="1">
        <f t="shared" si="514"/>
        <v>0</v>
      </c>
      <c r="DO371" s="1">
        <f t="shared" si="514"/>
        <v>0</v>
      </c>
      <c r="DP371" s="25"/>
      <c r="DS371" s="26"/>
      <c r="DT371" s="26"/>
      <c r="DU371" s="142"/>
      <c r="DV371" s="26"/>
      <c r="DW371" s="48">
        <v>358</v>
      </c>
      <c r="DX371" s="26" t="str">
        <f>IFERROR(INDEX(AT$11:AT$2000,_xlfn.AGGREGATE(15,6,(ROW(AT$11:AT$2000)-ROW(AT$11)+1)/($AU$11:$AU$2000=$DY$8),ROWS(DX$11:DX371))),"")</f>
        <v/>
      </c>
      <c r="DY371" s="4" t="str">
        <f>IFERROR(INDEX(AU$11:AU$2000,_xlfn.AGGREGATE(15,6,(ROW(AU$11:AU$2000)-ROW(AU$11)+1)/($AU$11:$AU$2000=$DY$8),ROWS(DY$11:DY371))),"")</f>
        <v/>
      </c>
      <c r="DZ371" s="26" t="str">
        <f>IFERROR(INDEX(AV$11:AV$2000,_xlfn.AGGREGATE(15,6,(ROW(AV$11:AV$2000)-ROW(AV$11)+1)/($AU$11:$AU$2000=$DY$8),ROWS(DZ$11:DZ371))),"")</f>
        <v/>
      </c>
      <c r="EA371" s="26" t="str">
        <f>IFERROR(INDEX(AW$11:AW$2000,_xlfn.AGGREGATE(15,6,(ROW(AW$11:AW$2000)-ROW(AW$11)+1)/($AU$11:$AU$2000=$DY$8),ROWS(EA$11:EA371))),"")</f>
        <v/>
      </c>
      <c r="EB371" s="26" t="str">
        <f>IFERROR(INDEX(AX$11:AX$2000,_xlfn.AGGREGATE(15,6,(ROW(AX$11:AX$2000)-ROW(AX$11)+1)/($AU$11:$AU$2000=$DY$8),ROWS(EB$11:EB371))),"")</f>
        <v/>
      </c>
      <c r="EC371" s="26" t="str">
        <f>IFERROR(INDEX(AY$11:AY$2000,_xlfn.AGGREGATE(15,6,(ROW(AY$11:AY$2000)-ROW(AY$11)+1)/($AU$11:$AU$2000=$DY$8),ROWS(EC$11:EC371))),"")</f>
        <v/>
      </c>
      <c r="ED371" s="26" t="str">
        <f>IFERROR(INDEX(AZ$11:AZ$2000,_xlfn.AGGREGATE(15,6,(ROW(AZ$11:AZ$2000)-ROW(AZ$11)+1)/($AU$11:$AU$2000=$DY$8),ROWS(ED$11:ED371))),"")</f>
        <v/>
      </c>
      <c r="EE371" s="26" t="str">
        <f>IFERROR(INDEX(BA$11:BA$2000,_xlfn.AGGREGATE(15,6,(ROW(BA$11:BA$2000)-ROW(BA$11)+1)/($AU$11:$AU$2000=$DY$8),ROWS(EE$11:EE371))),"")</f>
        <v/>
      </c>
      <c r="EF371" s="26" t="str">
        <f>IFERROR(INDEX(BB$11:BB$2000,_xlfn.AGGREGATE(15,6,(ROW(BB$11:BB$2000)-ROW(BB$11)+1)/($AU$11:$AU$2000=$DY$8),ROWS(EF$11:EF371))),"")</f>
        <v/>
      </c>
      <c r="EG371" s="26" t="str">
        <f>IFERROR(INDEX(BC$11:BC$2000,_xlfn.AGGREGATE(15,6,(ROW(BC$11:BC$2000)-ROW(BC$11)+1)/($AU$11:$AU$2000=$DY$8),ROWS(EG$11:EG371))),"")</f>
        <v/>
      </c>
      <c r="EH371" s="26" t="str">
        <f>IFERROR(INDEX(BD$11:BD$2000,_xlfn.AGGREGATE(15,6,(ROW(BD$11:BD$2000)-ROW(BD$11)+1)/($AU$11:$AU$2000=$DY$8),ROWS(EH$11:EH371))),"")</f>
        <v/>
      </c>
      <c r="EI371" s="26" t="str">
        <f>IFERROR(INDEX(BE$11:BE$2000,_xlfn.AGGREGATE(15,6,(ROW(BE$11:BE$2000)-ROW(BE$11)+1)/($AU$11:$AU$2000=$DY$8),ROWS(EI$11:EI371))),"")</f>
        <v/>
      </c>
      <c r="EJ371" s="26" t="str">
        <f>IFERROR(INDEX(BF$11:BF$2000,_xlfn.AGGREGATE(15,6,(ROW(BF$11:BF$2000)-ROW(BF$11)+1)/($AU$11:$AU$2000=$DY$8),ROWS(EJ$11:EJ371))),"")</f>
        <v/>
      </c>
      <c r="EK371" s="26" t="str">
        <f>IFERROR(INDEX(BG$11:BG$2000,_xlfn.AGGREGATE(15,6,(ROW(BG$11:BG$2000)-ROW(BG$11)+1)/($AU$11:$AU$2000=$DY$8),ROWS(EK$11:EK371))),"")</f>
        <v/>
      </c>
      <c r="EL371" s="26" t="str">
        <f>IFERROR(INDEX(BH$11:BH$2000,_xlfn.AGGREGATE(15,6,(ROW(BH$11:BH$2000)-ROW(BH$11)+1)/($AU$11:$AU$2000=$DY$8),ROWS(EL$11:EL371))),"")</f>
        <v/>
      </c>
      <c r="EM371" s="26" t="str">
        <f>IFERROR(INDEX(BI$11:BI$2000,_xlfn.AGGREGATE(15,6,(ROW(BI$11:BI$2000)-ROW(BI$11)+1)/($AU$11:$AU$2000=$DY$8),ROWS(EM$11:EM371))),"")</f>
        <v/>
      </c>
      <c r="EN371" s="26" t="str">
        <f>IFERROR(INDEX(BJ$11:BJ$2000,_xlfn.AGGREGATE(15,6,(ROW(BJ$11:BJ$2000)-ROW(BJ$11)+1)/($AU$11:$AU$2000=$DY$8),ROWS(EN$11:EN371))),"")</f>
        <v/>
      </c>
      <c r="EO371" s="26" t="str">
        <f>IFERROR(INDEX(BK$11:BK$2000,_xlfn.AGGREGATE(15,6,(ROW(BK$11:BK$2000)-ROW(BK$11)+1)/($AU$11:$AU$2000=$DY$8),ROWS(EO$11:EO371))),"")</f>
        <v/>
      </c>
      <c r="EP371" s="26" t="str">
        <f>IFERROR(INDEX(BL$11:BL$2000,_xlfn.AGGREGATE(15,6,(ROW(BL$11:BL$2000)-ROW(BL$11)+1)/($AU$11:$AU$2000=$DY$8),ROWS(EP$11:EP371))),"")</f>
        <v/>
      </c>
      <c r="EQ371" s="26" t="str">
        <f>IFERROR(INDEX(BM$11:BM$2000,_xlfn.AGGREGATE(15,6,(ROW(BM$11:BM$2000)-ROW(BM$11)+1)/($AU$11:$AU$2000=$DY$8),ROWS(EQ$11:EQ371))),"")</f>
        <v/>
      </c>
      <c r="ER371" s="26" t="str">
        <f>IFERROR(INDEX(BN$11:BN$2000,_xlfn.AGGREGATE(15,6,(ROW(BN$11:BN$2000)-ROW(BN$11)+1)/($AU$11:$AU$2000=$DY$8),ROWS(ER$11:ER371))),"")</f>
        <v/>
      </c>
      <c r="ES371" s="26" t="str">
        <f>IFERROR(INDEX(BO$11:BO$2000,_xlfn.AGGREGATE(15,6,(ROW(BO$11:BO$2000)-ROW(BO$11)+1)/($AU$11:$AU$2000=$DY$8),ROWS(ES$11:ES371))),"")</f>
        <v/>
      </c>
      <c r="ET371" s="63" t="str">
        <f>IFERROR(INDEX(BP$11:BP$2000,_xlfn.AGGREGATE(15,6,(ROW(BP$11:BP$2000)-ROW(BP$11)+1)/($AU$11:$AU$2000=$DY$8),ROWS(ET$11:ET371))),"")</f>
        <v/>
      </c>
      <c r="EU371" s="25"/>
      <c r="EX371" s="25"/>
      <c r="EY371" s="25"/>
      <c r="EZ371" s="25"/>
      <c r="FA371" s="25"/>
      <c r="FB371" s="25"/>
      <c r="FC371" s="25"/>
      <c r="FD371" s="25"/>
      <c r="FE371" s="25"/>
      <c r="FF371" s="25"/>
      <c r="FG371" s="25"/>
      <c r="FH371" s="25"/>
      <c r="FI371" s="25"/>
      <c r="FJ371" s="25"/>
      <c r="FK371" s="25"/>
      <c r="FL371" s="25"/>
      <c r="FM371" s="25"/>
      <c r="FN371" s="25"/>
      <c r="FO371" s="25"/>
      <c r="FP371" s="25"/>
      <c r="FQ371" s="25"/>
      <c r="FR371" s="25"/>
      <c r="FS371" s="25"/>
      <c r="FT371" s="25"/>
      <c r="FU371" s="49"/>
      <c r="FV371" s="21"/>
      <c r="FW371" s="25"/>
      <c r="FX371" s="25"/>
      <c r="FY371" s="25"/>
      <c r="FZ371" s="25"/>
      <c r="GA371" s="25"/>
      <c r="GB371" s="25"/>
      <c r="GC371" s="25"/>
      <c r="GD371" s="25"/>
      <c r="GE371" s="25"/>
      <c r="GF371" s="25"/>
      <c r="GG371" s="25"/>
      <c r="GH371" s="25"/>
      <c r="GI371" s="25"/>
      <c r="GJ371" s="25"/>
      <c r="GK371" s="25"/>
      <c r="GL371" s="25"/>
      <c r="GM371" s="25"/>
      <c r="GN371" s="25"/>
    </row>
    <row r="372" spans="14:196" x14ac:dyDescent="0.3">
      <c r="N372" s="2"/>
      <c r="O372" s="25"/>
      <c r="P372" s="25"/>
      <c r="Q372" s="25"/>
      <c r="R372" s="25"/>
      <c r="S372" s="25"/>
      <c r="T372" s="25"/>
      <c r="U372" s="25"/>
      <c r="V372" s="2"/>
      <c r="W372" s="2"/>
      <c r="X372" s="2"/>
      <c r="Y372" s="25"/>
      <c r="Z372" s="25"/>
      <c r="AA372" s="25"/>
      <c r="AB372" s="2"/>
      <c r="AC372" s="25"/>
      <c r="AD372" s="25"/>
      <c r="AE372" s="25"/>
      <c r="AF372" s="25"/>
      <c r="AG372" s="25"/>
      <c r="AH372" s="25"/>
      <c r="AI372" s="25"/>
      <c r="AJ372" s="25"/>
      <c r="AK372" s="25"/>
      <c r="AL372" s="25"/>
      <c r="AM372" s="25"/>
      <c r="AN372" s="25"/>
      <c r="AO372" s="25"/>
      <c r="AP372" s="25"/>
      <c r="AQ372" s="25"/>
      <c r="AR372" s="142"/>
      <c r="AS372" s="1">
        <v>11</v>
      </c>
      <c r="AT372" s="25" t="s">
        <v>122</v>
      </c>
      <c r="AU372" s="4" t="str">
        <f t="shared" si="500"/>
        <v>FAIL</v>
      </c>
      <c r="AV372" s="26">
        <v>3</v>
      </c>
      <c r="AW372" s="26">
        <v>1</v>
      </c>
      <c r="AX372" s="26">
        <v>1</v>
      </c>
      <c r="AY372" s="26">
        <v>3</v>
      </c>
      <c r="AZ372" s="26">
        <v>3</v>
      </c>
      <c r="BA372" s="26">
        <v>1</v>
      </c>
      <c r="BB372" s="26">
        <v>1</v>
      </c>
      <c r="BC372" s="26">
        <v>3</v>
      </c>
      <c r="BD372" s="25">
        <f t="shared" si="501"/>
        <v>235</v>
      </c>
      <c r="BE372" s="25">
        <f t="shared" si="501"/>
        <v>246</v>
      </c>
      <c r="BF372" s="25">
        <f t="shared" si="501"/>
        <v>257</v>
      </c>
      <c r="BG372" s="30">
        <f t="shared" si="501"/>
        <v>11</v>
      </c>
      <c r="BH372" s="25"/>
      <c r="BI372" s="138">
        <f t="shared" si="502"/>
        <v>257</v>
      </c>
      <c r="BJ372" s="138">
        <f t="shared" si="503"/>
        <v>492</v>
      </c>
      <c r="BK372" s="138">
        <f t="shared" si="504"/>
        <v>727</v>
      </c>
      <c r="BL372" s="138">
        <f t="shared" si="505"/>
        <v>984</v>
      </c>
      <c r="BM372" s="138">
        <f t="shared" si="506"/>
        <v>1241</v>
      </c>
      <c r="BN372" s="138">
        <f t="shared" si="507"/>
        <v>1476</v>
      </c>
      <c r="BO372" s="138">
        <f t="shared" si="508"/>
        <v>1711</v>
      </c>
      <c r="BP372" s="138">
        <f t="shared" si="509"/>
        <v>0</v>
      </c>
      <c r="BQ372" s="25"/>
      <c r="BR372" s="26" t="str">
        <f t="shared" si="492"/>
        <v>yes3</v>
      </c>
      <c r="BS372" s="26" t="str">
        <f t="shared" si="462"/>
        <v>Int</v>
      </c>
      <c r="BT372" s="25"/>
      <c r="BU372" s="25"/>
      <c r="BV372" s="1">
        <f t="shared" ref="BV372:CE381" si="515">IF(BV$3=0,0,IF(AND(ABS($BI372-BV$3)&gt;PostVertTotTol,ABS($BJ372-BV$3)&gt;PostVertTotTol,ABS($BK372-BV$3)&gt;PostVertTotTol,ABS($BL372-BV$3)&gt;PostVertTotTol,ABS($BM372-BV$3)&gt;PostVertTotTol,ABS($BN372-BV$3)&gt;PostVertTotTol,ABS($BO372-BV$3)&gt;PostVertTotTol,ABS($BP372-BV$3)&gt;PostVertTotTol),0,1))</f>
        <v>0</v>
      </c>
      <c r="BW372" s="1">
        <f t="shared" si="515"/>
        <v>0</v>
      </c>
      <c r="BX372" s="1">
        <f t="shared" si="515"/>
        <v>0</v>
      </c>
      <c r="BY372" s="1">
        <f t="shared" si="515"/>
        <v>0</v>
      </c>
      <c r="BZ372" s="1">
        <f t="shared" si="515"/>
        <v>0</v>
      </c>
      <c r="CA372" s="1">
        <f t="shared" si="515"/>
        <v>0</v>
      </c>
      <c r="CB372" s="1">
        <f t="shared" si="515"/>
        <v>0</v>
      </c>
      <c r="CC372" s="1">
        <f t="shared" si="515"/>
        <v>0</v>
      </c>
      <c r="CD372" s="1">
        <f t="shared" si="515"/>
        <v>0</v>
      </c>
      <c r="CE372" s="1">
        <f t="shared" si="515"/>
        <v>0</v>
      </c>
      <c r="CF372" s="1">
        <f t="shared" ref="CF372:CO381" si="516">IF(CF$3=0,0,IF(AND(ABS($BI372-CF$3)&gt;PostVertTotTol,ABS($BJ372-CF$3)&gt;PostVertTotTol,ABS($BK372-CF$3)&gt;PostVertTotTol,ABS($BL372-CF$3)&gt;PostVertTotTol,ABS($BM372-CF$3)&gt;PostVertTotTol,ABS($BN372-CF$3)&gt;PostVertTotTol,ABS($BO372-CF$3)&gt;PostVertTotTol,ABS($BP372-CF$3)&gt;PostVertTotTol),0,1))</f>
        <v>0</v>
      </c>
      <c r="CG372" s="1">
        <f t="shared" si="516"/>
        <v>0</v>
      </c>
      <c r="CH372" s="1">
        <f t="shared" si="516"/>
        <v>1</v>
      </c>
      <c r="CI372" s="1">
        <f t="shared" si="516"/>
        <v>0</v>
      </c>
      <c r="CJ372" s="1">
        <f t="shared" si="516"/>
        <v>0</v>
      </c>
      <c r="CK372" s="1">
        <f t="shared" si="516"/>
        <v>0</v>
      </c>
      <c r="CL372" s="1">
        <f t="shared" si="516"/>
        <v>0</v>
      </c>
      <c r="CM372" s="1">
        <f t="shared" si="516"/>
        <v>0</v>
      </c>
      <c r="CN372" s="1">
        <f t="shared" si="516"/>
        <v>1</v>
      </c>
      <c r="CO372" s="1">
        <f t="shared" si="516"/>
        <v>0</v>
      </c>
      <c r="CP372" s="1">
        <f t="shared" ref="CP372:CY381" si="517">IF(CP$3=0,0,IF(AND(ABS($BI372-CP$3)&gt;PostVertTotTol,ABS($BJ372-CP$3)&gt;PostVertTotTol,ABS($BK372-CP$3)&gt;PostVertTotTol,ABS($BL372-CP$3)&gt;PostVertTotTol,ABS($BM372-CP$3)&gt;PostVertTotTol,ABS($BN372-CP$3)&gt;PostVertTotTol,ABS($BO372-CP$3)&gt;PostVertTotTol,ABS($BP372-CP$3)&gt;PostVertTotTol),0,1))</f>
        <v>0</v>
      </c>
      <c r="CQ372" s="1">
        <f t="shared" si="517"/>
        <v>0</v>
      </c>
      <c r="CR372" s="1">
        <f t="shared" si="517"/>
        <v>0</v>
      </c>
      <c r="CS372" s="1">
        <f t="shared" si="517"/>
        <v>0</v>
      </c>
      <c r="CT372" s="1">
        <f t="shared" si="517"/>
        <v>0</v>
      </c>
      <c r="CU372" s="1">
        <f t="shared" si="517"/>
        <v>0</v>
      </c>
      <c r="CV372" s="1">
        <f t="shared" si="517"/>
        <v>0</v>
      </c>
      <c r="CW372" s="1">
        <f t="shared" si="517"/>
        <v>0</v>
      </c>
      <c r="CX372" s="1">
        <f t="shared" si="517"/>
        <v>0</v>
      </c>
      <c r="CY372" s="1">
        <f t="shared" si="517"/>
        <v>0</v>
      </c>
      <c r="CZ372" s="1">
        <f t="shared" ref="CZ372:DI381" si="518">IF(CZ$3=0,0,IF(AND(ABS($BI372-CZ$3)&gt;PostVertTotTol,ABS($BJ372-CZ$3)&gt;PostVertTotTol,ABS($BK372-CZ$3)&gt;PostVertTotTol,ABS($BL372-CZ$3)&gt;PostVertTotTol,ABS($BM372-CZ$3)&gt;PostVertTotTol,ABS($BN372-CZ$3)&gt;PostVertTotTol,ABS($BO372-CZ$3)&gt;PostVertTotTol,ABS($BP372-CZ$3)&gt;PostVertTotTol),0,1))</f>
        <v>0</v>
      </c>
      <c r="DA372" s="1">
        <f t="shared" si="518"/>
        <v>1</v>
      </c>
      <c r="DB372" s="1">
        <f t="shared" si="518"/>
        <v>0</v>
      </c>
      <c r="DC372" s="1">
        <f t="shared" si="518"/>
        <v>0</v>
      </c>
      <c r="DD372" s="1">
        <f t="shared" si="518"/>
        <v>0</v>
      </c>
      <c r="DE372" s="1">
        <f t="shared" si="518"/>
        <v>0</v>
      </c>
      <c r="DF372" s="1">
        <f t="shared" si="518"/>
        <v>0</v>
      </c>
      <c r="DG372" s="1">
        <f t="shared" si="518"/>
        <v>0</v>
      </c>
      <c r="DH372" s="1">
        <f t="shared" si="518"/>
        <v>0</v>
      </c>
      <c r="DI372" s="1">
        <f t="shared" si="518"/>
        <v>0</v>
      </c>
      <c r="DJ372" s="1">
        <f t="shared" ref="DJ372:DO381" si="519">IF(DJ$3=0,0,IF(AND(ABS($BI372-DJ$3)&gt;PostVertTotTol,ABS($BJ372-DJ$3)&gt;PostVertTotTol,ABS($BK372-DJ$3)&gt;PostVertTotTol,ABS($BL372-DJ$3)&gt;PostVertTotTol,ABS($BM372-DJ$3)&gt;PostVertTotTol,ABS($BN372-DJ$3)&gt;PostVertTotTol,ABS($BO372-DJ$3)&gt;PostVertTotTol,ABS($BP372-DJ$3)&gt;PostVertTotTol),0,1))</f>
        <v>0</v>
      </c>
      <c r="DK372" s="1">
        <f t="shared" si="519"/>
        <v>0</v>
      </c>
      <c r="DL372" s="1">
        <f t="shared" si="519"/>
        <v>0</v>
      </c>
      <c r="DM372" s="1">
        <f t="shared" si="519"/>
        <v>0</v>
      </c>
      <c r="DN372" s="1">
        <f t="shared" si="519"/>
        <v>0</v>
      </c>
      <c r="DO372" s="1">
        <f t="shared" si="519"/>
        <v>0</v>
      </c>
      <c r="DP372" s="25"/>
      <c r="DS372" s="26"/>
      <c r="DT372" s="26"/>
      <c r="DU372" s="142"/>
      <c r="DV372" s="26"/>
      <c r="DW372" s="48">
        <v>359</v>
      </c>
      <c r="DX372" s="26" t="str">
        <f>IFERROR(INDEX(AT$11:AT$2000,_xlfn.AGGREGATE(15,6,(ROW(AT$11:AT$2000)-ROW(AT$11)+1)/($AU$11:$AU$2000=$DY$8),ROWS(DX$11:DX372))),"")</f>
        <v/>
      </c>
      <c r="DY372" s="4" t="str">
        <f>IFERROR(INDEX(AU$11:AU$2000,_xlfn.AGGREGATE(15,6,(ROW(AU$11:AU$2000)-ROW(AU$11)+1)/($AU$11:$AU$2000=$DY$8),ROWS(DY$11:DY372))),"")</f>
        <v/>
      </c>
      <c r="DZ372" s="26" t="str">
        <f>IFERROR(INDEX(AV$11:AV$2000,_xlfn.AGGREGATE(15,6,(ROW(AV$11:AV$2000)-ROW(AV$11)+1)/($AU$11:$AU$2000=$DY$8),ROWS(DZ$11:DZ372))),"")</f>
        <v/>
      </c>
      <c r="EA372" s="26" t="str">
        <f>IFERROR(INDEX(AW$11:AW$2000,_xlfn.AGGREGATE(15,6,(ROW(AW$11:AW$2000)-ROW(AW$11)+1)/($AU$11:$AU$2000=$DY$8),ROWS(EA$11:EA372))),"")</f>
        <v/>
      </c>
      <c r="EB372" s="26" t="str">
        <f>IFERROR(INDEX(AX$11:AX$2000,_xlfn.AGGREGATE(15,6,(ROW(AX$11:AX$2000)-ROW(AX$11)+1)/($AU$11:$AU$2000=$DY$8),ROWS(EB$11:EB372))),"")</f>
        <v/>
      </c>
      <c r="EC372" s="26" t="str">
        <f>IFERROR(INDEX(AY$11:AY$2000,_xlfn.AGGREGATE(15,6,(ROW(AY$11:AY$2000)-ROW(AY$11)+1)/($AU$11:$AU$2000=$DY$8),ROWS(EC$11:EC372))),"")</f>
        <v/>
      </c>
      <c r="ED372" s="26" t="str">
        <f>IFERROR(INDEX(AZ$11:AZ$2000,_xlfn.AGGREGATE(15,6,(ROW(AZ$11:AZ$2000)-ROW(AZ$11)+1)/($AU$11:$AU$2000=$DY$8),ROWS(ED$11:ED372))),"")</f>
        <v/>
      </c>
      <c r="EE372" s="26" t="str">
        <f>IFERROR(INDEX(BA$11:BA$2000,_xlfn.AGGREGATE(15,6,(ROW(BA$11:BA$2000)-ROW(BA$11)+1)/($AU$11:$AU$2000=$DY$8),ROWS(EE$11:EE372))),"")</f>
        <v/>
      </c>
      <c r="EF372" s="26" t="str">
        <f>IFERROR(INDEX(BB$11:BB$2000,_xlfn.AGGREGATE(15,6,(ROW(BB$11:BB$2000)-ROW(BB$11)+1)/($AU$11:$AU$2000=$DY$8),ROWS(EF$11:EF372))),"")</f>
        <v/>
      </c>
      <c r="EG372" s="26" t="str">
        <f>IFERROR(INDEX(BC$11:BC$2000,_xlfn.AGGREGATE(15,6,(ROW(BC$11:BC$2000)-ROW(BC$11)+1)/($AU$11:$AU$2000=$DY$8),ROWS(EG$11:EG372))),"")</f>
        <v/>
      </c>
      <c r="EH372" s="26" t="str">
        <f>IFERROR(INDEX(BD$11:BD$2000,_xlfn.AGGREGATE(15,6,(ROW(BD$11:BD$2000)-ROW(BD$11)+1)/($AU$11:$AU$2000=$DY$8),ROWS(EH$11:EH372))),"")</f>
        <v/>
      </c>
      <c r="EI372" s="26" t="str">
        <f>IFERROR(INDEX(BE$11:BE$2000,_xlfn.AGGREGATE(15,6,(ROW(BE$11:BE$2000)-ROW(BE$11)+1)/($AU$11:$AU$2000=$DY$8),ROWS(EI$11:EI372))),"")</f>
        <v/>
      </c>
      <c r="EJ372" s="26" t="str">
        <f>IFERROR(INDEX(BF$11:BF$2000,_xlfn.AGGREGATE(15,6,(ROW(BF$11:BF$2000)-ROW(BF$11)+1)/($AU$11:$AU$2000=$DY$8),ROWS(EJ$11:EJ372))),"")</f>
        <v/>
      </c>
      <c r="EK372" s="26" t="str">
        <f>IFERROR(INDEX(BG$11:BG$2000,_xlfn.AGGREGATE(15,6,(ROW(BG$11:BG$2000)-ROW(BG$11)+1)/($AU$11:$AU$2000=$DY$8),ROWS(EK$11:EK372))),"")</f>
        <v/>
      </c>
      <c r="EL372" s="26" t="str">
        <f>IFERROR(INDEX(BH$11:BH$2000,_xlfn.AGGREGATE(15,6,(ROW(BH$11:BH$2000)-ROW(BH$11)+1)/($AU$11:$AU$2000=$DY$8),ROWS(EL$11:EL372))),"")</f>
        <v/>
      </c>
      <c r="EM372" s="26" t="str">
        <f>IFERROR(INDEX(BI$11:BI$2000,_xlfn.AGGREGATE(15,6,(ROW(BI$11:BI$2000)-ROW(BI$11)+1)/($AU$11:$AU$2000=$DY$8),ROWS(EM$11:EM372))),"")</f>
        <v/>
      </c>
      <c r="EN372" s="26" t="str">
        <f>IFERROR(INDEX(BJ$11:BJ$2000,_xlfn.AGGREGATE(15,6,(ROW(BJ$11:BJ$2000)-ROW(BJ$11)+1)/($AU$11:$AU$2000=$DY$8),ROWS(EN$11:EN372))),"")</f>
        <v/>
      </c>
      <c r="EO372" s="26" t="str">
        <f>IFERROR(INDEX(BK$11:BK$2000,_xlfn.AGGREGATE(15,6,(ROW(BK$11:BK$2000)-ROW(BK$11)+1)/($AU$11:$AU$2000=$DY$8),ROWS(EO$11:EO372))),"")</f>
        <v/>
      </c>
      <c r="EP372" s="26" t="str">
        <f>IFERROR(INDEX(BL$11:BL$2000,_xlfn.AGGREGATE(15,6,(ROW(BL$11:BL$2000)-ROW(BL$11)+1)/($AU$11:$AU$2000=$DY$8),ROWS(EP$11:EP372))),"")</f>
        <v/>
      </c>
      <c r="EQ372" s="26" t="str">
        <f>IFERROR(INDEX(BM$11:BM$2000,_xlfn.AGGREGATE(15,6,(ROW(BM$11:BM$2000)-ROW(BM$11)+1)/($AU$11:$AU$2000=$DY$8),ROWS(EQ$11:EQ372))),"")</f>
        <v/>
      </c>
      <c r="ER372" s="26" t="str">
        <f>IFERROR(INDEX(BN$11:BN$2000,_xlfn.AGGREGATE(15,6,(ROW(BN$11:BN$2000)-ROW(BN$11)+1)/($AU$11:$AU$2000=$DY$8),ROWS(ER$11:ER372))),"")</f>
        <v/>
      </c>
      <c r="ES372" s="26" t="str">
        <f>IFERROR(INDEX(BO$11:BO$2000,_xlfn.AGGREGATE(15,6,(ROW(BO$11:BO$2000)-ROW(BO$11)+1)/($AU$11:$AU$2000=$DY$8),ROWS(ES$11:ES372))),"")</f>
        <v/>
      </c>
      <c r="ET372" s="63" t="str">
        <f>IFERROR(INDEX(BP$11:BP$2000,_xlfn.AGGREGATE(15,6,(ROW(BP$11:BP$2000)-ROW(BP$11)+1)/($AU$11:$AU$2000=$DY$8),ROWS(ET$11:ET372))),"")</f>
        <v/>
      </c>
      <c r="EU372" s="25"/>
      <c r="EX372" s="25"/>
      <c r="EY372" s="25"/>
      <c r="EZ372" s="25"/>
      <c r="FA372" s="25"/>
      <c r="FB372" s="25"/>
      <c r="FC372" s="25"/>
      <c r="FD372" s="25"/>
      <c r="FE372" s="25"/>
      <c r="FF372" s="25"/>
      <c r="FG372" s="25"/>
      <c r="FH372" s="25"/>
      <c r="FI372" s="25"/>
      <c r="FJ372" s="25"/>
      <c r="FK372" s="25"/>
      <c r="FL372" s="25"/>
      <c r="FM372" s="25"/>
      <c r="FN372" s="25"/>
      <c r="FO372" s="25"/>
      <c r="FP372" s="25"/>
      <c r="FQ372" s="25"/>
      <c r="FR372" s="25"/>
      <c r="FS372" s="25"/>
      <c r="FT372" s="25"/>
      <c r="FU372" s="49"/>
      <c r="FV372" s="21"/>
      <c r="FW372" s="25"/>
      <c r="FX372" s="25"/>
      <c r="FY372" s="25"/>
      <c r="FZ372" s="25"/>
      <c r="GA372" s="25"/>
      <c r="GB372" s="25"/>
      <c r="GC372" s="25"/>
      <c r="GD372" s="25"/>
      <c r="GE372" s="25"/>
      <c r="GF372" s="25"/>
      <c r="GG372" s="25"/>
      <c r="GH372" s="25"/>
      <c r="GI372" s="25"/>
      <c r="GJ372" s="25"/>
      <c r="GK372" s="25"/>
      <c r="GL372" s="25"/>
      <c r="GM372" s="25"/>
      <c r="GN372" s="25"/>
    </row>
    <row r="373" spans="14:196" x14ac:dyDescent="0.3">
      <c r="N373" s="2"/>
      <c r="O373" s="25"/>
      <c r="P373" s="25"/>
      <c r="Q373" s="25"/>
      <c r="R373" s="25"/>
      <c r="S373" s="25"/>
      <c r="T373" s="25"/>
      <c r="U373" s="25"/>
      <c r="V373" s="2"/>
      <c r="W373" s="2"/>
      <c r="X373" s="2"/>
      <c r="Y373" s="25"/>
      <c r="Z373" s="25"/>
      <c r="AA373" s="25"/>
      <c r="AB373" s="2"/>
      <c r="AC373" s="25"/>
      <c r="AD373" s="25"/>
      <c r="AE373" s="25"/>
      <c r="AF373" s="25"/>
      <c r="AG373" s="25"/>
      <c r="AH373" s="25"/>
      <c r="AI373" s="25"/>
      <c r="AJ373" s="25"/>
      <c r="AK373" s="25"/>
      <c r="AL373" s="25"/>
      <c r="AM373" s="25"/>
      <c r="AN373" s="25"/>
      <c r="AO373" s="25"/>
      <c r="AP373" s="25"/>
      <c r="AQ373" s="25"/>
      <c r="AR373" s="142"/>
      <c r="AS373" s="1">
        <v>12</v>
      </c>
      <c r="AT373" s="25" t="s">
        <v>122</v>
      </c>
      <c r="AU373" s="4" t="str">
        <f t="shared" si="500"/>
        <v>FAIL</v>
      </c>
      <c r="AV373" s="26">
        <v>3</v>
      </c>
      <c r="AW373" s="26">
        <v>1</v>
      </c>
      <c r="AX373" s="26">
        <v>1</v>
      </c>
      <c r="AY373" s="26">
        <v>3</v>
      </c>
      <c r="AZ373" s="26">
        <v>3</v>
      </c>
      <c r="BA373" s="26">
        <v>1</v>
      </c>
      <c r="BB373" s="26">
        <v>1</v>
      </c>
      <c r="BC373" s="26">
        <v>3</v>
      </c>
      <c r="BD373" s="25">
        <f t="shared" si="501"/>
        <v>234</v>
      </c>
      <c r="BE373" s="25">
        <f t="shared" si="501"/>
        <v>246</v>
      </c>
      <c r="BF373" s="25">
        <f t="shared" si="501"/>
        <v>258</v>
      </c>
      <c r="BG373" s="30">
        <f t="shared" si="501"/>
        <v>12</v>
      </c>
      <c r="BH373" s="25"/>
      <c r="BI373" s="138">
        <f t="shared" si="502"/>
        <v>258</v>
      </c>
      <c r="BJ373" s="138">
        <f t="shared" si="503"/>
        <v>492</v>
      </c>
      <c r="BK373" s="138">
        <f t="shared" si="504"/>
        <v>726</v>
      </c>
      <c r="BL373" s="138">
        <f t="shared" si="505"/>
        <v>984</v>
      </c>
      <c r="BM373" s="138">
        <f t="shared" si="506"/>
        <v>1242</v>
      </c>
      <c r="BN373" s="138">
        <f t="shared" si="507"/>
        <v>1476</v>
      </c>
      <c r="BO373" s="138">
        <f t="shared" si="508"/>
        <v>1710</v>
      </c>
      <c r="BP373" s="138">
        <f t="shared" si="509"/>
        <v>0</v>
      </c>
      <c r="BQ373" s="25"/>
      <c r="BR373" s="26" t="str">
        <f t="shared" si="492"/>
        <v>yes3</v>
      </c>
      <c r="BS373" s="26" t="str">
        <f t="shared" si="462"/>
        <v>Int</v>
      </c>
      <c r="BT373" s="25"/>
      <c r="BU373" s="25"/>
      <c r="BV373" s="1">
        <f t="shared" si="515"/>
        <v>0</v>
      </c>
      <c r="BW373" s="1">
        <f t="shared" si="515"/>
        <v>0</v>
      </c>
      <c r="BX373" s="1">
        <f t="shared" si="515"/>
        <v>0</v>
      </c>
      <c r="BY373" s="1">
        <f t="shared" si="515"/>
        <v>0</v>
      </c>
      <c r="BZ373" s="1">
        <f t="shared" si="515"/>
        <v>0</v>
      </c>
      <c r="CA373" s="1">
        <f t="shared" si="515"/>
        <v>0</v>
      </c>
      <c r="CB373" s="1">
        <f t="shared" si="515"/>
        <v>0</v>
      </c>
      <c r="CC373" s="1">
        <f t="shared" si="515"/>
        <v>0</v>
      </c>
      <c r="CD373" s="1">
        <f t="shared" si="515"/>
        <v>0</v>
      </c>
      <c r="CE373" s="1">
        <f t="shared" si="515"/>
        <v>0</v>
      </c>
      <c r="CF373" s="1">
        <f t="shared" si="516"/>
        <v>0</v>
      </c>
      <c r="CG373" s="1">
        <f t="shared" si="516"/>
        <v>0</v>
      </c>
      <c r="CH373" s="1">
        <f t="shared" si="516"/>
        <v>1</v>
      </c>
      <c r="CI373" s="1">
        <f t="shared" si="516"/>
        <v>0</v>
      </c>
      <c r="CJ373" s="1">
        <f t="shared" si="516"/>
        <v>0</v>
      </c>
      <c r="CK373" s="1">
        <f t="shared" si="516"/>
        <v>0</v>
      </c>
      <c r="CL373" s="1">
        <f t="shared" si="516"/>
        <v>0</v>
      </c>
      <c r="CM373" s="1">
        <f t="shared" si="516"/>
        <v>0</v>
      </c>
      <c r="CN373" s="1">
        <f t="shared" si="516"/>
        <v>1</v>
      </c>
      <c r="CO373" s="1">
        <f t="shared" si="516"/>
        <v>0</v>
      </c>
      <c r="CP373" s="1">
        <f t="shared" si="517"/>
        <v>0</v>
      </c>
      <c r="CQ373" s="1">
        <f t="shared" si="517"/>
        <v>0</v>
      </c>
      <c r="CR373" s="1">
        <f t="shared" si="517"/>
        <v>0</v>
      </c>
      <c r="CS373" s="1">
        <f t="shared" si="517"/>
        <v>0</v>
      </c>
      <c r="CT373" s="1">
        <f t="shared" si="517"/>
        <v>0</v>
      </c>
      <c r="CU373" s="1">
        <f t="shared" si="517"/>
        <v>0</v>
      </c>
      <c r="CV373" s="1">
        <f t="shared" si="517"/>
        <v>0</v>
      </c>
      <c r="CW373" s="1">
        <f t="shared" si="517"/>
        <v>0</v>
      </c>
      <c r="CX373" s="1">
        <f t="shared" si="517"/>
        <v>0</v>
      </c>
      <c r="CY373" s="1">
        <f t="shared" si="517"/>
        <v>0</v>
      </c>
      <c r="CZ373" s="1">
        <f t="shared" si="518"/>
        <v>0</v>
      </c>
      <c r="DA373" s="1">
        <f t="shared" si="518"/>
        <v>1</v>
      </c>
      <c r="DB373" s="1">
        <f t="shared" si="518"/>
        <v>0</v>
      </c>
      <c r="DC373" s="1">
        <f t="shared" si="518"/>
        <v>0</v>
      </c>
      <c r="DD373" s="1">
        <f t="shared" si="518"/>
        <v>0</v>
      </c>
      <c r="DE373" s="1">
        <f t="shared" si="518"/>
        <v>0</v>
      </c>
      <c r="DF373" s="1">
        <f t="shared" si="518"/>
        <v>0</v>
      </c>
      <c r="DG373" s="1">
        <f t="shared" si="518"/>
        <v>0</v>
      </c>
      <c r="DH373" s="1">
        <f t="shared" si="518"/>
        <v>0</v>
      </c>
      <c r="DI373" s="1">
        <f t="shared" si="518"/>
        <v>0</v>
      </c>
      <c r="DJ373" s="1">
        <f t="shared" si="519"/>
        <v>0</v>
      </c>
      <c r="DK373" s="1">
        <f t="shared" si="519"/>
        <v>0</v>
      </c>
      <c r="DL373" s="1">
        <f t="shared" si="519"/>
        <v>0</v>
      </c>
      <c r="DM373" s="1">
        <f t="shared" si="519"/>
        <v>0</v>
      </c>
      <c r="DN373" s="1">
        <f t="shared" si="519"/>
        <v>0</v>
      </c>
      <c r="DO373" s="1">
        <f t="shared" si="519"/>
        <v>0</v>
      </c>
      <c r="DP373" s="25"/>
      <c r="DS373" s="26"/>
      <c r="DT373" s="26"/>
      <c r="DU373" s="142"/>
      <c r="DV373" s="26"/>
      <c r="DW373" s="48">
        <v>360</v>
      </c>
      <c r="DX373" s="26" t="str">
        <f>IFERROR(INDEX(AT$11:AT$2000,_xlfn.AGGREGATE(15,6,(ROW(AT$11:AT$2000)-ROW(AT$11)+1)/($AU$11:$AU$2000=$DY$8),ROWS(DX$11:DX373))),"")</f>
        <v/>
      </c>
      <c r="DY373" s="4" t="str">
        <f>IFERROR(INDEX(AU$11:AU$2000,_xlfn.AGGREGATE(15,6,(ROW(AU$11:AU$2000)-ROW(AU$11)+1)/($AU$11:$AU$2000=$DY$8),ROWS(DY$11:DY373))),"")</f>
        <v/>
      </c>
      <c r="DZ373" s="26" t="str">
        <f>IFERROR(INDEX(AV$11:AV$2000,_xlfn.AGGREGATE(15,6,(ROW(AV$11:AV$2000)-ROW(AV$11)+1)/($AU$11:$AU$2000=$DY$8),ROWS(DZ$11:DZ373))),"")</f>
        <v/>
      </c>
      <c r="EA373" s="26" t="str">
        <f>IFERROR(INDEX(AW$11:AW$2000,_xlfn.AGGREGATE(15,6,(ROW(AW$11:AW$2000)-ROW(AW$11)+1)/($AU$11:$AU$2000=$DY$8),ROWS(EA$11:EA373))),"")</f>
        <v/>
      </c>
      <c r="EB373" s="26" t="str">
        <f>IFERROR(INDEX(AX$11:AX$2000,_xlfn.AGGREGATE(15,6,(ROW(AX$11:AX$2000)-ROW(AX$11)+1)/($AU$11:$AU$2000=$DY$8),ROWS(EB$11:EB373))),"")</f>
        <v/>
      </c>
      <c r="EC373" s="26" t="str">
        <f>IFERROR(INDEX(AY$11:AY$2000,_xlfn.AGGREGATE(15,6,(ROW(AY$11:AY$2000)-ROW(AY$11)+1)/($AU$11:$AU$2000=$DY$8),ROWS(EC$11:EC373))),"")</f>
        <v/>
      </c>
      <c r="ED373" s="26" t="str">
        <f>IFERROR(INDEX(AZ$11:AZ$2000,_xlfn.AGGREGATE(15,6,(ROW(AZ$11:AZ$2000)-ROW(AZ$11)+1)/($AU$11:$AU$2000=$DY$8),ROWS(ED$11:ED373))),"")</f>
        <v/>
      </c>
      <c r="EE373" s="26" t="str">
        <f>IFERROR(INDEX(BA$11:BA$2000,_xlfn.AGGREGATE(15,6,(ROW(BA$11:BA$2000)-ROW(BA$11)+1)/($AU$11:$AU$2000=$DY$8),ROWS(EE$11:EE373))),"")</f>
        <v/>
      </c>
      <c r="EF373" s="26" t="str">
        <f>IFERROR(INDEX(BB$11:BB$2000,_xlfn.AGGREGATE(15,6,(ROW(BB$11:BB$2000)-ROW(BB$11)+1)/($AU$11:$AU$2000=$DY$8),ROWS(EF$11:EF373))),"")</f>
        <v/>
      </c>
      <c r="EG373" s="26" t="str">
        <f>IFERROR(INDEX(BC$11:BC$2000,_xlfn.AGGREGATE(15,6,(ROW(BC$11:BC$2000)-ROW(BC$11)+1)/($AU$11:$AU$2000=$DY$8),ROWS(EG$11:EG373))),"")</f>
        <v/>
      </c>
      <c r="EH373" s="26" t="str">
        <f>IFERROR(INDEX(BD$11:BD$2000,_xlfn.AGGREGATE(15,6,(ROW(BD$11:BD$2000)-ROW(BD$11)+1)/($AU$11:$AU$2000=$DY$8),ROWS(EH$11:EH373))),"")</f>
        <v/>
      </c>
      <c r="EI373" s="26" t="str">
        <f>IFERROR(INDEX(BE$11:BE$2000,_xlfn.AGGREGATE(15,6,(ROW(BE$11:BE$2000)-ROW(BE$11)+1)/($AU$11:$AU$2000=$DY$8),ROWS(EI$11:EI373))),"")</f>
        <v/>
      </c>
      <c r="EJ373" s="26" t="str">
        <f>IFERROR(INDEX(BF$11:BF$2000,_xlfn.AGGREGATE(15,6,(ROW(BF$11:BF$2000)-ROW(BF$11)+1)/($AU$11:$AU$2000=$DY$8),ROWS(EJ$11:EJ373))),"")</f>
        <v/>
      </c>
      <c r="EK373" s="26" t="str">
        <f>IFERROR(INDEX(BG$11:BG$2000,_xlfn.AGGREGATE(15,6,(ROW(BG$11:BG$2000)-ROW(BG$11)+1)/($AU$11:$AU$2000=$DY$8),ROWS(EK$11:EK373))),"")</f>
        <v/>
      </c>
      <c r="EL373" s="26" t="str">
        <f>IFERROR(INDEX(BH$11:BH$2000,_xlfn.AGGREGATE(15,6,(ROW(BH$11:BH$2000)-ROW(BH$11)+1)/($AU$11:$AU$2000=$DY$8),ROWS(EL$11:EL373))),"")</f>
        <v/>
      </c>
      <c r="EM373" s="26" t="str">
        <f>IFERROR(INDEX(BI$11:BI$2000,_xlfn.AGGREGATE(15,6,(ROW(BI$11:BI$2000)-ROW(BI$11)+1)/($AU$11:$AU$2000=$DY$8),ROWS(EM$11:EM373))),"")</f>
        <v/>
      </c>
      <c r="EN373" s="26" t="str">
        <f>IFERROR(INDEX(BJ$11:BJ$2000,_xlfn.AGGREGATE(15,6,(ROW(BJ$11:BJ$2000)-ROW(BJ$11)+1)/($AU$11:$AU$2000=$DY$8),ROWS(EN$11:EN373))),"")</f>
        <v/>
      </c>
      <c r="EO373" s="26" t="str">
        <f>IFERROR(INDEX(BK$11:BK$2000,_xlfn.AGGREGATE(15,6,(ROW(BK$11:BK$2000)-ROW(BK$11)+1)/($AU$11:$AU$2000=$DY$8),ROWS(EO$11:EO373))),"")</f>
        <v/>
      </c>
      <c r="EP373" s="26" t="str">
        <f>IFERROR(INDEX(BL$11:BL$2000,_xlfn.AGGREGATE(15,6,(ROW(BL$11:BL$2000)-ROW(BL$11)+1)/($AU$11:$AU$2000=$DY$8),ROWS(EP$11:EP373))),"")</f>
        <v/>
      </c>
      <c r="EQ373" s="26" t="str">
        <f>IFERROR(INDEX(BM$11:BM$2000,_xlfn.AGGREGATE(15,6,(ROW(BM$11:BM$2000)-ROW(BM$11)+1)/($AU$11:$AU$2000=$DY$8),ROWS(EQ$11:EQ373))),"")</f>
        <v/>
      </c>
      <c r="ER373" s="26" t="str">
        <f>IFERROR(INDEX(BN$11:BN$2000,_xlfn.AGGREGATE(15,6,(ROW(BN$11:BN$2000)-ROW(BN$11)+1)/($AU$11:$AU$2000=$DY$8),ROWS(ER$11:ER373))),"")</f>
        <v/>
      </c>
      <c r="ES373" s="26" t="str">
        <f>IFERROR(INDEX(BO$11:BO$2000,_xlfn.AGGREGATE(15,6,(ROW(BO$11:BO$2000)-ROW(BO$11)+1)/($AU$11:$AU$2000=$DY$8),ROWS(ES$11:ES373))),"")</f>
        <v/>
      </c>
      <c r="ET373" s="63" t="str">
        <f>IFERROR(INDEX(BP$11:BP$2000,_xlfn.AGGREGATE(15,6,(ROW(BP$11:BP$2000)-ROW(BP$11)+1)/($AU$11:$AU$2000=$DY$8),ROWS(ET$11:ET373))),"")</f>
        <v/>
      </c>
      <c r="EU373" s="25"/>
      <c r="EX373" s="25"/>
      <c r="EY373" s="25"/>
      <c r="EZ373" s="25"/>
      <c r="FA373" s="25"/>
      <c r="FB373" s="25"/>
      <c r="FC373" s="25"/>
      <c r="FD373" s="25"/>
      <c r="FE373" s="25"/>
      <c r="FF373" s="25"/>
      <c r="FG373" s="25"/>
      <c r="FH373" s="25"/>
      <c r="FI373" s="25"/>
      <c r="FJ373" s="25"/>
      <c r="FK373" s="25"/>
      <c r="FL373" s="25"/>
      <c r="FM373" s="25"/>
      <c r="FN373" s="25"/>
      <c r="FO373" s="25"/>
      <c r="FP373" s="25"/>
      <c r="FQ373" s="25"/>
      <c r="FR373" s="25"/>
      <c r="FS373" s="25"/>
      <c r="FT373" s="25"/>
      <c r="FU373" s="49"/>
      <c r="FV373" s="21"/>
      <c r="FW373" s="25"/>
      <c r="FX373" s="25"/>
      <c r="FY373" s="25"/>
      <c r="FZ373" s="25"/>
      <c r="GA373" s="25"/>
      <c r="GB373" s="25"/>
      <c r="GC373" s="25"/>
      <c r="GD373" s="25"/>
      <c r="GE373" s="25"/>
      <c r="GF373" s="25"/>
      <c r="GG373" s="25"/>
      <c r="GH373" s="25"/>
      <c r="GI373" s="25"/>
      <c r="GJ373" s="25"/>
      <c r="GK373" s="25"/>
      <c r="GL373" s="25"/>
      <c r="GM373" s="25"/>
      <c r="GN373" s="25"/>
    </row>
    <row r="374" spans="14:196" x14ac:dyDescent="0.3">
      <c r="N374" s="2"/>
      <c r="O374" s="25"/>
      <c r="P374" s="25"/>
      <c r="Q374" s="25"/>
      <c r="R374" s="25"/>
      <c r="S374" s="25"/>
      <c r="T374" s="25"/>
      <c r="U374" s="25"/>
      <c r="V374" s="2"/>
      <c r="W374" s="2"/>
      <c r="X374" s="2"/>
      <c r="Y374" s="25"/>
      <c r="Z374" s="25"/>
      <c r="AA374" s="25"/>
      <c r="AB374" s="2"/>
      <c r="AC374" s="25"/>
      <c r="AD374" s="25"/>
      <c r="AE374" s="25"/>
      <c r="AF374" s="25"/>
      <c r="AG374" s="25"/>
      <c r="AH374" s="25"/>
      <c r="AI374" s="25"/>
      <c r="AJ374" s="25"/>
      <c r="AK374" s="25"/>
      <c r="AL374" s="25"/>
      <c r="AM374" s="25"/>
      <c r="AN374" s="25"/>
      <c r="AO374" s="25"/>
      <c r="AP374" s="25"/>
      <c r="AQ374" s="25"/>
      <c r="AR374" s="142"/>
      <c r="AS374" s="1">
        <v>13</v>
      </c>
      <c r="AT374" s="25" t="s">
        <v>122</v>
      </c>
      <c r="AU374" s="4" t="str">
        <f t="shared" si="500"/>
        <v>FAIL</v>
      </c>
      <c r="AV374" s="26">
        <v>3</v>
      </c>
      <c r="AW374" s="26">
        <v>1</v>
      </c>
      <c r="AX374" s="26">
        <v>1</v>
      </c>
      <c r="AY374" s="26">
        <v>3</v>
      </c>
      <c r="AZ374" s="26">
        <v>3</v>
      </c>
      <c r="BA374" s="26">
        <v>1</v>
      </c>
      <c r="BB374" s="26">
        <v>1</v>
      </c>
      <c r="BC374" s="26">
        <v>3</v>
      </c>
      <c r="BD374" s="25">
        <f t="shared" si="501"/>
        <v>233</v>
      </c>
      <c r="BE374" s="25">
        <f t="shared" si="501"/>
        <v>246</v>
      </c>
      <c r="BF374" s="25">
        <f t="shared" si="501"/>
        <v>259</v>
      </c>
      <c r="BG374" s="30">
        <f t="shared" si="501"/>
        <v>13</v>
      </c>
      <c r="BH374" s="25"/>
      <c r="BI374" s="138">
        <f t="shared" si="502"/>
        <v>259</v>
      </c>
      <c r="BJ374" s="138">
        <f t="shared" si="503"/>
        <v>492</v>
      </c>
      <c r="BK374" s="138">
        <f t="shared" si="504"/>
        <v>725</v>
      </c>
      <c r="BL374" s="138">
        <f t="shared" si="505"/>
        <v>984</v>
      </c>
      <c r="BM374" s="138">
        <f t="shared" si="506"/>
        <v>1243</v>
      </c>
      <c r="BN374" s="138">
        <f t="shared" si="507"/>
        <v>1476</v>
      </c>
      <c r="BO374" s="138">
        <f t="shared" si="508"/>
        <v>1709</v>
      </c>
      <c r="BP374" s="138">
        <f t="shared" si="509"/>
        <v>0</v>
      </c>
      <c r="BQ374" s="25"/>
      <c r="BR374" s="26" t="str">
        <f>IF(AND(MAX(BI374:BP374)&gt;$J$24,MAX(BI374:BP374)&lt;$J$25),"yes3",IF(AND(MAX(BI374:BP374)&gt;$J$24,MAX(BI374:BP374)&lt;$J$26),"yes2","no"))</f>
        <v>yes3</v>
      </c>
      <c r="BS374" s="26" t="str">
        <f t="shared" si="462"/>
        <v>Int</v>
      </c>
      <c r="BT374" s="25"/>
      <c r="BU374" s="25"/>
      <c r="BV374" s="1">
        <f t="shared" si="515"/>
        <v>0</v>
      </c>
      <c r="BW374" s="1">
        <f t="shared" si="515"/>
        <v>0</v>
      </c>
      <c r="BX374" s="1">
        <f t="shared" si="515"/>
        <v>0</v>
      </c>
      <c r="BY374" s="1">
        <f t="shared" si="515"/>
        <v>0</v>
      </c>
      <c r="BZ374" s="1">
        <f t="shared" si="515"/>
        <v>0</v>
      </c>
      <c r="CA374" s="1">
        <f t="shared" si="515"/>
        <v>0</v>
      </c>
      <c r="CB374" s="1">
        <f t="shared" si="515"/>
        <v>0</v>
      </c>
      <c r="CC374" s="1">
        <f t="shared" si="515"/>
        <v>0</v>
      </c>
      <c r="CD374" s="1">
        <f t="shared" si="515"/>
        <v>0</v>
      </c>
      <c r="CE374" s="1">
        <f t="shared" si="515"/>
        <v>0</v>
      </c>
      <c r="CF374" s="1">
        <f t="shared" si="516"/>
        <v>0</v>
      </c>
      <c r="CG374" s="1">
        <f t="shared" si="516"/>
        <v>0</v>
      </c>
      <c r="CH374" s="1">
        <f t="shared" si="516"/>
        <v>1</v>
      </c>
      <c r="CI374" s="1">
        <f t="shared" si="516"/>
        <v>0</v>
      </c>
      <c r="CJ374" s="1">
        <f t="shared" si="516"/>
        <v>0</v>
      </c>
      <c r="CK374" s="1">
        <f t="shared" si="516"/>
        <v>0</v>
      </c>
      <c r="CL374" s="1">
        <f t="shared" si="516"/>
        <v>0</v>
      </c>
      <c r="CM374" s="1">
        <f t="shared" si="516"/>
        <v>0</v>
      </c>
      <c r="CN374" s="1">
        <f t="shared" si="516"/>
        <v>1</v>
      </c>
      <c r="CO374" s="1">
        <f t="shared" si="516"/>
        <v>0</v>
      </c>
      <c r="CP374" s="1">
        <f t="shared" si="517"/>
        <v>0</v>
      </c>
      <c r="CQ374" s="1">
        <f t="shared" si="517"/>
        <v>0</v>
      </c>
      <c r="CR374" s="1">
        <f t="shared" si="517"/>
        <v>0</v>
      </c>
      <c r="CS374" s="1">
        <f t="shared" si="517"/>
        <v>0</v>
      </c>
      <c r="CT374" s="1">
        <f t="shared" si="517"/>
        <v>0</v>
      </c>
      <c r="CU374" s="1">
        <f t="shared" si="517"/>
        <v>0</v>
      </c>
      <c r="CV374" s="1">
        <f t="shared" si="517"/>
        <v>0</v>
      </c>
      <c r="CW374" s="1">
        <f t="shared" si="517"/>
        <v>0</v>
      </c>
      <c r="CX374" s="1">
        <f t="shared" si="517"/>
        <v>0</v>
      </c>
      <c r="CY374" s="1">
        <f t="shared" si="517"/>
        <v>0</v>
      </c>
      <c r="CZ374" s="1">
        <f t="shared" si="518"/>
        <v>0</v>
      </c>
      <c r="DA374" s="1">
        <f t="shared" si="518"/>
        <v>1</v>
      </c>
      <c r="DB374" s="1">
        <f t="shared" si="518"/>
        <v>0</v>
      </c>
      <c r="DC374" s="1">
        <f t="shared" si="518"/>
        <v>0</v>
      </c>
      <c r="DD374" s="1">
        <f t="shared" si="518"/>
        <v>0</v>
      </c>
      <c r="DE374" s="1">
        <f t="shared" si="518"/>
        <v>0</v>
      </c>
      <c r="DF374" s="1">
        <f t="shared" si="518"/>
        <v>0</v>
      </c>
      <c r="DG374" s="1">
        <f t="shared" si="518"/>
        <v>0</v>
      </c>
      <c r="DH374" s="1">
        <f t="shared" si="518"/>
        <v>0</v>
      </c>
      <c r="DI374" s="1">
        <f t="shared" si="518"/>
        <v>0</v>
      </c>
      <c r="DJ374" s="1">
        <f t="shared" si="519"/>
        <v>0</v>
      </c>
      <c r="DK374" s="1">
        <f t="shared" si="519"/>
        <v>0</v>
      </c>
      <c r="DL374" s="1">
        <f t="shared" si="519"/>
        <v>0</v>
      </c>
      <c r="DM374" s="1">
        <f t="shared" si="519"/>
        <v>0</v>
      </c>
      <c r="DN374" s="1">
        <f t="shared" si="519"/>
        <v>0</v>
      </c>
      <c r="DO374" s="1">
        <f t="shared" si="519"/>
        <v>0</v>
      </c>
      <c r="DP374" s="25"/>
      <c r="DS374" s="26"/>
      <c r="DT374" s="26"/>
      <c r="DU374" s="142"/>
      <c r="DV374" s="26"/>
      <c r="DW374" s="48">
        <v>361</v>
      </c>
      <c r="DX374" s="26" t="str">
        <f>IFERROR(INDEX(AT$11:AT$2000,_xlfn.AGGREGATE(15,6,(ROW(AT$11:AT$2000)-ROW(AT$11)+1)/($AU$11:$AU$2000=$DY$8),ROWS(DX$11:DX374))),"")</f>
        <v/>
      </c>
      <c r="DY374" s="4" t="str">
        <f>IFERROR(INDEX(AU$11:AU$2000,_xlfn.AGGREGATE(15,6,(ROW(AU$11:AU$2000)-ROW(AU$11)+1)/($AU$11:$AU$2000=$DY$8),ROWS(DY$11:DY374))),"")</f>
        <v/>
      </c>
      <c r="DZ374" s="26" t="str">
        <f>IFERROR(INDEX(AV$11:AV$2000,_xlfn.AGGREGATE(15,6,(ROW(AV$11:AV$2000)-ROW(AV$11)+1)/($AU$11:$AU$2000=$DY$8),ROWS(DZ$11:DZ374))),"")</f>
        <v/>
      </c>
      <c r="EA374" s="26" t="str">
        <f>IFERROR(INDEX(AW$11:AW$2000,_xlfn.AGGREGATE(15,6,(ROW(AW$11:AW$2000)-ROW(AW$11)+1)/($AU$11:$AU$2000=$DY$8),ROWS(EA$11:EA374))),"")</f>
        <v/>
      </c>
      <c r="EB374" s="26" t="str">
        <f>IFERROR(INDEX(AX$11:AX$2000,_xlfn.AGGREGATE(15,6,(ROW(AX$11:AX$2000)-ROW(AX$11)+1)/($AU$11:$AU$2000=$DY$8),ROWS(EB$11:EB374))),"")</f>
        <v/>
      </c>
      <c r="EC374" s="26" t="str">
        <f>IFERROR(INDEX(AY$11:AY$2000,_xlfn.AGGREGATE(15,6,(ROW(AY$11:AY$2000)-ROW(AY$11)+1)/($AU$11:$AU$2000=$DY$8),ROWS(EC$11:EC374))),"")</f>
        <v/>
      </c>
      <c r="ED374" s="26" t="str">
        <f>IFERROR(INDEX(AZ$11:AZ$2000,_xlfn.AGGREGATE(15,6,(ROW(AZ$11:AZ$2000)-ROW(AZ$11)+1)/($AU$11:$AU$2000=$DY$8),ROWS(ED$11:ED374))),"")</f>
        <v/>
      </c>
      <c r="EE374" s="26" t="str">
        <f>IFERROR(INDEX(BA$11:BA$2000,_xlfn.AGGREGATE(15,6,(ROW(BA$11:BA$2000)-ROW(BA$11)+1)/($AU$11:$AU$2000=$DY$8),ROWS(EE$11:EE374))),"")</f>
        <v/>
      </c>
      <c r="EF374" s="26" t="str">
        <f>IFERROR(INDEX(BB$11:BB$2000,_xlfn.AGGREGATE(15,6,(ROW(BB$11:BB$2000)-ROW(BB$11)+1)/($AU$11:$AU$2000=$DY$8),ROWS(EF$11:EF374))),"")</f>
        <v/>
      </c>
      <c r="EG374" s="26" t="str">
        <f>IFERROR(INDEX(BC$11:BC$2000,_xlfn.AGGREGATE(15,6,(ROW(BC$11:BC$2000)-ROW(BC$11)+1)/($AU$11:$AU$2000=$DY$8),ROWS(EG$11:EG374))),"")</f>
        <v/>
      </c>
      <c r="EH374" s="26" t="str">
        <f>IFERROR(INDEX(BD$11:BD$2000,_xlfn.AGGREGATE(15,6,(ROW(BD$11:BD$2000)-ROW(BD$11)+1)/($AU$11:$AU$2000=$DY$8),ROWS(EH$11:EH374))),"")</f>
        <v/>
      </c>
      <c r="EI374" s="26" t="str">
        <f>IFERROR(INDEX(BE$11:BE$2000,_xlfn.AGGREGATE(15,6,(ROW(BE$11:BE$2000)-ROW(BE$11)+1)/($AU$11:$AU$2000=$DY$8),ROWS(EI$11:EI374))),"")</f>
        <v/>
      </c>
      <c r="EJ374" s="26" t="str">
        <f>IFERROR(INDEX(BF$11:BF$2000,_xlfn.AGGREGATE(15,6,(ROW(BF$11:BF$2000)-ROW(BF$11)+1)/($AU$11:$AU$2000=$DY$8),ROWS(EJ$11:EJ374))),"")</f>
        <v/>
      </c>
      <c r="EK374" s="26" t="str">
        <f>IFERROR(INDEX(BG$11:BG$2000,_xlfn.AGGREGATE(15,6,(ROW(BG$11:BG$2000)-ROW(BG$11)+1)/($AU$11:$AU$2000=$DY$8),ROWS(EK$11:EK374))),"")</f>
        <v/>
      </c>
      <c r="EL374" s="26" t="str">
        <f>IFERROR(INDEX(BH$11:BH$2000,_xlfn.AGGREGATE(15,6,(ROW(BH$11:BH$2000)-ROW(BH$11)+1)/($AU$11:$AU$2000=$DY$8),ROWS(EL$11:EL374))),"")</f>
        <v/>
      </c>
      <c r="EM374" s="26" t="str">
        <f>IFERROR(INDEX(BI$11:BI$2000,_xlfn.AGGREGATE(15,6,(ROW(BI$11:BI$2000)-ROW(BI$11)+1)/($AU$11:$AU$2000=$DY$8),ROWS(EM$11:EM374))),"")</f>
        <v/>
      </c>
      <c r="EN374" s="26" t="str">
        <f>IFERROR(INDEX(BJ$11:BJ$2000,_xlfn.AGGREGATE(15,6,(ROW(BJ$11:BJ$2000)-ROW(BJ$11)+1)/($AU$11:$AU$2000=$DY$8),ROWS(EN$11:EN374))),"")</f>
        <v/>
      </c>
      <c r="EO374" s="26" t="str">
        <f>IFERROR(INDEX(BK$11:BK$2000,_xlfn.AGGREGATE(15,6,(ROW(BK$11:BK$2000)-ROW(BK$11)+1)/($AU$11:$AU$2000=$DY$8),ROWS(EO$11:EO374))),"")</f>
        <v/>
      </c>
      <c r="EP374" s="26" t="str">
        <f>IFERROR(INDEX(BL$11:BL$2000,_xlfn.AGGREGATE(15,6,(ROW(BL$11:BL$2000)-ROW(BL$11)+1)/($AU$11:$AU$2000=$DY$8),ROWS(EP$11:EP374))),"")</f>
        <v/>
      </c>
      <c r="EQ374" s="26" t="str">
        <f>IFERROR(INDEX(BM$11:BM$2000,_xlfn.AGGREGATE(15,6,(ROW(BM$11:BM$2000)-ROW(BM$11)+1)/($AU$11:$AU$2000=$DY$8),ROWS(EQ$11:EQ374))),"")</f>
        <v/>
      </c>
      <c r="ER374" s="26" t="str">
        <f>IFERROR(INDEX(BN$11:BN$2000,_xlfn.AGGREGATE(15,6,(ROW(BN$11:BN$2000)-ROW(BN$11)+1)/($AU$11:$AU$2000=$DY$8),ROWS(ER$11:ER374))),"")</f>
        <v/>
      </c>
      <c r="ES374" s="26" t="str">
        <f>IFERROR(INDEX(BO$11:BO$2000,_xlfn.AGGREGATE(15,6,(ROW(BO$11:BO$2000)-ROW(BO$11)+1)/($AU$11:$AU$2000=$DY$8),ROWS(ES$11:ES374))),"")</f>
        <v/>
      </c>
      <c r="ET374" s="63" t="str">
        <f>IFERROR(INDEX(BP$11:BP$2000,_xlfn.AGGREGATE(15,6,(ROW(BP$11:BP$2000)-ROW(BP$11)+1)/($AU$11:$AU$2000=$DY$8),ROWS(ET$11:ET374))),"")</f>
        <v/>
      </c>
      <c r="EU374" s="25"/>
      <c r="EX374" s="25"/>
      <c r="EY374" s="25"/>
      <c r="EZ374" s="25"/>
      <c r="FA374" s="25"/>
      <c r="FB374" s="25"/>
      <c r="FC374" s="25"/>
      <c r="FD374" s="25"/>
      <c r="FE374" s="25"/>
      <c r="FF374" s="25"/>
      <c r="FG374" s="25"/>
      <c r="FH374" s="25"/>
      <c r="FI374" s="25"/>
      <c r="FJ374" s="25"/>
      <c r="FK374" s="25"/>
      <c r="FL374" s="25"/>
      <c r="FM374" s="25"/>
      <c r="FN374" s="25"/>
      <c r="FO374" s="25"/>
      <c r="FP374" s="25"/>
      <c r="FQ374" s="25"/>
      <c r="FR374" s="25"/>
      <c r="FS374" s="25"/>
      <c r="FT374" s="25"/>
      <c r="FU374" s="49"/>
      <c r="FV374" s="21"/>
      <c r="FW374" s="25"/>
      <c r="FX374" s="25"/>
      <c r="FY374" s="25"/>
      <c r="FZ374" s="25"/>
      <c r="GA374" s="25"/>
      <c r="GB374" s="25"/>
      <c r="GC374" s="25"/>
      <c r="GD374" s="25"/>
      <c r="GE374" s="25"/>
      <c r="GF374" s="25"/>
      <c r="GG374" s="25"/>
      <c r="GH374" s="25"/>
      <c r="GI374" s="25"/>
      <c r="GJ374" s="25"/>
      <c r="GK374" s="25"/>
      <c r="GL374" s="25"/>
      <c r="GM374" s="25"/>
      <c r="GN374" s="25"/>
    </row>
    <row r="375" spans="14:196" x14ac:dyDescent="0.3">
      <c r="N375" s="2"/>
      <c r="O375" s="25"/>
      <c r="P375" s="25"/>
      <c r="Q375" s="25"/>
      <c r="R375" s="25"/>
      <c r="S375" s="25"/>
      <c r="T375" s="25"/>
      <c r="U375" s="25"/>
      <c r="V375" s="2"/>
      <c r="W375" s="2"/>
      <c r="X375" s="2"/>
      <c r="Y375" s="25"/>
      <c r="Z375" s="25"/>
      <c r="AA375" s="25"/>
      <c r="AB375" s="2"/>
      <c r="AC375" s="25"/>
      <c r="AD375" s="25"/>
      <c r="AE375" s="25"/>
      <c r="AF375" s="25"/>
      <c r="AG375" s="25"/>
      <c r="AH375" s="25"/>
      <c r="AI375" s="25"/>
      <c r="AJ375" s="25"/>
      <c r="AK375" s="25"/>
      <c r="AL375" s="25"/>
      <c r="AM375" s="25"/>
      <c r="AN375" s="25"/>
      <c r="AO375" s="25"/>
      <c r="AP375" s="25"/>
      <c r="AQ375" s="25"/>
      <c r="AR375" s="142"/>
      <c r="AS375" s="1">
        <v>14</v>
      </c>
      <c r="AT375" s="25" t="s">
        <v>122</v>
      </c>
      <c r="AU375" s="4" t="str">
        <f t="shared" si="500"/>
        <v>FAIL</v>
      </c>
      <c r="AV375" s="26">
        <v>3</v>
      </c>
      <c r="AW375" s="26">
        <v>1</v>
      </c>
      <c r="AX375" s="26">
        <v>1</v>
      </c>
      <c r="AY375" s="26">
        <v>3</v>
      </c>
      <c r="AZ375" s="26">
        <v>3</v>
      </c>
      <c r="BA375" s="26">
        <v>1</v>
      </c>
      <c r="BB375" s="26">
        <v>1</v>
      </c>
      <c r="BC375" s="26">
        <v>3</v>
      </c>
      <c r="BD375" s="25">
        <f t="shared" si="501"/>
        <v>232</v>
      </c>
      <c r="BE375" s="25">
        <f t="shared" si="501"/>
        <v>246</v>
      </c>
      <c r="BF375" s="25">
        <f t="shared" si="501"/>
        <v>260</v>
      </c>
      <c r="BG375" s="30">
        <f t="shared" si="501"/>
        <v>14</v>
      </c>
      <c r="BH375" s="25"/>
      <c r="BI375" s="138">
        <f t="shared" si="502"/>
        <v>260</v>
      </c>
      <c r="BJ375" s="138">
        <f t="shared" si="503"/>
        <v>492</v>
      </c>
      <c r="BK375" s="138">
        <f t="shared" si="504"/>
        <v>724</v>
      </c>
      <c r="BL375" s="138">
        <f t="shared" si="505"/>
        <v>984</v>
      </c>
      <c r="BM375" s="138">
        <f t="shared" si="506"/>
        <v>1244</v>
      </c>
      <c r="BN375" s="138">
        <f t="shared" si="507"/>
        <v>1476</v>
      </c>
      <c r="BO375" s="138">
        <f t="shared" si="508"/>
        <v>1708</v>
      </c>
      <c r="BP375" s="138">
        <f t="shared" si="509"/>
        <v>0</v>
      </c>
      <c r="BQ375" s="25"/>
      <c r="BR375" s="26" t="str">
        <f t="shared" si="492"/>
        <v>yes3</v>
      </c>
      <c r="BS375" s="26" t="str">
        <f t="shared" si="462"/>
        <v>Int</v>
      </c>
      <c r="BT375" s="25"/>
      <c r="BU375" s="25"/>
      <c r="BV375" s="1">
        <f t="shared" si="515"/>
        <v>0</v>
      </c>
      <c r="BW375" s="1">
        <f t="shared" si="515"/>
        <v>0</v>
      </c>
      <c r="BX375" s="1">
        <f t="shared" si="515"/>
        <v>0</v>
      </c>
      <c r="BY375" s="1">
        <f t="shared" si="515"/>
        <v>0</v>
      </c>
      <c r="BZ375" s="1">
        <f t="shared" si="515"/>
        <v>0</v>
      </c>
      <c r="CA375" s="1">
        <f t="shared" si="515"/>
        <v>0</v>
      </c>
      <c r="CB375" s="1">
        <f t="shared" si="515"/>
        <v>0</v>
      </c>
      <c r="CC375" s="1">
        <f t="shared" si="515"/>
        <v>0</v>
      </c>
      <c r="CD375" s="1">
        <f t="shared" si="515"/>
        <v>0</v>
      </c>
      <c r="CE375" s="1">
        <f t="shared" si="515"/>
        <v>0</v>
      </c>
      <c r="CF375" s="1">
        <f t="shared" si="516"/>
        <v>0</v>
      </c>
      <c r="CG375" s="1">
        <f t="shared" si="516"/>
        <v>0</v>
      </c>
      <c r="CH375" s="1">
        <f t="shared" si="516"/>
        <v>1</v>
      </c>
      <c r="CI375" s="1">
        <f t="shared" si="516"/>
        <v>0</v>
      </c>
      <c r="CJ375" s="1">
        <f t="shared" si="516"/>
        <v>0</v>
      </c>
      <c r="CK375" s="1">
        <f t="shared" si="516"/>
        <v>0</v>
      </c>
      <c r="CL375" s="1">
        <f t="shared" si="516"/>
        <v>0</v>
      </c>
      <c r="CM375" s="1">
        <f t="shared" si="516"/>
        <v>0</v>
      </c>
      <c r="CN375" s="1">
        <f t="shared" si="516"/>
        <v>1</v>
      </c>
      <c r="CO375" s="1">
        <f t="shared" si="516"/>
        <v>0</v>
      </c>
      <c r="CP375" s="1">
        <f t="shared" si="517"/>
        <v>0</v>
      </c>
      <c r="CQ375" s="1">
        <f t="shared" si="517"/>
        <v>0</v>
      </c>
      <c r="CR375" s="1">
        <f t="shared" si="517"/>
        <v>0</v>
      </c>
      <c r="CS375" s="1">
        <f t="shared" si="517"/>
        <v>0</v>
      </c>
      <c r="CT375" s="1">
        <f t="shared" si="517"/>
        <v>0</v>
      </c>
      <c r="CU375" s="1">
        <f t="shared" si="517"/>
        <v>0</v>
      </c>
      <c r="CV375" s="1">
        <f t="shared" si="517"/>
        <v>0</v>
      </c>
      <c r="CW375" s="1">
        <f t="shared" si="517"/>
        <v>0</v>
      </c>
      <c r="CX375" s="1">
        <f t="shared" si="517"/>
        <v>0</v>
      </c>
      <c r="CY375" s="1">
        <f t="shared" si="517"/>
        <v>0</v>
      </c>
      <c r="CZ375" s="1">
        <f t="shared" si="518"/>
        <v>0</v>
      </c>
      <c r="DA375" s="1">
        <f t="shared" si="518"/>
        <v>1</v>
      </c>
      <c r="DB375" s="1">
        <f t="shared" si="518"/>
        <v>0</v>
      </c>
      <c r="DC375" s="1">
        <f t="shared" si="518"/>
        <v>0</v>
      </c>
      <c r="DD375" s="1">
        <f t="shared" si="518"/>
        <v>0</v>
      </c>
      <c r="DE375" s="1">
        <f t="shared" si="518"/>
        <v>0</v>
      </c>
      <c r="DF375" s="1">
        <f t="shared" si="518"/>
        <v>0</v>
      </c>
      <c r="DG375" s="1">
        <f t="shared" si="518"/>
        <v>0</v>
      </c>
      <c r="DH375" s="1">
        <f t="shared" si="518"/>
        <v>0</v>
      </c>
      <c r="DI375" s="1">
        <f t="shared" si="518"/>
        <v>0</v>
      </c>
      <c r="DJ375" s="1">
        <f t="shared" si="519"/>
        <v>0</v>
      </c>
      <c r="DK375" s="1">
        <f t="shared" si="519"/>
        <v>0</v>
      </c>
      <c r="DL375" s="1">
        <f t="shared" si="519"/>
        <v>0</v>
      </c>
      <c r="DM375" s="1">
        <f t="shared" si="519"/>
        <v>0</v>
      </c>
      <c r="DN375" s="1">
        <f t="shared" si="519"/>
        <v>0</v>
      </c>
      <c r="DO375" s="1">
        <f t="shared" si="519"/>
        <v>0</v>
      </c>
      <c r="DP375" s="25"/>
      <c r="DS375" s="26"/>
      <c r="DT375" s="26"/>
      <c r="DU375" s="142"/>
      <c r="DV375" s="26"/>
      <c r="DW375" s="48">
        <v>362</v>
      </c>
      <c r="DX375" s="26" t="str">
        <f>IFERROR(INDEX(AT$11:AT$2000,_xlfn.AGGREGATE(15,6,(ROW(AT$11:AT$2000)-ROW(AT$11)+1)/($AU$11:$AU$2000=$DY$8),ROWS(DX$11:DX375))),"")</f>
        <v/>
      </c>
      <c r="DY375" s="4" t="str">
        <f>IFERROR(INDEX(AU$11:AU$2000,_xlfn.AGGREGATE(15,6,(ROW(AU$11:AU$2000)-ROW(AU$11)+1)/($AU$11:$AU$2000=$DY$8),ROWS(DY$11:DY375))),"")</f>
        <v/>
      </c>
      <c r="DZ375" s="26" t="str">
        <f>IFERROR(INDEX(AV$11:AV$2000,_xlfn.AGGREGATE(15,6,(ROW(AV$11:AV$2000)-ROW(AV$11)+1)/($AU$11:$AU$2000=$DY$8),ROWS(DZ$11:DZ375))),"")</f>
        <v/>
      </c>
      <c r="EA375" s="26" t="str">
        <f>IFERROR(INDEX(AW$11:AW$2000,_xlfn.AGGREGATE(15,6,(ROW(AW$11:AW$2000)-ROW(AW$11)+1)/($AU$11:$AU$2000=$DY$8),ROWS(EA$11:EA375))),"")</f>
        <v/>
      </c>
      <c r="EB375" s="26" t="str">
        <f>IFERROR(INDEX(AX$11:AX$2000,_xlfn.AGGREGATE(15,6,(ROW(AX$11:AX$2000)-ROW(AX$11)+1)/($AU$11:$AU$2000=$DY$8),ROWS(EB$11:EB375))),"")</f>
        <v/>
      </c>
      <c r="EC375" s="26" t="str">
        <f>IFERROR(INDEX(AY$11:AY$2000,_xlfn.AGGREGATE(15,6,(ROW(AY$11:AY$2000)-ROW(AY$11)+1)/($AU$11:$AU$2000=$DY$8),ROWS(EC$11:EC375))),"")</f>
        <v/>
      </c>
      <c r="ED375" s="26" t="str">
        <f>IFERROR(INDEX(AZ$11:AZ$2000,_xlfn.AGGREGATE(15,6,(ROW(AZ$11:AZ$2000)-ROW(AZ$11)+1)/($AU$11:$AU$2000=$DY$8),ROWS(ED$11:ED375))),"")</f>
        <v/>
      </c>
      <c r="EE375" s="26" t="str">
        <f>IFERROR(INDEX(BA$11:BA$2000,_xlfn.AGGREGATE(15,6,(ROW(BA$11:BA$2000)-ROW(BA$11)+1)/($AU$11:$AU$2000=$DY$8),ROWS(EE$11:EE375))),"")</f>
        <v/>
      </c>
      <c r="EF375" s="26" t="str">
        <f>IFERROR(INDEX(BB$11:BB$2000,_xlfn.AGGREGATE(15,6,(ROW(BB$11:BB$2000)-ROW(BB$11)+1)/($AU$11:$AU$2000=$DY$8),ROWS(EF$11:EF375))),"")</f>
        <v/>
      </c>
      <c r="EG375" s="26" t="str">
        <f>IFERROR(INDEX(BC$11:BC$2000,_xlfn.AGGREGATE(15,6,(ROW(BC$11:BC$2000)-ROW(BC$11)+1)/($AU$11:$AU$2000=$DY$8),ROWS(EG$11:EG375))),"")</f>
        <v/>
      </c>
      <c r="EH375" s="26" t="str">
        <f>IFERROR(INDEX(BD$11:BD$2000,_xlfn.AGGREGATE(15,6,(ROW(BD$11:BD$2000)-ROW(BD$11)+1)/($AU$11:$AU$2000=$DY$8),ROWS(EH$11:EH375))),"")</f>
        <v/>
      </c>
      <c r="EI375" s="26" t="str">
        <f>IFERROR(INDEX(BE$11:BE$2000,_xlfn.AGGREGATE(15,6,(ROW(BE$11:BE$2000)-ROW(BE$11)+1)/($AU$11:$AU$2000=$DY$8),ROWS(EI$11:EI375))),"")</f>
        <v/>
      </c>
      <c r="EJ375" s="26" t="str">
        <f>IFERROR(INDEX(BF$11:BF$2000,_xlfn.AGGREGATE(15,6,(ROW(BF$11:BF$2000)-ROW(BF$11)+1)/($AU$11:$AU$2000=$DY$8),ROWS(EJ$11:EJ375))),"")</f>
        <v/>
      </c>
      <c r="EK375" s="26" t="str">
        <f>IFERROR(INDEX(BG$11:BG$2000,_xlfn.AGGREGATE(15,6,(ROW(BG$11:BG$2000)-ROW(BG$11)+1)/($AU$11:$AU$2000=$DY$8),ROWS(EK$11:EK375))),"")</f>
        <v/>
      </c>
      <c r="EL375" s="26" t="str">
        <f>IFERROR(INDEX(BH$11:BH$2000,_xlfn.AGGREGATE(15,6,(ROW(BH$11:BH$2000)-ROW(BH$11)+1)/($AU$11:$AU$2000=$DY$8),ROWS(EL$11:EL375))),"")</f>
        <v/>
      </c>
      <c r="EM375" s="26" t="str">
        <f>IFERROR(INDEX(BI$11:BI$2000,_xlfn.AGGREGATE(15,6,(ROW(BI$11:BI$2000)-ROW(BI$11)+1)/($AU$11:$AU$2000=$DY$8),ROWS(EM$11:EM375))),"")</f>
        <v/>
      </c>
      <c r="EN375" s="26" t="str">
        <f>IFERROR(INDEX(BJ$11:BJ$2000,_xlfn.AGGREGATE(15,6,(ROW(BJ$11:BJ$2000)-ROW(BJ$11)+1)/($AU$11:$AU$2000=$DY$8),ROWS(EN$11:EN375))),"")</f>
        <v/>
      </c>
      <c r="EO375" s="26" t="str">
        <f>IFERROR(INDEX(BK$11:BK$2000,_xlfn.AGGREGATE(15,6,(ROW(BK$11:BK$2000)-ROW(BK$11)+1)/($AU$11:$AU$2000=$DY$8),ROWS(EO$11:EO375))),"")</f>
        <v/>
      </c>
      <c r="EP375" s="26" t="str">
        <f>IFERROR(INDEX(BL$11:BL$2000,_xlfn.AGGREGATE(15,6,(ROW(BL$11:BL$2000)-ROW(BL$11)+1)/($AU$11:$AU$2000=$DY$8),ROWS(EP$11:EP375))),"")</f>
        <v/>
      </c>
      <c r="EQ375" s="26" t="str">
        <f>IFERROR(INDEX(BM$11:BM$2000,_xlfn.AGGREGATE(15,6,(ROW(BM$11:BM$2000)-ROW(BM$11)+1)/($AU$11:$AU$2000=$DY$8),ROWS(EQ$11:EQ375))),"")</f>
        <v/>
      </c>
      <c r="ER375" s="26" t="str">
        <f>IFERROR(INDEX(BN$11:BN$2000,_xlfn.AGGREGATE(15,6,(ROW(BN$11:BN$2000)-ROW(BN$11)+1)/($AU$11:$AU$2000=$DY$8),ROWS(ER$11:ER375))),"")</f>
        <v/>
      </c>
      <c r="ES375" s="26" t="str">
        <f>IFERROR(INDEX(BO$11:BO$2000,_xlfn.AGGREGATE(15,6,(ROW(BO$11:BO$2000)-ROW(BO$11)+1)/($AU$11:$AU$2000=$DY$8),ROWS(ES$11:ES375))),"")</f>
        <v/>
      </c>
      <c r="ET375" s="63" t="str">
        <f>IFERROR(INDEX(BP$11:BP$2000,_xlfn.AGGREGATE(15,6,(ROW(BP$11:BP$2000)-ROW(BP$11)+1)/($AU$11:$AU$2000=$DY$8),ROWS(ET$11:ET375))),"")</f>
        <v/>
      </c>
      <c r="EU375" s="25"/>
      <c r="EX375" s="25"/>
      <c r="EY375" s="25"/>
      <c r="EZ375" s="25"/>
      <c r="FA375" s="25"/>
      <c r="FB375" s="25"/>
      <c r="FC375" s="25"/>
      <c r="FD375" s="25"/>
      <c r="FE375" s="25"/>
      <c r="FF375" s="25"/>
      <c r="FG375" s="25"/>
      <c r="FH375" s="25"/>
      <c r="FI375" s="25"/>
      <c r="FJ375" s="25"/>
      <c r="FK375" s="25"/>
      <c r="FL375" s="25"/>
      <c r="FM375" s="25"/>
      <c r="FN375" s="25"/>
      <c r="FO375" s="25"/>
      <c r="FP375" s="25"/>
      <c r="FQ375" s="25"/>
      <c r="FR375" s="25"/>
      <c r="FS375" s="25"/>
      <c r="FT375" s="25"/>
      <c r="FU375" s="49"/>
      <c r="FV375" s="21"/>
      <c r="FW375" s="25"/>
      <c r="FX375" s="25"/>
      <c r="FY375" s="25"/>
      <c r="FZ375" s="25"/>
      <c r="GA375" s="25"/>
      <c r="GB375" s="25"/>
      <c r="GC375" s="25"/>
      <c r="GD375" s="25"/>
      <c r="GE375" s="25"/>
      <c r="GF375" s="25"/>
      <c r="GG375" s="25"/>
      <c r="GH375" s="25"/>
      <c r="GI375" s="25"/>
      <c r="GJ375" s="25"/>
      <c r="GK375" s="25"/>
      <c r="GL375" s="25"/>
      <c r="GM375" s="25"/>
      <c r="GN375" s="25"/>
    </row>
    <row r="376" spans="14:196" x14ac:dyDescent="0.3">
      <c r="N376" s="2"/>
      <c r="O376" s="25"/>
      <c r="P376" s="25"/>
      <c r="Q376" s="25"/>
      <c r="R376" s="25"/>
      <c r="S376" s="25"/>
      <c r="T376" s="25"/>
      <c r="U376" s="25"/>
      <c r="V376" s="2"/>
      <c r="W376" s="2"/>
      <c r="X376" s="2"/>
      <c r="Y376" s="25"/>
      <c r="Z376" s="25"/>
      <c r="AA376" s="25"/>
      <c r="AB376" s="2"/>
      <c r="AC376" s="25"/>
      <c r="AD376" s="25"/>
      <c r="AE376" s="25"/>
      <c r="AF376" s="25"/>
      <c r="AG376" s="25"/>
      <c r="AH376" s="25"/>
      <c r="AI376" s="25"/>
      <c r="AJ376" s="25"/>
      <c r="AK376" s="25"/>
      <c r="AL376" s="25"/>
      <c r="AM376" s="25"/>
      <c r="AN376" s="25"/>
      <c r="AO376" s="25"/>
      <c r="AP376" s="25"/>
      <c r="AQ376" s="25"/>
      <c r="AR376" s="142"/>
      <c r="AS376" s="1">
        <v>15</v>
      </c>
      <c r="AT376" s="25" t="s">
        <v>122</v>
      </c>
      <c r="AU376" s="4" t="str">
        <f t="shared" si="500"/>
        <v>FAIL</v>
      </c>
      <c r="AV376" s="26">
        <v>3</v>
      </c>
      <c r="AW376" s="26">
        <v>1</v>
      </c>
      <c r="AX376" s="26">
        <v>1</v>
      </c>
      <c r="AY376" s="26">
        <v>3</v>
      </c>
      <c r="AZ376" s="26">
        <v>3</v>
      </c>
      <c r="BA376" s="26">
        <v>1</v>
      </c>
      <c r="BB376" s="26">
        <v>1</v>
      </c>
      <c r="BC376" s="26">
        <v>3</v>
      </c>
      <c r="BD376" s="25">
        <f t="shared" si="501"/>
        <v>231</v>
      </c>
      <c r="BE376" s="25">
        <f t="shared" si="501"/>
        <v>246</v>
      </c>
      <c r="BF376" s="25">
        <f t="shared" si="501"/>
        <v>261</v>
      </c>
      <c r="BG376" s="30">
        <f t="shared" si="501"/>
        <v>15</v>
      </c>
      <c r="BH376" s="25"/>
      <c r="BI376" s="138">
        <f t="shared" si="502"/>
        <v>261</v>
      </c>
      <c r="BJ376" s="138">
        <f t="shared" si="503"/>
        <v>492</v>
      </c>
      <c r="BK376" s="138">
        <f t="shared" si="504"/>
        <v>723</v>
      </c>
      <c r="BL376" s="138">
        <f t="shared" si="505"/>
        <v>984</v>
      </c>
      <c r="BM376" s="138">
        <f t="shared" si="506"/>
        <v>1245</v>
      </c>
      <c r="BN376" s="138">
        <f t="shared" si="507"/>
        <v>1476</v>
      </c>
      <c r="BO376" s="138">
        <f t="shared" si="508"/>
        <v>1707</v>
      </c>
      <c r="BP376" s="138">
        <f t="shared" si="509"/>
        <v>0</v>
      </c>
      <c r="BQ376" s="25"/>
      <c r="BR376" s="26" t="str">
        <f t="shared" si="492"/>
        <v>yes3</v>
      </c>
      <c r="BS376" s="26" t="str">
        <f t="shared" si="462"/>
        <v>Int</v>
      </c>
      <c r="BT376" s="25"/>
      <c r="BU376" s="25"/>
      <c r="BV376" s="1">
        <f t="shared" si="515"/>
        <v>0</v>
      </c>
      <c r="BW376" s="1">
        <f t="shared" si="515"/>
        <v>0</v>
      </c>
      <c r="BX376" s="1">
        <f t="shared" si="515"/>
        <v>0</v>
      </c>
      <c r="BY376" s="1">
        <f t="shared" si="515"/>
        <v>0</v>
      </c>
      <c r="BZ376" s="1">
        <f t="shared" si="515"/>
        <v>0</v>
      </c>
      <c r="CA376" s="1">
        <f t="shared" si="515"/>
        <v>0</v>
      </c>
      <c r="CB376" s="1">
        <f t="shared" si="515"/>
        <v>0</v>
      </c>
      <c r="CC376" s="1">
        <f t="shared" si="515"/>
        <v>0</v>
      </c>
      <c r="CD376" s="1">
        <f t="shared" si="515"/>
        <v>0</v>
      </c>
      <c r="CE376" s="1">
        <f t="shared" si="515"/>
        <v>0</v>
      </c>
      <c r="CF376" s="1">
        <f t="shared" si="516"/>
        <v>0</v>
      </c>
      <c r="CG376" s="1">
        <f t="shared" si="516"/>
        <v>0</v>
      </c>
      <c r="CH376" s="1">
        <f t="shared" si="516"/>
        <v>1</v>
      </c>
      <c r="CI376" s="1">
        <f t="shared" si="516"/>
        <v>0</v>
      </c>
      <c r="CJ376" s="1">
        <f t="shared" si="516"/>
        <v>0</v>
      </c>
      <c r="CK376" s="1">
        <f t="shared" si="516"/>
        <v>0</v>
      </c>
      <c r="CL376" s="1">
        <f t="shared" si="516"/>
        <v>0</v>
      </c>
      <c r="CM376" s="1">
        <f t="shared" si="516"/>
        <v>0</v>
      </c>
      <c r="CN376" s="1">
        <f t="shared" si="516"/>
        <v>1</v>
      </c>
      <c r="CO376" s="1">
        <f t="shared" si="516"/>
        <v>0</v>
      </c>
      <c r="CP376" s="1">
        <f t="shared" si="517"/>
        <v>0</v>
      </c>
      <c r="CQ376" s="1">
        <f t="shared" si="517"/>
        <v>0</v>
      </c>
      <c r="CR376" s="1">
        <f t="shared" si="517"/>
        <v>0</v>
      </c>
      <c r="CS376" s="1">
        <f t="shared" si="517"/>
        <v>0</v>
      </c>
      <c r="CT376" s="1">
        <f t="shared" si="517"/>
        <v>0</v>
      </c>
      <c r="CU376" s="1">
        <f t="shared" si="517"/>
        <v>0</v>
      </c>
      <c r="CV376" s="1">
        <f t="shared" si="517"/>
        <v>0</v>
      </c>
      <c r="CW376" s="1">
        <f t="shared" si="517"/>
        <v>0</v>
      </c>
      <c r="CX376" s="1">
        <f t="shared" si="517"/>
        <v>0</v>
      </c>
      <c r="CY376" s="1">
        <f t="shared" si="517"/>
        <v>0</v>
      </c>
      <c r="CZ376" s="1">
        <f t="shared" si="518"/>
        <v>0</v>
      </c>
      <c r="DA376" s="1">
        <f t="shared" si="518"/>
        <v>1</v>
      </c>
      <c r="DB376" s="1">
        <f t="shared" si="518"/>
        <v>0</v>
      </c>
      <c r="DC376" s="1">
        <f t="shared" si="518"/>
        <v>0</v>
      </c>
      <c r="DD376" s="1">
        <f t="shared" si="518"/>
        <v>0</v>
      </c>
      <c r="DE376" s="1">
        <f t="shared" si="518"/>
        <v>0</v>
      </c>
      <c r="DF376" s="1">
        <f t="shared" si="518"/>
        <v>0</v>
      </c>
      <c r="DG376" s="1">
        <f t="shared" si="518"/>
        <v>0</v>
      </c>
      <c r="DH376" s="1">
        <f t="shared" si="518"/>
        <v>0</v>
      </c>
      <c r="DI376" s="1">
        <f t="shared" si="518"/>
        <v>0</v>
      </c>
      <c r="DJ376" s="1">
        <f t="shared" si="519"/>
        <v>0</v>
      </c>
      <c r="DK376" s="1">
        <f t="shared" si="519"/>
        <v>0</v>
      </c>
      <c r="DL376" s="1">
        <f t="shared" si="519"/>
        <v>0</v>
      </c>
      <c r="DM376" s="1">
        <f t="shared" si="519"/>
        <v>0</v>
      </c>
      <c r="DN376" s="1">
        <f t="shared" si="519"/>
        <v>0</v>
      </c>
      <c r="DO376" s="1">
        <f t="shared" si="519"/>
        <v>0</v>
      </c>
      <c r="DP376" s="25"/>
      <c r="DS376" s="26"/>
      <c r="DT376" s="26"/>
      <c r="DU376" s="142"/>
      <c r="DV376" s="26"/>
      <c r="DW376" s="48">
        <v>363</v>
      </c>
      <c r="DX376" s="26" t="str">
        <f>IFERROR(INDEX(AT$11:AT$2000,_xlfn.AGGREGATE(15,6,(ROW(AT$11:AT$2000)-ROW(AT$11)+1)/($AU$11:$AU$2000=$DY$8),ROWS(DX$11:DX376))),"")</f>
        <v/>
      </c>
      <c r="DY376" s="4" t="str">
        <f>IFERROR(INDEX(AU$11:AU$2000,_xlfn.AGGREGATE(15,6,(ROW(AU$11:AU$2000)-ROW(AU$11)+1)/($AU$11:$AU$2000=$DY$8),ROWS(DY$11:DY376))),"")</f>
        <v/>
      </c>
      <c r="DZ376" s="26" t="str">
        <f>IFERROR(INDEX(AV$11:AV$2000,_xlfn.AGGREGATE(15,6,(ROW(AV$11:AV$2000)-ROW(AV$11)+1)/($AU$11:$AU$2000=$DY$8),ROWS(DZ$11:DZ376))),"")</f>
        <v/>
      </c>
      <c r="EA376" s="26" t="str">
        <f>IFERROR(INDEX(AW$11:AW$2000,_xlfn.AGGREGATE(15,6,(ROW(AW$11:AW$2000)-ROW(AW$11)+1)/($AU$11:$AU$2000=$DY$8),ROWS(EA$11:EA376))),"")</f>
        <v/>
      </c>
      <c r="EB376" s="26" t="str">
        <f>IFERROR(INDEX(AX$11:AX$2000,_xlfn.AGGREGATE(15,6,(ROW(AX$11:AX$2000)-ROW(AX$11)+1)/($AU$11:$AU$2000=$DY$8),ROWS(EB$11:EB376))),"")</f>
        <v/>
      </c>
      <c r="EC376" s="26" t="str">
        <f>IFERROR(INDEX(AY$11:AY$2000,_xlfn.AGGREGATE(15,6,(ROW(AY$11:AY$2000)-ROW(AY$11)+1)/($AU$11:$AU$2000=$DY$8),ROWS(EC$11:EC376))),"")</f>
        <v/>
      </c>
      <c r="ED376" s="26" t="str">
        <f>IFERROR(INDEX(AZ$11:AZ$2000,_xlfn.AGGREGATE(15,6,(ROW(AZ$11:AZ$2000)-ROW(AZ$11)+1)/($AU$11:$AU$2000=$DY$8),ROWS(ED$11:ED376))),"")</f>
        <v/>
      </c>
      <c r="EE376" s="26" t="str">
        <f>IFERROR(INDEX(BA$11:BA$2000,_xlfn.AGGREGATE(15,6,(ROW(BA$11:BA$2000)-ROW(BA$11)+1)/($AU$11:$AU$2000=$DY$8),ROWS(EE$11:EE376))),"")</f>
        <v/>
      </c>
      <c r="EF376" s="26" t="str">
        <f>IFERROR(INDEX(BB$11:BB$2000,_xlfn.AGGREGATE(15,6,(ROW(BB$11:BB$2000)-ROW(BB$11)+1)/($AU$11:$AU$2000=$DY$8),ROWS(EF$11:EF376))),"")</f>
        <v/>
      </c>
      <c r="EG376" s="26" t="str">
        <f>IFERROR(INDEX(BC$11:BC$2000,_xlfn.AGGREGATE(15,6,(ROW(BC$11:BC$2000)-ROW(BC$11)+1)/($AU$11:$AU$2000=$DY$8),ROWS(EG$11:EG376))),"")</f>
        <v/>
      </c>
      <c r="EH376" s="26" t="str">
        <f>IFERROR(INDEX(BD$11:BD$2000,_xlfn.AGGREGATE(15,6,(ROW(BD$11:BD$2000)-ROW(BD$11)+1)/($AU$11:$AU$2000=$DY$8),ROWS(EH$11:EH376))),"")</f>
        <v/>
      </c>
      <c r="EI376" s="26" t="str">
        <f>IFERROR(INDEX(BE$11:BE$2000,_xlfn.AGGREGATE(15,6,(ROW(BE$11:BE$2000)-ROW(BE$11)+1)/($AU$11:$AU$2000=$DY$8),ROWS(EI$11:EI376))),"")</f>
        <v/>
      </c>
      <c r="EJ376" s="26" t="str">
        <f>IFERROR(INDEX(BF$11:BF$2000,_xlfn.AGGREGATE(15,6,(ROW(BF$11:BF$2000)-ROW(BF$11)+1)/($AU$11:$AU$2000=$DY$8),ROWS(EJ$11:EJ376))),"")</f>
        <v/>
      </c>
      <c r="EK376" s="26" t="str">
        <f>IFERROR(INDEX(BG$11:BG$2000,_xlfn.AGGREGATE(15,6,(ROW(BG$11:BG$2000)-ROW(BG$11)+1)/($AU$11:$AU$2000=$DY$8),ROWS(EK$11:EK376))),"")</f>
        <v/>
      </c>
      <c r="EL376" s="26" t="str">
        <f>IFERROR(INDEX(BH$11:BH$2000,_xlfn.AGGREGATE(15,6,(ROW(BH$11:BH$2000)-ROW(BH$11)+1)/($AU$11:$AU$2000=$DY$8),ROWS(EL$11:EL376))),"")</f>
        <v/>
      </c>
      <c r="EM376" s="26" t="str">
        <f>IFERROR(INDEX(BI$11:BI$2000,_xlfn.AGGREGATE(15,6,(ROW(BI$11:BI$2000)-ROW(BI$11)+1)/($AU$11:$AU$2000=$DY$8),ROWS(EM$11:EM376))),"")</f>
        <v/>
      </c>
      <c r="EN376" s="26" t="str">
        <f>IFERROR(INDEX(BJ$11:BJ$2000,_xlfn.AGGREGATE(15,6,(ROW(BJ$11:BJ$2000)-ROW(BJ$11)+1)/($AU$11:$AU$2000=$DY$8),ROWS(EN$11:EN376))),"")</f>
        <v/>
      </c>
      <c r="EO376" s="26" t="str">
        <f>IFERROR(INDEX(BK$11:BK$2000,_xlfn.AGGREGATE(15,6,(ROW(BK$11:BK$2000)-ROW(BK$11)+1)/($AU$11:$AU$2000=$DY$8),ROWS(EO$11:EO376))),"")</f>
        <v/>
      </c>
      <c r="EP376" s="26" t="str">
        <f>IFERROR(INDEX(BL$11:BL$2000,_xlfn.AGGREGATE(15,6,(ROW(BL$11:BL$2000)-ROW(BL$11)+1)/($AU$11:$AU$2000=$DY$8),ROWS(EP$11:EP376))),"")</f>
        <v/>
      </c>
      <c r="EQ376" s="26" t="str">
        <f>IFERROR(INDEX(BM$11:BM$2000,_xlfn.AGGREGATE(15,6,(ROW(BM$11:BM$2000)-ROW(BM$11)+1)/($AU$11:$AU$2000=$DY$8),ROWS(EQ$11:EQ376))),"")</f>
        <v/>
      </c>
      <c r="ER376" s="26" t="str">
        <f>IFERROR(INDEX(BN$11:BN$2000,_xlfn.AGGREGATE(15,6,(ROW(BN$11:BN$2000)-ROW(BN$11)+1)/($AU$11:$AU$2000=$DY$8),ROWS(ER$11:ER376))),"")</f>
        <v/>
      </c>
      <c r="ES376" s="26" t="str">
        <f>IFERROR(INDEX(BO$11:BO$2000,_xlfn.AGGREGATE(15,6,(ROW(BO$11:BO$2000)-ROW(BO$11)+1)/($AU$11:$AU$2000=$DY$8),ROWS(ES$11:ES376))),"")</f>
        <v/>
      </c>
      <c r="ET376" s="63" t="str">
        <f>IFERROR(INDEX(BP$11:BP$2000,_xlfn.AGGREGATE(15,6,(ROW(BP$11:BP$2000)-ROW(BP$11)+1)/($AU$11:$AU$2000=$DY$8),ROWS(ET$11:ET376))),"")</f>
        <v/>
      </c>
      <c r="EU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49"/>
      <c r="FV376" s="21"/>
      <c r="FW376" s="25"/>
      <c r="FX376" s="25"/>
      <c r="FY376" s="25"/>
      <c r="FZ376" s="25"/>
      <c r="GA376" s="25"/>
      <c r="GB376" s="25"/>
      <c r="GC376" s="25"/>
      <c r="GD376" s="25"/>
      <c r="GE376" s="25"/>
      <c r="GF376" s="25"/>
      <c r="GG376" s="25"/>
      <c r="GH376" s="25"/>
      <c r="GI376" s="25"/>
      <c r="GJ376" s="25"/>
      <c r="GK376" s="25"/>
      <c r="GL376" s="25"/>
      <c r="GM376" s="25"/>
      <c r="GN376" s="25"/>
    </row>
    <row r="377" spans="14:196" x14ac:dyDescent="0.3">
      <c r="N377" s="2"/>
      <c r="O377" s="25"/>
      <c r="P377" s="25"/>
      <c r="Q377" s="25"/>
      <c r="R377" s="25"/>
      <c r="S377" s="25"/>
      <c r="T377" s="25"/>
      <c r="U377" s="25"/>
      <c r="V377" s="2"/>
      <c r="W377" s="2"/>
      <c r="X377" s="2"/>
      <c r="Y377" s="25"/>
      <c r="Z377" s="25"/>
      <c r="AA377" s="25"/>
      <c r="AB377" s="2"/>
      <c r="AC377" s="25"/>
      <c r="AD377" s="25"/>
      <c r="AE377" s="25"/>
      <c r="AF377" s="25"/>
      <c r="AG377" s="25"/>
      <c r="AH377" s="25"/>
      <c r="AI377" s="25"/>
      <c r="AJ377" s="25"/>
      <c r="AK377" s="25"/>
      <c r="AL377" s="25"/>
      <c r="AM377" s="25"/>
      <c r="AN377" s="25"/>
      <c r="AO377" s="25"/>
      <c r="AP377" s="25"/>
      <c r="AQ377" s="25"/>
      <c r="AR377" s="142"/>
      <c r="AS377" s="1">
        <v>16</v>
      </c>
      <c r="AT377" s="25" t="s">
        <v>122</v>
      </c>
      <c r="AU377" s="4" t="str">
        <f t="shared" si="500"/>
        <v>FAIL</v>
      </c>
      <c r="AV377" s="26">
        <v>3</v>
      </c>
      <c r="AW377" s="26">
        <v>1</v>
      </c>
      <c r="AX377" s="26">
        <v>1</v>
      </c>
      <c r="AY377" s="26">
        <v>3</v>
      </c>
      <c r="AZ377" s="26">
        <v>3</v>
      </c>
      <c r="BA377" s="26">
        <v>1</v>
      </c>
      <c r="BB377" s="26">
        <v>1</v>
      </c>
      <c r="BC377" s="26">
        <v>3</v>
      </c>
      <c r="BD377" s="25">
        <f t="shared" si="501"/>
        <v>230</v>
      </c>
      <c r="BE377" s="25">
        <f t="shared" si="501"/>
        <v>246</v>
      </c>
      <c r="BF377" s="25">
        <f t="shared" si="501"/>
        <v>262</v>
      </c>
      <c r="BG377" s="30">
        <f t="shared" si="501"/>
        <v>16</v>
      </c>
      <c r="BH377" s="25"/>
      <c r="BI377" s="138">
        <f t="shared" si="502"/>
        <v>262</v>
      </c>
      <c r="BJ377" s="138">
        <f t="shared" si="503"/>
        <v>492</v>
      </c>
      <c r="BK377" s="138">
        <f t="shared" si="504"/>
        <v>722</v>
      </c>
      <c r="BL377" s="138">
        <f t="shared" si="505"/>
        <v>984</v>
      </c>
      <c r="BM377" s="138">
        <f t="shared" si="506"/>
        <v>1246</v>
      </c>
      <c r="BN377" s="138">
        <f t="shared" si="507"/>
        <v>1476</v>
      </c>
      <c r="BO377" s="138">
        <f t="shared" si="508"/>
        <v>1706</v>
      </c>
      <c r="BP377" s="138">
        <f t="shared" si="509"/>
        <v>0</v>
      </c>
      <c r="BQ377" s="25"/>
      <c r="BR377" s="26" t="str">
        <f t="shared" si="492"/>
        <v>yes3</v>
      </c>
      <c r="BS377" s="26" t="str">
        <f t="shared" si="462"/>
        <v>Int</v>
      </c>
      <c r="BT377" s="25"/>
      <c r="BU377" s="25"/>
      <c r="BV377" s="1">
        <f t="shared" si="515"/>
        <v>0</v>
      </c>
      <c r="BW377" s="1">
        <f t="shared" si="515"/>
        <v>0</v>
      </c>
      <c r="BX377" s="1">
        <f t="shared" si="515"/>
        <v>0</v>
      </c>
      <c r="BY377" s="1">
        <f t="shared" si="515"/>
        <v>0</v>
      </c>
      <c r="BZ377" s="1">
        <f t="shared" si="515"/>
        <v>0</v>
      </c>
      <c r="CA377" s="1">
        <f t="shared" si="515"/>
        <v>0</v>
      </c>
      <c r="CB377" s="1">
        <f t="shared" si="515"/>
        <v>0</v>
      </c>
      <c r="CC377" s="1">
        <f t="shared" si="515"/>
        <v>0</v>
      </c>
      <c r="CD377" s="1">
        <f t="shared" si="515"/>
        <v>0</v>
      </c>
      <c r="CE377" s="1">
        <f t="shared" si="515"/>
        <v>0</v>
      </c>
      <c r="CF377" s="1">
        <f t="shared" si="516"/>
        <v>0</v>
      </c>
      <c r="CG377" s="1">
        <f t="shared" si="516"/>
        <v>0</v>
      </c>
      <c r="CH377" s="1">
        <f t="shared" si="516"/>
        <v>1</v>
      </c>
      <c r="CI377" s="1">
        <f t="shared" si="516"/>
        <v>0</v>
      </c>
      <c r="CJ377" s="1">
        <f t="shared" si="516"/>
        <v>0</v>
      </c>
      <c r="CK377" s="1">
        <f t="shared" si="516"/>
        <v>0</v>
      </c>
      <c r="CL377" s="1">
        <f t="shared" si="516"/>
        <v>0</v>
      </c>
      <c r="CM377" s="1">
        <f t="shared" si="516"/>
        <v>0</v>
      </c>
      <c r="CN377" s="1">
        <f t="shared" si="516"/>
        <v>1</v>
      </c>
      <c r="CO377" s="1">
        <f t="shared" si="516"/>
        <v>0</v>
      </c>
      <c r="CP377" s="1">
        <f t="shared" si="517"/>
        <v>0</v>
      </c>
      <c r="CQ377" s="1">
        <f t="shared" si="517"/>
        <v>0</v>
      </c>
      <c r="CR377" s="1">
        <f t="shared" si="517"/>
        <v>0</v>
      </c>
      <c r="CS377" s="1">
        <f t="shared" si="517"/>
        <v>0</v>
      </c>
      <c r="CT377" s="1">
        <f t="shared" si="517"/>
        <v>0</v>
      </c>
      <c r="CU377" s="1">
        <f t="shared" si="517"/>
        <v>0</v>
      </c>
      <c r="CV377" s="1">
        <f t="shared" si="517"/>
        <v>0</v>
      </c>
      <c r="CW377" s="1">
        <f t="shared" si="517"/>
        <v>0</v>
      </c>
      <c r="CX377" s="1">
        <f t="shared" si="517"/>
        <v>0</v>
      </c>
      <c r="CY377" s="1">
        <f t="shared" si="517"/>
        <v>0</v>
      </c>
      <c r="CZ377" s="1">
        <f t="shared" si="518"/>
        <v>0</v>
      </c>
      <c r="DA377" s="1">
        <f t="shared" si="518"/>
        <v>1</v>
      </c>
      <c r="DB377" s="1">
        <f t="shared" si="518"/>
        <v>0</v>
      </c>
      <c r="DC377" s="1">
        <f t="shared" si="518"/>
        <v>0</v>
      </c>
      <c r="DD377" s="1">
        <f t="shared" si="518"/>
        <v>0</v>
      </c>
      <c r="DE377" s="1">
        <f t="shared" si="518"/>
        <v>0</v>
      </c>
      <c r="DF377" s="1">
        <f t="shared" si="518"/>
        <v>0</v>
      </c>
      <c r="DG377" s="1">
        <f t="shared" si="518"/>
        <v>0</v>
      </c>
      <c r="DH377" s="1">
        <f t="shared" si="518"/>
        <v>0</v>
      </c>
      <c r="DI377" s="1">
        <f t="shared" si="518"/>
        <v>0</v>
      </c>
      <c r="DJ377" s="1">
        <f t="shared" si="519"/>
        <v>0</v>
      </c>
      <c r="DK377" s="1">
        <f t="shared" si="519"/>
        <v>0</v>
      </c>
      <c r="DL377" s="1">
        <f t="shared" si="519"/>
        <v>0</v>
      </c>
      <c r="DM377" s="1">
        <f t="shared" si="519"/>
        <v>0</v>
      </c>
      <c r="DN377" s="1">
        <f t="shared" si="519"/>
        <v>0</v>
      </c>
      <c r="DO377" s="1">
        <f t="shared" si="519"/>
        <v>0</v>
      </c>
      <c r="DP377" s="25"/>
      <c r="DS377" s="26"/>
      <c r="DT377" s="26"/>
      <c r="DU377" s="142"/>
      <c r="DV377" s="26"/>
      <c r="DW377" s="48">
        <v>364</v>
      </c>
      <c r="DX377" s="26" t="str">
        <f>IFERROR(INDEX(AT$11:AT$2000,_xlfn.AGGREGATE(15,6,(ROW(AT$11:AT$2000)-ROW(AT$11)+1)/($AU$11:$AU$2000=$DY$8),ROWS(DX$11:DX377))),"")</f>
        <v/>
      </c>
      <c r="DY377" s="4" t="str">
        <f>IFERROR(INDEX(AU$11:AU$2000,_xlfn.AGGREGATE(15,6,(ROW(AU$11:AU$2000)-ROW(AU$11)+1)/($AU$11:$AU$2000=$DY$8),ROWS(DY$11:DY377))),"")</f>
        <v/>
      </c>
      <c r="DZ377" s="26" t="str">
        <f>IFERROR(INDEX(AV$11:AV$2000,_xlfn.AGGREGATE(15,6,(ROW(AV$11:AV$2000)-ROW(AV$11)+1)/($AU$11:$AU$2000=$DY$8),ROWS(DZ$11:DZ377))),"")</f>
        <v/>
      </c>
      <c r="EA377" s="26" t="str">
        <f>IFERROR(INDEX(AW$11:AW$2000,_xlfn.AGGREGATE(15,6,(ROW(AW$11:AW$2000)-ROW(AW$11)+1)/($AU$11:$AU$2000=$DY$8),ROWS(EA$11:EA377))),"")</f>
        <v/>
      </c>
      <c r="EB377" s="26" t="str">
        <f>IFERROR(INDEX(AX$11:AX$2000,_xlfn.AGGREGATE(15,6,(ROW(AX$11:AX$2000)-ROW(AX$11)+1)/($AU$11:$AU$2000=$DY$8),ROWS(EB$11:EB377))),"")</f>
        <v/>
      </c>
      <c r="EC377" s="26" t="str">
        <f>IFERROR(INDEX(AY$11:AY$2000,_xlfn.AGGREGATE(15,6,(ROW(AY$11:AY$2000)-ROW(AY$11)+1)/($AU$11:$AU$2000=$DY$8),ROWS(EC$11:EC377))),"")</f>
        <v/>
      </c>
      <c r="ED377" s="26" t="str">
        <f>IFERROR(INDEX(AZ$11:AZ$2000,_xlfn.AGGREGATE(15,6,(ROW(AZ$11:AZ$2000)-ROW(AZ$11)+1)/($AU$11:$AU$2000=$DY$8),ROWS(ED$11:ED377))),"")</f>
        <v/>
      </c>
      <c r="EE377" s="26" t="str">
        <f>IFERROR(INDEX(BA$11:BA$2000,_xlfn.AGGREGATE(15,6,(ROW(BA$11:BA$2000)-ROW(BA$11)+1)/($AU$11:$AU$2000=$DY$8),ROWS(EE$11:EE377))),"")</f>
        <v/>
      </c>
      <c r="EF377" s="26" t="str">
        <f>IFERROR(INDEX(BB$11:BB$2000,_xlfn.AGGREGATE(15,6,(ROW(BB$11:BB$2000)-ROW(BB$11)+1)/($AU$11:$AU$2000=$DY$8),ROWS(EF$11:EF377))),"")</f>
        <v/>
      </c>
      <c r="EG377" s="26" t="str">
        <f>IFERROR(INDEX(BC$11:BC$2000,_xlfn.AGGREGATE(15,6,(ROW(BC$11:BC$2000)-ROW(BC$11)+1)/($AU$11:$AU$2000=$DY$8),ROWS(EG$11:EG377))),"")</f>
        <v/>
      </c>
      <c r="EH377" s="26" t="str">
        <f>IFERROR(INDEX(BD$11:BD$2000,_xlfn.AGGREGATE(15,6,(ROW(BD$11:BD$2000)-ROW(BD$11)+1)/($AU$11:$AU$2000=$DY$8),ROWS(EH$11:EH377))),"")</f>
        <v/>
      </c>
      <c r="EI377" s="26" t="str">
        <f>IFERROR(INDEX(BE$11:BE$2000,_xlfn.AGGREGATE(15,6,(ROW(BE$11:BE$2000)-ROW(BE$11)+1)/($AU$11:$AU$2000=$DY$8),ROWS(EI$11:EI377))),"")</f>
        <v/>
      </c>
      <c r="EJ377" s="26" t="str">
        <f>IFERROR(INDEX(BF$11:BF$2000,_xlfn.AGGREGATE(15,6,(ROW(BF$11:BF$2000)-ROW(BF$11)+1)/($AU$11:$AU$2000=$DY$8),ROWS(EJ$11:EJ377))),"")</f>
        <v/>
      </c>
      <c r="EK377" s="26" t="str">
        <f>IFERROR(INDEX(BG$11:BG$2000,_xlfn.AGGREGATE(15,6,(ROW(BG$11:BG$2000)-ROW(BG$11)+1)/($AU$11:$AU$2000=$DY$8),ROWS(EK$11:EK377))),"")</f>
        <v/>
      </c>
      <c r="EL377" s="26" t="str">
        <f>IFERROR(INDEX(BH$11:BH$2000,_xlfn.AGGREGATE(15,6,(ROW(BH$11:BH$2000)-ROW(BH$11)+1)/($AU$11:$AU$2000=$DY$8),ROWS(EL$11:EL377))),"")</f>
        <v/>
      </c>
      <c r="EM377" s="26" t="str">
        <f>IFERROR(INDEX(BI$11:BI$2000,_xlfn.AGGREGATE(15,6,(ROW(BI$11:BI$2000)-ROW(BI$11)+1)/($AU$11:$AU$2000=$DY$8),ROWS(EM$11:EM377))),"")</f>
        <v/>
      </c>
      <c r="EN377" s="26" t="str">
        <f>IFERROR(INDEX(BJ$11:BJ$2000,_xlfn.AGGREGATE(15,6,(ROW(BJ$11:BJ$2000)-ROW(BJ$11)+1)/($AU$11:$AU$2000=$DY$8),ROWS(EN$11:EN377))),"")</f>
        <v/>
      </c>
      <c r="EO377" s="26" t="str">
        <f>IFERROR(INDEX(BK$11:BK$2000,_xlfn.AGGREGATE(15,6,(ROW(BK$11:BK$2000)-ROW(BK$11)+1)/($AU$11:$AU$2000=$DY$8),ROWS(EO$11:EO377))),"")</f>
        <v/>
      </c>
      <c r="EP377" s="26" t="str">
        <f>IFERROR(INDEX(BL$11:BL$2000,_xlfn.AGGREGATE(15,6,(ROW(BL$11:BL$2000)-ROW(BL$11)+1)/($AU$11:$AU$2000=$DY$8),ROWS(EP$11:EP377))),"")</f>
        <v/>
      </c>
      <c r="EQ377" s="26" t="str">
        <f>IFERROR(INDEX(BM$11:BM$2000,_xlfn.AGGREGATE(15,6,(ROW(BM$11:BM$2000)-ROW(BM$11)+1)/($AU$11:$AU$2000=$DY$8),ROWS(EQ$11:EQ377))),"")</f>
        <v/>
      </c>
      <c r="ER377" s="26" t="str">
        <f>IFERROR(INDEX(BN$11:BN$2000,_xlfn.AGGREGATE(15,6,(ROW(BN$11:BN$2000)-ROW(BN$11)+1)/($AU$11:$AU$2000=$DY$8),ROWS(ER$11:ER377))),"")</f>
        <v/>
      </c>
      <c r="ES377" s="26" t="str">
        <f>IFERROR(INDEX(BO$11:BO$2000,_xlfn.AGGREGATE(15,6,(ROW(BO$11:BO$2000)-ROW(BO$11)+1)/($AU$11:$AU$2000=$DY$8),ROWS(ES$11:ES377))),"")</f>
        <v/>
      </c>
      <c r="ET377" s="63" t="str">
        <f>IFERROR(INDEX(BP$11:BP$2000,_xlfn.AGGREGATE(15,6,(ROW(BP$11:BP$2000)-ROW(BP$11)+1)/($AU$11:$AU$2000=$DY$8),ROWS(ET$11:ET377))),"")</f>
        <v/>
      </c>
      <c r="EU377" s="25"/>
      <c r="EX377" s="25"/>
      <c r="EY377" s="25"/>
      <c r="EZ377" s="25"/>
      <c r="FA377" s="25"/>
      <c r="FB377" s="25"/>
      <c r="FC377" s="25"/>
      <c r="FD377" s="25"/>
      <c r="FE377" s="25"/>
      <c r="FF377" s="25"/>
      <c r="FG377" s="25"/>
      <c r="FH377" s="25"/>
      <c r="FI377" s="25"/>
      <c r="FJ377" s="25"/>
      <c r="FK377" s="25"/>
      <c r="FL377" s="25"/>
      <c r="FM377" s="25"/>
      <c r="FN377" s="25"/>
      <c r="FO377" s="25"/>
      <c r="FP377" s="25"/>
      <c r="FQ377" s="25"/>
      <c r="FR377" s="25"/>
      <c r="FS377" s="25"/>
      <c r="FT377" s="25"/>
      <c r="FU377" s="49"/>
      <c r="FV377" s="21"/>
      <c r="FW377" s="25"/>
      <c r="FX377" s="25"/>
      <c r="FY377" s="25"/>
      <c r="FZ377" s="25"/>
      <c r="GA377" s="25"/>
      <c r="GB377" s="25"/>
      <c r="GC377" s="25"/>
      <c r="GD377" s="25"/>
      <c r="GE377" s="25"/>
      <c r="GF377" s="25"/>
      <c r="GG377" s="25"/>
      <c r="GH377" s="25"/>
      <c r="GI377" s="25"/>
      <c r="GJ377" s="25"/>
      <c r="GK377" s="25"/>
      <c r="GL377" s="25"/>
      <c r="GM377" s="25"/>
      <c r="GN377" s="25"/>
    </row>
    <row r="378" spans="14:196" x14ac:dyDescent="0.3">
      <c r="N378" s="2"/>
      <c r="O378" s="25"/>
      <c r="P378" s="25"/>
      <c r="Q378" s="25"/>
      <c r="R378" s="25"/>
      <c r="S378" s="25"/>
      <c r="T378" s="25"/>
      <c r="U378" s="25"/>
      <c r="V378" s="2"/>
      <c r="W378" s="2"/>
      <c r="X378" s="2"/>
      <c r="Y378" s="25"/>
      <c r="Z378" s="25"/>
      <c r="AA378" s="25"/>
      <c r="AB378" s="2"/>
      <c r="AC378" s="25"/>
      <c r="AD378" s="25"/>
      <c r="AE378" s="25"/>
      <c r="AF378" s="25"/>
      <c r="AG378" s="25"/>
      <c r="AH378" s="25"/>
      <c r="AI378" s="25"/>
      <c r="AJ378" s="25"/>
      <c r="AK378" s="25"/>
      <c r="AL378" s="25"/>
      <c r="AM378" s="25"/>
      <c r="AN378" s="25"/>
      <c r="AO378" s="25"/>
      <c r="AP378" s="25"/>
      <c r="AQ378" s="25"/>
      <c r="AR378" s="142"/>
      <c r="AS378" s="1">
        <v>17</v>
      </c>
      <c r="AT378" s="25" t="s">
        <v>122</v>
      </c>
      <c r="AU378" s="4" t="str">
        <f t="shared" si="500"/>
        <v>FAIL</v>
      </c>
      <c r="AV378" s="26">
        <v>3</v>
      </c>
      <c r="AW378" s="26">
        <v>1</v>
      </c>
      <c r="AX378" s="26">
        <v>1</v>
      </c>
      <c r="AY378" s="26">
        <v>3</v>
      </c>
      <c r="AZ378" s="26">
        <v>3</v>
      </c>
      <c r="BA378" s="26">
        <v>1</v>
      </c>
      <c r="BB378" s="26">
        <v>1</v>
      </c>
      <c r="BC378" s="26">
        <v>3</v>
      </c>
      <c r="BD378" s="25">
        <f t="shared" si="501"/>
        <v>229</v>
      </c>
      <c r="BE378" s="25">
        <f t="shared" si="501"/>
        <v>246</v>
      </c>
      <c r="BF378" s="25">
        <f t="shared" si="501"/>
        <v>263</v>
      </c>
      <c r="BG378" s="30">
        <f t="shared" si="501"/>
        <v>17</v>
      </c>
      <c r="BH378" s="25"/>
      <c r="BI378" s="138">
        <f t="shared" si="502"/>
        <v>263</v>
      </c>
      <c r="BJ378" s="138">
        <f t="shared" si="503"/>
        <v>492</v>
      </c>
      <c r="BK378" s="138">
        <f t="shared" si="504"/>
        <v>721</v>
      </c>
      <c r="BL378" s="138">
        <f t="shared" si="505"/>
        <v>984</v>
      </c>
      <c r="BM378" s="138">
        <f t="shared" si="506"/>
        <v>1247</v>
      </c>
      <c r="BN378" s="138">
        <f t="shared" si="507"/>
        <v>1476</v>
      </c>
      <c r="BO378" s="138">
        <f t="shared" si="508"/>
        <v>1705</v>
      </c>
      <c r="BP378" s="138">
        <f t="shared" si="509"/>
        <v>0</v>
      </c>
      <c r="BQ378" s="25"/>
      <c r="BR378" s="26" t="str">
        <f t="shared" si="492"/>
        <v>yes3</v>
      </c>
      <c r="BS378" s="26" t="str">
        <f t="shared" si="462"/>
        <v>Int</v>
      </c>
      <c r="BT378" s="25"/>
      <c r="BU378" s="25"/>
      <c r="BV378" s="1">
        <f t="shared" si="515"/>
        <v>0</v>
      </c>
      <c r="BW378" s="1">
        <f t="shared" si="515"/>
        <v>0</v>
      </c>
      <c r="BX378" s="1">
        <f t="shared" si="515"/>
        <v>0</v>
      </c>
      <c r="BY378" s="1">
        <f t="shared" si="515"/>
        <v>0</v>
      </c>
      <c r="BZ378" s="1">
        <f t="shared" si="515"/>
        <v>0</v>
      </c>
      <c r="CA378" s="1">
        <f t="shared" si="515"/>
        <v>0</v>
      </c>
      <c r="CB378" s="1">
        <f t="shared" si="515"/>
        <v>0</v>
      </c>
      <c r="CC378" s="1">
        <f t="shared" si="515"/>
        <v>0</v>
      </c>
      <c r="CD378" s="1">
        <f t="shared" si="515"/>
        <v>0</v>
      </c>
      <c r="CE378" s="1">
        <f t="shared" si="515"/>
        <v>0</v>
      </c>
      <c r="CF378" s="1">
        <f t="shared" si="516"/>
        <v>0</v>
      </c>
      <c r="CG378" s="1">
        <f t="shared" si="516"/>
        <v>0</v>
      </c>
      <c r="CH378" s="1">
        <f t="shared" si="516"/>
        <v>1</v>
      </c>
      <c r="CI378" s="1">
        <f t="shared" si="516"/>
        <v>0</v>
      </c>
      <c r="CJ378" s="1">
        <f t="shared" si="516"/>
        <v>0</v>
      </c>
      <c r="CK378" s="1">
        <f t="shared" si="516"/>
        <v>0</v>
      </c>
      <c r="CL378" s="1">
        <f t="shared" si="516"/>
        <v>0</v>
      </c>
      <c r="CM378" s="1">
        <f t="shared" si="516"/>
        <v>0</v>
      </c>
      <c r="CN378" s="1">
        <f t="shared" si="516"/>
        <v>1</v>
      </c>
      <c r="CO378" s="1">
        <f t="shared" si="516"/>
        <v>0</v>
      </c>
      <c r="CP378" s="1">
        <f t="shared" si="517"/>
        <v>0</v>
      </c>
      <c r="CQ378" s="1">
        <f t="shared" si="517"/>
        <v>0</v>
      </c>
      <c r="CR378" s="1">
        <f t="shared" si="517"/>
        <v>0</v>
      </c>
      <c r="CS378" s="1">
        <f t="shared" si="517"/>
        <v>0</v>
      </c>
      <c r="CT378" s="1">
        <f t="shared" si="517"/>
        <v>0</v>
      </c>
      <c r="CU378" s="1">
        <f t="shared" si="517"/>
        <v>0</v>
      </c>
      <c r="CV378" s="1">
        <f t="shared" si="517"/>
        <v>0</v>
      </c>
      <c r="CW378" s="1">
        <f t="shared" si="517"/>
        <v>0</v>
      </c>
      <c r="CX378" s="1">
        <f t="shared" si="517"/>
        <v>0</v>
      </c>
      <c r="CY378" s="1">
        <f t="shared" si="517"/>
        <v>0</v>
      </c>
      <c r="CZ378" s="1">
        <f t="shared" si="518"/>
        <v>0</v>
      </c>
      <c r="DA378" s="1">
        <f t="shared" si="518"/>
        <v>1</v>
      </c>
      <c r="DB378" s="1">
        <f t="shared" si="518"/>
        <v>0</v>
      </c>
      <c r="DC378" s="1">
        <f t="shared" si="518"/>
        <v>0</v>
      </c>
      <c r="DD378" s="1">
        <f t="shared" si="518"/>
        <v>0</v>
      </c>
      <c r="DE378" s="1">
        <f t="shared" si="518"/>
        <v>0</v>
      </c>
      <c r="DF378" s="1">
        <f t="shared" si="518"/>
        <v>0</v>
      </c>
      <c r="DG378" s="1">
        <f t="shared" si="518"/>
        <v>0</v>
      </c>
      <c r="DH378" s="1">
        <f t="shared" si="518"/>
        <v>0</v>
      </c>
      <c r="DI378" s="1">
        <f t="shared" si="518"/>
        <v>0</v>
      </c>
      <c r="DJ378" s="1">
        <f t="shared" si="519"/>
        <v>0</v>
      </c>
      <c r="DK378" s="1">
        <f t="shared" si="519"/>
        <v>0</v>
      </c>
      <c r="DL378" s="1">
        <f t="shared" si="519"/>
        <v>0</v>
      </c>
      <c r="DM378" s="1">
        <f t="shared" si="519"/>
        <v>0</v>
      </c>
      <c r="DN378" s="1">
        <f t="shared" si="519"/>
        <v>0</v>
      </c>
      <c r="DO378" s="1">
        <f t="shared" si="519"/>
        <v>0</v>
      </c>
      <c r="DP378" s="25"/>
      <c r="DS378" s="26"/>
      <c r="DT378" s="26"/>
      <c r="DU378" s="142"/>
      <c r="DV378" s="26"/>
      <c r="DW378" s="48">
        <v>365</v>
      </c>
      <c r="DX378" s="26" t="str">
        <f>IFERROR(INDEX(AT$11:AT$2000,_xlfn.AGGREGATE(15,6,(ROW(AT$11:AT$2000)-ROW(AT$11)+1)/($AU$11:$AU$2000=$DY$8),ROWS(DX$11:DX378))),"")</f>
        <v/>
      </c>
      <c r="DY378" s="4" t="str">
        <f>IFERROR(INDEX(AU$11:AU$2000,_xlfn.AGGREGATE(15,6,(ROW(AU$11:AU$2000)-ROW(AU$11)+1)/($AU$11:$AU$2000=$DY$8),ROWS(DY$11:DY378))),"")</f>
        <v/>
      </c>
      <c r="DZ378" s="26" t="str">
        <f>IFERROR(INDEX(AV$11:AV$2000,_xlfn.AGGREGATE(15,6,(ROW(AV$11:AV$2000)-ROW(AV$11)+1)/($AU$11:$AU$2000=$DY$8),ROWS(DZ$11:DZ378))),"")</f>
        <v/>
      </c>
      <c r="EA378" s="26" t="str">
        <f>IFERROR(INDEX(AW$11:AW$2000,_xlfn.AGGREGATE(15,6,(ROW(AW$11:AW$2000)-ROW(AW$11)+1)/($AU$11:$AU$2000=$DY$8),ROWS(EA$11:EA378))),"")</f>
        <v/>
      </c>
      <c r="EB378" s="26" t="str">
        <f>IFERROR(INDEX(AX$11:AX$2000,_xlfn.AGGREGATE(15,6,(ROW(AX$11:AX$2000)-ROW(AX$11)+1)/($AU$11:$AU$2000=$DY$8),ROWS(EB$11:EB378))),"")</f>
        <v/>
      </c>
      <c r="EC378" s="26" t="str">
        <f>IFERROR(INDEX(AY$11:AY$2000,_xlfn.AGGREGATE(15,6,(ROW(AY$11:AY$2000)-ROW(AY$11)+1)/($AU$11:$AU$2000=$DY$8),ROWS(EC$11:EC378))),"")</f>
        <v/>
      </c>
      <c r="ED378" s="26" t="str">
        <f>IFERROR(INDEX(AZ$11:AZ$2000,_xlfn.AGGREGATE(15,6,(ROW(AZ$11:AZ$2000)-ROW(AZ$11)+1)/($AU$11:$AU$2000=$DY$8),ROWS(ED$11:ED378))),"")</f>
        <v/>
      </c>
      <c r="EE378" s="26" t="str">
        <f>IFERROR(INDEX(BA$11:BA$2000,_xlfn.AGGREGATE(15,6,(ROW(BA$11:BA$2000)-ROW(BA$11)+1)/($AU$11:$AU$2000=$DY$8),ROWS(EE$11:EE378))),"")</f>
        <v/>
      </c>
      <c r="EF378" s="26" t="str">
        <f>IFERROR(INDEX(BB$11:BB$2000,_xlfn.AGGREGATE(15,6,(ROW(BB$11:BB$2000)-ROW(BB$11)+1)/($AU$11:$AU$2000=$DY$8),ROWS(EF$11:EF378))),"")</f>
        <v/>
      </c>
      <c r="EG378" s="26" t="str">
        <f>IFERROR(INDEX(BC$11:BC$2000,_xlfn.AGGREGATE(15,6,(ROW(BC$11:BC$2000)-ROW(BC$11)+1)/($AU$11:$AU$2000=$DY$8),ROWS(EG$11:EG378))),"")</f>
        <v/>
      </c>
      <c r="EH378" s="26" t="str">
        <f>IFERROR(INDEX(BD$11:BD$2000,_xlfn.AGGREGATE(15,6,(ROW(BD$11:BD$2000)-ROW(BD$11)+1)/($AU$11:$AU$2000=$DY$8),ROWS(EH$11:EH378))),"")</f>
        <v/>
      </c>
      <c r="EI378" s="26" t="str">
        <f>IFERROR(INDEX(BE$11:BE$2000,_xlfn.AGGREGATE(15,6,(ROW(BE$11:BE$2000)-ROW(BE$11)+1)/($AU$11:$AU$2000=$DY$8),ROWS(EI$11:EI378))),"")</f>
        <v/>
      </c>
      <c r="EJ378" s="26" t="str">
        <f>IFERROR(INDEX(BF$11:BF$2000,_xlfn.AGGREGATE(15,6,(ROW(BF$11:BF$2000)-ROW(BF$11)+1)/($AU$11:$AU$2000=$DY$8),ROWS(EJ$11:EJ378))),"")</f>
        <v/>
      </c>
      <c r="EK378" s="26" t="str">
        <f>IFERROR(INDEX(BG$11:BG$2000,_xlfn.AGGREGATE(15,6,(ROW(BG$11:BG$2000)-ROW(BG$11)+1)/($AU$11:$AU$2000=$DY$8),ROWS(EK$11:EK378))),"")</f>
        <v/>
      </c>
      <c r="EL378" s="26" t="str">
        <f>IFERROR(INDEX(BH$11:BH$2000,_xlfn.AGGREGATE(15,6,(ROW(BH$11:BH$2000)-ROW(BH$11)+1)/($AU$11:$AU$2000=$DY$8),ROWS(EL$11:EL378))),"")</f>
        <v/>
      </c>
      <c r="EM378" s="26" t="str">
        <f>IFERROR(INDEX(BI$11:BI$2000,_xlfn.AGGREGATE(15,6,(ROW(BI$11:BI$2000)-ROW(BI$11)+1)/($AU$11:$AU$2000=$DY$8),ROWS(EM$11:EM378))),"")</f>
        <v/>
      </c>
      <c r="EN378" s="26" t="str">
        <f>IFERROR(INDEX(BJ$11:BJ$2000,_xlfn.AGGREGATE(15,6,(ROW(BJ$11:BJ$2000)-ROW(BJ$11)+1)/($AU$11:$AU$2000=$DY$8),ROWS(EN$11:EN378))),"")</f>
        <v/>
      </c>
      <c r="EO378" s="26" t="str">
        <f>IFERROR(INDEX(BK$11:BK$2000,_xlfn.AGGREGATE(15,6,(ROW(BK$11:BK$2000)-ROW(BK$11)+1)/($AU$11:$AU$2000=$DY$8),ROWS(EO$11:EO378))),"")</f>
        <v/>
      </c>
      <c r="EP378" s="26" t="str">
        <f>IFERROR(INDEX(BL$11:BL$2000,_xlfn.AGGREGATE(15,6,(ROW(BL$11:BL$2000)-ROW(BL$11)+1)/($AU$11:$AU$2000=$DY$8),ROWS(EP$11:EP378))),"")</f>
        <v/>
      </c>
      <c r="EQ378" s="26" t="str">
        <f>IFERROR(INDEX(BM$11:BM$2000,_xlfn.AGGREGATE(15,6,(ROW(BM$11:BM$2000)-ROW(BM$11)+1)/($AU$11:$AU$2000=$DY$8),ROWS(EQ$11:EQ378))),"")</f>
        <v/>
      </c>
      <c r="ER378" s="26" t="str">
        <f>IFERROR(INDEX(BN$11:BN$2000,_xlfn.AGGREGATE(15,6,(ROW(BN$11:BN$2000)-ROW(BN$11)+1)/($AU$11:$AU$2000=$DY$8),ROWS(ER$11:ER378))),"")</f>
        <v/>
      </c>
      <c r="ES378" s="26" t="str">
        <f>IFERROR(INDEX(BO$11:BO$2000,_xlfn.AGGREGATE(15,6,(ROW(BO$11:BO$2000)-ROW(BO$11)+1)/($AU$11:$AU$2000=$DY$8),ROWS(ES$11:ES378))),"")</f>
        <v/>
      </c>
      <c r="ET378" s="63" t="str">
        <f>IFERROR(INDEX(BP$11:BP$2000,_xlfn.AGGREGATE(15,6,(ROW(BP$11:BP$2000)-ROW(BP$11)+1)/($AU$11:$AU$2000=$DY$8),ROWS(ET$11:ET378))),"")</f>
        <v/>
      </c>
      <c r="EU378" s="25"/>
      <c r="EX378" s="25"/>
      <c r="EY378" s="25"/>
      <c r="EZ378" s="25"/>
      <c r="FA378" s="25"/>
      <c r="FB378" s="25"/>
      <c r="FC378" s="25"/>
      <c r="FD378" s="25"/>
      <c r="FE378" s="25"/>
      <c r="FF378" s="25"/>
      <c r="FG378" s="25"/>
      <c r="FH378" s="25"/>
      <c r="FI378" s="25"/>
      <c r="FJ378" s="25"/>
      <c r="FK378" s="25"/>
      <c r="FL378" s="25"/>
      <c r="FM378" s="25"/>
      <c r="FN378" s="25"/>
      <c r="FO378" s="25"/>
      <c r="FP378" s="25"/>
      <c r="FQ378" s="25"/>
      <c r="FR378" s="25"/>
      <c r="FS378" s="25"/>
      <c r="FT378" s="25"/>
      <c r="FU378" s="49"/>
      <c r="FV378" s="21"/>
      <c r="FW378" s="25"/>
      <c r="FX378" s="25"/>
      <c r="FY378" s="25"/>
      <c r="FZ378" s="25"/>
      <c r="GA378" s="25"/>
      <c r="GB378" s="25"/>
      <c r="GC378" s="25"/>
      <c r="GD378" s="25"/>
      <c r="GE378" s="25"/>
      <c r="GF378" s="25"/>
      <c r="GG378" s="25"/>
      <c r="GH378" s="25"/>
      <c r="GI378" s="25"/>
      <c r="GJ378" s="25"/>
      <c r="GK378" s="25"/>
      <c r="GL378" s="25"/>
      <c r="GM378" s="25"/>
      <c r="GN378" s="25"/>
    </row>
    <row r="379" spans="14:196" x14ac:dyDescent="0.3">
      <c r="N379" s="2"/>
      <c r="O379" s="25"/>
      <c r="P379" s="25"/>
      <c r="Q379" s="25"/>
      <c r="R379" s="25"/>
      <c r="S379" s="25"/>
      <c r="T379" s="25"/>
      <c r="U379" s="25"/>
      <c r="V379" s="2"/>
      <c r="W379" s="2"/>
      <c r="X379" s="2"/>
      <c r="Y379" s="25"/>
      <c r="Z379" s="25"/>
      <c r="AA379" s="25"/>
      <c r="AB379" s="2"/>
      <c r="AC379" s="25"/>
      <c r="AD379" s="25"/>
      <c r="AE379" s="25"/>
      <c r="AF379" s="25"/>
      <c r="AG379" s="25"/>
      <c r="AH379" s="25"/>
      <c r="AI379" s="25"/>
      <c r="AJ379" s="25"/>
      <c r="AK379" s="25"/>
      <c r="AL379" s="25"/>
      <c r="AM379" s="25"/>
      <c r="AN379" s="25"/>
      <c r="AO379" s="25"/>
      <c r="AP379" s="25"/>
      <c r="AQ379" s="25"/>
      <c r="AR379" s="142"/>
      <c r="AS379" s="1">
        <v>18</v>
      </c>
      <c r="AT379" s="25" t="s">
        <v>122</v>
      </c>
      <c r="AU379" s="4" t="str">
        <f t="shared" si="500"/>
        <v>FAIL</v>
      </c>
      <c r="AV379" s="26">
        <v>3</v>
      </c>
      <c r="AW379" s="26">
        <v>1</v>
      </c>
      <c r="AX379" s="26">
        <v>1</v>
      </c>
      <c r="AY379" s="26">
        <v>3</v>
      </c>
      <c r="AZ379" s="26">
        <v>3</v>
      </c>
      <c r="BA379" s="26">
        <v>1</v>
      </c>
      <c r="BB379" s="26">
        <v>1</v>
      </c>
      <c r="BC379" s="26">
        <v>3</v>
      </c>
      <c r="BD379" s="25">
        <f t="shared" si="501"/>
        <v>228</v>
      </c>
      <c r="BE379" s="25">
        <f t="shared" si="501"/>
        <v>246</v>
      </c>
      <c r="BF379" s="25">
        <f t="shared" si="501"/>
        <v>264</v>
      </c>
      <c r="BG379" s="30">
        <f t="shared" si="501"/>
        <v>18</v>
      </c>
      <c r="BH379" s="25"/>
      <c r="BI379" s="138">
        <f t="shared" si="502"/>
        <v>264</v>
      </c>
      <c r="BJ379" s="138">
        <f t="shared" si="503"/>
        <v>492</v>
      </c>
      <c r="BK379" s="138">
        <f t="shared" si="504"/>
        <v>720</v>
      </c>
      <c r="BL379" s="138">
        <f t="shared" si="505"/>
        <v>984</v>
      </c>
      <c r="BM379" s="138">
        <f t="shared" si="506"/>
        <v>1248</v>
      </c>
      <c r="BN379" s="138">
        <f t="shared" si="507"/>
        <v>1476</v>
      </c>
      <c r="BO379" s="138">
        <f t="shared" si="508"/>
        <v>1704</v>
      </c>
      <c r="BP379" s="138">
        <f t="shared" si="509"/>
        <v>0</v>
      </c>
      <c r="BQ379" s="25"/>
      <c r="BR379" s="26" t="str">
        <f t="shared" si="492"/>
        <v>yes3</v>
      </c>
      <c r="BS379" s="26" t="str">
        <f t="shared" si="462"/>
        <v>Int</v>
      </c>
      <c r="BT379" s="25"/>
      <c r="BU379" s="25"/>
      <c r="BV379" s="1">
        <f t="shared" si="515"/>
        <v>0</v>
      </c>
      <c r="BW379" s="1">
        <f t="shared" si="515"/>
        <v>0</v>
      </c>
      <c r="BX379" s="1">
        <f t="shared" si="515"/>
        <v>0</v>
      </c>
      <c r="BY379" s="1">
        <f t="shared" si="515"/>
        <v>0</v>
      </c>
      <c r="BZ379" s="1">
        <f t="shared" si="515"/>
        <v>0</v>
      </c>
      <c r="CA379" s="1">
        <f t="shared" si="515"/>
        <v>0</v>
      </c>
      <c r="CB379" s="1">
        <f t="shared" si="515"/>
        <v>0</v>
      </c>
      <c r="CC379" s="1">
        <f t="shared" si="515"/>
        <v>0</v>
      </c>
      <c r="CD379" s="1">
        <f t="shared" si="515"/>
        <v>0</v>
      </c>
      <c r="CE379" s="1">
        <f t="shared" si="515"/>
        <v>0</v>
      </c>
      <c r="CF379" s="1">
        <f t="shared" si="516"/>
        <v>0</v>
      </c>
      <c r="CG379" s="1">
        <f t="shared" si="516"/>
        <v>0</v>
      </c>
      <c r="CH379" s="1">
        <f t="shared" si="516"/>
        <v>1</v>
      </c>
      <c r="CI379" s="1">
        <f t="shared" si="516"/>
        <v>0</v>
      </c>
      <c r="CJ379" s="1">
        <f t="shared" si="516"/>
        <v>0</v>
      </c>
      <c r="CK379" s="1">
        <f t="shared" si="516"/>
        <v>0</v>
      </c>
      <c r="CL379" s="1">
        <f t="shared" si="516"/>
        <v>0</v>
      </c>
      <c r="CM379" s="1">
        <f t="shared" si="516"/>
        <v>0</v>
      </c>
      <c r="CN379" s="1">
        <f t="shared" si="516"/>
        <v>0</v>
      </c>
      <c r="CO379" s="1">
        <f t="shared" si="516"/>
        <v>0</v>
      </c>
      <c r="CP379" s="1">
        <f t="shared" si="517"/>
        <v>0</v>
      </c>
      <c r="CQ379" s="1">
        <f t="shared" si="517"/>
        <v>0</v>
      </c>
      <c r="CR379" s="1">
        <f t="shared" si="517"/>
        <v>0</v>
      </c>
      <c r="CS379" s="1">
        <f t="shared" si="517"/>
        <v>0</v>
      </c>
      <c r="CT379" s="1">
        <f t="shared" si="517"/>
        <v>0</v>
      </c>
      <c r="CU379" s="1">
        <f t="shared" si="517"/>
        <v>0</v>
      </c>
      <c r="CV379" s="1">
        <f t="shared" si="517"/>
        <v>0</v>
      </c>
      <c r="CW379" s="1">
        <f t="shared" si="517"/>
        <v>0</v>
      </c>
      <c r="CX379" s="1">
        <f t="shared" si="517"/>
        <v>0</v>
      </c>
      <c r="CY379" s="1">
        <f t="shared" si="517"/>
        <v>0</v>
      </c>
      <c r="CZ379" s="1">
        <f t="shared" si="518"/>
        <v>0</v>
      </c>
      <c r="DA379" s="1">
        <f t="shared" si="518"/>
        <v>1</v>
      </c>
      <c r="DB379" s="1">
        <f t="shared" si="518"/>
        <v>0</v>
      </c>
      <c r="DC379" s="1">
        <f t="shared" si="518"/>
        <v>0</v>
      </c>
      <c r="DD379" s="1">
        <f t="shared" si="518"/>
        <v>0</v>
      </c>
      <c r="DE379" s="1">
        <f t="shared" si="518"/>
        <v>0</v>
      </c>
      <c r="DF379" s="1">
        <f t="shared" si="518"/>
        <v>0</v>
      </c>
      <c r="DG379" s="1">
        <f t="shared" si="518"/>
        <v>0</v>
      </c>
      <c r="DH379" s="1">
        <f t="shared" si="518"/>
        <v>0</v>
      </c>
      <c r="DI379" s="1">
        <f t="shared" si="518"/>
        <v>0</v>
      </c>
      <c r="DJ379" s="1">
        <f t="shared" si="519"/>
        <v>0</v>
      </c>
      <c r="DK379" s="1">
        <f t="shared" si="519"/>
        <v>0</v>
      </c>
      <c r="DL379" s="1">
        <f t="shared" si="519"/>
        <v>0</v>
      </c>
      <c r="DM379" s="1">
        <f t="shared" si="519"/>
        <v>0</v>
      </c>
      <c r="DN379" s="1">
        <f t="shared" si="519"/>
        <v>0</v>
      </c>
      <c r="DO379" s="1">
        <f t="shared" si="519"/>
        <v>0</v>
      </c>
      <c r="DP379" s="25"/>
      <c r="DS379" s="26"/>
      <c r="DT379" s="26"/>
      <c r="DU379" s="142"/>
      <c r="DV379" s="26"/>
      <c r="DW379" s="48">
        <v>366</v>
      </c>
      <c r="DX379" s="26" t="str">
        <f>IFERROR(INDEX(AT$11:AT$2000,_xlfn.AGGREGATE(15,6,(ROW(AT$11:AT$2000)-ROW(AT$11)+1)/($AU$11:$AU$2000=$DY$8),ROWS(DX$11:DX379))),"")</f>
        <v/>
      </c>
      <c r="DY379" s="4" t="str">
        <f>IFERROR(INDEX(AU$11:AU$2000,_xlfn.AGGREGATE(15,6,(ROW(AU$11:AU$2000)-ROW(AU$11)+1)/($AU$11:$AU$2000=$DY$8),ROWS(DY$11:DY379))),"")</f>
        <v/>
      </c>
      <c r="DZ379" s="26" t="str">
        <f>IFERROR(INDEX(AV$11:AV$2000,_xlfn.AGGREGATE(15,6,(ROW(AV$11:AV$2000)-ROW(AV$11)+1)/($AU$11:$AU$2000=$DY$8),ROWS(DZ$11:DZ379))),"")</f>
        <v/>
      </c>
      <c r="EA379" s="26" t="str">
        <f>IFERROR(INDEX(AW$11:AW$2000,_xlfn.AGGREGATE(15,6,(ROW(AW$11:AW$2000)-ROW(AW$11)+1)/($AU$11:$AU$2000=$DY$8),ROWS(EA$11:EA379))),"")</f>
        <v/>
      </c>
      <c r="EB379" s="26" t="str">
        <f>IFERROR(INDEX(AX$11:AX$2000,_xlfn.AGGREGATE(15,6,(ROW(AX$11:AX$2000)-ROW(AX$11)+1)/($AU$11:$AU$2000=$DY$8),ROWS(EB$11:EB379))),"")</f>
        <v/>
      </c>
      <c r="EC379" s="26" t="str">
        <f>IFERROR(INDEX(AY$11:AY$2000,_xlfn.AGGREGATE(15,6,(ROW(AY$11:AY$2000)-ROW(AY$11)+1)/($AU$11:$AU$2000=$DY$8),ROWS(EC$11:EC379))),"")</f>
        <v/>
      </c>
      <c r="ED379" s="26" t="str">
        <f>IFERROR(INDEX(AZ$11:AZ$2000,_xlfn.AGGREGATE(15,6,(ROW(AZ$11:AZ$2000)-ROW(AZ$11)+1)/($AU$11:$AU$2000=$DY$8),ROWS(ED$11:ED379))),"")</f>
        <v/>
      </c>
      <c r="EE379" s="26" t="str">
        <f>IFERROR(INDEX(BA$11:BA$2000,_xlfn.AGGREGATE(15,6,(ROW(BA$11:BA$2000)-ROW(BA$11)+1)/($AU$11:$AU$2000=$DY$8),ROWS(EE$11:EE379))),"")</f>
        <v/>
      </c>
      <c r="EF379" s="26" t="str">
        <f>IFERROR(INDEX(BB$11:BB$2000,_xlfn.AGGREGATE(15,6,(ROW(BB$11:BB$2000)-ROW(BB$11)+1)/($AU$11:$AU$2000=$DY$8),ROWS(EF$11:EF379))),"")</f>
        <v/>
      </c>
      <c r="EG379" s="26" t="str">
        <f>IFERROR(INDEX(BC$11:BC$2000,_xlfn.AGGREGATE(15,6,(ROW(BC$11:BC$2000)-ROW(BC$11)+1)/($AU$11:$AU$2000=$DY$8),ROWS(EG$11:EG379))),"")</f>
        <v/>
      </c>
      <c r="EH379" s="26" t="str">
        <f>IFERROR(INDEX(BD$11:BD$2000,_xlfn.AGGREGATE(15,6,(ROW(BD$11:BD$2000)-ROW(BD$11)+1)/($AU$11:$AU$2000=$DY$8),ROWS(EH$11:EH379))),"")</f>
        <v/>
      </c>
      <c r="EI379" s="26" t="str">
        <f>IFERROR(INDEX(BE$11:BE$2000,_xlfn.AGGREGATE(15,6,(ROW(BE$11:BE$2000)-ROW(BE$11)+1)/($AU$11:$AU$2000=$DY$8),ROWS(EI$11:EI379))),"")</f>
        <v/>
      </c>
      <c r="EJ379" s="26" t="str">
        <f>IFERROR(INDEX(BF$11:BF$2000,_xlfn.AGGREGATE(15,6,(ROW(BF$11:BF$2000)-ROW(BF$11)+1)/($AU$11:$AU$2000=$DY$8),ROWS(EJ$11:EJ379))),"")</f>
        <v/>
      </c>
      <c r="EK379" s="26" t="str">
        <f>IFERROR(INDEX(BG$11:BG$2000,_xlfn.AGGREGATE(15,6,(ROW(BG$11:BG$2000)-ROW(BG$11)+1)/($AU$11:$AU$2000=$DY$8),ROWS(EK$11:EK379))),"")</f>
        <v/>
      </c>
      <c r="EL379" s="26" t="str">
        <f>IFERROR(INDEX(BH$11:BH$2000,_xlfn.AGGREGATE(15,6,(ROW(BH$11:BH$2000)-ROW(BH$11)+1)/($AU$11:$AU$2000=$DY$8),ROWS(EL$11:EL379))),"")</f>
        <v/>
      </c>
      <c r="EM379" s="26" t="str">
        <f>IFERROR(INDEX(BI$11:BI$2000,_xlfn.AGGREGATE(15,6,(ROW(BI$11:BI$2000)-ROW(BI$11)+1)/($AU$11:$AU$2000=$DY$8),ROWS(EM$11:EM379))),"")</f>
        <v/>
      </c>
      <c r="EN379" s="26" t="str">
        <f>IFERROR(INDEX(BJ$11:BJ$2000,_xlfn.AGGREGATE(15,6,(ROW(BJ$11:BJ$2000)-ROW(BJ$11)+1)/($AU$11:$AU$2000=$DY$8),ROWS(EN$11:EN379))),"")</f>
        <v/>
      </c>
      <c r="EO379" s="26" t="str">
        <f>IFERROR(INDEX(BK$11:BK$2000,_xlfn.AGGREGATE(15,6,(ROW(BK$11:BK$2000)-ROW(BK$11)+1)/($AU$11:$AU$2000=$DY$8),ROWS(EO$11:EO379))),"")</f>
        <v/>
      </c>
      <c r="EP379" s="26" t="str">
        <f>IFERROR(INDEX(BL$11:BL$2000,_xlfn.AGGREGATE(15,6,(ROW(BL$11:BL$2000)-ROW(BL$11)+1)/($AU$11:$AU$2000=$DY$8),ROWS(EP$11:EP379))),"")</f>
        <v/>
      </c>
      <c r="EQ379" s="26" t="str">
        <f>IFERROR(INDEX(BM$11:BM$2000,_xlfn.AGGREGATE(15,6,(ROW(BM$11:BM$2000)-ROW(BM$11)+1)/($AU$11:$AU$2000=$DY$8),ROWS(EQ$11:EQ379))),"")</f>
        <v/>
      </c>
      <c r="ER379" s="26" t="str">
        <f>IFERROR(INDEX(BN$11:BN$2000,_xlfn.AGGREGATE(15,6,(ROW(BN$11:BN$2000)-ROW(BN$11)+1)/($AU$11:$AU$2000=$DY$8),ROWS(ER$11:ER379))),"")</f>
        <v/>
      </c>
      <c r="ES379" s="26" t="str">
        <f>IFERROR(INDEX(BO$11:BO$2000,_xlfn.AGGREGATE(15,6,(ROW(BO$11:BO$2000)-ROW(BO$11)+1)/($AU$11:$AU$2000=$DY$8),ROWS(ES$11:ES379))),"")</f>
        <v/>
      </c>
      <c r="ET379" s="63" t="str">
        <f>IFERROR(INDEX(BP$11:BP$2000,_xlfn.AGGREGATE(15,6,(ROW(BP$11:BP$2000)-ROW(BP$11)+1)/($AU$11:$AU$2000=$DY$8),ROWS(ET$11:ET379))),"")</f>
        <v/>
      </c>
      <c r="EU379" s="25"/>
      <c r="EX379" s="25"/>
      <c r="EY379" s="25"/>
      <c r="EZ379" s="25"/>
      <c r="FA379" s="25"/>
      <c r="FB379" s="25"/>
      <c r="FC379" s="25"/>
      <c r="FD379" s="25"/>
      <c r="FE379" s="25"/>
      <c r="FF379" s="25"/>
      <c r="FG379" s="25"/>
      <c r="FH379" s="25"/>
      <c r="FI379" s="25"/>
      <c r="FJ379" s="25"/>
      <c r="FK379" s="25"/>
      <c r="FL379" s="25"/>
      <c r="FM379" s="25"/>
      <c r="FN379" s="25"/>
      <c r="FO379" s="25"/>
      <c r="FP379" s="25"/>
      <c r="FQ379" s="25"/>
      <c r="FR379" s="25"/>
      <c r="FS379" s="25"/>
      <c r="FT379" s="25"/>
      <c r="FU379" s="49"/>
      <c r="FV379" s="21"/>
      <c r="FW379" s="25"/>
      <c r="FX379" s="25"/>
      <c r="FY379" s="25"/>
      <c r="FZ379" s="25"/>
      <c r="GA379" s="25"/>
      <c r="GB379" s="25"/>
      <c r="GC379" s="25"/>
      <c r="GD379" s="25"/>
      <c r="GE379" s="25"/>
      <c r="GF379" s="25"/>
      <c r="GG379" s="25"/>
      <c r="GH379" s="25"/>
      <c r="GI379" s="25"/>
      <c r="GJ379" s="25"/>
      <c r="GK379" s="25"/>
      <c r="GL379" s="25"/>
      <c r="GM379" s="25"/>
      <c r="GN379" s="25"/>
    </row>
    <row r="380" spans="14:196" x14ac:dyDescent="0.3">
      <c r="N380" s="2"/>
      <c r="O380" s="25"/>
      <c r="P380" s="25"/>
      <c r="Q380" s="25"/>
      <c r="R380" s="25"/>
      <c r="S380" s="25"/>
      <c r="T380" s="25"/>
      <c r="U380" s="25"/>
      <c r="V380" s="2"/>
      <c r="W380" s="2"/>
      <c r="X380" s="2"/>
      <c r="Y380" s="25"/>
      <c r="Z380" s="25"/>
      <c r="AA380" s="25"/>
      <c r="AB380" s="2"/>
      <c r="AC380" s="25"/>
      <c r="AD380" s="25"/>
      <c r="AE380" s="25"/>
      <c r="AF380" s="25"/>
      <c r="AG380" s="25"/>
      <c r="AH380" s="25"/>
      <c r="AI380" s="25"/>
      <c r="AJ380" s="25"/>
      <c r="AK380" s="25"/>
      <c r="AL380" s="25"/>
      <c r="AM380" s="25"/>
      <c r="AN380" s="25"/>
      <c r="AO380" s="25"/>
      <c r="AP380" s="25"/>
      <c r="AQ380" s="25"/>
      <c r="AR380" s="142"/>
      <c r="AS380" s="1">
        <v>19</v>
      </c>
      <c r="AT380" s="25" t="s">
        <v>122</v>
      </c>
      <c r="AU380" s="4" t="str">
        <f t="shared" si="500"/>
        <v>FAIL</v>
      </c>
      <c r="AV380" s="26">
        <v>3</v>
      </c>
      <c r="AW380" s="26">
        <v>1</v>
      </c>
      <c r="AX380" s="26">
        <v>1</v>
      </c>
      <c r="AY380" s="26">
        <v>3</v>
      </c>
      <c r="AZ380" s="26">
        <v>3</v>
      </c>
      <c r="BA380" s="26">
        <v>1</v>
      </c>
      <c r="BB380" s="26">
        <v>1</v>
      </c>
      <c r="BC380" s="26">
        <v>3</v>
      </c>
      <c r="BD380" s="25">
        <f t="shared" si="501"/>
        <v>227</v>
      </c>
      <c r="BE380" s="25">
        <f t="shared" si="501"/>
        <v>246</v>
      </c>
      <c r="BF380" s="25">
        <f t="shared" si="501"/>
        <v>265</v>
      </c>
      <c r="BG380" s="30">
        <f t="shared" si="501"/>
        <v>19</v>
      </c>
      <c r="BH380" s="25"/>
      <c r="BI380" s="138">
        <f t="shared" si="502"/>
        <v>265</v>
      </c>
      <c r="BJ380" s="138">
        <f t="shared" si="503"/>
        <v>492</v>
      </c>
      <c r="BK380" s="138">
        <f t="shared" si="504"/>
        <v>719</v>
      </c>
      <c r="BL380" s="138">
        <f t="shared" si="505"/>
        <v>984</v>
      </c>
      <c r="BM380" s="138">
        <f t="shared" si="506"/>
        <v>1249</v>
      </c>
      <c r="BN380" s="138">
        <f t="shared" si="507"/>
        <v>1476</v>
      </c>
      <c r="BO380" s="138">
        <f t="shared" si="508"/>
        <v>1703</v>
      </c>
      <c r="BP380" s="138">
        <f t="shared" si="509"/>
        <v>0</v>
      </c>
      <c r="BQ380" s="25"/>
      <c r="BR380" s="26" t="str">
        <f t="shared" si="492"/>
        <v>yes3</v>
      </c>
      <c r="BS380" s="26" t="str">
        <f t="shared" si="462"/>
        <v>Int</v>
      </c>
      <c r="BT380" s="25"/>
      <c r="BU380" s="25"/>
      <c r="BV380" s="1">
        <f t="shared" si="515"/>
        <v>0</v>
      </c>
      <c r="BW380" s="1">
        <f t="shared" si="515"/>
        <v>0</v>
      </c>
      <c r="BX380" s="1">
        <f t="shared" si="515"/>
        <v>0</v>
      </c>
      <c r="BY380" s="1">
        <f t="shared" si="515"/>
        <v>0</v>
      </c>
      <c r="BZ380" s="1">
        <f t="shared" si="515"/>
        <v>0</v>
      </c>
      <c r="CA380" s="1">
        <f t="shared" si="515"/>
        <v>0</v>
      </c>
      <c r="CB380" s="1">
        <f t="shared" si="515"/>
        <v>0</v>
      </c>
      <c r="CC380" s="1">
        <f t="shared" si="515"/>
        <v>0</v>
      </c>
      <c r="CD380" s="1">
        <f t="shared" si="515"/>
        <v>0</v>
      </c>
      <c r="CE380" s="1">
        <f t="shared" si="515"/>
        <v>0</v>
      </c>
      <c r="CF380" s="1">
        <f t="shared" si="516"/>
        <v>0</v>
      </c>
      <c r="CG380" s="1">
        <f t="shared" si="516"/>
        <v>0</v>
      </c>
      <c r="CH380" s="1">
        <f t="shared" si="516"/>
        <v>1</v>
      </c>
      <c r="CI380" s="1">
        <f t="shared" si="516"/>
        <v>0</v>
      </c>
      <c r="CJ380" s="1">
        <f t="shared" si="516"/>
        <v>0</v>
      </c>
      <c r="CK380" s="1">
        <f t="shared" si="516"/>
        <v>0</v>
      </c>
      <c r="CL380" s="1">
        <f t="shared" si="516"/>
        <v>0</v>
      </c>
      <c r="CM380" s="1">
        <f t="shared" si="516"/>
        <v>0</v>
      </c>
      <c r="CN380" s="1">
        <f t="shared" si="516"/>
        <v>0</v>
      </c>
      <c r="CO380" s="1">
        <f t="shared" si="516"/>
        <v>0</v>
      </c>
      <c r="CP380" s="1">
        <f t="shared" si="517"/>
        <v>0</v>
      </c>
      <c r="CQ380" s="1">
        <f t="shared" si="517"/>
        <v>0</v>
      </c>
      <c r="CR380" s="1">
        <f t="shared" si="517"/>
        <v>0</v>
      </c>
      <c r="CS380" s="1">
        <f t="shared" si="517"/>
        <v>0</v>
      </c>
      <c r="CT380" s="1">
        <f t="shared" si="517"/>
        <v>0</v>
      </c>
      <c r="CU380" s="1">
        <f t="shared" si="517"/>
        <v>0</v>
      </c>
      <c r="CV380" s="1">
        <f t="shared" si="517"/>
        <v>0</v>
      </c>
      <c r="CW380" s="1">
        <f t="shared" si="517"/>
        <v>0</v>
      </c>
      <c r="CX380" s="1">
        <f t="shared" si="517"/>
        <v>0</v>
      </c>
      <c r="CY380" s="1">
        <f t="shared" si="517"/>
        <v>0</v>
      </c>
      <c r="CZ380" s="1">
        <f t="shared" si="518"/>
        <v>0</v>
      </c>
      <c r="DA380" s="1">
        <f t="shared" si="518"/>
        <v>1</v>
      </c>
      <c r="DB380" s="1">
        <f t="shared" si="518"/>
        <v>0</v>
      </c>
      <c r="DC380" s="1">
        <f t="shared" si="518"/>
        <v>0</v>
      </c>
      <c r="DD380" s="1">
        <f t="shared" si="518"/>
        <v>0</v>
      </c>
      <c r="DE380" s="1">
        <f t="shared" si="518"/>
        <v>0</v>
      </c>
      <c r="DF380" s="1">
        <f t="shared" si="518"/>
        <v>0</v>
      </c>
      <c r="DG380" s="1">
        <f t="shared" si="518"/>
        <v>0</v>
      </c>
      <c r="DH380" s="1">
        <f t="shared" si="518"/>
        <v>0</v>
      </c>
      <c r="DI380" s="1">
        <f t="shared" si="518"/>
        <v>0</v>
      </c>
      <c r="DJ380" s="1">
        <f t="shared" si="519"/>
        <v>0</v>
      </c>
      <c r="DK380" s="1">
        <f t="shared" si="519"/>
        <v>0</v>
      </c>
      <c r="DL380" s="1">
        <f t="shared" si="519"/>
        <v>0</v>
      </c>
      <c r="DM380" s="1">
        <f t="shared" si="519"/>
        <v>0</v>
      </c>
      <c r="DN380" s="1">
        <f t="shared" si="519"/>
        <v>0</v>
      </c>
      <c r="DO380" s="1">
        <f t="shared" si="519"/>
        <v>0</v>
      </c>
      <c r="DP380" s="25"/>
      <c r="DS380" s="26"/>
      <c r="DT380" s="26"/>
      <c r="DU380" s="142"/>
      <c r="DV380" s="26"/>
      <c r="DW380" s="48">
        <v>367</v>
      </c>
      <c r="DX380" s="26" t="str">
        <f>IFERROR(INDEX(AT$11:AT$2000,_xlfn.AGGREGATE(15,6,(ROW(AT$11:AT$2000)-ROW(AT$11)+1)/($AU$11:$AU$2000=$DY$8),ROWS(DX$11:DX380))),"")</f>
        <v/>
      </c>
      <c r="DY380" s="4" t="str">
        <f>IFERROR(INDEX(AU$11:AU$2000,_xlfn.AGGREGATE(15,6,(ROW(AU$11:AU$2000)-ROW(AU$11)+1)/($AU$11:$AU$2000=$DY$8),ROWS(DY$11:DY380))),"")</f>
        <v/>
      </c>
      <c r="DZ380" s="26" t="str">
        <f>IFERROR(INDEX(AV$11:AV$2000,_xlfn.AGGREGATE(15,6,(ROW(AV$11:AV$2000)-ROW(AV$11)+1)/($AU$11:$AU$2000=$DY$8),ROWS(DZ$11:DZ380))),"")</f>
        <v/>
      </c>
      <c r="EA380" s="26" t="str">
        <f>IFERROR(INDEX(AW$11:AW$2000,_xlfn.AGGREGATE(15,6,(ROW(AW$11:AW$2000)-ROW(AW$11)+1)/($AU$11:$AU$2000=$DY$8),ROWS(EA$11:EA380))),"")</f>
        <v/>
      </c>
      <c r="EB380" s="26" t="str">
        <f>IFERROR(INDEX(AX$11:AX$2000,_xlfn.AGGREGATE(15,6,(ROW(AX$11:AX$2000)-ROW(AX$11)+1)/($AU$11:$AU$2000=$DY$8),ROWS(EB$11:EB380))),"")</f>
        <v/>
      </c>
      <c r="EC380" s="26" t="str">
        <f>IFERROR(INDEX(AY$11:AY$2000,_xlfn.AGGREGATE(15,6,(ROW(AY$11:AY$2000)-ROW(AY$11)+1)/($AU$11:$AU$2000=$DY$8),ROWS(EC$11:EC380))),"")</f>
        <v/>
      </c>
      <c r="ED380" s="26" t="str">
        <f>IFERROR(INDEX(AZ$11:AZ$2000,_xlfn.AGGREGATE(15,6,(ROW(AZ$11:AZ$2000)-ROW(AZ$11)+1)/($AU$11:$AU$2000=$DY$8),ROWS(ED$11:ED380))),"")</f>
        <v/>
      </c>
      <c r="EE380" s="26" t="str">
        <f>IFERROR(INDEX(BA$11:BA$2000,_xlfn.AGGREGATE(15,6,(ROW(BA$11:BA$2000)-ROW(BA$11)+1)/($AU$11:$AU$2000=$DY$8),ROWS(EE$11:EE380))),"")</f>
        <v/>
      </c>
      <c r="EF380" s="26" t="str">
        <f>IFERROR(INDEX(BB$11:BB$2000,_xlfn.AGGREGATE(15,6,(ROW(BB$11:BB$2000)-ROW(BB$11)+1)/($AU$11:$AU$2000=$DY$8),ROWS(EF$11:EF380))),"")</f>
        <v/>
      </c>
      <c r="EG380" s="26" t="str">
        <f>IFERROR(INDEX(BC$11:BC$2000,_xlfn.AGGREGATE(15,6,(ROW(BC$11:BC$2000)-ROW(BC$11)+1)/($AU$11:$AU$2000=$DY$8),ROWS(EG$11:EG380))),"")</f>
        <v/>
      </c>
      <c r="EH380" s="26" t="str">
        <f>IFERROR(INDEX(BD$11:BD$2000,_xlfn.AGGREGATE(15,6,(ROW(BD$11:BD$2000)-ROW(BD$11)+1)/($AU$11:$AU$2000=$DY$8),ROWS(EH$11:EH380))),"")</f>
        <v/>
      </c>
      <c r="EI380" s="26" t="str">
        <f>IFERROR(INDEX(BE$11:BE$2000,_xlfn.AGGREGATE(15,6,(ROW(BE$11:BE$2000)-ROW(BE$11)+1)/($AU$11:$AU$2000=$DY$8),ROWS(EI$11:EI380))),"")</f>
        <v/>
      </c>
      <c r="EJ380" s="26" t="str">
        <f>IFERROR(INDEX(BF$11:BF$2000,_xlfn.AGGREGATE(15,6,(ROW(BF$11:BF$2000)-ROW(BF$11)+1)/($AU$11:$AU$2000=$DY$8),ROWS(EJ$11:EJ380))),"")</f>
        <v/>
      </c>
      <c r="EK380" s="26" t="str">
        <f>IFERROR(INDEX(BG$11:BG$2000,_xlfn.AGGREGATE(15,6,(ROW(BG$11:BG$2000)-ROW(BG$11)+1)/($AU$11:$AU$2000=$DY$8),ROWS(EK$11:EK380))),"")</f>
        <v/>
      </c>
      <c r="EL380" s="26" t="str">
        <f>IFERROR(INDEX(BH$11:BH$2000,_xlfn.AGGREGATE(15,6,(ROW(BH$11:BH$2000)-ROW(BH$11)+1)/($AU$11:$AU$2000=$DY$8),ROWS(EL$11:EL380))),"")</f>
        <v/>
      </c>
      <c r="EM380" s="26" t="str">
        <f>IFERROR(INDEX(BI$11:BI$2000,_xlfn.AGGREGATE(15,6,(ROW(BI$11:BI$2000)-ROW(BI$11)+1)/($AU$11:$AU$2000=$DY$8),ROWS(EM$11:EM380))),"")</f>
        <v/>
      </c>
      <c r="EN380" s="26" t="str">
        <f>IFERROR(INDEX(BJ$11:BJ$2000,_xlfn.AGGREGATE(15,6,(ROW(BJ$11:BJ$2000)-ROW(BJ$11)+1)/($AU$11:$AU$2000=$DY$8),ROWS(EN$11:EN380))),"")</f>
        <v/>
      </c>
      <c r="EO380" s="26" t="str">
        <f>IFERROR(INDEX(BK$11:BK$2000,_xlfn.AGGREGATE(15,6,(ROW(BK$11:BK$2000)-ROW(BK$11)+1)/($AU$11:$AU$2000=$DY$8),ROWS(EO$11:EO380))),"")</f>
        <v/>
      </c>
      <c r="EP380" s="26" t="str">
        <f>IFERROR(INDEX(BL$11:BL$2000,_xlfn.AGGREGATE(15,6,(ROW(BL$11:BL$2000)-ROW(BL$11)+1)/($AU$11:$AU$2000=$DY$8),ROWS(EP$11:EP380))),"")</f>
        <v/>
      </c>
      <c r="EQ380" s="26" t="str">
        <f>IFERROR(INDEX(BM$11:BM$2000,_xlfn.AGGREGATE(15,6,(ROW(BM$11:BM$2000)-ROW(BM$11)+1)/($AU$11:$AU$2000=$DY$8),ROWS(EQ$11:EQ380))),"")</f>
        <v/>
      </c>
      <c r="ER380" s="26" t="str">
        <f>IFERROR(INDEX(BN$11:BN$2000,_xlfn.AGGREGATE(15,6,(ROW(BN$11:BN$2000)-ROW(BN$11)+1)/($AU$11:$AU$2000=$DY$8),ROWS(ER$11:ER380))),"")</f>
        <v/>
      </c>
      <c r="ES380" s="26" t="str">
        <f>IFERROR(INDEX(BO$11:BO$2000,_xlfn.AGGREGATE(15,6,(ROW(BO$11:BO$2000)-ROW(BO$11)+1)/($AU$11:$AU$2000=$DY$8),ROWS(ES$11:ES380))),"")</f>
        <v/>
      </c>
      <c r="ET380" s="63" t="str">
        <f>IFERROR(INDEX(BP$11:BP$2000,_xlfn.AGGREGATE(15,6,(ROW(BP$11:BP$2000)-ROW(BP$11)+1)/($AU$11:$AU$2000=$DY$8),ROWS(ET$11:ET380))),"")</f>
        <v/>
      </c>
      <c r="EU380" s="25"/>
    </row>
    <row r="381" spans="14:196" x14ac:dyDescent="0.3">
      <c r="N381" s="2"/>
      <c r="O381" s="25"/>
      <c r="P381" s="25"/>
      <c r="Q381" s="25"/>
      <c r="R381" s="25"/>
      <c r="S381" s="25"/>
      <c r="T381" s="25"/>
      <c r="U381" s="25"/>
      <c r="V381" s="2"/>
      <c r="W381" s="2"/>
      <c r="X381" s="2"/>
      <c r="Y381" s="25"/>
      <c r="Z381" s="25"/>
      <c r="AA381" s="25"/>
      <c r="AB381" s="2"/>
      <c r="AC381" s="25"/>
      <c r="AD381" s="25"/>
      <c r="AE381" s="25"/>
      <c r="AF381" s="25"/>
      <c r="AG381" s="25"/>
      <c r="AH381" s="25"/>
      <c r="AI381" s="25"/>
      <c r="AJ381" s="25"/>
      <c r="AK381" s="25"/>
      <c r="AL381" s="25"/>
      <c r="AM381" s="25"/>
      <c r="AN381" s="25"/>
      <c r="AO381" s="25"/>
      <c r="AP381" s="25"/>
      <c r="AQ381" s="25"/>
      <c r="AR381" s="142"/>
      <c r="AS381" s="1">
        <v>20</v>
      </c>
      <c r="AT381" s="25" t="s">
        <v>122</v>
      </c>
      <c r="AU381" s="4" t="str">
        <f t="shared" si="500"/>
        <v>FAIL</v>
      </c>
      <c r="AV381" s="26">
        <v>3</v>
      </c>
      <c r="AW381" s="26">
        <v>1</v>
      </c>
      <c r="AX381" s="26">
        <v>1</v>
      </c>
      <c r="AY381" s="26">
        <v>3</v>
      </c>
      <c r="AZ381" s="26">
        <v>3</v>
      </c>
      <c r="BA381" s="26">
        <v>1</v>
      </c>
      <c r="BB381" s="26">
        <v>1</v>
      </c>
      <c r="BC381" s="26">
        <v>3</v>
      </c>
      <c r="BD381" s="25">
        <f t="shared" si="501"/>
        <v>226</v>
      </c>
      <c r="BE381" s="25">
        <f t="shared" si="501"/>
        <v>246</v>
      </c>
      <c r="BF381" s="25">
        <f t="shared" si="501"/>
        <v>266</v>
      </c>
      <c r="BG381" s="30">
        <f t="shared" si="501"/>
        <v>20</v>
      </c>
      <c r="BH381" s="25"/>
      <c r="BI381" s="138">
        <f t="shared" si="502"/>
        <v>266</v>
      </c>
      <c r="BJ381" s="138">
        <f t="shared" si="503"/>
        <v>492</v>
      </c>
      <c r="BK381" s="138">
        <f t="shared" si="504"/>
        <v>718</v>
      </c>
      <c r="BL381" s="138">
        <f t="shared" si="505"/>
        <v>984</v>
      </c>
      <c r="BM381" s="138">
        <f t="shared" si="506"/>
        <v>1250</v>
      </c>
      <c r="BN381" s="138">
        <f t="shared" si="507"/>
        <v>1476</v>
      </c>
      <c r="BO381" s="138">
        <f t="shared" si="508"/>
        <v>1702</v>
      </c>
      <c r="BP381" s="138">
        <f t="shared" si="509"/>
        <v>0</v>
      </c>
      <c r="BQ381" s="25"/>
      <c r="BR381" s="26" t="str">
        <f t="shared" si="492"/>
        <v>yes3</v>
      </c>
      <c r="BS381" s="26" t="str">
        <f t="shared" si="462"/>
        <v>Int</v>
      </c>
      <c r="BT381" s="25"/>
      <c r="BU381" s="25"/>
      <c r="BV381" s="1">
        <f t="shared" si="515"/>
        <v>0</v>
      </c>
      <c r="BW381" s="1">
        <f t="shared" si="515"/>
        <v>0</v>
      </c>
      <c r="BX381" s="1">
        <f t="shared" si="515"/>
        <v>0</v>
      </c>
      <c r="BY381" s="1">
        <f t="shared" si="515"/>
        <v>0</v>
      </c>
      <c r="BZ381" s="1">
        <f t="shared" si="515"/>
        <v>0</v>
      </c>
      <c r="CA381" s="1">
        <f t="shared" si="515"/>
        <v>0</v>
      </c>
      <c r="CB381" s="1">
        <f t="shared" si="515"/>
        <v>0</v>
      </c>
      <c r="CC381" s="1">
        <f t="shared" si="515"/>
        <v>0</v>
      </c>
      <c r="CD381" s="1">
        <f t="shared" si="515"/>
        <v>0</v>
      </c>
      <c r="CE381" s="1">
        <f t="shared" si="515"/>
        <v>0</v>
      </c>
      <c r="CF381" s="1">
        <f t="shared" si="516"/>
        <v>0</v>
      </c>
      <c r="CG381" s="1">
        <f t="shared" si="516"/>
        <v>0</v>
      </c>
      <c r="CH381" s="1">
        <f t="shared" si="516"/>
        <v>1</v>
      </c>
      <c r="CI381" s="1">
        <f t="shared" si="516"/>
        <v>0</v>
      </c>
      <c r="CJ381" s="1">
        <f t="shared" si="516"/>
        <v>0</v>
      </c>
      <c r="CK381" s="1">
        <f t="shared" si="516"/>
        <v>0</v>
      </c>
      <c r="CL381" s="1">
        <f t="shared" si="516"/>
        <v>0</v>
      </c>
      <c r="CM381" s="1">
        <f t="shared" si="516"/>
        <v>0</v>
      </c>
      <c r="CN381" s="1">
        <f t="shared" si="516"/>
        <v>0</v>
      </c>
      <c r="CO381" s="1">
        <f t="shared" si="516"/>
        <v>0</v>
      </c>
      <c r="CP381" s="1">
        <f t="shared" si="517"/>
        <v>0</v>
      </c>
      <c r="CQ381" s="1">
        <f t="shared" si="517"/>
        <v>0</v>
      </c>
      <c r="CR381" s="1">
        <f t="shared" si="517"/>
        <v>0</v>
      </c>
      <c r="CS381" s="1">
        <f t="shared" si="517"/>
        <v>0</v>
      </c>
      <c r="CT381" s="1">
        <f t="shared" si="517"/>
        <v>0</v>
      </c>
      <c r="CU381" s="1">
        <f t="shared" si="517"/>
        <v>0</v>
      </c>
      <c r="CV381" s="1">
        <f t="shared" si="517"/>
        <v>0</v>
      </c>
      <c r="CW381" s="1">
        <f t="shared" si="517"/>
        <v>0</v>
      </c>
      <c r="CX381" s="1">
        <f t="shared" si="517"/>
        <v>0</v>
      </c>
      <c r="CY381" s="1">
        <f t="shared" si="517"/>
        <v>0</v>
      </c>
      <c r="CZ381" s="1">
        <f t="shared" si="518"/>
        <v>0</v>
      </c>
      <c r="DA381" s="1">
        <f t="shared" si="518"/>
        <v>0</v>
      </c>
      <c r="DB381" s="1">
        <f t="shared" si="518"/>
        <v>0</v>
      </c>
      <c r="DC381" s="1">
        <f t="shared" si="518"/>
        <v>0</v>
      </c>
      <c r="DD381" s="1">
        <f t="shared" si="518"/>
        <v>0</v>
      </c>
      <c r="DE381" s="1">
        <f t="shared" si="518"/>
        <v>0</v>
      </c>
      <c r="DF381" s="1">
        <f t="shared" si="518"/>
        <v>0</v>
      </c>
      <c r="DG381" s="1">
        <f t="shared" si="518"/>
        <v>0</v>
      </c>
      <c r="DH381" s="1">
        <f t="shared" si="518"/>
        <v>0</v>
      </c>
      <c r="DI381" s="1">
        <f t="shared" si="518"/>
        <v>0</v>
      </c>
      <c r="DJ381" s="1">
        <f t="shared" si="519"/>
        <v>0</v>
      </c>
      <c r="DK381" s="1">
        <f t="shared" si="519"/>
        <v>0</v>
      </c>
      <c r="DL381" s="1">
        <f t="shared" si="519"/>
        <v>0</v>
      </c>
      <c r="DM381" s="1">
        <f t="shared" si="519"/>
        <v>0</v>
      </c>
      <c r="DN381" s="1">
        <f t="shared" si="519"/>
        <v>0</v>
      </c>
      <c r="DO381" s="1">
        <f t="shared" si="519"/>
        <v>0</v>
      </c>
      <c r="DP381" s="25"/>
      <c r="DS381" s="26"/>
      <c r="DT381" s="26"/>
      <c r="DU381" s="142"/>
      <c r="DV381" s="26"/>
      <c r="DW381" s="48">
        <v>368</v>
      </c>
      <c r="DX381" s="26" t="str">
        <f>IFERROR(INDEX(AT$11:AT$2000,_xlfn.AGGREGATE(15,6,(ROW(AT$11:AT$2000)-ROW(AT$11)+1)/($AU$11:$AU$2000=$DY$8),ROWS(DX$11:DX381))),"")</f>
        <v/>
      </c>
      <c r="DY381" s="4" t="str">
        <f>IFERROR(INDEX(AU$11:AU$2000,_xlfn.AGGREGATE(15,6,(ROW(AU$11:AU$2000)-ROW(AU$11)+1)/($AU$11:$AU$2000=$DY$8),ROWS(DY$11:DY381))),"")</f>
        <v/>
      </c>
      <c r="DZ381" s="26" t="str">
        <f>IFERROR(INDEX(AV$11:AV$2000,_xlfn.AGGREGATE(15,6,(ROW(AV$11:AV$2000)-ROW(AV$11)+1)/($AU$11:$AU$2000=$DY$8),ROWS(DZ$11:DZ381))),"")</f>
        <v/>
      </c>
      <c r="EA381" s="26" t="str">
        <f>IFERROR(INDEX(AW$11:AW$2000,_xlfn.AGGREGATE(15,6,(ROW(AW$11:AW$2000)-ROW(AW$11)+1)/($AU$11:$AU$2000=$DY$8),ROWS(EA$11:EA381))),"")</f>
        <v/>
      </c>
      <c r="EB381" s="26" t="str">
        <f>IFERROR(INDEX(AX$11:AX$2000,_xlfn.AGGREGATE(15,6,(ROW(AX$11:AX$2000)-ROW(AX$11)+1)/($AU$11:$AU$2000=$DY$8),ROWS(EB$11:EB381))),"")</f>
        <v/>
      </c>
      <c r="EC381" s="26" t="str">
        <f>IFERROR(INDEX(AY$11:AY$2000,_xlfn.AGGREGATE(15,6,(ROW(AY$11:AY$2000)-ROW(AY$11)+1)/($AU$11:$AU$2000=$DY$8),ROWS(EC$11:EC381))),"")</f>
        <v/>
      </c>
      <c r="ED381" s="26" t="str">
        <f>IFERROR(INDEX(AZ$11:AZ$2000,_xlfn.AGGREGATE(15,6,(ROW(AZ$11:AZ$2000)-ROW(AZ$11)+1)/($AU$11:$AU$2000=$DY$8),ROWS(ED$11:ED381))),"")</f>
        <v/>
      </c>
      <c r="EE381" s="26" t="str">
        <f>IFERROR(INDEX(BA$11:BA$2000,_xlfn.AGGREGATE(15,6,(ROW(BA$11:BA$2000)-ROW(BA$11)+1)/($AU$11:$AU$2000=$DY$8),ROWS(EE$11:EE381))),"")</f>
        <v/>
      </c>
      <c r="EF381" s="26" t="str">
        <f>IFERROR(INDEX(BB$11:BB$2000,_xlfn.AGGREGATE(15,6,(ROW(BB$11:BB$2000)-ROW(BB$11)+1)/($AU$11:$AU$2000=$DY$8),ROWS(EF$11:EF381))),"")</f>
        <v/>
      </c>
      <c r="EG381" s="26" t="str">
        <f>IFERROR(INDEX(BC$11:BC$2000,_xlfn.AGGREGATE(15,6,(ROW(BC$11:BC$2000)-ROW(BC$11)+1)/($AU$11:$AU$2000=$DY$8),ROWS(EG$11:EG381))),"")</f>
        <v/>
      </c>
      <c r="EH381" s="26" t="str">
        <f>IFERROR(INDEX(BD$11:BD$2000,_xlfn.AGGREGATE(15,6,(ROW(BD$11:BD$2000)-ROW(BD$11)+1)/($AU$11:$AU$2000=$DY$8),ROWS(EH$11:EH381))),"")</f>
        <v/>
      </c>
      <c r="EI381" s="26" t="str">
        <f>IFERROR(INDEX(BE$11:BE$2000,_xlfn.AGGREGATE(15,6,(ROW(BE$11:BE$2000)-ROW(BE$11)+1)/($AU$11:$AU$2000=$DY$8),ROWS(EI$11:EI381))),"")</f>
        <v/>
      </c>
      <c r="EJ381" s="26" t="str">
        <f>IFERROR(INDEX(BF$11:BF$2000,_xlfn.AGGREGATE(15,6,(ROW(BF$11:BF$2000)-ROW(BF$11)+1)/($AU$11:$AU$2000=$DY$8),ROWS(EJ$11:EJ381))),"")</f>
        <v/>
      </c>
      <c r="EK381" s="26" t="str">
        <f>IFERROR(INDEX(BG$11:BG$2000,_xlfn.AGGREGATE(15,6,(ROW(BG$11:BG$2000)-ROW(BG$11)+1)/($AU$11:$AU$2000=$DY$8),ROWS(EK$11:EK381))),"")</f>
        <v/>
      </c>
      <c r="EL381" s="26" t="str">
        <f>IFERROR(INDEX(BH$11:BH$2000,_xlfn.AGGREGATE(15,6,(ROW(BH$11:BH$2000)-ROW(BH$11)+1)/($AU$11:$AU$2000=$DY$8),ROWS(EL$11:EL381))),"")</f>
        <v/>
      </c>
      <c r="EM381" s="26" t="str">
        <f>IFERROR(INDEX(BI$11:BI$2000,_xlfn.AGGREGATE(15,6,(ROW(BI$11:BI$2000)-ROW(BI$11)+1)/($AU$11:$AU$2000=$DY$8),ROWS(EM$11:EM381))),"")</f>
        <v/>
      </c>
      <c r="EN381" s="26" t="str">
        <f>IFERROR(INDEX(BJ$11:BJ$2000,_xlfn.AGGREGATE(15,6,(ROW(BJ$11:BJ$2000)-ROW(BJ$11)+1)/($AU$11:$AU$2000=$DY$8),ROWS(EN$11:EN381))),"")</f>
        <v/>
      </c>
      <c r="EO381" s="26" t="str">
        <f>IFERROR(INDEX(BK$11:BK$2000,_xlfn.AGGREGATE(15,6,(ROW(BK$11:BK$2000)-ROW(BK$11)+1)/($AU$11:$AU$2000=$DY$8),ROWS(EO$11:EO381))),"")</f>
        <v/>
      </c>
      <c r="EP381" s="26" t="str">
        <f>IFERROR(INDEX(BL$11:BL$2000,_xlfn.AGGREGATE(15,6,(ROW(BL$11:BL$2000)-ROW(BL$11)+1)/($AU$11:$AU$2000=$DY$8),ROWS(EP$11:EP381))),"")</f>
        <v/>
      </c>
      <c r="EQ381" s="26" t="str">
        <f>IFERROR(INDEX(BM$11:BM$2000,_xlfn.AGGREGATE(15,6,(ROW(BM$11:BM$2000)-ROW(BM$11)+1)/($AU$11:$AU$2000=$DY$8),ROWS(EQ$11:EQ381))),"")</f>
        <v/>
      </c>
      <c r="ER381" s="26" t="str">
        <f>IFERROR(INDEX(BN$11:BN$2000,_xlfn.AGGREGATE(15,6,(ROW(BN$11:BN$2000)-ROW(BN$11)+1)/($AU$11:$AU$2000=$DY$8),ROWS(ER$11:ER381))),"")</f>
        <v/>
      </c>
      <c r="ES381" s="26" t="str">
        <f>IFERROR(INDEX(BO$11:BO$2000,_xlfn.AGGREGATE(15,6,(ROW(BO$11:BO$2000)-ROW(BO$11)+1)/($AU$11:$AU$2000=$DY$8),ROWS(ES$11:ES381))),"")</f>
        <v/>
      </c>
      <c r="ET381" s="63" t="str">
        <f>IFERROR(INDEX(BP$11:BP$2000,_xlfn.AGGREGATE(15,6,(ROW(BP$11:BP$2000)-ROW(BP$11)+1)/($AU$11:$AU$2000=$DY$8),ROWS(ET$11:ET381))),"")</f>
        <v/>
      </c>
      <c r="EU381" s="25"/>
    </row>
    <row r="382" spans="14:196" x14ac:dyDescent="0.3">
      <c r="N382" s="2"/>
      <c r="O382" s="25"/>
      <c r="P382" s="25"/>
      <c r="Q382" s="25"/>
      <c r="R382" s="25"/>
      <c r="S382" s="25"/>
      <c r="T382" s="25"/>
      <c r="U382" s="25"/>
      <c r="V382" s="2"/>
      <c r="W382" s="2"/>
      <c r="X382" s="2"/>
      <c r="Y382" s="25"/>
      <c r="Z382" s="25"/>
      <c r="AA382" s="25"/>
      <c r="AB382" s="2"/>
      <c r="AC382" s="25"/>
      <c r="AD382" s="25"/>
      <c r="AE382" s="25"/>
      <c r="AF382" s="25"/>
      <c r="AG382" s="25"/>
      <c r="AH382" s="25"/>
      <c r="AI382" s="25"/>
      <c r="AJ382" s="25"/>
      <c r="AK382" s="25"/>
      <c r="AL382" s="25"/>
      <c r="AM382" s="25"/>
      <c r="AN382" s="25"/>
      <c r="AO382" s="25"/>
      <c r="AP382" s="25"/>
      <c r="AQ382" s="25"/>
      <c r="AR382" s="142"/>
      <c r="AS382" s="1">
        <v>21</v>
      </c>
      <c r="AT382" s="25" t="s">
        <v>122</v>
      </c>
      <c r="AU382" s="4" t="str">
        <f t="shared" si="500"/>
        <v>FAIL</v>
      </c>
      <c r="AV382" s="26">
        <v>3</v>
      </c>
      <c r="AW382" s="26">
        <v>1</v>
      </c>
      <c r="AX382" s="26">
        <v>1</v>
      </c>
      <c r="AY382" s="26">
        <v>3</v>
      </c>
      <c r="AZ382" s="26">
        <v>3</v>
      </c>
      <c r="BA382" s="26">
        <v>1</v>
      </c>
      <c r="BB382" s="26">
        <v>1</v>
      </c>
      <c r="BC382" s="26">
        <v>3</v>
      </c>
      <c r="BD382" s="25">
        <f t="shared" si="501"/>
        <v>225</v>
      </c>
      <c r="BE382" s="25">
        <f t="shared" si="501"/>
        <v>246</v>
      </c>
      <c r="BF382" s="25">
        <f t="shared" si="501"/>
        <v>267</v>
      </c>
      <c r="BG382" s="30">
        <f t="shared" si="501"/>
        <v>21</v>
      </c>
      <c r="BH382" s="25"/>
      <c r="BI382" s="138">
        <f t="shared" si="502"/>
        <v>267</v>
      </c>
      <c r="BJ382" s="138">
        <f t="shared" si="503"/>
        <v>492</v>
      </c>
      <c r="BK382" s="138">
        <f t="shared" si="504"/>
        <v>717</v>
      </c>
      <c r="BL382" s="138">
        <f t="shared" si="505"/>
        <v>984</v>
      </c>
      <c r="BM382" s="138">
        <f t="shared" si="506"/>
        <v>1251</v>
      </c>
      <c r="BN382" s="138">
        <f t="shared" si="507"/>
        <v>1476</v>
      </c>
      <c r="BO382" s="138">
        <f t="shared" si="508"/>
        <v>1701</v>
      </c>
      <c r="BP382" s="138">
        <f t="shared" si="509"/>
        <v>0</v>
      </c>
      <c r="BQ382" s="25"/>
      <c r="BR382" s="26" t="str">
        <f t="shared" si="492"/>
        <v>yes3</v>
      </c>
      <c r="BS382" s="26" t="str">
        <f t="shared" si="462"/>
        <v>Int</v>
      </c>
      <c r="BT382" s="25"/>
      <c r="BU382" s="25"/>
      <c r="BV382" s="1">
        <f t="shared" ref="BV382:CE391" si="520">IF(BV$3=0,0,IF(AND(ABS($BI382-BV$3)&gt;PostVertTotTol,ABS($BJ382-BV$3)&gt;PostVertTotTol,ABS($BK382-BV$3)&gt;PostVertTotTol,ABS($BL382-BV$3)&gt;PostVertTotTol,ABS($BM382-BV$3)&gt;PostVertTotTol,ABS($BN382-BV$3)&gt;PostVertTotTol,ABS($BO382-BV$3)&gt;PostVertTotTol,ABS($BP382-BV$3)&gt;PostVertTotTol),0,1))</f>
        <v>0</v>
      </c>
      <c r="BW382" s="1">
        <f t="shared" si="520"/>
        <v>0</v>
      </c>
      <c r="BX382" s="1">
        <f t="shared" si="520"/>
        <v>0</v>
      </c>
      <c r="BY382" s="1">
        <f t="shared" si="520"/>
        <v>0</v>
      </c>
      <c r="BZ382" s="1">
        <f t="shared" si="520"/>
        <v>0</v>
      </c>
      <c r="CA382" s="1">
        <f t="shared" si="520"/>
        <v>0</v>
      </c>
      <c r="CB382" s="1">
        <f t="shared" si="520"/>
        <v>0</v>
      </c>
      <c r="CC382" s="1">
        <f t="shared" si="520"/>
        <v>0</v>
      </c>
      <c r="CD382" s="1">
        <f t="shared" si="520"/>
        <v>0</v>
      </c>
      <c r="CE382" s="1">
        <f t="shared" si="520"/>
        <v>0</v>
      </c>
      <c r="CF382" s="1">
        <f t="shared" ref="CF382:CO391" si="521">IF(CF$3=0,0,IF(AND(ABS($BI382-CF$3)&gt;PostVertTotTol,ABS($BJ382-CF$3)&gt;PostVertTotTol,ABS($BK382-CF$3)&gt;PostVertTotTol,ABS($BL382-CF$3)&gt;PostVertTotTol,ABS($BM382-CF$3)&gt;PostVertTotTol,ABS($BN382-CF$3)&gt;PostVertTotTol,ABS($BO382-CF$3)&gt;PostVertTotTol,ABS($BP382-CF$3)&gt;PostVertTotTol),0,1))</f>
        <v>0</v>
      </c>
      <c r="CG382" s="1">
        <f t="shared" si="521"/>
        <v>0</v>
      </c>
      <c r="CH382" s="1">
        <f t="shared" si="521"/>
        <v>1</v>
      </c>
      <c r="CI382" s="1">
        <f t="shared" si="521"/>
        <v>0</v>
      </c>
      <c r="CJ382" s="1">
        <f t="shared" si="521"/>
        <v>0</v>
      </c>
      <c r="CK382" s="1">
        <f t="shared" si="521"/>
        <v>0</v>
      </c>
      <c r="CL382" s="1">
        <f t="shared" si="521"/>
        <v>0</v>
      </c>
      <c r="CM382" s="1">
        <f t="shared" si="521"/>
        <v>0</v>
      </c>
      <c r="CN382" s="1">
        <f t="shared" si="521"/>
        <v>0</v>
      </c>
      <c r="CO382" s="1">
        <f t="shared" si="521"/>
        <v>0</v>
      </c>
      <c r="CP382" s="1">
        <f t="shared" ref="CP382:CY391" si="522">IF(CP$3=0,0,IF(AND(ABS($BI382-CP$3)&gt;PostVertTotTol,ABS($BJ382-CP$3)&gt;PostVertTotTol,ABS($BK382-CP$3)&gt;PostVertTotTol,ABS($BL382-CP$3)&gt;PostVertTotTol,ABS($BM382-CP$3)&gt;PostVertTotTol,ABS($BN382-CP$3)&gt;PostVertTotTol,ABS($BO382-CP$3)&gt;PostVertTotTol,ABS($BP382-CP$3)&gt;PostVertTotTol),0,1))</f>
        <v>0</v>
      </c>
      <c r="CQ382" s="1">
        <f t="shared" si="522"/>
        <v>0</v>
      </c>
      <c r="CR382" s="1">
        <f t="shared" si="522"/>
        <v>0</v>
      </c>
      <c r="CS382" s="1">
        <f t="shared" si="522"/>
        <v>0</v>
      </c>
      <c r="CT382" s="1">
        <f t="shared" si="522"/>
        <v>0</v>
      </c>
      <c r="CU382" s="1">
        <f t="shared" si="522"/>
        <v>0</v>
      </c>
      <c r="CV382" s="1">
        <f t="shared" si="522"/>
        <v>0</v>
      </c>
      <c r="CW382" s="1">
        <f t="shared" si="522"/>
        <v>0</v>
      </c>
      <c r="CX382" s="1">
        <f t="shared" si="522"/>
        <v>0</v>
      </c>
      <c r="CY382" s="1">
        <f t="shared" si="522"/>
        <v>0</v>
      </c>
      <c r="CZ382" s="1">
        <f t="shared" ref="CZ382:DI391" si="523">IF(CZ$3=0,0,IF(AND(ABS($BI382-CZ$3)&gt;PostVertTotTol,ABS($BJ382-CZ$3)&gt;PostVertTotTol,ABS($BK382-CZ$3)&gt;PostVertTotTol,ABS($BL382-CZ$3)&gt;PostVertTotTol,ABS($BM382-CZ$3)&gt;PostVertTotTol,ABS($BN382-CZ$3)&gt;PostVertTotTol,ABS($BO382-CZ$3)&gt;PostVertTotTol,ABS($BP382-CZ$3)&gt;PostVertTotTol),0,1))</f>
        <v>0</v>
      </c>
      <c r="DA382" s="1">
        <f t="shared" si="523"/>
        <v>0</v>
      </c>
      <c r="DB382" s="1">
        <f t="shared" si="523"/>
        <v>0</v>
      </c>
      <c r="DC382" s="1">
        <f t="shared" si="523"/>
        <v>0</v>
      </c>
      <c r="DD382" s="1">
        <f t="shared" si="523"/>
        <v>0</v>
      </c>
      <c r="DE382" s="1">
        <f t="shared" si="523"/>
        <v>0</v>
      </c>
      <c r="DF382" s="1">
        <f t="shared" si="523"/>
        <v>0</v>
      </c>
      <c r="DG382" s="1">
        <f t="shared" si="523"/>
        <v>0</v>
      </c>
      <c r="DH382" s="1">
        <f t="shared" si="523"/>
        <v>0</v>
      </c>
      <c r="DI382" s="1">
        <f t="shared" si="523"/>
        <v>0</v>
      </c>
      <c r="DJ382" s="1">
        <f t="shared" ref="DJ382:DO391" si="524">IF(DJ$3=0,0,IF(AND(ABS($BI382-DJ$3)&gt;PostVertTotTol,ABS($BJ382-DJ$3)&gt;PostVertTotTol,ABS($BK382-DJ$3)&gt;PostVertTotTol,ABS($BL382-DJ$3)&gt;PostVertTotTol,ABS($BM382-DJ$3)&gt;PostVertTotTol,ABS($BN382-DJ$3)&gt;PostVertTotTol,ABS($BO382-DJ$3)&gt;PostVertTotTol,ABS($BP382-DJ$3)&gt;PostVertTotTol),0,1))</f>
        <v>0</v>
      </c>
      <c r="DK382" s="1">
        <f t="shared" si="524"/>
        <v>0</v>
      </c>
      <c r="DL382" s="1">
        <f t="shared" si="524"/>
        <v>0</v>
      </c>
      <c r="DM382" s="1">
        <f t="shared" si="524"/>
        <v>0</v>
      </c>
      <c r="DN382" s="1">
        <f t="shared" si="524"/>
        <v>0</v>
      </c>
      <c r="DO382" s="1">
        <f t="shared" si="524"/>
        <v>0</v>
      </c>
      <c r="DP382" s="25"/>
      <c r="DS382" s="26"/>
      <c r="DT382" s="26"/>
      <c r="DU382" s="142"/>
      <c r="DV382" s="26"/>
      <c r="DW382" s="48">
        <v>369</v>
      </c>
      <c r="DX382" s="26" t="str">
        <f>IFERROR(INDEX(AT$11:AT$2000,_xlfn.AGGREGATE(15,6,(ROW(AT$11:AT$2000)-ROW(AT$11)+1)/($AU$11:$AU$2000=$DY$8),ROWS(DX$11:DX382))),"")</f>
        <v/>
      </c>
      <c r="DY382" s="4" t="str">
        <f>IFERROR(INDEX(AU$11:AU$2000,_xlfn.AGGREGATE(15,6,(ROW(AU$11:AU$2000)-ROW(AU$11)+1)/($AU$11:$AU$2000=$DY$8),ROWS(DY$11:DY382))),"")</f>
        <v/>
      </c>
      <c r="DZ382" s="26" t="str">
        <f>IFERROR(INDEX(AV$11:AV$2000,_xlfn.AGGREGATE(15,6,(ROW(AV$11:AV$2000)-ROW(AV$11)+1)/($AU$11:$AU$2000=$DY$8),ROWS(DZ$11:DZ382))),"")</f>
        <v/>
      </c>
      <c r="EA382" s="26" t="str">
        <f>IFERROR(INDEX(AW$11:AW$2000,_xlfn.AGGREGATE(15,6,(ROW(AW$11:AW$2000)-ROW(AW$11)+1)/($AU$11:$AU$2000=$DY$8),ROWS(EA$11:EA382))),"")</f>
        <v/>
      </c>
      <c r="EB382" s="26" t="str">
        <f>IFERROR(INDEX(AX$11:AX$2000,_xlfn.AGGREGATE(15,6,(ROW(AX$11:AX$2000)-ROW(AX$11)+1)/($AU$11:$AU$2000=$DY$8),ROWS(EB$11:EB382))),"")</f>
        <v/>
      </c>
      <c r="EC382" s="26" t="str">
        <f>IFERROR(INDEX(AY$11:AY$2000,_xlfn.AGGREGATE(15,6,(ROW(AY$11:AY$2000)-ROW(AY$11)+1)/($AU$11:$AU$2000=$DY$8),ROWS(EC$11:EC382))),"")</f>
        <v/>
      </c>
      <c r="ED382" s="26" t="str">
        <f>IFERROR(INDEX(AZ$11:AZ$2000,_xlfn.AGGREGATE(15,6,(ROW(AZ$11:AZ$2000)-ROW(AZ$11)+1)/($AU$11:$AU$2000=$DY$8),ROWS(ED$11:ED382))),"")</f>
        <v/>
      </c>
      <c r="EE382" s="26" t="str">
        <f>IFERROR(INDEX(BA$11:BA$2000,_xlfn.AGGREGATE(15,6,(ROW(BA$11:BA$2000)-ROW(BA$11)+1)/($AU$11:$AU$2000=$DY$8),ROWS(EE$11:EE382))),"")</f>
        <v/>
      </c>
      <c r="EF382" s="26" t="str">
        <f>IFERROR(INDEX(BB$11:BB$2000,_xlfn.AGGREGATE(15,6,(ROW(BB$11:BB$2000)-ROW(BB$11)+1)/($AU$11:$AU$2000=$DY$8),ROWS(EF$11:EF382))),"")</f>
        <v/>
      </c>
      <c r="EG382" s="26" t="str">
        <f>IFERROR(INDEX(BC$11:BC$2000,_xlfn.AGGREGATE(15,6,(ROW(BC$11:BC$2000)-ROW(BC$11)+1)/($AU$11:$AU$2000=$DY$8),ROWS(EG$11:EG382))),"")</f>
        <v/>
      </c>
      <c r="EH382" s="26" t="str">
        <f>IFERROR(INDEX(BD$11:BD$2000,_xlfn.AGGREGATE(15,6,(ROW(BD$11:BD$2000)-ROW(BD$11)+1)/($AU$11:$AU$2000=$DY$8),ROWS(EH$11:EH382))),"")</f>
        <v/>
      </c>
      <c r="EI382" s="26" t="str">
        <f>IFERROR(INDEX(BE$11:BE$2000,_xlfn.AGGREGATE(15,6,(ROW(BE$11:BE$2000)-ROW(BE$11)+1)/($AU$11:$AU$2000=$DY$8),ROWS(EI$11:EI382))),"")</f>
        <v/>
      </c>
      <c r="EJ382" s="26" t="str">
        <f>IFERROR(INDEX(BF$11:BF$2000,_xlfn.AGGREGATE(15,6,(ROW(BF$11:BF$2000)-ROW(BF$11)+1)/($AU$11:$AU$2000=$DY$8),ROWS(EJ$11:EJ382))),"")</f>
        <v/>
      </c>
      <c r="EK382" s="26" t="str">
        <f>IFERROR(INDEX(BG$11:BG$2000,_xlfn.AGGREGATE(15,6,(ROW(BG$11:BG$2000)-ROW(BG$11)+1)/($AU$11:$AU$2000=$DY$8),ROWS(EK$11:EK382))),"")</f>
        <v/>
      </c>
      <c r="EL382" s="26" t="str">
        <f>IFERROR(INDEX(BH$11:BH$2000,_xlfn.AGGREGATE(15,6,(ROW(BH$11:BH$2000)-ROW(BH$11)+1)/($AU$11:$AU$2000=$DY$8),ROWS(EL$11:EL382))),"")</f>
        <v/>
      </c>
      <c r="EM382" s="26" t="str">
        <f>IFERROR(INDEX(BI$11:BI$2000,_xlfn.AGGREGATE(15,6,(ROW(BI$11:BI$2000)-ROW(BI$11)+1)/($AU$11:$AU$2000=$DY$8),ROWS(EM$11:EM382))),"")</f>
        <v/>
      </c>
      <c r="EN382" s="26" t="str">
        <f>IFERROR(INDEX(BJ$11:BJ$2000,_xlfn.AGGREGATE(15,6,(ROW(BJ$11:BJ$2000)-ROW(BJ$11)+1)/($AU$11:$AU$2000=$DY$8),ROWS(EN$11:EN382))),"")</f>
        <v/>
      </c>
      <c r="EO382" s="26" t="str">
        <f>IFERROR(INDEX(BK$11:BK$2000,_xlfn.AGGREGATE(15,6,(ROW(BK$11:BK$2000)-ROW(BK$11)+1)/($AU$11:$AU$2000=$DY$8),ROWS(EO$11:EO382))),"")</f>
        <v/>
      </c>
      <c r="EP382" s="26" t="str">
        <f>IFERROR(INDEX(BL$11:BL$2000,_xlfn.AGGREGATE(15,6,(ROW(BL$11:BL$2000)-ROW(BL$11)+1)/($AU$11:$AU$2000=$DY$8),ROWS(EP$11:EP382))),"")</f>
        <v/>
      </c>
      <c r="EQ382" s="26" t="str">
        <f>IFERROR(INDEX(BM$11:BM$2000,_xlfn.AGGREGATE(15,6,(ROW(BM$11:BM$2000)-ROW(BM$11)+1)/($AU$11:$AU$2000=$DY$8),ROWS(EQ$11:EQ382))),"")</f>
        <v/>
      </c>
      <c r="ER382" s="26" t="str">
        <f>IFERROR(INDEX(BN$11:BN$2000,_xlfn.AGGREGATE(15,6,(ROW(BN$11:BN$2000)-ROW(BN$11)+1)/($AU$11:$AU$2000=$DY$8),ROWS(ER$11:ER382))),"")</f>
        <v/>
      </c>
      <c r="ES382" s="26" t="str">
        <f>IFERROR(INDEX(BO$11:BO$2000,_xlfn.AGGREGATE(15,6,(ROW(BO$11:BO$2000)-ROW(BO$11)+1)/($AU$11:$AU$2000=$DY$8),ROWS(ES$11:ES382))),"")</f>
        <v/>
      </c>
      <c r="ET382" s="63" t="str">
        <f>IFERROR(INDEX(BP$11:BP$2000,_xlfn.AGGREGATE(15,6,(ROW(BP$11:BP$2000)-ROW(BP$11)+1)/($AU$11:$AU$2000=$DY$8),ROWS(ET$11:ET382))),"")</f>
        <v/>
      </c>
      <c r="EU382" s="25"/>
    </row>
    <row r="383" spans="14:196" x14ac:dyDescent="0.3">
      <c r="N383" s="2"/>
      <c r="O383" s="25"/>
      <c r="P383" s="25"/>
      <c r="Q383" s="25"/>
      <c r="R383" s="25"/>
      <c r="S383" s="25"/>
      <c r="T383" s="25"/>
      <c r="U383" s="25"/>
      <c r="V383" s="2"/>
      <c r="W383" s="2"/>
      <c r="X383" s="2"/>
      <c r="Y383" s="25"/>
      <c r="Z383" s="25"/>
      <c r="AA383" s="25"/>
      <c r="AB383" s="2"/>
      <c r="AC383" s="25"/>
      <c r="AD383" s="25"/>
      <c r="AE383" s="25"/>
      <c r="AF383" s="25"/>
      <c r="AG383" s="25"/>
      <c r="AH383" s="25"/>
      <c r="AI383" s="25"/>
      <c r="AJ383" s="25"/>
      <c r="AK383" s="25"/>
      <c r="AL383" s="25"/>
      <c r="AM383" s="25"/>
      <c r="AN383" s="25"/>
      <c r="AO383" s="25"/>
      <c r="AP383" s="25"/>
      <c r="AQ383" s="25"/>
      <c r="AR383" s="142"/>
      <c r="AS383" s="1">
        <v>22</v>
      </c>
      <c r="AT383" s="25" t="s">
        <v>122</v>
      </c>
      <c r="AU383" s="4" t="str">
        <f t="shared" si="500"/>
        <v>FAIL</v>
      </c>
      <c r="AV383" s="26">
        <v>3</v>
      </c>
      <c r="AW383" s="26">
        <v>1</v>
      </c>
      <c r="AX383" s="26">
        <v>1</v>
      </c>
      <c r="AY383" s="26">
        <v>3</v>
      </c>
      <c r="AZ383" s="26">
        <v>3</v>
      </c>
      <c r="BA383" s="26">
        <v>1</v>
      </c>
      <c r="BB383" s="26">
        <v>1</v>
      </c>
      <c r="BC383" s="26">
        <v>3</v>
      </c>
      <c r="BD383" s="25">
        <f t="shared" si="501"/>
        <v>224</v>
      </c>
      <c r="BE383" s="25">
        <f t="shared" si="501"/>
        <v>246</v>
      </c>
      <c r="BF383" s="25">
        <f t="shared" si="501"/>
        <v>268</v>
      </c>
      <c r="BG383" s="30">
        <f t="shared" si="501"/>
        <v>22</v>
      </c>
      <c r="BH383" s="25"/>
      <c r="BI383" s="138">
        <f t="shared" si="502"/>
        <v>268</v>
      </c>
      <c r="BJ383" s="138">
        <f t="shared" si="503"/>
        <v>492</v>
      </c>
      <c r="BK383" s="138">
        <f t="shared" si="504"/>
        <v>716</v>
      </c>
      <c r="BL383" s="138">
        <f t="shared" si="505"/>
        <v>984</v>
      </c>
      <c r="BM383" s="138">
        <f t="shared" si="506"/>
        <v>1252</v>
      </c>
      <c r="BN383" s="138">
        <f t="shared" si="507"/>
        <v>1476</v>
      </c>
      <c r="BO383" s="138">
        <f t="shared" si="508"/>
        <v>1700</v>
      </c>
      <c r="BP383" s="138">
        <f t="shared" si="509"/>
        <v>0</v>
      </c>
      <c r="BQ383" s="25"/>
      <c r="BR383" s="26" t="str">
        <f t="shared" si="492"/>
        <v>yes3</v>
      </c>
      <c r="BS383" s="26" t="str">
        <f t="shared" si="462"/>
        <v>Int</v>
      </c>
      <c r="BT383" s="25"/>
      <c r="BU383" s="25"/>
      <c r="BV383" s="1">
        <f t="shared" si="520"/>
        <v>0</v>
      </c>
      <c r="BW383" s="1">
        <f t="shared" si="520"/>
        <v>0</v>
      </c>
      <c r="BX383" s="1">
        <f t="shared" si="520"/>
        <v>0</v>
      </c>
      <c r="BY383" s="1">
        <f t="shared" si="520"/>
        <v>0</v>
      </c>
      <c r="BZ383" s="1">
        <f t="shared" si="520"/>
        <v>0</v>
      </c>
      <c r="CA383" s="1">
        <f t="shared" si="520"/>
        <v>0</v>
      </c>
      <c r="CB383" s="1">
        <f t="shared" si="520"/>
        <v>0</v>
      </c>
      <c r="CC383" s="1">
        <f t="shared" si="520"/>
        <v>0</v>
      </c>
      <c r="CD383" s="1">
        <f t="shared" si="520"/>
        <v>0</v>
      </c>
      <c r="CE383" s="1">
        <f t="shared" si="520"/>
        <v>0</v>
      </c>
      <c r="CF383" s="1">
        <f t="shared" si="521"/>
        <v>0</v>
      </c>
      <c r="CG383" s="1">
        <f t="shared" si="521"/>
        <v>0</v>
      </c>
      <c r="CH383" s="1">
        <f t="shared" si="521"/>
        <v>1</v>
      </c>
      <c r="CI383" s="1">
        <f t="shared" si="521"/>
        <v>0</v>
      </c>
      <c r="CJ383" s="1">
        <f t="shared" si="521"/>
        <v>0</v>
      </c>
      <c r="CK383" s="1">
        <f t="shared" si="521"/>
        <v>0</v>
      </c>
      <c r="CL383" s="1">
        <f t="shared" si="521"/>
        <v>0</v>
      </c>
      <c r="CM383" s="1">
        <f t="shared" si="521"/>
        <v>0</v>
      </c>
      <c r="CN383" s="1">
        <f t="shared" si="521"/>
        <v>0</v>
      </c>
      <c r="CO383" s="1">
        <f t="shared" si="521"/>
        <v>0</v>
      </c>
      <c r="CP383" s="1">
        <f t="shared" si="522"/>
        <v>0</v>
      </c>
      <c r="CQ383" s="1">
        <f t="shared" si="522"/>
        <v>0</v>
      </c>
      <c r="CR383" s="1">
        <f t="shared" si="522"/>
        <v>0</v>
      </c>
      <c r="CS383" s="1">
        <f t="shared" si="522"/>
        <v>0</v>
      </c>
      <c r="CT383" s="1">
        <f t="shared" si="522"/>
        <v>0</v>
      </c>
      <c r="CU383" s="1">
        <f t="shared" si="522"/>
        <v>0</v>
      </c>
      <c r="CV383" s="1">
        <f t="shared" si="522"/>
        <v>0</v>
      </c>
      <c r="CW383" s="1">
        <f t="shared" si="522"/>
        <v>0</v>
      </c>
      <c r="CX383" s="1">
        <f t="shared" si="522"/>
        <v>0</v>
      </c>
      <c r="CY383" s="1">
        <f t="shared" si="522"/>
        <v>0</v>
      </c>
      <c r="CZ383" s="1">
        <f t="shared" si="523"/>
        <v>0</v>
      </c>
      <c r="DA383" s="1">
        <f t="shared" si="523"/>
        <v>0</v>
      </c>
      <c r="DB383" s="1">
        <f t="shared" si="523"/>
        <v>0</v>
      </c>
      <c r="DC383" s="1">
        <f t="shared" si="523"/>
        <v>0</v>
      </c>
      <c r="DD383" s="1">
        <f t="shared" si="523"/>
        <v>0</v>
      </c>
      <c r="DE383" s="1">
        <f t="shared" si="523"/>
        <v>0</v>
      </c>
      <c r="DF383" s="1">
        <f t="shared" si="523"/>
        <v>0</v>
      </c>
      <c r="DG383" s="1">
        <f t="shared" si="523"/>
        <v>0</v>
      </c>
      <c r="DH383" s="1">
        <f t="shared" si="523"/>
        <v>0</v>
      </c>
      <c r="DI383" s="1">
        <f t="shared" si="523"/>
        <v>0</v>
      </c>
      <c r="DJ383" s="1">
        <f t="shared" si="524"/>
        <v>0</v>
      </c>
      <c r="DK383" s="1">
        <f t="shared" si="524"/>
        <v>0</v>
      </c>
      <c r="DL383" s="1">
        <f t="shared" si="524"/>
        <v>0</v>
      </c>
      <c r="DM383" s="1">
        <f t="shared" si="524"/>
        <v>0</v>
      </c>
      <c r="DN383" s="1">
        <f t="shared" si="524"/>
        <v>0</v>
      </c>
      <c r="DO383" s="1">
        <f t="shared" si="524"/>
        <v>0</v>
      </c>
      <c r="DP383" s="25"/>
      <c r="DS383" s="26"/>
      <c r="DT383" s="26"/>
      <c r="DU383" s="142"/>
      <c r="DV383" s="26"/>
      <c r="DW383" s="48">
        <v>370</v>
      </c>
      <c r="DX383" s="26" t="str">
        <f>IFERROR(INDEX(AT$11:AT$2000,_xlfn.AGGREGATE(15,6,(ROW(AT$11:AT$2000)-ROW(AT$11)+1)/($AU$11:$AU$2000=$DY$8),ROWS(DX$11:DX383))),"")</f>
        <v/>
      </c>
      <c r="DY383" s="4" t="str">
        <f>IFERROR(INDEX(AU$11:AU$2000,_xlfn.AGGREGATE(15,6,(ROW(AU$11:AU$2000)-ROW(AU$11)+1)/($AU$11:$AU$2000=$DY$8),ROWS(DY$11:DY383))),"")</f>
        <v/>
      </c>
      <c r="DZ383" s="26" t="str">
        <f>IFERROR(INDEX(AV$11:AV$2000,_xlfn.AGGREGATE(15,6,(ROW(AV$11:AV$2000)-ROW(AV$11)+1)/($AU$11:$AU$2000=$DY$8),ROWS(DZ$11:DZ383))),"")</f>
        <v/>
      </c>
      <c r="EA383" s="26" t="str">
        <f>IFERROR(INDEX(AW$11:AW$2000,_xlfn.AGGREGATE(15,6,(ROW(AW$11:AW$2000)-ROW(AW$11)+1)/($AU$11:$AU$2000=$DY$8),ROWS(EA$11:EA383))),"")</f>
        <v/>
      </c>
      <c r="EB383" s="26" t="str">
        <f>IFERROR(INDEX(AX$11:AX$2000,_xlfn.AGGREGATE(15,6,(ROW(AX$11:AX$2000)-ROW(AX$11)+1)/($AU$11:$AU$2000=$DY$8),ROWS(EB$11:EB383))),"")</f>
        <v/>
      </c>
      <c r="EC383" s="26" t="str">
        <f>IFERROR(INDEX(AY$11:AY$2000,_xlfn.AGGREGATE(15,6,(ROW(AY$11:AY$2000)-ROW(AY$11)+1)/($AU$11:$AU$2000=$DY$8),ROWS(EC$11:EC383))),"")</f>
        <v/>
      </c>
      <c r="ED383" s="26" t="str">
        <f>IFERROR(INDEX(AZ$11:AZ$2000,_xlfn.AGGREGATE(15,6,(ROW(AZ$11:AZ$2000)-ROW(AZ$11)+1)/($AU$11:$AU$2000=$DY$8),ROWS(ED$11:ED383))),"")</f>
        <v/>
      </c>
      <c r="EE383" s="26" t="str">
        <f>IFERROR(INDEX(BA$11:BA$2000,_xlfn.AGGREGATE(15,6,(ROW(BA$11:BA$2000)-ROW(BA$11)+1)/($AU$11:$AU$2000=$DY$8),ROWS(EE$11:EE383))),"")</f>
        <v/>
      </c>
      <c r="EF383" s="26" t="str">
        <f>IFERROR(INDEX(BB$11:BB$2000,_xlfn.AGGREGATE(15,6,(ROW(BB$11:BB$2000)-ROW(BB$11)+1)/($AU$11:$AU$2000=$DY$8),ROWS(EF$11:EF383))),"")</f>
        <v/>
      </c>
      <c r="EG383" s="26" t="str">
        <f>IFERROR(INDEX(BC$11:BC$2000,_xlfn.AGGREGATE(15,6,(ROW(BC$11:BC$2000)-ROW(BC$11)+1)/($AU$11:$AU$2000=$DY$8),ROWS(EG$11:EG383))),"")</f>
        <v/>
      </c>
      <c r="EH383" s="26" t="str">
        <f>IFERROR(INDEX(BD$11:BD$2000,_xlfn.AGGREGATE(15,6,(ROW(BD$11:BD$2000)-ROW(BD$11)+1)/($AU$11:$AU$2000=$DY$8),ROWS(EH$11:EH383))),"")</f>
        <v/>
      </c>
      <c r="EI383" s="26" t="str">
        <f>IFERROR(INDEX(BE$11:BE$2000,_xlfn.AGGREGATE(15,6,(ROW(BE$11:BE$2000)-ROW(BE$11)+1)/($AU$11:$AU$2000=$DY$8),ROWS(EI$11:EI383))),"")</f>
        <v/>
      </c>
      <c r="EJ383" s="26" t="str">
        <f>IFERROR(INDEX(BF$11:BF$2000,_xlfn.AGGREGATE(15,6,(ROW(BF$11:BF$2000)-ROW(BF$11)+1)/($AU$11:$AU$2000=$DY$8),ROWS(EJ$11:EJ383))),"")</f>
        <v/>
      </c>
      <c r="EK383" s="26" t="str">
        <f>IFERROR(INDEX(BG$11:BG$2000,_xlfn.AGGREGATE(15,6,(ROW(BG$11:BG$2000)-ROW(BG$11)+1)/($AU$11:$AU$2000=$DY$8),ROWS(EK$11:EK383))),"")</f>
        <v/>
      </c>
      <c r="EL383" s="26" t="str">
        <f>IFERROR(INDEX(BH$11:BH$2000,_xlfn.AGGREGATE(15,6,(ROW(BH$11:BH$2000)-ROW(BH$11)+1)/($AU$11:$AU$2000=$DY$8),ROWS(EL$11:EL383))),"")</f>
        <v/>
      </c>
      <c r="EM383" s="26" t="str">
        <f>IFERROR(INDEX(BI$11:BI$2000,_xlfn.AGGREGATE(15,6,(ROW(BI$11:BI$2000)-ROW(BI$11)+1)/($AU$11:$AU$2000=$DY$8),ROWS(EM$11:EM383))),"")</f>
        <v/>
      </c>
      <c r="EN383" s="26" t="str">
        <f>IFERROR(INDEX(BJ$11:BJ$2000,_xlfn.AGGREGATE(15,6,(ROW(BJ$11:BJ$2000)-ROW(BJ$11)+1)/($AU$11:$AU$2000=$DY$8),ROWS(EN$11:EN383))),"")</f>
        <v/>
      </c>
      <c r="EO383" s="26" t="str">
        <f>IFERROR(INDEX(BK$11:BK$2000,_xlfn.AGGREGATE(15,6,(ROW(BK$11:BK$2000)-ROW(BK$11)+1)/($AU$11:$AU$2000=$DY$8),ROWS(EO$11:EO383))),"")</f>
        <v/>
      </c>
      <c r="EP383" s="26" t="str">
        <f>IFERROR(INDEX(BL$11:BL$2000,_xlfn.AGGREGATE(15,6,(ROW(BL$11:BL$2000)-ROW(BL$11)+1)/($AU$11:$AU$2000=$DY$8),ROWS(EP$11:EP383))),"")</f>
        <v/>
      </c>
      <c r="EQ383" s="26" t="str">
        <f>IFERROR(INDEX(BM$11:BM$2000,_xlfn.AGGREGATE(15,6,(ROW(BM$11:BM$2000)-ROW(BM$11)+1)/($AU$11:$AU$2000=$DY$8),ROWS(EQ$11:EQ383))),"")</f>
        <v/>
      </c>
      <c r="ER383" s="26" t="str">
        <f>IFERROR(INDEX(BN$11:BN$2000,_xlfn.AGGREGATE(15,6,(ROW(BN$11:BN$2000)-ROW(BN$11)+1)/($AU$11:$AU$2000=$DY$8),ROWS(ER$11:ER383))),"")</f>
        <v/>
      </c>
      <c r="ES383" s="26" t="str">
        <f>IFERROR(INDEX(BO$11:BO$2000,_xlfn.AGGREGATE(15,6,(ROW(BO$11:BO$2000)-ROW(BO$11)+1)/($AU$11:$AU$2000=$DY$8),ROWS(ES$11:ES383))),"")</f>
        <v/>
      </c>
      <c r="ET383" s="63" t="str">
        <f>IFERROR(INDEX(BP$11:BP$2000,_xlfn.AGGREGATE(15,6,(ROW(BP$11:BP$2000)-ROW(BP$11)+1)/($AU$11:$AU$2000=$DY$8),ROWS(ET$11:ET383))),"")</f>
        <v/>
      </c>
      <c r="EU383" s="25"/>
    </row>
    <row r="384" spans="14:196" x14ac:dyDescent="0.3">
      <c r="N384" s="2"/>
      <c r="O384" s="25"/>
      <c r="P384" s="25"/>
      <c r="Q384" s="25"/>
      <c r="R384" s="25"/>
      <c r="S384" s="25"/>
      <c r="T384" s="25"/>
      <c r="U384" s="25"/>
      <c r="V384" s="2"/>
      <c r="W384" s="2"/>
      <c r="X384" s="2"/>
      <c r="Y384" s="25"/>
      <c r="Z384" s="25"/>
      <c r="AA384" s="25"/>
      <c r="AB384" s="2"/>
      <c r="AC384" s="25"/>
      <c r="AD384" s="25"/>
      <c r="AE384" s="25"/>
      <c r="AF384" s="25"/>
      <c r="AG384" s="25"/>
      <c r="AH384" s="25"/>
      <c r="AI384" s="25"/>
      <c r="AJ384" s="25"/>
      <c r="AK384" s="25"/>
      <c r="AL384" s="25"/>
      <c r="AM384" s="25"/>
      <c r="AN384" s="25"/>
      <c r="AO384" s="25"/>
      <c r="AP384" s="25"/>
      <c r="AQ384" s="25"/>
      <c r="AR384" s="142"/>
      <c r="AS384" s="1">
        <v>23</v>
      </c>
      <c r="AT384" s="25" t="s">
        <v>122</v>
      </c>
      <c r="AU384" s="4" t="str">
        <f t="shared" si="500"/>
        <v>FAIL</v>
      </c>
      <c r="AV384" s="26">
        <v>3</v>
      </c>
      <c r="AW384" s="26">
        <v>1</v>
      </c>
      <c r="AX384" s="26">
        <v>1</v>
      </c>
      <c r="AY384" s="26">
        <v>3</v>
      </c>
      <c r="AZ384" s="26">
        <v>3</v>
      </c>
      <c r="BA384" s="26">
        <v>1</v>
      </c>
      <c r="BB384" s="26">
        <v>1</v>
      </c>
      <c r="BC384" s="26">
        <v>3</v>
      </c>
      <c r="BD384" s="25">
        <f t="shared" si="501"/>
        <v>223</v>
      </c>
      <c r="BE384" s="25">
        <f t="shared" si="501"/>
        <v>246</v>
      </c>
      <c r="BF384" s="25">
        <f t="shared" si="501"/>
        <v>269</v>
      </c>
      <c r="BG384" s="30">
        <f t="shared" si="501"/>
        <v>23</v>
      </c>
      <c r="BH384" s="25"/>
      <c r="BI384" s="138">
        <f t="shared" si="502"/>
        <v>269</v>
      </c>
      <c r="BJ384" s="138">
        <f t="shared" si="503"/>
        <v>492</v>
      </c>
      <c r="BK384" s="138">
        <f t="shared" si="504"/>
        <v>715</v>
      </c>
      <c r="BL384" s="138">
        <f t="shared" si="505"/>
        <v>984</v>
      </c>
      <c r="BM384" s="138">
        <f t="shared" si="506"/>
        <v>1253</v>
      </c>
      <c r="BN384" s="138">
        <f t="shared" si="507"/>
        <v>1476</v>
      </c>
      <c r="BO384" s="138">
        <f t="shared" si="508"/>
        <v>1699</v>
      </c>
      <c r="BP384" s="138">
        <f t="shared" si="509"/>
        <v>0</v>
      </c>
      <c r="BQ384" s="25"/>
      <c r="BR384" s="26" t="str">
        <f t="shared" si="492"/>
        <v>yes3</v>
      </c>
      <c r="BS384" s="26" t="str">
        <f t="shared" si="462"/>
        <v>Int</v>
      </c>
      <c r="BT384" s="25"/>
      <c r="BU384" s="25"/>
      <c r="BV384" s="1">
        <f t="shared" si="520"/>
        <v>0</v>
      </c>
      <c r="BW384" s="1">
        <f t="shared" si="520"/>
        <v>0</v>
      </c>
      <c r="BX384" s="1">
        <f t="shared" si="520"/>
        <v>0</v>
      </c>
      <c r="BY384" s="1">
        <f t="shared" si="520"/>
        <v>0</v>
      </c>
      <c r="BZ384" s="1">
        <f t="shared" si="520"/>
        <v>0</v>
      </c>
      <c r="CA384" s="1">
        <f t="shared" si="520"/>
        <v>0</v>
      </c>
      <c r="CB384" s="1">
        <f t="shared" si="520"/>
        <v>0</v>
      </c>
      <c r="CC384" s="1">
        <f t="shared" si="520"/>
        <v>0</v>
      </c>
      <c r="CD384" s="1">
        <f t="shared" si="520"/>
        <v>0</v>
      </c>
      <c r="CE384" s="1">
        <f t="shared" si="520"/>
        <v>0</v>
      </c>
      <c r="CF384" s="1">
        <f t="shared" si="521"/>
        <v>0</v>
      </c>
      <c r="CG384" s="1">
        <f t="shared" si="521"/>
        <v>0</v>
      </c>
      <c r="CH384" s="1">
        <f t="shared" si="521"/>
        <v>1</v>
      </c>
      <c r="CI384" s="1">
        <f t="shared" si="521"/>
        <v>0</v>
      </c>
      <c r="CJ384" s="1">
        <f t="shared" si="521"/>
        <v>0</v>
      </c>
      <c r="CK384" s="1">
        <f t="shared" si="521"/>
        <v>0</v>
      </c>
      <c r="CL384" s="1">
        <f t="shared" si="521"/>
        <v>0</v>
      </c>
      <c r="CM384" s="1">
        <f t="shared" si="521"/>
        <v>0</v>
      </c>
      <c r="CN384" s="1">
        <f t="shared" si="521"/>
        <v>0</v>
      </c>
      <c r="CO384" s="1">
        <f t="shared" si="521"/>
        <v>0</v>
      </c>
      <c r="CP384" s="1">
        <f t="shared" si="522"/>
        <v>0</v>
      </c>
      <c r="CQ384" s="1">
        <f t="shared" si="522"/>
        <v>0</v>
      </c>
      <c r="CR384" s="1">
        <f t="shared" si="522"/>
        <v>0</v>
      </c>
      <c r="CS384" s="1">
        <f t="shared" si="522"/>
        <v>0</v>
      </c>
      <c r="CT384" s="1">
        <f t="shared" si="522"/>
        <v>0</v>
      </c>
      <c r="CU384" s="1">
        <f t="shared" si="522"/>
        <v>0</v>
      </c>
      <c r="CV384" s="1">
        <f t="shared" si="522"/>
        <v>0</v>
      </c>
      <c r="CW384" s="1">
        <f t="shared" si="522"/>
        <v>0</v>
      </c>
      <c r="CX384" s="1">
        <f t="shared" si="522"/>
        <v>0</v>
      </c>
      <c r="CY384" s="1">
        <f t="shared" si="522"/>
        <v>0</v>
      </c>
      <c r="CZ384" s="1">
        <f t="shared" si="523"/>
        <v>0</v>
      </c>
      <c r="DA384" s="1">
        <f t="shared" si="523"/>
        <v>0</v>
      </c>
      <c r="DB384" s="1">
        <f t="shared" si="523"/>
        <v>0</v>
      </c>
      <c r="DC384" s="1">
        <f t="shared" si="523"/>
        <v>0</v>
      </c>
      <c r="DD384" s="1">
        <f t="shared" si="523"/>
        <v>0</v>
      </c>
      <c r="DE384" s="1">
        <f t="shared" si="523"/>
        <v>0</v>
      </c>
      <c r="DF384" s="1">
        <f t="shared" si="523"/>
        <v>0</v>
      </c>
      <c r="DG384" s="1">
        <f t="shared" si="523"/>
        <v>0</v>
      </c>
      <c r="DH384" s="1">
        <f t="shared" si="523"/>
        <v>0</v>
      </c>
      <c r="DI384" s="1">
        <f t="shared" si="523"/>
        <v>0</v>
      </c>
      <c r="DJ384" s="1">
        <f t="shared" si="524"/>
        <v>0</v>
      </c>
      <c r="DK384" s="1">
        <f t="shared" si="524"/>
        <v>0</v>
      </c>
      <c r="DL384" s="1">
        <f t="shared" si="524"/>
        <v>0</v>
      </c>
      <c r="DM384" s="1">
        <f t="shared" si="524"/>
        <v>0</v>
      </c>
      <c r="DN384" s="1">
        <f t="shared" si="524"/>
        <v>0</v>
      </c>
      <c r="DO384" s="1">
        <f t="shared" si="524"/>
        <v>0</v>
      </c>
      <c r="DP384" s="25"/>
      <c r="DS384" s="26"/>
      <c r="DT384" s="26"/>
      <c r="DU384" s="142"/>
      <c r="DV384" s="26"/>
      <c r="DW384" s="48">
        <v>371</v>
      </c>
      <c r="DX384" s="26" t="str">
        <f>IFERROR(INDEX(AT$11:AT$2000,_xlfn.AGGREGATE(15,6,(ROW(AT$11:AT$2000)-ROW(AT$11)+1)/($AU$11:$AU$2000=$DY$8),ROWS(DX$11:DX384))),"")</f>
        <v/>
      </c>
      <c r="DY384" s="4" t="str">
        <f>IFERROR(INDEX(AU$11:AU$2000,_xlfn.AGGREGATE(15,6,(ROW(AU$11:AU$2000)-ROW(AU$11)+1)/($AU$11:$AU$2000=$DY$8),ROWS(DY$11:DY384))),"")</f>
        <v/>
      </c>
      <c r="DZ384" s="26" t="str">
        <f>IFERROR(INDEX(AV$11:AV$2000,_xlfn.AGGREGATE(15,6,(ROW(AV$11:AV$2000)-ROW(AV$11)+1)/($AU$11:$AU$2000=$DY$8),ROWS(DZ$11:DZ384))),"")</f>
        <v/>
      </c>
      <c r="EA384" s="26" t="str">
        <f>IFERROR(INDEX(AW$11:AW$2000,_xlfn.AGGREGATE(15,6,(ROW(AW$11:AW$2000)-ROW(AW$11)+1)/($AU$11:$AU$2000=$DY$8),ROWS(EA$11:EA384))),"")</f>
        <v/>
      </c>
      <c r="EB384" s="26" t="str">
        <f>IFERROR(INDEX(AX$11:AX$2000,_xlfn.AGGREGATE(15,6,(ROW(AX$11:AX$2000)-ROW(AX$11)+1)/($AU$11:$AU$2000=$DY$8),ROWS(EB$11:EB384))),"")</f>
        <v/>
      </c>
      <c r="EC384" s="26" t="str">
        <f>IFERROR(INDEX(AY$11:AY$2000,_xlfn.AGGREGATE(15,6,(ROW(AY$11:AY$2000)-ROW(AY$11)+1)/($AU$11:$AU$2000=$DY$8),ROWS(EC$11:EC384))),"")</f>
        <v/>
      </c>
      <c r="ED384" s="26" t="str">
        <f>IFERROR(INDEX(AZ$11:AZ$2000,_xlfn.AGGREGATE(15,6,(ROW(AZ$11:AZ$2000)-ROW(AZ$11)+1)/($AU$11:$AU$2000=$DY$8),ROWS(ED$11:ED384))),"")</f>
        <v/>
      </c>
      <c r="EE384" s="26" t="str">
        <f>IFERROR(INDEX(BA$11:BA$2000,_xlfn.AGGREGATE(15,6,(ROW(BA$11:BA$2000)-ROW(BA$11)+1)/($AU$11:$AU$2000=$DY$8),ROWS(EE$11:EE384))),"")</f>
        <v/>
      </c>
      <c r="EF384" s="26" t="str">
        <f>IFERROR(INDEX(BB$11:BB$2000,_xlfn.AGGREGATE(15,6,(ROW(BB$11:BB$2000)-ROW(BB$11)+1)/($AU$11:$AU$2000=$DY$8),ROWS(EF$11:EF384))),"")</f>
        <v/>
      </c>
      <c r="EG384" s="26" t="str">
        <f>IFERROR(INDEX(BC$11:BC$2000,_xlfn.AGGREGATE(15,6,(ROW(BC$11:BC$2000)-ROW(BC$11)+1)/($AU$11:$AU$2000=$DY$8),ROWS(EG$11:EG384))),"")</f>
        <v/>
      </c>
      <c r="EH384" s="26" t="str">
        <f>IFERROR(INDEX(BD$11:BD$2000,_xlfn.AGGREGATE(15,6,(ROW(BD$11:BD$2000)-ROW(BD$11)+1)/($AU$11:$AU$2000=$DY$8),ROWS(EH$11:EH384))),"")</f>
        <v/>
      </c>
      <c r="EI384" s="26" t="str">
        <f>IFERROR(INDEX(BE$11:BE$2000,_xlfn.AGGREGATE(15,6,(ROW(BE$11:BE$2000)-ROW(BE$11)+1)/($AU$11:$AU$2000=$DY$8),ROWS(EI$11:EI384))),"")</f>
        <v/>
      </c>
      <c r="EJ384" s="26" t="str">
        <f>IFERROR(INDEX(BF$11:BF$2000,_xlfn.AGGREGATE(15,6,(ROW(BF$11:BF$2000)-ROW(BF$11)+1)/($AU$11:$AU$2000=$DY$8),ROWS(EJ$11:EJ384))),"")</f>
        <v/>
      </c>
      <c r="EK384" s="26" t="str">
        <f>IFERROR(INDEX(BG$11:BG$2000,_xlfn.AGGREGATE(15,6,(ROW(BG$11:BG$2000)-ROW(BG$11)+1)/($AU$11:$AU$2000=$DY$8),ROWS(EK$11:EK384))),"")</f>
        <v/>
      </c>
      <c r="EL384" s="26" t="str">
        <f>IFERROR(INDEX(BH$11:BH$2000,_xlfn.AGGREGATE(15,6,(ROW(BH$11:BH$2000)-ROW(BH$11)+1)/($AU$11:$AU$2000=$DY$8),ROWS(EL$11:EL384))),"")</f>
        <v/>
      </c>
      <c r="EM384" s="26" t="str">
        <f>IFERROR(INDEX(BI$11:BI$2000,_xlfn.AGGREGATE(15,6,(ROW(BI$11:BI$2000)-ROW(BI$11)+1)/($AU$11:$AU$2000=$DY$8),ROWS(EM$11:EM384))),"")</f>
        <v/>
      </c>
      <c r="EN384" s="26" t="str">
        <f>IFERROR(INDEX(BJ$11:BJ$2000,_xlfn.AGGREGATE(15,6,(ROW(BJ$11:BJ$2000)-ROW(BJ$11)+1)/($AU$11:$AU$2000=$DY$8),ROWS(EN$11:EN384))),"")</f>
        <v/>
      </c>
      <c r="EO384" s="26" t="str">
        <f>IFERROR(INDEX(BK$11:BK$2000,_xlfn.AGGREGATE(15,6,(ROW(BK$11:BK$2000)-ROW(BK$11)+1)/($AU$11:$AU$2000=$DY$8),ROWS(EO$11:EO384))),"")</f>
        <v/>
      </c>
      <c r="EP384" s="26" t="str">
        <f>IFERROR(INDEX(BL$11:BL$2000,_xlfn.AGGREGATE(15,6,(ROW(BL$11:BL$2000)-ROW(BL$11)+1)/($AU$11:$AU$2000=$DY$8),ROWS(EP$11:EP384))),"")</f>
        <v/>
      </c>
      <c r="EQ384" s="26" t="str">
        <f>IFERROR(INDEX(BM$11:BM$2000,_xlfn.AGGREGATE(15,6,(ROW(BM$11:BM$2000)-ROW(BM$11)+1)/($AU$11:$AU$2000=$DY$8),ROWS(EQ$11:EQ384))),"")</f>
        <v/>
      </c>
      <c r="ER384" s="26" t="str">
        <f>IFERROR(INDEX(BN$11:BN$2000,_xlfn.AGGREGATE(15,6,(ROW(BN$11:BN$2000)-ROW(BN$11)+1)/($AU$11:$AU$2000=$DY$8),ROWS(ER$11:ER384))),"")</f>
        <v/>
      </c>
      <c r="ES384" s="26" t="str">
        <f>IFERROR(INDEX(BO$11:BO$2000,_xlfn.AGGREGATE(15,6,(ROW(BO$11:BO$2000)-ROW(BO$11)+1)/($AU$11:$AU$2000=$DY$8),ROWS(ES$11:ES384))),"")</f>
        <v/>
      </c>
      <c r="ET384" s="63" t="str">
        <f>IFERROR(INDEX(BP$11:BP$2000,_xlfn.AGGREGATE(15,6,(ROW(BP$11:BP$2000)-ROW(BP$11)+1)/($AU$11:$AU$2000=$DY$8),ROWS(ET$11:ET384))),"")</f>
        <v/>
      </c>
      <c r="EU384" s="25"/>
    </row>
    <row r="385" spans="14:151" x14ac:dyDescent="0.3">
      <c r="N385" s="2"/>
      <c r="O385" s="25"/>
      <c r="P385" s="25"/>
      <c r="Q385" s="25"/>
      <c r="R385" s="25"/>
      <c r="S385" s="25"/>
      <c r="T385" s="25"/>
      <c r="U385" s="25"/>
      <c r="V385" s="2"/>
      <c r="W385" s="2"/>
      <c r="X385" s="2"/>
      <c r="Y385" s="25"/>
      <c r="Z385" s="25"/>
      <c r="AA385" s="25"/>
      <c r="AB385" s="2"/>
      <c r="AC385" s="25"/>
      <c r="AD385" s="25"/>
      <c r="AE385" s="25"/>
      <c r="AF385" s="25"/>
      <c r="AG385" s="25"/>
      <c r="AH385" s="25"/>
      <c r="AI385" s="25"/>
      <c r="AJ385" s="25"/>
      <c r="AK385" s="25"/>
      <c r="AL385" s="25"/>
      <c r="AM385" s="25"/>
      <c r="AN385" s="25"/>
      <c r="AO385" s="25"/>
      <c r="AP385" s="25"/>
      <c r="AQ385" s="25"/>
      <c r="AR385" s="142"/>
      <c r="AS385" s="1">
        <v>24</v>
      </c>
      <c r="AT385" s="25" t="s">
        <v>122</v>
      </c>
      <c r="AU385" s="4" t="str">
        <f t="shared" si="500"/>
        <v>FAIL</v>
      </c>
      <c r="AV385" s="26">
        <v>3</v>
      </c>
      <c r="AW385" s="26">
        <v>1</v>
      </c>
      <c r="AX385" s="26">
        <v>1</v>
      </c>
      <c r="AY385" s="26">
        <v>3</v>
      </c>
      <c r="AZ385" s="26">
        <v>3</v>
      </c>
      <c r="BA385" s="26">
        <v>1</v>
      </c>
      <c r="BB385" s="26">
        <v>1</v>
      </c>
      <c r="BC385" s="26">
        <v>3</v>
      </c>
      <c r="BD385" s="25">
        <f t="shared" si="501"/>
        <v>222</v>
      </c>
      <c r="BE385" s="25">
        <f t="shared" si="501"/>
        <v>246</v>
      </c>
      <c r="BF385" s="25">
        <f t="shared" si="501"/>
        <v>270</v>
      </c>
      <c r="BG385" s="30">
        <f t="shared" si="501"/>
        <v>24</v>
      </c>
      <c r="BH385" s="25"/>
      <c r="BI385" s="138">
        <f t="shared" si="502"/>
        <v>270</v>
      </c>
      <c r="BJ385" s="138">
        <f t="shared" si="503"/>
        <v>492</v>
      </c>
      <c r="BK385" s="138">
        <f t="shared" si="504"/>
        <v>714</v>
      </c>
      <c r="BL385" s="138">
        <f t="shared" si="505"/>
        <v>984</v>
      </c>
      <c r="BM385" s="138">
        <f t="shared" si="506"/>
        <v>1254</v>
      </c>
      <c r="BN385" s="138">
        <f t="shared" si="507"/>
        <v>1476</v>
      </c>
      <c r="BO385" s="138">
        <f t="shared" si="508"/>
        <v>1698</v>
      </c>
      <c r="BP385" s="138">
        <f t="shared" si="509"/>
        <v>0</v>
      </c>
      <c r="BQ385" s="25"/>
      <c r="BR385" s="26" t="str">
        <f t="shared" si="492"/>
        <v>yes3</v>
      </c>
      <c r="BS385" s="26" t="str">
        <f t="shared" si="462"/>
        <v>Int</v>
      </c>
      <c r="BT385" s="25"/>
      <c r="BU385" s="25"/>
      <c r="BV385" s="1">
        <f t="shared" si="520"/>
        <v>0</v>
      </c>
      <c r="BW385" s="1">
        <f t="shared" si="520"/>
        <v>0</v>
      </c>
      <c r="BX385" s="1">
        <f t="shared" si="520"/>
        <v>0</v>
      </c>
      <c r="BY385" s="1">
        <f t="shared" si="520"/>
        <v>0</v>
      </c>
      <c r="BZ385" s="1">
        <f t="shared" si="520"/>
        <v>0</v>
      </c>
      <c r="CA385" s="1">
        <f t="shared" si="520"/>
        <v>0</v>
      </c>
      <c r="CB385" s="1">
        <f t="shared" si="520"/>
        <v>0</v>
      </c>
      <c r="CC385" s="1">
        <f t="shared" si="520"/>
        <v>0</v>
      </c>
      <c r="CD385" s="1">
        <f t="shared" si="520"/>
        <v>0</v>
      </c>
      <c r="CE385" s="1">
        <f t="shared" si="520"/>
        <v>0</v>
      </c>
      <c r="CF385" s="1">
        <f t="shared" si="521"/>
        <v>0</v>
      </c>
      <c r="CG385" s="1">
        <f t="shared" si="521"/>
        <v>0</v>
      </c>
      <c r="CH385" s="1">
        <f t="shared" si="521"/>
        <v>1</v>
      </c>
      <c r="CI385" s="1">
        <f t="shared" si="521"/>
        <v>0</v>
      </c>
      <c r="CJ385" s="1">
        <f t="shared" si="521"/>
        <v>0</v>
      </c>
      <c r="CK385" s="1">
        <f t="shared" si="521"/>
        <v>0</v>
      </c>
      <c r="CL385" s="1">
        <f t="shared" si="521"/>
        <v>0</v>
      </c>
      <c r="CM385" s="1">
        <f t="shared" si="521"/>
        <v>0</v>
      </c>
      <c r="CN385" s="1">
        <f t="shared" si="521"/>
        <v>0</v>
      </c>
      <c r="CO385" s="1">
        <f t="shared" si="521"/>
        <v>0</v>
      </c>
      <c r="CP385" s="1">
        <f t="shared" si="522"/>
        <v>0</v>
      </c>
      <c r="CQ385" s="1">
        <f t="shared" si="522"/>
        <v>0</v>
      </c>
      <c r="CR385" s="1">
        <f t="shared" si="522"/>
        <v>0</v>
      </c>
      <c r="CS385" s="1">
        <f t="shared" si="522"/>
        <v>0</v>
      </c>
      <c r="CT385" s="1">
        <f t="shared" si="522"/>
        <v>0</v>
      </c>
      <c r="CU385" s="1">
        <f t="shared" si="522"/>
        <v>0</v>
      </c>
      <c r="CV385" s="1">
        <f t="shared" si="522"/>
        <v>0</v>
      </c>
      <c r="CW385" s="1">
        <f t="shared" si="522"/>
        <v>0</v>
      </c>
      <c r="CX385" s="1">
        <f t="shared" si="522"/>
        <v>0</v>
      </c>
      <c r="CY385" s="1">
        <f t="shared" si="522"/>
        <v>0</v>
      </c>
      <c r="CZ385" s="1">
        <f t="shared" si="523"/>
        <v>0</v>
      </c>
      <c r="DA385" s="1">
        <f t="shared" si="523"/>
        <v>0</v>
      </c>
      <c r="DB385" s="1">
        <f t="shared" si="523"/>
        <v>0</v>
      </c>
      <c r="DC385" s="1">
        <f t="shared" si="523"/>
        <v>0</v>
      </c>
      <c r="DD385" s="1">
        <f t="shared" si="523"/>
        <v>0</v>
      </c>
      <c r="DE385" s="1">
        <f t="shared" si="523"/>
        <v>0</v>
      </c>
      <c r="DF385" s="1">
        <f t="shared" si="523"/>
        <v>0</v>
      </c>
      <c r="DG385" s="1">
        <f t="shared" si="523"/>
        <v>0</v>
      </c>
      <c r="DH385" s="1">
        <f t="shared" si="523"/>
        <v>0</v>
      </c>
      <c r="DI385" s="1">
        <f t="shared" si="523"/>
        <v>0</v>
      </c>
      <c r="DJ385" s="1">
        <f t="shared" si="524"/>
        <v>0</v>
      </c>
      <c r="DK385" s="1">
        <f t="shared" si="524"/>
        <v>0</v>
      </c>
      <c r="DL385" s="1">
        <f t="shared" si="524"/>
        <v>0</v>
      </c>
      <c r="DM385" s="1">
        <f t="shared" si="524"/>
        <v>0</v>
      </c>
      <c r="DN385" s="1">
        <f t="shared" si="524"/>
        <v>0</v>
      </c>
      <c r="DO385" s="1">
        <f t="shared" si="524"/>
        <v>0</v>
      </c>
      <c r="DP385" s="25"/>
      <c r="DS385" s="26"/>
      <c r="DT385" s="26"/>
      <c r="DU385" s="142"/>
      <c r="DV385" s="26"/>
      <c r="DW385" s="48">
        <v>372</v>
      </c>
      <c r="DX385" s="26" t="str">
        <f>IFERROR(INDEX(AT$11:AT$2000,_xlfn.AGGREGATE(15,6,(ROW(AT$11:AT$2000)-ROW(AT$11)+1)/($AU$11:$AU$2000=$DY$8),ROWS(DX$11:DX385))),"")</f>
        <v/>
      </c>
      <c r="DY385" s="4" t="str">
        <f>IFERROR(INDEX(AU$11:AU$2000,_xlfn.AGGREGATE(15,6,(ROW(AU$11:AU$2000)-ROW(AU$11)+1)/($AU$11:$AU$2000=$DY$8),ROWS(DY$11:DY385))),"")</f>
        <v/>
      </c>
      <c r="DZ385" s="26" t="str">
        <f>IFERROR(INDEX(AV$11:AV$2000,_xlfn.AGGREGATE(15,6,(ROW(AV$11:AV$2000)-ROW(AV$11)+1)/($AU$11:$AU$2000=$DY$8),ROWS(DZ$11:DZ385))),"")</f>
        <v/>
      </c>
      <c r="EA385" s="26" t="str">
        <f>IFERROR(INDEX(AW$11:AW$2000,_xlfn.AGGREGATE(15,6,(ROW(AW$11:AW$2000)-ROW(AW$11)+1)/($AU$11:$AU$2000=$DY$8),ROWS(EA$11:EA385))),"")</f>
        <v/>
      </c>
      <c r="EB385" s="26" t="str">
        <f>IFERROR(INDEX(AX$11:AX$2000,_xlfn.AGGREGATE(15,6,(ROW(AX$11:AX$2000)-ROW(AX$11)+1)/($AU$11:$AU$2000=$DY$8),ROWS(EB$11:EB385))),"")</f>
        <v/>
      </c>
      <c r="EC385" s="26" t="str">
        <f>IFERROR(INDEX(AY$11:AY$2000,_xlfn.AGGREGATE(15,6,(ROW(AY$11:AY$2000)-ROW(AY$11)+1)/($AU$11:$AU$2000=$DY$8),ROWS(EC$11:EC385))),"")</f>
        <v/>
      </c>
      <c r="ED385" s="26" t="str">
        <f>IFERROR(INDEX(AZ$11:AZ$2000,_xlfn.AGGREGATE(15,6,(ROW(AZ$11:AZ$2000)-ROW(AZ$11)+1)/($AU$11:$AU$2000=$DY$8),ROWS(ED$11:ED385))),"")</f>
        <v/>
      </c>
      <c r="EE385" s="26" t="str">
        <f>IFERROR(INDEX(BA$11:BA$2000,_xlfn.AGGREGATE(15,6,(ROW(BA$11:BA$2000)-ROW(BA$11)+1)/($AU$11:$AU$2000=$DY$8),ROWS(EE$11:EE385))),"")</f>
        <v/>
      </c>
      <c r="EF385" s="26" t="str">
        <f>IFERROR(INDEX(BB$11:BB$2000,_xlfn.AGGREGATE(15,6,(ROW(BB$11:BB$2000)-ROW(BB$11)+1)/($AU$11:$AU$2000=$DY$8),ROWS(EF$11:EF385))),"")</f>
        <v/>
      </c>
      <c r="EG385" s="26" t="str">
        <f>IFERROR(INDEX(BC$11:BC$2000,_xlfn.AGGREGATE(15,6,(ROW(BC$11:BC$2000)-ROW(BC$11)+1)/($AU$11:$AU$2000=$DY$8),ROWS(EG$11:EG385))),"")</f>
        <v/>
      </c>
      <c r="EH385" s="26" t="str">
        <f>IFERROR(INDEX(BD$11:BD$2000,_xlfn.AGGREGATE(15,6,(ROW(BD$11:BD$2000)-ROW(BD$11)+1)/($AU$11:$AU$2000=$DY$8),ROWS(EH$11:EH385))),"")</f>
        <v/>
      </c>
      <c r="EI385" s="26" t="str">
        <f>IFERROR(INDEX(BE$11:BE$2000,_xlfn.AGGREGATE(15,6,(ROW(BE$11:BE$2000)-ROW(BE$11)+1)/($AU$11:$AU$2000=$DY$8),ROWS(EI$11:EI385))),"")</f>
        <v/>
      </c>
      <c r="EJ385" s="26" t="str">
        <f>IFERROR(INDEX(BF$11:BF$2000,_xlfn.AGGREGATE(15,6,(ROW(BF$11:BF$2000)-ROW(BF$11)+1)/($AU$11:$AU$2000=$DY$8),ROWS(EJ$11:EJ385))),"")</f>
        <v/>
      </c>
      <c r="EK385" s="26" t="str">
        <f>IFERROR(INDEX(BG$11:BG$2000,_xlfn.AGGREGATE(15,6,(ROW(BG$11:BG$2000)-ROW(BG$11)+1)/($AU$11:$AU$2000=$DY$8),ROWS(EK$11:EK385))),"")</f>
        <v/>
      </c>
      <c r="EL385" s="26" t="str">
        <f>IFERROR(INDEX(BH$11:BH$2000,_xlfn.AGGREGATE(15,6,(ROW(BH$11:BH$2000)-ROW(BH$11)+1)/($AU$11:$AU$2000=$DY$8),ROWS(EL$11:EL385))),"")</f>
        <v/>
      </c>
      <c r="EM385" s="26" t="str">
        <f>IFERROR(INDEX(BI$11:BI$2000,_xlfn.AGGREGATE(15,6,(ROW(BI$11:BI$2000)-ROW(BI$11)+1)/($AU$11:$AU$2000=$DY$8),ROWS(EM$11:EM385))),"")</f>
        <v/>
      </c>
      <c r="EN385" s="26" t="str">
        <f>IFERROR(INDEX(BJ$11:BJ$2000,_xlfn.AGGREGATE(15,6,(ROW(BJ$11:BJ$2000)-ROW(BJ$11)+1)/($AU$11:$AU$2000=$DY$8),ROWS(EN$11:EN385))),"")</f>
        <v/>
      </c>
      <c r="EO385" s="26" t="str">
        <f>IFERROR(INDEX(BK$11:BK$2000,_xlfn.AGGREGATE(15,6,(ROW(BK$11:BK$2000)-ROW(BK$11)+1)/($AU$11:$AU$2000=$DY$8),ROWS(EO$11:EO385))),"")</f>
        <v/>
      </c>
      <c r="EP385" s="26" t="str">
        <f>IFERROR(INDEX(BL$11:BL$2000,_xlfn.AGGREGATE(15,6,(ROW(BL$11:BL$2000)-ROW(BL$11)+1)/($AU$11:$AU$2000=$DY$8),ROWS(EP$11:EP385))),"")</f>
        <v/>
      </c>
      <c r="EQ385" s="26" t="str">
        <f>IFERROR(INDEX(BM$11:BM$2000,_xlfn.AGGREGATE(15,6,(ROW(BM$11:BM$2000)-ROW(BM$11)+1)/($AU$11:$AU$2000=$DY$8),ROWS(EQ$11:EQ385))),"")</f>
        <v/>
      </c>
      <c r="ER385" s="26" t="str">
        <f>IFERROR(INDEX(BN$11:BN$2000,_xlfn.AGGREGATE(15,6,(ROW(BN$11:BN$2000)-ROW(BN$11)+1)/($AU$11:$AU$2000=$DY$8),ROWS(ER$11:ER385))),"")</f>
        <v/>
      </c>
      <c r="ES385" s="26" t="str">
        <f>IFERROR(INDEX(BO$11:BO$2000,_xlfn.AGGREGATE(15,6,(ROW(BO$11:BO$2000)-ROW(BO$11)+1)/($AU$11:$AU$2000=$DY$8),ROWS(ES$11:ES385))),"")</f>
        <v/>
      </c>
      <c r="ET385" s="63" t="str">
        <f>IFERROR(INDEX(BP$11:BP$2000,_xlfn.AGGREGATE(15,6,(ROW(BP$11:BP$2000)-ROW(BP$11)+1)/($AU$11:$AU$2000=$DY$8),ROWS(ET$11:ET385))),"")</f>
        <v/>
      </c>
      <c r="EU385" s="25"/>
    </row>
    <row r="386" spans="14:151" x14ac:dyDescent="0.3">
      <c r="N386" s="2"/>
      <c r="O386" s="25"/>
      <c r="P386" s="25"/>
      <c r="Q386" s="25"/>
      <c r="R386" s="25"/>
      <c r="S386" s="25"/>
      <c r="T386" s="25"/>
      <c r="U386" s="25"/>
      <c r="V386" s="2"/>
      <c r="W386" s="2"/>
      <c r="X386" s="2"/>
      <c r="Y386" s="25"/>
      <c r="Z386" s="25"/>
      <c r="AA386" s="25"/>
      <c r="AB386" s="2"/>
      <c r="AC386" s="25"/>
      <c r="AD386" s="25"/>
      <c r="AE386" s="25"/>
      <c r="AF386" s="25"/>
      <c r="AG386" s="25"/>
      <c r="AH386" s="25"/>
      <c r="AI386" s="25"/>
      <c r="AJ386" s="25"/>
      <c r="AK386" s="25"/>
      <c r="AL386" s="25"/>
      <c r="AM386" s="25"/>
      <c r="AN386" s="25"/>
      <c r="AO386" s="25"/>
      <c r="AP386" s="25"/>
      <c r="AQ386" s="25"/>
      <c r="AR386" s="142"/>
      <c r="AS386" s="1">
        <v>25</v>
      </c>
      <c r="AT386" s="25" t="s">
        <v>122</v>
      </c>
      <c r="AU386" s="4" t="str">
        <f t="shared" si="500"/>
        <v>FAIL</v>
      </c>
      <c r="AV386" s="26">
        <v>3</v>
      </c>
      <c r="AW386" s="26">
        <v>1</v>
      </c>
      <c r="AX386" s="26">
        <v>1</v>
      </c>
      <c r="AY386" s="26">
        <v>3</v>
      </c>
      <c r="AZ386" s="26">
        <v>3</v>
      </c>
      <c r="BA386" s="26">
        <v>1</v>
      </c>
      <c r="BB386" s="26">
        <v>1</v>
      </c>
      <c r="BC386" s="26">
        <v>3</v>
      </c>
      <c r="BD386" s="25">
        <f t="shared" si="501"/>
        <v>221</v>
      </c>
      <c r="BE386" s="25">
        <f t="shared" si="501"/>
        <v>246</v>
      </c>
      <c r="BF386" s="25">
        <f t="shared" si="501"/>
        <v>271</v>
      </c>
      <c r="BG386" s="30">
        <f t="shared" si="501"/>
        <v>25</v>
      </c>
      <c r="BH386" s="25"/>
      <c r="BI386" s="138">
        <f t="shared" si="502"/>
        <v>271</v>
      </c>
      <c r="BJ386" s="138">
        <f t="shared" si="503"/>
        <v>492</v>
      </c>
      <c r="BK386" s="138">
        <f t="shared" si="504"/>
        <v>713</v>
      </c>
      <c r="BL386" s="138">
        <f t="shared" si="505"/>
        <v>984</v>
      </c>
      <c r="BM386" s="138">
        <f t="shared" si="506"/>
        <v>1255</v>
      </c>
      <c r="BN386" s="138">
        <f t="shared" si="507"/>
        <v>1476</v>
      </c>
      <c r="BO386" s="138">
        <f t="shared" si="508"/>
        <v>1697</v>
      </c>
      <c r="BP386" s="138">
        <f t="shared" si="509"/>
        <v>0</v>
      </c>
      <c r="BQ386" s="25"/>
      <c r="BR386" s="26" t="str">
        <f t="shared" si="492"/>
        <v>yes3</v>
      </c>
      <c r="BS386" s="26" t="str">
        <f t="shared" si="462"/>
        <v>Int</v>
      </c>
      <c r="BT386" s="25"/>
      <c r="BU386" s="25"/>
      <c r="BV386" s="1">
        <f t="shared" si="520"/>
        <v>0</v>
      </c>
      <c r="BW386" s="1">
        <f t="shared" si="520"/>
        <v>0</v>
      </c>
      <c r="BX386" s="1">
        <f t="shared" si="520"/>
        <v>0</v>
      </c>
      <c r="BY386" s="1">
        <f t="shared" si="520"/>
        <v>0</v>
      </c>
      <c r="BZ386" s="1">
        <f t="shared" si="520"/>
        <v>0</v>
      </c>
      <c r="CA386" s="1">
        <f t="shared" si="520"/>
        <v>0</v>
      </c>
      <c r="CB386" s="1">
        <f t="shared" si="520"/>
        <v>0</v>
      </c>
      <c r="CC386" s="1">
        <f t="shared" si="520"/>
        <v>0</v>
      </c>
      <c r="CD386" s="1">
        <f t="shared" si="520"/>
        <v>0</v>
      </c>
      <c r="CE386" s="1">
        <f t="shared" si="520"/>
        <v>0</v>
      </c>
      <c r="CF386" s="1">
        <f t="shared" si="521"/>
        <v>0</v>
      </c>
      <c r="CG386" s="1">
        <f t="shared" si="521"/>
        <v>0</v>
      </c>
      <c r="CH386" s="1">
        <f t="shared" si="521"/>
        <v>1</v>
      </c>
      <c r="CI386" s="1">
        <f t="shared" si="521"/>
        <v>0</v>
      </c>
      <c r="CJ386" s="1">
        <f t="shared" si="521"/>
        <v>0</v>
      </c>
      <c r="CK386" s="1">
        <f t="shared" si="521"/>
        <v>0</v>
      </c>
      <c r="CL386" s="1">
        <f t="shared" si="521"/>
        <v>0</v>
      </c>
      <c r="CM386" s="1">
        <f t="shared" si="521"/>
        <v>0</v>
      </c>
      <c r="CN386" s="1">
        <f t="shared" si="521"/>
        <v>0</v>
      </c>
      <c r="CO386" s="1">
        <f t="shared" si="521"/>
        <v>0</v>
      </c>
      <c r="CP386" s="1">
        <f t="shared" si="522"/>
        <v>0</v>
      </c>
      <c r="CQ386" s="1">
        <f t="shared" si="522"/>
        <v>0</v>
      </c>
      <c r="CR386" s="1">
        <f t="shared" si="522"/>
        <v>0</v>
      </c>
      <c r="CS386" s="1">
        <f t="shared" si="522"/>
        <v>0</v>
      </c>
      <c r="CT386" s="1">
        <f t="shared" si="522"/>
        <v>0</v>
      </c>
      <c r="CU386" s="1">
        <f t="shared" si="522"/>
        <v>0</v>
      </c>
      <c r="CV386" s="1">
        <f t="shared" si="522"/>
        <v>0</v>
      </c>
      <c r="CW386" s="1">
        <f t="shared" si="522"/>
        <v>0</v>
      </c>
      <c r="CX386" s="1">
        <f t="shared" si="522"/>
        <v>0</v>
      </c>
      <c r="CY386" s="1">
        <f t="shared" si="522"/>
        <v>0</v>
      </c>
      <c r="CZ386" s="1">
        <f t="shared" si="523"/>
        <v>0</v>
      </c>
      <c r="DA386" s="1">
        <f t="shared" si="523"/>
        <v>0</v>
      </c>
      <c r="DB386" s="1">
        <f t="shared" si="523"/>
        <v>0</v>
      </c>
      <c r="DC386" s="1">
        <f t="shared" si="523"/>
        <v>0</v>
      </c>
      <c r="DD386" s="1">
        <f t="shared" si="523"/>
        <v>0</v>
      </c>
      <c r="DE386" s="1">
        <f t="shared" si="523"/>
        <v>0</v>
      </c>
      <c r="DF386" s="1">
        <f t="shared" si="523"/>
        <v>0</v>
      </c>
      <c r="DG386" s="1">
        <f t="shared" si="523"/>
        <v>0</v>
      </c>
      <c r="DH386" s="1">
        <f t="shared" si="523"/>
        <v>0</v>
      </c>
      <c r="DI386" s="1">
        <f t="shared" si="523"/>
        <v>0</v>
      </c>
      <c r="DJ386" s="1">
        <f t="shared" si="524"/>
        <v>0</v>
      </c>
      <c r="DK386" s="1">
        <f t="shared" si="524"/>
        <v>0</v>
      </c>
      <c r="DL386" s="1">
        <f t="shared" si="524"/>
        <v>0</v>
      </c>
      <c r="DM386" s="1">
        <f t="shared" si="524"/>
        <v>0</v>
      </c>
      <c r="DN386" s="1">
        <f t="shared" si="524"/>
        <v>0</v>
      </c>
      <c r="DO386" s="1">
        <f t="shared" si="524"/>
        <v>0</v>
      </c>
      <c r="DP386" s="25"/>
      <c r="DS386" s="26"/>
      <c r="DT386" s="26"/>
      <c r="DU386" s="142"/>
      <c r="DV386" s="26"/>
      <c r="DW386" s="48">
        <v>373</v>
      </c>
      <c r="DX386" s="26" t="str">
        <f>IFERROR(INDEX(AT$11:AT$2000,_xlfn.AGGREGATE(15,6,(ROW(AT$11:AT$2000)-ROW(AT$11)+1)/($AU$11:$AU$2000=$DY$8),ROWS(DX$11:DX386))),"")</f>
        <v/>
      </c>
      <c r="DY386" s="4" t="str">
        <f>IFERROR(INDEX(AU$11:AU$2000,_xlfn.AGGREGATE(15,6,(ROW(AU$11:AU$2000)-ROW(AU$11)+1)/($AU$11:$AU$2000=$DY$8),ROWS(DY$11:DY386))),"")</f>
        <v/>
      </c>
      <c r="DZ386" s="26" t="str">
        <f>IFERROR(INDEX(AV$11:AV$2000,_xlfn.AGGREGATE(15,6,(ROW(AV$11:AV$2000)-ROW(AV$11)+1)/($AU$11:$AU$2000=$DY$8),ROWS(DZ$11:DZ386))),"")</f>
        <v/>
      </c>
      <c r="EA386" s="26" t="str">
        <f>IFERROR(INDEX(AW$11:AW$2000,_xlfn.AGGREGATE(15,6,(ROW(AW$11:AW$2000)-ROW(AW$11)+1)/($AU$11:$AU$2000=$DY$8),ROWS(EA$11:EA386))),"")</f>
        <v/>
      </c>
      <c r="EB386" s="26" t="str">
        <f>IFERROR(INDEX(AX$11:AX$2000,_xlfn.AGGREGATE(15,6,(ROW(AX$11:AX$2000)-ROW(AX$11)+1)/($AU$11:$AU$2000=$DY$8),ROWS(EB$11:EB386))),"")</f>
        <v/>
      </c>
      <c r="EC386" s="26" t="str">
        <f>IFERROR(INDEX(AY$11:AY$2000,_xlfn.AGGREGATE(15,6,(ROW(AY$11:AY$2000)-ROW(AY$11)+1)/($AU$11:$AU$2000=$DY$8),ROWS(EC$11:EC386))),"")</f>
        <v/>
      </c>
      <c r="ED386" s="26" t="str">
        <f>IFERROR(INDEX(AZ$11:AZ$2000,_xlfn.AGGREGATE(15,6,(ROW(AZ$11:AZ$2000)-ROW(AZ$11)+1)/($AU$11:$AU$2000=$DY$8),ROWS(ED$11:ED386))),"")</f>
        <v/>
      </c>
      <c r="EE386" s="26" t="str">
        <f>IFERROR(INDEX(BA$11:BA$2000,_xlfn.AGGREGATE(15,6,(ROW(BA$11:BA$2000)-ROW(BA$11)+1)/($AU$11:$AU$2000=$DY$8),ROWS(EE$11:EE386))),"")</f>
        <v/>
      </c>
      <c r="EF386" s="26" t="str">
        <f>IFERROR(INDEX(BB$11:BB$2000,_xlfn.AGGREGATE(15,6,(ROW(BB$11:BB$2000)-ROW(BB$11)+1)/($AU$11:$AU$2000=$DY$8),ROWS(EF$11:EF386))),"")</f>
        <v/>
      </c>
      <c r="EG386" s="26" t="str">
        <f>IFERROR(INDEX(BC$11:BC$2000,_xlfn.AGGREGATE(15,6,(ROW(BC$11:BC$2000)-ROW(BC$11)+1)/($AU$11:$AU$2000=$DY$8),ROWS(EG$11:EG386))),"")</f>
        <v/>
      </c>
      <c r="EH386" s="26" t="str">
        <f>IFERROR(INDEX(BD$11:BD$2000,_xlfn.AGGREGATE(15,6,(ROW(BD$11:BD$2000)-ROW(BD$11)+1)/($AU$11:$AU$2000=$DY$8),ROWS(EH$11:EH386))),"")</f>
        <v/>
      </c>
      <c r="EI386" s="26" t="str">
        <f>IFERROR(INDEX(BE$11:BE$2000,_xlfn.AGGREGATE(15,6,(ROW(BE$11:BE$2000)-ROW(BE$11)+1)/($AU$11:$AU$2000=$DY$8),ROWS(EI$11:EI386))),"")</f>
        <v/>
      </c>
      <c r="EJ386" s="26" t="str">
        <f>IFERROR(INDEX(BF$11:BF$2000,_xlfn.AGGREGATE(15,6,(ROW(BF$11:BF$2000)-ROW(BF$11)+1)/($AU$11:$AU$2000=$DY$8),ROWS(EJ$11:EJ386))),"")</f>
        <v/>
      </c>
      <c r="EK386" s="26" t="str">
        <f>IFERROR(INDEX(BG$11:BG$2000,_xlfn.AGGREGATE(15,6,(ROW(BG$11:BG$2000)-ROW(BG$11)+1)/($AU$11:$AU$2000=$DY$8),ROWS(EK$11:EK386))),"")</f>
        <v/>
      </c>
      <c r="EL386" s="26" t="str">
        <f>IFERROR(INDEX(BH$11:BH$2000,_xlfn.AGGREGATE(15,6,(ROW(BH$11:BH$2000)-ROW(BH$11)+1)/($AU$11:$AU$2000=$DY$8),ROWS(EL$11:EL386))),"")</f>
        <v/>
      </c>
      <c r="EM386" s="26" t="str">
        <f>IFERROR(INDEX(BI$11:BI$2000,_xlfn.AGGREGATE(15,6,(ROW(BI$11:BI$2000)-ROW(BI$11)+1)/($AU$11:$AU$2000=$DY$8),ROWS(EM$11:EM386))),"")</f>
        <v/>
      </c>
      <c r="EN386" s="26" t="str">
        <f>IFERROR(INDEX(BJ$11:BJ$2000,_xlfn.AGGREGATE(15,6,(ROW(BJ$11:BJ$2000)-ROW(BJ$11)+1)/($AU$11:$AU$2000=$DY$8),ROWS(EN$11:EN386))),"")</f>
        <v/>
      </c>
      <c r="EO386" s="26" t="str">
        <f>IFERROR(INDEX(BK$11:BK$2000,_xlfn.AGGREGATE(15,6,(ROW(BK$11:BK$2000)-ROW(BK$11)+1)/($AU$11:$AU$2000=$DY$8),ROWS(EO$11:EO386))),"")</f>
        <v/>
      </c>
      <c r="EP386" s="26" t="str">
        <f>IFERROR(INDEX(BL$11:BL$2000,_xlfn.AGGREGATE(15,6,(ROW(BL$11:BL$2000)-ROW(BL$11)+1)/($AU$11:$AU$2000=$DY$8),ROWS(EP$11:EP386))),"")</f>
        <v/>
      </c>
      <c r="EQ386" s="26" t="str">
        <f>IFERROR(INDEX(BM$11:BM$2000,_xlfn.AGGREGATE(15,6,(ROW(BM$11:BM$2000)-ROW(BM$11)+1)/($AU$11:$AU$2000=$DY$8),ROWS(EQ$11:EQ386))),"")</f>
        <v/>
      </c>
      <c r="ER386" s="26" t="str">
        <f>IFERROR(INDEX(BN$11:BN$2000,_xlfn.AGGREGATE(15,6,(ROW(BN$11:BN$2000)-ROW(BN$11)+1)/($AU$11:$AU$2000=$DY$8),ROWS(ER$11:ER386))),"")</f>
        <v/>
      </c>
      <c r="ES386" s="26" t="str">
        <f>IFERROR(INDEX(BO$11:BO$2000,_xlfn.AGGREGATE(15,6,(ROW(BO$11:BO$2000)-ROW(BO$11)+1)/($AU$11:$AU$2000=$DY$8),ROWS(ES$11:ES386))),"")</f>
        <v/>
      </c>
      <c r="ET386" s="63" t="str">
        <f>IFERROR(INDEX(BP$11:BP$2000,_xlfn.AGGREGATE(15,6,(ROW(BP$11:BP$2000)-ROW(BP$11)+1)/($AU$11:$AU$2000=$DY$8),ROWS(ET$11:ET386))),"")</f>
        <v/>
      </c>
      <c r="EU386" s="25"/>
    </row>
    <row r="387" spans="14:151" x14ac:dyDescent="0.3">
      <c r="N387" s="2"/>
      <c r="O387" s="25"/>
      <c r="P387" s="25"/>
      <c r="Q387" s="25"/>
      <c r="R387" s="25"/>
      <c r="S387" s="25"/>
      <c r="T387" s="25"/>
      <c r="U387" s="25"/>
      <c r="V387" s="2"/>
      <c r="W387" s="2"/>
      <c r="X387" s="2"/>
      <c r="Y387" s="25"/>
      <c r="Z387" s="25"/>
      <c r="AA387" s="25"/>
      <c r="AB387" s="2"/>
      <c r="AC387" s="25"/>
      <c r="AD387" s="25"/>
      <c r="AE387" s="25"/>
      <c r="AF387" s="25"/>
      <c r="AG387" s="25"/>
      <c r="AH387" s="25"/>
      <c r="AI387" s="25"/>
      <c r="AJ387" s="25"/>
      <c r="AK387" s="25"/>
      <c r="AL387" s="25"/>
      <c r="AM387" s="25"/>
      <c r="AN387" s="25"/>
      <c r="AO387" s="25"/>
      <c r="AP387" s="25"/>
      <c r="AQ387" s="25"/>
      <c r="AR387" s="142"/>
      <c r="AS387" s="1">
        <v>26</v>
      </c>
      <c r="AT387" s="25" t="s">
        <v>122</v>
      </c>
      <c r="AU387" s="4" t="str">
        <f t="shared" si="500"/>
        <v>FAIL</v>
      </c>
      <c r="AV387" s="26">
        <v>3</v>
      </c>
      <c r="AW387" s="26">
        <v>1</v>
      </c>
      <c r="AX387" s="26">
        <v>1</v>
      </c>
      <c r="AY387" s="26">
        <v>3</v>
      </c>
      <c r="AZ387" s="26">
        <v>3</v>
      </c>
      <c r="BA387" s="26">
        <v>1</v>
      </c>
      <c r="BB387" s="26">
        <v>1</v>
      </c>
      <c r="BC387" s="26">
        <v>3</v>
      </c>
      <c r="BD387" s="25">
        <f t="shared" si="501"/>
        <v>220</v>
      </c>
      <c r="BE387" s="25">
        <f t="shared" si="501"/>
        <v>246</v>
      </c>
      <c r="BF387" s="25">
        <f t="shared" si="501"/>
        <v>272</v>
      </c>
      <c r="BG387" s="30">
        <f t="shared" si="501"/>
        <v>26</v>
      </c>
      <c r="BH387" s="25"/>
      <c r="BI387" s="138">
        <f t="shared" si="502"/>
        <v>272</v>
      </c>
      <c r="BJ387" s="138">
        <f t="shared" si="503"/>
        <v>492</v>
      </c>
      <c r="BK387" s="138">
        <f t="shared" si="504"/>
        <v>712</v>
      </c>
      <c r="BL387" s="138">
        <f t="shared" si="505"/>
        <v>984</v>
      </c>
      <c r="BM387" s="138">
        <f t="shared" si="506"/>
        <v>1256</v>
      </c>
      <c r="BN387" s="138">
        <f t="shared" si="507"/>
        <v>1476</v>
      </c>
      <c r="BO387" s="138">
        <f t="shared" si="508"/>
        <v>1696</v>
      </c>
      <c r="BP387" s="138">
        <f t="shared" si="509"/>
        <v>0</v>
      </c>
      <c r="BQ387" s="25"/>
      <c r="BR387" s="26" t="str">
        <f t="shared" si="492"/>
        <v>yes3</v>
      </c>
      <c r="BS387" s="26" t="str">
        <f t="shared" si="462"/>
        <v>Int</v>
      </c>
      <c r="BT387" s="25"/>
      <c r="BU387" s="25"/>
      <c r="BV387" s="1">
        <f t="shared" si="520"/>
        <v>0</v>
      </c>
      <c r="BW387" s="1">
        <f t="shared" si="520"/>
        <v>0</v>
      </c>
      <c r="BX387" s="1">
        <f t="shared" si="520"/>
        <v>0</v>
      </c>
      <c r="BY387" s="1">
        <f t="shared" si="520"/>
        <v>0</v>
      </c>
      <c r="BZ387" s="1">
        <f t="shared" si="520"/>
        <v>0</v>
      </c>
      <c r="CA387" s="1">
        <f t="shared" si="520"/>
        <v>0</v>
      </c>
      <c r="CB387" s="1">
        <f t="shared" si="520"/>
        <v>0</v>
      </c>
      <c r="CC387" s="1">
        <f t="shared" si="520"/>
        <v>0</v>
      </c>
      <c r="CD387" s="1">
        <f t="shared" si="520"/>
        <v>0</v>
      </c>
      <c r="CE387" s="1">
        <f t="shared" si="520"/>
        <v>0</v>
      </c>
      <c r="CF387" s="1">
        <f t="shared" si="521"/>
        <v>0</v>
      </c>
      <c r="CG387" s="1">
        <f t="shared" si="521"/>
        <v>0</v>
      </c>
      <c r="CH387" s="1">
        <f t="shared" si="521"/>
        <v>1</v>
      </c>
      <c r="CI387" s="1">
        <f t="shared" si="521"/>
        <v>0</v>
      </c>
      <c r="CJ387" s="1">
        <f t="shared" si="521"/>
        <v>0</v>
      </c>
      <c r="CK387" s="1">
        <f t="shared" si="521"/>
        <v>0</v>
      </c>
      <c r="CL387" s="1">
        <f t="shared" si="521"/>
        <v>0</v>
      </c>
      <c r="CM387" s="1">
        <f t="shared" si="521"/>
        <v>0</v>
      </c>
      <c r="CN387" s="1">
        <f t="shared" si="521"/>
        <v>0</v>
      </c>
      <c r="CO387" s="1">
        <f t="shared" si="521"/>
        <v>0</v>
      </c>
      <c r="CP387" s="1">
        <f t="shared" si="522"/>
        <v>0</v>
      </c>
      <c r="CQ387" s="1">
        <f t="shared" si="522"/>
        <v>0</v>
      </c>
      <c r="CR387" s="1">
        <f t="shared" si="522"/>
        <v>0</v>
      </c>
      <c r="CS387" s="1">
        <f t="shared" si="522"/>
        <v>0</v>
      </c>
      <c r="CT387" s="1">
        <f t="shared" si="522"/>
        <v>0</v>
      </c>
      <c r="CU387" s="1">
        <f t="shared" si="522"/>
        <v>0</v>
      </c>
      <c r="CV387" s="1">
        <f t="shared" si="522"/>
        <v>0</v>
      </c>
      <c r="CW387" s="1">
        <f t="shared" si="522"/>
        <v>0</v>
      </c>
      <c r="CX387" s="1">
        <f t="shared" si="522"/>
        <v>0</v>
      </c>
      <c r="CY387" s="1">
        <f t="shared" si="522"/>
        <v>0</v>
      </c>
      <c r="CZ387" s="1">
        <f t="shared" si="523"/>
        <v>0</v>
      </c>
      <c r="DA387" s="1">
        <f t="shared" si="523"/>
        <v>0</v>
      </c>
      <c r="DB387" s="1">
        <f t="shared" si="523"/>
        <v>0</v>
      </c>
      <c r="DC387" s="1">
        <f t="shared" si="523"/>
        <v>0</v>
      </c>
      <c r="DD387" s="1">
        <f t="shared" si="523"/>
        <v>0</v>
      </c>
      <c r="DE387" s="1">
        <f t="shared" si="523"/>
        <v>0</v>
      </c>
      <c r="DF387" s="1">
        <f t="shared" si="523"/>
        <v>0</v>
      </c>
      <c r="DG387" s="1">
        <f t="shared" si="523"/>
        <v>0</v>
      </c>
      <c r="DH387" s="1">
        <f t="shared" si="523"/>
        <v>0</v>
      </c>
      <c r="DI387" s="1">
        <f t="shared" si="523"/>
        <v>0</v>
      </c>
      <c r="DJ387" s="1">
        <f t="shared" si="524"/>
        <v>0</v>
      </c>
      <c r="DK387" s="1">
        <f t="shared" si="524"/>
        <v>0</v>
      </c>
      <c r="DL387" s="1">
        <f t="shared" si="524"/>
        <v>0</v>
      </c>
      <c r="DM387" s="1">
        <f t="shared" si="524"/>
        <v>0</v>
      </c>
      <c r="DN387" s="1">
        <f t="shared" si="524"/>
        <v>0</v>
      </c>
      <c r="DO387" s="1">
        <f t="shared" si="524"/>
        <v>0</v>
      </c>
      <c r="DP387" s="25"/>
      <c r="DS387" s="26"/>
      <c r="DT387" s="26"/>
      <c r="DU387" s="142"/>
      <c r="DV387" s="26"/>
      <c r="DW387" s="48">
        <v>374</v>
      </c>
      <c r="DX387" s="26" t="str">
        <f>IFERROR(INDEX(AT$11:AT$2000,_xlfn.AGGREGATE(15,6,(ROW(AT$11:AT$2000)-ROW(AT$11)+1)/($AU$11:$AU$2000=$DY$8),ROWS(DX$11:DX387))),"")</f>
        <v/>
      </c>
      <c r="DY387" s="4" t="str">
        <f>IFERROR(INDEX(AU$11:AU$2000,_xlfn.AGGREGATE(15,6,(ROW(AU$11:AU$2000)-ROW(AU$11)+1)/($AU$11:$AU$2000=$DY$8),ROWS(DY$11:DY387))),"")</f>
        <v/>
      </c>
      <c r="DZ387" s="26" t="str">
        <f>IFERROR(INDEX(AV$11:AV$2000,_xlfn.AGGREGATE(15,6,(ROW(AV$11:AV$2000)-ROW(AV$11)+1)/($AU$11:$AU$2000=$DY$8),ROWS(DZ$11:DZ387))),"")</f>
        <v/>
      </c>
      <c r="EA387" s="26" t="str">
        <f>IFERROR(INDEX(AW$11:AW$2000,_xlfn.AGGREGATE(15,6,(ROW(AW$11:AW$2000)-ROW(AW$11)+1)/($AU$11:$AU$2000=$DY$8),ROWS(EA$11:EA387))),"")</f>
        <v/>
      </c>
      <c r="EB387" s="26" t="str">
        <f>IFERROR(INDEX(AX$11:AX$2000,_xlfn.AGGREGATE(15,6,(ROW(AX$11:AX$2000)-ROW(AX$11)+1)/($AU$11:$AU$2000=$DY$8),ROWS(EB$11:EB387))),"")</f>
        <v/>
      </c>
      <c r="EC387" s="26" t="str">
        <f>IFERROR(INDEX(AY$11:AY$2000,_xlfn.AGGREGATE(15,6,(ROW(AY$11:AY$2000)-ROW(AY$11)+1)/($AU$11:$AU$2000=$DY$8),ROWS(EC$11:EC387))),"")</f>
        <v/>
      </c>
      <c r="ED387" s="26" t="str">
        <f>IFERROR(INDEX(AZ$11:AZ$2000,_xlfn.AGGREGATE(15,6,(ROW(AZ$11:AZ$2000)-ROW(AZ$11)+1)/($AU$11:$AU$2000=$DY$8),ROWS(ED$11:ED387))),"")</f>
        <v/>
      </c>
      <c r="EE387" s="26" t="str">
        <f>IFERROR(INDEX(BA$11:BA$2000,_xlfn.AGGREGATE(15,6,(ROW(BA$11:BA$2000)-ROW(BA$11)+1)/($AU$11:$AU$2000=$DY$8),ROWS(EE$11:EE387))),"")</f>
        <v/>
      </c>
      <c r="EF387" s="26" t="str">
        <f>IFERROR(INDEX(BB$11:BB$2000,_xlfn.AGGREGATE(15,6,(ROW(BB$11:BB$2000)-ROW(BB$11)+1)/($AU$11:$AU$2000=$DY$8),ROWS(EF$11:EF387))),"")</f>
        <v/>
      </c>
      <c r="EG387" s="26" t="str">
        <f>IFERROR(INDEX(BC$11:BC$2000,_xlfn.AGGREGATE(15,6,(ROW(BC$11:BC$2000)-ROW(BC$11)+1)/($AU$11:$AU$2000=$DY$8),ROWS(EG$11:EG387))),"")</f>
        <v/>
      </c>
      <c r="EH387" s="26" t="str">
        <f>IFERROR(INDEX(BD$11:BD$2000,_xlfn.AGGREGATE(15,6,(ROW(BD$11:BD$2000)-ROW(BD$11)+1)/($AU$11:$AU$2000=$DY$8),ROWS(EH$11:EH387))),"")</f>
        <v/>
      </c>
      <c r="EI387" s="26" t="str">
        <f>IFERROR(INDEX(BE$11:BE$2000,_xlfn.AGGREGATE(15,6,(ROW(BE$11:BE$2000)-ROW(BE$11)+1)/($AU$11:$AU$2000=$DY$8),ROWS(EI$11:EI387))),"")</f>
        <v/>
      </c>
      <c r="EJ387" s="26" t="str">
        <f>IFERROR(INDEX(BF$11:BF$2000,_xlfn.AGGREGATE(15,6,(ROW(BF$11:BF$2000)-ROW(BF$11)+1)/($AU$11:$AU$2000=$DY$8),ROWS(EJ$11:EJ387))),"")</f>
        <v/>
      </c>
      <c r="EK387" s="26" t="str">
        <f>IFERROR(INDEX(BG$11:BG$2000,_xlfn.AGGREGATE(15,6,(ROW(BG$11:BG$2000)-ROW(BG$11)+1)/($AU$11:$AU$2000=$DY$8),ROWS(EK$11:EK387))),"")</f>
        <v/>
      </c>
      <c r="EL387" s="26" t="str">
        <f>IFERROR(INDEX(BH$11:BH$2000,_xlfn.AGGREGATE(15,6,(ROW(BH$11:BH$2000)-ROW(BH$11)+1)/($AU$11:$AU$2000=$DY$8),ROWS(EL$11:EL387))),"")</f>
        <v/>
      </c>
      <c r="EM387" s="26" t="str">
        <f>IFERROR(INDEX(BI$11:BI$2000,_xlfn.AGGREGATE(15,6,(ROW(BI$11:BI$2000)-ROW(BI$11)+1)/($AU$11:$AU$2000=$DY$8),ROWS(EM$11:EM387))),"")</f>
        <v/>
      </c>
      <c r="EN387" s="26" t="str">
        <f>IFERROR(INDEX(BJ$11:BJ$2000,_xlfn.AGGREGATE(15,6,(ROW(BJ$11:BJ$2000)-ROW(BJ$11)+1)/($AU$11:$AU$2000=$DY$8),ROWS(EN$11:EN387))),"")</f>
        <v/>
      </c>
      <c r="EO387" s="26" t="str">
        <f>IFERROR(INDEX(BK$11:BK$2000,_xlfn.AGGREGATE(15,6,(ROW(BK$11:BK$2000)-ROW(BK$11)+1)/($AU$11:$AU$2000=$DY$8),ROWS(EO$11:EO387))),"")</f>
        <v/>
      </c>
      <c r="EP387" s="26" t="str">
        <f>IFERROR(INDEX(BL$11:BL$2000,_xlfn.AGGREGATE(15,6,(ROW(BL$11:BL$2000)-ROW(BL$11)+1)/($AU$11:$AU$2000=$DY$8),ROWS(EP$11:EP387))),"")</f>
        <v/>
      </c>
      <c r="EQ387" s="26" t="str">
        <f>IFERROR(INDEX(BM$11:BM$2000,_xlfn.AGGREGATE(15,6,(ROW(BM$11:BM$2000)-ROW(BM$11)+1)/($AU$11:$AU$2000=$DY$8),ROWS(EQ$11:EQ387))),"")</f>
        <v/>
      </c>
      <c r="ER387" s="26" t="str">
        <f>IFERROR(INDEX(BN$11:BN$2000,_xlfn.AGGREGATE(15,6,(ROW(BN$11:BN$2000)-ROW(BN$11)+1)/($AU$11:$AU$2000=$DY$8),ROWS(ER$11:ER387))),"")</f>
        <v/>
      </c>
      <c r="ES387" s="26" t="str">
        <f>IFERROR(INDEX(BO$11:BO$2000,_xlfn.AGGREGATE(15,6,(ROW(BO$11:BO$2000)-ROW(BO$11)+1)/($AU$11:$AU$2000=$DY$8),ROWS(ES$11:ES387))),"")</f>
        <v/>
      </c>
      <c r="ET387" s="63" t="str">
        <f>IFERROR(INDEX(BP$11:BP$2000,_xlfn.AGGREGATE(15,6,(ROW(BP$11:BP$2000)-ROW(BP$11)+1)/($AU$11:$AU$2000=$DY$8),ROWS(ET$11:ET387))),"")</f>
        <v/>
      </c>
      <c r="EU387" s="25"/>
    </row>
    <row r="388" spans="14:151" x14ac:dyDescent="0.3">
      <c r="N388" s="2"/>
      <c r="O388" s="25"/>
      <c r="P388" s="25"/>
      <c r="Q388" s="25"/>
      <c r="R388" s="25"/>
      <c r="S388" s="25"/>
      <c r="T388" s="25"/>
      <c r="U388" s="25"/>
      <c r="V388" s="2"/>
      <c r="W388" s="2"/>
      <c r="X388" s="2"/>
      <c r="Y388" s="25"/>
      <c r="Z388" s="25"/>
      <c r="AA388" s="25"/>
      <c r="AB388" s="2"/>
      <c r="AC388" s="25"/>
      <c r="AD388" s="25"/>
      <c r="AE388" s="25"/>
      <c r="AF388" s="25"/>
      <c r="AG388" s="25"/>
      <c r="AH388" s="25"/>
      <c r="AI388" s="25"/>
      <c r="AJ388" s="25"/>
      <c r="AK388" s="25"/>
      <c r="AL388" s="25"/>
      <c r="AM388" s="25"/>
      <c r="AN388" s="25"/>
      <c r="AO388" s="25"/>
      <c r="AP388" s="25"/>
      <c r="AQ388" s="25"/>
      <c r="AR388" s="142"/>
      <c r="AS388" s="1">
        <v>27</v>
      </c>
      <c r="AT388" s="25" t="s">
        <v>122</v>
      </c>
      <c r="AU388" s="4" t="str">
        <f t="shared" si="500"/>
        <v>FAIL</v>
      </c>
      <c r="AV388" s="26">
        <v>3</v>
      </c>
      <c r="AW388" s="26">
        <v>1</v>
      </c>
      <c r="AX388" s="26">
        <v>1</v>
      </c>
      <c r="AY388" s="26">
        <v>3</v>
      </c>
      <c r="AZ388" s="26">
        <v>3</v>
      </c>
      <c r="BA388" s="26">
        <v>1</v>
      </c>
      <c r="BB388" s="26">
        <v>1</v>
      </c>
      <c r="BC388" s="26">
        <v>3</v>
      </c>
      <c r="BD388" s="25">
        <f t="shared" si="501"/>
        <v>219</v>
      </c>
      <c r="BE388" s="25">
        <f t="shared" si="501"/>
        <v>246</v>
      </c>
      <c r="BF388" s="25">
        <f t="shared" si="501"/>
        <v>273</v>
      </c>
      <c r="BG388" s="30">
        <f t="shared" si="501"/>
        <v>27</v>
      </c>
      <c r="BH388" s="25"/>
      <c r="BI388" s="138">
        <f t="shared" si="502"/>
        <v>273</v>
      </c>
      <c r="BJ388" s="138">
        <f t="shared" si="503"/>
        <v>492</v>
      </c>
      <c r="BK388" s="138">
        <f t="shared" si="504"/>
        <v>711</v>
      </c>
      <c r="BL388" s="138">
        <f t="shared" si="505"/>
        <v>984</v>
      </c>
      <c r="BM388" s="138">
        <f t="shared" si="506"/>
        <v>1257</v>
      </c>
      <c r="BN388" s="138">
        <f t="shared" si="507"/>
        <v>1476</v>
      </c>
      <c r="BO388" s="138">
        <f t="shared" si="508"/>
        <v>1695</v>
      </c>
      <c r="BP388" s="138">
        <f t="shared" si="509"/>
        <v>0</v>
      </c>
      <c r="BQ388" s="25"/>
      <c r="BR388" s="26" t="str">
        <f t="shared" si="492"/>
        <v>yes3</v>
      </c>
      <c r="BS388" s="26" t="str">
        <f t="shared" si="462"/>
        <v>Int</v>
      </c>
      <c r="BT388" s="25"/>
      <c r="BU388" s="25"/>
      <c r="BV388" s="1">
        <f t="shared" si="520"/>
        <v>0</v>
      </c>
      <c r="BW388" s="1">
        <f t="shared" si="520"/>
        <v>0</v>
      </c>
      <c r="BX388" s="1">
        <f t="shared" si="520"/>
        <v>0</v>
      </c>
      <c r="BY388" s="1">
        <f t="shared" si="520"/>
        <v>0</v>
      </c>
      <c r="BZ388" s="1">
        <f t="shared" si="520"/>
        <v>0</v>
      </c>
      <c r="CA388" s="1">
        <f t="shared" si="520"/>
        <v>0</v>
      </c>
      <c r="CB388" s="1">
        <f t="shared" si="520"/>
        <v>0</v>
      </c>
      <c r="CC388" s="1">
        <f t="shared" si="520"/>
        <v>0</v>
      </c>
      <c r="CD388" s="1">
        <f t="shared" si="520"/>
        <v>0</v>
      </c>
      <c r="CE388" s="1">
        <f t="shared" si="520"/>
        <v>0</v>
      </c>
      <c r="CF388" s="1">
        <f t="shared" si="521"/>
        <v>0</v>
      </c>
      <c r="CG388" s="1">
        <f t="shared" si="521"/>
        <v>0</v>
      </c>
      <c r="CH388" s="1">
        <f t="shared" si="521"/>
        <v>1</v>
      </c>
      <c r="CI388" s="1">
        <f t="shared" si="521"/>
        <v>0</v>
      </c>
      <c r="CJ388" s="1">
        <f t="shared" si="521"/>
        <v>0</v>
      </c>
      <c r="CK388" s="1">
        <f t="shared" si="521"/>
        <v>0</v>
      </c>
      <c r="CL388" s="1">
        <f t="shared" si="521"/>
        <v>0</v>
      </c>
      <c r="CM388" s="1">
        <f t="shared" si="521"/>
        <v>0</v>
      </c>
      <c r="CN388" s="1">
        <f t="shared" si="521"/>
        <v>0</v>
      </c>
      <c r="CO388" s="1">
        <f t="shared" si="521"/>
        <v>0</v>
      </c>
      <c r="CP388" s="1">
        <f t="shared" si="522"/>
        <v>0</v>
      </c>
      <c r="CQ388" s="1">
        <f t="shared" si="522"/>
        <v>0</v>
      </c>
      <c r="CR388" s="1">
        <f t="shared" si="522"/>
        <v>0</v>
      </c>
      <c r="CS388" s="1">
        <f t="shared" si="522"/>
        <v>0</v>
      </c>
      <c r="CT388" s="1">
        <f t="shared" si="522"/>
        <v>0</v>
      </c>
      <c r="CU388" s="1">
        <f t="shared" si="522"/>
        <v>0</v>
      </c>
      <c r="CV388" s="1">
        <f t="shared" si="522"/>
        <v>0</v>
      </c>
      <c r="CW388" s="1">
        <f t="shared" si="522"/>
        <v>0</v>
      </c>
      <c r="CX388" s="1">
        <f t="shared" si="522"/>
        <v>0</v>
      </c>
      <c r="CY388" s="1">
        <f t="shared" si="522"/>
        <v>0</v>
      </c>
      <c r="CZ388" s="1">
        <f t="shared" si="523"/>
        <v>0</v>
      </c>
      <c r="DA388" s="1">
        <f t="shared" si="523"/>
        <v>0</v>
      </c>
      <c r="DB388" s="1">
        <f t="shared" si="523"/>
        <v>0</v>
      </c>
      <c r="DC388" s="1">
        <f t="shared" si="523"/>
        <v>0</v>
      </c>
      <c r="DD388" s="1">
        <f t="shared" si="523"/>
        <v>0</v>
      </c>
      <c r="DE388" s="1">
        <f t="shared" si="523"/>
        <v>0</v>
      </c>
      <c r="DF388" s="1">
        <f t="shared" si="523"/>
        <v>0</v>
      </c>
      <c r="DG388" s="1">
        <f t="shared" si="523"/>
        <v>0</v>
      </c>
      <c r="DH388" s="1">
        <f t="shared" si="523"/>
        <v>0</v>
      </c>
      <c r="DI388" s="1">
        <f t="shared" si="523"/>
        <v>0</v>
      </c>
      <c r="DJ388" s="1">
        <f t="shared" si="524"/>
        <v>0</v>
      </c>
      <c r="DK388" s="1">
        <f t="shared" si="524"/>
        <v>0</v>
      </c>
      <c r="DL388" s="1">
        <f t="shared" si="524"/>
        <v>0</v>
      </c>
      <c r="DM388" s="1">
        <f t="shared" si="524"/>
        <v>0</v>
      </c>
      <c r="DN388" s="1">
        <f t="shared" si="524"/>
        <v>0</v>
      </c>
      <c r="DO388" s="1">
        <f t="shared" si="524"/>
        <v>0</v>
      </c>
      <c r="DP388" s="25"/>
      <c r="DS388" s="26"/>
      <c r="DT388" s="26"/>
      <c r="DU388" s="142"/>
      <c r="DV388" s="26"/>
      <c r="DW388" s="48">
        <v>375</v>
      </c>
      <c r="DX388" s="26" t="str">
        <f>IFERROR(INDEX(AT$11:AT$2000,_xlfn.AGGREGATE(15,6,(ROW(AT$11:AT$2000)-ROW(AT$11)+1)/($AU$11:$AU$2000=$DY$8),ROWS(DX$11:DX388))),"")</f>
        <v/>
      </c>
      <c r="DY388" s="4" t="str">
        <f>IFERROR(INDEX(AU$11:AU$2000,_xlfn.AGGREGATE(15,6,(ROW(AU$11:AU$2000)-ROW(AU$11)+1)/($AU$11:$AU$2000=$DY$8),ROWS(DY$11:DY388))),"")</f>
        <v/>
      </c>
      <c r="DZ388" s="26" t="str">
        <f>IFERROR(INDEX(AV$11:AV$2000,_xlfn.AGGREGATE(15,6,(ROW(AV$11:AV$2000)-ROW(AV$11)+1)/($AU$11:$AU$2000=$DY$8),ROWS(DZ$11:DZ388))),"")</f>
        <v/>
      </c>
      <c r="EA388" s="26" t="str">
        <f>IFERROR(INDEX(AW$11:AW$2000,_xlfn.AGGREGATE(15,6,(ROW(AW$11:AW$2000)-ROW(AW$11)+1)/($AU$11:$AU$2000=$DY$8),ROWS(EA$11:EA388))),"")</f>
        <v/>
      </c>
      <c r="EB388" s="26" t="str">
        <f>IFERROR(INDEX(AX$11:AX$2000,_xlfn.AGGREGATE(15,6,(ROW(AX$11:AX$2000)-ROW(AX$11)+1)/($AU$11:$AU$2000=$DY$8),ROWS(EB$11:EB388))),"")</f>
        <v/>
      </c>
      <c r="EC388" s="26" t="str">
        <f>IFERROR(INDEX(AY$11:AY$2000,_xlfn.AGGREGATE(15,6,(ROW(AY$11:AY$2000)-ROW(AY$11)+1)/($AU$11:$AU$2000=$DY$8),ROWS(EC$11:EC388))),"")</f>
        <v/>
      </c>
      <c r="ED388" s="26" t="str">
        <f>IFERROR(INDEX(AZ$11:AZ$2000,_xlfn.AGGREGATE(15,6,(ROW(AZ$11:AZ$2000)-ROW(AZ$11)+1)/($AU$11:$AU$2000=$DY$8),ROWS(ED$11:ED388))),"")</f>
        <v/>
      </c>
      <c r="EE388" s="26" t="str">
        <f>IFERROR(INDEX(BA$11:BA$2000,_xlfn.AGGREGATE(15,6,(ROW(BA$11:BA$2000)-ROW(BA$11)+1)/($AU$11:$AU$2000=$DY$8),ROWS(EE$11:EE388))),"")</f>
        <v/>
      </c>
      <c r="EF388" s="26" t="str">
        <f>IFERROR(INDEX(BB$11:BB$2000,_xlfn.AGGREGATE(15,6,(ROW(BB$11:BB$2000)-ROW(BB$11)+1)/($AU$11:$AU$2000=$DY$8),ROWS(EF$11:EF388))),"")</f>
        <v/>
      </c>
      <c r="EG388" s="26" t="str">
        <f>IFERROR(INDEX(BC$11:BC$2000,_xlfn.AGGREGATE(15,6,(ROW(BC$11:BC$2000)-ROW(BC$11)+1)/($AU$11:$AU$2000=$DY$8),ROWS(EG$11:EG388))),"")</f>
        <v/>
      </c>
      <c r="EH388" s="26" t="str">
        <f>IFERROR(INDEX(BD$11:BD$2000,_xlfn.AGGREGATE(15,6,(ROW(BD$11:BD$2000)-ROW(BD$11)+1)/($AU$11:$AU$2000=$DY$8),ROWS(EH$11:EH388))),"")</f>
        <v/>
      </c>
      <c r="EI388" s="26" t="str">
        <f>IFERROR(INDEX(BE$11:BE$2000,_xlfn.AGGREGATE(15,6,(ROW(BE$11:BE$2000)-ROW(BE$11)+1)/($AU$11:$AU$2000=$DY$8),ROWS(EI$11:EI388))),"")</f>
        <v/>
      </c>
      <c r="EJ388" s="26" t="str">
        <f>IFERROR(INDEX(BF$11:BF$2000,_xlfn.AGGREGATE(15,6,(ROW(BF$11:BF$2000)-ROW(BF$11)+1)/($AU$11:$AU$2000=$DY$8),ROWS(EJ$11:EJ388))),"")</f>
        <v/>
      </c>
      <c r="EK388" s="26" t="str">
        <f>IFERROR(INDEX(BG$11:BG$2000,_xlfn.AGGREGATE(15,6,(ROW(BG$11:BG$2000)-ROW(BG$11)+1)/($AU$11:$AU$2000=$DY$8),ROWS(EK$11:EK388))),"")</f>
        <v/>
      </c>
      <c r="EL388" s="26" t="str">
        <f>IFERROR(INDEX(BH$11:BH$2000,_xlfn.AGGREGATE(15,6,(ROW(BH$11:BH$2000)-ROW(BH$11)+1)/($AU$11:$AU$2000=$DY$8),ROWS(EL$11:EL388))),"")</f>
        <v/>
      </c>
      <c r="EM388" s="26" t="str">
        <f>IFERROR(INDEX(BI$11:BI$2000,_xlfn.AGGREGATE(15,6,(ROW(BI$11:BI$2000)-ROW(BI$11)+1)/($AU$11:$AU$2000=$DY$8),ROWS(EM$11:EM388))),"")</f>
        <v/>
      </c>
      <c r="EN388" s="26" t="str">
        <f>IFERROR(INDEX(BJ$11:BJ$2000,_xlfn.AGGREGATE(15,6,(ROW(BJ$11:BJ$2000)-ROW(BJ$11)+1)/($AU$11:$AU$2000=$DY$8),ROWS(EN$11:EN388))),"")</f>
        <v/>
      </c>
      <c r="EO388" s="26" t="str">
        <f>IFERROR(INDEX(BK$11:BK$2000,_xlfn.AGGREGATE(15,6,(ROW(BK$11:BK$2000)-ROW(BK$11)+1)/($AU$11:$AU$2000=$DY$8),ROWS(EO$11:EO388))),"")</f>
        <v/>
      </c>
      <c r="EP388" s="26" t="str">
        <f>IFERROR(INDEX(BL$11:BL$2000,_xlfn.AGGREGATE(15,6,(ROW(BL$11:BL$2000)-ROW(BL$11)+1)/($AU$11:$AU$2000=$DY$8),ROWS(EP$11:EP388))),"")</f>
        <v/>
      </c>
      <c r="EQ388" s="26" t="str">
        <f>IFERROR(INDEX(BM$11:BM$2000,_xlfn.AGGREGATE(15,6,(ROW(BM$11:BM$2000)-ROW(BM$11)+1)/($AU$11:$AU$2000=$DY$8),ROWS(EQ$11:EQ388))),"")</f>
        <v/>
      </c>
      <c r="ER388" s="26" t="str">
        <f>IFERROR(INDEX(BN$11:BN$2000,_xlfn.AGGREGATE(15,6,(ROW(BN$11:BN$2000)-ROW(BN$11)+1)/($AU$11:$AU$2000=$DY$8),ROWS(ER$11:ER388))),"")</f>
        <v/>
      </c>
      <c r="ES388" s="26" t="str">
        <f>IFERROR(INDEX(BO$11:BO$2000,_xlfn.AGGREGATE(15,6,(ROW(BO$11:BO$2000)-ROW(BO$11)+1)/($AU$11:$AU$2000=$DY$8),ROWS(ES$11:ES388))),"")</f>
        <v/>
      </c>
      <c r="ET388" s="63" t="str">
        <f>IFERROR(INDEX(BP$11:BP$2000,_xlfn.AGGREGATE(15,6,(ROW(BP$11:BP$2000)-ROW(BP$11)+1)/($AU$11:$AU$2000=$DY$8),ROWS(ET$11:ET388))),"")</f>
        <v/>
      </c>
      <c r="EU388" s="25"/>
    </row>
    <row r="389" spans="14:151" x14ac:dyDescent="0.3">
      <c r="N389" s="2"/>
      <c r="O389" s="25"/>
      <c r="P389" s="25"/>
      <c r="Q389" s="25"/>
      <c r="R389" s="25"/>
      <c r="S389" s="25"/>
      <c r="T389" s="25"/>
      <c r="U389" s="25"/>
      <c r="V389" s="2"/>
      <c r="W389" s="2"/>
      <c r="X389" s="2"/>
      <c r="Y389" s="25"/>
      <c r="Z389" s="25"/>
      <c r="AA389" s="25"/>
      <c r="AB389" s="2"/>
      <c r="AC389" s="25"/>
      <c r="AD389" s="25"/>
      <c r="AE389" s="25"/>
      <c r="AF389" s="25"/>
      <c r="AG389" s="25"/>
      <c r="AH389" s="25"/>
      <c r="AI389" s="25"/>
      <c r="AJ389" s="25"/>
      <c r="AK389" s="25"/>
      <c r="AL389" s="25"/>
      <c r="AM389" s="25"/>
      <c r="AN389" s="25"/>
      <c r="AO389" s="25"/>
      <c r="AP389" s="25"/>
      <c r="AQ389" s="25"/>
      <c r="AR389" s="142"/>
      <c r="AS389" s="1">
        <v>28</v>
      </c>
      <c r="AT389" s="25" t="s">
        <v>122</v>
      </c>
      <c r="AU389" s="4" t="str">
        <f t="shared" si="500"/>
        <v>FAIL</v>
      </c>
      <c r="AV389" s="26">
        <v>3</v>
      </c>
      <c r="AW389" s="26">
        <v>1</v>
      </c>
      <c r="AX389" s="26">
        <v>1</v>
      </c>
      <c r="AY389" s="26">
        <v>3</v>
      </c>
      <c r="AZ389" s="26">
        <v>3</v>
      </c>
      <c r="BA389" s="26">
        <v>1</v>
      </c>
      <c r="BB389" s="26">
        <v>1</v>
      </c>
      <c r="BC389" s="26">
        <v>3</v>
      </c>
      <c r="BD389" s="25">
        <f t="shared" si="501"/>
        <v>218</v>
      </c>
      <c r="BE389" s="25">
        <f t="shared" si="501"/>
        <v>246</v>
      </c>
      <c r="BF389" s="25">
        <f t="shared" si="501"/>
        <v>274</v>
      </c>
      <c r="BG389" s="30">
        <f t="shared" si="501"/>
        <v>28</v>
      </c>
      <c r="BH389" s="25"/>
      <c r="BI389" s="138">
        <f t="shared" si="502"/>
        <v>274</v>
      </c>
      <c r="BJ389" s="138">
        <f t="shared" si="503"/>
        <v>492</v>
      </c>
      <c r="BK389" s="138">
        <f t="shared" si="504"/>
        <v>710</v>
      </c>
      <c r="BL389" s="138">
        <f t="shared" si="505"/>
        <v>984</v>
      </c>
      <c r="BM389" s="138">
        <f t="shared" si="506"/>
        <v>1258</v>
      </c>
      <c r="BN389" s="138">
        <f t="shared" si="507"/>
        <v>1476</v>
      </c>
      <c r="BO389" s="138">
        <f t="shared" si="508"/>
        <v>1694</v>
      </c>
      <c r="BP389" s="138">
        <f t="shared" si="509"/>
        <v>0</v>
      </c>
      <c r="BQ389" s="25"/>
      <c r="BR389" s="26" t="str">
        <f t="shared" si="492"/>
        <v>yes3</v>
      </c>
      <c r="BS389" s="26" t="str">
        <f t="shared" si="462"/>
        <v>Int</v>
      </c>
      <c r="BT389" s="25"/>
      <c r="BU389" s="25"/>
      <c r="BV389" s="1">
        <f t="shared" si="520"/>
        <v>0</v>
      </c>
      <c r="BW389" s="1">
        <f t="shared" si="520"/>
        <v>0</v>
      </c>
      <c r="BX389" s="1">
        <f t="shared" si="520"/>
        <v>0</v>
      </c>
      <c r="BY389" s="1">
        <f t="shared" si="520"/>
        <v>0</v>
      </c>
      <c r="BZ389" s="1">
        <f t="shared" si="520"/>
        <v>0</v>
      </c>
      <c r="CA389" s="1">
        <f t="shared" si="520"/>
        <v>0</v>
      </c>
      <c r="CB389" s="1">
        <f t="shared" si="520"/>
        <v>0</v>
      </c>
      <c r="CC389" s="1">
        <f t="shared" si="520"/>
        <v>0</v>
      </c>
      <c r="CD389" s="1">
        <f t="shared" si="520"/>
        <v>0</v>
      </c>
      <c r="CE389" s="1">
        <f t="shared" si="520"/>
        <v>0</v>
      </c>
      <c r="CF389" s="1">
        <f t="shared" si="521"/>
        <v>0</v>
      </c>
      <c r="CG389" s="1">
        <f t="shared" si="521"/>
        <v>0</v>
      </c>
      <c r="CH389" s="1">
        <f t="shared" si="521"/>
        <v>1</v>
      </c>
      <c r="CI389" s="1">
        <f t="shared" si="521"/>
        <v>0</v>
      </c>
      <c r="CJ389" s="1">
        <f t="shared" si="521"/>
        <v>0</v>
      </c>
      <c r="CK389" s="1">
        <f t="shared" si="521"/>
        <v>0</v>
      </c>
      <c r="CL389" s="1">
        <f t="shared" si="521"/>
        <v>0</v>
      </c>
      <c r="CM389" s="1">
        <f t="shared" si="521"/>
        <v>0</v>
      </c>
      <c r="CN389" s="1">
        <f t="shared" si="521"/>
        <v>0</v>
      </c>
      <c r="CO389" s="1">
        <f t="shared" si="521"/>
        <v>0</v>
      </c>
      <c r="CP389" s="1">
        <f t="shared" si="522"/>
        <v>0</v>
      </c>
      <c r="CQ389" s="1">
        <f t="shared" si="522"/>
        <v>0</v>
      </c>
      <c r="CR389" s="1">
        <f t="shared" si="522"/>
        <v>0</v>
      </c>
      <c r="CS389" s="1">
        <f t="shared" si="522"/>
        <v>0</v>
      </c>
      <c r="CT389" s="1">
        <f t="shared" si="522"/>
        <v>0</v>
      </c>
      <c r="CU389" s="1">
        <f t="shared" si="522"/>
        <v>0</v>
      </c>
      <c r="CV389" s="1">
        <f t="shared" si="522"/>
        <v>0</v>
      </c>
      <c r="CW389" s="1">
        <f t="shared" si="522"/>
        <v>0</v>
      </c>
      <c r="CX389" s="1">
        <f t="shared" si="522"/>
        <v>0</v>
      </c>
      <c r="CY389" s="1">
        <f t="shared" si="522"/>
        <v>0</v>
      </c>
      <c r="CZ389" s="1">
        <f t="shared" si="523"/>
        <v>0</v>
      </c>
      <c r="DA389" s="1">
        <f t="shared" si="523"/>
        <v>0</v>
      </c>
      <c r="DB389" s="1">
        <f t="shared" si="523"/>
        <v>0</v>
      </c>
      <c r="DC389" s="1">
        <f t="shared" si="523"/>
        <v>0</v>
      </c>
      <c r="DD389" s="1">
        <f t="shared" si="523"/>
        <v>0</v>
      </c>
      <c r="DE389" s="1">
        <f t="shared" si="523"/>
        <v>0</v>
      </c>
      <c r="DF389" s="1">
        <f t="shared" si="523"/>
        <v>0</v>
      </c>
      <c r="DG389" s="1">
        <f t="shared" si="523"/>
        <v>0</v>
      </c>
      <c r="DH389" s="1">
        <f t="shared" si="523"/>
        <v>0</v>
      </c>
      <c r="DI389" s="1">
        <f t="shared" si="523"/>
        <v>0</v>
      </c>
      <c r="DJ389" s="1">
        <f t="shared" si="524"/>
        <v>0</v>
      </c>
      <c r="DK389" s="1">
        <f t="shared" si="524"/>
        <v>0</v>
      </c>
      <c r="DL389" s="1">
        <f t="shared" si="524"/>
        <v>0</v>
      </c>
      <c r="DM389" s="1">
        <f t="shared" si="524"/>
        <v>0</v>
      </c>
      <c r="DN389" s="1">
        <f t="shared" si="524"/>
        <v>0</v>
      </c>
      <c r="DO389" s="1">
        <f t="shared" si="524"/>
        <v>0</v>
      </c>
      <c r="DP389" s="25"/>
      <c r="DS389" s="26"/>
      <c r="DT389" s="26"/>
      <c r="DU389" s="142"/>
      <c r="DV389" s="26"/>
      <c r="DW389" s="48">
        <v>376</v>
      </c>
      <c r="DX389" s="26" t="str">
        <f>IFERROR(INDEX(AT$11:AT$2000,_xlfn.AGGREGATE(15,6,(ROW(AT$11:AT$2000)-ROW(AT$11)+1)/($AU$11:$AU$2000=$DY$8),ROWS(DX$11:DX389))),"")</f>
        <v/>
      </c>
      <c r="DY389" s="4" t="str">
        <f>IFERROR(INDEX(AU$11:AU$2000,_xlfn.AGGREGATE(15,6,(ROW(AU$11:AU$2000)-ROW(AU$11)+1)/($AU$11:$AU$2000=$DY$8),ROWS(DY$11:DY389))),"")</f>
        <v/>
      </c>
      <c r="DZ389" s="26" t="str">
        <f>IFERROR(INDEX(AV$11:AV$2000,_xlfn.AGGREGATE(15,6,(ROW(AV$11:AV$2000)-ROW(AV$11)+1)/($AU$11:$AU$2000=$DY$8),ROWS(DZ$11:DZ389))),"")</f>
        <v/>
      </c>
      <c r="EA389" s="26" t="str">
        <f>IFERROR(INDEX(AW$11:AW$2000,_xlfn.AGGREGATE(15,6,(ROW(AW$11:AW$2000)-ROW(AW$11)+1)/($AU$11:$AU$2000=$DY$8),ROWS(EA$11:EA389))),"")</f>
        <v/>
      </c>
      <c r="EB389" s="26" t="str">
        <f>IFERROR(INDEX(AX$11:AX$2000,_xlfn.AGGREGATE(15,6,(ROW(AX$11:AX$2000)-ROW(AX$11)+1)/($AU$11:$AU$2000=$DY$8),ROWS(EB$11:EB389))),"")</f>
        <v/>
      </c>
      <c r="EC389" s="26" t="str">
        <f>IFERROR(INDEX(AY$11:AY$2000,_xlfn.AGGREGATE(15,6,(ROW(AY$11:AY$2000)-ROW(AY$11)+1)/($AU$11:$AU$2000=$DY$8),ROWS(EC$11:EC389))),"")</f>
        <v/>
      </c>
      <c r="ED389" s="26" t="str">
        <f>IFERROR(INDEX(AZ$11:AZ$2000,_xlfn.AGGREGATE(15,6,(ROW(AZ$11:AZ$2000)-ROW(AZ$11)+1)/($AU$11:$AU$2000=$DY$8),ROWS(ED$11:ED389))),"")</f>
        <v/>
      </c>
      <c r="EE389" s="26" t="str">
        <f>IFERROR(INDEX(BA$11:BA$2000,_xlfn.AGGREGATE(15,6,(ROW(BA$11:BA$2000)-ROW(BA$11)+1)/($AU$11:$AU$2000=$DY$8),ROWS(EE$11:EE389))),"")</f>
        <v/>
      </c>
      <c r="EF389" s="26" t="str">
        <f>IFERROR(INDEX(BB$11:BB$2000,_xlfn.AGGREGATE(15,6,(ROW(BB$11:BB$2000)-ROW(BB$11)+1)/($AU$11:$AU$2000=$DY$8),ROWS(EF$11:EF389))),"")</f>
        <v/>
      </c>
      <c r="EG389" s="26" t="str">
        <f>IFERROR(INDEX(BC$11:BC$2000,_xlfn.AGGREGATE(15,6,(ROW(BC$11:BC$2000)-ROW(BC$11)+1)/($AU$11:$AU$2000=$DY$8),ROWS(EG$11:EG389))),"")</f>
        <v/>
      </c>
      <c r="EH389" s="26" t="str">
        <f>IFERROR(INDEX(BD$11:BD$2000,_xlfn.AGGREGATE(15,6,(ROW(BD$11:BD$2000)-ROW(BD$11)+1)/($AU$11:$AU$2000=$DY$8),ROWS(EH$11:EH389))),"")</f>
        <v/>
      </c>
      <c r="EI389" s="26" t="str">
        <f>IFERROR(INDEX(BE$11:BE$2000,_xlfn.AGGREGATE(15,6,(ROW(BE$11:BE$2000)-ROW(BE$11)+1)/($AU$11:$AU$2000=$DY$8),ROWS(EI$11:EI389))),"")</f>
        <v/>
      </c>
      <c r="EJ389" s="26" t="str">
        <f>IFERROR(INDEX(BF$11:BF$2000,_xlfn.AGGREGATE(15,6,(ROW(BF$11:BF$2000)-ROW(BF$11)+1)/($AU$11:$AU$2000=$DY$8),ROWS(EJ$11:EJ389))),"")</f>
        <v/>
      </c>
      <c r="EK389" s="26" t="str">
        <f>IFERROR(INDEX(BG$11:BG$2000,_xlfn.AGGREGATE(15,6,(ROW(BG$11:BG$2000)-ROW(BG$11)+1)/($AU$11:$AU$2000=$DY$8),ROWS(EK$11:EK389))),"")</f>
        <v/>
      </c>
      <c r="EL389" s="26" t="str">
        <f>IFERROR(INDEX(BH$11:BH$2000,_xlfn.AGGREGATE(15,6,(ROW(BH$11:BH$2000)-ROW(BH$11)+1)/($AU$11:$AU$2000=$DY$8),ROWS(EL$11:EL389))),"")</f>
        <v/>
      </c>
      <c r="EM389" s="26" t="str">
        <f>IFERROR(INDEX(BI$11:BI$2000,_xlfn.AGGREGATE(15,6,(ROW(BI$11:BI$2000)-ROW(BI$11)+1)/($AU$11:$AU$2000=$DY$8),ROWS(EM$11:EM389))),"")</f>
        <v/>
      </c>
      <c r="EN389" s="26" t="str">
        <f>IFERROR(INDEX(BJ$11:BJ$2000,_xlfn.AGGREGATE(15,6,(ROW(BJ$11:BJ$2000)-ROW(BJ$11)+1)/($AU$11:$AU$2000=$DY$8),ROWS(EN$11:EN389))),"")</f>
        <v/>
      </c>
      <c r="EO389" s="26" t="str">
        <f>IFERROR(INDEX(BK$11:BK$2000,_xlfn.AGGREGATE(15,6,(ROW(BK$11:BK$2000)-ROW(BK$11)+1)/($AU$11:$AU$2000=$DY$8),ROWS(EO$11:EO389))),"")</f>
        <v/>
      </c>
      <c r="EP389" s="26" t="str">
        <f>IFERROR(INDEX(BL$11:BL$2000,_xlfn.AGGREGATE(15,6,(ROW(BL$11:BL$2000)-ROW(BL$11)+1)/($AU$11:$AU$2000=$DY$8),ROWS(EP$11:EP389))),"")</f>
        <v/>
      </c>
      <c r="EQ389" s="26" t="str">
        <f>IFERROR(INDEX(BM$11:BM$2000,_xlfn.AGGREGATE(15,6,(ROW(BM$11:BM$2000)-ROW(BM$11)+1)/($AU$11:$AU$2000=$DY$8),ROWS(EQ$11:EQ389))),"")</f>
        <v/>
      </c>
      <c r="ER389" s="26" t="str">
        <f>IFERROR(INDEX(BN$11:BN$2000,_xlfn.AGGREGATE(15,6,(ROW(BN$11:BN$2000)-ROW(BN$11)+1)/($AU$11:$AU$2000=$DY$8),ROWS(ER$11:ER389))),"")</f>
        <v/>
      </c>
      <c r="ES389" s="26" t="str">
        <f>IFERROR(INDEX(BO$11:BO$2000,_xlfn.AGGREGATE(15,6,(ROW(BO$11:BO$2000)-ROW(BO$11)+1)/($AU$11:$AU$2000=$DY$8),ROWS(ES$11:ES389))),"")</f>
        <v/>
      </c>
      <c r="ET389" s="63" t="str">
        <f>IFERROR(INDEX(BP$11:BP$2000,_xlfn.AGGREGATE(15,6,(ROW(BP$11:BP$2000)-ROW(BP$11)+1)/($AU$11:$AU$2000=$DY$8),ROWS(ET$11:ET389))),"")</f>
        <v/>
      </c>
      <c r="EU389" s="25"/>
    </row>
    <row r="390" spans="14:151" x14ac:dyDescent="0.3">
      <c r="N390" s="2"/>
      <c r="O390" s="25"/>
      <c r="P390" s="25"/>
      <c r="Q390" s="25"/>
      <c r="R390" s="25"/>
      <c r="S390" s="25"/>
      <c r="T390" s="25"/>
      <c r="U390" s="25"/>
      <c r="V390" s="2"/>
      <c r="W390" s="2"/>
      <c r="X390" s="2"/>
      <c r="Y390" s="25"/>
      <c r="Z390" s="25"/>
      <c r="AA390" s="25"/>
      <c r="AB390" s="2"/>
      <c r="AC390" s="25"/>
      <c r="AD390" s="25"/>
      <c r="AE390" s="25"/>
      <c r="AF390" s="25"/>
      <c r="AG390" s="25"/>
      <c r="AH390" s="25"/>
      <c r="AI390" s="25"/>
      <c r="AJ390" s="25"/>
      <c r="AK390" s="25"/>
      <c r="AL390" s="25"/>
      <c r="AM390" s="25"/>
      <c r="AN390" s="25"/>
      <c r="AO390" s="25"/>
      <c r="AP390" s="25"/>
      <c r="AQ390" s="25"/>
      <c r="AR390" s="142"/>
      <c r="AS390" s="1">
        <v>29</v>
      </c>
      <c r="AT390" s="25" t="s">
        <v>122</v>
      </c>
      <c r="AU390" s="4" t="str">
        <f t="shared" si="500"/>
        <v>FAIL</v>
      </c>
      <c r="AV390" s="26">
        <v>3</v>
      </c>
      <c r="AW390" s="26">
        <v>1</v>
      </c>
      <c r="AX390" s="26">
        <v>1</v>
      </c>
      <c r="AY390" s="26">
        <v>3</v>
      </c>
      <c r="AZ390" s="26">
        <v>3</v>
      </c>
      <c r="BA390" s="26">
        <v>1</v>
      </c>
      <c r="BB390" s="26">
        <v>1</v>
      </c>
      <c r="BC390" s="26">
        <v>3</v>
      </c>
      <c r="BD390" s="25">
        <f t="shared" si="501"/>
        <v>217</v>
      </c>
      <c r="BE390" s="25">
        <f t="shared" si="501"/>
        <v>246</v>
      </c>
      <c r="BF390" s="25">
        <f t="shared" si="501"/>
        <v>275</v>
      </c>
      <c r="BG390" s="30">
        <f t="shared" si="501"/>
        <v>29</v>
      </c>
      <c r="BH390" s="25"/>
      <c r="BI390" s="138">
        <f t="shared" si="502"/>
        <v>275</v>
      </c>
      <c r="BJ390" s="138">
        <f t="shared" si="503"/>
        <v>492</v>
      </c>
      <c r="BK390" s="138">
        <f t="shared" si="504"/>
        <v>709</v>
      </c>
      <c r="BL390" s="138">
        <f t="shared" si="505"/>
        <v>984</v>
      </c>
      <c r="BM390" s="138">
        <f t="shared" si="506"/>
        <v>1259</v>
      </c>
      <c r="BN390" s="138">
        <f t="shared" si="507"/>
        <v>1476</v>
      </c>
      <c r="BO390" s="138">
        <f t="shared" si="508"/>
        <v>1693</v>
      </c>
      <c r="BP390" s="138">
        <f t="shared" si="509"/>
        <v>0</v>
      </c>
      <c r="BQ390" s="25"/>
      <c r="BR390" s="26" t="str">
        <f t="shared" si="492"/>
        <v>yes3</v>
      </c>
      <c r="BS390" s="26" t="str">
        <f t="shared" si="462"/>
        <v>Int</v>
      </c>
      <c r="BT390" s="25"/>
      <c r="BU390" s="25"/>
      <c r="BV390" s="1">
        <f t="shared" si="520"/>
        <v>0</v>
      </c>
      <c r="BW390" s="1">
        <f t="shared" si="520"/>
        <v>0</v>
      </c>
      <c r="BX390" s="1">
        <f t="shared" si="520"/>
        <v>0</v>
      </c>
      <c r="BY390" s="1">
        <f t="shared" si="520"/>
        <v>0</v>
      </c>
      <c r="BZ390" s="1">
        <f t="shared" si="520"/>
        <v>0</v>
      </c>
      <c r="CA390" s="1">
        <f t="shared" si="520"/>
        <v>0</v>
      </c>
      <c r="CB390" s="1">
        <f t="shared" si="520"/>
        <v>0</v>
      </c>
      <c r="CC390" s="1">
        <f t="shared" si="520"/>
        <v>0</v>
      </c>
      <c r="CD390" s="1">
        <f t="shared" si="520"/>
        <v>0</v>
      </c>
      <c r="CE390" s="1">
        <f t="shared" si="520"/>
        <v>0</v>
      </c>
      <c r="CF390" s="1">
        <f t="shared" si="521"/>
        <v>0</v>
      </c>
      <c r="CG390" s="1">
        <f t="shared" si="521"/>
        <v>0</v>
      </c>
      <c r="CH390" s="1">
        <f t="shared" si="521"/>
        <v>1</v>
      </c>
      <c r="CI390" s="1">
        <f t="shared" si="521"/>
        <v>0</v>
      </c>
      <c r="CJ390" s="1">
        <f t="shared" si="521"/>
        <v>0</v>
      </c>
      <c r="CK390" s="1">
        <f t="shared" si="521"/>
        <v>0</v>
      </c>
      <c r="CL390" s="1">
        <f t="shared" si="521"/>
        <v>0</v>
      </c>
      <c r="CM390" s="1">
        <f t="shared" si="521"/>
        <v>0</v>
      </c>
      <c r="CN390" s="1">
        <f t="shared" si="521"/>
        <v>0</v>
      </c>
      <c r="CO390" s="1">
        <f t="shared" si="521"/>
        <v>0</v>
      </c>
      <c r="CP390" s="1">
        <f t="shared" si="522"/>
        <v>0</v>
      </c>
      <c r="CQ390" s="1">
        <f t="shared" si="522"/>
        <v>0</v>
      </c>
      <c r="CR390" s="1">
        <f t="shared" si="522"/>
        <v>0</v>
      </c>
      <c r="CS390" s="1">
        <f t="shared" si="522"/>
        <v>0</v>
      </c>
      <c r="CT390" s="1">
        <f t="shared" si="522"/>
        <v>0</v>
      </c>
      <c r="CU390" s="1">
        <f t="shared" si="522"/>
        <v>0</v>
      </c>
      <c r="CV390" s="1">
        <f t="shared" si="522"/>
        <v>0</v>
      </c>
      <c r="CW390" s="1">
        <f t="shared" si="522"/>
        <v>0</v>
      </c>
      <c r="CX390" s="1">
        <f t="shared" si="522"/>
        <v>0</v>
      </c>
      <c r="CY390" s="1">
        <f t="shared" si="522"/>
        <v>0</v>
      </c>
      <c r="CZ390" s="1">
        <f t="shared" si="523"/>
        <v>0</v>
      </c>
      <c r="DA390" s="1">
        <f t="shared" si="523"/>
        <v>0</v>
      </c>
      <c r="DB390" s="1">
        <f t="shared" si="523"/>
        <v>0</v>
      </c>
      <c r="DC390" s="1">
        <f t="shared" si="523"/>
        <v>0</v>
      </c>
      <c r="DD390" s="1">
        <f t="shared" si="523"/>
        <v>0</v>
      </c>
      <c r="DE390" s="1">
        <f t="shared" si="523"/>
        <v>0</v>
      </c>
      <c r="DF390" s="1">
        <f t="shared" si="523"/>
        <v>0</v>
      </c>
      <c r="DG390" s="1">
        <f t="shared" si="523"/>
        <v>0</v>
      </c>
      <c r="DH390" s="1">
        <f t="shared" si="523"/>
        <v>0</v>
      </c>
      <c r="DI390" s="1">
        <f t="shared" si="523"/>
        <v>0</v>
      </c>
      <c r="DJ390" s="1">
        <f t="shared" si="524"/>
        <v>0</v>
      </c>
      <c r="DK390" s="1">
        <f t="shared" si="524"/>
        <v>0</v>
      </c>
      <c r="DL390" s="1">
        <f t="shared" si="524"/>
        <v>0</v>
      </c>
      <c r="DM390" s="1">
        <f t="shared" si="524"/>
        <v>0</v>
      </c>
      <c r="DN390" s="1">
        <f t="shared" si="524"/>
        <v>0</v>
      </c>
      <c r="DO390" s="1">
        <f t="shared" si="524"/>
        <v>0</v>
      </c>
      <c r="DP390" s="25"/>
      <c r="DS390" s="26"/>
      <c r="DT390" s="26"/>
      <c r="DU390" s="142"/>
      <c r="DV390" s="26"/>
      <c r="DW390" s="48">
        <v>377</v>
      </c>
      <c r="DX390" s="26" t="str">
        <f>IFERROR(INDEX(AT$11:AT$2000,_xlfn.AGGREGATE(15,6,(ROW(AT$11:AT$2000)-ROW(AT$11)+1)/($AU$11:$AU$2000=$DY$8),ROWS(DX$11:DX390))),"")</f>
        <v/>
      </c>
      <c r="DY390" s="4" t="str">
        <f>IFERROR(INDEX(AU$11:AU$2000,_xlfn.AGGREGATE(15,6,(ROW(AU$11:AU$2000)-ROW(AU$11)+1)/($AU$11:$AU$2000=$DY$8),ROWS(DY$11:DY390))),"")</f>
        <v/>
      </c>
      <c r="DZ390" s="26" t="str">
        <f>IFERROR(INDEX(AV$11:AV$2000,_xlfn.AGGREGATE(15,6,(ROW(AV$11:AV$2000)-ROW(AV$11)+1)/($AU$11:$AU$2000=$DY$8),ROWS(DZ$11:DZ390))),"")</f>
        <v/>
      </c>
      <c r="EA390" s="26" t="str">
        <f>IFERROR(INDEX(AW$11:AW$2000,_xlfn.AGGREGATE(15,6,(ROW(AW$11:AW$2000)-ROW(AW$11)+1)/($AU$11:$AU$2000=$DY$8),ROWS(EA$11:EA390))),"")</f>
        <v/>
      </c>
      <c r="EB390" s="26" t="str">
        <f>IFERROR(INDEX(AX$11:AX$2000,_xlfn.AGGREGATE(15,6,(ROW(AX$11:AX$2000)-ROW(AX$11)+1)/($AU$11:$AU$2000=$DY$8),ROWS(EB$11:EB390))),"")</f>
        <v/>
      </c>
      <c r="EC390" s="26" t="str">
        <f>IFERROR(INDEX(AY$11:AY$2000,_xlfn.AGGREGATE(15,6,(ROW(AY$11:AY$2000)-ROW(AY$11)+1)/($AU$11:$AU$2000=$DY$8),ROWS(EC$11:EC390))),"")</f>
        <v/>
      </c>
      <c r="ED390" s="26" t="str">
        <f>IFERROR(INDEX(AZ$11:AZ$2000,_xlfn.AGGREGATE(15,6,(ROW(AZ$11:AZ$2000)-ROW(AZ$11)+1)/($AU$11:$AU$2000=$DY$8),ROWS(ED$11:ED390))),"")</f>
        <v/>
      </c>
      <c r="EE390" s="26" t="str">
        <f>IFERROR(INDEX(BA$11:BA$2000,_xlfn.AGGREGATE(15,6,(ROW(BA$11:BA$2000)-ROW(BA$11)+1)/($AU$11:$AU$2000=$DY$8),ROWS(EE$11:EE390))),"")</f>
        <v/>
      </c>
      <c r="EF390" s="26" t="str">
        <f>IFERROR(INDEX(BB$11:BB$2000,_xlfn.AGGREGATE(15,6,(ROW(BB$11:BB$2000)-ROW(BB$11)+1)/($AU$11:$AU$2000=$DY$8),ROWS(EF$11:EF390))),"")</f>
        <v/>
      </c>
      <c r="EG390" s="26" t="str">
        <f>IFERROR(INDEX(BC$11:BC$2000,_xlfn.AGGREGATE(15,6,(ROW(BC$11:BC$2000)-ROW(BC$11)+1)/($AU$11:$AU$2000=$DY$8),ROWS(EG$11:EG390))),"")</f>
        <v/>
      </c>
      <c r="EH390" s="26" t="str">
        <f>IFERROR(INDEX(BD$11:BD$2000,_xlfn.AGGREGATE(15,6,(ROW(BD$11:BD$2000)-ROW(BD$11)+1)/($AU$11:$AU$2000=$DY$8),ROWS(EH$11:EH390))),"")</f>
        <v/>
      </c>
      <c r="EI390" s="26" t="str">
        <f>IFERROR(INDEX(BE$11:BE$2000,_xlfn.AGGREGATE(15,6,(ROW(BE$11:BE$2000)-ROW(BE$11)+1)/($AU$11:$AU$2000=$DY$8),ROWS(EI$11:EI390))),"")</f>
        <v/>
      </c>
      <c r="EJ390" s="26" t="str">
        <f>IFERROR(INDEX(BF$11:BF$2000,_xlfn.AGGREGATE(15,6,(ROW(BF$11:BF$2000)-ROW(BF$11)+1)/($AU$11:$AU$2000=$DY$8),ROWS(EJ$11:EJ390))),"")</f>
        <v/>
      </c>
      <c r="EK390" s="26" t="str">
        <f>IFERROR(INDEX(BG$11:BG$2000,_xlfn.AGGREGATE(15,6,(ROW(BG$11:BG$2000)-ROW(BG$11)+1)/($AU$11:$AU$2000=$DY$8),ROWS(EK$11:EK390))),"")</f>
        <v/>
      </c>
      <c r="EL390" s="26" t="str">
        <f>IFERROR(INDEX(BH$11:BH$2000,_xlfn.AGGREGATE(15,6,(ROW(BH$11:BH$2000)-ROW(BH$11)+1)/($AU$11:$AU$2000=$DY$8),ROWS(EL$11:EL390))),"")</f>
        <v/>
      </c>
      <c r="EM390" s="26" t="str">
        <f>IFERROR(INDEX(BI$11:BI$2000,_xlfn.AGGREGATE(15,6,(ROW(BI$11:BI$2000)-ROW(BI$11)+1)/($AU$11:$AU$2000=$DY$8),ROWS(EM$11:EM390))),"")</f>
        <v/>
      </c>
      <c r="EN390" s="26" t="str">
        <f>IFERROR(INDEX(BJ$11:BJ$2000,_xlfn.AGGREGATE(15,6,(ROW(BJ$11:BJ$2000)-ROW(BJ$11)+1)/($AU$11:$AU$2000=$DY$8),ROWS(EN$11:EN390))),"")</f>
        <v/>
      </c>
      <c r="EO390" s="26" t="str">
        <f>IFERROR(INDEX(BK$11:BK$2000,_xlfn.AGGREGATE(15,6,(ROW(BK$11:BK$2000)-ROW(BK$11)+1)/($AU$11:$AU$2000=$DY$8),ROWS(EO$11:EO390))),"")</f>
        <v/>
      </c>
      <c r="EP390" s="26" t="str">
        <f>IFERROR(INDEX(BL$11:BL$2000,_xlfn.AGGREGATE(15,6,(ROW(BL$11:BL$2000)-ROW(BL$11)+1)/($AU$11:$AU$2000=$DY$8),ROWS(EP$11:EP390))),"")</f>
        <v/>
      </c>
      <c r="EQ390" s="26" t="str">
        <f>IFERROR(INDEX(BM$11:BM$2000,_xlfn.AGGREGATE(15,6,(ROW(BM$11:BM$2000)-ROW(BM$11)+1)/($AU$11:$AU$2000=$DY$8),ROWS(EQ$11:EQ390))),"")</f>
        <v/>
      </c>
      <c r="ER390" s="26" t="str">
        <f>IFERROR(INDEX(BN$11:BN$2000,_xlfn.AGGREGATE(15,6,(ROW(BN$11:BN$2000)-ROW(BN$11)+1)/($AU$11:$AU$2000=$DY$8),ROWS(ER$11:ER390))),"")</f>
        <v/>
      </c>
      <c r="ES390" s="26" t="str">
        <f>IFERROR(INDEX(BO$11:BO$2000,_xlfn.AGGREGATE(15,6,(ROW(BO$11:BO$2000)-ROW(BO$11)+1)/($AU$11:$AU$2000=$DY$8),ROWS(ES$11:ES390))),"")</f>
        <v/>
      </c>
      <c r="ET390" s="63" t="str">
        <f>IFERROR(INDEX(BP$11:BP$2000,_xlfn.AGGREGATE(15,6,(ROW(BP$11:BP$2000)-ROW(BP$11)+1)/($AU$11:$AU$2000=$DY$8),ROWS(ET$11:ET390))),"")</f>
        <v/>
      </c>
      <c r="EU390" s="25"/>
    </row>
    <row r="391" spans="14:151" x14ac:dyDescent="0.3">
      <c r="N391" s="2"/>
      <c r="O391" s="25"/>
      <c r="P391" s="25"/>
      <c r="Q391" s="25"/>
      <c r="R391" s="25"/>
      <c r="S391" s="25"/>
      <c r="T391" s="25"/>
      <c r="U391" s="25"/>
      <c r="V391" s="2"/>
      <c r="W391" s="2"/>
      <c r="X391" s="2"/>
      <c r="Y391" s="25"/>
      <c r="Z391" s="25"/>
      <c r="AA391" s="25"/>
      <c r="AB391" s="2"/>
      <c r="AC391" s="25"/>
      <c r="AD391" s="25"/>
      <c r="AE391" s="25"/>
      <c r="AF391" s="25"/>
      <c r="AG391" s="25"/>
      <c r="AH391" s="25"/>
      <c r="AI391" s="25"/>
      <c r="AJ391" s="25"/>
      <c r="AK391" s="25"/>
      <c r="AL391" s="25"/>
      <c r="AM391" s="25"/>
      <c r="AN391" s="25"/>
      <c r="AO391" s="25"/>
      <c r="AP391" s="25"/>
      <c r="AQ391" s="25"/>
      <c r="AR391" s="142"/>
      <c r="AS391" s="1">
        <v>30</v>
      </c>
      <c r="AT391" s="25" t="s">
        <v>122</v>
      </c>
      <c r="AU391" s="64" t="str">
        <f t="shared" si="500"/>
        <v>FAIL</v>
      </c>
      <c r="AV391" s="33">
        <v>3</v>
      </c>
      <c r="AW391" s="33">
        <v>1</v>
      </c>
      <c r="AX391" s="33">
        <v>1</v>
      </c>
      <c r="AY391" s="33">
        <v>3</v>
      </c>
      <c r="AZ391" s="33">
        <v>3</v>
      </c>
      <c r="BA391" s="33">
        <v>1</v>
      </c>
      <c r="BB391" s="33">
        <v>1</v>
      </c>
      <c r="BC391" s="33">
        <v>3</v>
      </c>
      <c r="BD391" s="29">
        <f t="shared" si="501"/>
        <v>216</v>
      </c>
      <c r="BE391" s="29">
        <f t="shared" si="501"/>
        <v>246</v>
      </c>
      <c r="BF391" s="29">
        <f t="shared" si="501"/>
        <v>276</v>
      </c>
      <c r="BG391" s="231">
        <f t="shared" si="501"/>
        <v>30</v>
      </c>
      <c r="BH391" s="25"/>
      <c r="BI391" s="138">
        <f t="shared" si="502"/>
        <v>276</v>
      </c>
      <c r="BJ391" s="138">
        <f t="shared" si="503"/>
        <v>492</v>
      </c>
      <c r="BK391" s="138">
        <f t="shared" si="504"/>
        <v>708</v>
      </c>
      <c r="BL391" s="138">
        <f t="shared" si="505"/>
        <v>984</v>
      </c>
      <c r="BM391" s="138">
        <f t="shared" si="506"/>
        <v>1260</v>
      </c>
      <c r="BN391" s="138">
        <f t="shared" si="507"/>
        <v>1476</v>
      </c>
      <c r="BO391" s="138">
        <f t="shared" si="508"/>
        <v>1692</v>
      </c>
      <c r="BP391" s="138">
        <f t="shared" si="509"/>
        <v>0</v>
      </c>
      <c r="BQ391" s="25"/>
      <c r="BR391" s="26" t="str">
        <f t="shared" si="492"/>
        <v>yes3</v>
      </c>
      <c r="BS391" s="26" t="str">
        <f t="shared" si="462"/>
        <v>Int</v>
      </c>
      <c r="BT391" s="25"/>
      <c r="BU391" s="25"/>
      <c r="BV391" s="1">
        <f t="shared" si="520"/>
        <v>0</v>
      </c>
      <c r="BW391" s="1">
        <f t="shared" si="520"/>
        <v>0</v>
      </c>
      <c r="BX391" s="1">
        <f t="shared" si="520"/>
        <v>0</v>
      </c>
      <c r="BY391" s="1">
        <f t="shared" si="520"/>
        <v>0</v>
      </c>
      <c r="BZ391" s="1">
        <f t="shared" si="520"/>
        <v>0</v>
      </c>
      <c r="CA391" s="1">
        <f t="shared" si="520"/>
        <v>0</v>
      </c>
      <c r="CB391" s="1">
        <f t="shared" si="520"/>
        <v>0</v>
      </c>
      <c r="CC391" s="1">
        <f t="shared" si="520"/>
        <v>0</v>
      </c>
      <c r="CD391" s="1">
        <f t="shared" si="520"/>
        <v>0</v>
      </c>
      <c r="CE391" s="1">
        <f t="shared" si="520"/>
        <v>0</v>
      </c>
      <c r="CF391" s="1">
        <f t="shared" si="521"/>
        <v>0</v>
      </c>
      <c r="CG391" s="1">
        <f t="shared" si="521"/>
        <v>0</v>
      </c>
      <c r="CH391" s="1">
        <f t="shared" si="521"/>
        <v>1</v>
      </c>
      <c r="CI391" s="1">
        <f t="shared" si="521"/>
        <v>0</v>
      </c>
      <c r="CJ391" s="1">
        <f t="shared" si="521"/>
        <v>0</v>
      </c>
      <c r="CK391" s="1">
        <f t="shared" si="521"/>
        <v>0</v>
      </c>
      <c r="CL391" s="1">
        <f t="shared" si="521"/>
        <v>0</v>
      </c>
      <c r="CM391" s="1">
        <f t="shared" si="521"/>
        <v>0</v>
      </c>
      <c r="CN391" s="1">
        <f t="shared" si="521"/>
        <v>0</v>
      </c>
      <c r="CO391" s="1">
        <f t="shared" si="521"/>
        <v>0</v>
      </c>
      <c r="CP391" s="1">
        <f t="shared" si="522"/>
        <v>0</v>
      </c>
      <c r="CQ391" s="1">
        <f t="shared" si="522"/>
        <v>0</v>
      </c>
      <c r="CR391" s="1">
        <f t="shared" si="522"/>
        <v>0</v>
      </c>
      <c r="CS391" s="1">
        <f t="shared" si="522"/>
        <v>0</v>
      </c>
      <c r="CT391" s="1">
        <f t="shared" si="522"/>
        <v>0</v>
      </c>
      <c r="CU391" s="1">
        <f t="shared" si="522"/>
        <v>0</v>
      </c>
      <c r="CV391" s="1">
        <f t="shared" si="522"/>
        <v>0</v>
      </c>
      <c r="CW391" s="1">
        <f t="shared" si="522"/>
        <v>0</v>
      </c>
      <c r="CX391" s="1">
        <f t="shared" si="522"/>
        <v>0</v>
      </c>
      <c r="CY391" s="1">
        <f t="shared" si="522"/>
        <v>0</v>
      </c>
      <c r="CZ391" s="1">
        <f t="shared" si="523"/>
        <v>0</v>
      </c>
      <c r="DA391" s="1">
        <f t="shared" si="523"/>
        <v>0</v>
      </c>
      <c r="DB391" s="1">
        <f t="shared" si="523"/>
        <v>0</v>
      </c>
      <c r="DC391" s="1">
        <f t="shared" si="523"/>
        <v>0</v>
      </c>
      <c r="DD391" s="1">
        <f t="shared" si="523"/>
        <v>0</v>
      </c>
      <c r="DE391" s="1">
        <f t="shared" si="523"/>
        <v>0</v>
      </c>
      <c r="DF391" s="1">
        <f t="shared" si="523"/>
        <v>0</v>
      </c>
      <c r="DG391" s="1">
        <f t="shared" si="523"/>
        <v>0</v>
      </c>
      <c r="DH391" s="1">
        <f t="shared" si="523"/>
        <v>0</v>
      </c>
      <c r="DI391" s="1">
        <f t="shared" si="523"/>
        <v>0</v>
      </c>
      <c r="DJ391" s="1">
        <f t="shared" si="524"/>
        <v>0</v>
      </c>
      <c r="DK391" s="1">
        <f t="shared" si="524"/>
        <v>0</v>
      </c>
      <c r="DL391" s="1">
        <f t="shared" si="524"/>
        <v>0</v>
      </c>
      <c r="DM391" s="1">
        <f t="shared" si="524"/>
        <v>0</v>
      </c>
      <c r="DN391" s="1">
        <f t="shared" si="524"/>
        <v>0</v>
      </c>
      <c r="DO391" s="1">
        <f t="shared" si="524"/>
        <v>0</v>
      </c>
      <c r="DP391" s="25"/>
      <c r="DS391" s="26"/>
      <c r="DT391" s="26"/>
      <c r="DU391" s="142"/>
      <c r="DV391" s="26"/>
      <c r="DW391" s="48">
        <v>378</v>
      </c>
      <c r="DX391" s="26" t="str">
        <f>IFERROR(INDEX(AT$11:AT$2000,_xlfn.AGGREGATE(15,6,(ROW(AT$11:AT$2000)-ROW(AT$11)+1)/($AU$11:$AU$2000=$DY$8),ROWS(DX$11:DX391))),"")</f>
        <v/>
      </c>
      <c r="DY391" s="4" t="str">
        <f>IFERROR(INDEX(AU$11:AU$2000,_xlfn.AGGREGATE(15,6,(ROW(AU$11:AU$2000)-ROW(AU$11)+1)/($AU$11:$AU$2000=$DY$8),ROWS(DY$11:DY391))),"")</f>
        <v/>
      </c>
      <c r="DZ391" s="26" t="str">
        <f>IFERROR(INDEX(AV$11:AV$2000,_xlfn.AGGREGATE(15,6,(ROW(AV$11:AV$2000)-ROW(AV$11)+1)/($AU$11:$AU$2000=$DY$8),ROWS(DZ$11:DZ391))),"")</f>
        <v/>
      </c>
      <c r="EA391" s="26" t="str">
        <f>IFERROR(INDEX(AW$11:AW$2000,_xlfn.AGGREGATE(15,6,(ROW(AW$11:AW$2000)-ROW(AW$11)+1)/($AU$11:$AU$2000=$DY$8),ROWS(EA$11:EA391))),"")</f>
        <v/>
      </c>
      <c r="EB391" s="26" t="str">
        <f>IFERROR(INDEX(AX$11:AX$2000,_xlfn.AGGREGATE(15,6,(ROW(AX$11:AX$2000)-ROW(AX$11)+1)/($AU$11:$AU$2000=$DY$8),ROWS(EB$11:EB391))),"")</f>
        <v/>
      </c>
      <c r="EC391" s="26" t="str">
        <f>IFERROR(INDEX(AY$11:AY$2000,_xlfn.AGGREGATE(15,6,(ROW(AY$11:AY$2000)-ROW(AY$11)+1)/($AU$11:$AU$2000=$DY$8),ROWS(EC$11:EC391))),"")</f>
        <v/>
      </c>
      <c r="ED391" s="26" t="str">
        <f>IFERROR(INDEX(AZ$11:AZ$2000,_xlfn.AGGREGATE(15,6,(ROW(AZ$11:AZ$2000)-ROW(AZ$11)+1)/($AU$11:$AU$2000=$DY$8),ROWS(ED$11:ED391))),"")</f>
        <v/>
      </c>
      <c r="EE391" s="26" t="str">
        <f>IFERROR(INDEX(BA$11:BA$2000,_xlfn.AGGREGATE(15,6,(ROW(BA$11:BA$2000)-ROW(BA$11)+1)/($AU$11:$AU$2000=$DY$8),ROWS(EE$11:EE391))),"")</f>
        <v/>
      </c>
      <c r="EF391" s="26" t="str">
        <f>IFERROR(INDEX(BB$11:BB$2000,_xlfn.AGGREGATE(15,6,(ROW(BB$11:BB$2000)-ROW(BB$11)+1)/($AU$11:$AU$2000=$DY$8),ROWS(EF$11:EF391))),"")</f>
        <v/>
      </c>
      <c r="EG391" s="26" t="str">
        <f>IFERROR(INDEX(BC$11:BC$2000,_xlfn.AGGREGATE(15,6,(ROW(BC$11:BC$2000)-ROW(BC$11)+1)/($AU$11:$AU$2000=$DY$8),ROWS(EG$11:EG391))),"")</f>
        <v/>
      </c>
      <c r="EH391" s="26" t="str">
        <f>IFERROR(INDEX(BD$11:BD$2000,_xlfn.AGGREGATE(15,6,(ROW(BD$11:BD$2000)-ROW(BD$11)+1)/($AU$11:$AU$2000=$DY$8),ROWS(EH$11:EH391))),"")</f>
        <v/>
      </c>
      <c r="EI391" s="26" t="str">
        <f>IFERROR(INDEX(BE$11:BE$2000,_xlfn.AGGREGATE(15,6,(ROW(BE$11:BE$2000)-ROW(BE$11)+1)/($AU$11:$AU$2000=$DY$8),ROWS(EI$11:EI391))),"")</f>
        <v/>
      </c>
      <c r="EJ391" s="26" t="str">
        <f>IFERROR(INDEX(BF$11:BF$2000,_xlfn.AGGREGATE(15,6,(ROW(BF$11:BF$2000)-ROW(BF$11)+1)/($AU$11:$AU$2000=$DY$8),ROWS(EJ$11:EJ391))),"")</f>
        <v/>
      </c>
      <c r="EK391" s="26" t="str">
        <f>IFERROR(INDEX(BG$11:BG$2000,_xlfn.AGGREGATE(15,6,(ROW(BG$11:BG$2000)-ROW(BG$11)+1)/($AU$11:$AU$2000=$DY$8),ROWS(EK$11:EK391))),"")</f>
        <v/>
      </c>
      <c r="EL391" s="26" t="str">
        <f>IFERROR(INDEX(BH$11:BH$2000,_xlfn.AGGREGATE(15,6,(ROW(BH$11:BH$2000)-ROW(BH$11)+1)/($AU$11:$AU$2000=$DY$8),ROWS(EL$11:EL391))),"")</f>
        <v/>
      </c>
      <c r="EM391" s="26" t="str">
        <f>IFERROR(INDEX(BI$11:BI$2000,_xlfn.AGGREGATE(15,6,(ROW(BI$11:BI$2000)-ROW(BI$11)+1)/($AU$11:$AU$2000=$DY$8),ROWS(EM$11:EM391))),"")</f>
        <v/>
      </c>
      <c r="EN391" s="26" t="str">
        <f>IFERROR(INDEX(BJ$11:BJ$2000,_xlfn.AGGREGATE(15,6,(ROW(BJ$11:BJ$2000)-ROW(BJ$11)+1)/($AU$11:$AU$2000=$DY$8),ROWS(EN$11:EN391))),"")</f>
        <v/>
      </c>
      <c r="EO391" s="26" t="str">
        <f>IFERROR(INDEX(BK$11:BK$2000,_xlfn.AGGREGATE(15,6,(ROW(BK$11:BK$2000)-ROW(BK$11)+1)/($AU$11:$AU$2000=$DY$8),ROWS(EO$11:EO391))),"")</f>
        <v/>
      </c>
      <c r="EP391" s="26" t="str">
        <f>IFERROR(INDEX(BL$11:BL$2000,_xlfn.AGGREGATE(15,6,(ROW(BL$11:BL$2000)-ROW(BL$11)+1)/($AU$11:$AU$2000=$DY$8),ROWS(EP$11:EP391))),"")</f>
        <v/>
      </c>
      <c r="EQ391" s="26" t="str">
        <f>IFERROR(INDEX(BM$11:BM$2000,_xlfn.AGGREGATE(15,6,(ROW(BM$11:BM$2000)-ROW(BM$11)+1)/($AU$11:$AU$2000=$DY$8),ROWS(EQ$11:EQ391))),"")</f>
        <v/>
      </c>
      <c r="ER391" s="26" t="str">
        <f>IFERROR(INDEX(BN$11:BN$2000,_xlfn.AGGREGATE(15,6,(ROW(BN$11:BN$2000)-ROW(BN$11)+1)/($AU$11:$AU$2000=$DY$8),ROWS(ER$11:ER391))),"")</f>
        <v/>
      </c>
      <c r="ES391" s="26" t="str">
        <f>IFERROR(INDEX(BO$11:BO$2000,_xlfn.AGGREGATE(15,6,(ROW(BO$11:BO$2000)-ROW(BO$11)+1)/($AU$11:$AU$2000=$DY$8),ROWS(ES$11:ES391))),"")</f>
        <v/>
      </c>
      <c r="ET391" s="63" t="str">
        <f>IFERROR(INDEX(BP$11:BP$2000,_xlfn.AGGREGATE(15,6,(ROW(BP$11:BP$2000)-ROW(BP$11)+1)/($AU$11:$AU$2000=$DY$8),ROWS(ET$11:ET391))),"")</f>
        <v/>
      </c>
      <c r="EU391" s="25"/>
    </row>
    <row r="392" spans="14:151" x14ac:dyDescent="0.3">
      <c r="N392" s="2"/>
      <c r="O392" s="25"/>
      <c r="P392" s="25"/>
      <c r="Q392" s="25"/>
      <c r="R392" s="25"/>
      <c r="S392" s="25"/>
      <c r="T392" s="25"/>
      <c r="U392" s="25"/>
      <c r="V392" s="2"/>
      <c r="W392" s="2"/>
      <c r="X392" s="2"/>
      <c r="Y392" s="25"/>
      <c r="Z392" s="25"/>
      <c r="AA392" s="25"/>
      <c r="AB392" s="2"/>
      <c r="AC392" s="25"/>
      <c r="AD392" s="25"/>
      <c r="AE392" s="25"/>
      <c r="AF392" s="25"/>
      <c r="AG392" s="25"/>
      <c r="AH392" s="25"/>
      <c r="AI392" s="25"/>
      <c r="AJ392" s="25"/>
      <c r="AK392" s="25"/>
      <c r="AL392" s="25"/>
      <c r="AM392" s="25"/>
      <c r="AN392" s="25"/>
      <c r="AO392" s="25"/>
      <c r="AP392" s="25"/>
      <c r="AQ392" s="25"/>
      <c r="AR392" s="142"/>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6"/>
      <c r="BS392" s="26"/>
      <c r="BT392" s="25"/>
      <c r="BU392" s="25"/>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25"/>
      <c r="DS392" s="26"/>
      <c r="DT392" s="26"/>
      <c r="DU392" s="142"/>
      <c r="DV392" s="26"/>
      <c r="DW392" s="48">
        <v>379</v>
      </c>
      <c r="DX392" s="26" t="str">
        <f>IFERROR(INDEX(AT$11:AT$2000,_xlfn.AGGREGATE(15,6,(ROW(AT$11:AT$2000)-ROW(AT$11)+1)/($AU$11:$AU$2000=$DY$8),ROWS(DX$11:DX392))),"")</f>
        <v/>
      </c>
      <c r="DY392" s="4" t="str">
        <f>IFERROR(INDEX(AU$11:AU$2000,_xlfn.AGGREGATE(15,6,(ROW(AU$11:AU$2000)-ROW(AU$11)+1)/($AU$11:$AU$2000=$DY$8),ROWS(DY$11:DY392))),"")</f>
        <v/>
      </c>
      <c r="DZ392" s="26" t="str">
        <f>IFERROR(INDEX(AV$11:AV$2000,_xlfn.AGGREGATE(15,6,(ROW(AV$11:AV$2000)-ROW(AV$11)+1)/($AU$11:$AU$2000=$DY$8),ROWS(DZ$11:DZ392))),"")</f>
        <v/>
      </c>
      <c r="EA392" s="26" t="str">
        <f>IFERROR(INDEX(AW$11:AW$2000,_xlfn.AGGREGATE(15,6,(ROW(AW$11:AW$2000)-ROW(AW$11)+1)/($AU$11:$AU$2000=$DY$8),ROWS(EA$11:EA392))),"")</f>
        <v/>
      </c>
      <c r="EB392" s="26" t="str">
        <f>IFERROR(INDEX(AX$11:AX$2000,_xlfn.AGGREGATE(15,6,(ROW(AX$11:AX$2000)-ROW(AX$11)+1)/($AU$11:$AU$2000=$DY$8),ROWS(EB$11:EB392))),"")</f>
        <v/>
      </c>
      <c r="EC392" s="26" t="str">
        <f>IFERROR(INDEX(AY$11:AY$2000,_xlfn.AGGREGATE(15,6,(ROW(AY$11:AY$2000)-ROW(AY$11)+1)/($AU$11:$AU$2000=$DY$8),ROWS(EC$11:EC392))),"")</f>
        <v/>
      </c>
      <c r="ED392" s="26" t="str">
        <f>IFERROR(INDEX(AZ$11:AZ$2000,_xlfn.AGGREGATE(15,6,(ROW(AZ$11:AZ$2000)-ROW(AZ$11)+1)/($AU$11:$AU$2000=$DY$8),ROWS(ED$11:ED392))),"")</f>
        <v/>
      </c>
      <c r="EE392" s="26" t="str">
        <f>IFERROR(INDEX(BA$11:BA$2000,_xlfn.AGGREGATE(15,6,(ROW(BA$11:BA$2000)-ROW(BA$11)+1)/($AU$11:$AU$2000=$DY$8),ROWS(EE$11:EE392))),"")</f>
        <v/>
      </c>
      <c r="EF392" s="26" t="str">
        <f>IFERROR(INDEX(BB$11:BB$2000,_xlfn.AGGREGATE(15,6,(ROW(BB$11:BB$2000)-ROW(BB$11)+1)/($AU$11:$AU$2000=$DY$8),ROWS(EF$11:EF392))),"")</f>
        <v/>
      </c>
      <c r="EG392" s="26" t="str">
        <f>IFERROR(INDEX(BC$11:BC$2000,_xlfn.AGGREGATE(15,6,(ROW(BC$11:BC$2000)-ROW(BC$11)+1)/($AU$11:$AU$2000=$DY$8),ROWS(EG$11:EG392))),"")</f>
        <v/>
      </c>
      <c r="EH392" s="26" t="str">
        <f>IFERROR(INDEX(BD$11:BD$2000,_xlfn.AGGREGATE(15,6,(ROW(BD$11:BD$2000)-ROW(BD$11)+1)/($AU$11:$AU$2000=$DY$8),ROWS(EH$11:EH392))),"")</f>
        <v/>
      </c>
      <c r="EI392" s="26" t="str">
        <f>IFERROR(INDEX(BE$11:BE$2000,_xlfn.AGGREGATE(15,6,(ROW(BE$11:BE$2000)-ROW(BE$11)+1)/($AU$11:$AU$2000=$DY$8),ROWS(EI$11:EI392))),"")</f>
        <v/>
      </c>
      <c r="EJ392" s="26" t="str">
        <f>IFERROR(INDEX(BF$11:BF$2000,_xlfn.AGGREGATE(15,6,(ROW(BF$11:BF$2000)-ROW(BF$11)+1)/($AU$11:$AU$2000=$DY$8),ROWS(EJ$11:EJ392))),"")</f>
        <v/>
      </c>
      <c r="EK392" s="26" t="str">
        <f>IFERROR(INDEX(BG$11:BG$2000,_xlfn.AGGREGATE(15,6,(ROW(BG$11:BG$2000)-ROW(BG$11)+1)/($AU$11:$AU$2000=$DY$8),ROWS(EK$11:EK392))),"")</f>
        <v/>
      </c>
      <c r="EL392" s="26" t="str">
        <f>IFERROR(INDEX(BH$11:BH$2000,_xlfn.AGGREGATE(15,6,(ROW(BH$11:BH$2000)-ROW(BH$11)+1)/($AU$11:$AU$2000=$DY$8),ROWS(EL$11:EL392))),"")</f>
        <v/>
      </c>
      <c r="EM392" s="26" t="str">
        <f>IFERROR(INDEX(BI$11:BI$2000,_xlfn.AGGREGATE(15,6,(ROW(BI$11:BI$2000)-ROW(BI$11)+1)/($AU$11:$AU$2000=$DY$8),ROWS(EM$11:EM392))),"")</f>
        <v/>
      </c>
      <c r="EN392" s="26" t="str">
        <f>IFERROR(INDEX(BJ$11:BJ$2000,_xlfn.AGGREGATE(15,6,(ROW(BJ$11:BJ$2000)-ROW(BJ$11)+1)/($AU$11:$AU$2000=$DY$8),ROWS(EN$11:EN392))),"")</f>
        <v/>
      </c>
      <c r="EO392" s="26" t="str">
        <f>IFERROR(INDEX(BK$11:BK$2000,_xlfn.AGGREGATE(15,6,(ROW(BK$11:BK$2000)-ROW(BK$11)+1)/($AU$11:$AU$2000=$DY$8),ROWS(EO$11:EO392))),"")</f>
        <v/>
      </c>
      <c r="EP392" s="26" t="str">
        <f>IFERROR(INDEX(BL$11:BL$2000,_xlfn.AGGREGATE(15,6,(ROW(BL$11:BL$2000)-ROW(BL$11)+1)/($AU$11:$AU$2000=$DY$8),ROWS(EP$11:EP392))),"")</f>
        <v/>
      </c>
      <c r="EQ392" s="26" t="str">
        <f>IFERROR(INDEX(BM$11:BM$2000,_xlfn.AGGREGATE(15,6,(ROW(BM$11:BM$2000)-ROW(BM$11)+1)/($AU$11:$AU$2000=$DY$8),ROWS(EQ$11:EQ392))),"")</f>
        <v/>
      </c>
      <c r="ER392" s="26" t="str">
        <f>IFERROR(INDEX(BN$11:BN$2000,_xlfn.AGGREGATE(15,6,(ROW(BN$11:BN$2000)-ROW(BN$11)+1)/($AU$11:$AU$2000=$DY$8),ROWS(ER$11:ER392))),"")</f>
        <v/>
      </c>
      <c r="ES392" s="26" t="str">
        <f>IFERROR(INDEX(BO$11:BO$2000,_xlfn.AGGREGATE(15,6,(ROW(BO$11:BO$2000)-ROW(BO$11)+1)/($AU$11:$AU$2000=$DY$8),ROWS(ES$11:ES392))),"")</f>
        <v/>
      </c>
      <c r="ET392" s="63" t="str">
        <f>IFERROR(INDEX(BP$11:BP$2000,_xlfn.AGGREGATE(15,6,(ROW(BP$11:BP$2000)-ROW(BP$11)+1)/($AU$11:$AU$2000=$DY$8),ROWS(ET$11:ET392))),"")</f>
        <v/>
      </c>
      <c r="EU392" s="25"/>
    </row>
    <row r="393" spans="14:151" x14ac:dyDescent="0.3">
      <c r="N393" s="2"/>
      <c r="O393" s="25"/>
      <c r="P393" s="25"/>
      <c r="Q393" s="25"/>
      <c r="R393" s="25"/>
      <c r="S393" s="25"/>
      <c r="T393" s="25"/>
      <c r="U393" s="25"/>
      <c r="V393" s="2"/>
      <c r="W393" s="2"/>
      <c r="X393" s="2"/>
      <c r="Y393" s="25"/>
      <c r="Z393" s="25"/>
      <c r="AA393" s="25"/>
      <c r="AB393" s="2"/>
      <c r="AC393" s="25"/>
      <c r="AD393" s="25"/>
      <c r="AE393" s="25"/>
      <c r="AF393" s="25"/>
      <c r="AG393" s="25"/>
      <c r="AH393" s="25"/>
      <c r="AI393" s="25"/>
      <c r="AJ393" s="25"/>
      <c r="AK393" s="25"/>
      <c r="AL393" s="25"/>
      <c r="AM393" s="25"/>
      <c r="AN393" s="25"/>
      <c r="AO393" s="25"/>
      <c r="AP393" s="25"/>
      <c r="AQ393" s="25"/>
      <c r="AR393" s="142"/>
      <c r="AT393" s="25"/>
      <c r="AU393" s="322" t="s">
        <v>217</v>
      </c>
      <c r="AV393" s="322"/>
      <c r="AW393" s="322"/>
      <c r="AX393" s="322"/>
      <c r="AY393" s="322"/>
      <c r="AZ393" s="322"/>
      <c r="BA393" s="322"/>
      <c r="BB393" s="322"/>
      <c r="BC393" s="322"/>
      <c r="BD393" s="322"/>
      <c r="BE393" s="322"/>
      <c r="BF393" s="322"/>
      <c r="BG393" s="322"/>
      <c r="BH393" s="25"/>
      <c r="BI393" s="25"/>
      <c r="BJ393" s="25"/>
      <c r="BK393" s="25"/>
      <c r="BL393" s="25"/>
      <c r="BM393" s="25"/>
      <c r="BN393" s="25"/>
      <c r="BO393" s="25"/>
      <c r="BP393" s="25"/>
      <c r="BQ393" s="25"/>
      <c r="BR393" s="26"/>
      <c r="BS393" s="26"/>
      <c r="BT393" s="25"/>
      <c r="BU393" s="25"/>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25"/>
      <c r="DS393" s="26"/>
      <c r="DT393" s="26"/>
      <c r="DU393" s="142"/>
      <c r="DV393" s="26"/>
      <c r="DW393" s="48">
        <v>380</v>
      </c>
      <c r="DX393" s="26" t="str">
        <f>IFERROR(INDEX(AT$11:AT$2000,_xlfn.AGGREGATE(15,6,(ROW(AT$11:AT$2000)-ROW(AT$11)+1)/($AU$11:$AU$2000=$DY$8),ROWS(DX$11:DX393))),"")</f>
        <v/>
      </c>
      <c r="DY393" s="4" t="str">
        <f>IFERROR(INDEX(AU$11:AU$2000,_xlfn.AGGREGATE(15,6,(ROW(AU$11:AU$2000)-ROW(AU$11)+1)/($AU$11:$AU$2000=$DY$8),ROWS(DY$11:DY393))),"")</f>
        <v/>
      </c>
      <c r="DZ393" s="26" t="str">
        <f>IFERROR(INDEX(AV$11:AV$2000,_xlfn.AGGREGATE(15,6,(ROW(AV$11:AV$2000)-ROW(AV$11)+1)/($AU$11:$AU$2000=$DY$8),ROWS(DZ$11:DZ393))),"")</f>
        <v/>
      </c>
      <c r="EA393" s="26" t="str">
        <f>IFERROR(INDEX(AW$11:AW$2000,_xlfn.AGGREGATE(15,6,(ROW(AW$11:AW$2000)-ROW(AW$11)+1)/($AU$11:$AU$2000=$DY$8),ROWS(EA$11:EA393))),"")</f>
        <v/>
      </c>
      <c r="EB393" s="26" t="str">
        <f>IFERROR(INDEX(AX$11:AX$2000,_xlfn.AGGREGATE(15,6,(ROW(AX$11:AX$2000)-ROW(AX$11)+1)/($AU$11:$AU$2000=$DY$8),ROWS(EB$11:EB393))),"")</f>
        <v/>
      </c>
      <c r="EC393" s="26" t="str">
        <f>IFERROR(INDEX(AY$11:AY$2000,_xlfn.AGGREGATE(15,6,(ROW(AY$11:AY$2000)-ROW(AY$11)+1)/($AU$11:$AU$2000=$DY$8),ROWS(EC$11:EC393))),"")</f>
        <v/>
      </c>
      <c r="ED393" s="26" t="str">
        <f>IFERROR(INDEX(AZ$11:AZ$2000,_xlfn.AGGREGATE(15,6,(ROW(AZ$11:AZ$2000)-ROW(AZ$11)+1)/($AU$11:$AU$2000=$DY$8),ROWS(ED$11:ED393))),"")</f>
        <v/>
      </c>
      <c r="EE393" s="26" t="str">
        <f>IFERROR(INDEX(BA$11:BA$2000,_xlfn.AGGREGATE(15,6,(ROW(BA$11:BA$2000)-ROW(BA$11)+1)/($AU$11:$AU$2000=$DY$8),ROWS(EE$11:EE393))),"")</f>
        <v/>
      </c>
      <c r="EF393" s="26" t="str">
        <f>IFERROR(INDEX(BB$11:BB$2000,_xlfn.AGGREGATE(15,6,(ROW(BB$11:BB$2000)-ROW(BB$11)+1)/($AU$11:$AU$2000=$DY$8),ROWS(EF$11:EF393))),"")</f>
        <v/>
      </c>
      <c r="EG393" s="26" t="str">
        <f>IFERROR(INDEX(BC$11:BC$2000,_xlfn.AGGREGATE(15,6,(ROW(BC$11:BC$2000)-ROW(BC$11)+1)/($AU$11:$AU$2000=$DY$8),ROWS(EG$11:EG393))),"")</f>
        <v/>
      </c>
      <c r="EH393" s="26" t="str">
        <f>IFERROR(INDEX(BD$11:BD$2000,_xlfn.AGGREGATE(15,6,(ROW(BD$11:BD$2000)-ROW(BD$11)+1)/($AU$11:$AU$2000=$DY$8),ROWS(EH$11:EH393))),"")</f>
        <v/>
      </c>
      <c r="EI393" s="26" t="str">
        <f>IFERROR(INDEX(BE$11:BE$2000,_xlfn.AGGREGATE(15,6,(ROW(BE$11:BE$2000)-ROW(BE$11)+1)/($AU$11:$AU$2000=$DY$8),ROWS(EI$11:EI393))),"")</f>
        <v/>
      </c>
      <c r="EJ393" s="26" t="str">
        <f>IFERROR(INDEX(BF$11:BF$2000,_xlfn.AGGREGATE(15,6,(ROW(BF$11:BF$2000)-ROW(BF$11)+1)/($AU$11:$AU$2000=$DY$8),ROWS(EJ$11:EJ393))),"")</f>
        <v/>
      </c>
      <c r="EK393" s="26" t="str">
        <f>IFERROR(INDEX(BG$11:BG$2000,_xlfn.AGGREGATE(15,6,(ROW(BG$11:BG$2000)-ROW(BG$11)+1)/($AU$11:$AU$2000=$DY$8),ROWS(EK$11:EK393))),"")</f>
        <v/>
      </c>
      <c r="EL393" s="26" t="str">
        <f>IFERROR(INDEX(BH$11:BH$2000,_xlfn.AGGREGATE(15,6,(ROW(BH$11:BH$2000)-ROW(BH$11)+1)/($AU$11:$AU$2000=$DY$8),ROWS(EL$11:EL393))),"")</f>
        <v/>
      </c>
      <c r="EM393" s="26" t="str">
        <f>IFERROR(INDEX(BI$11:BI$2000,_xlfn.AGGREGATE(15,6,(ROW(BI$11:BI$2000)-ROW(BI$11)+1)/($AU$11:$AU$2000=$DY$8),ROWS(EM$11:EM393))),"")</f>
        <v/>
      </c>
      <c r="EN393" s="26" t="str">
        <f>IFERROR(INDEX(BJ$11:BJ$2000,_xlfn.AGGREGATE(15,6,(ROW(BJ$11:BJ$2000)-ROW(BJ$11)+1)/($AU$11:$AU$2000=$DY$8),ROWS(EN$11:EN393))),"")</f>
        <v/>
      </c>
      <c r="EO393" s="26" t="str">
        <f>IFERROR(INDEX(BK$11:BK$2000,_xlfn.AGGREGATE(15,6,(ROW(BK$11:BK$2000)-ROW(BK$11)+1)/($AU$11:$AU$2000=$DY$8),ROWS(EO$11:EO393))),"")</f>
        <v/>
      </c>
      <c r="EP393" s="26" t="str">
        <f>IFERROR(INDEX(BL$11:BL$2000,_xlfn.AGGREGATE(15,6,(ROW(BL$11:BL$2000)-ROW(BL$11)+1)/($AU$11:$AU$2000=$DY$8),ROWS(EP$11:EP393))),"")</f>
        <v/>
      </c>
      <c r="EQ393" s="26" t="str">
        <f>IFERROR(INDEX(BM$11:BM$2000,_xlfn.AGGREGATE(15,6,(ROW(BM$11:BM$2000)-ROW(BM$11)+1)/($AU$11:$AU$2000=$DY$8),ROWS(EQ$11:EQ393))),"")</f>
        <v/>
      </c>
      <c r="ER393" s="26" t="str">
        <f>IFERROR(INDEX(BN$11:BN$2000,_xlfn.AGGREGATE(15,6,(ROW(BN$11:BN$2000)-ROW(BN$11)+1)/($AU$11:$AU$2000=$DY$8),ROWS(ER$11:ER393))),"")</f>
        <v/>
      </c>
      <c r="ES393" s="26" t="str">
        <f>IFERROR(INDEX(BO$11:BO$2000,_xlfn.AGGREGATE(15,6,(ROW(BO$11:BO$2000)-ROW(BO$11)+1)/($AU$11:$AU$2000=$DY$8),ROWS(ES$11:ES393))),"")</f>
        <v/>
      </c>
      <c r="ET393" s="63" t="str">
        <f>IFERROR(INDEX(BP$11:BP$2000,_xlfn.AGGREGATE(15,6,(ROW(BP$11:BP$2000)-ROW(BP$11)+1)/($AU$11:$AU$2000=$DY$8),ROWS(ET$11:ET393))),"")</f>
        <v/>
      </c>
      <c r="EU393" s="25"/>
    </row>
    <row r="394" spans="14:151" x14ac:dyDescent="0.3">
      <c r="N394" s="2"/>
      <c r="O394" s="25"/>
      <c r="P394" s="25"/>
      <c r="Q394" s="25"/>
      <c r="R394" s="25"/>
      <c r="S394" s="25"/>
      <c r="T394" s="25"/>
      <c r="U394" s="25"/>
      <c r="V394" s="2"/>
      <c r="W394" s="2"/>
      <c r="X394" s="2"/>
      <c r="Y394" s="25"/>
      <c r="Z394" s="25"/>
      <c r="AA394" s="25"/>
      <c r="AB394" s="2"/>
      <c r="AC394" s="25"/>
      <c r="AD394" s="25"/>
      <c r="AE394" s="25"/>
      <c r="AF394" s="25"/>
      <c r="AG394" s="25"/>
      <c r="AH394" s="25"/>
      <c r="AI394" s="25"/>
      <c r="AJ394" s="25"/>
      <c r="AK394" s="25"/>
      <c r="AL394" s="25"/>
      <c r="AM394" s="25"/>
      <c r="AN394" s="25"/>
      <c r="AO394" s="25"/>
      <c r="AP394" s="25"/>
      <c r="AQ394" s="25"/>
      <c r="AR394" s="142"/>
      <c r="AS394" s="1"/>
      <c r="AT394" s="25"/>
      <c r="AU394" s="27" t="str">
        <f t="shared" ref="AU394:BG394" si="525">AU361</f>
        <v>Status</v>
      </c>
      <c r="AV394" s="32"/>
      <c r="AW394" s="32"/>
      <c r="AX394" s="32"/>
      <c r="AY394" s="32"/>
      <c r="AZ394" s="32"/>
      <c r="BA394" s="32"/>
      <c r="BB394" s="32"/>
      <c r="BC394" s="32"/>
      <c r="BD394" s="32">
        <f t="shared" si="525"/>
        <v>1</v>
      </c>
      <c r="BE394" s="32">
        <f t="shared" si="525"/>
        <v>2</v>
      </c>
      <c r="BF394" s="32">
        <f t="shared" si="525"/>
        <v>3</v>
      </c>
      <c r="BG394" s="31" t="str">
        <f t="shared" si="525"/>
        <v>Rank</v>
      </c>
      <c r="BH394" s="25"/>
      <c r="BI394" s="25"/>
      <c r="BJ394" s="25"/>
      <c r="BK394" s="25"/>
      <c r="BL394" s="25"/>
      <c r="BM394" s="25"/>
      <c r="BN394" s="25"/>
      <c r="BO394" s="25"/>
      <c r="BP394" s="25"/>
      <c r="BQ394" s="25"/>
      <c r="BR394" s="26"/>
      <c r="BS394" s="26"/>
      <c r="BT394" s="25"/>
      <c r="BU394" s="25"/>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25"/>
      <c r="DS394" s="26"/>
      <c r="DT394" s="26"/>
      <c r="DU394" s="142"/>
      <c r="DV394" s="26"/>
      <c r="DW394" s="48">
        <v>381</v>
      </c>
      <c r="DX394" s="26" t="str">
        <f>IFERROR(INDEX(AT$11:AT$2000,_xlfn.AGGREGATE(15,6,(ROW(AT$11:AT$2000)-ROW(AT$11)+1)/($AU$11:$AU$2000=$DY$8),ROWS(DX$11:DX394))),"")</f>
        <v/>
      </c>
      <c r="DY394" s="4" t="str">
        <f>IFERROR(INDEX(AU$11:AU$2000,_xlfn.AGGREGATE(15,6,(ROW(AU$11:AU$2000)-ROW(AU$11)+1)/($AU$11:$AU$2000=$DY$8),ROWS(DY$11:DY394))),"")</f>
        <v/>
      </c>
      <c r="DZ394" s="26" t="str">
        <f>IFERROR(INDEX(AV$11:AV$2000,_xlfn.AGGREGATE(15,6,(ROW(AV$11:AV$2000)-ROW(AV$11)+1)/($AU$11:$AU$2000=$DY$8),ROWS(DZ$11:DZ394))),"")</f>
        <v/>
      </c>
      <c r="EA394" s="26" t="str">
        <f>IFERROR(INDEX(AW$11:AW$2000,_xlfn.AGGREGATE(15,6,(ROW(AW$11:AW$2000)-ROW(AW$11)+1)/($AU$11:$AU$2000=$DY$8),ROWS(EA$11:EA394))),"")</f>
        <v/>
      </c>
      <c r="EB394" s="26" t="str">
        <f>IFERROR(INDEX(AX$11:AX$2000,_xlfn.AGGREGATE(15,6,(ROW(AX$11:AX$2000)-ROW(AX$11)+1)/($AU$11:$AU$2000=$DY$8),ROWS(EB$11:EB394))),"")</f>
        <v/>
      </c>
      <c r="EC394" s="26" t="str">
        <f>IFERROR(INDEX(AY$11:AY$2000,_xlfn.AGGREGATE(15,6,(ROW(AY$11:AY$2000)-ROW(AY$11)+1)/($AU$11:$AU$2000=$DY$8),ROWS(EC$11:EC394))),"")</f>
        <v/>
      </c>
      <c r="ED394" s="26" t="str">
        <f>IFERROR(INDEX(AZ$11:AZ$2000,_xlfn.AGGREGATE(15,6,(ROW(AZ$11:AZ$2000)-ROW(AZ$11)+1)/($AU$11:$AU$2000=$DY$8),ROWS(ED$11:ED394))),"")</f>
        <v/>
      </c>
      <c r="EE394" s="26" t="str">
        <f>IFERROR(INDEX(BA$11:BA$2000,_xlfn.AGGREGATE(15,6,(ROW(BA$11:BA$2000)-ROW(BA$11)+1)/($AU$11:$AU$2000=$DY$8),ROWS(EE$11:EE394))),"")</f>
        <v/>
      </c>
      <c r="EF394" s="26" t="str">
        <f>IFERROR(INDEX(BB$11:BB$2000,_xlfn.AGGREGATE(15,6,(ROW(BB$11:BB$2000)-ROW(BB$11)+1)/($AU$11:$AU$2000=$DY$8),ROWS(EF$11:EF394))),"")</f>
        <v/>
      </c>
      <c r="EG394" s="26" t="str">
        <f>IFERROR(INDEX(BC$11:BC$2000,_xlfn.AGGREGATE(15,6,(ROW(BC$11:BC$2000)-ROW(BC$11)+1)/($AU$11:$AU$2000=$DY$8),ROWS(EG$11:EG394))),"")</f>
        <v/>
      </c>
      <c r="EH394" s="26" t="str">
        <f>IFERROR(INDEX(BD$11:BD$2000,_xlfn.AGGREGATE(15,6,(ROW(BD$11:BD$2000)-ROW(BD$11)+1)/($AU$11:$AU$2000=$DY$8),ROWS(EH$11:EH394))),"")</f>
        <v/>
      </c>
      <c r="EI394" s="26" t="str">
        <f>IFERROR(INDEX(BE$11:BE$2000,_xlfn.AGGREGATE(15,6,(ROW(BE$11:BE$2000)-ROW(BE$11)+1)/($AU$11:$AU$2000=$DY$8),ROWS(EI$11:EI394))),"")</f>
        <v/>
      </c>
      <c r="EJ394" s="26" t="str">
        <f>IFERROR(INDEX(BF$11:BF$2000,_xlfn.AGGREGATE(15,6,(ROW(BF$11:BF$2000)-ROW(BF$11)+1)/($AU$11:$AU$2000=$DY$8),ROWS(EJ$11:EJ394))),"")</f>
        <v/>
      </c>
      <c r="EK394" s="26" t="str">
        <f>IFERROR(INDEX(BG$11:BG$2000,_xlfn.AGGREGATE(15,6,(ROW(BG$11:BG$2000)-ROW(BG$11)+1)/($AU$11:$AU$2000=$DY$8),ROWS(EK$11:EK394))),"")</f>
        <v/>
      </c>
      <c r="EL394" s="26" t="str">
        <f>IFERROR(INDEX(BH$11:BH$2000,_xlfn.AGGREGATE(15,6,(ROW(BH$11:BH$2000)-ROW(BH$11)+1)/($AU$11:$AU$2000=$DY$8),ROWS(EL$11:EL394))),"")</f>
        <v/>
      </c>
      <c r="EM394" s="26" t="str">
        <f>IFERROR(INDEX(BI$11:BI$2000,_xlfn.AGGREGATE(15,6,(ROW(BI$11:BI$2000)-ROW(BI$11)+1)/($AU$11:$AU$2000=$DY$8),ROWS(EM$11:EM394))),"")</f>
        <v/>
      </c>
      <c r="EN394" s="26" t="str">
        <f>IFERROR(INDEX(BJ$11:BJ$2000,_xlfn.AGGREGATE(15,6,(ROW(BJ$11:BJ$2000)-ROW(BJ$11)+1)/($AU$11:$AU$2000=$DY$8),ROWS(EN$11:EN394))),"")</f>
        <v/>
      </c>
      <c r="EO394" s="26" t="str">
        <f>IFERROR(INDEX(BK$11:BK$2000,_xlfn.AGGREGATE(15,6,(ROW(BK$11:BK$2000)-ROW(BK$11)+1)/($AU$11:$AU$2000=$DY$8),ROWS(EO$11:EO394))),"")</f>
        <v/>
      </c>
      <c r="EP394" s="26" t="str">
        <f>IFERROR(INDEX(BL$11:BL$2000,_xlfn.AGGREGATE(15,6,(ROW(BL$11:BL$2000)-ROW(BL$11)+1)/($AU$11:$AU$2000=$DY$8),ROWS(EP$11:EP394))),"")</f>
        <v/>
      </c>
      <c r="EQ394" s="26" t="str">
        <f>IFERROR(INDEX(BM$11:BM$2000,_xlfn.AGGREGATE(15,6,(ROW(BM$11:BM$2000)-ROW(BM$11)+1)/($AU$11:$AU$2000=$DY$8),ROWS(EQ$11:EQ394))),"")</f>
        <v/>
      </c>
      <c r="ER394" s="26" t="str">
        <f>IFERROR(INDEX(BN$11:BN$2000,_xlfn.AGGREGATE(15,6,(ROW(BN$11:BN$2000)-ROW(BN$11)+1)/($AU$11:$AU$2000=$DY$8),ROWS(ER$11:ER394))),"")</f>
        <v/>
      </c>
      <c r="ES394" s="26" t="str">
        <f>IFERROR(INDEX(BO$11:BO$2000,_xlfn.AGGREGATE(15,6,(ROW(BO$11:BO$2000)-ROW(BO$11)+1)/($AU$11:$AU$2000=$DY$8),ROWS(ES$11:ES394))),"")</f>
        <v/>
      </c>
      <c r="ET394" s="63" t="str">
        <f>IFERROR(INDEX(BP$11:BP$2000,_xlfn.AGGREGATE(15,6,(ROW(BP$11:BP$2000)-ROW(BP$11)+1)/($AU$11:$AU$2000=$DY$8),ROWS(ET$11:ET394))),"")</f>
        <v/>
      </c>
      <c r="EU394" s="25"/>
    </row>
    <row r="395" spans="14:151" x14ac:dyDescent="0.3">
      <c r="N395" s="2"/>
      <c r="O395" s="25"/>
      <c r="P395" s="25"/>
      <c r="Q395" s="25"/>
      <c r="R395" s="25"/>
      <c r="S395" s="25"/>
      <c r="T395" s="25"/>
      <c r="U395" s="25"/>
      <c r="V395" s="2"/>
      <c r="W395" s="2"/>
      <c r="X395" s="2"/>
      <c r="Y395" s="25"/>
      <c r="Z395" s="25"/>
      <c r="AA395" s="25"/>
      <c r="AB395" s="2"/>
      <c r="AC395" s="25"/>
      <c r="AD395" s="25"/>
      <c r="AE395" s="25"/>
      <c r="AF395" s="25"/>
      <c r="AG395" s="25"/>
      <c r="AH395" s="25"/>
      <c r="AI395" s="25"/>
      <c r="AJ395" s="25"/>
      <c r="AK395" s="25"/>
      <c r="AL395" s="25"/>
      <c r="AM395" s="25"/>
      <c r="AN395" s="25"/>
      <c r="AO395" s="25"/>
      <c r="AP395" s="25"/>
      <c r="AQ395" s="25"/>
      <c r="AR395" s="142"/>
      <c r="AS395" s="1">
        <v>1</v>
      </c>
      <c r="AT395" s="25" t="s">
        <v>122</v>
      </c>
      <c r="AU395" s="4" t="str">
        <f t="shared" ref="AU395:AU424" si="526">IF(OR(BR395="no",BS395="int",BI395=0),"FAIL",IF(BR395="yes2","PASS2",IF(BR395="yes3","PASS","fail?")))</f>
        <v>FAIL</v>
      </c>
      <c r="AV395" s="25">
        <v>1</v>
      </c>
      <c r="AW395" s="25">
        <v>2</v>
      </c>
      <c r="AX395" s="26">
        <v>2</v>
      </c>
      <c r="AY395" s="26">
        <v>2</v>
      </c>
      <c r="AZ395" s="26">
        <v>2</v>
      </c>
      <c r="BA395" s="26">
        <v>2</v>
      </c>
      <c r="BB395" s="25">
        <v>1</v>
      </c>
      <c r="BC395" s="25"/>
      <c r="BD395" s="25">
        <f t="shared" ref="BD395:BF424" si="527">BD362</f>
        <v>245</v>
      </c>
      <c r="BE395" s="25">
        <f>BE363</f>
        <v>246</v>
      </c>
      <c r="BF395" s="25">
        <f t="shared" si="527"/>
        <v>247</v>
      </c>
      <c r="BG395" s="30">
        <f>(BE395-BD395)/2</f>
        <v>0.5</v>
      </c>
      <c r="BH395" s="25"/>
      <c r="BI395" s="138">
        <f t="shared" ref="BI395:BI424" si="528">IF($J$44&lt;BI$50,0,IF(AV395=1,BH395+$BD395,IF(AV395=2,BH395+$BE395,IF(AV395=3,BH395+$BF395))))</f>
        <v>245</v>
      </c>
      <c r="BJ395" s="138">
        <f t="shared" ref="BJ395:BJ424" si="529">IF($J$44&lt;BJ$50,0,IF(AW395=1,BI395+$BD395,IF(AW395=2,BI395+$BE395,IF(AW395=3,BI395+$BF395))))</f>
        <v>491</v>
      </c>
      <c r="BK395" s="138">
        <f t="shared" ref="BK395:BK424" si="530">IF($J$44&lt;BK$50,0,IF(AX395=1,BJ395+$BD395,IF(AX395=2,BJ395+$BE395,IF(AX395=3,BJ395+$BF395))))</f>
        <v>737</v>
      </c>
      <c r="BL395" s="138">
        <f t="shared" ref="BL395:BL424" si="531">IF($J$44&lt;BL$50,0,IF(AY395=1,BK395+$BD395,IF(AY395=2,BK395+$BE395,IF(AY395=3,BK395+$BF395))))</f>
        <v>983</v>
      </c>
      <c r="BM395" s="138">
        <f t="shared" ref="BM395:BM424" si="532">IF($J$44&lt;BM$50,0,IF(AZ395=1,BL395+$BD395,IF(AZ395=2,BL395+$BE395,IF(AZ395=3,BL395+$BF395))))</f>
        <v>1229</v>
      </c>
      <c r="BN395" s="138">
        <f t="shared" ref="BN395:BN424" si="533">IF($J$44&lt;BN$50,0,IF(BA395=1,BM395+$BD395,IF(BA395=2,BM395+$BE395,IF(BA395=3,BM395+$BF395))))</f>
        <v>1475</v>
      </c>
      <c r="BO395" s="138">
        <f t="shared" ref="BO395:BO424" si="534">IF($J$44&lt;BO$50,0,IF(BB395=1,BN395+$BD395,IF(BB395=2,BN395+$BE395,IF(BB395=3,BN395+$BF395))))</f>
        <v>1720</v>
      </c>
      <c r="BP395" s="138">
        <f t="shared" ref="BP395:BP424" si="535">IF($J$44&lt;BP$50,0,IF(BC395=1,BO395+$BD395,IF(BC395=2,BO395+$BE395,IF(BC395=3,BO395+$BF395))))</f>
        <v>0</v>
      </c>
      <c r="BQ395" s="25"/>
      <c r="BR395" s="26" t="str">
        <f t="shared" si="492"/>
        <v>yes2</v>
      </c>
      <c r="BS395" s="26" t="str">
        <f t="shared" si="462"/>
        <v>Int</v>
      </c>
      <c r="BT395" s="25"/>
      <c r="BU395" s="25"/>
      <c r="BV395" s="1">
        <f t="shared" ref="BV395:CE404" si="536">IF(BV$3=0,0,IF(AND(ABS($BI395-BV$3)&gt;PostVertTotTol,ABS($BJ395-BV$3)&gt;PostVertTotTol,ABS($BK395-BV$3)&gt;PostVertTotTol,ABS($BL395-BV$3)&gt;PostVertTotTol,ABS($BM395-BV$3)&gt;PostVertTotTol,ABS($BN395-BV$3)&gt;PostVertTotTol,ABS($BO395-BV$3)&gt;PostVertTotTol,ABS($BP395-BV$3)&gt;PostVertTotTol),0,1))</f>
        <v>0</v>
      </c>
      <c r="BW395" s="1">
        <f t="shared" si="536"/>
        <v>0</v>
      </c>
      <c r="BX395" s="1">
        <f t="shared" si="536"/>
        <v>0</v>
      </c>
      <c r="BY395" s="1">
        <f t="shared" si="536"/>
        <v>0</v>
      </c>
      <c r="BZ395" s="1">
        <f t="shared" si="536"/>
        <v>0</v>
      </c>
      <c r="CA395" s="1">
        <f t="shared" si="536"/>
        <v>0</v>
      </c>
      <c r="CB395" s="1">
        <f t="shared" si="536"/>
        <v>1</v>
      </c>
      <c r="CC395" s="1">
        <f t="shared" si="536"/>
        <v>0</v>
      </c>
      <c r="CD395" s="1">
        <f t="shared" si="536"/>
        <v>0</v>
      </c>
      <c r="CE395" s="1">
        <f t="shared" si="536"/>
        <v>0</v>
      </c>
      <c r="CF395" s="1">
        <f t="shared" ref="CF395:CO404" si="537">IF(CF$3=0,0,IF(AND(ABS($BI395-CF$3)&gt;PostVertTotTol,ABS($BJ395-CF$3)&gt;PostVertTotTol,ABS($BK395-CF$3)&gt;PostVertTotTol,ABS($BL395-CF$3)&gt;PostVertTotTol,ABS($BM395-CF$3)&gt;PostVertTotTol,ABS($BN395-CF$3)&gt;PostVertTotTol,ABS($BO395-CF$3)&gt;PostVertTotTol,ABS($BP395-CF$3)&gt;PostVertTotTol),0,1))</f>
        <v>0</v>
      </c>
      <c r="CG395" s="1">
        <f t="shared" si="537"/>
        <v>0</v>
      </c>
      <c r="CH395" s="1">
        <f t="shared" si="537"/>
        <v>1</v>
      </c>
      <c r="CI395" s="1">
        <f t="shared" si="537"/>
        <v>0</v>
      </c>
      <c r="CJ395" s="1">
        <f t="shared" si="537"/>
        <v>0</v>
      </c>
      <c r="CK395" s="1">
        <f t="shared" si="537"/>
        <v>0</v>
      </c>
      <c r="CL395" s="1">
        <f t="shared" si="537"/>
        <v>0</v>
      </c>
      <c r="CM395" s="1">
        <f t="shared" si="537"/>
        <v>0</v>
      </c>
      <c r="CN395" s="1">
        <f t="shared" si="537"/>
        <v>0</v>
      </c>
      <c r="CO395" s="1">
        <f t="shared" si="537"/>
        <v>0</v>
      </c>
      <c r="CP395" s="1">
        <f t="shared" ref="CP395:CY404" si="538">IF(CP$3=0,0,IF(AND(ABS($BI395-CP$3)&gt;PostVertTotTol,ABS($BJ395-CP$3)&gt;PostVertTotTol,ABS($BK395-CP$3)&gt;PostVertTotTol,ABS($BL395-CP$3)&gt;PostVertTotTol,ABS($BM395-CP$3)&gt;PostVertTotTol,ABS($BN395-CP$3)&gt;PostVertTotTol,ABS($BO395-CP$3)&gt;PostVertTotTol,ABS($BP395-CP$3)&gt;PostVertTotTol),0,1))</f>
        <v>0</v>
      </c>
      <c r="CQ395" s="1">
        <f t="shared" si="538"/>
        <v>0</v>
      </c>
      <c r="CR395" s="1">
        <f t="shared" si="538"/>
        <v>0</v>
      </c>
      <c r="CS395" s="1">
        <f t="shared" si="538"/>
        <v>0</v>
      </c>
      <c r="CT395" s="1">
        <f t="shared" si="538"/>
        <v>0</v>
      </c>
      <c r="CU395" s="1">
        <f t="shared" si="538"/>
        <v>0</v>
      </c>
      <c r="CV395" s="1">
        <f t="shared" si="538"/>
        <v>0</v>
      </c>
      <c r="CW395" s="1">
        <f t="shared" si="538"/>
        <v>0</v>
      </c>
      <c r="CX395" s="1">
        <f t="shared" si="538"/>
        <v>0</v>
      </c>
      <c r="CY395" s="1">
        <f t="shared" si="538"/>
        <v>0</v>
      </c>
      <c r="CZ395" s="1">
        <f t="shared" ref="CZ395:DI404" si="539">IF(CZ$3=0,0,IF(AND(ABS($BI395-CZ$3)&gt;PostVertTotTol,ABS($BJ395-CZ$3)&gt;PostVertTotTol,ABS($BK395-CZ$3)&gt;PostVertTotTol,ABS($BL395-CZ$3)&gt;PostVertTotTol,ABS($BM395-CZ$3)&gt;PostVertTotTol,ABS($BN395-CZ$3)&gt;PostVertTotTol,ABS($BO395-CZ$3)&gt;PostVertTotTol,ABS($BP395-CZ$3)&gt;PostVertTotTol),0,1))</f>
        <v>0</v>
      </c>
      <c r="DA395" s="1">
        <f t="shared" si="539"/>
        <v>0</v>
      </c>
      <c r="DB395" s="1">
        <f t="shared" si="539"/>
        <v>0</v>
      </c>
      <c r="DC395" s="1">
        <f t="shared" si="539"/>
        <v>0</v>
      </c>
      <c r="DD395" s="1">
        <f t="shared" si="539"/>
        <v>0</v>
      </c>
      <c r="DE395" s="1">
        <f t="shared" si="539"/>
        <v>0</v>
      </c>
      <c r="DF395" s="1">
        <f t="shared" si="539"/>
        <v>0</v>
      </c>
      <c r="DG395" s="1">
        <f t="shared" si="539"/>
        <v>0</v>
      </c>
      <c r="DH395" s="1">
        <f t="shared" si="539"/>
        <v>0</v>
      </c>
      <c r="DI395" s="1">
        <f t="shared" si="539"/>
        <v>0</v>
      </c>
      <c r="DJ395" s="1">
        <f t="shared" ref="DJ395:DO404" si="540">IF(DJ$3=0,0,IF(AND(ABS($BI395-DJ$3)&gt;PostVertTotTol,ABS($BJ395-DJ$3)&gt;PostVertTotTol,ABS($BK395-DJ$3)&gt;PostVertTotTol,ABS($BL395-DJ$3)&gt;PostVertTotTol,ABS($BM395-DJ$3)&gt;PostVertTotTol,ABS($BN395-DJ$3)&gt;PostVertTotTol,ABS($BO395-DJ$3)&gt;PostVertTotTol,ABS($BP395-DJ$3)&gt;PostVertTotTol),0,1))</f>
        <v>0</v>
      </c>
      <c r="DK395" s="1">
        <f t="shared" si="540"/>
        <v>0</v>
      </c>
      <c r="DL395" s="1">
        <f t="shared" si="540"/>
        <v>0</v>
      </c>
      <c r="DM395" s="1">
        <f t="shared" si="540"/>
        <v>1</v>
      </c>
      <c r="DN395" s="1">
        <f t="shared" si="540"/>
        <v>0</v>
      </c>
      <c r="DO395" s="1">
        <f t="shared" si="540"/>
        <v>0</v>
      </c>
      <c r="DP395" s="25"/>
      <c r="DS395" s="26"/>
      <c r="DT395" s="26"/>
      <c r="DU395" s="142"/>
      <c r="DV395" s="26"/>
      <c r="DW395" s="48">
        <v>382</v>
      </c>
      <c r="DX395" s="26" t="str">
        <f>IFERROR(INDEX(AT$11:AT$2000,_xlfn.AGGREGATE(15,6,(ROW(AT$11:AT$2000)-ROW(AT$11)+1)/($AU$11:$AU$2000=$DY$8),ROWS(DX$11:DX395))),"")</f>
        <v/>
      </c>
      <c r="DY395" s="4" t="str">
        <f>IFERROR(INDEX(AU$11:AU$2000,_xlfn.AGGREGATE(15,6,(ROW(AU$11:AU$2000)-ROW(AU$11)+1)/($AU$11:$AU$2000=$DY$8),ROWS(DY$11:DY395))),"")</f>
        <v/>
      </c>
      <c r="DZ395" s="26" t="str">
        <f>IFERROR(INDEX(AV$11:AV$2000,_xlfn.AGGREGATE(15,6,(ROW(AV$11:AV$2000)-ROW(AV$11)+1)/($AU$11:$AU$2000=$DY$8),ROWS(DZ$11:DZ395))),"")</f>
        <v/>
      </c>
      <c r="EA395" s="26" t="str">
        <f>IFERROR(INDEX(AW$11:AW$2000,_xlfn.AGGREGATE(15,6,(ROW(AW$11:AW$2000)-ROW(AW$11)+1)/($AU$11:$AU$2000=$DY$8),ROWS(EA$11:EA395))),"")</f>
        <v/>
      </c>
      <c r="EB395" s="26" t="str">
        <f>IFERROR(INDEX(AX$11:AX$2000,_xlfn.AGGREGATE(15,6,(ROW(AX$11:AX$2000)-ROW(AX$11)+1)/($AU$11:$AU$2000=$DY$8),ROWS(EB$11:EB395))),"")</f>
        <v/>
      </c>
      <c r="EC395" s="26" t="str">
        <f>IFERROR(INDEX(AY$11:AY$2000,_xlfn.AGGREGATE(15,6,(ROW(AY$11:AY$2000)-ROW(AY$11)+1)/($AU$11:$AU$2000=$DY$8),ROWS(EC$11:EC395))),"")</f>
        <v/>
      </c>
      <c r="ED395" s="26" t="str">
        <f>IFERROR(INDEX(AZ$11:AZ$2000,_xlfn.AGGREGATE(15,6,(ROW(AZ$11:AZ$2000)-ROW(AZ$11)+1)/($AU$11:$AU$2000=$DY$8),ROWS(ED$11:ED395))),"")</f>
        <v/>
      </c>
      <c r="EE395" s="26" t="str">
        <f>IFERROR(INDEX(BA$11:BA$2000,_xlfn.AGGREGATE(15,6,(ROW(BA$11:BA$2000)-ROW(BA$11)+1)/($AU$11:$AU$2000=$DY$8),ROWS(EE$11:EE395))),"")</f>
        <v/>
      </c>
      <c r="EF395" s="26" t="str">
        <f>IFERROR(INDEX(BB$11:BB$2000,_xlfn.AGGREGATE(15,6,(ROW(BB$11:BB$2000)-ROW(BB$11)+1)/($AU$11:$AU$2000=$DY$8),ROWS(EF$11:EF395))),"")</f>
        <v/>
      </c>
      <c r="EG395" s="26" t="str">
        <f>IFERROR(INDEX(BC$11:BC$2000,_xlfn.AGGREGATE(15,6,(ROW(BC$11:BC$2000)-ROW(BC$11)+1)/($AU$11:$AU$2000=$DY$8),ROWS(EG$11:EG395))),"")</f>
        <v/>
      </c>
      <c r="EH395" s="26" t="str">
        <f>IFERROR(INDEX(BD$11:BD$2000,_xlfn.AGGREGATE(15,6,(ROW(BD$11:BD$2000)-ROW(BD$11)+1)/($AU$11:$AU$2000=$DY$8),ROWS(EH$11:EH395))),"")</f>
        <v/>
      </c>
      <c r="EI395" s="26" t="str">
        <f>IFERROR(INDEX(BE$11:BE$2000,_xlfn.AGGREGATE(15,6,(ROW(BE$11:BE$2000)-ROW(BE$11)+1)/($AU$11:$AU$2000=$DY$8),ROWS(EI$11:EI395))),"")</f>
        <v/>
      </c>
      <c r="EJ395" s="26" t="str">
        <f>IFERROR(INDEX(BF$11:BF$2000,_xlfn.AGGREGATE(15,6,(ROW(BF$11:BF$2000)-ROW(BF$11)+1)/($AU$11:$AU$2000=$DY$8),ROWS(EJ$11:EJ395))),"")</f>
        <v/>
      </c>
      <c r="EK395" s="26" t="str">
        <f>IFERROR(INDEX(BG$11:BG$2000,_xlfn.AGGREGATE(15,6,(ROW(BG$11:BG$2000)-ROW(BG$11)+1)/($AU$11:$AU$2000=$DY$8),ROWS(EK$11:EK395))),"")</f>
        <v/>
      </c>
      <c r="EL395" s="26" t="str">
        <f>IFERROR(INDEX(BH$11:BH$2000,_xlfn.AGGREGATE(15,6,(ROW(BH$11:BH$2000)-ROW(BH$11)+1)/($AU$11:$AU$2000=$DY$8),ROWS(EL$11:EL395))),"")</f>
        <v/>
      </c>
      <c r="EM395" s="26" t="str">
        <f>IFERROR(INDEX(BI$11:BI$2000,_xlfn.AGGREGATE(15,6,(ROW(BI$11:BI$2000)-ROW(BI$11)+1)/($AU$11:$AU$2000=$DY$8),ROWS(EM$11:EM395))),"")</f>
        <v/>
      </c>
      <c r="EN395" s="26" t="str">
        <f>IFERROR(INDEX(BJ$11:BJ$2000,_xlfn.AGGREGATE(15,6,(ROW(BJ$11:BJ$2000)-ROW(BJ$11)+1)/($AU$11:$AU$2000=$DY$8),ROWS(EN$11:EN395))),"")</f>
        <v/>
      </c>
      <c r="EO395" s="26" t="str">
        <f>IFERROR(INDEX(BK$11:BK$2000,_xlfn.AGGREGATE(15,6,(ROW(BK$11:BK$2000)-ROW(BK$11)+1)/($AU$11:$AU$2000=$DY$8),ROWS(EO$11:EO395))),"")</f>
        <v/>
      </c>
      <c r="EP395" s="26" t="str">
        <f>IFERROR(INDEX(BL$11:BL$2000,_xlfn.AGGREGATE(15,6,(ROW(BL$11:BL$2000)-ROW(BL$11)+1)/($AU$11:$AU$2000=$DY$8),ROWS(EP$11:EP395))),"")</f>
        <v/>
      </c>
      <c r="EQ395" s="26" t="str">
        <f>IFERROR(INDEX(BM$11:BM$2000,_xlfn.AGGREGATE(15,6,(ROW(BM$11:BM$2000)-ROW(BM$11)+1)/($AU$11:$AU$2000=$DY$8),ROWS(EQ$11:EQ395))),"")</f>
        <v/>
      </c>
      <c r="ER395" s="26" t="str">
        <f>IFERROR(INDEX(BN$11:BN$2000,_xlfn.AGGREGATE(15,6,(ROW(BN$11:BN$2000)-ROW(BN$11)+1)/($AU$11:$AU$2000=$DY$8),ROWS(ER$11:ER395))),"")</f>
        <v/>
      </c>
      <c r="ES395" s="26" t="str">
        <f>IFERROR(INDEX(BO$11:BO$2000,_xlfn.AGGREGATE(15,6,(ROW(BO$11:BO$2000)-ROW(BO$11)+1)/($AU$11:$AU$2000=$DY$8),ROWS(ES$11:ES395))),"")</f>
        <v/>
      </c>
      <c r="ET395" s="63" t="str">
        <f>IFERROR(INDEX(BP$11:BP$2000,_xlfn.AGGREGATE(15,6,(ROW(BP$11:BP$2000)-ROW(BP$11)+1)/($AU$11:$AU$2000=$DY$8),ROWS(ET$11:ET395))),"")</f>
        <v/>
      </c>
      <c r="EU395" s="25"/>
    </row>
    <row r="396" spans="14:151" x14ac:dyDescent="0.3">
      <c r="N396" s="2"/>
      <c r="O396" s="25"/>
      <c r="P396" s="25"/>
      <c r="Q396" s="25"/>
      <c r="R396" s="25"/>
      <c r="S396" s="25"/>
      <c r="T396" s="25"/>
      <c r="U396" s="25"/>
      <c r="V396" s="2"/>
      <c r="W396" s="2"/>
      <c r="X396" s="2"/>
      <c r="Y396" s="25"/>
      <c r="Z396" s="25"/>
      <c r="AA396" s="25"/>
      <c r="AB396" s="2"/>
      <c r="AC396" s="25"/>
      <c r="AD396" s="25"/>
      <c r="AE396" s="25"/>
      <c r="AF396" s="25"/>
      <c r="AG396" s="25"/>
      <c r="AH396" s="25"/>
      <c r="AI396" s="25"/>
      <c r="AJ396" s="25"/>
      <c r="AK396" s="25"/>
      <c r="AL396" s="25"/>
      <c r="AM396" s="25"/>
      <c r="AN396" s="25"/>
      <c r="AO396" s="25"/>
      <c r="AP396" s="25"/>
      <c r="AQ396" s="25"/>
      <c r="AR396" s="142"/>
      <c r="AS396" s="1">
        <v>2</v>
      </c>
      <c r="AT396" s="25" t="s">
        <v>122</v>
      </c>
      <c r="AU396" s="4" t="str">
        <f t="shared" si="526"/>
        <v>FAIL</v>
      </c>
      <c r="AV396" s="25">
        <v>1</v>
      </c>
      <c r="AW396" s="25">
        <v>2</v>
      </c>
      <c r="AX396" s="26">
        <v>2</v>
      </c>
      <c r="AY396" s="26">
        <v>2</v>
      </c>
      <c r="AZ396" s="26">
        <v>2</v>
      </c>
      <c r="BA396" s="26">
        <v>2</v>
      </c>
      <c r="BB396" s="25">
        <v>1</v>
      </c>
      <c r="BC396" s="25"/>
      <c r="BD396" s="25">
        <f t="shared" si="527"/>
        <v>244</v>
      </c>
      <c r="BE396" s="25">
        <f t="shared" si="527"/>
        <v>246</v>
      </c>
      <c r="BF396" s="25">
        <f t="shared" si="527"/>
        <v>248</v>
      </c>
      <c r="BG396" s="30">
        <f t="shared" ref="BG396:BG424" si="541">(BE396-BD396)/2</f>
        <v>1</v>
      </c>
      <c r="BH396" s="25"/>
      <c r="BI396" s="138">
        <f t="shared" si="528"/>
        <v>244</v>
      </c>
      <c r="BJ396" s="138">
        <f t="shared" si="529"/>
        <v>490</v>
      </c>
      <c r="BK396" s="138">
        <f t="shared" si="530"/>
        <v>736</v>
      </c>
      <c r="BL396" s="138">
        <f t="shared" si="531"/>
        <v>982</v>
      </c>
      <c r="BM396" s="138">
        <f t="shared" si="532"/>
        <v>1228</v>
      </c>
      <c r="BN396" s="138">
        <f t="shared" si="533"/>
        <v>1474</v>
      </c>
      <c r="BO396" s="138">
        <f t="shared" si="534"/>
        <v>1718</v>
      </c>
      <c r="BP396" s="138">
        <f t="shared" si="535"/>
        <v>0</v>
      </c>
      <c r="BQ396" s="25"/>
      <c r="BR396" s="26" t="str">
        <f t="shared" si="492"/>
        <v>yes3</v>
      </c>
      <c r="BS396" s="26" t="str">
        <f t="shared" ref="BS396:BS457" si="542">IF(COUNTIF(BV396:DO396,1)&gt;0,"Int","good")</f>
        <v>Int</v>
      </c>
      <c r="BT396" s="25"/>
      <c r="BU396" s="25"/>
      <c r="BV396" s="1">
        <f t="shared" si="536"/>
        <v>0</v>
      </c>
      <c r="BW396" s="1">
        <f t="shared" si="536"/>
        <v>0</v>
      </c>
      <c r="BX396" s="1">
        <f t="shared" si="536"/>
        <v>0</v>
      </c>
      <c r="BY396" s="1">
        <f t="shared" si="536"/>
        <v>0</v>
      </c>
      <c r="BZ396" s="1">
        <f t="shared" si="536"/>
        <v>0</v>
      </c>
      <c r="CA396" s="1">
        <f t="shared" si="536"/>
        <v>0</v>
      </c>
      <c r="CB396" s="1">
        <f t="shared" si="536"/>
        <v>1</v>
      </c>
      <c r="CC396" s="1">
        <f t="shared" si="536"/>
        <v>0</v>
      </c>
      <c r="CD396" s="1">
        <f t="shared" si="536"/>
        <v>0</v>
      </c>
      <c r="CE396" s="1">
        <f t="shared" si="536"/>
        <v>0</v>
      </c>
      <c r="CF396" s="1">
        <f t="shared" si="537"/>
        <v>0</v>
      </c>
      <c r="CG396" s="1">
        <f t="shared" si="537"/>
        <v>0</v>
      </c>
      <c r="CH396" s="1">
        <f t="shared" si="537"/>
        <v>1</v>
      </c>
      <c r="CI396" s="1">
        <f t="shared" si="537"/>
        <v>0</v>
      </c>
      <c r="CJ396" s="1">
        <f t="shared" si="537"/>
        <v>0</v>
      </c>
      <c r="CK396" s="1">
        <f t="shared" si="537"/>
        <v>0</v>
      </c>
      <c r="CL396" s="1">
        <f t="shared" si="537"/>
        <v>0</v>
      </c>
      <c r="CM396" s="1">
        <f t="shared" si="537"/>
        <v>0</v>
      </c>
      <c r="CN396" s="1">
        <f t="shared" si="537"/>
        <v>0</v>
      </c>
      <c r="CO396" s="1">
        <f t="shared" si="537"/>
        <v>0</v>
      </c>
      <c r="CP396" s="1">
        <f t="shared" si="538"/>
        <v>0</v>
      </c>
      <c r="CQ396" s="1">
        <f t="shared" si="538"/>
        <v>0</v>
      </c>
      <c r="CR396" s="1">
        <f t="shared" si="538"/>
        <v>0</v>
      </c>
      <c r="CS396" s="1">
        <f t="shared" si="538"/>
        <v>0</v>
      </c>
      <c r="CT396" s="1">
        <f t="shared" si="538"/>
        <v>0</v>
      </c>
      <c r="CU396" s="1">
        <f t="shared" si="538"/>
        <v>0</v>
      </c>
      <c r="CV396" s="1">
        <f t="shared" si="538"/>
        <v>0</v>
      </c>
      <c r="CW396" s="1">
        <f t="shared" si="538"/>
        <v>0</v>
      </c>
      <c r="CX396" s="1">
        <f t="shared" si="538"/>
        <v>0</v>
      </c>
      <c r="CY396" s="1">
        <f t="shared" si="538"/>
        <v>0</v>
      </c>
      <c r="CZ396" s="1">
        <f t="shared" si="539"/>
        <v>0</v>
      </c>
      <c r="DA396" s="1">
        <f t="shared" si="539"/>
        <v>0</v>
      </c>
      <c r="DB396" s="1">
        <f t="shared" si="539"/>
        <v>0</v>
      </c>
      <c r="DC396" s="1">
        <f t="shared" si="539"/>
        <v>0</v>
      </c>
      <c r="DD396" s="1">
        <f t="shared" si="539"/>
        <v>0</v>
      </c>
      <c r="DE396" s="1">
        <f t="shared" si="539"/>
        <v>0</v>
      </c>
      <c r="DF396" s="1">
        <f t="shared" si="539"/>
        <v>0</v>
      </c>
      <c r="DG396" s="1">
        <f t="shared" si="539"/>
        <v>0</v>
      </c>
      <c r="DH396" s="1">
        <f t="shared" si="539"/>
        <v>0</v>
      </c>
      <c r="DI396" s="1">
        <f t="shared" si="539"/>
        <v>0</v>
      </c>
      <c r="DJ396" s="1">
        <f t="shared" si="540"/>
        <v>0</v>
      </c>
      <c r="DK396" s="1">
        <f t="shared" si="540"/>
        <v>0</v>
      </c>
      <c r="DL396" s="1">
        <f t="shared" si="540"/>
        <v>0</v>
      </c>
      <c r="DM396" s="1">
        <f t="shared" si="540"/>
        <v>1</v>
      </c>
      <c r="DN396" s="1">
        <f t="shared" si="540"/>
        <v>0</v>
      </c>
      <c r="DO396" s="1">
        <f t="shared" si="540"/>
        <v>0</v>
      </c>
      <c r="DP396" s="25"/>
      <c r="DS396" s="26"/>
      <c r="DT396" s="26"/>
      <c r="DU396" s="142"/>
      <c r="DV396" s="26"/>
      <c r="DW396" s="48">
        <v>383</v>
      </c>
      <c r="DX396" s="26" t="str">
        <f>IFERROR(INDEX(AT$11:AT$2000,_xlfn.AGGREGATE(15,6,(ROW(AT$11:AT$2000)-ROW(AT$11)+1)/($AU$11:$AU$2000=$DY$8),ROWS(DX$11:DX396))),"")</f>
        <v/>
      </c>
      <c r="DY396" s="4" t="str">
        <f>IFERROR(INDEX(AU$11:AU$2000,_xlfn.AGGREGATE(15,6,(ROW(AU$11:AU$2000)-ROW(AU$11)+1)/($AU$11:$AU$2000=$DY$8),ROWS(DY$11:DY396))),"")</f>
        <v/>
      </c>
      <c r="DZ396" s="26" t="str">
        <f>IFERROR(INDEX(AV$11:AV$2000,_xlfn.AGGREGATE(15,6,(ROW(AV$11:AV$2000)-ROW(AV$11)+1)/($AU$11:$AU$2000=$DY$8),ROWS(DZ$11:DZ396))),"")</f>
        <v/>
      </c>
      <c r="EA396" s="26" t="str">
        <f>IFERROR(INDEX(AW$11:AW$2000,_xlfn.AGGREGATE(15,6,(ROW(AW$11:AW$2000)-ROW(AW$11)+1)/($AU$11:$AU$2000=$DY$8),ROWS(EA$11:EA396))),"")</f>
        <v/>
      </c>
      <c r="EB396" s="26" t="str">
        <f>IFERROR(INDEX(AX$11:AX$2000,_xlfn.AGGREGATE(15,6,(ROW(AX$11:AX$2000)-ROW(AX$11)+1)/($AU$11:$AU$2000=$DY$8),ROWS(EB$11:EB396))),"")</f>
        <v/>
      </c>
      <c r="EC396" s="26" t="str">
        <f>IFERROR(INDEX(AY$11:AY$2000,_xlfn.AGGREGATE(15,6,(ROW(AY$11:AY$2000)-ROW(AY$11)+1)/($AU$11:$AU$2000=$DY$8),ROWS(EC$11:EC396))),"")</f>
        <v/>
      </c>
      <c r="ED396" s="26" t="str">
        <f>IFERROR(INDEX(AZ$11:AZ$2000,_xlfn.AGGREGATE(15,6,(ROW(AZ$11:AZ$2000)-ROW(AZ$11)+1)/($AU$11:$AU$2000=$DY$8),ROWS(ED$11:ED396))),"")</f>
        <v/>
      </c>
      <c r="EE396" s="26" t="str">
        <f>IFERROR(INDEX(BA$11:BA$2000,_xlfn.AGGREGATE(15,6,(ROW(BA$11:BA$2000)-ROW(BA$11)+1)/($AU$11:$AU$2000=$DY$8),ROWS(EE$11:EE396))),"")</f>
        <v/>
      </c>
      <c r="EF396" s="26" t="str">
        <f>IFERROR(INDEX(BB$11:BB$2000,_xlfn.AGGREGATE(15,6,(ROW(BB$11:BB$2000)-ROW(BB$11)+1)/($AU$11:$AU$2000=$DY$8),ROWS(EF$11:EF396))),"")</f>
        <v/>
      </c>
      <c r="EG396" s="26" t="str">
        <f>IFERROR(INDEX(BC$11:BC$2000,_xlfn.AGGREGATE(15,6,(ROW(BC$11:BC$2000)-ROW(BC$11)+1)/($AU$11:$AU$2000=$DY$8),ROWS(EG$11:EG396))),"")</f>
        <v/>
      </c>
      <c r="EH396" s="26" t="str">
        <f>IFERROR(INDEX(BD$11:BD$2000,_xlfn.AGGREGATE(15,6,(ROW(BD$11:BD$2000)-ROW(BD$11)+1)/($AU$11:$AU$2000=$DY$8),ROWS(EH$11:EH396))),"")</f>
        <v/>
      </c>
      <c r="EI396" s="26" t="str">
        <f>IFERROR(INDEX(BE$11:BE$2000,_xlfn.AGGREGATE(15,6,(ROW(BE$11:BE$2000)-ROW(BE$11)+1)/($AU$11:$AU$2000=$DY$8),ROWS(EI$11:EI396))),"")</f>
        <v/>
      </c>
      <c r="EJ396" s="26" t="str">
        <f>IFERROR(INDEX(BF$11:BF$2000,_xlfn.AGGREGATE(15,6,(ROW(BF$11:BF$2000)-ROW(BF$11)+1)/($AU$11:$AU$2000=$DY$8),ROWS(EJ$11:EJ396))),"")</f>
        <v/>
      </c>
      <c r="EK396" s="26" t="str">
        <f>IFERROR(INDEX(BG$11:BG$2000,_xlfn.AGGREGATE(15,6,(ROW(BG$11:BG$2000)-ROW(BG$11)+1)/($AU$11:$AU$2000=$DY$8),ROWS(EK$11:EK396))),"")</f>
        <v/>
      </c>
      <c r="EL396" s="26" t="str">
        <f>IFERROR(INDEX(BH$11:BH$2000,_xlfn.AGGREGATE(15,6,(ROW(BH$11:BH$2000)-ROW(BH$11)+1)/($AU$11:$AU$2000=$DY$8),ROWS(EL$11:EL396))),"")</f>
        <v/>
      </c>
      <c r="EM396" s="26" t="str">
        <f>IFERROR(INDEX(BI$11:BI$2000,_xlfn.AGGREGATE(15,6,(ROW(BI$11:BI$2000)-ROW(BI$11)+1)/($AU$11:$AU$2000=$DY$8),ROWS(EM$11:EM396))),"")</f>
        <v/>
      </c>
      <c r="EN396" s="26" t="str">
        <f>IFERROR(INDEX(BJ$11:BJ$2000,_xlfn.AGGREGATE(15,6,(ROW(BJ$11:BJ$2000)-ROW(BJ$11)+1)/($AU$11:$AU$2000=$DY$8),ROWS(EN$11:EN396))),"")</f>
        <v/>
      </c>
      <c r="EO396" s="26" t="str">
        <f>IFERROR(INDEX(BK$11:BK$2000,_xlfn.AGGREGATE(15,6,(ROW(BK$11:BK$2000)-ROW(BK$11)+1)/($AU$11:$AU$2000=$DY$8),ROWS(EO$11:EO396))),"")</f>
        <v/>
      </c>
      <c r="EP396" s="26" t="str">
        <f>IFERROR(INDEX(BL$11:BL$2000,_xlfn.AGGREGATE(15,6,(ROW(BL$11:BL$2000)-ROW(BL$11)+1)/($AU$11:$AU$2000=$DY$8),ROWS(EP$11:EP396))),"")</f>
        <v/>
      </c>
      <c r="EQ396" s="26" t="str">
        <f>IFERROR(INDEX(BM$11:BM$2000,_xlfn.AGGREGATE(15,6,(ROW(BM$11:BM$2000)-ROW(BM$11)+1)/($AU$11:$AU$2000=$DY$8),ROWS(EQ$11:EQ396))),"")</f>
        <v/>
      </c>
      <c r="ER396" s="26" t="str">
        <f>IFERROR(INDEX(BN$11:BN$2000,_xlfn.AGGREGATE(15,6,(ROW(BN$11:BN$2000)-ROW(BN$11)+1)/($AU$11:$AU$2000=$DY$8),ROWS(ER$11:ER396))),"")</f>
        <v/>
      </c>
      <c r="ES396" s="26" t="str">
        <f>IFERROR(INDEX(BO$11:BO$2000,_xlfn.AGGREGATE(15,6,(ROW(BO$11:BO$2000)-ROW(BO$11)+1)/($AU$11:$AU$2000=$DY$8),ROWS(ES$11:ES396))),"")</f>
        <v/>
      </c>
      <c r="ET396" s="63" t="str">
        <f>IFERROR(INDEX(BP$11:BP$2000,_xlfn.AGGREGATE(15,6,(ROW(BP$11:BP$2000)-ROW(BP$11)+1)/($AU$11:$AU$2000=$DY$8),ROWS(ET$11:ET396))),"")</f>
        <v/>
      </c>
      <c r="EU396" s="25"/>
    </row>
    <row r="397" spans="14:151" x14ac:dyDescent="0.3">
      <c r="N397" s="2"/>
      <c r="O397" s="25"/>
      <c r="P397" s="25"/>
      <c r="Q397" s="25"/>
      <c r="R397" s="25"/>
      <c r="S397" s="25"/>
      <c r="T397" s="25"/>
      <c r="U397" s="25"/>
      <c r="V397" s="2"/>
      <c r="W397" s="2"/>
      <c r="X397" s="2"/>
      <c r="Y397" s="25"/>
      <c r="Z397" s="25"/>
      <c r="AA397" s="25"/>
      <c r="AB397" s="2"/>
      <c r="AC397" s="25"/>
      <c r="AD397" s="25"/>
      <c r="AE397" s="25"/>
      <c r="AF397" s="25"/>
      <c r="AG397" s="25"/>
      <c r="AH397" s="25"/>
      <c r="AI397" s="25"/>
      <c r="AJ397" s="25"/>
      <c r="AK397" s="25"/>
      <c r="AL397" s="25"/>
      <c r="AM397" s="25"/>
      <c r="AN397" s="25"/>
      <c r="AO397" s="25"/>
      <c r="AP397" s="25"/>
      <c r="AQ397" s="25"/>
      <c r="AR397" s="142"/>
      <c r="AS397" s="1">
        <v>3</v>
      </c>
      <c r="AT397" s="25" t="s">
        <v>122</v>
      </c>
      <c r="AU397" s="4" t="str">
        <f t="shared" si="526"/>
        <v>FAIL</v>
      </c>
      <c r="AV397" s="25">
        <v>1</v>
      </c>
      <c r="AW397" s="25">
        <v>2</v>
      </c>
      <c r="AX397" s="26">
        <v>2</v>
      </c>
      <c r="AY397" s="26">
        <v>2</v>
      </c>
      <c r="AZ397" s="26">
        <v>2</v>
      </c>
      <c r="BA397" s="26">
        <v>2</v>
      </c>
      <c r="BB397" s="25">
        <v>1</v>
      </c>
      <c r="BC397" s="25"/>
      <c r="BD397" s="25">
        <f t="shared" si="527"/>
        <v>243</v>
      </c>
      <c r="BE397" s="25">
        <f t="shared" si="527"/>
        <v>246</v>
      </c>
      <c r="BF397" s="25">
        <f t="shared" si="527"/>
        <v>249</v>
      </c>
      <c r="BG397" s="30">
        <f t="shared" si="541"/>
        <v>1.5</v>
      </c>
      <c r="BH397" s="25"/>
      <c r="BI397" s="138">
        <f t="shared" si="528"/>
        <v>243</v>
      </c>
      <c r="BJ397" s="138">
        <f t="shared" si="529"/>
        <v>489</v>
      </c>
      <c r="BK397" s="138">
        <f t="shared" si="530"/>
        <v>735</v>
      </c>
      <c r="BL397" s="138">
        <f t="shared" si="531"/>
        <v>981</v>
      </c>
      <c r="BM397" s="138">
        <f t="shared" si="532"/>
        <v>1227</v>
      </c>
      <c r="BN397" s="138">
        <f t="shared" si="533"/>
        <v>1473</v>
      </c>
      <c r="BO397" s="138">
        <f t="shared" si="534"/>
        <v>1716</v>
      </c>
      <c r="BP397" s="138">
        <f t="shared" si="535"/>
        <v>0</v>
      </c>
      <c r="BQ397" s="25"/>
      <c r="BR397" s="26" t="str">
        <f t="shared" si="492"/>
        <v>yes3</v>
      </c>
      <c r="BS397" s="26" t="str">
        <f t="shared" si="542"/>
        <v>Int</v>
      </c>
      <c r="BT397" s="25"/>
      <c r="BU397" s="25"/>
      <c r="BV397" s="1">
        <f t="shared" si="536"/>
        <v>0</v>
      </c>
      <c r="BW397" s="1">
        <f t="shared" si="536"/>
        <v>0</v>
      </c>
      <c r="BX397" s="1">
        <f t="shared" si="536"/>
        <v>0</v>
      </c>
      <c r="BY397" s="1">
        <f t="shared" si="536"/>
        <v>0</v>
      </c>
      <c r="BZ397" s="1">
        <f t="shared" si="536"/>
        <v>0</v>
      </c>
      <c r="CA397" s="1">
        <f t="shared" si="536"/>
        <v>0</v>
      </c>
      <c r="CB397" s="1">
        <f t="shared" si="536"/>
        <v>1</v>
      </c>
      <c r="CC397" s="1">
        <f t="shared" si="536"/>
        <v>0</v>
      </c>
      <c r="CD397" s="1">
        <f t="shared" si="536"/>
        <v>0</v>
      </c>
      <c r="CE397" s="1">
        <f t="shared" si="536"/>
        <v>0</v>
      </c>
      <c r="CF397" s="1">
        <f t="shared" si="537"/>
        <v>0</v>
      </c>
      <c r="CG397" s="1">
        <f t="shared" si="537"/>
        <v>0</v>
      </c>
      <c r="CH397" s="1">
        <f t="shared" si="537"/>
        <v>1</v>
      </c>
      <c r="CI397" s="1">
        <f t="shared" si="537"/>
        <v>0</v>
      </c>
      <c r="CJ397" s="1">
        <f t="shared" si="537"/>
        <v>0</v>
      </c>
      <c r="CK397" s="1">
        <f t="shared" si="537"/>
        <v>0</v>
      </c>
      <c r="CL397" s="1">
        <f t="shared" si="537"/>
        <v>0</v>
      </c>
      <c r="CM397" s="1">
        <f t="shared" si="537"/>
        <v>0</v>
      </c>
      <c r="CN397" s="1">
        <f t="shared" si="537"/>
        <v>0</v>
      </c>
      <c r="CO397" s="1">
        <f t="shared" si="537"/>
        <v>0</v>
      </c>
      <c r="CP397" s="1">
        <f t="shared" si="538"/>
        <v>0</v>
      </c>
      <c r="CQ397" s="1">
        <f t="shared" si="538"/>
        <v>0</v>
      </c>
      <c r="CR397" s="1">
        <f t="shared" si="538"/>
        <v>0</v>
      </c>
      <c r="CS397" s="1">
        <f t="shared" si="538"/>
        <v>0</v>
      </c>
      <c r="CT397" s="1">
        <f t="shared" si="538"/>
        <v>0</v>
      </c>
      <c r="CU397" s="1">
        <f t="shared" si="538"/>
        <v>0</v>
      </c>
      <c r="CV397" s="1">
        <f t="shared" si="538"/>
        <v>0</v>
      </c>
      <c r="CW397" s="1">
        <f t="shared" si="538"/>
        <v>0</v>
      </c>
      <c r="CX397" s="1">
        <f t="shared" si="538"/>
        <v>0</v>
      </c>
      <c r="CY397" s="1">
        <f t="shared" si="538"/>
        <v>0</v>
      </c>
      <c r="CZ397" s="1">
        <f t="shared" si="539"/>
        <v>0</v>
      </c>
      <c r="DA397" s="1">
        <f t="shared" si="539"/>
        <v>0</v>
      </c>
      <c r="DB397" s="1">
        <f t="shared" si="539"/>
        <v>0</v>
      </c>
      <c r="DC397" s="1">
        <f t="shared" si="539"/>
        <v>0</v>
      </c>
      <c r="DD397" s="1">
        <f t="shared" si="539"/>
        <v>0</v>
      </c>
      <c r="DE397" s="1">
        <f t="shared" si="539"/>
        <v>0</v>
      </c>
      <c r="DF397" s="1">
        <f t="shared" si="539"/>
        <v>0</v>
      </c>
      <c r="DG397" s="1">
        <f t="shared" si="539"/>
        <v>0</v>
      </c>
      <c r="DH397" s="1">
        <f t="shared" si="539"/>
        <v>0</v>
      </c>
      <c r="DI397" s="1">
        <f t="shared" si="539"/>
        <v>0</v>
      </c>
      <c r="DJ397" s="1">
        <f t="shared" si="540"/>
        <v>0</v>
      </c>
      <c r="DK397" s="1">
        <f t="shared" si="540"/>
        <v>0</v>
      </c>
      <c r="DL397" s="1">
        <f t="shared" si="540"/>
        <v>0</v>
      </c>
      <c r="DM397" s="1">
        <f t="shared" si="540"/>
        <v>1</v>
      </c>
      <c r="DN397" s="1">
        <f t="shared" si="540"/>
        <v>0</v>
      </c>
      <c r="DO397" s="1">
        <f t="shared" si="540"/>
        <v>0</v>
      </c>
      <c r="DP397" s="25"/>
      <c r="DS397" s="26"/>
      <c r="DT397" s="26"/>
      <c r="DU397" s="142"/>
      <c r="DV397" s="26"/>
      <c r="DW397" s="48">
        <v>384</v>
      </c>
      <c r="DX397" s="26" t="str">
        <f>IFERROR(INDEX(AT$11:AT$2000,_xlfn.AGGREGATE(15,6,(ROW(AT$11:AT$2000)-ROW(AT$11)+1)/($AU$11:$AU$2000=$DY$8),ROWS(DX$11:DX397))),"")</f>
        <v/>
      </c>
      <c r="DY397" s="4" t="str">
        <f>IFERROR(INDEX(AU$11:AU$2000,_xlfn.AGGREGATE(15,6,(ROW(AU$11:AU$2000)-ROW(AU$11)+1)/($AU$11:$AU$2000=$DY$8),ROWS(DY$11:DY397))),"")</f>
        <v/>
      </c>
      <c r="DZ397" s="26" t="str">
        <f>IFERROR(INDEX(AV$11:AV$2000,_xlfn.AGGREGATE(15,6,(ROW(AV$11:AV$2000)-ROW(AV$11)+1)/($AU$11:$AU$2000=$DY$8),ROWS(DZ$11:DZ397))),"")</f>
        <v/>
      </c>
      <c r="EA397" s="26" t="str">
        <f>IFERROR(INDEX(AW$11:AW$2000,_xlfn.AGGREGATE(15,6,(ROW(AW$11:AW$2000)-ROW(AW$11)+1)/($AU$11:$AU$2000=$DY$8),ROWS(EA$11:EA397))),"")</f>
        <v/>
      </c>
      <c r="EB397" s="26" t="str">
        <f>IFERROR(INDEX(AX$11:AX$2000,_xlfn.AGGREGATE(15,6,(ROW(AX$11:AX$2000)-ROW(AX$11)+1)/($AU$11:$AU$2000=$DY$8),ROWS(EB$11:EB397))),"")</f>
        <v/>
      </c>
      <c r="EC397" s="26" t="str">
        <f>IFERROR(INDEX(AY$11:AY$2000,_xlfn.AGGREGATE(15,6,(ROW(AY$11:AY$2000)-ROW(AY$11)+1)/($AU$11:$AU$2000=$DY$8),ROWS(EC$11:EC397))),"")</f>
        <v/>
      </c>
      <c r="ED397" s="26" t="str">
        <f>IFERROR(INDEX(AZ$11:AZ$2000,_xlfn.AGGREGATE(15,6,(ROW(AZ$11:AZ$2000)-ROW(AZ$11)+1)/($AU$11:$AU$2000=$DY$8),ROWS(ED$11:ED397))),"")</f>
        <v/>
      </c>
      <c r="EE397" s="26" t="str">
        <f>IFERROR(INDEX(BA$11:BA$2000,_xlfn.AGGREGATE(15,6,(ROW(BA$11:BA$2000)-ROW(BA$11)+1)/($AU$11:$AU$2000=$DY$8),ROWS(EE$11:EE397))),"")</f>
        <v/>
      </c>
      <c r="EF397" s="26" t="str">
        <f>IFERROR(INDEX(BB$11:BB$2000,_xlfn.AGGREGATE(15,6,(ROW(BB$11:BB$2000)-ROW(BB$11)+1)/($AU$11:$AU$2000=$DY$8),ROWS(EF$11:EF397))),"")</f>
        <v/>
      </c>
      <c r="EG397" s="26" t="str">
        <f>IFERROR(INDEX(BC$11:BC$2000,_xlfn.AGGREGATE(15,6,(ROW(BC$11:BC$2000)-ROW(BC$11)+1)/($AU$11:$AU$2000=$DY$8),ROWS(EG$11:EG397))),"")</f>
        <v/>
      </c>
      <c r="EH397" s="26" t="str">
        <f>IFERROR(INDEX(BD$11:BD$2000,_xlfn.AGGREGATE(15,6,(ROW(BD$11:BD$2000)-ROW(BD$11)+1)/($AU$11:$AU$2000=$DY$8),ROWS(EH$11:EH397))),"")</f>
        <v/>
      </c>
      <c r="EI397" s="26" t="str">
        <f>IFERROR(INDEX(BE$11:BE$2000,_xlfn.AGGREGATE(15,6,(ROW(BE$11:BE$2000)-ROW(BE$11)+1)/($AU$11:$AU$2000=$DY$8),ROWS(EI$11:EI397))),"")</f>
        <v/>
      </c>
      <c r="EJ397" s="26" t="str">
        <f>IFERROR(INDEX(BF$11:BF$2000,_xlfn.AGGREGATE(15,6,(ROW(BF$11:BF$2000)-ROW(BF$11)+1)/($AU$11:$AU$2000=$DY$8),ROWS(EJ$11:EJ397))),"")</f>
        <v/>
      </c>
      <c r="EK397" s="26" t="str">
        <f>IFERROR(INDEX(BG$11:BG$2000,_xlfn.AGGREGATE(15,6,(ROW(BG$11:BG$2000)-ROW(BG$11)+1)/($AU$11:$AU$2000=$DY$8),ROWS(EK$11:EK397))),"")</f>
        <v/>
      </c>
      <c r="EL397" s="26" t="str">
        <f>IFERROR(INDEX(BH$11:BH$2000,_xlfn.AGGREGATE(15,6,(ROW(BH$11:BH$2000)-ROW(BH$11)+1)/($AU$11:$AU$2000=$DY$8),ROWS(EL$11:EL397))),"")</f>
        <v/>
      </c>
      <c r="EM397" s="26" t="str">
        <f>IFERROR(INDEX(BI$11:BI$2000,_xlfn.AGGREGATE(15,6,(ROW(BI$11:BI$2000)-ROW(BI$11)+1)/($AU$11:$AU$2000=$DY$8),ROWS(EM$11:EM397))),"")</f>
        <v/>
      </c>
      <c r="EN397" s="26" t="str">
        <f>IFERROR(INDEX(BJ$11:BJ$2000,_xlfn.AGGREGATE(15,6,(ROW(BJ$11:BJ$2000)-ROW(BJ$11)+1)/($AU$11:$AU$2000=$DY$8),ROWS(EN$11:EN397))),"")</f>
        <v/>
      </c>
      <c r="EO397" s="26" t="str">
        <f>IFERROR(INDEX(BK$11:BK$2000,_xlfn.AGGREGATE(15,6,(ROW(BK$11:BK$2000)-ROW(BK$11)+1)/($AU$11:$AU$2000=$DY$8),ROWS(EO$11:EO397))),"")</f>
        <v/>
      </c>
      <c r="EP397" s="26" t="str">
        <f>IFERROR(INDEX(BL$11:BL$2000,_xlfn.AGGREGATE(15,6,(ROW(BL$11:BL$2000)-ROW(BL$11)+1)/($AU$11:$AU$2000=$DY$8),ROWS(EP$11:EP397))),"")</f>
        <v/>
      </c>
      <c r="EQ397" s="26" t="str">
        <f>IFERROR(INDEX(BM$11:BM$2000,_xlfn.AGGREGATE(15,6,(ROW(BM$11:BM$2000)-ROW(BM$11)+1)/($AU$11:$AU$2000=$DY$8),ROWS(EQ$11:EQ397))),"")</f>
        <v/>
      </c>
      <c r="ER397" s="26" t="str">
        <f>IFERROR(INDEX(BN$11:BN$2000,_xlfn.AGGREGATE(15,6,(ROW(BN$11:BN$2000)-ROW(BN$11)+1)/($AU$11:$AU$2000=$DY$8),ROWS(ER$11:ER397))),"")</f>
        <v/>
      </c>
      <c r="ES397" s="26" t="str">
        <f>IFERROR(INDEX(BO$11:BO$2000,_xlfn.AGGREGATE(15,6,(ROW(BO$11:BO$2000)-ROW(BO$11)+1)/($AU$11:$AU$2000=$DY$8),ROWS(ES$11:ES397))),"")</f>
        <v/>
      </c>
      <c r="ET397" s="63" t="str">
        <f>IFERROR(INDEX(BP$11:BP$2000,_xlfn.AGGREGATE(15,6,(ROW(BP$11:BP$2000)-ROW(BP$11)+1)/($AU$11:$AU$2000=$DY$8),ROWS(ET$11:ET397))),"")</f>
        <v/>
      </c>
      <c r="EU397" s="25"/>
    </row>
    <row r="398" spans="14:151" x14ac:dyDescent="0.3">
      <c r="N398" s="2"/>
      <c r="O398" s="25"/>
      <c r="P398" s="25"/>
      <c r="Q398" s="25"/>
      <c r="R398" s="25"/>
      <c r="S398" s="25"/>
      <c r="T398" s="25"/>
      <c r="U398" s="25"/>
      <c r="V398" s="2"/>
      <c r="W398" s="2"/>
      <c r="X398" s="2"/>
      <c r="Y398" s="25"/>
      <c r="Z398" s="25"/>
      <c r="AA398" s="25"/>
      <c r="AB398" s="2"/>
      <c r="AC398" s="25"/>
      <c r="AD398" s="25"/>
      <c r="AE398" s="25"/>
      <c r="AF398" s="25"/>
      <c r="AG398" s="25"/>
      <c r="AH398" s="25"/>
      <c r="AI398" s="25"/>
      <c r="AJ398" s="25"/>
      <c r="AK398" s="25"/>
      <c r="AL398" s="25"/>
      <c r="AM398" s="25"/>
      <c r="AN398" s="25"/>
      <c r="AO398" s="25"/>
      <c r="AP398" s="25"/>
      <c r="AQ398" s="25"/>
      <c r="AR398" s="142"/>
      <c r="AS398" s="1">
        <v>4</v>
      </c>
      <c r="AT398" s="25" t="s">
        <v>122</v>
      </c>
      <c r="AU398" s="4" t="str">
        <f t="shared" si="526"/>
        <v>FAIL</v>
      </c>
      <c r="AV398" s="25">
        <v>1</v>
      </c>
      <c r="AW398" s="25">
        <v>2</v>
      </c>
      <c r="AX398" s="26">
        <v>2</v>
      </c>
      <c r="AY398" s="26">
        <v>2</v>
      </c>
      <c r="AZ398" s="26">
        <v>2</v>
      </c>
      <c r="BA398" s="26">
        <v>2</v>
      </c>
      <c r="BB398" s="25">
        <v>1</v>
      </c>
      <c r="BC398" s="25"/>
      <c r="BD398" s="25">
        <f t="shared" si="527"/>
        <v>242</v>
      </c>
      <c r="BE398" s="25">
        <f t="shared" si="527"/>
        <v>246</v>
      </c>
      <c r="BF398" s="25">
        <f t="shared" si="527"/>
        <v>250</v>
      </c>
      <c r="BG398" s="30">
        <f t="shared" si="541"/>
        <v>2</v>
      </c>
      <c r="BH398" s="25"/>
      <c r="BI398" s="138">
        <f t="shared" si="528"/>
        <v>242</v>
      </c>
      <c r="BJ398" s="138">
        <f t="shared" si="529"/>
        <v>488</v>
      </c>
      <c r="BK398" s="138">
        <f t="shared" si="530"/>
        <v>734</v>
      </c>
      <c r="BL398" s="138">
        <f t="shared" si="531"/>
        <v>980</v>
      </c>
      <c r="BM398" s="138">
        <f t="shared" si="532"/>
        <v>1226</v>
      </c>
      <c r="BN398" s="138">
        <f t="shared" si="533"/>
        <v>1472</v>
      </c>
      <c r="BO398" s="138">
        <f t="shared" si="534"/>
        <v>1714</v>
      </c>
      <c r="BP398" s="138">
        <f t="shared" si="535"/>
        <v>0</v>
      </c>
      <c r="BQ398" s="25"/>
      <c r="BR398" s="26" t="str">
        <f t="shared" si="492"/>
        <v>yes3</v>
      </c>
      <c r="BS398" s="26" t="str">
        <f t="shared" si="542"/>
        <v>Int</v>
      </c>
      <c r="BT398" s="25"/>
      <c r="BU398" s="25"/>
      <c r="BV398" s="1">
        <f t="shared" si="536"/>
        <v>0</v>
      </c>
      <c r="BW398" s="1">
        <f t="shared" si="536"/>
        <v>0</v>
      </c>
      <c r="BX398" s="1">
        <f t="shared" si="536"/>
        <v>0</v>
      </c>
      <c r="BY398" s="1">
        <f t="shared" si="536"/>
        <v>0</v>
      </c>
      <c r="BZ398" s="1">
        <f t="shared" si="536"/>
        <v>0</v>
      </c>
      <c r="CA398" s="1">
        <f t="shared" si="536"/>
        <v>0</v>
      </c>
      <c r="CB398" s="1">
        <f t="shared" si="536"/>
        <v>0</v>
      </c>
      <c r="CC398" s="1">
        <f t="shared" si="536"/>
        <v>0</v>
      </c>
      <c r="CD398" s="1">
        <f t="shared" si="536"/>
        <v>0</v>
      </c>
      <c r="CE398" s="1">
        <f t="shared" si="536"/>
        <v>0</v>
      </c>
      <c r="CF398" s="1">
        <f t="shared" si="537"/>
        <v>0</v>
      </c>
      <c r="CG398" s="1">
        <f t="shared" si="537"/>
        <v>0</v>
      </c>
      <c r="CH398" s="1">
        <f t="shared" si="537"/>
        <v>1</v>
      </c>
      <c r="CI398" s="1">
        <f t="shared" si="537"/>
        <v>0</v>
      </c>
      <c r="CJ398" s="1">
        <f t="shared" si="537"/>
        <v>0</v>
      </c>
      <c r="CK398" s="1">
        <f t="shared" si="537"/>
        <v>0</v>
      </c>
      <c r="CL398" s="1">
        <f t="shared" si="537"/>
        <v>0</v>
      </c>
      <c r="CM398" s="1">
        <f t="shared" si="537"/>
        <v>0</v>
      </c>
      <c r="CN398" s="1">
        <f t="shared" si="537"/>
        <v>0</v>
      </c>
      <c r="CO398" s="1">
        <f t="shared" si="537"/>
        <v>0</v>
      </c>
      <c r="CP398" s="1">
        <f t="shared" si="538"/>
        <v>0</v>
      </c>
      <c r="CQ398" s="1">
        <f t="shared" si="538"/>
        <v>0</v>
      </c>
      <c r="CR398" s="1">
        <f t="shared" si="538"/>
        <v>0</v>
      </c>
      <c r="CS398" s="1">
        <f t="shared" si="538"/>
        <v>0</v>
      </c>
      <c r="CT398" s="1">
        <f t="shared" si="538"/>
        <v>0</v>
      </c>
      <c r="CU398" s="1">
        <f t="shared" si="538"/>
        <v>0</v>
      </c>
      <c r="CV398" s="1">
        <f t="shared" si="538"/>
        <v>0</v>
      </c>
      <c r="CW398" s="1">
        <f t="shared" si="538"/>
        <v>0</v>
      </c>
      <c r="CX398" s="1">
        <f t="shared" si="538"/>
        <v>0</v>
      </c>
      <c r="CY398" s="1">
        <f t="shared" si="538"/>
        <v>0</v>
      </c>
      <c r="CZ398" s="1">
        <f t="shared" si="539"/>
        <v>0</v>
      </c>
      <c r="DA398" s="1">
        <f t="shared" si="539"/>
        <v>0</v>
      </c>
      <c r="DB398" s="1">
        <f t="shared" si="539"/>
        <v>0</v>
      </c>
      <c r="DC398" s="1">
        <f t="shared" si="539"/>
        <v>0</v>
      </c>
      <c r="DD398" s="1">
        <f t="shared" si="539"/>
        <v>0</v>
      </c>
      <c r="DE398" s="1">
        <f t="shared" si="539"/>
        <v>0</v>
      </c>
      <c r="DF398" s="1">
        <f t="shared" si="539"/>
        <v>0</v>
      </c>
      <c r="DG398" s="1">
        <f t="shared" si="539"/>
        <v>0</v>
      </c>
      <c r="DH398" s="1">
        <f t="shared" si="539"/>
        <v>0</v>
      </c>
      <c r="DI398" s="1">
        <f t="shared" si="539"/>
        <v>0</v>
      </c>
      <c r="DJ398" s="1">
        <f t="shared" si="540"/>
        <v>0</v>
      </c>
      <c r="DK398" s="1">
        <f t="shared" si="540"/>
        <v>0</v>
      </c>
      <c r="DL398" s="1">
        <f t="shared" si="540"/>
        <v>0</v>
      </c>
      <c r="DM398" s="1">
        <f t="shared" si="540"/>
        <v>0</v>
      </c>
      <c r="DN398" s="1">
        <f t="shared" si="540"/>
        <v>0</v>
      </c>
      <c r="DO398" s="1">
        <f t="shared" si="540"/>
        <v>0</v>
      </c>
      <c r="DP398" s="25"/>
      <c r="DS398" s="26"/>
      <c r="DT398" s="26"/>
      <c r="DU398" s="142"/>
      <c r="DV398" s="26"/>
      <c r="DW398" s="48">
        <v>385</v>
      </c>
      <c r="DX398" s="26" t="str">
        <f>IFERROR(INDEX(AT$11:AT$2000,_xlfn.AGGREGATE(15,6,(ROW(AT$11:AT$2000)-ROW(AT$11)+1)/($AU$11:$AU$2000=$DY$8),ROWS(DX$11:DX398))),"")</f>
        <v/>
      </c>
      <c r="DY398" s="4" t="str">
        <f>IFERROR(INDEX(AU$11:AU$2000,_xlfn.AGGREGATE(15,6,(ROW(AU$11:AU$2000)-ROW(AU$11)+1)/($AU$11:$AU$2000=$DY$8),ROWS(DY$11:DY398))),"")</f>
        <v/>
      </c>
      <c r="DZ398" s="26" t="str">
        <f>IFERROR(INDEX(AV$11:AV$2000,_xlfn.AGGREGATE(15,6,(ROW(AV$11:AV$2000)-ROW(AV$11)+1)/($AU$11:$AU$2000=$DY$8),ROWS(DZ$11:DZ398))),"")</f>
        <v/>
      </c>
      <c r="EA398" s="26" t="str">
        <f>IFERROR(INDEX(AW$11:AW$2000,_xlfn.AGGREGATE(15,6,(ROW(AW$11:AW$2000)-ROW(AW$11)+1)/($AU$11:$AU$2000=$DY$8),ROWS(EA$11:EA398))),"")</f>
        <v/>
      </c>
      <c r="EB398" s="26" t="str">
        <f>IFERROR(INDEX(AX$11:AX$2000,_xlfn.AGGREGATE(15,6,(ROW(AX$11:AX$2000)-ROW(AX$11)+1)/($AU$11:$AU$2000=$DY$8),ROWS(EB$11:EB398))),"")</f>
        <v/>
      </c>
      <c r="EC398" s="26" t="str">
        <f>IFERROR(INDEX(AY$11:AY$2000,_xlfn.AGGREGATE(15,6,(ROW(AY$11:AY$2000)-ROW(AY$11)+1)/($AU$11:$AU$2000=$DY$8),ROWS(EC$11:EC398))),"")</f>
        <v/>
      </c>
      <c r="ED398" s="26" t="str">
        <f>IFERROR(INDEX(AZ$11:AZ$2000,_xlfn.AGGREGATE(15,6,(ROW(AZ$11:AZ$2000)-ROW(AZ$11)+1)/($AU$11:$AU$2000=$DY$8),ROWS(ED$11:ED398))),"")</f>
        <v/>
      </c>
      <c r="EE398" s="26" t="str">
        <f>IFERROR(INDEX(BA$11:BA$2000,_xlfn.AGGREGATE(15,6,(ROW(BA$11:BA$2000)-ROW(BA$11)+1)/($AU$11:$AU$2000=$DY$8),ROWS(EE$11:EE398))),"")</f>
        <v/>
      </c>
      <c r="EF398" s="26" t="str">
        <f>IFERROR(INDEX(BB$11:BB$2000,_xlfn.AGGREGATE(15,6,(ROW(BB$11:BB$2000)-ROW(BB$11)+1)/($AU$11:$AU$2000=$DY$8),ROWS(EF$11:EF398))),"")</f>
        <v/>
      </c>
      <c r="EG398" s="26" t="str">
        <f>IFERROR(INDEX(BC$11:BC$2000,_xlfn.AGGREGATE(15,6,(ROW(BC$11:BC$2000)-ROW(BC$11)+1)/($AU$11:$AU$2000=$DY$8),ROWS(EG$11:EG398))),"")</f>
        <v/>
      </c>
      <c r="EH398" s="26" t="str">
        <f>IFERROR(INDEX(BD$11:BD$2000,_xlfn.AGGREGATE(15,6,(ROW(BD$11:BD$2000)-ROW(BD$11)+1)/($AU$11:$AU$2000=$DY$8),ROWS(EH$11:EH398))),"")</f>
        <v/>
      </c>
      <c r="EI398" s="26" t="str">
        <f>IFERROR(INDEX(BE$11:BE$2000,_xlfn.AGGREGATE(15,6,(ROW(BE$11:BE$2000)-ROW(BE$11)+1)/($AU$11:$AU$2000=$DY$8),ROWS(EI$11:EI398))),"")</f>
        <v/>
      </c>
      <c r="EJ398" s="26" t="str">
        <f>IFERROR(INDEX(BF$11:BF$2000,_xlfn.AGGREGATE(15,6,(ROW(BF$11:BF$2000)-ROW(BF$11)+1)/($AU$11:$AU$2000=$DY$8),ROWS(EJ$11:EJ398))),"")</f>
        <v/>
      </c>
      <c r="EK398" s="26" t="str">
        <f>IFERROR(INDEX(BG$11:BG$2000,_xlfn.AGGREGATE(15,6,(ROW(BG$11:BG$2000)-ROW(BG$11)+1)/($AU$11:$AU$2000=$DY$8),ROWS(EK$11:EK398))),"")</f>
        <v/>
      </c>
      <c r="EL398" s="26" t="str">
        <f>IFERROR(INDEX(BH$11:BH$2000,_xlfn.AGGREGATE(15,6,(ROW(BH$11:BH$2000)-ROW(BH$11)+1)/($AU$11:$AU$2000=$DY$8),ROWS(EL$11:EL398))),"")</f>
        <v/>
      </c>
      <c r="EM398" s="26" t="str">
        <f>IFERROR(INDEX(BI$11:BI$2000,_xlfn.AGGREGATE(15,6,(ROW(BI$11:BI$2000)-ROW(BI$11)+1)/($AU$11:$AU$2000=$DY$8),ROWS(EM$11:EM398))),"")</f>
        <v/>
      </c>
      <c r="EN398" s="26" t="str">
        <f>IFERROR(INDEX(BJ$11:BJ$2000,_xlfn.AGGREGATE(15,6,(ROW(BJ$11:BJ$2000)-ROW(BJ$11)+1)/($AU$11:$AU$2000=$DY$8),ROWS(EN$11:EN398))),"")</f>
        <v/>
      </c>
      <c r="EO398" s="26" t="str">
        <f>IFERROR(INDEX(BK$11:BK$2000,_xlfn.AGGREGATE(15,6,(ROW(BK$11:BK$2000)-ROW(BK$11)+1)/($AU$11:$AU$2000=$DY$8),ROWS(EO$11:EO398))),"")</f>
        <v/>
      </c>
      <c r="EP398" s="26" t="str">
        <f>IFERROR(INDEX(BL$11:BL$2000,_xlfn.AGGREGATE(15,6,(ROW(BL$11:BL$2000)-ROW(BL$11)+1)/($AU$11:$AU$2000=$DY$8),ROWS(EP$11:EP398))),"")</f>
        <v/>
      </c>
      <c r="EQ398" s="26" t="str">
        <f>IFERROR(INDEX(BM$11:BM$2000,_xlfn.AGGREGATE(15,6,(ROW(BM$11:BM$2000)-ROW(BM$11)+1)/($AU$11:$AU$2000=$DY$8),ROWS(EQ$11:EQ398))),"")</f>
        <v/>
      </c>
      <c r="ER398" s="26" t="str">
        <f>IFERROR(INDEX(BN$11:BN$2000,_xlfn.AGGREGATE(15,6,(ROW(BN$11:BN$2000)-ROW(BN$11)+1)/($AU$11:$AU$2000=$DY$8),ROWS(ER$11:ER398))),"")</f>
        <v/>
      </c>
      <c r="ES398" s="26" t="str">
        <f>IFERROR(INDEX(BO$11:BO$2000,_xlfn.AGGREGATE(15,6,(ROW(BO$11:BO$2000)-ROW(BO$11)+1)/($AU$11:$AU$2000=$DY$8),ROWS(ES$11:ES398))),"")</f>
        <v/>
      </c>
      <c r="ET398" s="63" t="str">
        <f>IFERROR(INDEX(BP$11:BP$2000,_xlfn.AGGREGATE(15,6,(ROW(BP$11:BP$2000)-ROW(BP$11)+1)/($AU$11:$AU$2000=$DY$8),ROWS(ET$11:ET398))),"")</f>
        <v/>
      </c>
      <c r="EU398" s="25"/>
    </row>
    <row r="399" spans="14:151" x14ac:dyDescent="0.3">
      <c r="N399" s="2"/>
      <c r="O399" s="25"/>
      <c r="P399" s="25"/>
      <c r="Q399" s="25"/>
      <c r="R399" s="25"/>
      <c r="S399" s="25"/>
      <c r="T399" s="25"/>
      <c r="U399" s="25"/>
      <c r="V399" s="2"/>
      <c r="W399" s="2"/>
      <c r="X399" s="2"/>
      <c r="Y399" s="25"/>
      <c r="Z399" s="25"/>
      <c r="AA399" s="25"/>
      <c r="AB399" s="2"/>
      <c r="AC399" s="25"/>
      <c r="AD399" s="25"/>
      <c r="AE399" s="25"/>
      <c r="AF399" s="25"/>
      <c r="AG399" s="25"/>
      <c r="AH399" s="25"/>
      <c r="AI399" s="25"/>
      <c r="AJ399" s="25"/>
      <c r="AK399" s="25"/>
      <c r="AL399" s="25"/>
      <c r="AM399" s="25"/>
      <c r="AN399" s="25"/>
      <c r="AO399" s="25"/>
      <c r="AP399" s="25"/>
      <c r="AQ399" s="25"/>
      <c r="AR399" s="142"/>
      <c r="AS399" s="1">
        <v>5</v>
      </c>
      <c r="AT399" s="25" t="s">
        <v>122</v>
      </c>
      <c r="AU399" s="4" t="str">
        <f t="shared" si="526"/>
        <v>FAIL</v>
      </c>
      <c r="AV399" s="25">
        <v>1</v>
      </c>
      <c r="AW399" s="25">
        <v>2</v>
      </c>
      <c r="AX399" s="26">
        <v>2</v>
      </c>
      <c r="AY399" s="26">
        <v>2</v>
      </c>
      <c r="AZ399" s="26">
        <v>2</v>
      </c>
      <c r="BA399" s="26">
        <v>2</v>
      </c>
      <c r="BB399" s="25">
        <v>1</v>
      </c>
      <c r="BC399" s="25"/>
      <c r="BD399" s="25">
        <f t="shared" si="527"/>
        <v>241</v>
      </c>
      <c r="BE399" s="25">
        <f t="shared" si="527"/>
        <v>246</v>
      </c>
      <c r="BF399" s="25">
        <f t="shared" si="527"/>
        <v>251</v>
      </c>
      <c r="BG399" s="30">
        <f t="shared" si="541"/>
        <v>2.5</v>
      </c>
      <c r="BH399" s="25"/>
      <c r="BI399" s="138">
        <f t="shared" si="528"/>
        <v>241</v>
      </c>
      <c r="BJ399" s="138">
        <f t="shared" si="529"/>
        <v>487</v>
      </c>
      <c r="BK399" s="138">
        <f t="shared" si="530"/>
        <v>733</v>
      </c>
      <c r="BL399" s="138">
        <f t="shared" si="531"/>
        <v>979</v>
      </c>
      <c r="BM399" s="138">
        <f t="shared" si="532"/>
        <v>1225</v>
      </c>
      <c r="BN399" s="138">
        <f t="shared" si="533"/>
        <v>1471</v>
      </c>
      <c r="BO399" s="138">
        <f t="shared" si="534"/>
        <v>1712</v>
      </c>
      <c r="BP399" s="138">
        <f t="shared" si="535"/>
        <v>0</v>
      </c>
      <c r="BQ399" s="25"/>
      <c r="BR399" s="26" t="str">
        <f t="shared" si="492"/>
        <v>yes3</v>
      </c>
      <c r="BS399" s="26" t="str">
        <f t="shared" si="542"/>
        <v>Int</v>
      </c>
      <c r="BT399" s="25"/>
      <c r="BU399" s="25"/>
      <c r="BV399" s="1">
        <f t="shared" si="536"/>
        <v>0</v>
      </c>
      <c r="BW399" s="1">
        <f t="shared" si="536"/>
        <v>0</v>
      </c>
      <c r="BX399" s="1">
        <f t="shared" si="536"/>
        <v>0</v>
      </c>
      <c r="BY399" s="1">
        <f t="shared" si="536"/>
        <v>0</v>
      </c>
      <c r="BZ399" s="1">
        <f t="shared" si="536"/>
        <v>0</v>
      </c>
      <c r="CA399" s="1">
        <f t="shared" si="536"/>
        <v>0</v>
      </c>
      <c r="CB399" s="1">
        <f t="shared" si="536"/>
        <v>0</v>
      </c>
      <c r="CC399" s="1">
        <f t="shared" si="536"/>
        <v>0</v>
      </c>
      <c r="CD399" s="1">
        <f t="shared" si="536"/>
        <v>0</v>
      </c>
      <c r="CE399" s="1">
        <f t="shared" si="536"/>
        <v>0</v>
      </c>
      <c r="CF399" s="1">
        <f t="shared" si="537"/>
        <v>0</v>
      </c>
      <c r="CG399" s="1">
        <f t="shared" si="537"/>
        <v>0</v>
      </c>
      <c r="CH399" s="1">
        <f t="shared" si="537"/>
        <v>1</v>
      </c>
      <c r="CI399" s="1">
        <f t="shared" si="537"/>
        <v>0</v>
      </c>
      <c r="CJ399" s="1">
        <f t="shared" si="537"/>
        <v>0</v>
      </c>
      <c r="CK399" s="1">
        <f t="shared" si="537"/>
        <v>0</v>
      </c>
      <c r="CL399" s="1">
        <f t="shared" si="537"/>
        <v>0</v>
      </c>
      <c r="CM399" s="1">
        <f t="shared" si="537"/>
        <v>0</v>
      </c>
      <c r="CN399" s="1">
        <f t="shared" si="537"/>
        <v>0</v>
      </c>
      <c r="CO399" s="1">
        <f t="shared" si="537"/>
        <v>0</v>
      </c>
      <c r="CP399" s="1">
        <f t="shared" si="538"/>
        <v>0</v>
      </c>
      <c r="CQ399" s="1">
        <f t="shared" si="538"/>
        <v>0</v>
      </c>
      <c r="CR399" s="1">
        <f t="shared" si="538"/>
        <v>0</v>
      </c>
      <c r="CS399" s="1">
        <f t="shared" si="538"/>
        <v>0</v>
      </c>
      <c r="CT399" s="1">
        <f t="shared" si="538"/>
        <v>0</v>
      </c>
      <c r="CU399" s="1">
        <f t="shared" si="538"/>
        <v>0</v>
      </c>
      <c r="CV399" s="1">
        <f t="shared" si="538"/>
        <v>0</v>
      </c>
      <c r="CW399" s="1">
        <f t="shared" si="538"/>
        <v>0</v>
      </c>
      <c r="CX399" s="1">
        <f t="shared" si="538"/>
        <v>0</v>
      </c>
      <c r="CY399" s="1">
        <f t="shared" si="538"/>
        <v>0</v>
      </c>
      <c r="CZ399" s="1">
        <f t="shared" si="539"/>
        <v>0</v>
      </c>
      <c r="DA399" s="1">
        <f t="shared" si="539"/>
        <v>0</v>
      </c>
      <c r="DB399" s="1">
        <f t="shared" si="539"/>
        <v>0</v>
      </c>
      <c r="DC399" s="1">
        <f t="shared" si="539"/>
        <v>0</v>
      </c>
      <c r="DD399" s="1">
        <f t="shared" si="539"/>
        <v>0</v>
      </c>
      <c r="DE399" s="1">
        <f t="shared" si="539"/>
        <v>0</v>
      </c>
      <c r="DF399" s="1">
        <f t="shared" si="539"/>
        <v>0</v>
      </c>
      <c r="DG399" s="1">
        <f t="shared" si="539"/>
        <v>0</v>
      </c>
      <c r="DH399" s="1">
        <f t="shared" si="539"/>
        <v>0</v>
      </c>
      <c r="DI399" s="1">
        <f t="shared" si="539"/>
        <v>0</v>
      </c>
      <c r="DJ399" s="1">
        <f t="shared" si="540"/>
        <v>0</v>
      </c>
      <c r="DK399" s="1">
        <f t="shared" si="540"/>
        <v>0</v>
      </c>
      <c r="DL399" s="1">
        <f t="shared" si="540"/>
        <v>0</v>
      </c>
      <c r="DM399" s="1">
        <f t="shared" si="540"/>
        <v>0</v>
      </c>
      <c r="DN399" s="1">
        <f t="shared" si="540"/>
        <v>0</v>
      </c>
      <c r="DO399" s="1">
        <f t="shared" si="540"/>
        <v>0</v>
      </c>
      <c r="DP399" s="25"/>
      <c r="DS399" s="26"/>
      <c r="DT399" s="26"/>
      <c r="DU399" s="142"/>
      <c r="DV399" s="26"/>
      <c r="DW399" s="48">
        <v>386</v>
      </c>
      <c r="DX399" s="26" t="str">
        <f>IFERROR(INDEX(AT$11:AT$2000,_xlfn.AGGREGATE(15,6,(ROW(AT$11:AT$2000)-ROW(AT$11)+1)/($AU$11:$AU$2000=$DY$8),ROWS(DX$11:DX399))),"")</f>
        <v/>
      </c>
      <c r="DY399" s="4" t="str">
        <f>IFERROR(INDEX(AU$11:AU$2000,_xlfn.AGGREGATE(15,6,(ROW(AU$11:AU$2000)-ROW(AU$11)+1)/($AU$11:$AU$2000=$DY$8),ROWS(DY$11:DY399))),"")</f>
        <v/>
      </c>
      <c r="DZ399" s="26" t="str">
        <f>IFERROR(INDEX(AV$11:AV$2000,_xlfn.AGGREGATE(15,6,(ROW(AV$11:AV$2000)-ROW(AV$11)+1)/($AU$11:$AU$2000=$DY$8),ROWS(DZ$11:DZ399))),"")</f>
        <v/>
      </c>
      <c r="EA399" s="26" t="str">
        <f>IFERROR(INDEX(AW$11:AW$2000,_xlfn.AGGREGATE(15,6,(ROW(AW$11:AW$2000)-ROW(AW$11)+1)/($AU$11:$AU$2000=$DY$8),ROWS(EA$11:EA399))),"")</f>
        <v/>
      </c>
      <c r="EB399" s="26" t="str">
        <f>IFERROR(INDEX(AX$11:AX$2000,_xlfn.AGGREGATE(15,6,(ROW(AX$11:AX$2000)-ROW(AX$11)+1)/($AU$11:$AU$2000=$DY$8),ROWS(EB$11:EB399))),"")</f>
        <v/>
      </c>
      <c r="EC399" s="26" t="str">
        <f>IFERROR(INDEX(AY$11:AY$2000,_xlfn.AGGREGATE(15,6,(ROW(AY$11:AY$2000)-ROW(AY$11)+1)/($AU$11:$AU$2000=$DY$8),ROWS(EC$11:EC399))),"")</f>
        <v/>
      </c>
      <c r="ED399" s="26" t="str">
        <f>IFERROR(INDEX(AZ$11:AZ$2000,_xlfn.AGGREGATE(15,6,(ROW(AZ$11:AZ$2000)-ROW(AZ$11)+1)/($AU$11:$AU$2000=$DY$8),ROWS(ED$11:ED399))),"")</f>
        <v/>
      </c>
      <c r="EE399" s="26" t="str">
        <f>IFERROR(INDEX(BA$11:BA$2000,_xlfn.AGGREGATE(15,6,(ROW(BA$11:BA$2000)-ROW(BA$11)+1)/($AU$11:$AU$2000=$DY$8),ROWS(EE$11:EE399))),"")</f>
        <v/>
      </c>
      <c r="EF399" s="26" t="str">
        <f>IFERROR(INDEX(BB$11:BB$2000,_xlfn.AGGREGATE(15,6,(ROW(BB$11:BB$2000)-ROW(BB$11)+1)/($AU$11:$AU$2000=$DY$8),ROWS(EF$11:EF399))),"")</f>
        <v/>
      </c>
      <c r="EG399" s="26" t="str">
        <f>IFERROR(INDEX(BC$11:BC$2000,_xlfn.AGGREGATE(15,6,(ROW(BC$11:BC$2000)-ROW(BC$11)+1)/($AU$11:$AU$2000=$DY$8),ROWS(EG$11:EG399))),"")</f>
        <v/>
      </c>
      <c r="EH399" s="26" t="str">
        <f>IFERROR(INDEX(BD$11:BD$2000,_xlfn.AGGREGATE(15,6,(ROW(BD$11:BD$2000)-ROW(BD$11)+1)/($AU$11:$AU$2000=$DY$8),ROWS(EH$11:EH399))),"")</f>
        <v/>
      </c>
      <c r="EI399" s="26" t="str">
        <f>IFERROR(INDEX(BE$11:BE$2000,_xlfn.AGGREGATE(15,6,(ROW(BE$11:BE$2000)-ROW(BE$11)+1)/($AU$11:$AU$2000=$DY$8),ROWS(EI$11:EI399))),"")</f>
        <v/>
      </c>
      <c r="EJ399" s="26" t="str">
        <f>IFERROR(INDEX(BF$11:BF$2000,_xlfn.AGGREGATE(15,6,(ROW(BF$11:BF$2000)-ROW(BF$11)+1)/($AU$11:$AU$2000=$DY$8),ROWS(EJ$11:EJ399))),"")</f>
        <v/>
      </c>
      <c r="EK399" s="26" t="str">
        <f>IFERROR(INDEX(BG$11:BG$2000,_xlfn.AGGREGATE(15,6,(ROW(BG$11:BG$2000)-ROW(BG$11)+1)/($AU$11:$AU$2000=$DY$8),ROWS(EK$11:EK399))),"")</f>
        <v/>
      </c>
      <c r="EL399" s="26" t="str">
        <f>IFERROR(INDEX(BH$11:BH$2000,_xlfn.AGGREGATE(15,6,(ROW(BH$11:BH$2000)-ROW(BH$11)+1)/($AU$11:$AU$2000=$DY$8),ROWS(EL$11:EL399))),"")</f>
        <v/>
      </c>
      <c r="EM399" s="26" t="str">
        <f>IFERROR(INDEX(BI$11:BI$2000,_xlfn.AGGREGATE(15,6,(ROW(BI$11:BI$2000)-ROW(BI$11)+1)/($AU$11:$AU$2000=$DY$8),ROWS(EM$11:EM399))),"")</f>
        <v/>
      </c>
      <c r="EN399" s="26" t="str">
        <f>IFERROR(INDEX(BJ$11:BJ$2000,_xlfn.AGGREGATE(15,6,(ROW(BJ$11:BJ$2000)-ROW(BJ$11)+1)/($AU$11:$AU$2000=$DY$8),ROWS(EN$11:EN399))),"")</f>
        <v/>
      </c>
      <c r="EO399" s="26" t="str">
        <f>IFERROR(INDEX(BK$11:BK$2000,_xlfn.AGGREGATE(15,6,(ROW(BK$11:BK$2000)-ROW(BK$11)+1)/($AU$11:$AU$2000=$DY$8),ROWS(EO$11:EO399))),"")</f>
        <v/>
      </c>
      <c r="EP399" s="26" t="str">
        <f>IFERROR(INDEX(BL$11:BL$2000,_xlfn.AGGREGATE(15,6,(ROW(BL$11:BL$2000)-ROW(BL$11)+1)/($AU$11:$AU$2000=$DY$8),ROWS(EP$11:EP399))),"")</f>
        <v/>
      </c>
      <c r="EQ399" s="26" t="str">
        <f>IFERROR(INDEX(BM$11:BM$2000,_xlfn.AGGREGATE(15,6,(ROW(BM$11:BM$2000)-ROW(BM$11)+1)/($AU$11:$AU$2000=$DY$8),ROWS(EQ$11:EQ399))),"")</f>
        <v/>
      </c>
      <c r="ER399" s="26" t="str">
        <f>IFERROR(INDEX(BN$11:BN$2000,_xlfn.AGGREGATE(15,6,(ROW(BN$11:BN$2000)-ROW(BN$11)+1)/($AU$11:$AU$2000=$DY$8),ROWS(ER$11:ER399))),"")</f>
        <v/>
      </c>
      <c r="ES399" s="26" t="str">
        <f>IFERROR(INDEX(BO$11:BO$2000,_xlfn.AGGREGATE(15,6,(ROW(BO$11:BO$2000)-ROW(BO$11)+1)/($AU$11:$AU$2000=$DY$8),ROWS(ES$11:ES399))),"")</f>
        <v/>
      </c>
      <c r="ET399" s="63" t="str">
        <f>IFERROR(INDEX(BP$11:BP$2000,_xlfn.AGGREGATE(15,6,(ROW(BP$11:BP$2000)-ROW(BP$11)+1)/($AU$11:$AU$2000=$DY$8),ROWS(ET$11:ET399))),"")</f>
        <v/>
      </c>
      <c r="EU399" s="25"/>
    </row>
    <row r="400" spans="14:151" x14ac:dyDescent="0.3">
      <c r="N400" s="2"/>
      <c r="O400" s="25"/>
      <c r="P400" s="25"/>
      <c r="Q400" s="25"/>
      <c r="R400" s="25"/>
      <c r="S400" s="25"/>
      <c r="T400" s="25"/>
      <c r="U400" s="25"/>
      <c r="V400" s="2"/>
      <c r="W400" s="2"/>
      <c r="X400" s="2"/>
      <c r="Y400" s="25"/>
      <c r="Z400" s="25"/>
      <c r="AA400" s="25"/>
      <c r="AB400" s="2"/>
      <c r="AC400" s="25"/>
      <c r="AD400" s="25"/>
      <c r="AE400" s="25"/>
      <c r="AF400" s="25"/>
      <c r="AG400" s="25"/>
      <c r="AH400" s="25"/>
      <c r="AI400" s="25"/>
      <c r="AJ400" s="25"/>
      <c r="AK400" s="25"/>
      <c r="AL400" s="25"/>
      <c r="AM400" s="25"/>
      <c r="AN400" s="25"/>
      <c r="AO400" s="25"/>
      <c r="AP400" s="25"/>
      <c r="AQ400" s="25"/>
      <c r="AR400" s="142"/>
      <c r="AS400" s="1">
        <v>6</v>
      </c>
      <c r="AT400" s="25" t="s">
        <v>122</v>
      </c>
      <c r="AU400" s="4" t="str">
        <f t="shared" si="526"/>
        <v>FAIL</v>
      </c>
      <c r="AV400" s="25">
        <v>1</v>
      </c>
      <c r="AW400" s="25">
        <v>2</v>
      </c>
      <c r="AX400" s="26">
        <v>2</v>
      </c>
      <c r="AY400" s="26">
        <v>2</v>
      </c>
      <c r="AZ400" s="26">
        <v>2</v>
      </c>
      <c r="BA400" s="26">
        <v>2</v>
      </c>
      <c r="BB400" s="25">
        <v>1</v>
      </c>
      <c r="BC400" s="25"/>
      <c r="BD400" s="25">
        <f t="shared" si="527"/>
        <v>240</v>
      </c>
      <c r="BE400" s="25">
        <f t="shared" si="527"/>
        <v>246</v>
      </c>
      <c r="BF400" s="25">
        <f t="shared" si="527"/>
        <v>252</v>
      </c>
      <c r="BG400" s="30">
        <f t="shared" si="541"/>
        <v>3</v>
      </c>
      <c r="BH400" s="25"/>
      <c r="BI400" s="138">
        <f t="shared" si="528"/>
        <v>240</v>
      </c>
      <c r="BJ400" s="138">
        <f t="shared" si="529"/>
        <v>486</v>
      </c>
      <c r="BK400" s="138">
        <f t="shared" si="530"/>
        <v>732</v>
      </c>
      <c r="BL400" s="138">
        <f t="shared" si="531"/>
        <v>978</v>
      </c>
      <c r="BM400" s="138">
        <f t="shared" si="532"/>
        <v>1224</v>
      </c>
      <c r="BN400" s="138">
        <f t="shared" si="533"/>
        <v>1470</v>
      </c>
      <c r="BO400" s="138">
        <f t="shared" si="534"/>
        <v>1710</v>
      </c>
      <c r="BP400" s="138">
        <f t="shared" si="535"/>
        <v>0</v>
      </c>
      <c r="BQ400" s="25"/>
      <c r="BR400" s="26" t="str">
        <f t="shared" si="492"/>
        <v>yes3</v>
      </c>
      <c r="BS400" s="26" t="str">
        <f t="shared" si="542"/>
        <v>Int</v>
      </c>
      <c r="BT400" s="25"/>
      <c r="BU400" s="25"/>
      <c r="BV400" s="1">
        <f t="shared" si="536"/>
        <v>0</v>
      </c>
      <c r="BW400" s="1">
        <f t="shared" si="536"/>
        <v>0</v>
      </c>
      <c r="BX400" s="1">
        <f t="shared" si="536"/>
        <v>0</v>
      </c>
      <c r="BY400" s="1">
        <f t="shared" si="536"/>
        <v>0</v>
      </c>
      <c r="BZ400" s="1">
        <f t="shared" si="536"/>
        <v>0</v>
      </c>
      <c r="CA400" s="1">
        <f t="shared" si="536"/>
        <v>0</v>
      </c>
      <c r="CB400" s="1">
        <f t="shared" si="536"/>
        <v>0</v>
      </c>
      <c r="CC400" s="1">
        <f t="shared" si="536"/>
        <v>0</v>
      </c>
      <c r="CD400" s="1">
        <f t="shared" si="536"/>
        <v>0</v>
      </c>
      <c r="CE400" s="1">
        <f t="shared" si="536"/>
        <v>0</v>
      </c>
      <c r="CF400" s="1">
        <f t="shared" si="537"/>
        <v>0</v>
      </c>
      <c r="CG400" s="1">
        <f t="shared" si="537"/>
        <v>0</v>
      </c>
      <c r="CH400" s="1">
        <f t="shared" si="537"/>
        <v>1</v>
      </c>
      <c r="CI400" s="1">
        <f t="shared" si="537"/>
        <v>0</v>
      </c>
      <c r="CJ400" s="1">
        <f t="shared" si="537"/>
        <v>0</v>
      </c>
      <c r="CK400" s="1">
        <f t="shared" si="537"/>
        <v>0</v>
      </c>
      <c r="CL400" s="1">
        <f t="shared" si="537"/>
        <v>0</v>
      </c>
      <c r="CM400" s="1">
        <f t="shared" si="537"/>
        <v>0</v>
      </c>
      <c r="CN400" s="1">
        <f t="shared" si="537"/>
        <v>0</v>
      </c>
      <c r="CO400" s="1">
        <f t="shared" si="537"/>
        <v>0</v>
      </c>
      <c r="CP400" s="1">
        <f t="shared" si="538"/>
        <v>0</v>
      </c>
      <c r="CQ400" s="1">
        <f t="shared" si="538"/>
        <v>0</v>
      </c>
      <c r="CR400" s="1">
        <f t="shared" si="538"/>
        <v>0</v>
      </c>
      <c r="CS400" s="1">
        <f t="shared" si="538"/>
        <v>0</v>
      </c>
      <c r="CT400" s="1">
        <f t="shared" si="538"/>
        <v>0</v>
      </c>
      <c r="CU400" s="1">
        <f t="shared" si="538"/>
        <v>0</v>
      </c>
      <c r="CV400" s="1">
        <f t="shared" si="538"/>
        <v>0</v>
      </c>
      <c r="CW400" s="1">
        <f t="shared" si="538"/>
        <v>0</v>
      </c>
      <c r="CX400" s="1">
        <f t="shared" si="538"/>
        <v>0</v>
      </c>
      <c r="CY400" s="1">
        <f t="shared" si="538"/>
        <v>0</v>
      </c>
      <c r="CZ400" s="1">
        <f t="shared" si="539"/>
        <v>0</v>
      </c>
      <c r="DA400" s="1">
        <f t="shared" si="539"/>
        <v>0</v>
      </c>
      <c r="DB400" s="1">
        <f t="shared" si="539"/>
        <v>0</v>
      </c>
      <c r="DC400" s="1">
        <f t="shared" si="539"/>
        <v>0</v>
      </c>
      <c r="DD400" s="1">
        <f t="shared" si="539"/>
        <v>0</v>
      </c>
      <c r="DE400" s="1">
        <f t="shared" si="539"/>
        <v>0</v>
      </c>
      <c r="DF400" s="1">
        <f t="shared" si="539"/>
        <v>0</v>
      </c>
      <c r="DG400" s="1">
        <f t="shared" si="539"/>
        <v>0</v>
      </c>
      <c r="DH400" s="1">
        <f t="shared" si="539"/>
        <v>0</v>
      </c>
      <c r="DI400" s="1">
        <f t="shared" si="539"/>
        <v>0</v>
      </c>
      <c r="DJ400" s="1">
        <f t="shared" si="540"/>
        <v>0</v>
      </c>
      <c r="DK400" s="1">
        <f t="shared" si="540"/>
        <v>0</v>
      </c>
      <c r="DL400" s="1">
        <f t="shared" si="540"/>
        <v>0</v>
      </c>
      <c r="DM400" s="1">
        <f t="shared" si="540"/>
        <v>0</v>
      </c>
      <c r="DN400" s="1">
        <f t="shared" si="540"/>
        <v>0</v>
      </c>
      <c r="DO400" s="1">
        <f t="shared" si="540"/>
        <v>0</v>
      </c>
      <c r="DP400" s="25"/>
      <c r="DS400" s="26"/>
      <c r="DT400" s="26"/>
      <c r="DU400" s="142"/>
      <c r="DV400" s="26"/>
      <c r="DW400" s="48">
        <v>387</v>
      </c>
      <c r="DX400" s="26" t="str">
        <f>IFERROR(INDEX(AT$11:AT$2000,_xlfn.AGGREGATE(15,6,(ROW(AT$11:AT$2000)-ROW(AT$11)+1)/($AU$11:$AU$2000=$DY$8),ROWS(DX$11:DX400))),"")</f>
        <v/>
      </c>
      <c r="DY400" s="4" t="str">
        <f>IFERROR(INDEX(AU$11:AU$2000,_xlfn.AGGREGATE(15,6,(ROW(AU$11:AU$2000)-ROW(AU$11)+1)/($AU$11:$AU$2000=$DY$8),ROWS(DY$11:DY400))),"")</f>
        <v/>
      </c>
      <c r="DZ400" s="26" t="str">
        <f>IFERROR(INDEX(AV$11:AV$2000,_xlfn.AGGREGATE(15,6,(ROW(AV$11:AV$2000)-ROW(AV$11)+1)/($AU$11:$AU$2000=$DY$8),ROWS(DZ$11:DZ400))),"")</f>
        <v/>
      </c>
      <c r="EA400" s="26" t="str">
        <f>IFERROR(INDEX(AW$11:AW$2000,_xlfn.AGGREGATE(15,6,(ROW(AW$11:AW$2000)-ROW(AW$11)+1)/($AU$11:$AU$2000=$DY$8),ROWS(EA$11:EA400))),"")</f>
        <v/>
      </c>
      <c r="EB400" s="26" t="str">
        <f>IFERROR(INDEX(AX$11:AX$2000,_xlfn.AGGREGATE(15,6,(ROW(AX$11:AX$2000)-ROW(AX$11)+1)/($AU$11:$AU$2000=$DY$8),ROWS(EB$11:EB400))),"")</f>
        <v/>
      </c>
      <c r="EC400" s="26" t="str">
        <f>IFERROR(INDEX(AY$11:AY$2000,_xlfn.AGGREGATE(15,6,(ROW(AY$11:AY$2000)-ROW(AY$11)+1)/($AU$11:$AU$2000=$DY$8),ROWS(EC$11:EC400))),"")</f>
        <v/>
      </c>
      <c r="ED400" s="26" t="str">
        <f>IFERROR(INDEX(AZ$11:AZ$2000,_xlfn.AGGREGATE(15,6,(ROW(AZ$11:AZ$2000)-ROW(AZ$11)+1)/($AU$11:$AU$2000=$DY$8),ROWS(ED$11:ED400))),"")</f>
        <v/>
      </c>
      <c r="EE400" s="26" t="str">
        <f>IFERROR(INDEX(BA$11:BA$2000,_xlfn.AGGREGATE(15,6,(ROW(BA$11:BA$2000)-ROW(BA$11)+1)/($AU$11:$AU$2000=$DY$8),ROWS(EE$11:EE400))),"")</f>
        <v/>
      </c>
      <c r="EF400" s="26" t="str">
        <f>IFERROR(INDEX(BB$11:BB$2000,_xlfn.AGGREGATE(15,6,(ROW(BB$11:BB$2000)-ROW(BB$11)+1)/($AU$11:$AU$2000=$DY$8),ROWS(EF$11:EF400))),"")</f>
        <v/>
      </c>
      <c r="EG400" s="26" t="str">
        <f>IFERROR(INDEX(BC$11:BC$2000,_xlfn.AGGREGATE(15,6,(ROW(BC$11:BC$2000)-ROW(BC$11)+1)/($AU$11:$AU$2000=$DY$8),ROWS(EG$11:EG400))),"")</f>
        <v/>
      </c>
      <c r="EH400" s="26" t="str">
        <f>IFERROR(INDEX(BD$11:BD$2000,_xlfn.AGGREGATE(15,6,(ROW(BD$11:BD$2000)-ROW(BD$11)+1)/($AU$11:$AU$2000=$DY$8),ROWS(EH$11:EH400))),"")</f>
        <v/>
      </c>
      <c r="EI400" s="26" t="str">
        <f>IFERROR(INDEX(BE$11:BE$2000,_xlfn.AGGREGATE(15,6,(ROW(BE$11:BE$2000)-ROW(BE$11)+1)/($AU$11:$AU$2000=$DY$8),ROWS(EI$11:EI400))),"")</f>
        <v/>
      </c>
      <c r="EJ400" s="26" t="str">
        <f>IFERROR(INDEX(BF$11:BF$2000,_xlfn.AGGREGATE(15,6,(ROW(BF$11:BF$2000)-ROW(BF$11)+1)/($AU$11:$AU$2000=$DY$8),ROWS(EJ$11:EJ400))),"")</f>
        <v/>
      </c>
      <c r="EK400" s="26" t="str">
        <f>IFERROR(INDEX(BG$11:BG$2000,_xlfn.AGGREGATE(15,6,(ROW(BG$11:BG$2000)-ROW(BG$11)+1)/($AU$11:$AU$2000=$DY$8),ROWS(EK$11:EK400))),"")</f>
        <v/>
      </c>
      <c r="EL400" s="26" t="str">
        <f>IFERROR(INDEX(BH$11:BH$2000,_xlfn.AGGREGATE(15,6,(ROW(BH$11:BH$2000)-ROW(BH$11)+1)/($AU$11:$AU$2000=$DY$8),ROWS(EL$11:EL400))),"")</f>
        <v/>
      </c>
      <c r="EM400" s="26" t="str">
        <f>IFERROR(INDEX(BI$11:BI$2000,_xlfn.AGGREGATE(15,6,(ROW(BI$11:BI$2000)-ROW(BI$11)+1)/($AU$11:$AU$2000=$DY$8),ROWS(EM$11:EM400))),"")</f>
        <v/>
      </c>
      <c r="EN400" s="26" t="str">
        <f>IFERROR(INDEX(BJ$11:BJ$2000,_xlfn.AGGREGATE(15,6,(ROW(BJ$11:BJ$2000)-ROW(BJ$11)+1)/($AU$11:$AU$2000=$DY$8),ROWS(EN$11:EN400))),"")</f>
        <v/>
      </c>
      <c r="EO400" s="26" t="str">
        <f>IFERROR(INDEX(BK$11:BK$2000,_xlfn.AGGREGATE(15,6,(ROW(BK$11:BK$2000)-ROW(BK$11)+1)/($AU$11:$AU$2000=$DY$8),ROWS(EO$11:EO400))),"")</f>
        <v/>
      </c>
      <c r="EP400" s="26" t="str">
        <f>IFERROR(INDEX(BL$11:BL$2000,_xlfn.AGGREGATE(15,6,(ROW(BL$11:BL$2000)-ROW(BL$11)+1)/($AU$11:$AU$2000=$DY$8),ROWS(EP$11:EP400))),"")</f>
        <v/>
      </c>
      <c r="EQ400" s="26" t="str">
        <f>IFERROR(INDEX(BM$11:BM$2000,_xlfn.AGGREGATE(15,6,(ROW(BM$11:BM$2000)-ROW(BM$11)+1)/($AU$11:$AU$2000=$DY$8),ROWS(EQ$11:EQ400))),"")</f>
        <v/>
      </c>
      <c r="ER400" s="26" t="str">
        <f>IFERROR(INDEX(BN$11:BN$2000,_xlfn.AGGREGATE(15,6,(ROW(BN$11:BN$2000)-ROW(BN$11)+1)/($AU$11:$AU$2000=$DY$8),ROWS(ER$11:ER400))),"")</f>
        <v/>
      </c>
      <c r="ES400" s="26" t="str">
        <f>IFERROR(INDEX(BO$11:BO$2000,_xlfn.AGGREGATE(15,6,(ROW(BO$11:BO$2000)-ROW(BO$11)+1)/($AU$11:$AU$2000=$DY$8),ROWS(ES$11:ES400))),"")</f>
        <v/>
      </c>
      <c r="ET400" s="63" t="str">
        <f>IFERROR(INDEX(BP$11:BP$2000,_xlfn.AGGREGATE(15,6,(ROW(BP$11:BP$2000)-ROW(BP$11)+1)/($AU$11:$AU$2000=$DY$8),ROWS(ET$11:ET400))),"")</f>
        <v/>
      </c>
      <c r="EU400" s="25"/>
    </row>
    <row r="401" spans="14:151" x14ac:dyDescent="0.3">
      <c r="N401" s="2"/>
      <c r="O401" s="25"/>
      <c r="P401" s="25"/>
      <c r="Q401" s="25"/>
      <c r="R401" s="25"/>
      <c r="S401" s="25"/>
      <c r="T401" s="25"/>
      <c r="U401" s="25"/>
      <c r="V401" s="2"/>
      <c r="W401" s="2"/>
      <c r="X401" s="2"/>
      <c r="Y401" s="25"/>
      <c r="Z401" s="25"/>
      <c r="AA401" s="25"/>
      <c r="AB401" s="2"/>
      <c r="AC401" s="25"/>
      <c r="AD401" s="25"/>
      <c r="AE401" s="25"/>
      <c r="AF401" s="25"/>
      <c r="AG401" s="25"/>
      <c r="AH401" s="25"/>
      <c r="AI401" s="25"/>
      <c r="AJ401" s="25"/>
      <c r="AK401" s="25"/>
      <c r="AL401" s="25"/>
      <c r="AM401" s="25"/>
      <c r="AN401" s="25"/>
      <c r="AO401" s="25"/>
      <c r="AP401" s="25"/>
      <c r="AQ401" s="25"/>
      <c r="AR401" s="142"/>
      <c r="AS401" s="1">
        <v>7</v>
      </c>
      <c r="AT401" s="25" t="s">
        <v>122</v>
      </c>
      <c r="AU401" s="4" t="str">
        <f t="shared" si="526"/>
        <v>FAIL</v>
      </c>
      <c r="AV401" s="25">
        <v>1</v>
      </c>
      <c r="AW401" s="25">
        <v>2</v>
      </c>
      <c r="AX401" s="26">
        <v>2</v>
      </c>
      <c r="AY401" s="26">
        <v>2</v>
      </c>
      <c r="AZ401" s="26">
        <v>2</v>
      </c>
      <c r="BA401" s="26">
        <v>2</v>
      </c>
      <c r="BB401" s="25">
        <v>1</v>
      </c>
      <c r="BC401" s="25"/>
      <c r="BD401" s="25">
        <f t="shared" si="527"/>
        <v>239</v>
      </c>
      <c r="BE401" s="25">
        <f t="shared" si="527"/>
        <v>246</v>
      </c>
      <c r="BF401" s="25">
        <f t="shared" si="527"/>
        <v>253</v>
      </c>
      <c r="BG401" s="30">
        <f t="shared" si="541"/>
        <v>3.5</v>
      </c>
      <c r="BH401" s="25"/>
      <c r="BI401" s="138">
        <f t="shared" si="528"/>
        <v>239</v>
      </c>
      <c r="BJ401" s="138">
        <f t="shared" si="529"/>
        <v>485</v>
      </c>
      <c r="BK401" s="138">
        <f t="shared" si="530"/>
        <v>731</v>
      </c>
      <c r="BL401" s="138">
        <f t="shared" si="531"/>
        <v>977</v>
      </c>
      <c r="BM401" s="138">
        <f t="shared" si="532"/>
        <v>1223</v>
      </c>
      <c r="BN401" s="138">
        <f t="shared" si="533"/>
        <v>1469</v>
      </c>
      <c r="BO401" s="138">
        <f t="shared" si="534"/>
        <v>1708</v>
      </c>
      <c r="BP401" s="138">
        <f t="shared" si="535"/>
        <v>0</v>
      </c>
      <c r="BQ401" s="25"/>
      <c r="BR401" s="26" t="str">
        <f t="shared" si="492"/>
        <v>yes3</v>
      </c>
      <c r="BS401" s="26" t="str">
        <f t="shared" si="542"/>
        <v>Int</v>
      </c>
      <c r="BT401" s="25"/>
      <c r="BU401" s="25"/>
      <c r="BV401" s="1">
        <f t="shared" si="536"/>
        <v>0</v>
      </c>
      <c r="BW401" s="1">
        <f t="shared" si="536"/>
        <v>0</v>
      </c>
      <c r="BX401" s="1">
        <f t="shared" si="536"/>
        <v>0</v>
      </c>
      <c r="BY401" s="1">
        <f t="shared" si="536"/>
        <v>0</v>
      </c>
      <c r="BZ401" s="1">
        <f t="shared" si="536"/>
        <v>0</v>
      </c>
      <c r="CA401" s="1">
        <f t="shared" si="536"/>
        <v>0</v>
      </c>
      <c r="CB401" s="1">
        <f t="shared" si="536"/>
        <v>0</v>
      </c>
      <c r="CC401" s="1">
        <f t="shared" si="536"/>
        <v>0</v>
      </c>
      <c r="CD401" s="1">
        <f t="shared" si="536"/>
        <v>0</v>
      </c>
      <c r="CE401" s="1">
        <f t="shared" si="536"/>
        <v>0</v>
      </c>
      <c r="CF401" s="1">
        <f t="shared" si="537"/>
        <v>0</v>
      </c>
      <c r="CG401" s="1">
        <f t="shared" si="537"/>
        <v>0</v>
      </c>
      <c r="CH401" s="1">
        <f t="shared" si="537"/>
        <v>1</v>
      </c>
      <c r="CI401" s="1">
        <f t="shared" si="537"/>
        <v>0</v>
      </c>
      <c r="CJ401" s="1">
        <f t="shared" si="537"/>
        <v>0</v>
      </c>
      <c r="CK401" s="1">
        <f t="shared" si="537"/>
        <v>0</v>
      </c>
      <c r="CL401" s="1">
        <f t="shared" si="537"/>
        <v>0</v>
      </c>
      <c r="CM401" s="1">
        <f t="shared" si="537"/>
        <v>0</v>
      </c>
      <c r="CN401" s="1">
        <f t="shared" si="537"/>
        <v>1</v>
      </c>
      <c r="CO401" s="1">
        <f t="shared" si="537"/>
        <v>0</v>
      </c>
      <c r="CP401" s="1">
        <f t="shared" si="538"/>
        <v>0</v>
      </c>
      <c r="CQ401" s="1">
        <f t="shared" si="538"/>
        <v>0</v>
      </c>
      <c r="CR401" s="1">
        <f t="shared" si="538"/>
        <v>0</v>
      </c>
      <c r="CS401" s="1">
        <f t="shared" si="538"/>
        <v>0</v>
      </c>
      <c r="CT401" s="1">
        <f t="shared" si="538"/>
        <v>0</v>
      </c>
      <c r="CU401" s="1">
        <f t="shared" si="538"/>
        <v>0</v>
      </c>
      <c r="CV401" s="1">
        <f t="shared" si="538"/>
        <v>0</v>
      </c>
      <c r="CW401" s="1">
        <f t="shared" si="538"/>
        <v>0</v>
      </c>
      <c r="CX401" s="1">
        <f t="shared" si="538"/>
        <v>0</v>
      </c>
      <c r="CY401" s="1">
        <f t="shared" si="538"/>
        <v>0</v>
      </c>
      <c r="CZ401" s="1">
        <f t="shared" si="539"/>
        <v>0</v>
      </c>
      <c r="DA401" s="1">
        <f t="shared" si="539"/>
        <v>0</v>
      </c>
      <c r="DB401" s="1">
        <f t="shared" si="539"/>
        <v>0</v>
      </c>
      <c r="DC401" s="1">
        <f t="shared" si="539"/>
        <v>0</v>
      </c>
      <c r="DD401" s="1">
        <f t="shared" si="539"/>
        <v>0</v>
      </c>
      <c r="DE401" s="1">
        <f t="shared" si="539"/>
        <v>0</v>
      </c>
      <c r="DF401" s="1">
        <f t="shared" si="539"/>
        <v>0</v>
      </c>
      <c r="DG401" s="1">
        <f t="shared" si="539"/>
        <v>0</v>
      </c>
      <c r="DH401" s="1">
        <f t="shared" si="539"/>
        <v>0</v>
      </c>
      <c r="DI401" s="1">
        <f t="shared" si="539"/>
        <v>0</v>
      </c>
      <c r="DJ401" s="1">
        <f t="shared" si="540"/>
        <v>0</v>
      </c>
      <c r="DK401" s="1">
        <f t="shared" si="540"/>
        <v>0</v>
      </c>
      <c r="DL401" s="1">
        <f t="shared" si="540"/>
        <v>0</v>
      </c>
      <c r="DM401" s="1">
        <f t="shared" si="540"/>
        <v>0</v>
      </c>
      <c r="DN401" s="1">
        <f t="shared" si="540"/>
        <v>0</v>
      </c>
      <c r="DO401" s="1">
        <f t="shared" si="540"/>
        <v>0</v>
      </c>
      <c r="DP401" s="25"/>
      <c r="DS401" s="26"/>
      <c r="DT401" s="26"/>
      <c r="DU401" s="142"/>
      <c r="DV401" s="26"/>
      <c r="DW401" s="48">
        <v>388</v>
      </c>
      <c r="DX401" s="26" t="str">
        <f>IFERROR(INDEX(AT$11:AT$2000,_xlfn.AGGREGATE(15,6,(ROW(AT$11:AT$2000)-ROW(AT$11)+1)/($AU$11:$AU$2000=$DY$8),ROWS(DX$11:DX401))),"")</f>
        <v/>
      </c>
      <c r="DY401" s="4" t="str">
        <f>IFERROR(INDEX(AU$11:AU$2000,_xlfn.AGGREGATE(15,6,(ROW(AU$11:AU$2000)-ROW(AU$11)+1)/($AU$11:$AU$2000=$DY$8),ROWS(DY$11:DY401))),"")</f>
        <v/>
      </c>
      <c r="DZ401" s="26" t="str">
        <f>IFERROR(INDEX(AV$11:AV$2000,_xlfn.AGGREGATE(15,6,(ROW(AV$11:AV$2000)-ROW(AV$11)+1)/($AU$11:$AU$2000=$DY$8),ROWS(DZ$11:DZ401))),"")</f>
        <v/>
      </c>
      <c r="EA401" s="26" t="str">
        <f>IFERROR(INDEX(AW$11:AW$2000,_xlfn.AGGREGATE(15,6,(ROW(AW$11:AW$2000)-ROW(AW$11)+1)/($AU$11:$AU$2000=$DY$8),ROWS(EA$11:EA401))),"")</f>
        <v/>
      </c>
      <c r="EB401" s="26" t="str">
        <f>IFERROR(INDEX(AX$11:AX$2000,_xlfn.AGGREGATE(15,6,(ROW(AX$11:AX$2000)-ROW(AX$11)+1)/($AU$11:$AU$2000=$DY$8),ROWS(EB$11:EB401))),"")</f>
        <v/>
      </c>
      <c r="EC401" s="26" t="str">
        <f>IFERROR(INDEX(AY$11:AY$2000,_xlfn.AGGREGATE(15,6,(ROW(AY$11:AY$2000)-ROW(AY$11)+1)/($AU$11:$AU$2000=$DY$8),ROWS(EC$11:EC401))),"")</f>
        <v/>
      </c>
      <c r="ED401" s="26" t="str">
        <f>IFERROR(INDEX(AZ$11:AZ$2000,_xlfn.AGGREGATE(15,6,(ROW(AZ$11:AZ$2000)-ROW(AZ$11)+1)/($AU$11:$AU$2000=$DY$8),ROWS(ED$11:ED401))),"")</f>
        <v/>
      </c>
      <c r="EE401" s="26" t="str">
        <f>IFERROR(INDEX(BA$11:BA$2000,_xlfn.AGGREGATE(15,6,(ROW(BA$11:BA$2000)-ROW(BA$11)+1)/($AU$11:$AU$2000=$DY$8),ROWS(EE$11:EE401))),"")</f>
        <v/>
      </c>
      <c r="EF401" s="26" t="str">
        <f>IFERROR(INDEX(BB$11:BB$2000,_xlfn.AGGREGATE(15,6,(ROW(BB$11:BB$2000)-ROW(BB$11)+1)/($AU$11:$AU$2000=$DY$8),ROWS(EF$11:EF401))),"")</f>
        <v/>
      </c>
      <c r="EG401" s="26" t="str">
        <f>IFERROR(INDEX(BC$11:BC$2000,_xlfn.AGGREGATE(15,6,(ROW(BC$11:BC$2000)-ROW(BC$11)+1)/($AU$11:$AU$2000=$DY$8),ROWS(EG$11:EG401))),"")</f>
        <v/>
      </c>
      <c r="EH401" s="26" t="str">
        <f>IFERROR(INDEX(BD$11:BD$2000,_xlfn.AGGREGATE(15,6,(ROW(BD$11:BD$2000)-ROW(BD$11)+1)/($AU$11:$AU$2000=$DY$8),ROWS(EH$11:EH401))),"")</f>
        <v/>
      </c>
      <c r="EI401" s="26" t="str">
        <f>IFERROR(INDEX(BE$11:BE$2000,_xlfn.AGGREGATE(15,6,(ROW(BE$11:BE$2000)-ROW(BE$11)+1)/($AU$11:$AU$2000=$DY$8),ROWS(EI$11:EI401))),"")</f>
        <v/>
      </c>
      <c r="EJ401" s="26" t="str">
        <f>IFERROR(INDEX(BF$11:BF$2000,_xlfn.AGGREGATE(15,6,(ROW(BF$11:BF$2000)-ROW(BF$11)+1)/($AU$11:$AU$2000=$DY$8),ROWS(EJ$11:EJ401))),"")</f>
        <v/>
      </c>
      <c r="EK401" s="26" t="str">
        <f>IFERROR(INDEX(BG$11:BG$2000,_xlfn.AGGREGATE(15,6,(ROW(BG$11:BG$2000)-ROW(BG$11)+1)/($AU$11:$AU$2000=$DY$8),ROWS(EK$11:EK401))),"")</f>
        <v/>
      </c>
      <c r="EL401" s="26" t="str">
        <f>IFERROR(INDEX(BH$11:BH$2000,_xlfn.AGGREGATE(15,6,(ROW(BH$11:BH$2000)-ROW(BH$11)+1)/($AU$11:$AU$2000=$DY$8),ROWS(EL$11:EL401))),"")</f>
        <v/>
      </c>
      <c r="EM401" s="26" t="str">
        <f>IFERROR(INDEX(BI$11:BI$2000,_xlfn.AGGREGATE(15,6,(ROW(BI$11:BI$2000)-ROW(BI$11)+1)/($AU$11:$AU$2000=$DY$8),ROWS(EM$11:EM401))),"")</f>
        <v/>
      </c>
      <c r="EN401" s="26" t="str">
        <f>IFERROR(INDEX(BJ$11:BJ$2000,_xlfn.AGGREGATE(15,6,(ROW(BJ$11:BJ$2000)-ROW(BJ$11)+1)/($AU$11:$AU$2000=$DY$8),ROWS(EN$11:EN401))),"")</f>
        <v/>
      </c>
      <c r="EO401" s="26" t="str">
        <f>IFERROR(INDEX(BK$11:BK$2000,_xlfn.AGGREGATE(15,6,(ROW(BK$11:BK$2000)-ROW(BK$11)+1)/($AU$11:$AU$2000=$DY$8),ROWS(EO$11:EO401))),"")</f>
        <v/>
      </c>
      <c r="EP401" s="26" t="str">
        <f>IFERROR(INDEX(BL$11:BL$2000,_xlfn.AGGREGATE(15,6,(ROW(BL$11:BL$2000)-ROW(BL$11)+1)/($AU$11:$AU$2000=$DY$8),ROWS(EP$11:EP401))),"")</f>
        <v/>
      </c>
      <c r="EQ401" s="26" t="str">
        <f>IFERROR(INDEX(BM$11:BM$2000,_xlfn.AGGREGATE(15,6,(ROW(BM$11:BM$2000)-ROW(BM$11)+1)/($AU$11:$AU$2000=$DY$8),ROWS(EQ$11:EQ401))),"")</f>
        <v/>
      </c>
      <c r="ER401" s="26" t="str">
        <f>IFERROR(INDEX(BN$11:BN$2000,_xlfn.AGGREGATE(15,6,(ROW(BN$11:BN$2000)-ROW(BN$11)+1)/($AU$11:$AU$2000=$DY$8),ROWS(ER$11:ER401))),"")</f>
        <v/>
      </c>
      <c r="ES401" s="26" t="str">
        <f>IFERROR(INDEX(BO$11:BO$2000,_xlfn.AGGREGATE(15,6,(ROW(BO$11:BO$2000)-ROW(BO$11)+1)/($AU$11:$AU$2000=$DY$8),ROWS(ES$11:ES401))),"")</f>
        <v/>
      </c>
      <c r="ET401" s="63" t="str">
        <f>IFERROR(INDEX(BP$11:BP$2000,_xlfn.AGGREGATE(15,6,(ROW(BP$11:BP$2000)-ROW(BP$11)+1)/($AU$11:$AU$2000=$DY$8),ROWS(ET$11:ET401))),"")</f>
        <v/>
      </c>
      <c r="EU401" s="25"/>
    </row>
    <row r="402" spans="14:151" x14ac:dyDescent="0.3">
      <c r="N402" s="2"/>
      <c r="O402" s="25"/>
      <c r="P402" s="25"/>
      <c r="Q402" s="25"/>
      <c r="R402" s="25"/>
      <c r="S402" s="25"/>
      <c r="T402" s="25"/>
      <c r="U402" s="25"/>
      <c r="V402" s="2"/>
      <c r="W402" s="2"/>
      <c r="X402" s="2"/>
      <c r="Y402" s="25"/>
      <c r="Z402" s="25"/>
      <c r="AA402" s="25"/>
      <c r="AB402" s="2"/>
      <c r="AC402" s="25"/>
      <c r="AD402" s="25"/>
      <c r="AE402" s="25"/>
      <c r="AF402" s="25"/>
      <c r="AG402" s="25"/>
      <c r="AH402" s="25"/>
      <c r="AI402" s="25"/>
      <c r="AJ402" s="25"/>
      <c r="AK402" s="25"/>
      <c r="AL402" s="25"/>
      <c r="AM402" s="25"/>
      <c r="AN402" s="25"/>
      <c r="AO402" s="25"/>
      <c r="AP402" s="25"/>
      <c r="AQ402" s="25"/>
      <c r="AR402" s="142"/>
      <c r="AS402" s="1">
        <v>8</v>
      </c>
      <c r="AT402" s="25" t="s">
        <v>122</v>
      </c>
      <c r="AU402" s="4" t="str">
        <f t="shared" si="526"/>
        <v>FAIL</v>
      </c>
      <c r="AV402" s="25">
        <v>1</v>
      </c>
      <c r="AW402" s="25">
        <v>2</v>
      </c>
      <c r="AX402" s="26">
        <v>2</v>
      </c>
      <c r="AY402" s="26">
        <v>2</v>
      </c>
      <c r="AZ402" s="26">
        <v>2</v>
      </c>
      <c r="BA402" s="26">
        <v>2</v>
      </c>
      <c r="BB402" s="25">
        <v>1</v>
      </c>
      <c r="BC402" s="25"/>
      <c r="BD402" s="25">
        <f t="shared" si="527"/>
        <v>238</v>
      </c>
      <c r="BE402" s="25">
        <f t="shared" si="527"/>
        <v>246</v>
      </c>
      <c r="BF402" s="25">
        <f t="shared" si="527"/>
        <v>254</v>
      </c>
      <c r="BG402" s="30">
        <f t="shared" si="541"/>
        <v>4</v>
      </c>
      <c r="BH402" s="25"/>
      <c r="BI402" s="138">
        <f t="shared" si="528"/>
        <v>238</v>
      </c>
      <c r="BJ402" s="138">
        <f t="shared" si="529"/>
        <v>484</v>
      </c>
      <c r="BK402" s="138">
        <f t="shared" si="530"/>
        <v>730</v>
      </c>
      <c r="BL402" s="138">
        <f t="shared" si="531"/>
        <v>976</v>
      </c>
      <c r="BM402" s="138">
        <f t="shared" si="532"/>
        <v>1222</v>
      </c>
      <c r="BN402" s="138">
        <f t="shared" si="533"/>
        <v>1468</v>
      </c>
      <c r="BO402" s="138">
        <f t="shared" si="534"/>
        <v>1706</v>
      </c>
      <c r="BP402" s="138">
        <f t="shared" si="535"/>
        <v>0</v>
      </c>
      <c r="BQ402" s="25"/>
      <c r="BR402" s="26" t="str">
        <f t="shared" si="492"/>
        <v>yes3</v>
      </c>
      <c r="BS402" s="26" t="str">
        <f t="shared" si="542"/>
        <v>Int</v>
      </c>
      <c r="BT402" s="25"/>
      <c r="BU402" s="25"/>
      <c r="BV402" s="1">
        <f t="shared" si="536"/>
        <v>0</v>
      </c>
      <c r="BW402" s="1">
        <f t="shared" si="536"/>
        <v>0</v>
      </c>
      <c r="BX402" s="1">
        <f t="shared" si="536"/>
        <v>0</v>
      </c>
      <c r="BY402" s="1">
        <f t="shared" si="536"/>
        <v>0</v>
      </c>
      <c r="BZ402" s="1">
        <f t="shared" si="536"/>
        <v>0</v>
      </c>
      <c r="CA402" s="1">
        <f t="shared" si="536"/>
        <v>0</v>
      </c>
      <c r="CB402" s="1">
        <f t="shared" si="536"/>
        <v>0</v>
      </c>
      <c r="CC402" s="1">
        <f t="shared" si="536"/>
        <v>0</v>
      </c>
      <c r="CD402" s="1">
        <f t="shared" si="536"/>
        <v>0</v>
      </c>
      <c r="CE402" s="1">
        <f t="shared" si="536"/>
        <v>0</v>
      </c>
      <c r="CF402" s="1">
        <f t="shared" si="537"/>
        <v>0</v>
      </c>
      <c r="CG402" s="1">
        <f t="shared" si="537"/>
        <v>0</v>
      </c>
      <c r="CH402" s="1">
        <f t="shared" si="537"/>
        <v>1</v>
      </c>
      <c r="CI402" s="1">
        <f t="shared" si="537"/>
        <v>0</v>
      </c>
      <c r="CJ402" s="1">
        <f t="shared" si="537"/>
        <v>0</v>
      </c>
      <c r="CK402" s="1">
        <f t="shared" si="537"/>
        <v>0</v>
      </c>
      <c r="CL402" s="1">
        <f t="shared" si="537"/>
        <v>0</v>
      </c>
      <c r="CM402" s="1">
        <f t="shared" si="537"/>
        <v>0</v>
      </c>
      <c r="CN402" s="1">
        <f t="shared" si="537"/>
        <v>1</v>
      </c>
      <c r="CO402" s="1">
        <f t="shared" si="537"/>
        <v>0</v>
      </c>
      <c r="CP402" s="1">
        <f t="shared" si="538"/>
        <v>0</v>
      </c>
      <c r="CQ402" s="1">
        <f t="shared" si="538"/>
        <v>0</v>
      </c>
      <c r="CR402" s="1">
        <f t="shared" si="538"/>
        <v>0</v>
      </c>
      <c r="CS402" s="1">
        <f t="shared" si="538"/>
        <v>0</v>
      </c>
      <c r="CT402" s="1">
        <f t="shared" si="538"/>
        <v>0</v>
      </c>
      <c r="CU402" s="1">
        <f t="shared" si="538"/>
        <v>0</v>
      </c>
      <c r="CV402" s="1">
        <f t="shared" si="538"/>
        <v>0</v>
      </c>
      <c r="CW402" s="1">
        <f t="shared" si="538"/>
        <v>0</v>
      </c>
      <c r="CX402" s="1">
        <f t="shared" si="538"/>
        <v>0</v>
      </c>
      <c r="CY402" s="1">
        <f t="shared" si="538"/>
        <v>0</v>
      </c>
      <c r="CZ402" s="1">
        <f t="shared" si="539"/>
        <v>0</v>
      </c>
      <c r="DA402" s="1">
        <f t="shared" si="539"/>
        <v>0</v>
      </c>
      <c r="DB402" s="1">
        <f t="shared" si="539"/>
        <v>0</v>
      </c>
      <c r="DC402" s="1">
        <f t="shared" si="539"/>
        <v>0</v>
      </c>
      <c r="DD402" s="1">
        <f t="shared" si="539"/>
        <v>0</v>
      </c>
      <c r="DE402" s="1">
        <f t="shared" si="539"/>
        <v>0</v>
      </c>
      <c r="DF402" s="1">
        <f t="shared" si="539"/>
        <v>0</v>
      </c>
      <c r="DG402" s="1">
        <f t="shared" si="539"/>
        <v>0</v>
      </c>
      <c r="DH402" s="1">
        <f t="shared" si="539"/>
        <v>0</v>
      </c>
      <c r="DI402" s="1">
        <f t="shared" si="539"/>
        <v>0</v>
      </c>
      <c r="DJ402" s="1">
        <f t="shared" si="540"/>
        <v>0</v>
      </c>
      <c r="DK402" s="1">
        <f t="shared" si="540"/>
        <v>0</v>
      </c>
      <c r="DL402" s="1">
        <f t="shared" si="540"/>
        <v>0</v>
      </c>
      <c r="DM402" s="1">
        <f t="shared" si="540"/>
        <v>0</v>
      </c>
      <c r="DN402" s="1">
        <f t="shared" si="540"/>
        <v>0</v>
      </c>
      <c r="DO402" s="1">
        <f t="shared" si="540"/>
        <v>0</v>
      </c>
      <c r="DP402" s="25"/>
      <c r="DS402" s="26"/>
      <c r="DT402" s="26"/>
      <c r="DU402" s="142"/>
      <c r="DV402" s="26"/>
      <c r="DW402" s="48">
        <v>389</v>
      </c>
      <c r="DX402" s="26" t="str">
        <f>IFERROR(INDEX(AT$11:AT$2000,_xlfn.AGGREGATE(15,6,(ROW(AT$11:AT$2000)-ROW(AT$11)+1)/($AU$11:$AU$2000=$DY$8),ROWS(DX$11:DX402))),"")</f>
        <v/>
      </c>
      <c r="DY402" s="4" t="str">
        <f>IFERROR(INDEX(AU$11:AU$2000,_xlfn.AGGREGATE(15,6,(ROW(AU$11:AU$2000)-ROW(AU$11)+1)/($AU$11:$AU$2000=$DY$8),ROWS(DY$11:DY402))),"")</f>
        <v/>
      </c>
      <c r="DZ402" s="26" t="str">
        <f>IFERROR(INDEX(AV$11:AV$2000,_xlfn.AGGREGATE(15,6,(ROW(AV$11:AV$2000)-ROW(AV$11)+1)/($AU$11:$AU$2000=$DY$8),ROWS(DZ$11:DZ402))),"")</f>
        <v/>
      </c>
      <c r="EA402" s="26" t="str">
        <f>IFERROR(INDEX(AW$11:AW$2000,_xlfn.AGGREGATE(15,6,(ROW(AW$11:AW$2000)-ROW(AW$11)+1)/($AU$11:$AU$2000=$DY$8),ROWS(EA$11:EA402))),"")</f>
        <v/>
      </c>
      <c r="EB402" s="26" t="str">
        <f>IFERROR(INDEX(AX$11:AX$2000,_xlfn.AGGREGATE(15,6,(ROW(AX$11:AX$2000)-ROW(AX$11)+1)/($AU$11:$AU$2000=$DY$8),ROWS(EB$11:EB402))),"")</f>
        <v/>
      </c>
      <c r="EC402" s="26" t="str">
        <f>IFERROR(INDEX(AY$11:AY$2000,_xlfn.AGGREGATE(15,6,(ROW(AY$11:AY$2000)-ROW(AY$11)+1)/($AU$11:$AU$2000=$DY$8),ROWS(EC$11:EC402))),"")</f>
        <v/>
      </c>
      <c r="ED402" s="26" t="str">
        <f>IFERROR(INDEX(AZ$11:AZ$2000,_xlfn.AGGREGATE(15,6,(ROW(AZ$11:AZ$2000)-ROW(AZ$11)+1)/($AU$11:$AU$2000=$DY$8),ROWS(ED$11:ED402))),"")</f>
        <v/>
      </c>
      <c r="EE402" s="26" t="str">
        <f>IFERROR(INDEX(BA$11:BA$2000,_xlfn.AGGREGATE(15,6,(ROW(BA$11:BA$2000)-ROW(BA$11)+1)/($AU$11:$AU$2000=$DY$8),ROWS(EE$11:EE402))),"")</f>
        <v/>
      </c>
      <c r="EF402" s="26" t="str">
        <f>IFERROR(INDEX(BB$11:BB$2000,_xlfn.AGGREGATE(15,6,(ROW(BB$11:BB$2000)-ROW(BB$11)+1)/($AU$11:$AU$2000=$DY$8),ROWS(EF$11:EF402))),"")</f>
        <v/>
      </c>
      <c r="EG402" s="26" t="str">
        <f>IFERROR(INDEX(BC$11:BC$2000,_xlfn.AGGREGATE(15,6,(ROW(BC$11:BC$2000)-ROW(BC$11)+1)/($AU$11:$AU$2000=$DY$8),ROWS(EG$11:EG402))),"")</f>
        <v/>
      </c>
      <c r="EH402" s="26" t="str">
        <f>IFERROR(INDEX(BD$11:BD$2000,_xlfn.AGGREGATE(15,6,(ROW(BD$11:BD$2000)-ROW(BD$11)+1)/($AU$11:$AU$2000=$DY$8),ROWS(EH$11:EH402))),"")</f>
        <v/>
      </c>
      <c r="EI402" s="26" t="str">
        <f>IFERROR(INDEX(BE$11:BE$2000,_xlfn.AGGREGATE(15,6,(ROW(BE$11:BE$2000)-ROW(BE$11)+1)/($AU$11:$AU$2000=$DY$8),ROWS(EI$11:EI402))),"")</f>
        <v/>
      </c>
      <c r="EJ402" s="26" t="str">
        <f>IFERROR(INDEX(BF$11:BF$2000,_xlfn.AGGREGATE(15,6,(ROW(BF$11:BF$2000)-ROW(BF$11)+1)/($AU$11:$AU$2000=$DY$8),ROWS(EJ$11:EJ402))),"")</f>
        <v/>
      </c>
      <c r="EK402" s="26" t="str">
        <f>IFERROR(INDEX(BG$11:BG$2000,_xlfn.AGGREGATE(15,6,(ROW(BG$11:BG$2000)-ROW(BG$11)+1)/($AU$11:$AU$2000=$DY$8),ROWS(EK$11:EK402))),"")</f>
        <v/>
      </c>
      <c r="EL402" s="26" t="str">
        <f>IFERROR(INDEX(BH$11:BH$2000,_xlfn.AGGREGATE(15,6,(ROW(BH$11:BH$2000)-ROW(BH$11)+1)/($AU$11:$AU$2000=$DY$8),ROWS(EL$11:EL402))),"")</f>
        <v/>
      </c>
      <c r="EM402" s="26" t="str">
        <f>IFERROR(INDEX(BI$11:BI$2000,_xlfn.AGGREGATE(15,6,(ROW(BI$11:BI$2000)-ROW(BI$11)+1)/($AU$11:$AU$2000=$DY$8),ROWS(EM$11:EM402))),"")</f>
        <v/>
      </c>
      <c r="EN402" s="26" t="str">
        <f>IFERROR(INDEX(BJ$11:BJ$2000,_xlfn.AGGREGATE(15,6,(ROW(BJ$11:BJ$2000)-ROW(BJ$11)+1)/($AU$11:$AU$2000=$DY$8),ROWS(EN$11:EN402))),"")</f>
        <v/>
      </c>
      <c r="EO402" s="26" t="str">
        <f>IFERROR(INDEX(BK$11:BK$2000,_xlfn.AGGREGATE(15,6,(ROW(BK$11:BK$2000)-ROW(BK$11)+1)/($AU$11:$AU$2000=$DY$8),ROWS(EO$11:EO402))),"")</f>
        <v/>
      </c>
      <c r="EP402" s="26" t="str">
        <f>IFERROR(INDEX(BL$11:BL$2000,_xlfn.AGGREGATE(15,6,(ROW(BL$11:BL$2000)-ROW(BL$11)+1)/($AU$11:$AU$2000=$DY$8),ROWS(EP$11:EP402))),"")</f>
        <v/>
      </c>
      <c r="EQ402" s="26" t="str">
        <f>IFERROR(INDEX(BM$11:BM$2000,_xlfn.AGGREGATE(15,6,(ROW(BM$11:BM$2000)-ROW(BM$11)+1)/($AU$11:$AU$2000=$DY$8),ROWS(EQ$11:EQ402))),"")</f>
        <v/>
      </c>
      <c r="ER402" s="26" t="str">
        <f>IFERROR(INDEX(BN$11:BN$2000,_xlfn.AGGREGATE(15,6,(ROW(BN$11:BN$2000)-ROW(BN$11)+1)/($AU$11:$AU$2000=$DY$8),ROWS(ER$11:ER402))),"")</f>
        <v/>
      </c>
      <c r="ES402" s="26" t="str">
        <f>IFERROR(INDEX(BO$11:BO$2000,_xlfn.AGGREGATE(15,6,(ROW(BO$11:BO$2000)-ROW(BO$11)+1)/($AU$11:$AU$2000=$DY$8),ROWS(ES$11:ES402))),"")</f>
        <v/>
      </c>
      <c r="ET402" s="63" t="str">
        <f>IFERROR(INDEX(BP$11:BP$2000,_xlfn.AGGREGATE(15,6,(ROW(BP$11:BP$2000)-ROW(BP$11)+1)/($AU$11:$AU$2000=$DY$8),ROWS(ET$11:ET402))),"")</f>
        <v/>
      </c>
      <c r="EU402" s="25"/>
    </row>
    <row r="403" spans="14:151" x14ac:dyDescent="0.3">
      <c r="N403" s="2"/>
      <c r="O403" s="25"/>
      <c r="P403" s="25"/>
      <c r="Q403" s="25"/>
      <c r="R403" s="25"/>
      <c r="S403" s="25"/>
      <c r="T403" s="25"/>
      <c r="U403" s="25"/>
      <c r="V403" s="2"/>
      <c r="W403" s="2"/>
      <c r="X403" s="2"/>
      <c r="Y403" s="25"/>
      <c r="Z403" s="25"/>
      <c r="AA403" s="25"/>
      <c r="AB403" s="2"/>
      <c r="AC403" s="25"/>
      <c r="AD403" s="25"/>
      <c r="AE403" s="25"/>
      <c r="AF403" s="25"/>
      <c r="AG403" s="25"/>
      <c r="AH403" s="25"/>
      <c r="AI403" s="25"/>
      <c r="AJ403" s="25"/>
      <c r="AK403" s="25"/>
      <c r="AL403" s="25"/>
      <c r="AM403" s="25"/>
      <c r="AN403" s="25"/>
      <c r="AO403" s="25"/>
      <c r="AP403" s="25"/>
      <c r="AQ403" s="25"/>
      <c r="AR403" s="142"/>
      <c r="AS403" s="1">
        <v>9</v>
      </c>
      <c r="AT403" s="25" t="s">
        <v>122</v>
      </c>
      <c r="AU403" s="4" t="str">
        <f t="shared" si="526"/>
        <v>FAIL</v>
      </c>
      <c r="AV403" s="25">
        <v>1</v>
      </c>
      <c r="AW403" s="25">
        <v>2</v>
      </c>
      <c r="AX403" s="26">
        <v>2</v>
      </c>
      <c r="AY403" s="26">
        <v>2</v>
      </c>
      <c r="AZ403" s="26">
        <v>2</v>
      </c>
      <c r="BA403" s="26">
        <v>2</v>
      </c>
      <c r="BB403" s="25">
        <v>1</v>
      </c>
      <c r="BC403" s="25"/>
      <c r="BD403" s="25">
        <f t="shared" si="527"/>
        <v>237</v>
      </c>
      <c r="BE403" s="25">
        <f t="shared" si="527"/>
        <v>246</v>
      </c>
      <c r="BF403" s="25">
        <f t="shared" si="527"/>
        <v>255</v>
      </c>
      <c r="BG403" s="30">
        <f t="shared" si="541"/>
        <v>4.5</v>
      </c>
      <c r="BH403" s="25"/>
      <c r="BI403" s="138">
        <f t="shared" si="528"/>
        <v>237</v>
      </c>
      <c r="BJ403" s="138">
        <f t="shared" si="529"/>
        <v>483</v>
      </c>
      <c r="BK403" s="138">
        <f t="shared" si="530"/>
        <v>729</v>
      </c>
      <c r="BL403" s="138">
        <f t="shared" si="531"/>
        <v>975</v>
      </c>
      <c r="BM403" s="138">
        <f t="shared" si="532"/>
        <v>1221</v>
      </c>
      <c r="BN403" s="138">
        <f t="shared" si="533"/>
        <v>1467</v>
      </c>
      <c r="BO403" s="138">
        <f t="shared" si="534"/>
        <v>1704</v>
      </c>
      <c r="BP403" s="138">
        <f t="shared" si="535"/>
        <v>0</v>
      </c>
      <c r="BQ403" s="25"/>
      <c r="BR403" s="26" t="str">
        <f>IF(AND(MAX(BI403:BP403)&gt;$J$24,MAX(BI403:BP403)&lt;$J$25),"yes3",IF(AND(MAX(BI403:BP403)&gt;$J$24,MAX(BI403:BP403)&lt;$J$26),"yes2","no"))</f>
        <v>yes3</v>
      </c>
      <c r="BS403" s="26" t="str">
        <f t="shared" si="542"/>
        <v>Int</v>
      </c>
      <c r="BT403" s="25"/>
      <c r="BU403" s="25"/>
      <c r="BV403" s="1">
        <f t="shared" si="536"/>
        <v>0</v>
      </c>
      <c r="BW403" s="1">
        <f t="shared" si="536"/>
        <v>0</v>
      </c>
      <c r="BX403" s="1">
        <f t="shared" si="536"/>
        <v>0</v>
      </c>
      <c r="BY403" s="1">
        <f t="shared" si="536"/>
        <v>0</v>
      </c>
      <c r="BZ403" s="1">
        <f t="shared" si="536"/>
        <v>0</v>
      </c>
      <c r="CA403" s="1">
        <f t="shared" si="536"/>
        <v>0</v>
      </c>
      <c r="CB403" s="1">
        <f t="shared" si="536"/>
        <v>0</v>
      </c>
      <c r="CC403" s="1">
        <f t="shared" si="536"/>
        <v>0</v>
      </c>
      <c r="CD403" s="1">
        <f t="shared" si="536"/>
        <v>0</v>
      </c>
      <c r="CE403" s="1">
        <f t="shared" si="536"/>
        <v>0</v>
      </c>
      <c r="CF403" s="1">
        <f t="shared" si="537"/>
        <v>0</v>
      </c>
      <c r="CG403" s="1">
        <f t="shared" si="537"/>
        <v>0</v>
      </c>
      <c r="CH403" s="1">
        <f t="shared" si="537"/>
        <v>1</v>
      </c>
      <c r="CI403" s="1">
        <f t="shared" si="537"/>
        <v>0</v>
      </c>
      <c r="CJ403" s="1">
        <f t="shared" si="537"/>
        <v>0</v>
      </c>
      <c r="CK403" s="1">
        <f t="shared" si="537"/>
        <v>0</v>
      </c>
      <c r="CL403" s="1">
        <f t="shared" si="537"/>
        <v>0</v>
      </c>
      <c r="CM403" s="1">
        <f t="shared" si="537"/>
        <v>0</v>
      </c>
      <c r="CN403" s="1">
        <f t="shared" si="537"/>
        <v>1</v>
      </c>
      <c r="CO403" s="1">
        <f t="shared" si="537"/>
        <v>0</v>
      </c>
      <c r="CP403" s="1">
        <f t="shared" si="538"/>
        <v>0</v>
      </c>
      <c r="CQ403" s="1">
        <f t="shared" si="538"/>
        <v>0</v>
      </c>
      <c r="CR403" s="1">
        <f t="shared" si="538"/>
        <v>0</v>
      </c>
      <c r="CS403" s="1">
        <f t="shared" si="538"/>
        <v>0</v>
      </c>
      <c r="CT403" s="1">
        <f t="shared" si="538"/>
        <v>0</v>
      </c>
      <c r="CU403" s="1">
        <f t="shared" si="538"/>
        <v>0</v>
      </c>
      <c r="CV403" s="1">
        <f t="shared" si="538"/>
        <v>0</v>
      </c>
      <c r="CW403" s="1">
        <f t="shared" si="538"/>
        <v>0</v>
      </c>
      <c r="CX403" s="1">
        <f t="shared" si="538"/>
        <v>0</v>
      </c>
      <c r="CY403" s="1">
        <f t="shared" si="538"/>
        <v>0</v>
      </c>
      <c r="CZ403" s="1">
        <f t="shared" si="539"/>
        <v>0</v>
      </c>
      <c r="DA403" s="1">
        <f t="shared" si="539"/>
        <v>0</v>
      </c>
      <c r="DB403" s="1">
        <f t="shared" si="539"/>
        <v>0</v>
      </c>
      <c r="DC403" s="1">
        <f t="shared" si="539"/>
        <v>0</v>
      </c>
      <c r="DD403" s="1">
        <f t="shared" si="539"/>
        <v>0</v>
      </c>
      <c r="DE403" s="1">
        <f t="shared" si="539"/>
        <v>0</v>
      </c>
      <c r="DF403" s="1">
        <f t="shared" si="539"/>
        <v>0</v>
      </c>
      <c r="DG403" s="1">
        <f t="shared" si="539"/>
        <v>0</v>
      </c>
      <c r="DH403" s="1">
        <f t="shared" si="539"/>
        <v>0</v>
      </c>
      <c r="DI403" s="1">
        <f t="shared" si="539"/>
        <v>0</v>
      </c>
      <c r="DJ403" s="1">
        <f t="shared" si="540"/>
        <v>0</v>
      </c>
      <c r="DK403" s="1">
        <f t="shared" si="540"/>
        <v>0</v>
      </c>
      <c r="DL403" s="1">
        <f t="shared" si="540"/>
        <v>0</v>
      </c>
      <c r="DM403" s="1">
        <f t="shared" si="540"/>
        <v>0</v>
      </c>
      <c r="DN403" s="1">
        <f t="shared" si="540"/>
        <v>0</v>
      </c>
      <c r="DO403" s="1">
        <f t="shared" si="540"/>
        <v>0</v>
      </c>
      <c r="DP403" s="25"/>
      <c r="DS403" s="26"/>
      <c r="DT403" s="26"/>
      <c r="DU403" s="142"/>
      <c r="DV403" s="26"/>
      <c r="DW403" s="48">
        <v>390</v>
      </c>
      <c r="DX403" s="26" t="str">
        <f>IFERROR(INDEX(AT$11:AT$2000,_xlfn.AGGREGATE(15,6,(ROW(AT$11:AT$2000)-ROW(AT$11)+1)/($AU$11:$AU$2000=$DY$8),ROWS(DX$11:DX403))),"")</f>
        <v/>
      </c>
      <c r="DY403" s="4" t="str">
        <f>IFERROR(INDEX(AU$11:AU$2000,_xlfn.AGGREGATE(15,6,(ROW(AU$11:AU$2000)-ROW(AU$11)+1)/($AU$11:$AU$2000=$DY$8),ROWS(DY$11:DY403))),"")</f>
        <v/>
      </c>
      <c r="DZ403" s="26" t="str">
        <f>IFERROR(INDEX(AV$11:AV$2000,_xlfn.AGGREGATE(15,6,(ROW(AV$11:AV$2000)-ROW(AV$11)+1)/($AU$11:$AU$2000=$DY$8),ROWS(DZ$11:DZ403))),"")</f>
        <v/>
      </c>
      <c r="EA403" s="26" t="str">
        <f>IFERROR(INDEX(AW$11:AW$2000,_xlfn.AGGREGATE(15,6,(ROW(AW$11:AW$2000)-ROW(AW$11)+1)/($AU$11:$AU$2000=$DY$8),ROWS(EA$11:EA403))),"")</f>
        <v/>
      </c>
      <c r="EB403" s="26" t="str">
        <f>IFERROR(INDEX(AX$11:AX$2000,_xlfn.AGGREGATE(15,6,(ROW(AX$11:AX$2000)-ROW(AX$11)+1)/($AU$11:$AU$2000=$DY$8),ROWS(EB$11:EB403))),"")</f>
        <v/>
      </c>
      <c r="EC403" s="26" t="str">
        <f>IFERROR(INDEX(AY$11:AY$2000,_xlfn.AGGREGATE(15,6,(ROW(AY$11:AY$2000)-ROW(AY$11)+1)/($AU$11:$AU$2000=$DY$8),ROWS(EC$11:EC403))),"")</f>
        <v/>
      </c>
      <c r="ED403" s="26" t="str">
        <f>IFERROR(INDEX(AZ$11:AZ$2000,_xlfn.AGGREGATE(15,6,(ROW(AZ$11:AZ$2000)-ROW(AZ$11)+1)/($AU$11:$AU$2000=$DY$8),ROWS(ED$11:ED403))),"")</f>
        <v/>
      </c>
      <c r="EE403" s="26" t="str">
        <f>IFERROR(INDEX(BA$11:BA$2000,_xlfn.AGGREGATE(15,6,(ROW(BA$11:BA$2000)-ROW(BA$11)+1)/($AU$11:$AU$2000=$DY$8),ROWS(EE$11:EE403))),"")</f>
        <v/>
      </c>
      <c r="EF403" s="26" t="str">
        <f>IFERROR(INDEX(BB$11:BB$2000,_xlfn.AGGREGATE(15,6,(ROW(BB$11:BB$2000)-ROW(BB$11)+1)/($AU$11:$AU$2000=$DY$8),ROWS(EF$11:EF403))),"")</f>
        <v/>
      </c>
      <c r="EG403" s="26" t="str">
        <f>IFERROR(INDEX(BC$11:BC$2000,_xlfn.AGGREGATE(15,6,(ROW(BC$11:BC$2000)-ROW(BC$11)+1)/($AU$11:$AU$2000=$DY$8),ROWS(EG$11:EG403))),"")</f>
        <v/>
      </c>
      <c r="EH403" s="26" t="str">
        <f>IFERROR(INDEX(BD$11:BD$2000,_xlfn.AGGREGATE(15,6,(ROW(BD$11:BD$2000)-ROW(BD$11)+1)/($AU$11:$AU$2000=$DY$8),ROWS(EH$11:EH403))),"")</f>
        <v/>
      </c>
      <c r="EI403" s="26" t="str">
        <f>IFERROR(INDEX(BE$11:BE$2000,_xlfn.AGGREGATE(15,6,(ROW(BE$11:BE$2000)-ROW(BE$11)+1)/($AU$11:$AU$2000=$DY$8),ROWS(EI$11:EI403))),"")</f>
        <v/>
      </c>
      <c r="EJ403" s="26" t="str">
        <f>IFERROR(INDEX(BF$11:BF$2000,_xlfn.AGGREGATE(15,6,(ROW(BF$11:BF$2000)-ROW(BF$11)+1)/($AU$11:$AU$2000=$DY$8),ROWS(EJ$11:EJ403))),"")</f>
        <v/>
      </c>
      <c r="EK403" s="26" t="str">
        <f>IFERROR(INDEX(BG$11:BG$2000,_xlfn.AGGREGATE(15,6,(ROW(BG$11:BG$2000)-ROW(BG$11)+1)/($AU$11:$AU$2000=$DY$8),ROWS(EK$11:EK403))),"")</f>
        <v/>
      </c>
      <c r="EL403" s="26" t="str">
        <f>IFERROR(INDEX(BH$11:BH$2000,_xlfn.AGGREGATE(15,6,(ROW(BH$11:BH$2000)-ROW(BH$11)+1)/($AU$11:$AU$2000=$DY$8),ROWS(EL$11:EL403))),"")</f>
        <v/>
      </c>
      <c r="EM403" s="26" t="str">
        <f>IFERROR(INDEX(BI$11:BI$2000,_xlfn.AGGREGATE(15,6,(ROW(BI$11:BI$2000)-ROW(BI$11)+1)/($AU$11:$AU$2000=$DY$8),ROWS(EM$11:EM403))),"")</f>
        <v/>
      </c>
      <c r="EN403" s="26" t="str">
        <f>IFERROR(INDEX(BJ$11:BJ$2000,_xlfn.AGGREGATE(15,6,(ROW(BJ$11:BJ$2000)-ROW(BJ$11)+1)/($AU$11:$AU$2000=$DY$8),ROWS(EN$11:EN403))),"")</f>
        <v/>
      </c>
      <c r="EO403" s="26" t="str">
        <f>IFERROR(INDEX(BK$11:BK$2000,_xlfn.AGGREGATE(15,6,(ROW(BK$11:BK$2000)-ROW(BK$11)+1)/($AU$11:$AU$2000=$DY$8),ROWS(EO$11:EO403))),"")</f>
        <v/>
      </c>
      <c r="EP403" s="26" t="str">
        <f>IFERROR(INDEX(BL$11:BL$2000,_xlfn.AGGREGATE(15,6,(ROW(BL$11:BL$2000)-ROW(BL$11)+1)/($AU$11:$AU$2000=$DY$8),ROWS(EP$11:EP403))),"")</f>
        <v/>
      </c>
      <c r="EQ403" s="26" t="str">
        <f>IFERROR(INDEX(BM$11:BM$2000,_xlfn.AGGREGATE(15,6,(ROW(BM$11:BM$2000)-ROW(BM$11)+1)/($AU$11:$AU$2000=$DY$8),ROWS(EQ$11:EQ403))),"")</f>
        <v/>
      </c>
      <c r="ER403" s="26" t="str">
        <f>IFERROR(INDEX(BN$11:BN$2000,_xlfn.AGGREGATE(15,6,(ROW(BN$11:BN$2000)-ROW(BN$11)+1)/($AU$11:$AU$2000=$DY$8),ROWS(ER$11:ER403))),"")</f>
        <v/>
      </c>
      <c r="ES403" s="26" t="str">
        <f>IFERROR(INDEX(BO$11:BO$2000,_xlfn.AGGREGATE(15,6,(ROW(BO$11:BO$2000)-ROW(BO$11)+1)/($AU$11:$AU$2000=$DY$8),ROWS(ES$11:ES403))),"")</f>
        <v/>
      </c>
      <c r="ET403" s="63" t="str">
        <f>IFERROR(INDEX(BP$11:BP$2000,_xlfn.AGGREGATE(15,6,(ROW(BP$11:BP$2000)-ROW(BP$11)+1)/($AU$11:$AU$2000=$DY$8),ROWS(ET$11:ET403))),"")</f>
        <v/>
      </c>
      <c r="EU403" s="25"/>
    </row>
    <row r="404" spans="14:151" x14ac:dyDescent="0.3">
      <c r="N404" s="2"/>
      <c r="O404" s="25"/>
      <c r="P404" s="25"/>
      <c r="Q404" s="25"/>
      <c r="R404" s="25"/>
      <c r="S404" s="25"/>
      <c r="T404" s="25"/>
      <c r="U404" s="25"/>
      <c r="V404" s="2"/>
      <c r="W404" s="2"/>
      <c r="X404" s="2"/>
      <c r="Y404" s="25"/>
      <c r="Z404" s="25"/>
      <c r="AA404" s="25"/>
      <c r="AB404" s="2"/>
      <c r="AC404" s="25"/>
      <c r="AD404" s="25"/>
      <c r="AE404" s="25"/>
      <c r="AF404" s="25"/>
      <c r="AG404" s="25"/>
      <c r="AH404" s="25"/>
      <c r="AI404" s="25"/>
      <c r="AJ404" s="25"/>
      <c r="AK404" s="25"/>
      <c r="AL404" s="25"/>
      <c r="AM404" s="25"/>
      <c r="AN404" s="25"/>
      <c r="AO404" s="25"/>
      <c r="AP404" s="25"/>
      <c r="AQ404" s="25"/>
      <c r="AR404" s="142"/>
      <c r="AS404" s="1">
        <v>10</v>
      </c>
      <c r="AT404" s="25" t="s">
        <v>122</v>
      </c>
      <c r="AU404" s="4" t="str">
        <f t="shared" si="526"/>
        <v>FAIL</v>
      </c>
      <c r="AV404" s="25">
        <v>1</v>
      </c>
      <c r="AW404" s="25">
        <v>2</v>
      </c>
      <c r="AX404" s="26">
        <v>2</v>
      </c>
      <c r="AY404" s="26">
        <v>2</v>
      </c>
      <c r="AZ404" s="26">
        <v>2</v>
      </c>
      <c r="BA404" s="26">
        <v>2</v>
      </c>
      <c r="BB404" s="25">
        <v>1</v>
      </c>
      <c r="BC404" s="25"/>
      <c r="BD404" s="25">
        <f t="shared" si="527"/>
        <v>236</v>
      </c>
      <c r="BE404" s="25">
        <f t="shared" si="527"/>
        <v>246</v>
      </c>
      <c r="BF404" s="25">
        <f t="shared" si="527"/>
        <v>256</v>
      </c>
      <c r="BG404" s="30">
        <f t="shared" si="541"/>
        <v>5</v>
      </c>
      <c r="BH404" s="25"/>
      <c r="BI404" s="138">
        <f t="shared" si="528"/>
        <v>236</v>
      </c>
      <c r="BJ404" s="138">
        <f t="shared" si="529"/>
        <v>482</v>
      </c>
      <c r="BK404" s="138">
        <f t="shared" si="530"/>
        <v>728</v>
      </c>
      <c r="BL404" s="138">
        <f t="shared" si="531"/>
        <v>974</v>
      </c>
      <c r="BM404" s="138">
        <f t="shared" si="532"/>
        <v>1220</v>
      </c>
      <c r="BN404" s="138">
        <f t="shared" si="533"/>
        <v>1466</v>
      </c>
      <c r="BO404" s="138">
        <f t="shared" si="534"/>
        <v>1702</v>
      </c>
      <c r="BP404" s="138">
        <f t="shared" si="535"/>
        <v>0</v>
      </c>
      <c r="BQ404" s="25"/>
      <c r="BR404" s="26" t="str">
        <f t="shared" ref="BR404:BR455" si="543">IF(AND(MAX(BI404:BP404)&gt;$J$24,MAX(BI404:BP404)&lt;$J$25),"yes3",IF(AND(MAX(BI404:BP404)&gt;$J$24,MAX(BI404:BP404)&lt;$J$26),"yes2","no"))</f>
        <v>yes3</v>
      </c>
      <c r="BS404" s="26" t="str">
        <f t="shared" si="542"/>
        <v>Int</v>
      </c>
      <c r="BT404" s="25"/>
      <c r="BU404" s="25"/>
      <c r="BV404" s="1">
        <f t="shared" si="536"/>
        <v>0</v>
      </c>
      <c r="BW404" s="1">
        <f t="shared" si="536"/>
        <v>0</v>
      </c>
      <c r="BX404" s="1">
        <f t="shared" si="536"/>
        <v>0</v>
      </c>
      <c r="BY404" s="1">
        <f t="shared" si="536"/>
        <v>0</v>
      </c>
      <c r="BZ404" s="1">
        <f t="shared" si="536"/>
        <v>0</v>
      </c>
      <c r="CA404" s="1">
        <f t="shared" si="536"/>
        <v>0</v>
      </c>
      <c r="CB404" s="1">
        <f t="shared" si="536"/>
        <v>0</v>
      </c>
      <c r="CC404" s="1">
        <f t="shared" si="536"/>
        <v>0</v>
      </c>
      <c r="CD404" s="1">
        <f t="shared" si="536"/>
        <v>0</v>
      </c>
      <c r="CE404" s="1">
        <f t="shared" si="536"/>
        <v>0</v>
      </c>
      <c r="CF404" s="1">
        <f t="shared" si="537"/>
        <v>0</v>
      </c>
      <c r="CG404" s="1">
        <f t="shared" si="537"/>
        <v>0</v>
      </c>
      <c r="CH404" s="1">
        <f t="shared" si="537"/>
        <v>1</v>
      </c>
      <c r="CI404" s="1">
        <f t="shared" si="537"/>
        <v>0</v>
      </c>
      <c r="CJ404" s="1">
        <f t="shared" si="537"/>
        <v>0</v>
      </c>
      <c r="CK404" s="1">
        <f t="shared" si="537"/>
        <v>0</v>
      </c>
      <c r="CL404" s="1">
        <f t="shared" si="537"/>
        <v>0</v>
      </c>
      <c r="CM404" s="1">
        <f t="shared" si="537"/>
        <v>0</v>
      </c>
      <c r="CN404" s="1">
        <f t="shared" si="537"/>
        <v>1</v>
      </c>
      <c r="CO404" s="1">
        <f t="shared" si="537"/>
        <v>0</v>
      </c>
      <c r="CP404" s="1">
        <f t="shared" si="538"/>
        <v>0</v>
      </c>
      <c r="CQ404" s="1">
        <f t="shared" si="538"/>
        <v>0</v>
      </c>
      <c r="CR404" s="1">
        <f t="shared" si="538"/>
        <v>0</v>
      </c>
      <c r="CS404" s="1">
        <f t="shared" si="538"/>
        <v>0</v>
      </c>
      <c r="CT404" s="1">
        <f t="shared" si="538"/>
        <v>0</v>
      </c>
      <c r="CU404" s="1">
        <f t="shared" si="538"/>
        <v>0</v>
      </c>
      <c r="CV404" s="1">
        <f t="shared" si="538"/>
        <v>0</v>
      </c>
      <c r="CW404" s="1">
        <f t="shared" si="538"/>
        <v>0</v>
      </c>
      <c r="CX404" s="1">
        <f t="shared" si="538"/>
        <v>0</v>
      </c>
      <c r="CY404" s="1">
        <f t="shared" si="538"/>
        <v>0</v>
      </c>
      <c r="CZ404" s="1">
        <f t="shared" si="539"/>
        <v>0</v>
      </c>
      <c r="DA404" s="1">
        <f t="shared" si="539"/>
        <v>0</v>
      </c>
      <c r="DB404" s="1">
        <f t="shared" si="539"/>
        <v>0</v>
      </c>
      <c r="DC404" s="1">
        <f t="shared" si="539"/>
        <v>0</v>
      </c>
      <c r="DD404" s="1">
        <f t="shared" si="539"/>
        <v>0</v>
      </c>
      <c r="DE404" s="1">
        <f t="shared" si="539"/>
        <v>0</v>
      </c>
      <c r="DF404" s="1">
        <f t="shared" si="539"/>
        <v>0</v>
      </c>
      <c r="DG404" s="1">
        <f t="shared" si="539"/>
        <v>0</v>
      </c>
      <c r="DH404" s="1">
        <f t="shared" si="539"/>
        <v>0</v>
      </c>
      <c r="DI404" s="1">
        <f t="shared" si="539"/>
        <v>0</v>
      </c>
      <c r="DJ404" s="1">
        <f t="shared" si="540"/>
        <v>0</v>
      </c>
      <c r="DK404" s="1">
        <f t="shared" si="540"/>
        <v>0</v>
      </c>
      <c r="DL404" s="1">
        <f t="shared" si="540"/>
        <v>0</v>
      </c>
      <c r="DM404" s="1">
        <f t="shared" si="540"/>
        <v>0</v>
      </c>
      <c r="DN404" s="1">
        <f t="shared" si="540"/>
        <v>0</v>
      </c>
      <c r="DO404" s="1">
        <f t="shared" si="540"/>
        <v>0</v>
      </c>
      <c r="DP404" s="25"/>
      <c r="DS404" s="26"/>
      <c r="DT404" s="26"/>
      <c r="DU404" s="142"/>
      <c r="DV404" s="26"/>
      <c r="DW404" s="48">
        <v>391</v>
      </c>
      <c r="DX404" s="26" t="str">
        <f>IFERROR(INDEX(AT$11:AT$2000,_xlfn.AGGREGATE(15,6,(ROW(AT$11:AT$2000)-ROW(AT$11)+1)/($AU$11:$AU$2000=$DY$8),ROWS(DX$11:DX404))),"")</f>
        <v/>
      </c>
      <c r="DY404" s="4" t="str">
        <f>IFERROR(INDEX(AU$11:AU$2000,_xlfn.AGGREGATE(15,6,(ROW(AU$11:AU$2000)-ROW(AU$11)+1)/($AU$11:$AU$2000=$DY$8),ROWS(DY$11:DY404))),"")</f>
        <v/>
      </c>
      <c r="DZ404" s="26" t="str">
        <f>IFERROR(INDEX(AV$11:AV$2000,_xlfn.AGGREGATE(15,6,(ROW(AV$11:AV$2000)-ROW(AV$11)+1)/($AU$11:$AU$2000=$DY$8),ROWS(DZ$11:DZ404))),"")</f>
        <v/>
      </c>
      <c r="EA404" s="26" t="str">
        <f>IFERROR(INDEX(AW$11:AW$2000,_xlfn.AGGREGATE(15,6,(ROW(AW$11:AW$2000)-ROW(AW$11)+1)/($AU$11:$AU$2000=$DY$8),ROWS(EA$11:EA404))),"")</f>
        <v/>
      </c>
      <c r="EB404" s="26" t="str">
        <f>IFERROR(INDEX(AX$11:AX$2000,_xlfn.AGGREGATE(15,6,(ROW(AX$11:AX$2000)-ROW(AX$11)+1)/($AU$11:$AU$2000=$DY$8),ROWS(EB$11:EB404))),"")</f>
        <v/>
      </c>
      <c r="EC404" s="26" t="str">
        <f>IFERROR(INDEX(AY$11:AY$2000,_xlfn.AGGREGATE(15,6,(ROW(AY$11:AY$2000)-ROW(AY$11)+1)/($AU$11:$AU$2000=$DY$8),ROWS(EC$11:EC404))),"")</f>
        <v/>
      </c>
      <c r="ED404" s="26" t="str">
        <f>IFERROR(INDEX(AZ$11:AZ$2000,_xlfn.AGGREGATE(15,6,(ROW(AZ$11:AZ$2000)-ROW(AZ$11)+1)/($AU$11:$AU$2000=$DY$8),ROWS(ED$11:ED404))),"")</f>
        <v/>
      </c>
      <c r="EE404" s="26" t="str">
        <f>IFERROR(INDEX(BA$11:BA$2000,_xlfn.AGGREGATE(15,6,(ROW(BA$11:BA$2000)-ROW(BA$11)+1)/($AU$11:$AU$2000=$DY$8),ROWS(EE$11:EE404))),"")</f>
        <v/>
      </c>
      <c r="EF404" s="26" t="str">
        <f>IFERROR(INDEX(BB$11:BB$2000,_xlfn.AGGREGATE(15,6,(ROW(BB$11:BB$2000)-ROW(BB$11)+1)/($AU$11:$AU$2000=$DY$8),ROWS(EF$11:EF404))),"")</f>
        <v/>
      </c>
      <c r="EG404" s="26" t="str">
        <f>IFERROR(INDEX(BC$11:BC$2000,_xlfn.AGGREGATE(15,6,(ROW(BC$11:BC$2000)-ROW(BC$11)+1)/($AU$11:$AU$2000=$DY$8),ROWS(EG$11:EG404))),"")</f>
        <v/>
      </c>
      <c r="EH404" s="26" t="str">
        <f>IFERROR(INDEX(BD$11:BD$2000,_xlfn.AGGREGATE(15,6,(ROW(BD$11:BD$2000)-ROW(BD$11)+1)/($AU$11:$AU$2000=$DY$8),ROWS(EH$11:EH404))),"")</f>
        <v/>
      </c>
      <c r="EI404" s="26" t="str">
        <f>IFERROR(INDEX(BE$11:BE$2000,_xlfn.AGGREGATE(15,6,(ROW(BE$11:BE$2000)-ROW(BE$11)+1)/($AU$11:$AU$2000=$DY$8),ROWS(EI$11:EI404))),"")</f>
        <v/>
      </c>
      <c r="EJ404" s="26" t="str">
        <f>IFERROR(INDEX(BF$11:BF$2000,_xlfn.AGGREGATE(15,6,(ROW(BF$11:BF$2000)-ROW(BF$11)+1)/($AU$11:$AU$2000=$DY$8),ROWS(EJ$11:EJ404))),"")</f>
        <v/>
      </c>
      <c r="EK404" s="26" t="str">
        <f>IFERROR(INDEX(BG$11:BG$2000,_xlfn.AGGREGATE(15,6,(ROW(BG$11:BG$2000)-ROW(BG$11)+1)/($AU$11:$AU$2000=$DY$8),ROWS(EK$11:EK404))),"")</f>
        <v/>
      </c>
      <c r="EL404" s="26" t="str">
        <f>IFERROR(INDEX(BH$11:BH$2000,_xlfn.AGGREGATE(15,6,(ROW(BH$11:BH$2000)-ROW(BH$11)+1)/($AU$11:$AU$2000=$DY$8),ROWS(EL$11:EL404))),"")</f>
        <v/>
      </c>
      <c r="EM404" s="26" t="str">
        <f>IFERROR(INDEX(BI$11:BI$2000,_xlfn.AGGREGATE(15,6,(ROW(BI$11:BI$2000)-ROW(BI$11)+1)/($AU$11:$AU$2000=$DY$8),ROWS(EM$11:EM404))),"")</f>
        <v/>
      </c>
      <c r="EN404" s="26" t="str">
        <f>IFERROR(INDEX(BJ$11:BJ$2000,_xlfn.AGGREGATE(15,6,(ROW(BJ$11:BJ$2000)-ROW(BJ$11)+1)/($AU$11:$AU$2000=$DY$8),ROWS(EN$11:EN404))),"")</f>
        <v/>
      </c>
      <c r="EO404" s="26" t="str">
        <f>IFERROR(INDEX(BK$11:BK$2000,_xlfn.AGGREGATE(15,6,(ROW(BK$11:BK$2000)-ROW(BK$11)+1)/($AU$11:$AU$2000=$DY$8),ROWS(EO$11:EO404))),"")</f>
        <v/>
      </c>
      <c r="EP404" s="26" t="str">
        <f>IFERROR(INDEX(BL$11:BL$2000,_xlfn.AGGREGATE(15,6,(ROW(BL$11:BL$2000)-ROW(BL$11)+1)/($AU$11:$AU$2000=$DY$8),ROWS(EP$11:EP404))),"")</f>
        <v/>
      </c>
      <c r="EQ404" s="26" t="str">
        <f>IFERROR(INDEX(BM$11:BM$2000,_xlfn.AGGREGATE(15,6,(ROW(BM$11:BM$2000)-ROW(BM$11)+1)/($AU$11:$AU$2000=$DY$8),ROWS(EQ$11:EQ404))),"")</f>
        <v/>
      </c>
      <c r="ER404" s="26" t="str">
        <f>IFERROR(INDEX(BN$11:BN$2000,_xlfn.AGGREGATE(15,6,(ROW(BN$11:BN$2000)-ROW(BN$11)+1)/($AU$11:$AU$2000=$DY$8),ROWS(ER$11:ER404))),"")</f>
        <v/>
      </c>
      <c r="ES404" s="26" t="str">
        <f>IFERROR(INDEX(BO$11:BO$2000,_xlfn.AGGREGATE(15,6,(ROW(BO$11:BO$2000)-ROW(BO$11)+1)/($AU$11:$AU$2000=$DY$8),ROWS(ES$11:ES404))),"")</f>
        <v/>
      </c>
      <c r="ET404" s="63" t="str">
        <f>IFERROR(INDEX(BP$11:BP$2000,_xlfn.AGGREGATE(15,6,(ROW(BP$11:BP$2000)-ROW(BP$11)+1)/($AU$11:$AU$2000=$DY$8),ROWS(ET$11:ET404))),"")</f>
        <v/>
      </c>
      <c r="EU404" s="25"/>
    </row>
    <row r="405" spans="14:151" x14ac:dyDescent="0.3">
      <c r="N405" s="2"/>
      <c r="O405" s="25"/>
      <c r="P405" s="25"/>
      <c r="Q405" s="25"/>
      <c r="R405" s="25"/>
      <c r="S405" s="25"/>
      <c r="T405" s="25"/>
      <c r="U405" s="25"/>
      <c r="V405" s="2"/>
      <c r="W405" s="2"/>
      <c r="X405" s="2"/>
      <c r="Y405" s="25"/>
      <c r="Z405" s="25"/>
      <c r="AA405" s="25"/>
      <c r="AB405" s="2"/>
      <c r="AC405" s="25"/>
      <c r="AD405" s="25"/>
      <c r="AE405" s="25"/>
      <c r="AF405" s="25"/>
      <c r="AG405" s="25"/>
      <c r="AH405" s="25"/>
      <c r="AI405" s="25"/>
      <c r="AJ405" s="25"/>
      <c r="AK405" s="25"/>
      <c r="AL405" s="25"/>
      <c r="AM405" s="25"/>
      <c r="AN405" s="25"/>
      <c r="AO405" s="25"/>
      <c r="AP405" s="25"/>
      <c r="AQ405" s="25"/>
      <c r="AR405" s="142"/>
      <c r="AS405" s="1">
        <v>11</v>
      </c>
      <c r="AT405" s="25" t="s">
        <v>122</v>
      </c>
      <c r="AU405" s="4" t="str">
        <f t="shared" si="526"/>
        <v>FAIL</v>
      </c>
      <c r="AV405" s="25">
        <v>1</v>
      </c>
      <c r="AW405" s="25">
        <v>2</v>
      </c>
      <c r="AX405" s="26">
        <v>2</v>
      </c>
      <c r="AY405" s="26">
        <v>2</v>
      </c>
      <c r="AZ405" s="26">
        <v>2</v>
      </c>
      <c r="BA405" s="26">
        <v>2</v>
      </c>
      <c r="BB405" s="25">
        <v>1</v>
      </c>
      <c r="BC405" s="25"/>
      <c r="BD405" s="25">
        <f t="shared" si="527"/>
        <v>235</v>
      </c>
      <c r="BE405" s="25">
        <f t="shared" si="527"/>
        <v>246</v>
      </c>
      <c r="BF405" s="25">
        <f t="shared" si="527"/>
        <v>257</v>
      </c>
      <c r="BG405" s="30">
        <f t="shared" si="541"/>
        <v>5.5</v>
      </c>
      <c r="BH405" s="25"/>
      <c r="BI405" s="138">
        <f t="shared" si="528"/>
        <v>235</v>
      </c>
      <c r="BJ405" s="138">
        <f t="shared" si="529"/>
        <v>481</v>
      </c>
      <c r="BK405" s="138">
        <f t="shared" si="530"/>
        <v>727</v>
      </c>
      <c r="BL405" s="138">
        <f t="shared" si="531"/>
        <v>973</v>
      </c>
      <c r="BM405" s="138">
        <f t="shared" si="532"/>
        <v>1219</v>
      </c>
      <c r="BN405" s="138">
        <f t="shared" si="533"/>
        <v>1465</v>
      </c>
      <c r="BO405" s="138">
        <f t="shared" si="534"/>
        <v>1700</v>
      </c>
      <c r="BP405" s="138">
        <f t="shared" si="535"/>
        <v>0</v>
      </c>
      <c r="BQ405" s="25"/>
      <c r="BR405" s="26" t="str">
        <f t="shared" si="543"/>
        <v>yes3</v>
      </c>
      <c r="BS405" s="26" t="str">
        <f t="shared" si="542"/>
        <v>Int</v>
      </c>
      <c r="BT405" s="25"/>
      <c r="BU405" s="25"/>
      <c r="BV405" s="1">
        <f t="shared" ref="BV405:CE414" si="544">IF(BV$3=0,0,IF(AND(ABS($BI405-BV$3)&gt;PostVertTotTol,ABS($BJ405-BV$3)&gt;PostVertTotTol,ABS($BK405-BV$3)&gt;PostVertTotTol,ABS($BL405-BV$3)&gt;PostVertTotTol,ABS($BM405-BV$3)&gt;PostVertTotTol,ABS($BN405-BV$3)&gt;PostVertTotTol,ABS($BO405-BV$3)&gt;PostVertTotTol,ABS($BP405-BV$3)&gt;PostVertTotTol),0,1))</f>
        <v>0</v>
      </c>
      <c r="BW405" s="1">
        <f t="shared" si="544"/>
        <v>0</v>
      </c>
      <c r="BX405" s="1">
        <f t="shared" si="544"/>
        <v>0</v>
      </c>
      <c r="BY405" s="1">
        <f t="shared" si="544"/>
        <v>0</v>
      </c>
      <c r="BZ405" s="1">
        <f t="shared" si="544"/>
        <v>0</v>
      </c>
      <c r="CA405" s="1">
        <f t="shared" si="544"/>
        <v>0</v>
      </c>
      <c r="CB405" s="1">
        <f t="shared" si="544"/>
        <v>0</v>
      </c>
      <c r="CC405" s="1">
        <f t="shared" si="544"/>
        <v>0</v>
      </c>
      <c r="CD405" s="1">
        <f t="shared" si="544"/>
        <v>0</v>
      </c>
      <c r="CE405" s="1">
        <f t="shared" si="544"/>
        <v>0</v>
      </c>
      <c r="CF405" s="1">
        <f t="shared" ref="CF405:CO414" si="545">IF(CF$3=0,0,IF(AND(ABS($BI405-CF$3)&gt;PostVertTotTol,ABS($BJ405-CF$3)&gt;PostVertTotTol,ABS($BK405-CF$3)&gt;PostVertTotTol,ABS($BL405-CF$3)&gt;PostVertTotTol,ABS($BM405-CF$3)&gt;PostVertTotTol,ABS($BN405-CF$3)&gt;PostVertTotTol,ABS($BO405-CF$3)&gt;PostVertTotTol,ABS($BP405-CF$3)&gt;PostVertTotTol),0,1))</f>
        <v>0</v>
      </c>
      <c r="CG405" s="1">
        <f t="shared" si="545"/>
        <v>0</v>
      </c>
      <c r="CH405" s="1">
        <f t="shared" si="545"/>
        <v>0</v>
      </c>
      <c r="CI405" s="1">
        <f t="shared" si="545"/>
        <v>0</v>
      </c>
      <c r="CJ405" s="1">
        <f t="shared" si="545"/>
        <v>0</v>
      </c>
      <c r="CK405" s="1">
        <f t="shared" si="545"/>
        <v>0</v>
      </c>
      <c r="CL405" s="1">
        <f t="shared" si="545"/>
        <v>0</v>
      </c>
      <c r="CM405" s="1">
        <f t="shared" si="545"/>
        <v>0</v>
      </c>
      <c r="CN405" s="1">
        <f t="shared" si="545"/>
        <v>1</v>
      </c>
      <c r="CO405" s="1">
        <f t="shared" si="545"/>
        <v>0</v>
      </c>
      <c r="CP405" s="1">
        <f t="shared" ref="CP405:CY414" si="546">IF(CP$3=0,0,IF(AND(ABS($BI405-CP$3)&gt;PostVertTotTol,ABS($BJ405-CP$3)&gt;PostVertTotTol,ABS($BK405-CP$3)&gt;PostVertTotTol,ABS($BL405-CP$3)&gt;PostVertTotTol,ABS($BM405-CP$3)&gt;PostVertTotTol,ABS($BN405-CP$3)&gt;PostVertTotTol,ABS($BO405-CP$3)&gt;PostVertTotTol,ABS($BP405-CP$3)&gt;PostVertTotTol),0,1))</f>
        <v>0</v>
      </c>
      <c r="CQ405" s="1">
        <f t="shared" si="546"/>
        <v>0</v>
      </c>
      <c r="CR405" s="1">
        <f t="shared" si="546"/>
        <v>0</v>
      </c>
      <c r="CS405" s="1">
        <f t="shared" si="546"/>
        <v>0</v>
      </c>
      <c r="CT405" s="1">
        <f t="shared" si="546"/>
        <v>0</v>
      </c>
      <c r="CU405" s="1">
        <f t="shared" si="546"/>
        <v>0</v>
      </c>
      <c r="CV405" s="1">
        <f t="shared" si="546"/>
        <v>0</v>
      </c>
      <c r="CW405" s="1">
        <f t="shared" si="546"/>
        <v>0</v>
      </c>
      <c r="CX405" s="1">
        <f t="shared" si="546"/>
        <v>0</v>
      </c>
      <c r="CY405" s="1">
        <f t="shared" si="546"/>
        <v>0</v>
      </c>
      <c r="CZ405" s="1">
        <f t="shared" ref="CZ405:DI414" si="547">IF(CZ$3=0,0,IF(AND(ABS($BI405-CZ$3)&gt;PostVertTotTol,ABS($BJ405-CZ$3)&gt;PostVertTotTol,ABS($BK405-CZ$3)&gt;PostVertTotTol,ABS($BL405-CZ$3)&gt;PostVertTotTol,ABS($BM405-CZ$3)&gt;PostVertTotTol,ABS($BN405-CZ$3)&gt;PostVertTotTol,ABS($BO405-CZ$3)&gt;PostVertTotTol,ABS($BP405-CZ$3)&gt;PostVertTotTol),0,1))</f>
        <v>0</v>
      </c>
      <c r="DA405" s="1">
        <f t="shared" si="547"/>
        <v>0</v>
      </c>
      <c r="DB405" s="1">
        <f t="shared" si="547"/>
        <v>0</v>
      </c>
      <c r="DC405" s="1">
        <f t="shared" si="547"/>
        <v>0</v>
      </c>
      <c r="DD405" s="1">
        <f t="shared" si="547"/>
        <v>0</v>
      </c>
      <c r="DE405" s="1">
        <f t="shared" si="547"/>
        <v>0</v>
      </c>
      <c r="DF405" s="1">
        <f t="shared" si="547"/>
        <v>0</v>
      </c>
      <c r="DG405" s="1">
        <f t="shared" si="547"/>
        <v>0</v>
      </c>
      <c r="DH405" s="1">
        <f t="shared" si="547"/>
        <v>0</v>
      </c>
      <c r="DI405" s="1">
        <f t="shared" si="547"/>
        <v>0</v>
      </c>
      <c r="DJ405" s="1">
        <f t="shared" ref="DJ405:DO414" si="548">IF(DJ$3=0,0,IF(AND(ABS($BI405-DJ$3)&gt;PostVertTotTol,ABS($BJ405-DJ$3)&gt;PostVertTotTol,ABS($BK405-DJ$3)&gt;PostVertTotTol,ABS($BL405-DJ$3)&gt;PostVertTotTol,ABS($BM405-DJ$3)&gt;PostVertTotTol,ABS($BN405-DJ$3)&gt;PostVertTotTol,ABS($BO405-DJ$3)&gt;PostVertTotTol,ABS($BP405-DJ$3)&gt;PostVertTotTol),0,1))</f>
        <v>0</v>
      </c>
      <c r="DK405" s="1">
        <f t="shared" si="548"/>
        <v>0</v>
      </c>
      <c r="DL405" s="1">
        <f t="shared" si="548"/>
        <v>0</v>
      </c>
      <c r="DM405" s="1">
        <f t="shared" si="548"/>
        <v>0</v>
      </c>
      <c r="DN405" s="1">
        <f t="shared" si="548"/>
        <v>0</v>
      </c>
      <c r="DO405" s="1">
        <f t="shared" si="548"/>
        <v>0</v>
      </c>
      <c r="DP405" s="25"/>
      <c r="DS405" s="26"/>
      <c r="DT405" s="26"/>
      <c r="DU405" s="142"/>
      <c r="DV405" s="26"/>
      <c r="DW405" s="48">
        <v>392</v>
      </c>
      <c r="DX405" s="26" t="str">
        <f>IFERROR(INDEX(AT$11:AT$2000,_xlfn.AGGREGATE(15,6,(ROW(AT$11:AT$2000)-ROW(AT$11)+1)/($AU$11:$AU$2000=$DY$8),ROWS(DX$11:DX405))),"")</f>
        <v/>
      </c>
      <c r="DY405" s="4" t="str">
        <f>IFERROR(INDEX(AU$11:AU$2000,_xlfn.AGGREGATE(15,6,(ROW(AU$11:AU$2000)-ROW(AU$11)+1)/($AU$11:$AU$2000=$DY$8),ROWS(DY$11:DY405))),"")</f>
        <v/>
      </c>
      <c r="DZ405" s="26" t="str">
        <f>IFERROR(INDEX(AV$11:AV$2000,_xlfn.AGGREGATE(15,6,(ROW(AV$11:AV$2000)-ROW(AV$11)+1)/($AU$11:$AU$2000=$DY$8),ROWS(DZ$11:DZ405))),"")</f>
        <v/>
      </c>
      <c r="EA405" s="26" t="str">
        <f>IFERROR(INDEX(AW$11:AW$2000,_xlfn.AGGREGATE(15,6,(ROW(AW$11:AW$2000)-ROW(AW$11)+1)/($AU$11:$AU$2000=$DY$8),ROWS(EA$11:EA405))),"")</f>
        <v/>
      </c>
      <c r="EB405" s="26" t="str">
        <f>IFERROR(INDEX(AX$11:AX$2000,_xlfn.AGGREGATE(15,6,(ROW(AX$11:AX$2000)-ROW(AX$11)+1)/($AU$11:$AU$2000=$DY$8),ROWS(EB$11:EB405))),"")</f>
        <v/>
      </c>
      <c r="EC405" s="26" t="str">
        <f>IFERROR(INDEX(AY$11:AY$2000,_xlfn.AGGREGATE(15,6,(ROW(AY$11:AY$2000)-ROW(AY$11)+1)/($AU$11:$AU$2000=$DY$8),ROWS(EC$11:EC405))),"")</f>
        <v/>
      </c>
      <c r="ED405" s="26" t="str">
        <f>IFERROR(INDEX(AZ$11:AZ$2000,_xlfn.AGGREGATE(15,6,(ROW(AZ$11:AZ$2000)-ROW(AZ$11)+1)/($AU$11:$AU$2000=$DY$8),ROWS(ED$11:ED405))),"")</f>
        <v/>
      </c>
      <c r="EE405" s="26" t="str">
        <f>IFERROR(INDEX(BA$11:BA$2000,_xlfn.AGGREGATE(15,6,(ROW(BA$11:BA$2000)-ROW(BA$11)+1)/($AU$11:$AU$2000=$DY$8),ROWS(EE$11:EE405))),"")</f>
        <v/>
      </c>
      <c r="EF405" s="26" t="str">
        <f>IFERROR(INDEX(BB$11:BB$2000,_xlfn.AGGREGATE(15,6,(ROW(BB$11:BB$2000)-ROW(BB$11)+1)/($AU$11:$AU$2000=$DY$8),ROWS(EF$11:EF405))),"")</f>
        <v/>
      </c>
      <c r="EG405" s="26" t="str">
        <f>IFERROR(INDEX(BC$11:BC$2000,_xlfn.AGGREGATE(15,6,(ROW(BC$11:BC$2000)-ROW(BC$11)+1)/($AU$11:$AU$2000=$DY$8),ROWS(EG$11:EG405))),"")</f>
        <v/>
      </c>
      <c r="EH405" s="26" t="str">
        <f>IFERROR(INDEX(BD$11:BD$2000,_xlfn.AGGREGATE(15,6,(ROW(BD$11:BD$2000)-ROW(BD$11)+1)/($AU$11:$AU$2000=$DY$8),ROWS(EH$11:EH405))),"")</f>
        <v/>
      </c>
      <c r="EI405" s="26" t="str">
        <f>IFERROR(INDEX(BE$11:BE$2000,_xlfn.AGGREGATE(15,6,(ROW(BE$11:BE$2000)-ROW(BE$11)+1)/($AU$11:$AU$2000=$DY$8),ROWS(EI$11:EI405))),"")</f>
        <v/>
      </c>
      <c r="EJ405" s="26" t="str">
        <f>IFERROR(INDEX(BF$11:BF$2000,_xlfn.AGGREGATE(15,6,(ROW(BF$11:BF$2000)-ROW(BF$11)+1)/($AU$11:$AU$2000=$DY$8),ROWS(EJ$11:EJ405))),"")</f>
        <v/>
      </c>
      <c r="EK405" s="26" t="str">
        <f>IFERROR(INDEX(BG$11:BG$2000,_xlfn.AGGREGATE(15,6,(ROW(BG$11:BG$2000)-ROW(BG$11)+1)/($AU$11:$AU$2000=$DY$8),ROWS(EK$11:EK405))),"")</f>
        <v/>
      </c>
      <c r="EL405" s="26" t="str">
        <f>IFERROR(INDEX(BH$11:BH$2000,_xlfn.AGGREGATE(15,6,(ROW(BH$11:BH$2000)-ROW(BH$11)+1)/($AU$11:$AU$2000=$DY$8),ROWS(EL$11:EL405))),"")</f>
        <v/>
      </c>
      <c r="EM405" s="26" t="str">
        <f>IFERROR(INDEX(BI$11:BI$2000,_xlfn.AGGREGATE(15,6,(ROW(BI$11:BI$2000)-ROW(BI$11)+1)/($AU$11:$AU$2000=$DY$8),ROWS(EM$11:EM405))),"")</f>
        <v/>
      </c>
      <c r="EN405" s="26" t="str">
        <f>IFERROR(INDEX(BJ$11:BJ$2000,_xlfn.AGGREGATE(15,6,(ROW(BJ$11:BJ$2000)-ROW(BJ$11)+1)/($AU$11:$AU$2000=$DY$8),ROWS(EN$11:EN405))),"")</f>
        <v/>
      </c>
      <c r="EO405" s="26" t="str">
        <f>IFERROR(INDEX(BK$11:BK$2000,_xlfn.AGGREGATE(15,6,(ROW(BK$11:BK$2000)-ROW(BK$11)+1)/($AU$11:$AU$2000=$DY$8),ROWS(EO$11:EO405))),"")</f>
        <v/>
      </c>
      <c r="EP405" s="26" t="str">
        <f>IFERROR(INDEX(BL$11:BL$2000,_xlfn.AGGREGATE(15,6,(ROW(BL$11:BL$2000)-ROW(BL$11)+1)/($AU$11:$AU$2000=$DY$8),ROWS(EP$11:EP405))),"")</f>
        <v/>
      </c>
      <c r="EQ405" s="26" t="str">
        <f>IFERROR(INDEX(BM$11:BM$2000,_xlfn.AGGREGATE(15,6,(ROW(BM$11:BM$2000)-ROW(BM$11)+1)/($AU$11:$AU$2000=$DY$8),ROWS(EQ$11:EQ405))),"")</f>
        <v/>
      </c>
      <c r="ER405" s="26" t="str">
        <f>IFERROR(INDEX(BN$11:BN$2000,_xlfn.AGGREGATE(15,6,(ROW(BN$11:BN$2000)-ROW(BN$11)+1)/($AU$11:$AU$2000=$DY$8),ROWS(ER$11:ER405))),"")</f>
        <v/>
      </c>
      <c r="ES405" s="26" t="str">
        <f>IFERROR(INDEX(BO$11:BO$2000,_xlfn.AGGREGATE(15,6,(ROW(BO$11:BO$2000)-ROW(BO$11)+1)/($AU$11:$AU$2000=$DY$8),ROWS(ES$11:ES405))),"")</f>
        <v/>
      </c>
      <c r="ET405" s="63" t="str">
        <f>IFERROR(INDEX(BP$11:BP$2000,_xlfn.AGGREGATE(15,6,(ROW(BP$11:BP$2000)-ROW(BP$11)+1)/($AU$11:$AU$2000=$DY$8),ROWS(ET$11:ET405))),"")</f>
        <v/>
      </c>
      <c r="EU405" s="25"/>
    </row>
    <row r="406" spans="14:151" x14ac:dyDescent="0.3">
      <c r="N406" s="2"/>
      <c r="O406" s="25"/>
      <c r="P406" s="25"/>
      <c r="Q406" s="25"/>
      <c r="R406" s="25"/>
      <c r="S406" s="25"/>
      <c r="T406" s="25"/>
      <c r="U406" s="25"/>
      <c r="V406" s="2"/>
      <c r="W406" s="2"/>
      <c r="X406" s="2"/>
      <c r="Y406" s="25"/>
      <c r="Z406" s="25"/>
      <c r="AA406" s="25"/>
      <c r="AB406" s="2"/>
      <c r="AC406" s="25"/>
      <c r="AD406" s="25"/>
      <c r="AE406" s="25"/>
      <c r="AF406" s="25"/>
      <c r="AG406" s="25"/>
      <c r="AH406" s="25"/>
      <c r="AI406" s="25"/>
      <c r="AJ406" s="25"/>
      <c r="AK406" s="25"/>
      <c r="AL406" s="25"/>
      <c r="AM406" s="25"/>
      <c r="AN406" s="25"/>
      <c r="AO406" s="25"/>
      <c r="AP406" s="25"/>
      <c r="AQ406" s="25"/>
      <c r="AR406" s="142"/>
      <c r="AS406" s="1">
        <v>12</v>
      </c>
      <c r="AT406" s="25" t="s">
        <v>122</v>
      </c>
      <c r="AU406" s="4" t="str">
        <f t="shared" si="526"/>
        <v>FAIL</v>
      </c>
      <c r="AV406" s="25">
        <v>1</v>
      </c>
      <c r="AW406" s="25">
        <v>2</v>
      </c>
      <c r="AX406" s="26">
        <v>2</v>
      </c>
      <c r="AY406" s="26">
        <v>2</v>
      </c>
      <c r="AZ406" s="26">
        <v>2</v>
      </c>
      <c r="BA406" s="26">
        <v>2</v>
      </c>
      <c r="BB406" s="25">
        <v>1</v>
      </c>
      <c r="BC406" s="25"/>
      <c r="BD406" s="25">
        <f t="shared" si="527"/>
        <v>234</v>
      </c>
      <c r="BE406" s="25">
        <f t="shared" si="527"/>
        <v>246</v>
      </c>
      <c r="BF406" s="25">
        <f t="shared" si="527"/>
        <v>258</v>
      </c>
      <c r="BG406" s="30">
        <f t="shared" si="541"/>
        <v>6</v>
      </c>
      <c r="BH406" s="25"/>
      <c r="BI406" s="138">
        <f t="shared" si="528"/>
        <v>234</v>
      </c>
      <c r="BJ406" s="138">
        <f t="shared" si="529"/>
        <v>480</v>
      </c>
      <c r="BK406" s="138">
        <f t="shared" si="530"/>
        <v>726</v>
      </c>
      <c r="BL406" s="138">
        <f t="shared" si="531"/>
        <v>972</v>
      </c>
      <c r="BM406" s="138">
        <f t="shared" si="532"/>
        <v>1218</v>
      </c>
      <c r="BN406" s="138">
        <f t="shared" si="533"/>
        <v>1464</v>
      </c>
      <c r="BO406" s="138">
        <f t="shared" si="534"/>
        <v>1698</v>
      </c>
      <c r="BP406" s="138">
        <f t="shared" si="535"/>
        <v>0</v>
      </c>
      <c r="BQ406" s="25"/>
      <c r="BR406" s="26" t="str">
        <f t="shared" si="543"/>
        <v>yes3</v>
      </c>
      <c r="BS406" s="26" t="str">
        <f t="shared" si="542"/>
        <v>Int</v>
      </c>
      <c r="BT406" s="25"/>
      <c r="BU406" s="25"/>
      <c r="BV406" s="1">
        <f t="shared" si="544"/>
        <v>0</v>
      </c>
      <c r="BW406" s="1">
        <f t="shared" si="544"/>
        <v>0</v>
      </c>
      <c r="BX406" s="1">
        <f t="shared" si="544"/>
        <v>0</v>
      </c>
      <c r="BY406" s="1">
        <f t="shared" si="544"/>
        <v>0</v>
      </c>
      <c r="BZ406" s="1">
        <f t="shared" si="544"/>
        <v>0</v>
      </c>
      <c r="CA406" s="1">
        <f t="shared" si="544"/>
        <v>0</v>
      </c>
      <c r="CB406" s="1">
        <f t="shared" si="544"/>
        <v>0</v>
      </c>
      <c r="CC406" s="1">
        <f t="shared" si="544"/>
        <v>0</v>
      </c>
      <c r="CD406" s="1">
        <f t="shared" si="544"/>
        <v>0</v>
      </c>
      <c r="CE406" s="1">
        <f t="shared" si="544"/>
        <v>0</v>
      </c>
      <c r="CF406" s="1">
        <f t="shared" si="545"/>
        <v>0</v>
      </c>
      <c r="CG406" s="1">
        <f t="shared" si="545"/>
        <v>0</v>
      </c>
      <c r="CH406" s="1">
        <f t="shared" si="545"/>
        <v>0</v>
      </c>
      <c r="CI406" s="1">
        <f t="shared" si="545"/>
        <v>0</v>
      </c>
      <c r="CJ406" s="1">
        <f t="shared" si="545"/>
        <v>0</v>
      </c>
      <c r="CK406" s="1">
        <f t="shared" si="545"/>
        <v>0</v>
      </c>
      <c r="CL406" s="1">
        <f t="shared" si="545"/>
        <v>0</v>
      </c>
      <c r="CM406" s="1">
        <f t="shared" si="545"/>
        <v>0</v>
      </c>
      <c r="CN406" s="1">
        <f t="shared" si="545"/>
        <v>1</v>
      </c>
      <c r="CO406" s="1">
        <f t="shared" si="545"/>
        <v>0</v>
      </c>
      <c r="CP406" s="1">
        <f t="shared" si="546"/>
        <v>0</v>
      </c>
      <c r="CQ406" s="1">
        <f t="shared" si="546"/>
        <v>0</v>
      </c>
      <c r="CR406" s="1">
        <f t="shared" si="546"/>
        <v>0</v>
      </c>
      <c r="CS406" s="1">
        <f t="shared" si="546"/>
        <v>0</v>
      </c>
      <c r="CT406" s="1">
        <f t="shared" si="546"/>
        <v>0</v>
      </c>
      <c r="CU406" s="1">
        <f t="shared" si="546"/>
        <v>0</v>
      </c>
      <c r="CV406" s="1">
        <f t="shared" si="546"/>
        <v>0</v>
      </c>
      <c r="CW406" s="1">
        <f t="shared" si="546"/>
        <v>0</v>
      </c>
      <c r="CX406" s="1">
        <f t="shared" si="546"/>
        <v>0</v>
      </c>
      <c r="CY406" s="1">
        <f t="shared" si="546"/>
        <v>0</v>
      </c>
      <c r="CZ406" s="1">
        <f t="shared" si="547"/>
        <v>0</v>
      </c>
      <c r="DA406" s="1">
        <f t="shared" si="547"/>
        <v>0</v>
      </c>
      <c r="DB406" s="1">
        <f t="shared" si="547"/>
        <v>0</v>
      </c>
      <c r="DC406" s="1">
        <f t="shared" si="547"/>
        <v>0</v>
      </c>
      <c r="DD406" s="1">
        <f t="shared" si="547"/>
        <v>0</v>
      </c>
      <c r="DE406" s="1">
        <f t="shared" si="547"/>
        <v>0</v>
      </c>
      <c r="DF406" s="1">
        <f t="shared" si="547"/>
        <v>0</v>
      </c>
      <c r="DG406" s="1">
        <f t="shared" si="547"/>
        <v>0</v>
      </c>
      <c r="DH406" s="1">
        <f t="shared" si="547"/>
        <v>0</v>
      </c>
      <c r="DI406" s="1">
        <f t="shared" si="547"/>
        <v>0</v>
      </c>
      <c r="DJ406" s="1">
        <f t="shared" si="548"/>
        <v>0</v>
      </c>
      <c r="DK406" s="1">
        <f t="shared" si="548"/>
        <v>0</v>
      </c>
      <c r="DL406" s="1">
        <f t="shared" si="548"/>
        <v>0</v>
      </c>
      <c r="DM406" s="1">
        <f t="shared" si="548"/>
        <v>0</v>
      </c>
      <c r="DN406" s="1">
        <f t="shared" si="548"/>
        <v>0</v>
      </c>
      <c r="DO406" s="1">
        <f t="shared" si="548"/>
        <v>0</v>
      </c>
      <c r="DP406" s="25"/>
      <c r="DS406" s="26"/>
      <c r="DT406" s="26"/>
      <c r="DU406" s="142"/>
      <c r="DV406" s="26"/>
      <c r="DW406" s="48">
        <v>393</v>
      </c>
      <c r="DX406" s="26" t="str">
        <f>IFERROR(INDEX(AT$11:AT$2000,_xlfn.AGGREGATE(15,6,(ROW(AT$11:AT$2000)-ROW(AT$11)+1)/($AU$11:$AU$2000=$DY$8),ROWS(DX$11:DX406))),"")</f>
        <v/>
      </c>
      <c r="DY406" s="4" t="str">
        <f>IFERROR(INDEX(AU$11:AU$2000,_xlfn.AGGREGATE(15,6,(ROW(AU$11:AU$2000)-ROW(AU$11)+1)/($AU$11:$AU$2000=$DY$8),ROWS(DY$11:DY406))),"")</f>
        <v/>
      </c>
      <c r="DZ406" s="26" t="str">
        <f>IFERROR(INDEX(AV$11:AV$2000,_xlfn.AGGREGATE(15,6,(ROW(AV$11:AV$2000)-ROW(AV$11)+1)/($AU$11:$AU$2000=$DY$8),ROWS(DZ$11:DZ406))),"")</f>
        <v/>
      </c>
      <c r="EA406" s="26" t="str">
        <f>IFERROR(INDEX(AW$11:AW$2000,_xlfn.AGGREGATE(15,6,(ROW(AW$11:AW$2000)-ROW(AW$11)+1)/($AU$11:$AU$2000=$DY$8),ROWS(EA$11:EA406))),"")</f>
        <v/>
      </c>
      <c r="EB406" s="26" t="str">
        <f>IFERROR(INDEX(AX$11:AX$2000,_xlfn.AGGREGATE(15,6,(ROW(AX$11:AX$2000)-ROW(AX$11)+1)/($AU$11:$AU$2000=$DY$8),ROWS(EB$11:EB406))),"")</f>
        <v/>
      </c>
      <c r="EC406" s="26" t="str">
        <f>IFERROR(INDEX(AY$11:AY$2000,_xlfn.AGGREGATE(15,6,(ROW(AY$11:AY$2000)-ROW(AY$11)+1)/($AU$11:$AU$2000=$DY$8),ROWS(EC$11:EC406))),"")</f>
        <v/>
      </c>
      <c r="ED406" s="26" t="str">
        <f>IFERROR(INDEX(AZ$11:AZ$2000,_xlfn.AGGREGATE(15,6,(ROW(AZ$11:AZ$2000)-ROW(AZ$11)+1)/($AU$11:$AU$2000=$DY$8),ROWS(ED$11:ED406))),"")</f>
        <v/>
      </c>
      <c r="EE406" s="26" t="str">
        <f>IFERROR(INDEX(BA$11:BA$2000,_xlfn.AGGREGATE(15,6,(ROW(BA$11:BA$2000)-ROW(BA$11)+1)/($AU$11:$AU$2000=$DY$8),ROWS(EE$11:EE406))),"")</f>
        <v/>
      </c>
      <c r="EF406" s="26" t="str">
        <f>IFERROR(INDEX(BB$11:BB$2000,_xlfn.AGGREGATE(15,6,(ROW(BB$11:BB$2000)-ROW(BB$11)+1)/($AU$11:$AU$2000=$DY$8),ROWS(EF$11:EF406))),"")</f>
        <v/>
      </c>
      <c r="EG406" s="26" t="str">
        <f>IFERROR(INDEX(BC$11:BC$2000,_xlfn.AGGREGATE(15,6,(ROW(BC$11:BC$2000)-ROW(BC$11)+1)/($AU$11:$AU$2000=$DY$8),ROWS(EG$11:EG406))),"")</f>
        <v/>
      </c>
      <c r="EH406" s="26" t="str">
        <f>IFERROR(INDEX(BD$11:BD$2000,_xlfn.AGGREGATE(15,6,(ROW(BD$11:BD$2000)-ROW(BD$11)+1)/($AU$11:$AU$2000=$DY$8),ROWS(EH$11:EH406))),"")</f>
        <v/>
      </c>
      <c r="EI406" s="26" t="str">
        <f>IFERROR(INDEX(BE$11:BE$2000,_xlfn.AGGREGATE(15,6,(ROW(BE$11:BE$2000)-ROW(BE$11)+1)/($AU$11:$AU$2000=$DY$8),ROWS(EI$11:EI406))),"")</f>
        <v/>
      </c>
      <c r="EJ406" s="26" t="str">
        <f>IFERROR(INDEX(BF$11:BF$2000,_xlfn.AGGREGATE(15,6,(ROW(BF$11:BF$2000)-ROW(BF$11)+1)/($AU$11:$AU$2000=$DY$8),ROWS(EJ$11:EJ406))),"")</f>
        <v/>
      </c>
      <c r="EK406" s="26" t="str">
        <f>IFERROR(INDEX(BG$11:BG$2000,_xlfn.AGGREGATE(15,6,(ROW(BG$11:BG$2000)-ROW(BG$11)+1)/($AU$11:$AU$2000=$DY$8),ROWS(EK$11:EK406))),"")</f>
        <v/>
      </c>
      <c r="EL406" s="26" t="str">
        <f>IFERROR(INDEX(BH$11:BH$2000,_xlfn.AGGREGATE(15,6,(ROW(BH$11:BH$2000)-ROW(BH$11)+1)/($AU$11:$AU$2000=$DY$8),ROWS(EL$11:EL406))),"")</f>
        <v/>
      </c>
      <c r="EM406" s="26" t="str">
        <f>IFERROR(INDEX(BI$11:BI$2000,_xlfn.AGGREGATE(15,6,(ROW(BI$11:BI$2000)-ROW(BI$11)+1)/($AU$11:$AU$2000=$DY$8),ROWS(EM$11:EM406))),"")</f>
        <v/>
      </c>
      <c r="EN406" s="26" t="str">
        <f>IFERROR(INDEX(BJ$11:BJ$2000,_xlfn.AGGREGATE(15,6,(ROW(BJ$11:BJ$2000)-ROW(BJ$11)+1)/($AU$11:$AU$2000=$DY$8),ROWS(EN$11:EN406))),"")</f>
        <v/>
      </c>
      <c r="EO406" s="26" t="str">
        <f>IFERROR(INDEX(BK$11:BK$2000,_xlfn.AGGREGATE(15,6,(ROW(BK$11:BK$2000)-ROW(BK$11)+1)/($AU$11:$AU$2000=$DY$8),ROWS(EO$11:EO406))),"")</f>
        <v/>
      </c>
      <c r="EP406" s="26" t="str">
        <f>IFERROR(INDEX(BL$11:BL$2000,_xlfn.AGGREGATE(15,6,(ROW(BL$11:BL$2000)-ROW(BL$11)+1)/($AU$11:$AU$2000=$DY$8),ROWS(EP$11:EP406))),"")</f>
        <v/>
      </c>
      <c r="EQ406" s="26" t="str">
        <f>IFERROR(INDEX(BM$11:BM$2000,_xlfn.AGGREGATE(15,6,(ROW(BM$11:BM$2000)-ROW(BM$11)+1)/($AU$11:$AU$2000=$DY$8),ROWS(EQ$11:EQ406))),"")</f>
        <v/>
      </c>
      <c r="ER406" s="26" t="str">
        <f>IFERROR(INDEX(BN$11:BN$2000,_xlfn.AGGREGATE(15,6,(ROW(BN$11:BN$2000)-ROW(BN$11)+1)/($AU$11:$AU$2000=$DY$8),ROWS(ER$11:ER406))),"")</f>
        <v/>
      </c>
      <c r="ES406" s="26" t="str">
        <f>IFERROR(INDEX(BO$11:BO$2000,_xlfn.AGGREGATE(15,6,(ROW(BO$11:BO$2000)-ROW(BO$11)+1)/($AU$11:$AU$2000=$DY$8),ROWS(ES$11:ES406))),"")</f>
        <v/>
      </c>
      <c r="ET406" s="63" t="str">
        <f>IFERROR(INDEX(BP$11:BP$2000,_xlfn.AGGREGATE(15,6,(ROW(BP$11:BP$2000)-ROW(BP$11)+1)/($AU$11:$AU$2000=$DY$8),ROWS(ET$11:ET406))),"")</f>
        <v/>
      </c>
      <c r="EU406" s="25"/>
    </row>
    <row r="407" spans="14:151" x14ac:dyDescent="0.3">
      <c r="N407" s="2"/>
      <c r="O407" s="25"/>
      <c r="P407" s="25"/>
      <c r="Q407" s="25"/>
      <c r="R407" s="25"/>
      <c r="S407" s="25"/>
      <c r="T407" s="25"/>
      <c r="U407" s="25"/>
      <c r="V407" s="2"/>
      <c r="W407" s="2"/>
      <c r="X407" s="2"/>
      <c r="Y407" s="25"/>
      <c r="Z407" s="25"/>
      <c r="AA407" s="25"/>
      <c r="AB407" s="2"/>
      <c r="AC407" s="25"/>
      <c r="AD407" s="25"/>
      <c r="AE407" s="25"/>
      <c r="AF407" s="25"/>
      <c r="AG407" s="25"/>
      <c r="AH407" s="25"/>
      <c r="AI407" s="25"/>
      <c r="AJ407" s="25"/>
      <c r="AK407" s="25"/>
      <c r="AL407" s="25"/>
      <c r="AM407" s="25"/>
      <c r="AN407" s="25"/>
      <c r="AO407" s="25"/>
      <c r="AP407" s="25"/>
      <c r="AQ407" s="25"/>
      <c r="AR407" s="142"/>
      <c r="AS407" s="1">
        <v>13</v>
      </c>
      <c r="AT407" s="25" t="s">
        <v>122</v>
      </c>
      <c r="AU407" s="4" t="str">
        <f t="shared" si="526"/>
        <v>FAIL</v>
      </c>
      <c r="AV407" s="25">
        <v>1</v>
      </c>
      <c r="AW407" s="25">
        <v>2</v>
      </c>
      <c r="AX407" s="26">
        <v>2</v>
      </c>
      <c r="AY407" s="26">
        <v>2</v>
      </c>
      <c r="AZ407" s="26">
        <v>2</v>
      </c>
      <c r="BA407" s="26">
        <v>2</v>
      </c>
      <c r="BB407" s="25">
        <v>1</v>
      </c>
      <c r="BC407" s="25"/>
      <c r="BD407" s="25">
        <f t="shared" si="527"/>
        <v>233</v>
      </c>
      <c r="BE407" s="25">
        <f t="shared" si="527"/>
        <v>246</v>
      </c>
      <c r="BF407" s="25">
        <f t="shared" si="527"/>
        <v>259</v>
      </c>
      <c r="BG407" s="30">
        <f t="shared" si="541"/>
        <v>6.5</v>
      </c>
      <c r="BH407" s="25"/>
      <c r="BI407" s="138">
        <f t="shared" si="528"/>
        <v>233</v>
      </c>
      <c r="BJ407" s="138">
        <f t="shared" si="529"/>
        <v>479</v>
      </c>
      <c r="BK407" s="138">
        <f t="shared" si="530"/>
        <v>725</v>
      </c>
      <c r="BL407" s="138">
        <f t="shared" si="531"/>
        <v>971</v>
      </c>
      <c r="BM407" s="138">
        <f t="shared" si="532"/>
        <v>1217</v>
      </c>
      <c r="BN407" s="138">
        <f t="shared" si="533"/>
        <v>1463</v>
      </c>
      <c r="BO407" s="138">
        <f t="shared" si="534"/>
        <v>1696</v>
      </c>
      <c r="BP407" s="138">
        <f t="shared" si="535"/>
        <v>0</v>
      </c>
      <c r="BQ407" s="25"/>
      <c r="BR407" s="26" t="str">
        <f t="shared" si="543"/>
        <v>yes3</v>
      </c>
      <c r="BS407" s="26" t="str">
        <f t="shared" si="542"/>
        <v>Int</v>
      </c>
      <c r="BT407" s="25"/>
      <c r="BU407" s="25"/>
      <c r="BV407" s="1">
        <f t="shared" si="544"/>
        <v>0</v>
      </c>
      <c r="BW407" s="1">
        <f t="shared" si="544"/>
        <v>0</v>
      </c>
      <c r="BX407" s="1">
        <f t="shared" si="544"/>
        <v>0</v>
      </c>
      <c r="BY407" s="1">
        <f t="shared" si="544"/>
        <v>0</v>
      </c>
      <c r="BZ407" s="1">
        <f t="shared" si="544"/>
        <v>0</v>
      </c>
      <c r="CA407" s="1">
        <f t="shared" si="544"/>
        <v>0</v>
      </c>
      <c r="CB407" s="1">
        <f t="shared" si="544"/>
        <v>0</v>
      </c>
      <c r="CC407" s="1">
        <f t="shared" si="544"/>
        <v>0</v>
      </c>
      <c r="CD407" s="1">
        <f t="shared" si="544"/>
        <v>0</v>
      </c>
      <c r="CE407" s="1">
        <f t="shared" si="544"/>
        <v>0</v>
      </c>
      <c r="CF407" s="1">
        <f t="shared" si="545"/>
        <v>0</v>
      </c>
      <c r="CG407" s="1">
        <f t="shared" si="545"/>
        <v>0</v>
      </c>
      <c r="CH407" s="1">
        <f t="shared" si="545"/>
        <v>0</v>
      </c>
      <c r="CI407" s="1">
        <f t="shared" si="545"/>
        <v>0</v>
      </c>
      <c r="CJ407" s="1">
        <f t="shared" si="545"/>
        <v>0</v>
      </c>
      <c r="CK407" s="1">
        <f t="shared" si="545"/>
        <v>0</v>
      </c>
      <c r="CL407" s="1">
        <f t="shared" si="545"/>
        <v>0</v>
      </c>
      <c r="CM407" s="1">
        <f t="shared" si="545"/>
        <v>0</v>
      </c>
      <c r="CN407" s="1">
        <f t="shared" si="545"/>
        <v>1</v>
      </c>
      <c r="CO407" s="1">
        <f t="shared" si="545"/>
        <v>0</v>
      </c>
      <c r="CP407" s="1">
        <f t="shared" si="546"/>
        <v>0</v>
      </c>
      <c r="CQ407" s="1">
        <f t="shared" si="546"/>
        <v>0</v>
      </c>
      <c r="CR407" s="1">
        <f t="shared" si="546"/>
        <v>0</v>
      </c>
      <c r="CS407" s="1">
        <f t="shared" si="546"/>
        <v>0</v>
      </c>
      <c r="CT407" s="1">
        <f t="shared" si="546"/>
        <v>0</v>
      </c>
      <c r="CU407" s="1">
        <f t="shared" si="546"/>
        <v>0</v>
      </c>
      <c r="CV407" s="1">
        <f t="shared" si="546"/>
        <v>0</v>
      </c>
      <c r="CW407" s="1">
        <f t="shared" si="546"/>
        <v>0</v>
      </c>
      <c r="CX407" s="1">
        <f t="shared" si="546"/>
        <v>0</v>
      </c>
      <c r="CY407" s="1">
        <f t="shared" si="546"/>
        <v>0</v>
      </c>
      <c r="CZ407" s="1">
        <f t="shared" si="547"/>
        <v>0</v>
      </c>
      <c r="DA407" s="1">
        <f t="shared" si="547"/>
        <v>0</v>
      </c>
      <c r="DB407" s="1">
        <f t="shared" si="547"/>
        <v>0</v>
      </c>
      <c r="DC407" s="1">
        <f t="shared" si="547"/>
        <v>0</v>
      </c>
      <c r="DD407" s="1">
        <f t="shared" si="547"/>
        <v>0</v>
      </c>
      <c r="DE407" s="1">
        <f t="shared" si="547"/>
        <v>0</v>
      </c>
      <c r="DF407" s="1">
        <f t="shared" si="547"/>
        <v>0</v>
      </c>
      <c r="DG407" s="1">
        <f t="shared" si="547"/>
        <v>0</v>
      </c>
      <c r="DH407" s="1">
        <f t="shared" si="547"/>
        <v>0</v>
      </c>
      <c r="DI407" s="1">
        <f t="shared" si="547"/>
        <v>0</v>
      </c>
      <c r="DJ407" s="1">
        <f t="shared" si="548"/>
        <v>0</v>
      </c>
      <c r="DK407" s="1">
        <f t="shared" si="548"/>
        <v>0</v>
      </c>
      <c r="DL407" s="1">
        <f t="shared" si="548"/>
        <v>0</v>
      </c>
      <c r="DM407" s="1">
        <f t="shared" si="548"/>
        <v>0</v>
      </c>
      <c r="DN407" s="1">
        <f t="shared" si="548"/>
        <v>0</v>
      </c>
      <c r="DO407" s="1">
        <f t="shared" si="548"/>
        <v>0</v>
      </c>
      <c r="DP407" s="25"/>
      <c r="DS407" s="26"/>
      <c r="DT407" s="26"/>
      <c r="DU407" s="142"/>
      <c r="DV407" s="26"/>
      <c r="DW407" s="48">
        <v>394</v>
      </c>
      <c r="DX407" s="26" t="str">
        <f>IFERROR(INDEX(AT$11:AT$2000,_xlfn.AGGREGATE(15,6,(ROW(AT$11:AT$2000)-ROW(AT$11)+1)/($AU$11:$AU$2000=$DY$8),ROWS(DX$11:DX407))),"")</f>
        <v/>
      </c>
      <c r="DY407" s="4" t="str">
        <f>IFERROR(INDEX(AU$11:AU$2000,_xlfn.AGGREGATE(15,6,(ROW(AU$11:AU$2000)-ROW(AU$11)+1)/($AU$11:$AU$2000=$DY$8),ROWS(DY$11:DY407))),"")</f>
        <v/>
      </c>
      <c r="DZ407" s="26" t="str">
        <f>IFERROR(INDEX(AV$11:AV$2000,_xlfn.AGGREGATE(15,6,(ROW(AV$11:AV$2000)-ROW(AV$11)+1)/($AU$11:$AU$2000=$DY$8),ROWS(DZ$11:DZ407))),"")</f>
        <v/>
      </c>
      <c r="EA407" s="26" t="str">
        <f>IFERROR(INDEX(AW$11:AW$2000,_xlfn.AGGREGATE(15,6,(ROW(AW$11:AW$2000)-ROW(AW$11)+1)/($AU$11:$AU$2000=$DY$8),ROWS(EA$11:EA407))),"")</f>
        <v/>
      </c>
      <c r="EB407" s="26" t="str">
        <f>IFERROR(INDEX(AX$11:AX$2000,_xlfn.AGGREGATE(15,6,(ROW(AX$11:AX$2000)-ROW(AX$11)+1)/($AU$11:$AU$2000=$DY$8),ROWS(EB$11:EB407))),"")</f>
        <v/>
      </c>
      <c r="EC407" s="26" t="str">
        <f>IFERROR(INDEX(AY$11:AY$2000,_xlfn.AGGREGATE(15,6,(ROW(AY$11:AY$2000)-ROW(AY$11)+1)/($AU$11:$AU$2000=$DY$8),ROWS(EC$11:EC407))),"")</f>
        <v/>
      </c>
      <c r="ED407" s="26" t="str">
        <f>IFERROR(INDEX(AZ$11:AZ$2000,_xlfn.AGGREGATE(15,6,(ROW(AZ$11:AZ$2000)-ROW(AZ$11)+1)/($AU$11:$AU$2000=$DY$8),ROWS(ED$11:ED407))),"")</f>
        <v/>
      </c>
      <c r="EE407" s="26" t="str">
        <f>IFERROR(INDEX(BA$11:BA$2000,_xlfn.AGGREGATE(15,6,(ROW(BA$11:BA$2000)-ROW(BA$11)+1)/($AU$11:$AU$2000=$DY$8),ROWS(EE$11:EE407))),"")</f>
        <v/>
      </c>
      <c r="EF407" s="26" t="str">
        <f>IFERROR(INDEX(BB$11:BB$2000,_xlfn.AGGREGATE(15,6,(ROW(BB$11:BB$2000)-ROW(BB$11)+1)/($AU$11:$AU$2000=$DY$8),ROWS(EF$11:EF407))),"")</f>
        <v/>
      </c>
      <c r="EG407" s="26" t="str">
        <f>IFERROR(INDEX(BC$11:BC$2000,_xlfn.AGGREGATE(15,6,(ROW(BC$11:BC$2000)-ROW(BC$11)+1)/($AU$11:$AU$2000=$DY$8),ROWS(EG$11:EG407))),"")</f>
        <v/>
      </c>
      <c r="EH407" s="26" t="str">
        <f>IFERROR(INDEX(BD$11:BD$2000,_xlfn.AGGREGATE(15,6,(ROW(BD$11:BD$2000)-ROW(BD$11)+1)/($AU$11:$AU$2000=$DY$8),ROWS(EH$11:EH407))),"")</f>
        <v/>
      </c>
      <c r="EI407" s="26" t="str">
        <f>IFERROR(INDEX(BE$11:BE$2000,_xlfn.AGGREGATE(15,6,(ROW(BE$11:BE$2000)-ROW(BE$11)+1)/($AU$11:$AU$2000=$DY$8),ROWS(EI$11:EI407))),"")</f>
        <v/>
      </c>
      <c r="EJ407" s="26" t="str">
        <f>IFERROR(INDEX(BF$11:BF$2000,_xlfn.AGGREGATE(15,6,(ROW(BF$11:BF$2000)-ROW(BF$11)+1)/($AU$11:$AU$2000=$DY$8),ROWS(EJ$11:EJ407))),"")</f>
        <v/>
      </c>
      <c r="EK407" s="26" t="str">
        <f>IFERROR(INDEX(BG$11:BG$2000,_xlfn.AGGREGATE(15,6,(ROW(BG$11:BG$2000)-ROW(BG$11)+1)/($AU$11:$AU$2000=$DY$8),ROWS(EK$11:EK407))),"")</f>
        <v/>
      </c>
      <c r="EL407" s="26" t="str">
        <f>IFERROR(INDEX(BH$11:BH$2000,_xlfn.AGGREGATE(15,6,(ROW(BH$11:BH$2000)-ROW(BH$11)+1)/($AU$11:$AU$2000=$DY$8),ROWS(EL$11:EL407))),"")</f>
        <v/>
      </c>
      <c r="EM407" s="26" t="str">
        <f>IFERROR(INDEX(BI$11:BI$2000,_xlfn.AGGREGATE(15,6,(ROW(BI$11:BI$2000)-ROW(BI$11)+1)/($AU$11:$AU$2000=$DY$8),ROWS(EM$11:EM407))),"")</f>
        <v/>
      </c>
      <c r="EN407" s="26" t="str">
        <f>IFERROR(INDEX(BJ$11:BJ$2000,_xlfn.AGGREGATE(15,6,(ROW(BJ$11:BJ$2000)-ROW(BJ$11)+1)/($AU$11:$AU$2000=$DY$8),ROWS(EN$11:EN407))),"")</f>
        <v/>
      </c>
      <c r="EO407" s="26" t="str">
        <f>IFERROR(INDEX(BK$11:BK$2000,_xlfn.AGGREGATE(15,6,(ROW(BK$11:BK$2000)-ROW(BK$11)+1)/($AU$11:$AU$2000=$DY$8),ROWS(EO$11:EO407))),"")</f>
        <v/>
      </c>
      <c r="EP407" s="26" t="str">
        <f>IFERROR(INDEX(BL$11:BL$2000,_xlfn.AGGREGATE(15,6,(ROW(BL$11:BL$2000)-ROW(BL$11)+1)/($AU$11:$AU$2000=$DY$8),ROWS(EP$11:EP407))),"")</f>
        <v/>
      </c>
      <c r="EQ407" s="26" t="str">
        <f>IFERROR(INDEX(BM$11:BM$2000,_xlfn.AGGREGATE(15,6,(ROW(BM$11:BM$2000)-ROW(BM$11)+1)/($AU$11:$AU$2000=$DY$8),ROWS(EQ$11:EQ407))),"")</f>
        <v/>
      </c>
      <c r="ER407" s="26" t="str">
        <f>IFERROR(INDEX(BN$11:BN$2000,_xlfn.AGGREGATE(15,6,(ROW(BN$11:BN$2000)-ROW(BN$11)+1)/($AU$11:$AU$2000=$DY$8),ROWS(ER$11:ER407))),"")</f>
        <v/>
      </c>
      <c r="ES407" s="26" t="str">
        <f>IFERROR(INDEX(BO$11:BO$2000,_xlfn.AGGREGATE(15,6,(ROW(BO$11:BO$2000)-ROW(BO$11)+1)/($AU$11:$AU$2000=$DY$8),ROWS(ES$11:ES407))),"")</f>
        <v/>
      </c>
      <c r="ET407" s="63" t="str">
        <f>IFERROR(INDEX(BP$11:BP$2000,_xlfn.AGGREGATE(15,6,(ROW(BP$11:BP$2000)-ROW(BP$11)+1)/($AU$11:$AU$2000=$DY$8),ROWS(ET$11:ET407))),"")</f>
        <v/>
      </c>
      <c r="EU407" s="25"/>
    </row>
    <row r="408" spans="14:151" x14ac:dyDescent="0.3">
      <c r="N408" s="2"/>
      <c r="O408" s="25"/>
      <c r="P408" s="25"/>
      <c r="Q408" s="25"/>
      <c r="R408" s="25"/>
      <c r="S408" s="25"/>
      <c r="T408" s="25"/>
      <c r="U408" s="25"/>
      <c r="V408" s="2"/>
      <c r="W408" s="2"/>
      <c r="X408" s="2"/>
      <c r="Y408" s="25"/>
      <c r="Z408" s="25"/>
      <c r="AA408" s="25"/>
      <c r="AB408" s="2"/>
      <c r="AC408" s="25"/>
      <c r="AD408" s="25"/>
      <c r="AE408" s="25"/>
      <c r="AF408" s="25"/>
      <c r="AG408" s="25"/>
      <c r="AH408" s="25"/>
      <c r="AI408" s="25"/>
      <c r="AJ408" s="25"/>
      <c r="AK408" s="25"/>
      <c r="AL408" s="25"/>
      <c r="AM408" s="25"/>
      <c r="AN408" s="25"/>
      <c r="AO408" s="25"/>
      <c r="AP408" s="25"/>
      <c r="AQ408" s="25"/>
      <c r="AR408" s="142"/>
      <c r="AS408" s="1">
        <v>14</v>
      </c>
      <c r="AT408" s="25" t="s">
        <v>122</v>
      </c>
      <c r="AU408" s="4" t="str">
        <f t="shared" si="526"/>
        <v>FAIL</v>
      </c>
      <c r="AV408" s="25">
        <v>1</v>
      </c>
      <c r="AW408" s="25">
        <v>2</v>
      </c>
      <c r="AX408" s="26">
        <v>2</v>
      </c>
      <c r="AY408" s="26">
        <v>2</v>
      </c>
      <c r="AZ408" s="26">
        <v>2</v>
      </c>
      <c r="BA408" s="26">
        <v>2</v>
      </c>
      <c r="BB408" s="25">
        <v>1</v>
      </c>
      <c r="BC408" s="25"/>
      <c r="BD408" s="25">
        <f t="shared" si="527"/>
        <v>232</v>
      </c>
      <c r="BE408" s="25">
        <f t="shared" si="527"/>
        <v>246</v>
      </c>
      <c r="BF408" s="25">
        <f t="shared" si="527"/>
        <v>260</v>
      </c>
      <c r="BG408" s="30">
        <f t="shared" si="541"/>
        <v>7</v>
      </c>
      <c r="BH408" s="25"/>
      <c r="BI408" s="138">
        <f t="shared" si="528"/>
        <v>232</v>
      </c>
      <c r="BJ408" s="138">
        <f t="shared" si="529"/>
        <v>478</v>
      </c>
      <c r="BK408" s="138">
        <f t="shared" si="530"/>
        <v>724</v>
      </c>
      <c r="BL408" s="138">
        <f t="shared" si="531"/>
        <v>970</v>
      </c>
      <c r="BM408" s="138">
        <f t="shared" si="532"/>
        <v>1216</v>
      </c>
      <c r="BN408" s="138">
        <f t="shared" si="533"/>
        <v>1462</v>
      </c>
      <c r="BO408" s="138">
        <f t="shared" si="534"/>
        <v>1694</v>
      </c>
      <c r="BP408" s="138">
        <f t="shared" si="535"/>
        <v>0</v>
      </c>
      <c r="BQ408" s="25"/>
      <c r="BR408" s="26" t="str">
        <f t="shared" si="543"/>
        <v>yes3</v>
      </c>
      <c r="BS408" s="26" t="str">
        <f t="shared" si="542"/>
        <v>Int</v>
      </c>
      <c r="BT408" s="25"/>
      <c r="BU408" s="25"/>
      <c r="BV408" s="1">
        <f t="shared" si="544"/>
        <v>0</v>
      </c>
      <c r="BW408" s="1">
        <f t="shared" si="544"/>
        <v>0</v>
      </c>
      <c r="BX408" s="1">
        <f t="shared" si="544"/>
        <v>0</v>
      </c>
      <c r="BY408" s="1">
        <f t="shared" si="544"/>
        <v>0</v>
      </c>
      <c r="BZ408" s="1">
        <f t="shared" si="544"/>
        <v>0</v>
      </c>
      <c r="CA408" s="1">
        <f t="shared" si="544"/>
        <v>0</v>
      </c>
      <c r="CB408" s="1">
        <f t="shared" si="544"/>
        <v>0</v>
      </c>
      <c r="CC408" s="1">
        <f t="shared" si="544"/>
        <v>0</v>
      </c>
      <c r="CD408" s="1">
        <f t="shared" si="544"/>
        <v>0</v>
      </c>
      <c r="CE408" s="1">
        <f t="shared" si="544"/>
        <v>0</v>
      </c>
      <c r="CF408" s="1">
        <f t="shared" si="545"/>
        <v>0</v>
      </c>
      <c r="CG408" s="1">
        <f t="shared" si="545"/>
        <v>0</v>
      </c>
      <c r="CH408" s="1">
        <f t="shared" si="545"/>
        <v>0</v>
      </c>
      <c r="CI408" s="1">
        <f t="shared" si="545"/>
        <v>0</v>
      </c>
      <c r="CJ408" s="1">
        <f t="shared" si="545"/>
        <v>0</v>
      </c>
      <c r="CK408" s="1">
        <f t="shared" si="545"/>
        <v>0</v>
      </c>
      <c r="CL408" s="1">
        <f t="shared" si="545"/>
        <v>0</v>
      </c>
      <c r="CM408" s="1">
        <f t="shared" si="545"/>
        <v>0</v>
      </c>
      <c r="CN408" s="1">
        <f t="shared" si="545"/>
        <v>1</v>
      </c>
      <c r="CO408" s="1">
        <f t="shared" si="545"/>
        <v>0</v>
      </c>
      <c r="CP408" s="1">
        <f t="shared" si="546"/>
        <v>0</v>
      </c>
      <c r="CQ408" s="1">
        <f t="shared" si="546"/>
        <v>0</v>
      </c>
      <c r="CR408" s="1">
        <f t="shared" si="546"/>
        <v>0</v>
      </c>
      <c r="CS408" s="1">
        <f t="shared" si="546"/>
        <v>0</v>
      </c>
      <c r="CT408" s="1">
        <f t="shared" si="546"/>
        <v>1</v>
      </c>
      <c r="CU408" s="1">
        <f t="shared" si="546"/>
        <v>0</v>
      </c>
      <c r="CV408" s="1">
        <f t="shared" si="546"/>
        <v>0</v>
      </c>
      <c r="CW408" s="1">
        <f t="shared" si="546"/>
        <v>0</v>
      </c>
      <c r="CX408" s="1">
        <f t="shared" si="546"/>
        <v>0</v>
      </c>
      <c r="CY408" s="1">
        <f t="shared" si="546"/>
        <v>0</v>
      </c>
      <c r="CZ408" s="1">
        <f t="shared" si="547"/>
        <v>0</v>
      </c>
      <c r="DA408" s="1">
        <f t="shared" si="547"/>
        <v>0</v>
      </c>
      <c r="DB408" s="1">
        <f t="shared" si="547"/>
        <v>0</v>
      </c>
      <c r="DC408" s="1">
        <f t="shared" si="547"/>
        <v>0</v>
      </c>
      <c r="DD408" s="1">
        <f t="shared" si="547"/>
        <v>0</v>
      </c>
      <c r="DE408" s="1">
        <f t="shared" si="547"/>
        <v>0</v>
      </c>
      <c r="DF408" s="1">
        <f t="shared" si="547"/>
        <v>0</v>
      </c>
      <c r="DG408" s="1">
        <f t="shared" si="547"/>
        <v>0</v>
      </c>
      <c r="DH408" s="1">
        <f t="shared" si="547"/>
        <v>0</v>
      </c>
      <c r="DI408" s="1">
        <f t="shared" si="547"/>
        <v>0</v>
      </c>
      <c r="DJ408" s="1">
        <f t="shared" si="548"/>
        <v>0</v>
      </c>
      <c r="DK408" s="1">
        <f t="shared" si="548"/>
        <v>0</v>
      </c>
      <c r="DL408" s="1">
        <f t="shared" si="548"/>
        <v>0</v>
      </c>
      <c r="DM408" s="1">
        <f t="shared" si="548"/>
        <v>0</v>
      </c>
      <c r="DN408" s="1">
        <f t="shared" si="548"/>
        <v>0</v>
      </c>
      <c r="DO408" s="1">
        <f t="shared" si="548"/>
        <v>0</v>
      </c>
      <c r="DP408" s="25"/>
      <c r="DS408" s="26"/>
      <c r="DT408" s="26"/>
      <c r="DU408" s="142"/>
      <c r="DV408" s="26"/>
      <c r="DW408" s="48">
        <v>395</v>
      </c>
      <c r="DX408" s="26" t="str">
        <f>IFERROR(INDEX(AT$11:AT$2000,_xlfn.AGGREGATE(15,6,(ROW(AT$11:AT$2000)-ROW(AT$11)+1)/($AU$11:$AU$2000=$DY$8),ROWS(DX$11:DX408))),"")</f>
        <v/>
      </c>
      <c r="DY408" s="4" t="str">
        <f>IFERROR(INDEX(AU$11:AU$2000,_xlfn.AGGREGATE(15,6,(ROW(AU$11:AU$2000)-ROW(AU$11)+1)/($AU$11:$AU$2000=$DY$8),ROWS(DY$11:DY408))),"")</f>
        <v/>
      </c>
      <c r="DZ408" s="26" t="str">
        <f>IFERROR(INDEX(AV$11:AV$2000,_xlfn.AGGREGATE(15,6,(ROW(AV$11:AV$2000)-ROW(AV$11)+1)/($AU$11:$AU$2000=$DY$8),ROWS(DZ$11:DZ408))),"")</f>
        <v/>
      </c>
      <c r="EA408" s="26" t="str">
        <f>IFERROR(INDEX(AW$11:AW$2000,_xlfn.AGGREGATE(15,6,(ROW(AW$11:AW$2000)-ROW(AW$11)+1)/($AU$11:$AU$2000=$DY$8),ROWS(EA$11:EA408))),"")</f>
        <v/>
      </c>
      <c r="EB408" s="26" t="str">
        <f>IFERROR(INDEX(AX$11:AX$2000,_xlfn.AGGREGATE(15,6,(ROW(AX$11:AX$2000)-ROW(AX$11)+1)/($AU$11:$AU$2000=$DY$8),ROWS(EB$11:EB408))),"")</f>
        <v/>
      </c>
      <c r="EC408" s="26" t="str">
        <f>IFERROR(INDEX(AY$11:AY$2000,_xlfn.AGGREGATE(15,6,(ROW(AY$11:AY$2000)-ROW(AY$11)+1)/($AU$11:$AU$2000=$DY$8),ROWS(EC$11:EC408))),"")</f>
        <v/>
      </c>
      <c r="ED408" s="26" t="str">
        <f>IFERROR(INDEX(AZ$11:AZ$2000,_xlfn.AGGREGATE(15,6,(ROW(AZ$11:AZ$2000)-ROW(AZ$11)+1)/($AU$11:$AU$2000=$DY$8),ROWS(ED$11:ED408))),"")</f>
        <v/>
      </c>
      <c r="EE408" s="26" t="str">
        <f>IFERROR(INDEX(BA$11:BA$2000,_xlfn.AGGREGATE(15,6,(ROW(BA$11:BA$2000)-ROW(BA$11)+1)/($AU$11:$AU$2000=$DY$8),ROWS(EE$11:EE408))),"")</f>
        <v/>
      </c>
      <c r="EF408" s="26" t="str">
        <f>IFERROR(INDEX(BB$11:BB$2000,_xlfn.AGGREGATE(15,6,(ROW(BB$11:BB$2000)-ROW(BB$11)+1)/($AU$11:$AU$2000=$DY$8),ROWS(EF$11:EF408))),"")</f>
        <v/>
      </c>
      <c r="EG408" s="26" t="str">
        <f>IFERROR(INDEX(BC$11:BC$2000,_xlfn.AGGREGATE(15,6,(ROW(BC$11:BC$2000)-ROW(BC$11)+1)/($AU$11:$AU$2000=$DY$8),ROWS(EG$11:EG408))),"")</f>
        <v/>
      </c>
      <c r="EH408" s="26" t="str">
        <f>IFERROR(INDEX(BD$11:BD$2000,_xlfn.AGGREGATE(15,6,(ROW(BD$11:BD$2000)-ROW(BD$11)+1)/($AU$11:$AU$2000=$DY$8),ROWS(EH$11:EH408))),"")</f>
        <v/>
      </c>
      <c r="EI408" s="26" t="str">
        <f>IFERROR(INDEX(BE$11:BE$2000,_xlfn.AGGREGATE(15,6,(ROW(BE$11:BE$2000)-ROW(BE$11)+1)/($AU$11:$AU$2000=$DY$8),ROWS(EI$11:EI408))),"")</f>
        <v/>
      </c>
      <c r="EJ408" s="26" t="str">
        <f>IFERROR(INDEX(BF$11:BF$2000,_xlfn.AGGREGATE(15,6,(ROW(BF$11:BF$2000)-ROW(BF$11)+1)/($AU$11:$AU$2000=$DY$8),ROWS(EJ$11:EJ408))),"")</f>
        <v/>
      </c>
      <c r="EK408" s="26" t="str">
        <f>IFERROR(INDEX(BG$11:BG$2000,_xlfn.AGGREGATE(15,6,(ROW(BG$11:BG$2000)-ROW(BG$11)+1)/($AU$11:$AU$2000=$DY$8),ROWS(EK$11:EK408))),"")</f>
        <v/>
      </c>
      <c r="EL408" s="26" t="str">
        <f>IFERROR(INDEX(BH$11:BH$2000,_xlfn.AGGREGATE(15,6,(ROW(BH$11:BH$2000)-ROW(BH$11)+1)/($AU$11:$AU$2000=$DY$8),ROWS(EL$11:EL408))),"")</f>
        <v/>
      </c>
      <c r="EM408" s="26" t="str">
        <f>IFERROR(INDEX(BI$11:BI$2000,_xlfn.AGGREGATE(15,6,(ROW(BI$11:BI$2000)-ROW(BI$11)+1)/($AU$11:$AU$2000=$DY$8),ROWS(EM$11:EM408))),"")</f>
        <v/>
      </c>
      <c r="EN408" s="26" t="str">
        <f>IFERROR(INDEX(BJ$11:BJ$2000,_xlfn.AGGREGATE(15,6,(ROW(BJ$11:BJ$2000)-ROW(BJ$11)+1)/($AU$11:$AU$2000=$DY$8),ROWS(EN$11:EN408))),"")</f>
        <v/>
      </c>
      <c r="EO408" s="26" t="str">
        <f>IFERROR(INDEX(BK$11:BK$2000,_xlfn.AGGREGATE(15,6,(ROW(BK$11:BK$2000)-ROW(BK$11)+1)/($AU$11:$AU$2000=$DY$8),ROWS(EO$11:EO408))),"")</f>
        <v/>
      </c>
      <c r="EP408" s="26" t="str">
        <f>IFERROR(INDEX(BL$11:BL$2000,_xlfn.AGGREGATE(15,6,(ROW(BL$11:BL$2000)-ROW(BL$11)+1)/($AU$11:$AU$2000=$DY$8),ROWS(EP$11:EP408))),"")</f>
        <v/>
      </c>
      <c r="EQ408" s="26" t="str">
        <f>IFERROR(INDEX(BM$11:BM$2000,_xlfn.AGGREGATE(15,6,(ROW(BM$11:BM$2000)-ROW(BM$11)+1)/($AU$11:$AU$2000=$DY$8),ROWS(EQ$11:EQ408))),"")</f>
        <v/>
      </c>
      <c r="ER408" s="26" t="str">
        <f>IFERROR(INDEX(BN$11:BN$2000,_xlfn.AGGREGATE(15,6,(ROW(BN$11:BN$2000)-ROW(BN$11)+1)/($AU$11:$AU$2000=$DY$8),ROWS(ER$11:ER408))),"")</f>
        <v/>
      </c>
      <c r="ES408" s="26" t="str">
        <f>IFERROR(INDEX(BO$11:BO$2000,_xlfn.AGGREGATE(15,6,(ROW(BO$11:BO$2000)-ROW(BO$11)+1)/($AU$11:$AU$2000=$DY$8),ROWS(ES$11:ES408))),"")</f>
        <v/>
      </c>
      <c r="ET408" s="63" t="str">
        <f>IFERROR(INDEX(BP$11:BP$2000,_xlfn.AGGREGATE(15,6,(ROW(BP$11:BP$2000)-ROW(BP$11)+1)/($AU$11:$AU$2000=$DY$8),ROWS(ET$11:ET408))),"")</f>
        <v/>
      </c>
      <c r="EU408" s="25"/>
    </row>
    <row r="409" spans="14:151" x14ac:dyDescent="0.3">
      <c r="N409" s="2"/>
      <c r="O409" s="25"/>
      <c r="P409" s="25"/>
      <c r="Q409" s="25"/>
      <c r="R409" s="25"/>
      <c r="S409" s="25"/>
      <c r="T409" s="25"/>
      <c r="U409" s="25"/>
      <c r="V409" s="2"/>
      <c r="W409" s="2"/>
      <c r="X409" s="2"/>
      <c r="Y409" s="25"/>
      <c r="Z409" s="25"/>
      <c r="AA409" s="25"/>
      <c r="AB409" s="2"/>
      <c r="AC409" s="25"/>
      <c r="AD409" s="25"/>
      <c r="AE409" s="25"/>
      <c r="AF409" s="25"/>
      <c r="AG409" s="25"/>
      <c r="AH409" s="25"/>
      <c r="AI409" s="25"/>
      <c r="AJ409" s="25"/>
      <c r="AK409" s="25"/>
      <c r="AL409" s="25"/>
      <c r="AM409" s="25"/>
      <c r="AN409" s="25"/>
      <c r="AO409" s="25"/>
      <c r="AP409" s="25"/>
      <c r="AQ409" s="25"/>
      <c r="AR409" s="142"/>
      <c r="AS409" s="1">
        <v>15</v>
      </c>
      <c r="AT409" s="25" t="s">
        <v>122</v>
      </c>
      <c r="AU409" s="4" t="str">
        <f t="shared" si="526"/>
        <v>FAIL</v>
      </c>
      <c r="AV409" s="25">
        <v>1</v>
      </c>
      <c r="AW409" s="25">
        <v>2</v>
      </c>
      <c r="AX409" s="26">
        <v>2</v>
      </c>
      <c r="AY409" s="26">
        <v>2</v>
      </c>
      <c r="AZ409" s="26">
        <v>2</v>
      </c>
      <c r="BA409" s="26">
        <v>2</v>
      </c>
      <c r="BB409" s="25">
        <v>1</v>
      </c>
      <c r="BC409" s="25"/>
      <c r="BD409" s="25">
        <f t="shared" si="527"/>
        <v>231</v>
      </c>
      <c r="BE409" s="25">
        <f t="shared" si="527"/>
        <v>246</v>
      </c>
      <c r="BF409" s="25">
        <f t="shared" si="527"/>
        <v>261</v>
      </c>
      <c r="BG409" s="30">
        <f t="shared" si="541"/>
        <v>7.5</v>
      </c>
      <c r="BH409" s="25"/>
      <c r="BI409" s="138">
        <f t="shared" si="528"/>
        <v>231</v>
      </c>
      <c r="BJ409" s="138">
        <f t="shared" si="529"/>
        <v>477</v>
      </c>
      <c r="BK409" s="138">
        <f t="shared" si="530"/>
        <v>723</v>
      </c>
      <c r="BL409" s="138">
        <f t="shared" si="531"/>
        <v>969</v>
      </c>
      <c r="BM409" s="138">
        <f t="shared" si="532"/>
        <v>1215</v>
      </c>
      <c r="BN409" s="138">
        <f t="shared" si="533"/>
        <v>1461</v>
      </c>
      <c r="BO409" s="138">
        <f t="shared" si="534"/>
        <v>1692</v>
      </c>
      <c r="BP409" s="138">
        <f t="shared" si="535"/>
        <v>0</v>
      </c>
      <c r="BQ409" s="25"/>
      <c r="BR409" s="26" t="str">
        <f t="shared" si="543"/>
        <v>yes3</v>
      </c>
      <c r="BS409" s="26" t="str">
        <f t="shared" si="542"/>
        <v>Int</v>
      </c>
      <c r="BT409" s="25"/>
      <c r="BU409" s="25"/>
      <c r="BV409" s="1">
        <f t="shared" si="544"/>
        <v>0</v>
      </c>
      <c r="BW409" s="1">
        <f t="shared" si="544"/>
        <v>0</v>
      </c>
      <c r="BX409" s="1">
        <f t="shared" si="544"/>
        <v>0</v>
      </c>
      <c r="BY409" s="1">
        <f t="shared" si="544"/>
        <v>0</v>
      </c>
      <c r="BZ409" s="1">
        <f t="shared" si="544"/>
        <v>0</v>
      </c>
      <c r="CA409" s="1">
        <f t="shared" si="544"/>
        <v>0</v>
      </c>
      <c r="CB409" s="1">
        <f t="shared" si="544"/>
        <v>0</v>
      </c>
      <c r="CC409" s="1">
        <f t="shared" si="544"/>
        <v>0</v>
      </c>
      <c r="CD409" s="1">
        <f t="shared" si="544"/>
        <v>0</v>
      </c>
      <c r="CE409" s="1">
        <f t="shared" si="544"/>
        <v>0</v>
      </c>
      <c r="CF409" s="1">
        <f t="shared" si="545"/>
        <v>0</v>
      </c>
      <c r="CG409" s="1">
        <f t="shared" si="545"/>
        <v>0</v>
      </c>
      <c r="CH409" s="1">
        <f t="shared" si="545"/>
        <v>0</v>
      </c>
      <c r="CI409" s="1">
        <f t="shared" si="545"/>
        <v>0</v>
      </c>
      <c r="CJ409" s="1">
        <f t="shared" si="545"/>
        <v>0</v>
      </c>
      <c r="CK409" s="1">
        <f t="shared" si="545"/>
        <v>0</v>
      </c>
      <c r="CL409" s="1">
        <f t="shared" si="545"/>
        <v>0</v>
      </c>
      <c r="CM409" s="1">
        <f t="shared" si="545"/>
        <v>0</v>
      </c>
      <c r="CN409" s="1">
        <f t="shared" si="545"/>
        <v>1</v>
      </c>
      <c r="CO409" s="1">
        <f t="shared" si="545"/>
        <v>0</v>
      </c>
      <c r="CP409" s="1">
        <f t="shared" si="546"/>
        <v>0</v>
      </c>
      <c r="CQ409" s="1">
        <f t="shared" si="546"/>
        <v>0</v>
      </c>
      <c r="CR409" s="1">
        <f t="shared" si="546"/>
        <v>0</v>
      </c>
      <c r="CS409" s="1">
        <f t="shared" si="546"/>
        <v>0</v>
      </c>
      <c r="CT409" s="1">
        <f t="shared" si="546"/>
        <v>1</v>
      </c>
      <c r="CU409" s="1">
        <f t="shared" si="546"/>
        <v>0</v>
      </c>
      <c r="CV409" s="1">
        <f t="shared" si="546"/>
        <v>0</v>
      </c>
      <c r="CW409" s="1">
        <f t="shared" si="546"/>
        <v>0</v>
      </c>
      <c r="CX409" s="1">
        <f t="shared" si="546"/>
        <v>0</v>
      </c>
      <c r="CY409" s="1">
        <f t="shared" si="546"/>
        <v>0</v>
      </c>
      <c r="CZ409" s="1">
        <f t="shared" si="547"/>
        <v>0</v>
      </c>
      <c r="DA409" s="1">
        <f t="shared" si="547"/>
        <v>0</v>
      </c>
      <c r="DB409" s="1">
        <f t="shared" si="547"/>
        <v>0</v>
      </c>
      <c r="DC409" s="1">
        <f t="shared" si="547"/>
        <v>0</v>
      </c>
      <c r="DD409" s="1">
        <f t="shared" si="547"/>
        <v>0</v>
      </c>
      <c r="DE409" s="1">
        <f t="shared" si="547"/>
        <v>0</v>
      </c>
      <c r="DF409" s="1">
        <f t="shared" si="547"/>
        <v>0</v>
      </c>
      <c r="DG409" s="1">
        <f t="shared" si="547"/>
        <v>0</v>
      </c>
      <c r="DH409" s="1">
        <f t="shared" si="547"/>
        <v>0</v>
      </c>
      <c r="DI409" s="1">
        <f t="shared" si="547"/>
        <v>0</v>
      </c>
      <c r="DJ409" s="1">
        <f t="shared" si="548"/>
        <v>0</v>
      </c>
      <c r="DK409" s="1">
        <f t="shared" si="548"/>
        <v>0</v>
      </c>
      <c r="DL409" s="1">
        <f t="shared" si="548"/>
        <v>0</v>
      </c>
      <c r="DM409" s="1">
        <f t="shared" si="548"/>
        <v>0</v>
      </c>
      <c r="DN409" s="1">
        <f t="shared" si="548"/>
        <v>0</v>
      </c>
      <c r="DO409" s="1">
        <f t="shared" si="548"/>
        <v>0</v>
      </c>
      <c r="DP409" s="25"/>
      <c r="DS409" s="26"/>
      <c r="DT409" s="26"/>
      <c r="DU409" s="142"/>
      <c r="DV409" s="26"/>
      <c r="DW409" s="48">
        <v>396</v>
      </c>
      <c r="DX409" s="26" t="str">
        <f>IFERROR(INDEX(AT$11:AT$2000,_xlfn.AGGREGATE(15,6,(ROW(AT$11:AT$2000)-ROW(AT$11)+1)/($AU$11:$AU$2000=$DY$8),ROWS(DX$11:DX409))),"")</f>
        <v/>
      </c>
      <c r="DY409" s="4" t="str">
        <f>IFERROR(INDEX(AU$11:AU$2000,_xlfn.AGGREGATE(15,6,(ROW(AU$11:AU$2000)-ROW(AU$11)+1)/($AU$11:$AU$2000=$DY$8),ROWS(DY$11:DY409))),"")</f>
        <v/>
      </c>
      <c r="DZ409" s="26" t="str">
        <f>IFERROR(INDEX(AV$11:AV$2000,_xlfn.AGGREGATE(15,6,(ROW(AV$11:AV$2000)-ROW(AV$11)+1)/($AU$11:$AU$2000=$DY$8),ROWS(DZ$11:DZ409))),"")</f>
        <v/>
      </c>
      <c r="EA409" s="26" t="str">
        <f>IFERROR(INDEX(AW$11:AW$2000,_xlfn.AGGREGATE(15,6,(ROW(AW$11:AW$2000)-ROW(AW$11)+1)/($AU$11:$AU$2000=$DY$8),ROWS(EA$11:EA409))),"")</f>
        <v/>
      </c>
      <c r="EB409" s="26" t="str">
        <f>IFERROR(INDEX(AX$11:AX$2000,_xlfn.AGGREGATE(15,6,(ROW(AX$11:AX$2000)-ROW(AX$11)+1)/($AU$11:$AU$2000=$DY$8),ROWS(EB$11:EB409))),"")</f>
        <v/>
      </c>
      <c r="EC409" s="26" t="str">
        <f>IFERROR(INDEX(AY$11:AY$2000,_xlfn.AGGREGATE(15,6,(ROW(AY$11:AY$2000)-ROW(AY$11)+1)/($AU$11:$AU$2000=$DY$8),ROWS(EC$11:EC409))),"")</f>
        <v/>
      </c>
      <c r="ED409" s="26" t="str">
        <f>IFERROR(INDEX(AZ$11:AZ$2000,_xlfn.AGGREGATE(15,6,(ROW(AZ$11:AZ$2000)-ROW(AZ$11)+1)/($AU$11:$AU$2000=$DY$8),ROWS(ED$11:ED409))),"")</f>
        <v/>
      </c>
      <c r="EE409" s="26" t="str">
        <f>IFERROR(INDEX(BA$11:BA$2000,_xlfn.AGGREGATE(15,6,(ROW(BA$11:BA$2000)-ROW(BA$11)+1)/($AU$11:$AU$2000=$DY$8),ROWS(EE$11:EE409))),"")</f>
        <v/>
      </c>
      <c r="EF409" s="26" t="str">
        <f>IFERROR(INDEX(BB$11:BB$2000,_xlfn.AGGREGATE(15,6,(ROW(BB$11:BB$2000)-ROW(BB$11)+1)/($AU$11:$AU$2000=$DY$8),ROWS(EF$11:EF409))),"")</f>
        <v/>
      </c>
      <c r="EG409" s="26" t="str">
        <f>IFERROR(INDEX(BC$11:BC$2000,_xlfn.AGGREGATE(15,6,(ROW(BC$11:BC$2000)-ROW(BC$11)+1)/($AU$11:$AU$2000=$DY$8),ROWS(EG$11:EG409))),"")</f>
        <v/>
      </c>
      <c r="EH409" s="26" t="str">
        <f>IFERROR(INDEX(BD$11:BD$2000,_xlfn.AGGREGATE(15,6,(ROW(BD$11:BD$2000)-ROW(BD$11)+1)/($AU$11:$AU$2000=$DY$8),ROWS(EH$11:EH409))),"")</f>
        <v/>
      </c>
      <c r="EI409" s="26" t="str">
        <f>IFERROR(INDEX(BE$11:BE$2000,_xlfn.AGGREGATE(15,6,(ROW(BE$11:BE$2000)-ROW(BE$11)+1)/($AU$11:$AU$2000=$DY$8),ROWS(EI$11:EI409))),"")</f>
        <v/>
      </c>
      <c r="EJ409" s="26" t="str">
        <f>IFERROR(INDEX(BF$11:BF$2000,_xlfn.AGGREGATE(15,6,(ROW(BF$11:BF$2000)-ROW(BF$11)+1)/($AU$11:$AU$2000=$DY$8),ROWS(EJ$11:EJ409))),"")</f>
        <v/>
      </c>
      <c r="EK409" s="26" t="str">
        <f>IFERROR(INDEX(BG$11:BG$2000,_xlfn.AGGREGATE(15,6,(ROW(BG$11:BG$2000)-ROW(BG$11)+1)/($AU$11:$AU$2000=$DY$8),ROWS(EK$11:EK409))),"")</f>
        <v/>
      </c>
      <c r="EL409" s="26" t="str">
        <f>IFERROR(INDEX(BH$11:BH$2000,_xlfn.AGGREGATE(15,6,(ROW(BH$11:BH$2000)-ROW(BH$11)+1)/($AU$11:$AU$2000=$DY$8),ROWS(EL$11:EL409))),"")</f>
        <v/>
      </c>
      <c r="EM409" s="26" t="str">
        <f>IFERROR(INDEX(BI$11:BI$2000,_xlfn.AGGREGATE(15,6,(ROW(BI$11:BI$2000)-ROW(BI$11)+1)/($AU$11:$AU$2000=$DY$8),ROWS(EM$11:EM409))),"")</f>
        <v/>
      </c>
      <c r="EN409" s="26" t="str">
        <f>IFERROR(INDEX(BJ$11:BJ$2000,_xlfn.AGGREGATE(15,6,(ROW(BJ$11:BJ$2000)-ROW(BJ$11)+1)/($AU$11:$AU$2000=$DY$8),ROWS(EN$11:EN409))),"")</f>
        <v/>
      </c>
      <c r="EO409" s="26" t="str">
        <f>IFERROR(INDEX(BK$11:BK$2000,_xlfn.AGGREGATE(15,6,(ROW(BK$11:BK$2000)-ROW(BK$11)+1)/($AU$11:$AU$2000=$DY$8),ROWS(EO$11:EO409))),"")</f>
        <v/>
      </c>
      <c r="EP409" s="26" t="str">
        <f>IFERROR(INDEX(BL$11:BL$2000,_xlfn.AGGREGATE(15,6,(ROW(BL$11:BL$2000)-ROW(BL$11)+1)/($AU$11:$AU$2000=$DY$8),ROWS(EP$11:EP409))),"")</f>
        <v/>
      </c>
      <c r="EQ409" s="26" t="str">
        <f>IFERROR(INDEX(BM$11:BM$2000,_xlfn.AGGREGATE(15,6,(ROW(BM$11:BM$2000)-ROW(BM$11)+1)/($AU$11:$AU$2000=$DY$8),ROWS(EQ$11:EQ409))),"")</f>
        <v/>
      </c>
      <c r="ER409" s="26" t="str">
        <f>IFERROR(INDEX(BN$11:BN$2000,_xlfn.AGGREGATE(15,6,(ROW(BN$11:BN$2000)-ROW(BN$11)+1)/($AU$11:$AU$2000=$DY$8),ROWS(ER$11:ER409))),"")</f>
        <v/>
      </c>
      <c r="ES409" s="26" t="str">
        <f>IFERROR(INDEX(BO$11:BO$2000,_xlfn.AGGREGATE(15,6,(ROW(BO$11:BO$2000)-ROW(BO$11)+1)/($AU$11:$AU$2000=$DY$8),ROWS(ES$11:ES409))),"")</f>
        <v/>
      </c>
      <c r="ET409" s="63" t="str">
        <f>IFERROR(INDEX(BP$11:BP$2000,_xlfn.AGGREGATE(15,6,(ROW(BP$11:BP$2000)-ROW(BP$11)+1)/($AU$11:$AU$2000=$DY$8),ROWS(ET$11:ET409))),"")</f>
        <v/>
      </c>
      <c r="EU409" s="25"/>
    </row>
    <row r="410" spans="14:151" x14ac:dyDescent="0.3">
      <c r="N410" s="2"/>
      <c r="O410" s="25"/>
      <c r="P410" s="25"/>
      <c r="Q410" s="25"/>
      <c r="R410" s="25"/>
      <c r="S410" s="25"/>
      <c r="T410" s="25"/>
      <c r="U410" s="25"/>
      <c r="V410" s="2"/>
      <c r="W410" s="2"/>
      <c r="X410" s="2"/>
      <c r="Y410" s="25"/>
      <c r="Z410" s="25"/>
      <c r="AA410" s="25"/>
      <c r="AB410" s="2"/>
      <c r="AC410" s="25"/>
      <c r="AD410" s="25"/>
      <c r="AE410" s="25"/>
      <c r="AF410" s="25"/>
      <c r="AG410" s="25"/>
      <c r="AH410" s="25"/>
      <c r="AI410" s="25"/>
      <c r="AJ410" s="25"/>
      <c r="AK410" s="25"/>
      <c r="AL410" s="25"/>
      <c r="AM410" s="25"/>
      <c r="AN410" s="25"/>
      <c r="AO410" s="25"/>
      <c r="AP410" s="25"/>
      <c r="AQ410" s="25"/>
      <c r="AR410" s="142"/>
      <c r="AS410" s="1">
        <v>16</v>
      </c>
      <c r="AT410" s="25" t="s">
        <v>122</v>
      </c>
      <c r="AU410" s="4" t="str">
        <f t="shared" si="526"/>
        <v>FAIL</v>
      </c>
      <c r="AV410" s="25">
        <v>1</v>
      </c>
      <c r="AW410" s="25">
        <v>2</v>
      </c>
      <c r="AX410" s="26">
        <v>2</v>
      </c>
      <c r="AY410" s="26">
        <v>2</v>
      </c>
      <c r="AZ410" s="26">
        <v>2</v>
      </c>
      <c r="BA410" s="26">
        <v>2</v>
      </c>
      <c r="BB410" s="25">
        <v>1</v>
      </c>
      <c r="BC410" s="25"/>
      <c r="BD410" s="25">
        <f t="shared" si="527"/>
        <v>230</v>
      </c>
      <c r="BE410" s="25">
        <f t="shared" si="527"/>
        <v>246</v>
      </c>
      <c r="BF410" s="25">
        <f t="shared" si="527"/>
        <v>262</v>
      </c>
      <c r="BG410" s="30">
        <f t="shared" si="541"/>
        <v>8</v>
      </c>
      <c r="BH410" s="25"/>
      <c r="BI410" s="138">
        <f t="shared" si="528"/>
        <v>230</v>
      </c>
      <c r="BJ410" s="138">
        <f t="shared" si="529"/>
        <v>476</v>
      </c>
      <c r="BK410" s="138">
        <f t="shared" si="530"/>
        <v>722</v>
      </c>
      <c r="BL410" s="138">
        <f t="shared" si="531"/>
        <v>968</v>
      </c>
      <c r="BM410" s="138">
        <f t="shared" si="532"/>
        <v>1214</v>
      </c>
      <c r="BN410" s="138">
        <f t="shared" si="533"/>
        <v>1460</v>
      </c>
      <c r="BO410" s="138">
        <f t="shared" si="534"/>
        <v>1690</v>
      </c>
      <c r="BP410" s="138">
        <f t="shared" si="535"/>
        <v>0</v>
      </c>
      <c r="BQ410" s="25"/>
      <c r="BR410" s="26" t="str">
        <f t="shared" si="543"/>
        <v>yes3</v>
      </c>
      <c r="BS410" s="26" t="str">
        <f t="shared" si="542"/>
        <v>Int</v>
      </c>
      <c r="BT410" s="25"/>
      <c r="BU410" s="25"/>
      <c r="BV410" s="1">
        <f t="shared" si="544"/>
        <v>0</v>
      </c>
      <c r="BW410" s="1">
        <f t="shared" si="544"/>
        <v>0</v>
      </c>
      <c r="BX410" s="1">
        <f t="shared" si="544"/>
        <v>0</v>
      </c>
      <c r="BY410" s="1">
        <f t="shared" si="544"/>
        <v>0</v>
      </c>
      <c r="BZ410" s="1">
        <f t="shared" si="544"/>
        <v>0</v>
      </c>
      <c r="CA410" s="1">
        <f t="shared" si="544"/>
        <v>0</v>
      </c>
      <c r="CB410" s="1">
        <f t="shared" si="544"/>
        <v>0</v>
      </c>
      <c r="CC410" s="1">
        <f t="shared" si="544"/>
        <v>0</v>
      </c>
      <c r="CD410" s="1">
        <f t="shared" si="544"/>
        <v>0</v>
      </c>
      <c r="CE410" s="1">
        <f t="shared" si="544"/>
        <v>0</v>
      </c>
      <c r="CF410" s="1">
        <f t="shared" si="545"/>
        <v>0</v>
      </c>
      <c r="CG410" s="1">
        <f t="shared" si="545"/>
        <v>0</v>
      </c>
      <c r="CH410" s="1">
        <f t="shared" si="545"/>
        <v>0</v>
      </c>
      <c r="CI410" s="1">
        <f t="shared" si="545"/>
        <v>0</v>
      </c>
      <c r="CJ410" s="1">
        <f t="shared" si="545"/>
        <v>0</v>
      </c>
      <c r="CK410" s="1">
        <f t="shared" si="545"/>
        <v>0</v>
      </c>
      <c r="CL410" s="1">
        <f t="shared" si="545"/>
        <v>0</v>
      </c>
      <c r="CM410" s="1">
        <f t="shared" si="545"/>
        <v>0</v>
      </c>
      <c r="CN410" s="1">
        <f t="shared" si="545"/>
        <v>1</v>
      </c>
      <c r="CO410" s="1">
        <f t="shared" si="545"/>
        <v>0</v>
      </c>
      <c r="CP410" s="1">
        <f t="shared" si="546"/>
        <v>0</v>
      </c>
      <c r="CQ410" s="1">
        <f t="shared" si="546"/>
        <v>0</v>
      </c>
      <c r="CR410" s="1">
        <f t="shared" si="546"/>
        <v>0</v>
      </c>
      <c r="CS410" s="1">
        <f t="shared" si="546"/>
        <v>0</v>
      </c>
      <c r="CT410" s="1">
        <f t="shared" si="546"/>
        <v>1</v>
      </c>
      <c r="CU410" s="1">
        <f t="shared" si="546"/>
        <v>0</v>
      </c>
      <c r="CV410" s="1">
        <f t="shared" si="546"/>
        <v>0</v>
      </c>
      <c r="CW410" s="1">
        <f t="shared" si="546"/>
        <v>0</v>
      </c>
      <c r="CX410" s="1">
        <f t="shared" si="546"/>
        <v>0</v>
      </c>
      <c r="CY410" s="1">
        <f t="shared" si="546"/>
        <v>0</v>
      </c>
      <c r="CZ410" s="1">
        <f t="shared" si="547"/>
        <v>0</v>
      </c>
      <c r="DA410" s="1">
        <f t="shared" si="547"/>
        <v>0</v>
      </c>
      <c r="DB410" s="1">
        <f t="shared" si="547"/>
        <v>0</v>
      </c>
      <c r="DC410" s="1">
        <f t="shared" si="547"/>
        <v>0</v>
      </c>
      <c r="DD410" s="1">
        <f t="shared" si="547"/>
        <v>0</v>
      </c>
      <c r="DE410" s="1">
        <f t="shared" si="547"/>
        <v>0</v>
      </c>
      <c r="DF410" s="1">
        <f t="shared" si="547"/>
        <v>0</v>
      </c>
      <c r="DG410" s="1">
        <f t="shared" si="547"/>
        <v>0</v>
      </c>
      <c r="DH410" s="1">
        <f t="shared" si="547"/>
        <v>0</v>
      </c>
      <c r="DI410" s="1">
        <f t="shared" si="547"/>
        <v>0</v>
      </c>
      <c r="DJ410" s="1">
        <f t="shared" si="548"/>
        <v>0</v>
      </c>
      <c r="DK410" s="1">
        <f t="shared" si="548"/>
        <v>0</v>
      </c>
      <c r="DL410" s="1">
        <f t="shared" si="548"/>
        <v>0</v>
      </c>
      <c r="DM410" s="1">
        <f t="shared" si="548"/>
        <v>0</v>
      </c>
      <c r="DN410" s="1">
        <f t="shared" si="548"/>
        <v>0</v>
      </c>
      <c r="DO410" s="1">
        <f t="shared" si="548"/>
        <v>0</v>
      </c>
      <c r="DP410" s="25"/>
      <c r="DS410" s="26"/>
      <c r="DT410" s="26"/>
      <c r="DU410" s="142"/>
      <c r="DV410" s="26"/>
      <c r="DW410" s="48">
        <v>397</v>
      </c>
      <c r="DX410" s="26" t="str">
        <f>IFERROR(INDEX(AT$11:AT$2000,_xlfn.AGGREGATE(15,6,(ROW(AT$11:AT$2000)-ROW(AT$11)+1)/($AU$11:$AU$2000=$DY$8),ROWS(DX$11:DX410))),"")</f>
        <v/>
      </c>
      <c r="DY410" s="4" t="str">
        <f>IFERROR(INDEX(AU$11:AU$2000,_xlfn.AGGREGATE(15,6,(ROW(AU$11:AU$2000)-ROW(AU$11)+1)/($AU$11:$AU$2000=$DY$8),ROWS(DY$11:DY410))),"")</f>
        <v/>
      </c>
      <c r="DZ410" s="26" t="str">
        <f>IFERROR(INDEX(AV$11:AV$2000,_xlfn.AGGREGATE(15,6,(ROW(AV$11:AV$2000)-ROW(AV$11)+1)/($AU$11:$AU$2000=$DY$8),ROWS(DZ$11:DZ410))),"")</f>
        <v/>
      </c>
      <c r="EA410" s="26" t="str">
        <f>IFERROR(INDEX(AW$11:AW$2000,_xlfn.AGGREGATE(15,6,(ROW(AW$11:AW$2000)-ROW(AW$11)+1)/($AU$11:$AU$2000=$DY$8),ROWS(EA$11:EA410))),"")</f>
        <v/>
      </c>
      <c r="EB410" s="26" t="str">
        <f>IFERROR(INDEX(AX$11:AX$2000,_xlfn.AGGREGATE(15,6,(ROW(AX$11:AX$2000)-ROW(AX$11)+1)/($AU$11:$AU$2000=$DY$8),ROWS(EB$11:EB410))),"")</f>
        <v/>
      </c>
      <c r="EC410" s="26" t="str">
        <f>IFERROR(INDEX(AY$11:AY$2000,_xlfn.AGGREGATE(15,6,(ROW(AY$11:AY$2000)-ROW(AY$11)+1)/($AU$11:$AU$2000=$DY$8),ROWS(EC$11:EC410))),"")</f>
        <v/>
      </c>
      <c r="ED410" s="26" t="str">
        <f>IFERROR(INDEX(AZ$11:AZ$2000,_xlfn.AGGREGATE(15,6,(ROW(AZ$11:AZ$2000)-ROW(AZ$11)+1)/($AU$11:$AU$2000=$DY$8),ROWS(ED$11:ED410))),"")</f>
        <v/>
      </c>
      <c r="EE410" s="26" t="str">
        <f>IFERROR(INDEX(BA$11:BA$2000,_xlfn.AGGREGATE(15,6,(ROW(BA$11:BA$2000)-ROW(BA$11)+1)/($AU$11:$AU$2000=$DY$8),ROWS(EE$11:EE410))),"")</f>
        <v/>
      </c>
      <c r="EF410" s="26" t="str">
        <f>IFERROR(INDEX(BB$11:BB$2000,_xlfn.AGGREGATE(15,6,(ROW(BB$11:BB$2000)-ROW(BB$11)+1)/($AU$11:$AU$2000=$DY$8),ROWS(EF$11:EF410))),"")</f>
        <v/>
      </c>
      <c r="EG410" s="26" t="str">
        <f>IFERROR(INDEX(BC$11:BC$2000,_xlfn.AGGREGATE(15,6,(ROW(BC$11:BC$2000)-ROW(BC$11)+1)/($AU$11:$AU$2000=$DY$8),ROWS(EG$11:EG410))),"")</f>
        <v/>
      </c>
      <c r="EH410" s="26" t="str">
        <f>IFERROR(INDEX(BD$11:BD$2000,_xlfn.AGGREGATE(15,6,(ROW(BD$11:BD$2000)-ROW(BD$11)+1)/($AU$11:$AU$2000=$DY$8),ROWS(EH$11:EH410))),"")</f>
        <v/>
      </c>
      <c r="EI410" s="26" t="str">
        <f>IFERROR(INDEX(BE$11:BE$2000,_xlfn.AGGREGATE(15,6,(ROW(BE$11:BE$2000)-ROW(BE$11)+1)/($AU$11:$AU$2000=$DY$8),ROWS(EI$11:EI410))),"")</f>
        <v/>
      </c>
      <c r="EJ410" s="26" t="str">
        <f>IFERROR(INDEX(BF$11:BF$2000,_xlfn.AGGREGATE(15,6,(ROW(BF$11:BF$2000)-ROW(BF$11)+1)/($AU$11:$AU$2000=$DY$8),ROWS(EJ$11:EJ410))),"")</f>
        <v/>
      </c>
      <c r="EK410" s="26" t="str">
        <f>IFERROR(INDEX(BG$11:BG$2000,_xlfn.AGGREGATE(15,6,(ROW(BG$11:BG$2000)-ROW(BG$11)+1)/($AU$11:$AU$2000=$DY$8),ROWS(EK$11:EK410))),"")</f>
        <v/>
      </c>
      <c r="EL410" s="26" t="str">
        <f>IFERROR(INDEX(BH$11:BH$2000,_xlfn.AGGREGATE(15,6,(ROW(BH$11:BH$2000)-ROW(BH$11)+1)/($AU$11:$AU$2000=$DY$8),ROWS(EL$11:EL410))),"")</f>
        <v/>
      </c>
      <c r="EM410" s="26" t="str">
        <f>IFERROR(INDEX(BI$11:BI$2000,_xlfn.AGGREGATE(15,6,(ROW(BI$11:BI$2000)-ROW(BI$11)+1)/($AU$11:$AU$2000=$DY$8),ROWS(EM$11:EM410))),"")</f>
        <v/>
      </c>
      <c r="EN410" s="26" t="str">
        <f>IFERROR(INDEX(BJ$11:BJ$2000,_xlfn.AGGREGATE(15,6,(ROW(BJ$11:BJ$2000)-ROW(BJ$11)+1)/($AU$11:$AU$2000=$DY$8),ROWS(EN$11:EN410))),"")</f>
        <v/>
      </c>
      <c r="EO410" s="26" t="str">
        <f>IFERROR(INDEX(BK$11:BK$2000,_xlfn.AGGREGATE(15,6,(ROW(BK$11:BK$2000)-ROW(BK$11)+1)/($AU$11:$AU$2000=$DY$8),ROWS(EO$11:EO410))),"")</f>
        <v/>
      </c>
      <c r="EP410" s="26" t="str">
        <f>IFERROR(INDEX(BL$11:BL$2000,_xlfn.AGGREGATE(15,6,(ROW(BL$11:BL$2000)-ROW(BL$11)+1)/($AU$11:$AU$2000=$DY$8),ROWS(EP$11:EP410))),"")</f>
        <v/>
      </c>
      <c r="EQ410" s="26" t="str">
        <f>IFERROR(INDEX(BM$11:BM$2000,_xlfn.AGGREGATE(15,6,(ROW(BM$11:BM$2000)-ROW(BM$11)+1)/($AU$11:$AU$2000=$DY$8),ROWS(EQ$11:EQ410))),"")</f>
        <v/>
      </c>
      <c r="ER410" s="26" t="str">
        <f>IFERROR(INDEX(BN$11:BN$2000,_xlfn.AGGREGATE(15,6,(ROW(BN$11:BN$2000)-ROW(BN$11)+1)/($AU$11:$AU$2000=$DY$8),ROWS(ER$11:ER410))),"")</f>
        <v/>
      </c>
      <c r="ES410" s="26" t="str">
        <f>IFERROR(INDEX(BO$11:BO$2000,_xlfn.AGGREGATE(15,6,(ROW(BO$11:BO$2000)-ROW(BO$11)+1)/($AU$11:$AU$2000=$DY$8),ROWS(ES$11:ES410))),"")</f>
        <v/>
      </c>
      <c r="ET410" s="63" t="str">
        <f>IFERROR(INDEX(BP$11:BP$2000,_xlfn.AGGREGATE(15,6,(ROW(BP$11:BP$2000)-ROW(BP$11)+1)/($AU$11:$AU$2000=$DY$8),ROWS(ET$11:ET410))),"")</f>
        <v/>
      </c>
      <c r="EU410" s="25"/>
    </row>
    <row r="411" spans="14:151" x14ac:dyDescent="0.3">
      <c r="N411" s="2"/>
      <c r="O411" s="25"/>
      <c r="P411" s="25"/>
      <c r="Q411" s="25"/>
      <c r="R411" s="25"/>
      <c r="S411" s="25"/>
      <c r="T411" s="25"/>
      <c r="U411" s="25"/>
      <c r="V411" s="2"/>
      <c r="W411" s="2"/>
      <c r="X411" s="2"/>
      <c r="Y411" s="25"/>
      <c r="Z411" s="25"/>
      <c r="AA411" s="25"/>
      <c r="AB411" s="2"/>
      <c r="AC411" s="25"/>
      <c r="AD411" s="25"/>
      <c r="AE411" s="25"/>
      <c r="AF411" s="25"/>
      <c r="AG411" s="25"/>
      <c r="AH411" s="25"/>
      <c r="AI411" s="25"/>
      <c r="AJ411" s="25"/>
      <c r="AK411" s="25"/>
      <c r="AL411" s="25"/>
      <c r="AM411" s="25"/>
      <c r="AN411" s="25"/>
      <c r="AO411" s="25"/>
      <c r="AP411" s="25"/>
      <c r="AQ411" s="25"/>
      <c r="AR411" s="142"/>
      <c r="AS411" s="1">
        <v>17</v>
      </c>
      <c r="AT411" s="25" t="s">
        <v>122</v>
      </c>
      <c r="AU411" s="4" t="str">
        <f t="shared" si="526"/>
        <v>FAIL</v>
      </c>
      <c r="AV411" s="25">
        <v>1</v>
      </c>
      <c r="AW411" s="25">
        <v>2</v>
      </c>
      <c r="AX411" s="26">
        <v>2</v>
      </c>
      <c r="AY411" s="26">
        <v>2</v>
      </c>
      <c r="AZ411" s="26">
        <v>2</v>
      </c>
      <c r="BA411" s="26">
        <v>2</v>
      </c>
      <c r="BB411" s="25">
        <v>1</v>
      </c>
      <c r="BC411" s="25"/>
      <c r="BD411" s="25">
        <f t="shared" si="527"/>
        <v>229</v>
      </c>
      <c r="BE411" s="25">
        <f t="shared" si="527"/>
        <v>246</v>
      </c>
      <c r="BF411" s="25">
        <f t="shared" si="527"/>
        <v>263</v>
      </c>
      <c r="BG411" s="30">
        <f t="shared" si="541"/>
        <v>8.5</v>
      </c>
      <c r="BH411" s="25"/>
      <c r="BI411" s="138">
        <f t="shared" si="528"/>
        <v>229</v>
      </c>
      <c r="BJ411" s="138">
        <f t="shared" si="529"/>
        <v>475</v>
      </c>
      <c r="BK411" s="138">
        <f t="shared" si="530"/>
        <v>721</v>
      </c>
      <c r="BL411" s="138">
        <f t="shared" si="531"/>
        <v>967</v>
      </c>
      <c r="BM411" s="138">
        <f t="shared" si="532"/>
        <v>1213</v>
      </c>
      <c r="BN411" s="138">
        <f t="shared" si="533"/>
        <v>1459</v>
      </c>
      <c r="BO411" s="138">
        <f t="shared" si="534"/>
        <v>1688</v>
      </c>
      <c r="BP411" s="138">
        <f t="shared" si="535"/>
        <v>0</v>
      </c>
      <c r="BQ411" s="25"/>
      <c r="BR411" s="26" t="str">
        <f t="shared" si="543"/>
        <v>yes3</v>
      </c>
      <c r="BS411" s="26" t="str">
        <f t="shared" si="542"/>
        <v>Int</v>
      </c>
      <c r="BT411" s="25"/>
      <c r="BU411" s="25"/>
      <c r="BV411" s="1">
        <f t="shared" si="544"/>
        <v>0</v>
      </c>
      <c r="BW411" s="1">
        <f t="shared" si="544"/>
        <v>0</v>
      </c>
      <c r="BX411" s="1">
        <f t="shared" si="544"/>
        <v>0</v>
      </c>
      <c r="BY411" s="1">
        <f t="shared" si="544"/>
        <v>0</v>
      </c>
      <c r="BZ411" s="1">
        <f t="shared" si="544"/>
        <v>0</v>
      </c>
      <c r="CA411" s="1">
        <f t="shared" si="544"/>
        <v>0</v>
      </c>
      <c r="CB411" s="1">
        <f t="shared" si="544"/>
        <v>0</v>
      </c>
      <c r="CC411" s="1">
        <f t="shared" si="544"/>
        <v>0</v>
      </c>
      <c r="CD411" s="1">
        <f t="shared" si="544"/>
        <v>0</v>
      </c>
      <c r="CE411" s="1">
        <f t="shared" si="544"/>
        <v>0</v>
      </c>
      <c r="CF411" s="1">
        <f t="shared" si="545"/>
        <v>0</v>
      </c>
      <c r="CG411" s="1">
        <f t="shared" si="545"/>
        <v>0</v>
      </c>
      <c r="CH411" s="1">
        <f t="shared" si="545"/>
        <v>0</v>
      </c>
      <c r="CI411" s="1">
        <f t="shared" si="545"/>
        <v>0</v>
      </c>
      <c r="CJ411" s="1">
        <f t="shared" si="545"/>
        <v>0</v>
      </c>
      <c r="CK411" s="1">
        <f t="shared" si="545"/>
        <v>0</v>
      </c>
      <c r="CL411" s="1">
        <f t="shared" si="545"/>
        <v>0</v>
      </c>
      <c r="CM411" s="1">
        <f t="shared" si="545"/>
        <v>0</v>
      </c>
      <c r="CN411" s="1">
        <f t="shared" si="545"/>
        <v>1</v>
      </c>
      <c r="CO411" s="1">
        <f t="shared" si="545"/>
        <v>0</v>
      </c>
      <c r="CP411" s="1">
        <f t="shared" si="546"/>
        <v>0</v>
      </c>
      <c r="CQ411" s="1">
        <f t="shared" si="546"/>
        <v>0</v>
      </c>
      <c r="CR411" s="1">
        <f t="shared" si="546"/>
        <v>0</v>
      </c>
      <c r="CS411" s="1">
        <f t="shared" si="546"/>
        <v>0</v>
      </c>
      <c r="CT411" s="1">
        <f t="shared" si="546"/>
        <v>1</v>
      </c>
      <c r="CU411" s="1">
        <f t="shared" si="546"/>
        <v>0</v>
      </c>
      <c r="CV411" s="1">
        <f t="shared" si="546"/>
        <v>0</v>
      </c>
      <c r="CW411" s="1">
        <f t="shared" si="546"/>
        <v>0</v>
      </c>
      <c r="CX411" s="1">
        <f t="shared" si="546"/>
        <v>0</v>
      </c>
      <c r="CY411" s="1">
        <f t="shared" si="546"/>
        <v>0</v>
      </c>
      <c r="CZ411" s="1">
        <f t="shared" si="547"/>
        <v>0</v>
      </c>
      <c r="DA411" s="1">
        <f t="shared" si="547"/>
        <v>0</v>
      </c>
      <c r="DB411" s="1">
        <f t="shared" si="547"/>
        <v>0</v>
      </c>
      <c r="DC411" s="1">
        <f t="shared" si="547"/>
        <v>0</v>
      </c>
      <c r="DD411" s="1">
        <f t="shared" si="547"/>
        <v>0</v>
      </c>
      <c r="DE411" s="1">
        <f t="shared" si="547"/>
        <v>0</v>
      </c>
      <c r="DF411" s="1">
        <f t="shared" si="547"/>
        <v>0</v>
      </c>
      <c r="DG411" s="1">
        <f t="shared" si="547"/>
        <v>0</v>
      </c>
      <c r="DH411" s="1">
        <f t="shared" si="547"/>
        <v>0</v>
      </c>
      <c r="DI411" s="1">
        <f t="shared" si="547"/>
        <v>0</v>
      </c>
      <c r="DJ411" s="1">
        <f t="shared" si="548"/>
        <v>0</v>
      </c>
      <c r="DK411" s="1">
        <f t="shared" si="548"/>
        <v>0</v>
      </c>
      <c r="DL411" s="1">
        <f t="shared" si="548"/>
        <v>0</v>
      </c>
      <c r="DM411" s="1">
        <f t="shared" si="548"/>
        <v>0</v>
      </c>
      <c r="DN411" s="1">
        <f t="shared" si="548"/>
        <v>0</v>
      </c>
      <c r="DO411" s="1">
        <f t="shared" si="548"/>
        <v>0</v>
      </c>
      <c r="DP411" s="25"/>
      <c r="DS411" s="26"/>
      <c r="DT411" s="26"/>
      <c r="DU411" s="142"/>
      <c r="DV411" s="26"/>
      <c r="DW411" s="48">
        <v>398</v>
      </c>
      <c r="DX411" s="26" t="str">
        <f>IFERROR(INDEX(AT$11:AT$2000,_xlfn.AGGREGATE(15,6,(ROW(AT$11:AT$2000)-ROW(AT$11)+1)/($AU$11:$AU$2000=$DY$8),ROWS(DX$11:DX411))),"")</f>
        <v/>
      </c>
      <c r="DY411" s="4" t="str">
        <f>IFERROR(INDEX(AU$11:AU$2000,_xlfn.AGGREGATE(15,6,(ROW(AU$11:AU$2000)-ROW(AU$11)+1)/($AU$11:$AU$2000=$DY$8),ROWS(DY$11:DY411))),"")</f>
        <v/>
      </c>
      <c r="DZ411" s="26" t="str">
        <f>IFERROR(INDEX(AV$11:AV$2000,_xlfn.AGGREGATE(15,6,(ROW(AV$11:AV$2000)-ROW(AV$11)+1)/($AU$11:$AU$2000=$DY$8),ROWS(DZ$11:DZ411))),"")</f>
        <v/>
      </c>
      <c r="EA411" s="26" t="str">
        <f>IFERROR(INDEX(AW$11:AW$2000,_xlfn.AGGREGATE(15,6,(ROW(AW$11:AW$2000)-ROW(AW$11)+1)/($AU$11:$AU$2000=$DY$8),ROWS(EA$11:EA411))),"")</f>
        <v/>
      </c>
      <c r="EB411" s="26" t="str">
        <f>IFERROR(INDEX(AX$11:AX$2000,_xlfn.AGGREGATE(15,6,(ROW(AX$11:AX$2000)-ROW(AX$11)+1)/($AU$11:$AU$2000=$DY$8),ROWS(EB$11:EB411))),"")</f>
        <v/>
      </c>
      <c r="EC411" s="26" t="str">
        <f>IFERROR(INDEX(AY$11:AY$2000,_xlfn.AGGREGATE(15,6,(ROW(AY$11:AY$2000)-ROW(AY$11)+1)/($AU$11:$AU$2000=$DY$8),ROWS(EC$11:EC411))),"")</f>
        <v/>
      </c>
      <c r="ED411" s="26" t="str">
        <f>IFERROR(INDEX(AZ$11:AZ$2000,_xlfn.AGGREGATE(15,6,(ROW(AZ$11:AZ$2000)-ROW(AZ$11)+1)/($AU$11:$AU$2000=$DY$8),ROWS(ED$11:ED411))),"")</f>
        <v/>
      </c>
      <c r="EE411" s="26" t="str">
        <f>IFERROR(INDEX(BA$11:BA$2000,_xlfn.AGGREGATE(15,6,(ROW(BA$11:BA$2000)-ROW(BA$11)+1)/($AU$11:$AU$2000=$DY$8),ROWS(EE$11:EE411))),"")</f>
        <v/>
      </c>
      <c r="EF411" s="26" t="str">
        <f>IFERROR(INDEX(BB$11:BB$2000,_xlfn.AGGREGATE(15,6,(ROW(BB$11:BB$2000)-ROW(BB$11)+1)/($AU$11:$AU$2000=$DY$8),ROWS(EF$11:EF411))),"")</f>
        <v/>
      </c>
      <c r="EG411" s="26" t="str">
        <f>IFERROR(INDEX(BC$11:BC$2000,_xlfn.AGGREGATE(15,6,(ROW(BC$11:BC$2000)-ROW(BC$11)+1)/($AU$11:$AU$2000=$DY$8),ROWS(EG$11:EG411))),"")</f>
        <v/>
      </c>
      <c r="EH411" s="26" t="str">
        <f>IFERROR(INDEX(BD$11:BD$2000,_xlfn.AGGREGATE(15,6,(ROW(BD$11:BD$2000)-ROW(BD$11)+1)/($AU$11:$AU$2000=$DY$8),ROWS(EH$11:EH411))),"")</f>
        <v/>
      </c>
      <c r="EI411" s="26" t="str">
        <f>IFERROR(INDEX(BE$11:BE$2000,_xlfn.AGGREGATE(15,6,(ROW(BE$11:BE$2000)-ROW(BE$11)+1)/($AU$11:$AU$2000=$DY$8),ROWS(EI$11:EI411))),"")</f>
        <v/>
      </c>
      <c r="EJ411" s="26" t="str">
        <f>IFERROR(INDEX(BF$11:BF$2000,_xlfn.AGGREGATE(15,6,(ROW(BF$11:BF$2000)-ROW(BF$11)+1)/($AU$11:$AU$2000=$DY$8),ROWS(EJ$11:EJ411))),"")</f>
        <v/>
      </c>
      <c r="EK411" s="26" t="str">
        <f>IFERROR(INDEX(BG$11:BG$2000,_xlfn.AGGREGATE(15,6,(ROW(BG$11:BG$2000)-ROW(BG$11)+1)/($AU$11:$AU$2000=$DY$8),ROWS(EK$11:EK411))),"")</f>
        <v/>
      </c>
      <c r="EL411" s="26" t="str">
        <f>IFERROR(INDEX(BH$11:BH$2000,_xlfn.AGGREGATE(15,6,(ROW(BH$11:BH$2000)-ROW(BH$11)+1)/($AU$11:$AU$2000=$DY$8),ROWS(EL$11:EL411))),"")</f>
        <v/>
      </c>
      <c r="EM411" s="26" t="str">
        <f>IFERROR(INDEX(BI$11:BI$2000,_xlfn.AGGREGATE(15,6,(ROW(BI$11:BI$2000)-ROW(BI$11)+1)/($AU$11:$AU$2000=$DY$8),ROWS(EM$11:EM411))),"")</f>
        <v/>
      </c>
      <c r="EN411" s="26" t="str">
        <f>IFERROR(INDEX(BJ$11:BJ$2000,_xlfn.AGGREGATE(15,6,(ROW(BJ$11:BJ$2000)-ROW(BJ$11)+1)/($AU$11:$AU$2000=$DY$8),ROWS(EN$11:EN411))),"")</f>
        <v/>
      </c>
      <c r="EO411" s="26" t="str">
        <f>IFERROR(INDEX(BK$11:BK$2000,_xlfn.AGGREGATE(15,6,(ROW(BK$11:BK$2000)-ROW(BK$11)+1)/($AU$11:$AU$2000=$DY$8),ROWS(EO$11:EO411))),"")</f>
        <v/>
      </c>
      <c r="EP411" s="26" t="str">
        <f>IFERROR(INDEX(BL$11:BL$2000,_xlfn.AGGREGATE(15,6,(ROW(BL$11:BL$2000)-ROW(BL$11)+1)/($AU$11:$AU$2000=$DY$8),ROWS(EP$11:EP411))),"")</f>
        <v/>
      </c>
      <c r="EQ411" s="26" t="str">
        <f>IFERROR(INDEX(BM$11:BM$2000,_xlfn.AGGREGATE(15,6,(ROW(BM$11:BM$2000)-ROW(BM$11)+1)/($AU$11:$AU$2000=$DY$8),ROWS(EQ$11:EQ411))),"")</f>
        <v/>
      </c>
      <c r="ER411" s="26" t="str">
        <f>IFERROR(INDEX(BN$11:BN$2000,_xlfn.AGGREGATE(15,6,(ROW(BN$11:BN$2000)-ROW(BN$11)+1)/($AU$11:$AU$2000=$DY$8),ROWS(ER$11:ER411))),"")</f>
        <v/>
      </c>
      <c r="ES411" s="26" t="str">
        <f>IFERROR(INDEX(BO$11:BO$2000,_xlfn.AGGREGATE(15,6,(ROW(BO$11:BO$2000)-ROW(BO$11)+1)/($AU$11:$AU$2000=$DY$8),ROWS(ES$11:ES411))),"")</f>
        <v/>
      </c>
      <c r="ET411" s="63" t="str">
        <f>IFERROR(INDEX(BP$11:BP$2000,_xlfn.AGGREGATE(15,6,(ROW(BP$11:BP$2000)-ROW(BP$11)+1)/($AU$11:$AU$2000=$DY$8),ROWS(ET$11:ET411))),"")</f>
        <v/>
      </c>
      <c r="EU411" s="25"/>
    </row>
    <row r="412" spans="14:151" x14ac:dyDescent="0.3">
      <c r="N412" s="2"/>
      <c r="O412" s="25"/>
      <c r="P412" s="25"/>
      <c r="Q412" s="25"/>
      <c r="R412" s="25"/>
      <c r="S412" s="25"/>
      <c r="T412" s="25"/>
      <c r="U412" s="25"/>
      <c r="V412" s="2"/>
      <c r="W412" s="2"/>
      <c r="X412" s="2"/>
      <c r="Y412" s="25"/>
      <c r="Z412" s="25"/>
      <c r="AA412" s="25"/>
      <c r="AB412" s="2"/>
      <c r="AC412" s="25"/>
      <c r="AD412" s="25"/>
      <c r="AE412" s="25"/>
      <c r="AF412" s="25"/>
      <c r="AG412" s="25"/>
      <c r="AH412" s="25"/>
      <c r="AI412" s="25"/>
      <c r="AJ412" s="25"/>
      <c r="AK412" s="25"/>
      <c r="AL412" s="25"/>
      <c r="AM412" s="25"/>
      <c r="AN412" s="25"/>
      <c r="AO412" s="25"/>
      <c r="AP412" s="25"/>
      <c r="AQ412" s="25"/>
      <c r="AR412" s="142"/>
      <c r="AS412" s="1">
        <v>18</v>
      </c>
      <c r="AT412" s="25" t="s">
        <v>122</v>
      </c>
      <c r="AU412" s="4" t="str">
        <f t="shared" si="526"/>
        <v>FAIL</v>
      </c>
      <c r="AV412" s="25">
        <v>1</v>
      </c>
      <c r="AW412" s="25">
        <v>2</v>
      </c>
      <c r="AX412" s="26">
        <v>2</v>
      </c>
      <c r="AY412" s="26">
        <v>2</v>
      </c>
      <c r="AZ412" s="26">
        <v>2</v>
      </c>
      <c r="BA412" s="26">
        <v>2</v>
      </c>
      <c r="BB412" s="25">
        <v>1</v>
      </c>
      <c r="BC412" s="25"/>
      <c r="BD412" s="25">
        <f t="shared" si="527"/>
        <v>228</v>
      </c>
      <c r="BE412" s="25">
        <f t="shared" si="527"/>
        <v>246</v>
      </c>
      <c r="BF412" s="25">
        <f t="shared" si="527"/>
        <v>264</v>
      </c>
      <c r="BG412" s="30">
        <f t="shared" si="541"/>
        <v>9</v>
      </c>
      <c r="BH412" s="25"/>
      <c r="BI412" s="138">
        <f t="shared" si="528"/>
        <v>228</v>
      </c>
      <c r="BJ412" s="138">
        <f t="shared" si="529"/>
        <v>474</v>
      </c>
      <c r="BK412" s="138">
        <f t="shared" si="530"/>
        <v>720</v>
      </c>
      <c r="BL412" s="138">
        <f t="shared" si="531"/>
        <v>966</v>
      </c>
      <c r="BM412" s="138">
        <f t="shared" si="532"/>
        <v>1212</v>
      </c>
      <c r="BN412" s="138">
        <f t="shared" si="533"/>
        <v>1458</v>
      </c>
      <c r="BO412" s="138">
        <f t="shared" si="534"/>
        <v>1686</v>
      </c>
      <c r="BP412" s="138">
        <f t="shared" si="535"/>
        <v>0</v>
      </c>
      <c r="BQ412" s="25"/>
      <c r="BR412" s="26" t="str">
        <f t="shared" si="543"/>
        <v>yes3</v>
      </c>
      <c r="BS412" s="26" t="str">
        <f t="shared" si="542"/>
        <v>Int</v>
      </c>
      <c r="BT412" s="25"/>
      <c r="BU412" s="25"/>
      <c r="BV412" s="1">
        <f t="shared" si="544"/>
        <v>0</v>
      </c>
      <c r="BW412" s="1">
        <f t="shared" si="544"/>
        <v>0</v>
      </c>
      <c r="BX412" s="1">
        <f t="shared" si="544"/>
        <v>0</v>
      </c>
      <c r="BY412" s="1">
        <f t="shared" si="544"/>
        <v>0</v>
      </c>
      <c r="BZ412" s="1">
        <f t="shared" si="544"/>
        <v>0</v>
      </c>
      <c r="CA412" s="1">
        <f t="shared" si="544"/>
        <v>0</v>
      </c>
      <c r="CB412" s="1">
        <f t="shared" si="544"/>
        <v>0</v>
      </c>
      <c r="CC412" s="1">
        <f t="shared" si="544"/>
        <v>0</v>
      </c>
      <c r="CD412" s="1">
        <f t="shared" si="544"/>
        <v>0</v>
      </c>
      <c r="CE412" s="1">
        <f t="shared" si="544"/>
        <v>0</v>
      </c>
      <c r="CF412" s="1">
        <f t="shared" si="545"/>
        <v>0</v>
      </c>
      <c r="CG412" s="1">
        <f t="shared" si="545"/>
        <v>0</v>
      </c>
      <c r="CH412" s="1">
        <f t="shared" si="545"/>
        <v>0</v>
      </c>
      <c r="CI412" s="1">
        <f t="shared" si="545"/>
        <v>0</v>
      </c>
      <c r="CJ412" s="1">
        <f t="shared" si="545"/>
        <v>0</v>
      </c>
      <c r="CK412" s="1">
        <f t="shared" si="545"/>
        <v>0</v>
      </c>
      <c r="CL412" s="1">
        <f t="shared" si="545"/>
        <v>0</v>
      </c>
      <c r="CM412" s="1">
        <f t="shared" si="545"/>
        <v>0</v>
      </c>
      <c r="CN412" s="1">
        <f t="shared" si="545"/>
        <v>0</v>
      </c>
      <c r="CO412" s="1">
        <f t="shared" si="545"/>
        <v>0</v>
      </c>
      <c r="CP412" s="1">
        <f t="shared" si="546"/>
        <v>0</v>
      </c>
      <c r="CQ412" s="1">
        <f t="shared" si="546"/>
        <v>0</v>
      </c>
      <c r="CR412" s="1">
        <f t="shared" si="546"/>
        <v>0</v>
      </c>
      <c r="CS412" s="1">
        <f t="shared" si="546"/>
        <v>0</v>
      </c>
      <c r="CT412" s="1">
        <f t="shared" si="546"/>
        <v>1</v>
      </c>
      <c r="CU412" s="1">
        <f t="shared" si="546"/>
        <v>0</v>
      </c>
      <c r="CV412" s="1">
        <f t="shared" si="546"/>
        <v>0</v>
      </c>
      <c r="CW412" s="1">
        <f t="shared" si="546"/>
        <v>0</v>
      </c>
      <c r="CX412" s="1">
        <f t="shared" si="546"/>
        <v>0</v>
      </c>
      <c r="CY412" s="1">
        <f t="shared" si="546"/>
        <v>0</v>
      </c>
      <c r="CZ412" s="1">
        <f t="shared" si="547"/>
        <v>0</v>
      </c>
      <c r="DA412" s="1">
        <f t="shared" si="547"/>
        <v>0</v>
      </c>
      <c r="DB412" s="1">
        <f t="shared" si="547"/>
        <v>0</v>
      </c>
      <c r="DC412" s="1">
        <f t="shared" si="547"/>
        <v>0</v>
      </c>
      <c r="DD412" s="1">
        <f t="shared" si="547"/>
        <v>0</v>
      </c>
      <c r="DE412" s="1">
        <f t="shared" si="547"/>
        <v>0</v>
      </c>
      <c r="DF412" s="1">
        <f t="shared" si="547"/>
        <v>0</v>
      </c>
      <c r="DG412" s="1">
        <f t="shared" si="547"/>
        <v>0</v>
      </c>
      <c r="DH412" s="1">
        <f t="shared" si="547"/>
        <v>0</v>
      </c>
      <c r="DI412" s="1">
        <f t="shared" si="547"/>
        <v>0</v>
      </c>
      <c r="DJ412" s="1">
        <f t="shared" si="548"/>
        <v>0</v>
      </c>
      <c r="DK412" s="1">
        <f t="shared" si="548"/>
        <v>0</v>
      </c>
      <c r="DL412" s="1">
        <f t="shared" si="548"/>
        <v>1</v>
      </c>
      <c r="DM412" s="1">
        <f t="shared" si="548"/>
        <v>0</v>
      </c>
      <c r="DN412" s="1">
        <f t="shared" si="548"/>
        <v>0</v>
      </c>
      <c r="DO412" s="1">
        <f t="shared" si="548"/>
        <v>0</v>
      </c>
      <c r="DP412" s="25"/>
      <c r="DS412" s="26"/>
      <c r="DT412" s="26"/>
      <c r="DU412" s="142"/>
      <c r="DV412" s="26"/>
      <c r="DW412" s="48">
        <v>399</v>
      </c>
      <c r="DX412" s="26" t="str">
        <f>IFERROR(INDEX(AT$11:AT$2000,_xlfn.AGGREGATE(15,6,(ROW(AT$11:AT$2000)-ROW(AT$11)+1)/($AU$11:$AU$2000=$DY$8),ROWS(DX$11:DX412))),"")</f>
        <v/>
      </c>
      <c r="DY412" s="4" t="str">
        <f>IFERROR(INDEX(AU$11:AU$2000,_xlfn.AGGREGATE(15,6,(ROW(AU$11:AU$2000)-ROW(AU$11)+1)/($AU$11:$AU$2000=$DY$8),ROWS(DY$11:DY412))),"")</f>
        <v/>
      </c>
      <c r="DZ412" s="26" t="str">
        <f>IFERROR(INDEX(AV$11:AV$2000,_xlfn.AGGREGATE(15,6,(ROW(AV$11:AV$2000)-ROW(AV$11)+1)/($AU$11:$AU$2000=$DY$8),ROWS(DZ$11:DZ412))),"")</f>
        <v/>
      </c>
      <c r="EA412" s="26" t="str">
        <f>IFERROR(INDEX(AW$11:AW$2000,_xlfn.AGGREGATE(15,6,(ROW(AW$11:AW$2000)-ROW(AW$11)+1)/($AU$11:$AU$2000=$DY$8),ROWS(EA$11:EA412))),"")</f>
        <v/>
      </c>
      <c r="EB412" s="26" t="str">
        <f>IFERROR(INDEX(AX$11:AX$2000,_xlfn.AGGREGATE(15,6,(ROW(AX$11:AX$2000)-ROW(AX$11)+1)/($AU$11:$AU$2000=$DY$8),ROWS(EB$11:EB412))),"")</f>
        <v/>
      </c>
      <c r="EC412" s="26" t="str">
        <f>IFERROR(INDEX(AY$11:AY$2000,_xlfn.AGGREGATE(15,6,(ROW(AY$11:AY$2000)-ROW(AY$11)+1)/($AU$11:$AU$2000=$DY$8),ROWS(EC$11:EC412))),"")</f>
        <v/>
      </c>
      <c r="ED412" s="26" t="str">
        <f>IFERROR(INDEX(AZ$11:AZ$2000,_xlfn.AGGREGATE(15,6,(ROW(AZ$11:AZ$2000)-ROW(AZ$11)+1)/($AU$11:$AU$2000=$DY$8),ROWS(ED$11:ED412))),"")</f>
        <v/>
      </c>
      <c r="EE412" s="26" t="str">
        <f>IFERROR(INDEX(BA$11:BA$2000,_xlfn.AGGREGATE(15,6,(ROW(BA$11:BA$2000)-ROW(BA$11)+1)/($AU$11:$AU$2000=$DY$8),ROWS(EE$11:EE412))),"")</f>
        <v/>
      </c>
      <c r="EF412" s="26" t="str">
        <f>IFERROR(INDEX(BB$11:BB$2000,_xlfn.AGGREGATE(15,6,(ROW(BB$11:BB$2000)-ROW(BB$11)+1)/($AU$11:$AU$2000=$DY$8),ROWS(EF$11:EF412))),"")</f>
        <v/>
      </c>
      <c r="EG412" s="26" t="str">
        <f>IFERROR(INDEX(BC$11:BC$2000,_xlfn.AGGREGATE(15,6,(ROW(BC$11:BC$2000)-ROW(BC$11)+1)/($AU$11:$AU$2000=$DY$8),ROWS(EG$11:EG412))),"")</f>
        <v/>
      </c>
      <c r="EH412" s="26" t="str">
        <f>IFERROR(INDEX(BD$11:BD$2000,_xlfn.AGGREGATE(15,6,(ROW(BD$11:BD$2000)-ROW(BD$11)+1)/($AU$11:$AU$2000=$DY$8),ROWS(EH$11:EH412))),"")</f>
        <v/>
      </c>
      <c r="EI412" s="26" t="str">
        <f>IFERROR(INDEX(BE$11:BE$2000,_xlfn.AGGREGATE(15,6,(ROW(BE$11:BE$2000)-ROW(BE$11)+1)/($AU$11:$AU$2000=$DY$8),ROWS(EI$11:EI412))),"")</f>
        <v/>
      </c>
      <c r="EJ412" s="26" t="str">
        <f>IFERROR(INDEX(BF$11:BF$2000,_xlfn.AGGREGATE(15,6,(ROW(BF$11:BF$2000)-ROW(BF$11)+1)/($AU$11:$AU$2000=$DY$8),ROWS(EJ$11:EJ412))),"")</f>
        <v/>
      </c>
      <c r="EK412" s="26" t="str">
        <f>IFERROR(INDEX(BG$11:BG$2000,_xlfn.AGGREGATE(15,6,(ROW(BG$11:BG$2000)-ROW(BG$11)+1)/($AU$11:$AU$2000=$DY$8),ROWS(EK$11:EK412))),"")</f>
        <v/>
      </c>
      <c r="EL412" s="26" t="str">
        <f>IFERROR(INDEX(BH$11:BH$2000,_xlfn.AGGREGATE(15,6,(ROW(BH$11:BH$2000)-ROW(BH$11)+1)/($AU$11:$AU$2000=$DY$8),ROWS(EL$11:EL412))),"")</f>
        <v/>
      </c>
      <c r="EM412" s="26" t="str">
        <f>IFERROR(INDEX(BI$11:BI$2000,_xlfn.AGGREGATE(15,6,(ROW(BI$11:BI$2000)-ROW(BI$11)+1)/($AU$11:$AU$2000=$DY$8),ROWS(EM$11:EM412))),"")</f>
        <v/>
      </c>
      <c r="EN412" s="26" t="str">
        <f>IFERROR(INDEX(BJ$11:BJ$2000,_xlfn.AGGREGATE(15,6,(ROW(BJ$11:BJ$2000)-ROW(BJ$11)+1)/($AU$11:$AU$2000=$DY$8),ROWS(EN$11:EN412))),"")</f>
        <v/>
      </c>
      <c r="EO412" s="26" t="str">
        <f>IFERROR(INDEX(BK$11:BK$2000,_xlfn.AGGREGATE(15,6,(ROW(BK$11:BK$2000)-ROW(BK$11)+1)/($AU$11:$AU$2000=$DY$8),ROWS(EO$11:EO412))),"")</f>
        <v/>
      </c>
      <c r="EP412" s="26" t="str">
        <f>IFERROR(INDEX(BL$11:BL$2000,_xlfn.AGGREGATE(15,6,(ROW(BL$11:BL$2000)-ROW(BL$11)+1)/($AU$11:$AU$2000=$DY$8),ROWS(EP$11:EP412))),"")</f>
        <v/>
      </c>
      <c r="EQ412" s="26" t="str">
        <f>IFERROR(INDEX(BM$11:BM$2000,_xlfn.AGGREGATE(15,6,(ROW(BM$11:BM$2000)-ROW(BM$11)+1)/($AU$11:$AU$2000=$DY$8),ROWS(EQ$11:EQ412))),"")</f>
        <v/>
      </c>
      <c r="ER412" s="26" t="str">
        <f>IFERROR(INDEX(BN$11:BN$2000,_xlfn.AGGREGATE(15,6,(ROW(BN$11:BN$2000)-ROW(BN$11)+1)/($AU$11:$AU$2000=$DY$8),ROWS(ER$11:ER412))),"")</f>
        <v/>
      </c>
      <c r="ES412" s="26" t="str">
        <f>IFERROR(INDEX(BO$11:BO$2000,_xlfn.AGGREGATE(15,6,(ROW(BO$11:BO$2000)-ROW(BO$11)+1)/($AU$11:$AU$2000=$DY$8),ROWS(ES$11:ES412))),"")</f>
        <v/>
      </c>
      <c r="ET412" s="63" t="str">
        <f>IFERROR(INDEX(BP$11:BP$2000,_xlfn.AGGREGATE(15,6,(ROW(BP$11:BP$2000)-ROW(BP$11)+1)/($AU$11:$AU$2000=$DY$8),ROWS(ET$11:ET412))),"")</f>
        <v/>
      </c>
      <c r="EU412" s="25"/>
    </row>
    <row r="413" spans="14:151" x14ac:dyDescent="0.3">
      <c r="N413" s="2"/>
      <c r="O413" s="25"/>
      <c r="P413" s="25"/>
      <c r="Q413" s="25"/>
      <c r="R413" s="25"/>
      <c r="S413" s="25"/>
      <c r="T413" s="25"/>
      <c r="U413" s="25"/>
      <c r="V413" s="2"/>
      <c r="W413" s="2"/>
      <c r="X413" s="2"/>
      <c r="Y413" s="25"/>
      <c r="Z413" s="25"/>
      <c r="AA413" s="25"/>
      <c r="AB413" s="2"/>
      <c r="AC413" s="25"/>
      <c r="AD413" s="25"/>
      <c r="AE413" s="25"/>
      <c r="AF413" s="25"/>
      <c r="AG413" s="25"/>
      <c r="AH413" s="25"/>
      <c r="AI413" s="25"/>
      <c r="AJ413" s="25"/>
      <c r="AK413" s="25"/>
      <c r="AL413" s="25"/>
      <c r="AM413" s="25"/>
      <c r="AN413" s="25"/>
      <c r="AO413" s="25"/>
      <c r="AP413" s="25"/>
      <c r="AQ413" s="25"/>
      <c r="AR413" s="142"/>
      <c r="AS413" s="1">
        <v>19</v>
      </c>
      <c r="AT413" s="25" t="s">
        <v>122</v>
      </c>
      <c r="AU413" s="4" t="str">
        <f t="shared" si="526"/>
        <v>FAIL</v>
      </c>
      <c r="AV413" s="25">
        <v>1</v>
      </c>
      <c r="AW413" s="25">
        <v>2</v>
      </c>
      <c r="AX413" s="26">
        <v>2</v>
      </c>
      <c r="AY413" s="26">
        <v>2</v>
      </c>
      <c r="AZ413" s="26">
        <v>2</v>
      </c>
      <c r="BA413" s="26">
        <v>2</v>
      </c>
      <c r="BB413" s="25">
        <v>1</v>
      </c>
      <c r="BC413" s="25"/>
      <c r="BD413" s="25">
        <f t="shared" si="527"/>
        <v>227</v>
      </c>
      <c r="BE413" s="25">
        <f t="shared" si="527"/>
        <v>246</v>
      </c>
      <c r="BF413" s="25">
        <f t="shared" si="527"/>
        <v>265</v>
      </c>
      <c r="BG413" s="30">
        <f t="shared" si="541"/>
        <v>9.5</v>
      </c>
      <c r="BH413" s="25"/>
      <c r="BI413" s="138">
        <f t="shared" si="528"/>
        <v>227</v>
      </c>
      <c r="BJ413" s="138">
        <f t="shared" si="529"/>
        <v>473</v>
      </c>
      <c r="BK413" s="138">
        <f t="shared" si="530"/>
        <v>719</v>
      </c>
      <c r="BL413" s="138">
        <f t="shared" si="531"/>
        <v>965</v>
      </c>
      <c r="BM413" s="138">
        <f t="shared" si="532"/>
        <v>1211</v>
      </c>
      <c r="BN413" s="138">
        <f t="shared" si="533"/>
        <v>1457</v>
      </c>
      <c r="BO413" s="138">
        <f t="shared" si="534"/>
        <v>1684</v>
      </c>
      <c r="BP413" s="138">
        <f t="shared" si="535"/>
        <v>0</v>
      </c>
      <c r="BQ413" s="25"/>
      <c r="BR413" s="26" t="str">
        <f t="shared" si="543"/>
        <v>yes3</v>
      </c>
      <c r="BS413" s="26" t="str">
        <f t="shared" si="542"/>
        <v>Int</v>
      </c>
      <c r="BT413" s="25"/>
      <c r="BU413" s="25"/>
      <c r="BV413" s="1">
        <f t="shared" si="544"/>
        <v>0</v>
      </c>
      <c r="BW413" s="1">
        <f t="shared" si="544"/>
        <v>0</v>
      </c>
      <c r="BX413" s="1">
        <f t="shared" si="544"/>
        <v>0</v>
      </c>
      <c r="BY413" s="1">
        <f t="shared" si="544"/>
        <v>0</v>
      </c>
      <c r="BZ413" s="1">
        <f t="shared" si="544"/>
        <v>0</v>
      </c>
      <c r="CA413" s="1">
        <f t="shared" si="544"/>
        <v>0</v>
      </c>
      <c r="CB413" s="1">
        <f t="shared" si="544"/>
        <v>0</v>
      </c>
      <c r="CC413" s="1">
        <f t="shared" si="544"/>
        <v>0</v>
      </c>
      <c r="CD413" s="1">
        <f t="shared" si="544"/>
        <v>0</v>
      </c>
      <c r="CE413" s="1">
        <f t="shared" si="544"/>
        <v>0</v>
      </c>
      <c r="CF413" s="1">
        <f t="shared" si="545"/>
        <v>0</v>
      </c>
      <c r="CG413" s="1">
        <f t="shared" si="545"/>
        <v>0</v>
      </c>
      <c r="CH413" s="1">
        <f t="shared" si="545"/>
        <v>0</v>
      </c>
      <c r="CI413" s="1">
        <f t="shared" si="545"/>
        <v>0</v>
      </c>
      <c r="CJ413" s="1">
        <f t="shared" si="545"/>
        <v>0</v>
      </c>
      <c r="CK413" s="1">
        <f t="shared" si="545"/>
        <v>0</v>
      </c>
      <c r="CL413" s="1">
        <f t="shared" si="545"/>
        <v>0</v>
      </c>
      <c r="CM413" s="1">
        <f t="shared" si="545"/>
        <v>0</v>
      </c>
      <c r="CN413" s="1">
        <f t="shared" si="545"/>
        <v>0</v>
      </c>
      <c r="CO413" s="1">
        <f t="shared" si="545"/>
        <v>0</v>
      </c>
      <c r="CP413" s="1">
        <f t="shared" si="546"/>
        <v>0</v>
      </c>
      <c r="CQ413" s="1">
        <f t="shared" si="546"/>
        <v>0</v>
      </c>
      <c r="CR413" s="1">
        <f t="shared" si="546"/>
        <v>0</v>
      </c>
      <c r="CS413" s="1">
        <f t="shared" si="546"/>
        <v>0</v>
      </c>
      <c r="CT413" s="1">
        <f t="shared" si="546"/>
        <v>1</v>
      </c>
      <c r="CU413" s="1">
        <f t="shared" si="546"/>
        <v>0</v>
      </c>
      <c r="CV413" s="1">
        <f t="shared" si="546"/>
        <v>0</v>
      </c>
      <c r="CW413" s="1">
        <f t="shared" si="546"/>
        <v>0</v>
      </c>
      <c r="CX413" s="1">
        <f t="shared" si="546"/>
        <v>0</v>
      </c>
      <c r="CY413" s="1">
        <f t="shared" si="546"/>
        <v>0</v>
      </c>
      <c r="CZ413" s="1">
        <f t="shared" si="547"/>
        <v>0</v>
      </c>
      <c r="DA413" s="1">
        <f t="shared" si="547"/>
        <v>0</v>
      </c>
      <c r="DB413" s="1">
        <f t="shared" si="547"/>
        <v>0</v>
      </c>
      <c r="DC413" s="1">
        <f t="shared" si="547"/>
        <v>0</v>
      </c>
      <c r="DD413" s="1">
        <f t="shared" si="547"/>
        <v>0</v>
      </c>
      <c r="DE413" s="1">
        <f t="shared" si="547"/>
        <v>0</v>
      </c>
      <c r="DF413" s="1">
        <f t="shared" si="547"/>
        <v>0</v>
      </c>
      <c r="DG413" s="1">
        <f t="shared" si="547"/>
        <v>0</v>
      </c>
      <c r="DH413" s="1">
        <f t="shared" si="547"/>
        <v>0</v>
      </c>
      <c r="DI413" s="1">
        <f t="shared" si="547"/>
        <v>0</v>
      </c>
      <c r="DJ413" s="1">
        <f t="shared" si="548"/>
        <v>0</v>
      </c>
      <c r="DK413" s="1">
        <f t="shared" si="548"/>
        <v>0</v>
      </c>
      <c r="DL413" s="1">
        <f t="shared" si="548"/>
        <v>1</v>
      </c>
      <c r="DM413" s="1">
        <f t="shared" si="548"/>
        <v>0</v>
      </c>
      <c r="DN413" s="1">
        <f t="shared" si="548"/>
        <v>0</v>
      </c>
      <c r="DO413" s="1">
        <f t="shared" si="548"/>
        <v>0</v>
      </c>
      <c r="DP413" s="25"/>
      <c r="DS413" s="26"/>
      <c r="DT413" s="26"/>
      <c r="DU413" s="142"/>
      <c r="DV413" s="26"/>
      <c r="DW413" s="48">
        <v>400</v>
      </c>
      <c r="DX413" s="26" t="str">
        <f>IFERROR(INDEX(AT$11:AT$2000,_xlfn.AGGREGATE(15,6,(ROW(AT$11:AT$2000)-ROW(AT$11)+1)/($AU$11:$AU$2000=$DY$8),ROWS(DX$11:DX413))),"")</f>
        <v/>
      </c>
      <c r="DY413" s="4" t="str">
        <f>IFERROR(INDEX(AU$11:AU$2000,_xlfn.AGGREGATE(15,6,(ROW(AU$11:AU$2000)-ROW(AU$11)+1)/($AU$11:$AU$2000=$DY$8),ROWS(DY$11:DY413))),"")</f>
        <v/>
      </c>
      <c r="DZ413" s="26" t="str">
        <f>IFERROR(INDEX(AV$11:AV$2000,_xlfn.AGGREGATE(15,6,(ROW(AV$11:AV$2000)-ROW(AV$11)+1)/($AU$11:$AU$2000=$DY$8),ROWS(DZ$11:DZ413))),"")</f>
        <v/>
      </c>
      <c r="EA413" s="26" t="str">
        <f>IFERROR(INDEX(AW$11:AW$2000,_xlfn.AGGREGATE(15,6,(ROW(AW$11:AW$2000)-ROW(AW$11)+1)/($AU$11:$AU$2000=$DY$8),ROWS(EA$11:EA413))),"")</f>
        <v/>
      </c>
      <c r="EB413" s="26" t="str">
        <f>IFERROR(INDEX(AX$11:AX$2000,_xlfn.AGGREGATE(15,6,(ROW(AX$11:AX$2000)-ROW(AX$11)+1)/($AU$11:$AU$2000=$DY$8),ROWS(EB$11:EB413))),"")</f>
        <v/>
      </c>
      <c r="EC413" s="26" t="str">
        <f>IFERROR(INDEX(AY$11:AY$2000,_xlfn.AGGREGATE(15,6,(ROW(AY$11:AY$2000)-ROW(AY$11)+1)/($AU$11:$AU$2000=$DY$8),ROWS(EC$11:EC413))),"")</f>
        <v/>
      </c>
      <c r="ED413" s="26" t="str">
        <f>IFERROR(INDEX(AZ$11:AZ$2000,_xlfn.AGGREGATE(15,6,(ROW(AZ$11:AZ$2000)-ROW(AZ$11)+1)/($AU$11:$AU$2000=$DY$8),ROWS(ED$11:ED413))),"")</f>
        <v/>
      </c>
      <c r="EE413" s="26" t="str">
        <f>IFERROR(INDEX(BA$11:BA$2000,_xlfn.AGGREGATE(15,6,(ROW(BA$11:BA$2000)-ROW(BA$11)+1)/($AU$11:$AU$2000=$DY$8),ROWS(EE$11:EE413))),"")</f>
        <v/>
      </c>
      <c r="EF413" s="26" t="str">
        <f>IFERROR(INDEX(BB$11:BB$2000,_xlfn.AGGREGATE(15,6,(ROW(BB$11:BB$2000)-ROW(BB$11)+1)/($AU$11:$AU$2000=$DY$8),ROWS(EF$11:EF413))),"")</f>
        <v/>
      </c>
      <c r="EG413" s="26" t="str">
        <f>IFERROR(INDEX(BC$11:BC$2000,_xlfn.AGGREGATE(15,6,(ROW(BC$11:BC$2000)-ROW(BC$11)+1)/($AU$11:$AU$2000=$DY$8),ROWS(EG$11:EG413))),"")</f>
        <v/>
      </c>
      <c r="EH413" s="26" t="str">
        <f>IFERROR(INDEX(BD$11:BD$2000,_xlfn.AGGREGATE(15,6,(ROW(BD$11:BD$2000)-ROW(BD$11)+1)/($AU$11:$AU$2000=$DY$8),ROWS(EH$11:EH413))),"")</f>
        <v/>
      </c>
      <c r="EI413" s="26" t="str">
        <f>IFERROR(INDEX(BE$11:BE$2000,_xlfn.AGGREGATE(15,6,(ROW(BE$11:BE$2000)-ROW(BE$11)+1)/($AU$11:$AU$2000=$DY$8),ROWS(EI$11:EI413))),"")</f>
        <v/>
      </c>
      <c r="EJ413" s="26" t="str">
        <f>IFERROR(INDEX(BF$11:BF$2000,_xlfn.AGGREGATE(15,6,(ROW(BF$11:BF$2000)-ROW(BF$11)+1)/($AU$11:$AU$2000=$DY$8),ROWS(EJ$11:EJ413))),"")</f>
        <v/>
      </c>
      <c r="EK413" s="26" t="str">
        <f>IFERROR(INDEX(BG$11:BG$2000,_xlfn.AGGREGATE(15,6,(ROW(BG$11:BG$2000)-ROW(BG$11)+1)/($AU$11:$AU$2000=$DY$8),ROWS(EK$11:EK413))),"")</f>
        <v/>
      </c>
      <c r="EL413" s="26" t="str">
        <f>IFERROR(INDEX(BH$11:BH$2000,_xlfn.AGGREGATE(15,6,(ROW(BH$11:BH$2000)-ROW(BH$11)+1)/($AU$11:$AU$2000=$DY$8),ROWS(EL$11:EL413))),"")</f>
        <v/>
      </c>
      <c r="EM413" s="26" t="str">
        <f>IFERROR(INDEX(BI$11:BI$2000,_xlfn.AGGREGATE(15,6,(ROW(BI$11:BI$2000)-ROW(BI$11)+1)/($AU$11:$AU$2000=$DY$8),ROWS(EM$11:EM413))),"")</f>
        <v/>
      </c>
      <c r="EN413" s="26" t="str">
        <f>IFERROR(INDEX(BJ$11:BJ$2000,_xlfn.AGGREGATE(15,6,(ROW(BJ$11:BJ$2000)-ROW(BJ$11)+1)/($AU$11:$AU$2000=$DY$8),ROWS(EN$11:EN413))),"")</f>
        <v/>
      </c>
      <c r="EO413" s="26" t="str">
        <f>IFERROR(INDEX(BK$11:BK$2000,_xlfn.AGGREGATE(15,6,(ROW(BK$11:BK$2000)-ROW(BK$11)+1)/($AU$11:$AU$2000=$DY$8),ROWS(EO$11:EO413))),"")</f>
        <v/>
      </c>
      <c r="EP413" s="26" t="str">
        <f>IFERROR(INDEX(BL$11:BL$2000,_xlfn.AGGREGATE(15,6,(ROW(BL$11:BL$2000)-ROW(BL$11)+1)/($AU$11:$AU$2000=$DY$8),ROWS(EP$11:EP413))),"")</f>
        <v/>
      </c>
      <c r="EQ413" s="26" t="str">
        <f>IFERROR(INDEX(BM$11:BM$2000,_xlfn.AGGREGATE(15,6,(ROW(BM$11:BM$2000)-ROW(BM$11)+1)/($AU$11:$AU$2000=$DY$8),ROWS(EQ$11:EQ413))),"")</f>
        <v/>
      </c>
      <c r="ER413" s="26" t="str">
        <f>IFERROR(INDEX(BN$11:BN$2000,_xlfn.AGGREGATE(15,6,(ROW(BN$11:BN$2000)-ROW(BN$11)+1)/($AU$11:$AU$2000=$DY$8),ROWS(ER$11:ER413))),"")</f>
        <v/>
      </c>
      <c r="ES413" s="26" t="str">
        <f>IFERROR(INDEX(BO$11:BO$2000,_xlfn.AGGREGATE(15,6,(ROW(BO$11:BO$2000)-ROW(BO$11)+1)/($AU$11:$AU$2000=$DY$8),ROWS(ES$11:ES413))),"")</f>
        <v/>
      </c>
      <c r="ET413" s="63" t="str">
        <f>IFERROR(INDEX(BP$11:BP$2000,_xlfn.AGGREGATE(15,6,(ROW(BP$11:BP$2000)-ROW(BP$11)+1)/($AU$11:$AU$2000=$DY$8),ROWS(ET$11:ET413))),"")</f>
        <v/>
      </c>
      <c r="EU413" s="25"/>
    </row>
    <row r="414" spans="14:151" x14ac:dyDescent="0.3">
      <c r="N414" s="2"/>
      <c r="O414" s="25"/>
      <c r="P414" s="25"/>
      <c r="Q414" s="25"/>
      <c r="R414" s="25"/>
      <c r="S414" s="25"/>
      <c r="T414" s="25"/>
      <c r="U414" s="25"/>
      <c r="V414" s="2"/>
      <c r="W414" s="2"/>
      <c r="X414" s="2"/>
      <c r="Y414" s="25"/>
      <c r="Z414" s="25"/>
      <c r="AA414" s="25"/>
      <c r="AB414" s="2"/>
      <c r="AC414" s="25"/>
      <c r="AD414" s="25"/>
      <c r="AE414" s="25"/>
      <c r="AF414" s="25"/>
      <c r="AG414" s="25"/>
      <c r="AH414" s="25"/>
      <c r="AI414" s="25"/>
      <c r="AJ414" s="25"/>
      <c r="AK414" s="25"/>
      <c r="AL414" s="25"/>
      <c r="AM414" s="25"/>
      <c r="AN414" s="25"/>
      <c r="AO414" s="25"/>
      <c r="AP414" s="25"/>
      <c r="AQ414" s="25"/>
      <c r="AR414" s="142"/>
      <c r="AS414" s="1">
        <v>20</v>
      </c>
      <c r="AT414" s="25" t="s">
        <v>122</v>
      </c>
      <c r="AU414" s="4" t="str">
        <f t="shared" si="526"/>
        <v>FAIL</v>
      </c>
      <c r="AV414" s="25">
        <v>1</v>
      </c>
      <c r="AW414" s="25">
        <v>2</v>
      </c>
      <c r="AX414" s="26">
        <v>2</v>
      </c>
      <c r="AY414" s="26">
        <v>2</v>
      </c>
      <c r="AZ414" s="26">
        <v>2</v>
      </c>
      <c r="BA414" s="26">
        <v>2</v>
      </c>
      <c r="BB414" s="25">
        <v>1</v>
      </c>
      <c r="BC414" s="25"/>
      <c r="BD414" s="25">
        <f t="shared" si="527"/>
        <v>226</v>
      </c>
      <c r="BE414" s="25">
        <f t="shared" si="527"/>
        <v>246</v>
      </c>
      <c r="BF414" s="25">
        <f t="shared" si="527"/>
        <v>266</v>
      </c>
      <c r="BG414" s="30">
        <f t="shared" si="541"/>
        <v>10</v>
      </c>
      <c r="BH414" s="25"/>
      <c r="BI414" s="138">
        <f t="shared" si="528"/>
        <v>226</v>
      </c>
      <c r="BJ414" s="138">
        <f t="shared" si="529"/>
        <v>472</v>
      </c>
      <c r="BK414" s="138">
        <f t="shared" si="530"/>
        <v>718</v>
      </c>
      <c r="BL414" s="138">
        <f t="shared" si="531"/>
        <v>964</v>
      </c>
      <c r="BM414" s="138">
        <f t="shared" si="532"/>
        <v>1210</v>
      </c>
      <c r="BN414" s="138">
        <f t="shared" si="533"/>
        <v>1456</v>
      </c>
      <c r="BO414" s="138">
        <f t="shared" si="534"/>
        <v>1682</v>
      </c>
      <c r="BP414" s="138">
        <f t="shared" si="535"/>
        <v>0</v>
      </c>
      <c r="BQ414" s="25"/>
      <c r="BR414" s="26" t="str">
        <f t="shared" si="543"/>
        <v>yes3</v>
      </c>
      <c r="BS414" s="26" t="str">
        <f t="shared" si="542"/>
        <v>Int</v>
      </c>
      <c r="BT414" s="25"/>
      <c r="BU414" s="25"/>
      <c r="BV414" s="1">
        <f t="shared" si="544"/>
        <v>0</v>
      </c>
      <c r="BW414" s="1">
        <f t="shared" si="544"/>
        <v>0</v>
      </c>
      <c r="BX414" s="1">
        <f t="shared" si="544"/>
        <v>0</v>
      </c>
      <c r="BY414" s="1">
        <f t="shared" si="544"/>
        <v>0</v>
      </c>
      <c r="BZ414" s="1">
        <f t="shared" si="544"/>
        <v>0</v>
      </c>
      <c r="CA414" s="1">
        <f t="shared" si="544"/>
        <v>0</v>
      </c>
      <c r="CB414" s="1">
        <f t="shared" si="544"/>
        <v>0</v>
      </c>
      <c r="CC414" s="1">
        <f t="shared" si="544"/>
        <v>0</v>
      </c>
      <c r="CD414" s="1">
        <f t="shared" si="544"/>
        <v>0</v>
      </c>
      <c r="CE414" s="1">
        <f t="shared" si="544"/>
        <v>0</v>
      </c>
      <c r="CF414" s="1">
        <f t="shared" si="545"/>
        <v>0</v>
      </c>
      <c r="CG414" s="1">
        <f t="shared" si="545"/>
        <v>0</v>
      </c>
      <c r="CH414" s="1">
        <f t="shared" si="545"/>
        <v>0</v>
      </c>
      <c r="CI414" s="1">
        <f t="shared" si="545"/>
        <v>0</v>
      </c>
      <c r="CJ414" s="1">
        <f t="shared" si="545"/>
        <v>0</v>
      </c>
      <c r="CK414" s="1">
        <f t="shared" si="545"/>
        <v>0</v>
      </c>
      <c r="CL414" s="1">
        <f t="shared" si="545"/>
        <v>0</v>
      </c>
      <c r="CM414" s="1">
        <f t="shared" si="545"/>
        <v>0</v>
      </c>
      <c r="CN414" s="1">
        <f t="shared" si="545"/>
        <v>0</v>
      </c>
      <c r="CO414" s="1">
        <f t="shared" si="545"/>
        <v>0</v>
      </c>
      <c r="CP414" s="1">
        <f t="shared" si="546"/>
        <v>0</v>
      </c>
      <c r="CQ414" s="1">
        <f t="shared" si="546"/>
        <v>0</v>
      </c>
      <c r="CR414" s="1">
        <f t="shared" si="546"/>
        <v>0</v>
      </c>
      <c r="CS414" s="1">
        <f t="shared" si="546"/>
        <v>0</v>
      </c>
      <c r="CT414" s="1">
        <f t="shared" si="546"/>
        <v>1</v>
      </c>
      <c r="CU414" s="1">
        <f t="shared" si="546"/>
        <v>0</v>
      </c>
      <c r="CV414" s="1">
        <f t="shared" si="546"/>
        <v>0</v>
      </c>
      <c r="CW414" s="1">
        <f t="shared" si="546"/>
        <v>0</v>
      </c>
      <c r="CX414" s="1">
        <f t="shared" si="546"/>
        <v>0</v>
      </c>
      <c r="CY414" s="1">
        <f t="shared" si="546"/>
        <v>0</v>
      </c>
      <c r="CZ414" s="1">
        <f t="shared" si="547"/>
        <v>0</v>
      </c>
      <c r="DA414" s="1">
        <f t="shared" si="547"/>
        <v>0</v>
      </c>
      <c r="DB414" s="1">
        <f t="shared" si="547"/>
        <v>0</v>
      </c>
      <c r="DC414" s="1">
        <f t="shared" si="547"/>
        <v>0</v>
      </c>
      <c r="DD414" s="1">
        <f t="shared" si="547"/>
        <v>0</v>
      </c>
      <c r="DE414" s="1">
        <f t="shared" si="547"/>
        <v>0</v>
      </c>
      <c r="DF414" s="1">
        <f t="shared" si="547"/>
        <v>0</v>
      </c>
      <c r="DG414" s="1">
        <f t="shared" si="547"/>
        <v>0</v>
      </c>
      <c r="DH414" s="1">
        <f t="shared" si="547"/>
        <v>0</v>
      </c>
      <c r="DI414" s="1">
        <f t="shared" si="547"/>
        <v>0</v>
      </c>
      <c r="DJ414" s="1">
        <f t="shared" si="548"/>
        <v>0</v>
      </c>
      <c r="DK414" s="1">
        <f t="shared" si="548"/>
        <v>0</v>
      </c>
      <c r="DL414" s="1">
        <f t="shared" si="548"/>
        <v>1</v>
      </c>
      <c r="DM414" s="1">
        <f t="shared" si="548"/>
        <v>0</v>
      </c>
      <c r="DN414" s="1">
        <f t="shared" si="548"/>
        <v>0</v>
      </c>
      <c r="DO414" s="1">
        <f t="shared" si="548"/>
        <v>0</v>
      </c>
      <c r="DP414" s="25"/>
      <c r="DS414" s="26"/>
      <c r="DT414" s="26"/>
      <c r="DU414" s="142"/>
      <c r="DV414" s="26"/>
      <c r="DW414" s="48">
        <v>401</v>
      </c>
      <c r="DX414" s="26" t="str">
        <f>IFERROR(INDEX(AT$11:AT$2000,_xlfn.AGGREGATE(15,6,(ROW(AT$11:AT$2000)-ROW(AT$11)+1)/($AU$11:$AU$2000=$DY$8),ROWS(DX$11:DX414))),"")</f>
        <v/>
      </c>
      <c r="DY414" s="4" t="str">
        <f>IFERROR(INDEX(AU$11:AU$2000,_xlfn.AGGREGATE(15,6,(ROW(AU$11:AU$2000)-ROW(AU$11)+1)/($AU$11:$AU$2000=$DY$8),ROWS(DY$11:DY414))),"")</f>
        <v/>
      </c>
      <c r="DZ414" s="26" t="str">
        <f>IFERROR(INDEX(AV$11:AV$2000,_xlfn.AGGREGATE(15,6,(ROW(AV$11:AV$2000)-ROW(AV$11)+1)/($AU$11:$AU$2000=$DY$8),ROWS(DZ$11:DZ414))),"")</f>
        <v/>
      </c>
      <c r="EA414" s="26" t="str">
        <f>IFERROR(INDEX(AW$11:AW$2000,_xlfn.AGGREGATE(15,6,(ROW(AW$11:AW$2000)-ROW(AW$11)+1)/($AU$11:$AU$2000=$DY$8),ROWS(EA$11:EA414))),"")</f>
        <v/>
      </c>
      <c r="EB414" s="26" t="str">
        <f>IFERROR(INDEX(AX$11:AX$2000,_xlfn.AGGREGATE(15,6,(ROW(AX$11:AX$2000)-ROW(AX$11)+1)/($AU$11:$AU$2000=$DY$8),ROWS(EB$11:EB414))),"")</f>
        <v/>
      </c>
      <c r="EC414" s="26" t="str">
        <f>IFERROR(INDEX(AY$11:AY$2000,_xlfn.AGGREGATE(15,6,(ROW(AY$11:AY$2000)-ROW(AY$11)+1)/($AU$11:$AU$2000=$DY$8),ROWS(EC$11:EC414))),"")</f>
        <v/>
      </c>
      <c r="ED414" s="26" t="str">
        <f>IFERROR(INDEX(AZ$11:AZ$2000,_xlfn.AGGREGATE(15,6,(ROW(AZ$11:AZ$2000)-ROW(AZ$11)+1)/($AU$11:$AU$2000=$DY$8),ROWS(ED$11:ED414))),"")</f>
        <v/>
      </c>
      <c r="EE414" s="26" t="str">
        <f>IFERROR(INDEX(BA$11:BA$2000,_xlfn.AGGREGATE(15,6,(ROW(BA$11:BA$2000)-ROW(BA$11)+1)/($AU$11:$AU$2000=$DY$8),ROWS(EE$11:EE414))),"")</f>
        <v/>
      </c>
      <c r="EF414" s="26" t="str">
        <f>IFERROR(INDEX(BB$11:BB$2000,_xlfn.AGGREGATE(15,6,(ROW(BB$11:BB$2000)-ROW(BB$11)+1)/($AU$11:$AU$2000=$DY$8),ROWS(EF$11:EF414))),"")</f>
        <v/>
      </c>
      <c r="EG414" s="26" t="str">
        <f>IFERROR(INDEX(BC$11:BC$2000,_xlfn.AGGREGATE(15,6,(ROW(BC$11:BC$2000)-ROW(BC$11)+1)/($AU$11:$AU$2000=$DY$8),ROWS(EG$11:EG414))),"")</f>
        <v/>
      </c>
      <c r="EH414" s="26" t="str">
        <f>IFERROR(INDEX(BD$11:BD$2000,_xlfn.AGGREGATE(15,6,(ROW(BD$11:BD$2000)-ROW(BD$11)+1)/($AU$11:$AU$2000=$DY$8),ROWS(EH$11:EH414))),"")</f>
        <v/>
      </c>
      <c r="EI414" s="26" t="str">
        <f>IFERROR(INDEX(BE$11:BE$2000,_xlfn.AGGREGATE(15,6,(ROW(BE$11:BE$2000)-ROW(BE$11)+1)/($AU$11:$AU$2000=$DY$8),ROWS(EI$11:EI414))),"")</f>
        <v/>
      </c>
      <c r="EJ414" s="26" t="str">
        <f>IFERROR(INDEX(BF$11:BF$2000,_xlfn.AGGREGATE(15,6,(ROW(BF$11:BF$2000)-ROW(BF$11)+1)/($AU$11:$AU$2000=$DY$8),ROWS(EJ$11:EJ414))),"")</f>
        <v/>
      </c>
      <c r="EK414" s="26" t="str">
        <f>IFERROR(INDEX(BG$11:BG$2000,_xlfn.AGGREGATE(15,6,(ROW(BG$11:BG$2000)-ROW(BG$11)+1)/($AU$11:$AU$2000=$DY$8),ROWS(EK$11:EK414))),"")</f>
        <v/>
      </c>
      <c r="EL414" s="26" t="str">
        <f>IFERROR(INDEX(BH$11:BH$2000,_xlfn.AGGREGATE(15,6,(ROW(BH$11:BH$2000)-ROW(BH$11)+1)/($AU$11:$AU$2000=$DY$8),ROWS(EL$11:EL414))),"")</f>
        <v/>
      </c>
      <c r="EM414" s="26" t="str">
        <f>IFERROR(INDEX(BI$11:BI$2000,_xlfn.AGGREGATE(15,6,(ROW(BI$11:BI$2000)-ROW(BI$11)+1)/($AU$11:$AU$2000=$DY$8),ROWS(EM$11:EM414))),"")</f>
        <v/>
      </c>
      <c r="EN414" s="26" t="str">
        <f>IFERROR(INDEX(BJ$11:BJ$2000,_xlfn.AGGREGATE(15,6,(ROW(BJ$11:BJ$2000)-ROW(BJ$11)+1)/($AU$11:$AU$2000=$DY$8),ROWS(EN$11:EN414))),"")</f>
        <v/>
      </c>
      <c r="EO414" s="26" t="str">
        <f>IFERROR(INDEX(BK$11:BK$2000,_xlfn.AGGREGATE(15,6,(ROW(BK$11:BK$2000)-ROW(BK$11)+1)/($AU$11:$AU$2000=$DY$8),ROWS(EO$11:EO414))),"")</f>
        <v/>
      </c>
      <c r="EP414" s="26" t="str">
        <f>IFERROR(INDEX(BL$11:BL$2000,_xlfn.AGGREGATE(15,6,(ROW(BL$11:BL$2000)-ROW(BL$11)+1)/($AU$11:$AU$2000=$DY$8),ROWS(EP$11:EP414))),"")</f>
        <v/>
      </c>
      <c r="EQ414" s="26" t="str">
        <f>IFERROR(INDEX(BM$11:BM$2000,_xlfn.AGGREGATE(15,6,(ROW(BM$11:BM$2000)-ROW(BM$11)+1)/($AU$11:$AU$2000=$DY$8),ROWS(EQ$11:EQ414))),"")</f>
        <v/>
      </c>
      <c r="ER414" s="26" t="str">
        <f>IFERROR(INDEX(BN$11:BN$2000,_xlfn.AGGREGATE(15,6,(ROW(BN$11:BN$2000)-ROW(BN$11)+1)/($AU$11:$AU$2000=$DY$8),ROWS(ER$11:ER414))),"")</f>
        <v/>
      </c>
      <c r="ES414" s="26" t="str">
        <f>IFERROR(INDEX(BO$11:BO$2000,_xlfn.AGGREGATE(15,6,(ROW(BO$11:BO$2000)-ROW(BO$11)+1)/($AU$11:$AU$2000=$DY$8),ROWS(ES$11:ES414))),"")</f>
        <v/>
      </c>
      <c r="ET414" s="63" t="str">
        <f>IFERROR(INDEX(BP$11:BP$2000,_xlfn.AGGREGATE(15,6,(ROW(BP$11:BP$2000)-ROW(BP$11)+1)/($AU$11:$AU$2000=$DY$8),ROWS(ET$11:ET414))),"")</f>
        <v/>
      </c>
      <c r="EU414" s="25"/>
    </row>
    <row r="415" spans="14:151" x14ac:dyDescent="0.3">
      <c r="N415" s="2"/>
      <c r="O415" s="25"/>
      <c r="P415" s="25"/>
      <c r="Q415" s="25"/>
      <c r="R415" s="25"/>
      <c r="S415" s="25"/>
      <c r="T415" s="25"/>
      <c r="U415" s="25"/>
      <c r="V415" s="2"/>
      <c r="W415" s="2"/>
      <c r="X415" s="2"/>
      <c r="Y415" s="25"/>
      <c r="Z415" s="25"/>
      <c r="AA415" s="25"/>
      <c r="AB415" s="2"/>
      <c r="AC415" s="25"/>
      <c r="AD415" s="25"/>
      <c r="AE415" s="25"/>
      <c r="AF415" s="25"/>
      <c r="AG415" s="25"/>
      <c r="AH415" s="25"/>
      <c r="AI415" s="25"/>
      <c r="AJ415" s="25"/>
      <c r="AK415" s="25"/>
      <c r="AL415" s="25"/>
      <c r="AM415" s="25"/>
      <c r="AN415" s="25"/>
      <c r="AO415" s="25"/>
      <c r="AP415" s="25"/>
      <c r="AQ415" s="25"/>
      <c r="AR415" s="142"/>
      <c r="AS415" s="1">
        <v>21</v>
      </c>
      <c r="AT415" s="25" t="s">
        <v>122</v>
      </c>
      <c r="AU415" s="4" t="str">
        <f t="shared" si="526"/>
        <v>FAIL</v>
      </c>
      <c r="AV415" s="25">
        <v>1</v>
      </c>
      <c r="AW415" s="25">
        <v>2</v>
      </c>
      <c r="AX415" s="26">
        <v>2</v>
      </c>
      <c r="AY415" s="26">
        <v>2</v>
      </c>
      <c r="AZ415" s="26">
        <v>2</v>
      </c>
      <c r="BA415" s="26">
        <v>2</v>
      </c>
      <c r="BB415" s="25">
        <v>1</v>
      </c>
      <c r="BC415" s="25"/>
      <c r="BD415" s="25">
        <f t="shared" si="527"/>
        <v>225</v>
      </c>
      <c r="BE415" s="25">
        <f t="shared" si="527"/>
        <v>246</v>
      </c>
      <c r="BF415" s="25">
        <f t="shared" si="527"/>
        <v>267</v>
      </c>
      <c r="BG415" s="30">
        <f t="shared" si="541"/>
        <v>10.5</v>
      </c>
      <c r="BH415" s="25"/>
      <c r="BI415" s="138">
        <f t="shared" si="528"/>
        <v>225</v>
      </c>
      <c r="BJ415" s="138">
        <f t="shared" si="529"/>
        <v>471</v>
      </c>
      <c r="BK415" s="138">
        <f t="shared" si="530"/>
        <v>717</v>
      </c>
      <c r="BL415" s="138">
        <f t="shared" si="531"/>
        <v>963</v>
      </c>
      <c r="BM415" s="138">
        <f t="shared" si="532"/>
        <v>1209</v>
      </c>
      <c r="BN415" s="138">
        <f t="shared" si="533"/>
        <v>1455</v>
      </c>
      <c r="BO415" s="138">
        <f t="shared" si="534"/>
        <v>1680</v>
      </c>
      <c r="BP415" s="138">
        <f t="shared" si="535"/>
        <v>0</v>
      </c>
      <c r="BQ415" s="25"/>
      <c r="BR415" s="26" t="str">
        <f t="shared" si="543"/>
        <v>no</v>
      </c>
      <c r="BS415" s="26" t="str">
        <f t="shared" si="542"/>
        <v>Int</v>
      </c>
      <c r="BT415" s="25"/>
      <c r="BU415" s="25"/>
      <c r="BV415" s="1">
        <f t="shared" ref="BV415:CE424" si="549">IF(BV$3=0,0,IF(AND(ABS($BI415-BV$3)&gt;PostVertTotTol,ABS($BJ415-BV$3)&gt;PostVertTotTol,ABS($BK415-BV$3)&gt;PostVertTotTol,ABS($BL415-BV$3)&gt;PostVertTotTol,ABS($BM415-BV$3)&gt;PostVertTotTol,ABS($BN415-BV$3)&gt;PostVertTotTol,ABS($BO415-BV$3)&gt;PostVertTotTol,ABS($BP415-BV$3)&gt;PostVertTotTol),0,1))</f>
        <v>0</v>
      </c>
      <c r="BW415" s="1">
        <f t="shared" si="549"/>
        <v>0</v>
      </c>
      <c r="BX415" s="1">
        <f t="shared" si="549"/>
        <v>0</v>
      </c>
      <c r="BY415" s="1">
        <f t="shared" si="549"/>
        <v>0</v>
      </c>
      <c r="BZ415" s="1">
        <f t="shared" si="549"/>
        <v>0</v>
      </c>
      <c r="CA415" s="1">
        <f t="shared" si="549"/>
        <v>0</v>
      </c>
      <c r="CB415" s="1">
        <f t="shared" si="549"/>
        <v>0</v>
      </c>
      <c r="CC415" s="1">
        <f t="shared" si="549"/>
        <v>0</v>
      </c>
      <c r="CD415" s="1">
        <f t="shared" si="549"/>
        <v>0</v>
      </c>
      <c r="CE415" s="1">
        <f t="shared" si="549"/>
        <v>0</v>
      </c>
      <c r="CF415" s="1">
        <f t="shared" ref="CF415:CO424" si="550">IF(CF$3=0,0,IF(AND(ABS($BI415-CF$3)&gt;PostVertTotTol,ABS($BJ415-CF$3)&gt;PostVertTotTol,ABS($BK415-CF$3)&gt;PostVertTotTol,ABS($BL415-CF$3)&gt;PostVertTotTol,ABS($BM415-CF$3)&gt;PostVertTotTol,ABS($BN415-CF$3)&gt;PostVertTotTol,ABS($BO415-CF$3)&gt;PostVertTotTol,ABS($BP415-CF$3)&gt;PostVertTotTol),0,1))</f>
        <v>0</v>
      </c>
      <c r="CG415" s="1">
        <f t="shared" si="550"/>
        <v>0</v>
      </c>
      <c r="CH415" s="1">
        <f t="shared" si="550"/>
        <v>0</v>
      </c>
      <c r="CI415" s="1">
        <f t="shared" si="550"/>
        <v>0</v>
      </c>
      <c r="CJ415" s="1">
        <f t="shared" si="550"/>
        <v>0</v>
      </c>
      <c r="CK415" s="1">
        <f t="shared" si="550"/>
        <v>0</v>
      </c>
      <c r="CL415" s="1">
        <f t="shared" si="550"/>
        <v>0</v>
      </c>
      <c r="CM415" s="1">
        <f t="shared" si="550"/>
        <v>0</v>
      </c>
      <c r="CN415" s="1">
        <f t="shared" si="550"/>
        <v>0</v>
      </c>
      <c r="CO415" s="1">
        <f t="shared" si="550"/>
        <v>0</v>
      </c>
      <c r="CP415" s="1">
        <f t="shared" ref="CP415:CY424" si="551">IF(CP$3=0,0,IF(AND(ABS($BI415-CP$3)&gt;PostVertTotTol,ABS($BJ415-CP$3)&gt;PostVertTotTol,ABS($BK415-CP$3)&gt;PostVertTotTol,ABS($BL415-CP$3)&gt;PostVertTotTol,ABS($BM415-CP$3)&gt;PostVertTotTol,ABS($BN415-CP$3)&gt;PostVertTotTol,ABS($BO415-CP$3)&gt;PostVertTotTol,ABS($BP415-CP$3)&gt;PostVertTotTol),0,1))</f>
        <v>0</v>
      </c>
      <c r="CQ415" s="1">
        <f t="shared" si="551"/>
        <v>0</v>
      </c>
      <c r="CR415" s="1">
        <f t="shared" si="551"/>
        <v>0</v>
      </c>
      <c r="CS415" s="1">
        <f t="shared" si="551"/>
        <v>0</v>
      </c>
      <c r="CT415" s="1">
        <f t="shared" si="551"/>
        <v>1</v>
      </c>
      <c r="CU415" s="1">
        <f t="shared" si="551"/>
        <v>0</v>
      </c>
      <c r="CV415" s="1">
        <f t="shared" si="551"/>
        <v>0</v>
      </c>
      <c r="CW415" s="1">
        <f t="shared" si="551"/>
        <v>0</v>
      </c>
      <c r="CX415" s="1">
        <f t="shared" si="551"/>
        <v>0</v>
      </c>
      <c r="CY415" s="1">
        <f t="shared" si="551"/>
        <v>0</v>
      </c>
      <c r="CZ415" s="1">
        <f t="shared" ref="CZ415:DI424" si="552">IF(CZ$3=0,0,IF(AND(ABS($BI415-CZ$3)&gt;PostVertTotTol,ABS($BJ415-CZ$3)&gt;PostVertTotTol,ABS($BK415-CZ$3)&gt;PostVertTotTol,ABS($BL415-CZ$3)&gt;PostVertTotTol,ABS($BM415-CZ$3)&gt;PostVertTotTol,ABS($BN415-CZ$3)&gt;PostVertTotTol,ABS($BO415-CZ$3)&gt;PostVertTotTol,ABS($BP415-CZ$3)&gt;PostVertTotTol),0,1))</f>
        <v>1</v>
      </c>
      <c r="DA415" s="1">
        <f t="shared" si="552"/>
        <v>0</v>
      </c>
      <c r="DB415" s="1">
        <f t="shared" si="552"/>
        <v>0</v>
      </c>
      <c r="DC415" s="1">
        <f t="shared" si="552"/>
        <v>0</v>
      </c>
      <c r="DD415" s="1">
        <f t="shared" si="552"/>
        <v>0</v>
      </c>
      <c r="DE415" s="1">
        <f t="shared" si="552"/>
        <v>0</v>
      </c>
      <c r="DF415" s="1">
        <f t="shared" si="552"/>
        <v>0</v>
      </c>
      <c r="DG415" s="1">
        <f t="shared" si="552"/>
        <v>0</v>
      </c>
      <c r="DH415" s="1">
        <f t="shared" si="552"/>
        <v>0</v>
      </c>
      <c r="DI415" s="1">
        <f t="shared" si="552"/>
        <v>0</v>
      </c>
      <c r="DJ415" s="1">
        <f t="shared" ref="DJ415:DO424" si="553">IF(DJ$3=0,0,IF(AND(ABS($BI415-DJ$3)&gt;PostVertTotTol,ABS($BJ415-DJ$3)&gt;PostVertTotTol,ABS($BK415-DJ$3)&gt;PostVertTotTol,ABS($BL415-DJ$3)&gt;PostVertTotTol,ABS($BM415-DJ$3)&gt;PostVertTotTol,ABS($BN415-DJ$3)&gt;PostVertTotTol,ABS($BO415-DJ$3)&gt;PostVertTotTol,ABS($BP415-DJ$3)&gt;PostVertTotTol),0,1))</f>
        <v>0</v>
      </c>
      <c r="DK415" s="1">
        <f t="shared" si="553"/>
        <v>0</v>
      </c>
      <c r="DL415" s="1">
        <f t="shared" si="553"/>
        <v>1</v>
      </c>
      <c r="DM415" s="1">
        <f t="shared" si="553"/>
        <v>0</v>
      </c>
      <c r="DN415" s="1">
        <f t="shared" si="553"/>
        <v>0</v>
      </c>
      <c r="DO415" s="1">
        <f t="shared" si="553"/>
        <v>0</v>
      </c>
      <c r="DP415" s="25"/>
      <c r="DS415" s="26"/>
      <c r="DT415" s="26"/>
      <c r="DU415" s="142"/>
      <c r="DV415" s="26"/>
      <c r="DW415" s="48">
        <v>402</v>
      </c>
      <c r="DX415" s="26" t="str">
        <f>IFERROR(INDEX(AT$11:AT$2000,_xlfn.AGGREGATE(15,6,(ROW(AT$11:AT$2000)-ROW(AT$11)+1)/($AU$11:$AU$2000=$DY$8),ROWS(DX$11:DX415))),"")</f>
        <v/>
      </c>
      <c r="DY415" s="4" t="str">
        <f>IFERROR(INDEX(AU$11:AU$2000,_xlfn.AGGREGATE(15,6,(ROW(AU$11:AU$2000)-ROW(AU$11)+1)/($AU$11:$AU$2000=$DY$8),ROWS(DY$11:DY415))),"")</f>
        <v/>
      </c>
      <c r="DZ415" s="26" t="str">
        <f>IFERROR(INDEX(AV$11:AV$2000,_xlfn.AGGREGATE(15,6,(ROW(AV$11:AV$2000)-ROW(AV$11)+1)/($AU$11:$AU$2000=$DY$8),ROWS(DZ$11:DZ415))),"")</f>
        <v/>
      </c>
      <c r="EA415" s="26" t="str">
        <f>IFERROR(INDEX(AW$11:AW$2000,_xlfn.AGGREGATE(15,6,(ROW(AW$11:AW$2000)-ROW(AW$11)+1)/($AU$11:$AU$2000=$DY$8),ROWS(EA$11:EA415))),"")</f>
        <v/>
      </c>
      <c r="EB415" s="26" t="str">
        <f>IFERROR(INDEX(AX$11:AX$2000,_xlfn.AGGREGATE(15,6,(ROW(AX$11:AX$2000)-ROW(AX$11)+1)/($AU$11:$AU$2000=$DY$8),ROWS(EB$11:EB415))),"")</f>
        <v/>
      </c>
      <c r="EC415" s="26" t="str">
        <f>IFERROR(INDEX(AY$11:AY$2000,_xlfn.AGGREGATE(15,6,(ROW(AY$11:AY$2000)-ROW(AY$11)+1)/($AU$11:$AU$2000=$DY$8),ROWS(EC$11:EC415))),"")</f>
        <v/>
      </c>
      <c r="ED415" s="26" t="str">
        <f>IFERROR(INDEX(AZ$11:AZ$2000,_xlfn.AGGREGATE(15,6,(ROW(AZ$11:AZ$2000)-ROW(AZ$11)+1)/($AU$11:$AU$2000=$DY$8),ROWS(ED$11:ED415))),"")</f>
        <v/>
      </c>
      <c r="EE415" s="26" t="str">
        <f>IFERROR(INDEX(BA$11:BA$2000,_xlfn.AGGREGATE(15,6,(ROW(BA$11:BA$2000)-ROW(BA$11)+1)/($AU$11:$AU$2000=$DY$8),ROWS(EE$11:EE415))),"")</f>
        <v/>
      </c>
      <c r="EF415" s="26" t="str">
        <f>IFERROR(INDEX(BB$11:BB$2000,_xlfn.AGGREGATE(15,6,(ROW(BB$11:BB$2000)-ROW(BB$11)+1)/($AU$11:$AU$2000=$DY$8),ROWS(EF$11:EF415))),"")</f>
        <v/>
      </c>
      <c r="EG415" s="26" t="str">
        <f>IFERROR(INDEX(BC$11:BC$2000,_xlfn.AGGREGATE(15,6,(ROW(BC$11:BC$2000)-ROW(BC$11)+1)/($AU$11:$AU$2000=$DY$8),ROWS(EG$11:EG415))),"")</f>
        <v/>
      </c>
      <c r="EH415" s="26" t="str">
        <f>IFERROR(INDEX(BD$11:BD$2000,_xlfn.AGGREGATE(15,6,(ROW(BD$11:BD$2000)-ROW(BD$11)+1)/($AU$11:$AU$2000=$DY$8),ROWS(EH$11:EH415))),"")</f>
        <v/>
      </c>
      <c r="EI415" s="26" t="str">
        <f>IFERROR(INDEX(BE$11:BE$2000,_xlfn.AGGREGATE(15,6,(ROW(BE$11:BE$2000)-ROW(BE$11)+1)/($AU$11:$AU$2000=$DY$8),ROWS(EI$11:EI415))),"")</f>
        <v/>
      </c>
      <c r="EJ415" s="26" t="str">
        <f>IFERROR(INDEX(BF$11:BF$2000,_xlfn.AGGREGATE(15,6,(ROW(BF$11:BF$2000)-ROW(BF$11)+1)/($AU$11:$AU$2000=$DY$8),ROWS(EJ$11:EJ415))),"")</f>
        <v/>
      </c>
      <c r="EK415" s="26" t="str">
        <f>IFERROR(INDEX(BG$11:BG$2000,_xlfn.AGGREGATE(15,6,(ROW(BG$11:BG$2000)-ROW(BG$11)+1)/($AU$11:$AU$2000=$DY$8),ROWS(EK$11:EK415))),"")</f>
        <v/>
      </c>
      <c r="EL415" s="26" t="str">
        <f>IFERROR(INDEX(BH$11:BH$2000,_xlfn.AGGREGATE(15,6,(ROW(BH$11:BH$2000)-ROW(BH$11)+1)/($AU$11:$AU$2000=$DY$8),ROWS(EL$11:EL415))),"")</f>
        <v/>
      </c>
      <c r="EM415" s="26" t="str">
        <f>IFERROR(INDEX(BI$11:BI$2000,_xlfn.AGGREGATE(15,6,(ROW(BI$11:BI$2000)-ROW(BI$11)+1)/($AU$11:$AU$2000=$DY$8),ROWS(EM$11:EM415))),"")</f>
        <v/>
      </c>
      <c r="EN415" s="26" t="str">
        <f>IFERROR(INDEX(BJ$11:BJ$2000,_xlfn.AGGREGATE(15,6,(ROW(BJ$11:BJ$2000)-ROW(BJ$11)+1)/($AU$11:$AU$2000=$DY$8),ROWS(EN$11:EN415))),"")</f>
        <v/>
      </c>
      <c r="EO415" s="26" t="str">
        <f>IFERROR(INDEX(BK$11:BK$2000,_xlfn.AGGREGATE(15,6,(ROW(BK$11:BK$2000)-ROW(BK$11)+1)/($AU$11:$AU$2000=$DY$8),ROWS(EO$11:EO415))),"")</f>
        <v/>
      </c>
      <c r="EP415" s="26" t="str">
        <f>IFERROR(INDEX(BL$11:BL$2000,_xlfn.AGGREGATE(15,6,(ROW(BL$11:BL$2000)-ROW(BL$11)+1)/($AU$11:$AU$2000=$DY$8),ROWS(EP$11:EP415))),"")</f>
        <v/>
      </c>
      <c r="EQ415" s="26" t="str">
        <f>IFERROR(INDEX(BM$11:BM$2000,_xlfn.AGGREGATE(15,6,(ROW(BM$11:BM$2000)-ROW(BM$11)+1)/($AU$11:$AU$2000=$DY$8),ROWS(EQ$11:EQ415))),"")</f>
        <v/>
      </c>
      <c r="ER415" s="26" t="str">
        <f>IFERROR(INDEX(BN$11:BN$2000,_xlfn.AGGREGATE(15,6,(ROW(BN$11:BN$2000)-ROW(BN$11)+1)/($AU$11:$AU$2000=$DY$8),ROWS(ER$11:ER415))),"")</f>
        <v/>
      </c>
      <c r="ES415" s="26" t="str">
        <f>IFERROR(INDEX(BO$11:BO$2000,_xlfn.AGGREGATE(15,6,(ROW(BO$11:BO$2000)-ROW(BO$11)+1)/($AU$11:$AU$2000=$DY$8),ROWS(ES$11:ES415))),"")</f>
        <v/>
      </c>
      <c r="ET415" s="63" t="str">
        <f>IFERROR(INDEX(BP$11:BP$2000,_xlfn.AGGREGATE(15,6,(ROW(BP$11:BP$2000)-ROW(BP$11)+1)/($AU$11:$AU$2000=$DY$8),ROWS(ET$11:ET415))),"")</f>
        <v/>
      </c>
      <c r="EU415" s="25"/>
    </row>
    <row r="416" spans="14:151" x14ac:dyDescent="0.3">
      <c r="N416" s="2"/>
      <c r="O416" s="25"/>
      <c r="P416" s="25"/>
      <c r="Q416" s="25"/>
      <c r="R416" s="25"/>
      <c r="S416" s="25"/>
      <c r="T416" s="25"/>
      <c r="U416" s="25"/>
      <c r="V416" s="2"/>
      <c r="W416" s="2"/>
      <c r="X416" s="2"/>
      <c r="Y416" s="25"/>
      <c r="Z416" s="25"/>
      <c r="AA416" s="25"/>
      <c r="AB416" s="2"/>
      <c r="AC416" s="25"/>
      <c r="AD416" s="25"/>
      <c r="AE416" s="25"/>
      <c r="AF416" s="25"/>
      <c r="AG416" s="25"/>
      <c r="AH416" s="25"/>
      <c r="AI416" s="25"/>
      <c r="AJ416" s="25"/>
      <c r="AK416" s="25"/>
      <c r="AL416" s="25"/>
      <c r="AM416" s="25"/>
      <c r="AN416" s="25"/>
      <c r="AO416" s="25"/>
      <c r="AP416" s="25"/>
      <c r="AQ416" s="25"/>
      <c r="AR416" s="142"/>
      <c r="AS416" s="1">
        <v>22</v>
      </c>
      <c r="AT416" s="25" t="s">
        <v>122</v>
      </c>
      <c r="AU416" s="4" t="str">
        <f t="shared" si="526"/>
        <v>FAIL</v>
      </c>
      <c r="AV416" s="25">
        <v>1</v>
      </c>
      <c r="AW416" s="25">
        <v>2</v>
      </c>
      <c r="AX416" s="26">
        <v>2</v>
      </c>
      <c r="AY416" s="26">
        <v>2</v>
      </c>
      <c r="AZ416" s="26">
        <v>2</v>
      </c>
      <c r="BA416" s="26">
        <v>2</v>
      </c>
      <c r="BB416" s="25">
        <v>1</v>
      </c>
      <c r="BC416" s="25"/>
      <c r="BD416" s="25">
        <f t="shared" si="527"/>
        <v>224</v>
      </c>
      <c r="BE416" s="25">
        <f t="shared" si="527"/>
        <v>246</v>
      </c>
      <c r="BF416" s="25">
        <f t="shared" si="527"/>
        <v>268</v>
      </c>
      <c r="BG416" s="30">
        <f t="shared" si="541"/>
        <v>11</v>
      </c>
      <c r="BH416" s="25"/>
      <c r="BI416" s="138">
        <f t="shared" si="528"/>
        <v>224</v>
      </c>
      <c r="BJ416" s="138">
        <f t="shared" si="529"/>
        <v>470</v>
      </c>
      <c r="BK416" s="138">
        <f t="shared" si="530"/>
        <v>716</v>
      </c>
      <c r="BL416" s="138">
        <f t="shared" si="531"/>
        <v>962</v>
      </c>
      <c r="BM416" s="138">
        <f t="shared" si="532"/>
        <v>1208</v>
      </c>
      <c r="BN416" s="138">
        <f t="shared" si="533"/>
        <v>1454</v>
      </c>
      <c r="BO416" s="138">
        <f t="shared" si="534"/>
        <v>1678</v>
      </c>
      <c r="BP416" s="138">
        <f t="shared" si="535"/>
        <v>0</v>
      </c>
      <c r="BQ416" s="25"/>
      <c r="BR416" s="26" t="str">
        <f t="shared" si="543"/>
        <v>no</v>
      </c>
      <c r="BS416" s="26" t="str">
        <f t="shared" si="542"/>
        <v>Int</v>
      </c>
      <c r="BT416" s="25"/>
      <c r="BU416" s="25"/>
      <c r="BV416" s="1">
        <f t="shared" si="549"/>
        <v>0</v>
      </c>
      <c r="BW416" s="1">
        <f t="shared" si="549"/>
        <v>0</v>
      </c>
      <c r="BX416" s="1">
        <f t="shared" si="549"/>
        <v>0</v>
      </c>
      <c r="BY416" s="1">
        <f t="shared" si="549"/>
        <v>0</v>
      </c>
      <c r="BZ416" s="1">
        <f t="shared" si="549"/>
        <v>0</v>
      </c>
      <c r="CA416" s="1">
        <f t="shared" si="549"/>
        <v>0</v>
      </c>
      <c r="CB416" s="1">
        <f t="shared" si="549"/>
        <v>0</v>
      </c>
      <c r="CC416" s="1">
        <f t="shared" si="549"/>
        <v>0</v>
      </c>
      <c r="CD416" s="1">
        <f t="shared" si="549"/>
        <v>0</v>
      </c>
      <c r="CE416" s="1">
        <f t="shared" si="549"/>
        <v>0</v>
      </c>
      <c r="CF416" s="1">
        <f t="shared" si="550"/>
        <v>0</v>
      </c>
      <c r="CG416" s="1">
        <f t="shared" si="550"/>
        <v>0</v>
      </c>
      <c r="CH416" s="1">
        <f t="shared" si="550"/>
        <v>0</v>
      </c>
      <c r="CI416" s="1">
        <f t="shared" si="550"/>
        <v>0</v>
      </c>
      <c r="CJ416" s="1">
        <f t="shared" si="550"/>
        <v>0</v>
      </c>
      <c r="CK416" s="1">
        <f t="shared" si="550"/>
        <v>0</v>
      </c>
      <c r="CL416" s="1">
        <f t="shared" si="550"/>
        <v>0</v>
      </c>
      <c r="CM416" s="1">
        <f t="shared" si="550"/>
        <v>0</v>
      </c>
      <c r="CN416" s="1">
        <f t="shared" si="550"/>
        <v>0</v>
      </c>
      <c r="CO416" s="1">
        <f t="shared" si="550"/>
        <v>0</v>
      </c>
      <c r="CP416" s="1">
        <f t="shared" si="551"/>
        <v>0</v>
      </c>
      <c r="CQ416" s="1">
        <f t="shared" si="551"/>
        <v>0</v>
      </c>
      <c r="CR416" s="1">
        <f t="shared" si="551"/>
        <v>0</v>
      </c>
      <c r="CS416" s="1">
        <f t="shared" si="551"/>
        <v>0</v>
      </c>
      <c r="CT416" s="1">
        <f t="shared" si="551"/>
        <v>1</v>
      </c>
      <c r="CU416" s="1">
        <f t="shared" si="551"/>
        <v>0</v>
      </c>
      <c r="CV416" s="1">
        <f t="shared" si="551"/>
        <v>0</v>
      </c>
      <c r="CW416" s="1">
        <f t="shared" si="551"/>
        <v>0</v>
      </c>
      <c r="CX416" s="1">
        <f t="shared" si="551"/>
        <v>0</v>
      </c>
      <c r="CY416" s="1">
        <f t="shared" si="551"/>
        <v>0</v>
      </c>
      <c r="CZ416" s="1">
        <f t="shared" si="552"/>
        <v>1</v>
      </c>
      <c r="DA416" s="1">
        <f t="shared" si="552"/>
        <v>0</v>
      </c>
      <c r="DB416" s="1">
        <f t="shared" si="552"/>
        <v>0</v>
      </c>
      <c r="DC416" s="1">
        <f t="shared" si="552"/>
        <v>0</v>
      </c>
      <c r="DD416" s="1">
        <f t="shared" si="552"/>
        <v>0</v>
      </c>
      <c r="DE416" s="1">
        <f t="shared" si="552"/>
        <v>0</v>
      </c>
      <c r="DF416" s="1">
        <f t="shared" si="552"/>
        <v>0</v>
      </c>
      <c r="DG416" s="1">
        <f t="shared" si="552"/>
        <v>0</v>
      </c>
      <c r="DH416" s="1">
        <f t="shared" si="552"/>
        <v>0</v>
      </c>
      <c r="DI416" s="1">
        <f t="shared" si="552"/>
        <v>0</v>
      </c>
      <c r="DJ416" s="1">
        <f t="shared" si="553"/>
        <v>0</v>
      </c>
      <c r="DK416" s="1">
        <f t="shared" si="553"/>
        <v>0</v>
      </c>
      <c r="DL416" s="1">
        <f t="shared" si="553"/>
        <v>1</v>
      </c>
      <c r="DM416" s="1">
        <f t="shared" si="553"/>
        <v>0</v>
      </c>
      <c r="DN416" s="1">
        <f t="shared" si="553"/>
        <v>0</v>
      </c>
      <c r="DO416" s="1">
        <f t="shared" si="553"/>
        <v>0</v>
      </c>
      <c r="DP416" s="25"/>
      <c r="DS416" s="26"/>
      <c r="DT416" s="26"/>
      <c r="DU416" s="142"/>
      <c r="DV416" s="26"/>
      <c r="DW416" s="48">
        <v>403</v>
      </c>
      <c r="DX416" s="26" t="str">
        <f>IFERROR(INDEX(AT$11:AT$2000,_xlfn.AGGREGATE(15,6,(ROW(AT$11:AT$2000)-ROW(AT$11)+1)/($AU$11:$AU$2000=$DY$8),ROWS(DX$11:DX416))),"")</f>
        <v/>
      </c>
      <c r="DY416" s="4" t="str">
        <f>IFERROR(INDEX(AU$11:AU$2000,_xlfn.AGGREGATE(15,6,(ROW(AU$11:AU$2000)-ROW(AU$11)+1)/($AU$11:$AU$2000=$DY$8),ROWS(DY$11:DY416))),"")</f>
        <v/>
      </c>
      <c r="DZ416" s="26" t="str">
        <f>IFERROR(INDEX(AV$11:AV$2000,_xlfn.AGGREGATE(15,6,(ROW(AV$11:AV$2000)-ROW(AV$11)+1)/($AU$11:$AU$2000=$DY$8),ROWS(DZ$11:DZ416))),"")</f>
        <v/>
      </c>
      <c r="EA416" s="26" t="str">
        <f>IFERROR(INDEX(AW$11:AW$2000,_xlfn.AGGREGATE(15,6,(ROW(AW$11:AW$2000)-ROW(AW$11)+1)/($AU$11:$AU$2000=$DY$8),ROWS(EA$11:EA416))),"")</f>
        <v/>
      </c>
      <c r="EB416" s="26" t="str">
        <f>IFERROR(INDEX(AX$11:AX$2000,_xlfn.AGGREGATE(15,6,(ROW(AX$11:AX$2000)-ROW(AX$11)+1)/($AU$11:$AU$2000=$DY$8),ROWS(EB$11:EB416))),"")</f>
        <v/>
      </c>
      <c r="EC416" s="26" t="str">
        <f>IFERROR(INDEX(AY$11:AY$2000,_xlfn.AGGREGATE(15,6,(ROW(AY$11:AY$2000)-ROW(AY$11)+1)/($AU$11:$AU$2000=$DY$8),ROWS(EC$11:EC416))),"")</f>
        <v/>
      </c>
      <c r="ED416" s="26" t="str">
        <f>IFERROR(INDEX(AZ$11:AZ$2000,_xlfn.AGGREGATE(15,6,(ROW(AZ$11:AZ$2000)-ROW(AZ$11)+1)/($AU$11:$AU$2000=$DY$8),ROWS(ED$11:ED416))),"")</f>
        <v/>
      </c>
      <c r="EE416" s="26" t="str">
        <f>IFERROR(INDEX(BA$11:BA$2000,_xlfn.AGGREGATE(15,6,(ROW(BA$11:BA$2000)-ROW(BA$11)+1)/($AU$11:$AU$2000=$DY$8),ROWS(EE$11:EE416))),"")</f>
        <v/>
      </c>
      <c r="EF416" s="26" t="str">
        <f>IFERROR(INDEX(BB$11:BB$2000,_xlfn.AGGREGATE(15,6,(ROW(BB$11:BB$2000)-ROW(BB$11)+1)/($AU$11:$AU$2000=$DY$8),ROWS(EF$11:EF416))),"")</f>
        <v/>
      </c>
      <c r="EG416" s="26" t="str">
        <f>IFERROR(INDEX(BC$11:BC$2000,_xlfn.AGGREGATE(15,6,(ROW(BC$11:BC$2000)-ROW(BC$11)+1)/($AU$11:$AU$2000=$DY$8),ROWS(EG$11:EG416))),"")</f>
        <v/>
      </c>
      <c r="EH416" s="26" t="str">
        <f>IFERROR(INDEX(BD$11:BD$2000,_xlfn.AGGREGATE(15,6,(ROW(BD$11:BD$2000)-ROW(BD$11)+1)/($AU$11:$AU$2000=$DY$8),ROWS(EH$11:EH416))),"")</f>
        <v/>
      </c>
      <c r="EI416" s="26" t="str">
        <f>IFERROR(INDEX(BE$11:BE$2000,_xlfn.AGGREGATE(15,6,(ROW(BE$11:BE$2000)-ROW(BE$11)+1)/($AU$11:$AU$2000=$DY$8),ROWS(EI$11:EI416))),"")</f>
        <v/>
      </c>
      <c r="EJ416" s="26" t="str">
        <f>IFERROR(INDEX(BF$11:BF$2000,_xlfn.AGGREGATE(15,6,(ROW(BF$11:BF$2000)-ROW(BF$11)+1)/($AU$11:$AU$2000=$DY$8),ROWS(EJ$11:EJ416))),"")</f>
        <v/>
      </c>
      <c r="EK416" s="26" t="str">
        <f>IFERROR(INDEX(BG$11:BG$2000,_xlfn.AGGREGATE(15,6,(ROW(BG$11:BG$2000)-ROW(BG$11)+1)/($AU$11:$AU$2000=$DY$8),ROWS(EK$11:EK416))),"")</f>
        <v/>
      </c>
      <c r="EL416" s="26" t="str">
        <f>IFERROR(INDEX(BH$11:BH$2000,_xlfn.AGGREGATE(15,6,(ROW(BH$11:BH$2000)-ROW(BH$11)+1)/($AU$11:$AU$2000=$DY$8),ROWS(EL$11:EL416))),"")</f>
        <v/>
      </c>
      <c r="EM416" s="26" t="str">
        <f>IFERROR(INDEX(BI$11:BI$2000,_xlfn.AGGREGATE(15,6,(ROW(BI$11:BI$2000)-ROW(BI$11)+1)/($AU$11:$AU$2000=$DY$8),ROWS(EM$11:EM416))),"")</f>
        <v/>
      </c>
      <c r="EN416" s="26" t="str">
        <f>IFERROR(INDEX(BJ$11:BJ$2000,_xlfn.AGGREGATE(15,6,(ROW(BJ$11:BJ$2000)-ROW(BJ$11)+1)/($AU$11:$AU$2000=$DY$8),ROWS(EN$11:EN416))),"")</f>
        <v/>
      </c>
      <c r="EO416" s="26" t="str">
        <f>IFERROR(INDEX(BK$11:BK$2000,_xlfn.AGGREGATE(15,6,(ROW(BK$11:BK$2000)-ROW(BK$11)+1)/($AU$11:$AU$2000=$DY$8),ROWS(EO$11:EO416))),"")</f>
        <v/>
      </c>
      <c r="EP416" s="26" t="str">
        <f>IFERROR(INDEX(BL$11:BL$2000,_xlfn.AGGREGATE(15,6,(ROW(BL$11:BL$2000)-ROW(BL$11)+1)/($AU$11:$AU$2000=$DY$8),ROWS(EP$11:EP416))),"")</f>
        <v/>
      </c>
      <c r="EQ416" s="26" t="str">
        <f>IFERROR(INDEX(BM$11:BM$2000,_xlfn.AGGREGATE(15,6,(ROW(BM$11:BM$2000)-ROW(BM$11)+1)/($AU$11:$AU$2000=$DY$8),ROWS(EQ$11:EQ416))),"")</f>
        <v/>
      </c>
      <c r="ER416" s="26" t="str">
        <f>IFERROR(INDEX(BN$11:BN$2000,_xlfn.AGGREGATE(15,6,(ROW(BN$11:BN$2000)-ROW(BN$11)+1)/($AU$11:$AU$2000=$DY$8),ROWS(ER$11:ER416))),"")</f>
        <v/>
      </c>
      <c r="ES416" s="26" t="str">
        <f>IFERROR(INDEX(BO$11:BO$2000,_xlfn.AGGREGATE(15,6,(ROW(BO$11:BO$2000)-ROW(BO$11)+1)/($AU$11:$AU$2000=$DY$8),ROWS(ES$11:ES416))),"")</f>
        <v/>
      </c>
      <c r="ET416" s="63" t="str">
        <f>IFERROR(INDEX(BP$11:BP$2000,_xlfn.AGGREGATE(15,6,(ROW(BP$11:BP$2000)-ROW(BP$11)+1)/($AU$11:$AU$2000=$DY$8),ROWS(ET$11:ET416))),"")</f>
        <v/>
      </c>
      <c r="EU416" s="25"/>
    </row>
    <row r="417" spans="14:151" x14ac:dyDescent="0.3">
      <c r="N417" s="2"/>
      <c r="O417" s="25"/>
      <c r="P417" s="25"/>
      <c r="Q417" s="25"/>
      <c r="R417" s="25"/>
      <c r="S417" s="25"/>
      <c r="T417" s="25"/>
      <c r="U417" s="25"/>
      <c r="V417" s="2"/>
      <c r="W417" s="2"/>
      <c r="X417" s="2"/>
      <c r="Y417" s="25"/>
      <c r="Z417" s="25"/>
      <c r="AA417" s="25"/>
      <c r="AB417" s="2"/>
      <c r="AC417" s="25"/>
      <c r="AD417" s="25"/>
      <c r="AE417" s="25"/>
      <c r="AF417" s="25"/>
      <c r="AG417" s="25"/>
      <c r="AH417" s="25"/>
      <c r="AI417" s="25"/>
      <c r="AJ417" s="25"/>
      <c r="AK417" s="25"/>
      <c r="AL417" s="25"/>
      <c r="AM417" s="25"/>
      <c r="AN417" s="25"/>
      <c r="AO417" s="25"/>
      <c r="AP417" s="25"/>
      <c r="AQ417" s="25"/>
      <c r="AR417" s="142"/>
      <c r="AS417" s="1">
        <v>23</v>
      </c>
      <c r="AT417" s="25" t="s">
        <v>122</v>
      </c>
      <c r="AU417" s="4" t="str">
        <f t="shared" si="526"/>
        <v>FAIL</v>
      </c>
      <c r="AV417" s="25">
        <v>1</v>
      </c>
      <c r="AW417" s="25">
        <v>2</v>
      </c>
      <c r="AX417" s="26">
        <v>2</v>
      </c>
      <c r="AY417" s="26">
        <v>2</v>
      </c>
      <c r="AZ417" s="26">
        <v>2</v>
      </c>
      <c r="BA417" s="26">
        <v>2</v>
      </c>
      <c r="BB417" s="25">
        <v>1</v>
      </c>
      <c r="BC417" s="25"/>
      <c r="BD417" s="25">
        <f t="shared" si="527"/>
        <v>223</v>
      </c>
      <c r="BE417" s="25">
        <f t="shared" si="527"/>
        <v>246</v>
      </c>
      <c r="BF417" s="25">
        <f t="shared" si="527"/>
        <v>269</v>
      </c>
      <c r="BG417" s="30">
        <f t="shared" si="541"/>
        <v>11.5</v>
      </c>
      <c r="BH417" s="25"/>
      <c r="BI417" s="138">
        <f t="shared" si="528"/>
        <v>223</v>
      </c>
      <c r="BJ417" s="138">
        <f t="shared" si="529"/>
        <v>469</v>
      </c>
      <c r="BK417" s="138">
        <f t="shared" si="530"/>
        <v>715</v>
      </c>
      <c r="BL417" s="138">
        <f t="shared" si="531"/>
        <v>961</v>
      </c>
      <c r="BM417" s="138">
        <f t="shared" si="532"/>
        <v>1207</v>
      </c>
      <c r="BN417" s="138">
        <f t="shared" si="533"/>
        <v>1453</v>
      </c>
      <c r="BO417" s="138">
        <f t="shared" si="534"/>
        <v>1676</v>
      </c>
      <c r="BP417" s="138">
        <f t="shared" si="535"/>
        <v>0</v>
      </c>
      <c r="BQ417" s="25"/>
      <c r="BR417" s="26" t="str">
        <f t="shared" si="543"/>
        <v>no</v>
      </c>
      <c r="BS417" s="26" t="str">
        <f t="shared" si="542"/>
        <v>Int</v>
      </c>
      <c r="BT417" s="25"/>
      <c r="BU417" s="25"/>
      <c r="BV417" s="1">
        <f t="shared" si="549"/>
        <v>0</v>
      </c>
      <c r="BW417" s="1">
        <f t="shared" si="549"/>
        <v>0</v>
      </c>
      <c r="BX417" s="1">
        <f t="shared" si="549"/>
        <v>0</v>
      </c>
      <c r="BY417" s="1">
        <f t="shared" si="549"/>
        <v>0</v>
      </c>
      <c r="BZ417" s="1">
        <f t="shared" si="549"/>
        <v>0</v>
      </c>
      <c r="CA417" s="1">
        <f t="shared" si="549"/>
        <v>0</v>
      </c>
      <c r="CB417" s="1">
        <f t="shared" si="549"/>
        <v>0</v>
      </c>
      <c r="CC417" s="1">
        <f t="shared" si="549"/>
        <v>0</v>
      </c>
      <c r="CD417" s="1">
        <f t="shared" si="549"/>
        <v>0</v>
      </c>
      <c r="CE417" s="1">
        <f t="shared" si="549"/>
        <v>0</v>
      </c>
      <c r="CF417" s="1">
        <f t="shared" si="550"/>
        <v>0</v>
      </c>
      <c r="CG417" s="1">
        <f t="shared" si="550"/>
        <v>0</v>
      </c>
      <c r="CH417" s="1">
        <f t="shared" si="550"/>
        <v>0</v>
      </c>
      <c r="CI417" s="1">
        <f t="shared" si="550"/>
        <v>0</v>
      </c>
      <c r="CJ417" s="1">
        <f t="shared" si="550"/>
        <v>0</v>
      </c>
      <c r="CK417" s="1">
        <f t="shared" si="550"/>
        <v>0</v>
      </c>
      <c r="CL417" s="1">
        <f t="shared" si="550"/>
        <v>0</v>
      </c>
      <c r="CM417" s="1">
        <f t="shared" si="550"/>
        <v>0</v>
      </c>
      <c r="CN417" s="1">
        <f t="shared" si="550"/>
        <v>0</v>
      </c>
      <c r="CO417" s="1">
        <f t="shared" si="550"/>
        <v>0</v>
      </c>
      <c r="CP417" s="1">
        <f t="shared" si="551"/>
        <v>0</v>
      </c>
      <c r="CQ417" s="1">
        <f t="shared" si="551"/>
        <v>0</v>
      </c>
      <c r="CR417" s="1">
        <f t="shared" si="551"/>
        <v>0</v>
      </c>
      <c r="CS417" s="1">
        <f t="shared" si="551"/>
        <v>0</v>
      </c>
      <c r="CT417" s="1">
        <f t="shared" si="551"/>
        <v>1</v>
      </c>
      <c r="CU417" s="1">
        <f t="shared" si="551"/>
        <v>0</v>
      </c>
      <c r="CV417" s="1">
        <f t="shared" si="551"/>
        <v>0</v>
      </c>
      <c r="CW417" s="1">
        <f t="shared" si="551"/>
        <v>0</v>
      </c>
      <c r="CX417" s="1">
        <f t="shared" si="551"/>
        <v>0</v>
      </c>
      <c r="CY417" s="1">
        <f t="shared" si="551"/>
        <v>0</v>
      </c>
      <c r="CZ417" s="1">
        <f t="shared" si="552"/>
        <v>1</v>
      </c>
      <c r="DA417" s="1">
        <f t="shared" si="552"/>
        <v>0</v>
      </c>
      <c r="DB417" s="1">
        <f t="shared" si="552"/>
        <v>0</v>
      </c>
      <c r="DC417" s="1">
        <f t="shared" si="552"/>
        <v>0</v>
      </c>
      <c r="DD417" s="1">
        <f t="shared" si="552"/>
        <v>0</v>
      </c>
      <c r="DE417" s="1">
        <f t="shared" si="552"/>
        <v>0</v>
      </c>
      <c r="DF417" s="1">
        <f t="shared" si="552"/>
        <v>0</v>
      </c>
      <c r="DG417" s="1">
        <f t="shared" si="552"/>
        <v>0</v>
      </c>
      <c r="DH417" s="1">
        <f t="shared" si="552"/>
        <v>0</v>
      </c>
      <c r="DI417" s="1">
        <f t="shared" si="552"/>
        <v>0</v>
      </c>
      <c r="DJ417" s="1">
        <f t="shared" si="553"/>
        <v>0</v>
      </c>
      <c r="DK417" s="1">
        <f t="shared" si="553"/>
        <v>0</v>
      </c>
      <c r="DL417" s="1">
        <f t="shared" si="553"/>
        <v>1</v>
      </c>
      <c r="DM417" s="1">
        <f t="shared" si="553"/>
        <v>0</v>
      </c>
      <c r="DN417" s="1">
        <f t="shared" si="553"/>
        <v>0</v>
      </c>
      <c r="DO417" s="1">
        <f t="shared" si="553"/>
        <v>0</v>
      </c>
      <c r="DP417" s="25"/>
      <c r="DS417" s="26"/>
      <c r="DT417" s="26"/>
      <c r="DU417" s="142"/>
      <c r="DV417" s="26"/>
      <c r="DW417" s="48">
        <v>404</v>
      </c>
      <c r="DX417" s="26" t="str">
        <f>IFERROR(INDEX(AT$11:AT$2000,_xlfn.AGGREGATE(15,6,(ROW(AT$11:AT$2000)-ROW(AT$11)+1)/($AU$11:$AU$2000=$DY$8),ROWS(DX$11:DX417))),"")</f>
        <v/>
      </c>
      <c r="DY417" s="4" t="str">
        <f>IFERROR(INDEX(AU$11:AU$2000,_xlfn.AGGREGATE(15,6,(ROW(AU$11:AU$2000)-ROW(AU$11)+1)/($AU$11:$AU$2000=$DY$8),ROWS(DY$11:DY417))),"")</f>
        <v/>
      </c>
      <c r="DZ417" s="26" t="str">
        <f>IFERROR(INDEX(AV$11:AV$2000,_xlfn.AGGREGATE(15,6,(ROW(AV$11:AV$2000)-ROW(AV$11)+1)/($AU$11:$AU$2000=$DY$8),ROWS(DZ$11:DZ417))),"")</f>
        <v/>
      </c>
      <c r="EA417" s="26" t="str">
        <f>IFERROR(INDEX(AW$11:AW$2000,_xlfn.AGGREGATE(15,6,(ROW(AW$11:AW$2000)-ROW(AW$11)+1)/($AU$11:$AU$2000=$DY$8),ROWS(EA$11:EA417))),"")</f>
        <v/>
      </c>
      <c r="EB417" s="26" t="str">
        <f>IFERROR(INDEX(AX$11:AX$2000,_xlfn.AGGREGATE(15,6,(ROW(AX$11:AX$2000)-ROW(AX$11)+1)/($AU$11:$AU$2000=$DY$8),ROWS(EB$11:EB417))),"")</f>
        <v/>
      </c>
      <c r="EC417" s="26" t="str">
        <f>IFERROR(INDEX(AY$11:AY$2000,_xlfn.AGGREGATE(15,6,(ROW(AY$11:AY$2000)-ROW(AY$11)+1)/($AU$11:$AU$2000=$DY$8),ROWS(EC$11:EC417))),"")</f>
        <v/>
      </c>
      <c r="ED417" s="26" t="str">
        <f>IFERROR(INDEX(AZ$11:AZ$2000,_xlfn.AGGREGATE(15,6,(ROW(AZ$11:AZ$2000)-ROW(AZ$11)+1)/($AU$11:$AU$2000=$DY$8),ROWS(ED$11:ED417))),"")</f>
        <v/>
      </c>
      <c r="EE417" s="26" t="str">
        <f>IFERROR(INDEX(BA$11:BA$2000,_xlfn.AGGREGATE(15,6,(ROW(BA$11:BA$2000)-ROW(BA$11)+1)/($AU$11:$AU$2000=$DY$8),ROWS(EE$11:EE417))),"")</f>
        <v/>
      </c>
      <c r="EF417" s="26" t="str">
        <f>IFERROR(INDEX(BB$11:BB$2000,_xlfn.AGGREGATE(15,6,(ROW(BB$11:BB$2000)-ROW(BB$11)+1)/($AU$11:$AU$2000=$DY$8),ROWS(EF$11:EF417))),"")</f>
        <v/>
      </c>
      <c r="EG417" s="26" t="str">
        <f>IFERROR(INDEX(BC$11:BC$2000,_xlfn.AGGREGATE(15,6,(ROW(BC$11:BC$2000)-ROW(BC$11)+1)/($AU$11:$AU$2000=$DY$8),ROWS(EG$11:EG417))),"")</f>
        <v/>
      </c>
      <c r="EH417" s="26" t="str">
        <f>IFERROR(INDEX(BD$11:BD$2000,_xlfn.AGGREGATE(15,6,(ROW(BD$11:BD$2000)-ROW(BD$11)+1)/($AU$11:$AU$2000=$DY$8),ROWS(EH$11:EH417))),"")</f>
        <v/>
      </c>
      <c r="EI417" s="26" t="str">
        <f>IFERROR(INDEX(BE$11:BE$2000,_xlfn.AGGREGATE(15,6,(ROW(BE$11:BE$2000)-ROW(BE$11)+1)/($AU$11:$AU$2000=$DY$8),ROWS(EI$11:EI417))),"")</f>
        <v/>
      </c>
      <c r="EJ417" s="26" t="str">
        <f>IFERROR(INDEX(BF$11:BF$2000,_xlfn.AGGREGATE(15,6,(ROW(BF$11:BF$2000)-ROW(BF$11)+1)/($AU$11:$AU$2000=$DY$8),ROWS(EJ$11:EJ417))),"")</f>
        <v/>
      </c>
      <c r="EK417" s="26" t="str">
        <f>IFERROR(INDEX(BG$11:BG$2000,_xlfn.AGGREGATE(15,6,(ROW(BG$11:BG$2000)-ROW(BG$11)+1)/($AU$11:$AU$2000=$DY$8),ROWS(EK$11:EK417))),"")</f>
        <v/>
      </c>
      <c r="EL417" s="26" t="str">
        <f>IFERROR(INDEX(BH$11:BH$2000,_xlfn.AGGREGATE(15,6,(ROW(BH$11:BH$2000)-ROW(BH$11)+1)/($AU$11:$AU$2000=$DY$8),ROWS(EL$11:EL417))),"")</f>
        <v/>
      </c>
      <c r="EM417" s="26" t="str">
        <f>IFERROR(INDEX(BI$11:BI$2000,_xlfn.AGGREGATE(15,6,(ROW(BI$11:BI$2000)-ROW(BI$11)+1)/($AU$11:$AU$2000=$DY$8),ROWS(EM$11:EM417))),"")</f>
        <v/>
      </c>
      <c r="EN417" s="26" t="str">
        <f>IFERROR(INDEX(BJ$11:BJ$2000,_xlfn.AGGREGATE(15,6,(ROW(BJ$11:BJ$2000)-ROW(BJ$11)+1)/($AU$11:$AU$2000=$DY$8),ROWS(EN$11:EN417))),"")</f>
        <v/>
      </c>
      <c r="EO417" s="26" t="str">
        <f>IFERROR(INDEX(BK$11:BK$2000,_xlfn.AGGREGATE(15,6,(ROW(BK$11:BK$2000)-ROW(BK$11)+1)/($AU$11:$AU$2000=$DY$8),ROWS(EO$11:EO417))),"")</f>
        <v/>
      </c>
      <c r="EP417" s="26" t="str">
        <f>IFERROR(INDEX(BL$11:BL$2000,_xlfn.AGGREGATE(15,6,(ROW(BL$11:BL$2000)-ROW(BL$11)+1)/($AU$11:$AU$2000=$DY$8),ROWS(EP$11:EP417))),"")</f>
        <v/>
      </c>
      <c r="EQ417" s="26" t="str">
        <f>IFERROR(INDEX(BM$11:BM$2000,_xlfn.AGGREGATE(15,6,(ROW(BM$11:BM$2000)-ROW(BM$11)+1)/($AU$11:$AU$2000=$DY$8),ROWS(EQ$11:EQ417))),"")</f>
        <v/>
      </c>
      <c r="ER417" s="26" t="str">
        <f>IFERROR(INDEX(BN$11:BN$2000,_xlfn.AGGREGATE(15,6,(ROW(BN$11:BN$2000)-ROW(BN$11)+1)/($AU$11:$AU$2000=$DY$8),ROWS(ER$11:ER417))),"")</f>
        <v/>
      </c>
      <c r="ES417" s="26" t="str">
        <f>IFERROR(INDEX(BO$11:BO$2000,_xlfn.AGGREGATE(15,6,(ROW(BO$11:BO$2000)-ROW(BO$11)+1)/($AU$11:$AU$2000=$DY$8),ROWS(ES$11:ES417))),"")</f>
        <v/>
      </c>
      <c r="ET417" s="63" t="str">
        <f>IFERROR(INDEX(BP$11:BP$2000,_xlfn.AGGREGATE(15,6,(ROW(BP$11:BP$2000)-ROW(BP$11)+1)/($AU$11:$AU$2000=$DY$8),ROWS(ET$11:ET417))),"")</f>
        <v/>
      </c>
      <c r="EU417" s="25"/>
    </row>
    <row r="418" spans="14:151" x14ac:dyDescent="0.3">
      <c r="N418" s="2"/>
      <c r="O418" s="25"/>
      <c r="P418" s="25"/>
      <c r="Q418" s="25"/>
      <c r="R418" s="25"/>
      <c r="S418" s="25"/>
      <c r="T418" s="25"/>
      <c r="U418" s="25"/>
      <c r="V418" s="2"/>
      <c r="W418" s="2"/>
      <c r="X418" s="2"/>
      <c r="Y418" s="25"/>
      <c r="Z418" s="25"/>
      <c r="AA418" s="25"/>
      <c r="AB418" s="2"/>
      <c r="AC418" s="25"/>
      <c r="AD418" s="25"/>
      <c r="AE418" s="25"/>
      <c r="AF418" s="25"/>
      <c r="AG418" s="25"/>
      <c r="AH418" s="25"/>
      <c r="AI418" s="25"/>
      <c r="AJ418" s="25"/>
      <c r="AK418" s="25"/>
      <c r="AL418" s="25"/>
      <c r="AM418" s="25"/>
      <c r="AN418" s="25"/>
      <c r="AO418" s="25"/>
      <c r="AP418" s="25"/>
      <c r="AQ418" s="25"/>
      <c r="AR418" s="142"/>
      <c r="AS418" s="1">
        <v>24</v>
      </c>
      <c r="AT418" s="25" t="s">
        <v>122</v>
      </c>
      <c r="AU418" s="4" t="str">
        <f t="shared" si="526"/>
        <v>FAIL</v>
      </c>
      <c r="AV418" s="25">
        <v>1</v>
      </c>
      <c r="AW418" s="25">
        <v>2</v>
      </c>
      <c r="AX418" s="26">
        <v>2</v>
      </c>
      <c r="AY418" s="26">
        <v>2</v>
      </c>
      <c r="AZ418" s="26">
        <v>2</v>
      </c>
      <c r="BA418" s="26">
        <v>2</v>
      </c>
      <c r="BB418" s="25">
        <v>1</v>
      </c>
      <c r="BC418" s="25"/>
      <c r="BD418" s="25">
        <f t="shared" si="527"/>
        <v>222</v>
      </c>
      <c r="BE418" s="25">
        <f t="shared" si="527"/>
        <v>246</v>
      </c>
      <c r="BF418" s="25">
        <f t="shared" si="527"/>
        <v>270</v>
      </c>
      <c r="BG418" s="30">
        <f t="shared" si="541"/>
        <v>12</v>
      </c>
      <c r="BH418" s="25"/>
      <c r="BI418" s="138">
        <f t="shared" si="528"/>
        <v>222</v>
      </c>
      <c r="BJ418" s="138">
        <f t="shared" si="529"/>
        <v>468</v>
      </c>
      <c r="BK418" s="138">
        <f t="shared" si="530"/>
        <v>714</v>
      </c>
      <c r="BL418" s="138">
        <f t="shared" si="531"/>
        <v>960</v>
      </c>
      <c r="BM418" s="138">
        <f t="shared" si="532"/>
        <v>1206</v>
      </c>
      <c r="BN418" s="138">
        <f t="shared" si="533"/>
        <v>1452</v>
      </c>
      <c r="BO418" s="138">
        <f t="shared" si="534"/>
        <v>1674</v>
      </c>
      <c r="BP418" s="138">
        <f t="shared" si="535"/>
        <v>0</v>
      </c>
      <c r="BQ418" s="25"/>
      <c r="BR418" s="26" t="str">
        <f t="shared" si="543"/>
        <v>no</v>
      </c>
      <c r="BS418" s="26" t="str">
        <f t="shared" si="542"/>
        <v>Int</v>
      </c>
      <c r="BT418" s="25"/>
      <c r="BU418" s="25"/>
      <c r="BV418" s="1">
        <f t="shared" si="549"/>
        <v>0</v>
      </c>
      <c r="BW418" s="1">
        <f t="shared" si="549"/>
        <v>0</v>
      </c>
      <c r="BX418" s="1">
        <f t="shared" si="549"/>
        <v>0</v>
      </c>
      <c r="BY418" s="1">
        <f t="shared" si="549"/>
        <v>0</v>
      </c>
      <c r="BZ418" s="1">
        <f t="shared" si="549"/>
        <v>0</v>
      </c>
      <c r="CA418" s="1">
        <f t="shared" si="549"/>
        <v>0</v>
      </c>
      <c r="CB418" s="1">
        <f t="shared" si="549"/>
        <v>0</v>
      </c>
      <c r="CC418" s="1">
        <f t="shared" si="549"/>
        <v>0</v>
      </c>
      <c r="CD418" s="1">
        <f t="shared" si="549"/>
        <v>0</v>
      </c>
      <c r="CE418" s="1">
        <f t="shared" si="549"/>
        <v>0</v>
      </c>
      <c r="CF418" s="1">
        <f t="shared" si="550"/>
        <v>0</v>
      </c>
      <c r="CG418" s="1">
        <f t="shared" si="550"/>
        <v>0</v>
      </c>
      <c r="CH418" s="1">
        <f t="shared" si="550"/>
        <v>0</v>
      </c>
      <c r="CI418" s="1">
        <f t="shared" si="550"/>
        <v>0</v>
      </c>
      <c r="CJ418" s="1">
        <f t="shared" si="550"/>
        <v>0</v>
      </c>
      <c r="CK418" s="1">
        <f t="shared" si="550"/>
        <v>0</v>
      </c>
      <c r="CL418" s="1">
        <f t="shared" si="550"/>
        <v>0</v>
      </c>
      <c r="CM418" s="1">
        <f t="shared" si="550"/>
        <v>0</v>
      </c>
      <c r="CN418" s="1">
        <f t="shared" si="550"/>
        <v>0</v>
      </c>
      <c r="CO418" s="1">
        <f t="shared" si="550"/>
        <v>0</v>
      </c>
      <c r="CP418" s="1">
        <f t="shared" si="551"/>
        <v>0</v>
      </c>
      <c r="CQ418" s="1">
        <f t="shared" si="551"/>
        <v>0</v>
      </c>
      <c r="CR418" s="1">
        <f t="shared" si="551"/>
        <v>0</v>
      </c>
      <c r="CS418" s="1">
        <f t="shared" si="551"/>
        <v>0</v>
      </c>
      <c r="CT418" s="1">
        <f t="shared" si="551"/>
        <v>1</v>
      </c>
      <c r="CU418" s="1">
        <f t="shared" si="551"/>
        <v>0</v>
      </c>
      <c r="CV418" s="1">
        <f t="shared" si="551"/>
        <v>0</v>
      </c>
      <c r="CW418" s="1">
        <f t="shared" si="551"/>
        <v>0</v>
      </c>
      <c r="CX418" s="1">
        <f t="shared" si="551"/>
        <v>0</v>
      </c>
      <c r="CY418" s="1">
        <f t="shared" si="551"/>
        <v>0</v>
      </c>
      <c r="CZ418" s="1">
        <f t="shared" si="552"/>
        <v>1</v>
      </c>
      <c r="DA418" s="1">
        <f t="shared" si="552"/>
        <v>0</v>
      </c>
      <c r="DB418" s="1">
        <f t="shared" si="552"/>
        <v>0</v>
      </c>
      <c r="DC418" s="1">
        <f t="shared" si="552"/>
        <v>0</v>
      </c>
      <c r="DD418" s="1">
        <f t="shared" si="552"/>
        <v>0</v>
      </c>
      <c r="DE418" s="1">
        <f t="shared" si="552"/>
        <v>0</v>
      </c>
      <c r="DF418" s="1">
        <f t="shared" si="552"/>
        <v>0</v>
      </c>
      <c r="DG418" s="1">
        <f t="shared" si="552"/>
        <v>0</v>
      </c>
      <c r="DH418" s="1">
        <f t="shared" si="552"/>
        <v>0</v>
      </c>
      <c r="DI418" s="1">
        <f t="shared" si="552"/>
        <v>0</v>
      </c>
      <c r="DJ418" s="1">
        <f t="shared" si="553"/>
        <v>0</v>
      </c>
      <c r="DK418" s="1">
        <f t="shared" si="553"/>
        <v>0</v>
      </c>
      <c r="DL418" s="1">
        <f t="shared" si="553"/>
        <v>0</v>
      </c>
      <c r="DM418" s="1">
        <f t="shared" si="553"/>
        <v>0</v>
      </c>
      <c r="DN418" s="1">
        <f t="shared" si="553"/>
        <v>0</v>
      </c>
      <c r="DO418" s="1">
        <f t="shared" si="553"/>
        <v>0</v>
      </c>
      <c r="DP418" s="25"/>
      <c r="DS418" s="26"/>
      <c r="DT418" s="26"/>
      <c r="DU418" s="142"/>
      <c r="DV418" s="26"/>
      <c r="DW418" s="48">
        <v>405</v>
      </c>
      <c r="DX418" s="26" t="str">
        <f>IFERROR(INDEX(AT$11:AT$2000,_xlfn.AGGREGATE(15,6,(ROW(AT$11:AT$2000)-ROW(AT$11)+1)/($AU$11:$AU$2000=$DY$8),ROWS(DX$11:DX418))),"")</f>
        <v/>
      </c>
      <c r="DY418" s="4" t="str">
        <f>IFERROR(INDEX(AU$11:AU$2000,_xlfn.AGGREGATE(15,6,(ROW(AU$11:AU$2000)-ROW(AU$11)+1)/($AU$11:$AU$2000=$DY$8),ROWS(DY$11:DY418))),"")</f>
        <v/>
      </c>
      <c r="DZ418" s="26" t="str">
        <f>IFERROR(INDEX(AV$11:AV$2000,_xlfn.AGGREGATE(15,6,(ROW(AV$11:AV$2000)-ROW(AV$11)+1)/($AU$11:$AU$2000=$DY$8),ROWS(DZ$11:DZ418))),"")</f>
        <v/>
      </c>
      <c r="EA418" s="26" t="str">
        <f>IFERROR(INDEX(AW$11:AW$2000,_xlfn.AGGREGATE(15,6,(ROW(AW$11:AW$2000)-ROW(AW$11)+1)/($AU$11:$AU$2000=$DY$8),ROWS(EA$11:EA418))),"")</f>
        <v/>
      </c>
      <c r="EB418" s="26" t="str">
        <f>IFERROR(INDEX(AX$11:AX$2000,_xlfn.AGGREGATE(15,6,(ROW(AX$11:AX$2000)-ROW(AX$11)+1)/($AU$11:$AU$2000=$DY$8),ROWS(EB$11:EB418))),"")</f>
        <v/>
      </c>
      <c r="EC418" s="26" t="str">
        <f>IFERROR(INDEX(AY$11:AY$2000,_xlfn.AGGREGATE(15,6,(ROW(AY$11:AY$2000)-ROW(AY$11)+1)/($AU$11:$AU$2000=$DY$8),ROWS(EC$11:EC418))),"")</f>
        <v/>
      </c>
      <c r="ED418" s="26" t="str">
        <f>IFERROR(INDEX(AZ$11:AZ$2000,_xlfn.AGGREGATE(15,6,(ROW(AZ$11:AZ$2000)-ROW(AZ$11)+1)/($AU$11:$AU$2000=$DY$8),ROWS(ED$11:ED418))),"")</f>
        <v/>
      </c>
      <c r="EE418" s="26" t="str">
        <f>IFERROR(INDEX(BA$11:BA$2000,_xlfn.AGGREGATE(15,6,(ROW(BA$11:BA$2000)-ROW(BA$11)+1)/($AU$11:$AU$2000=$DY$8),ROWS(EE$11:EE418))),"")</f>
        <v/>
      </c>
      <c r="EF418" s="26" t="str">
        <f>IFERROR(INDEX(BB$11:BB$2000,_xlfn.AGGREGATE(15,6,(ROW(BB$11:BB$2000)-ROW(BB$11)+1)/($AU$11:$AU$2000=$DY$8),ROWS(EF$11:EF418))),"")</f>
        <v/>
      </c>
      <c r="EG418" s="26" t="str">
        <f>IFERROR(INDEX(BC$11:BC$2000,_xlfn.AGGREGATE(15,6,(ROW(BC$11:BC$2000)-ROW(BC$11)+1)/($AU$11:$AU$2000=$DY$8),ROWS(EG$11:EG418))),"")</f>
        <v/>
      </c>
      <c r="EH418" s="26" t="str">
        <f>IFERROR(INDEX(BD$11:BD$2000,_xlfn.AGGREGATE(15,6,(ROW(BD$11:BD$2000)-ROW(BD$11)+1)/($AU$11:$AU$2000=$DY$8),ROWS(EH$11:EH418))),"")</f>
        <v/>
      </c>
      <c r="EI418" s="26" t="str">
        <f>IFERROR(INDEX(BE$11:BE$2000,_xlfn.AGGREGATE(15,6,(ROW(BE$11:BE$2000)-ROW(BE$11)+1)/($AU$11:$AU$2000=$DY$8),ROWS(EI$11:EI418))),"")</f>
        <v/>
      </c>
      <c r="EJ418" s="26" t="str">
        <f>IFERROR(INDEX(BF$11:BF$2000,_xlfn.AGGREGATE(15,6,(ROW(BF$11:BF$2000)-ROW(BF$11)+1)/($AU$11:$AU$2000=$DY$8),ROWS(EJ$11:EJ418))),"")</f>
        <v/>
      </c>
      <c r="EK418" s="26" t="str">
        <f>IFERROR(INDEX(BG$11:BG$2000,_xlfn.AGGREGATE(15,6,(ROW(BG$11:BG$2000)-ROW(BG$11)+1)/($AU$11:$AU$2000=$DY$8),ROWS(EK$11:EK418))),"")</f>
        <v/>
      </c>
      <c r="EL418" s="26" t="str">
        <f>IFERROR(INDEX(BH$11:BH$2000,_xlfn.AGGREGATE(15,6,(ROW(BH$11:BH$2000)-ROW(BH$11)+1)/($AU$11:$AU$2000=$DY$8),ROWS(EL$11:EL418))),"")</f>
        <v/>
      </c>
      <c r="EM418" s="26" t="str">
        <f>IFERROR(INDEX(BI$11:BI$2000,_xlfn.AGGREGATE(15,6,(ROW(BI$11:BI$2000)-ROW(BI$11)+1)/($AU$11:$AU$2000=$DY$8),ROWS(EM$11:EM418))),"")</f>
        <v/>
      </c>
      <c r="EN418" s="26" t="str">
        <f>IFERROR(INDEX(BJ$11:BJ$2000,_xlfn.AGGREGATE(15,6,(ROW(BJ$11:BJ$2000)-ROW(BJ$11)+1)/($AU$11:$AU$2000=$DY$8),ROWS(EN$11:EN418))),"")</f>
        <v/>
      </c>
      <c r="EO418" s="26" t="str">
        <f>IFERROR(INDEX(BK$11:BK$2000,_xlfn.AGGREGATE(15,6,(ROW(BK$11:BK$2000)-ROW(BK$11)+1)/($AU$11:$AU$2000=$DY$8),ROWS(EO$11:EO418))),"")</f>
        <v/>
      </c>
      <c r="EP418" s="26" t="str">
        <f>IFERROR(INDEX(BL$11:BL$2000,_xlfn.AGGREGATE(15,6,(ROW(BL$11:BL$2000)-ROW(BL$11)+1)/($AU$11:$AU$2000=$DY$8),ROWS(EP$11:EP418))),"")</f>
        <v/>
      </c>
      <c r="EQ418" s="26" t="str">
        <f>IFERROR(INDEX(BM$11:BM$2000,_xlfn.AGGREGATE(15,6,(ROW(BM$11:BM$2000)-ROW(BM$11)+1)/($AU$11:$AU$2000=$DY$8),ROWS(EQ$11:EQ418))),"")</f>
        <v/>
      </c>
      <c r="ER418" s="26" t="str">
        <f>IFERROR(INDEX(BN$11:BN$2000,_xlfn.AGGREGATE(15,6,(ROW(BN$11:BN$2000)-ROW(BN$11)+1)/($AU$11:$AU$2000=$DY$8),ROWS(ER$11:ER418))),"")</f>
        <v/>
      </c>
      <c r="ES418" s="26" t="str">
        <f>IFERROR(INDEX(BO$11:BO$2000,_xlfn.AGGREGATE(15,6,(ROW(BO$11:BO$2000)-ROW(BO$11)+1)/($AU$11:$AU$2000=$DY$8),ROWS(ES$11:ES418))),"")</f>
        <v/>
      </c>
      <c r="ET418" s="63" t="str">
        <f>IFERROR(INDEX(BP$11:BP$2000,_xlfn.AGGREGATE(15,6,(ROW(BP$11:BP$2000)-ROW(BP$11)+1)/($AU$11:$AU$2000=$DY$8),ROWS(ET$11:ET418))),"")</f>
        <v/>
      </c>
      <c r="EU418" s="25"/>
    </row>
    <row r="419" spans="14:151" x14ac:dyDescent="0.3">
      <c r="N419" s="2"/>
      <c r="O419" s="25"/>
      <c r="P419" s="25"/>
      <c r="Q419" s="25"/>
      <c r="R419" s="25"/>
      <c r="S419" s="25"/>
      <c r="T419" s="25"/>
      <c r="U419" s="25"/>
      <c r="V419" s="2"/>
      <c r="W419" s="2"/>
      <c r="X419" s="2"/>
      <c r="Y419" s="25"/>
      <c r="Z419" s="25"/>
      <c r="AA419" s="25"/>
      <c r="AB419" s="2"/>
      <c r="AC419" s="25"/>
      <c r="AD419" s="25"/>
      <c r="AE419" s="25"/>
      <c r="AF419" s="25"/>
      <c r="AG419" s="25"/>
      <c r="AH419" s="25"/>
      <c r="AI419" s="25"/>
      <c r="AJ419" s="25"/>
      <c r="AK419" s="25"/>
      <c r="AL419" s="25"/>
      <c r="AM419" s="25"/>
      <c r="AN419" s="25"/>
      <c r="AO419" s="25"/>
      <c r="AP419" s="25"/>
      <c r="AQ419" s="25"/>
      <c r="AR419" s="142"/>
      <c r="AS419" s="1">
        <v>25</v>
      </c>
      <c r="AT419" s="25" t="s">
        <v>122</v>
      </c>
      <c r="AU419" s="4" t="str">
        <f t="shared" si="526"/>
        <v>FAIL</v>
      </c>
      <c r="AV419" s="25">
        <v>1</v>
      </c>
      <c r="AW419" s="25">
        <v>2</v>
      </c>
      <c r="AX419" s="26">
        <v>2</v>
      </c>
      <c r="AY419" s="26">
        <v>2</v>
      </c>
      <c r="AZ419" s="26">
        <v>2</v>
      </c>
      <c r="BA419" s="26">
        <v>2</v>
      </c>
      <c r="BB419" s="25">
        <v>1</v>
      </c>
      <c r="BC419" s="25"/>
      <c r="BD419" s="25">
        <f t="shared" si="527"/>
        <v>221</v>
      </c>
      <c r="BE419" s="25">
        <f t="shared" si="527"/>
        <v>246</v>
      </c>
      <c r="BF419" s="25">
        <f t="shared" si="527"/>
        <v>271</v>
      </c>
      <c r="BG419" s="30">
        <f t="shared" si="541"/>
        <v>12.5</v>
      </c>
      <c r="BH419" s="25"/>
      <c r="BI419" s="138">
        <f t="shared" si="528"/>
        <v>221</v>
      </c>
      <c r="BJ419" s="138">
        <f t="shared" si="529"/>
        <v>467</v>
      </c>
      <c r="BK419" s="138">
        <f t="shared" si="530"/>
        <v>713</v>
      </c>
      <c r="BL419" s="138">
        <f t="shared" si="531"/>
        <v>959</v>
      </c>
      <c r="BM419" s="138">
        <f t="shared" si="532"/>
        <v>1205</v>
      </c>
      <c r="BN419" s="138">
        <f t="shared" si="533"/>
        <v>1451</v>
      </c>
      <c r="BO419" s="138">
        <f t="shared" si="534"/>
        <v>1672</v>
      </c>
      <c r="BP419" s="138">
        <f t="shared" si="535"/>
        <v>0</v>
      </c>
      <c r="BQ419" s="25"/>
      <c r="BR419" s="26" t="str">
        <f t="shared" si="543"/>
        <v>no</v>
      </c>
      <c r="BS419" s="26" t="str">
        <f t="shared" si="542"/>
        <v>Int</v>
      </c>
      <c r="BT419" s="25"/>
      <c r="BU419" s="25"/>
      <c r="BV419" s="1">
        <f t="shared" si="549"/>
        <v>0</v>
      </c>
      <c r="BW419" s="1">
        <f t="shared" si="549"/>
        <v>0</v>
      </c>
      <c r="BX419" s="1">
        <f t="shared" si="549"/>
        <v>0</v>
      </c>
      <c r="BY419" s="1">
        <f t="shared" si="549"/>
        <v>0</v>
      </c>
      <c r="BZ419" s="1">
        <f t="shared" si="549"/>
        <v>0</v>
      </c>
      <c r="CA419" s="1">
        <f t="shared" si="549"/>
        <v>0</v>
      </c>
      <c r="CB419" s="1">
        <f t="shared" si="549"/>
        <v>0</v>
      </c>
      <c r="CC419" s="1">
        <f t="shared" si="549"/>
        <v>0</v>
      </c>
      <c r="CD419" s="1">
        <f t="shared" si="549"/>
        <v>0</v>
      </c>
      <c r="CE419" s="1">
        <f t="shared" si="549"/>
        <v>0</v>
      </c>
      <c r="CF419" s="1">
        <f t="shared" si="550"/>
        <v>0</v>
      </c>
      <c r="CG419" s="1">
        <f t="shared" si="550"/>
        <v>0</v>
      </c>
      <c r="CH419" s="1">
        <f t="shared" si="550"/>
        <v>0</v>
      </c>
      <c r="CI419" s="1">
        <f t="shared" si="550"/>
        <v>0</v>
      </c>
      <c r="CJ419" s="1">
        <f t="shared" si="550"/>
        <v>0</v>
      </c>
      <c r="CK419" s="1">
        <f t="shared" si="550"/>
        <v>0</v>
      </c>
      <c r="CL419" s="1">
        <f t="shared" si="550"/>
        <v>0</v>
      </c>
      <c r="CM419" s="1">
        <f t="shared" si="550"/>
        <v>0</v>
      </c>
      <c r="CN419" s="1">
        <f t="shared" si="550"/>
        <v>0</v>
      </c>
      <c r="CO419" s="1">
        <f t="shared" si="550"/>
        <v>0</v>
      </c>
      <c r="CP419" s="1">
        <f t="shared" si="551"/>
        <v>0</v>
      </c>
      <c r="CQ419" s="1">
        <f t="shared" si="551"/>
        <v>0</v>
      </c>
      <c r="CR419" s="1">
        <f t="shared" si="551"/>
        <v>0</v>
      </c>
      <c r="CS419" s="1">
        <f t="shared" si="551"/>
        <v>0</v>
      </c>
      <c r="CT419" s="1">
        <f t="shared" si="551"/>
        <v>1</v>
      </c>
      <c r="CU419" s="1">
        <f t="shared" si="551"/>
        <v>0</v>
      </c>
      <c r="CV419" s="1">
        <f t="shared" si="551"/>
        <v>0</v>
      </c>
      <c r="CW419" s="1">
        <f t="shared" si="551"/>
        <v>0</v>
      </c>
      <c r="CX419" s="1">
        <f t="shared" si="551"/>
        <v>0</v>
      </c>
      <c r="CY419" s="1">
        <f t="shared" si="551"/>
        <v>0</v>
      </c>
      <c r="CZ419" s="1">
        <f t="shared" si="552"/>
        <v>1</v>
      </c>
      <c r="DA419" s="1">
        <f t="shared" si="552"/>
        <v>0</v>
      </c>
      <c r="DB419" s="1">
        <f t="shared" si="552"/>
        <v>0</v>
      </c>
      <c r="DC419" s="1">
        <f t="shared" si="552"/>
        <v>0</v>
      </c>
      <c r="DD419" s="1">
        <f t="shared" si="552"/>
        <v>0</v>
      </c>
      <c r="DE419" s="1">
        <f t="shared" si="552"/>
        <v>0</v>
      </c>
      <c r="DF419" s="1">
        <f t="shared" si="552"/>
        <v>0</v>
      </c>
      <c r="DG419" s="1">
        <f t="shared" si="552"/>
        <v>0</v>
      </c>
      <c r="DH419" s="1">
        <f t="shared" si="552"/>
        <v>0</v>
      </c>
      <c r="DI419" s="1">
        <f t="shared" si="552"/>
        <v>0</v>
      </c>
      <c r="DJ419" s="1">
        <f t="shared" si="553"/>
        <v>0</v>
      </c>
      <c r="DK419" s="1">
        <f t="shared" si="553"/>
        <v>0</v>
      </c>
      <c r="DL419" s="1">
        <f t="shared" si="553"/>
        <v>0</v>
      </c>
      <c r="DM419" s="1">
        <f t="shared" si="553"/>
        <v>0</v>
      </c>
      <c r="DN419" s="1">
        <f t="shared" si="553"/>
        <v>0</v>
      </c>
      <c r="DO419" s="1">
        <f t="shared" si="553"/>
        <v>0</v>
      </c>
      <c r="DP419" s="25"/>
      <c r="DS419" s="26"/>
      <c r="DT419" s="26"/>
      <c r="DU419" s="142"/>
      <c r="DV419" s="26"/>
      <c r="DW419" s="48">
        <v>406</v>
      </c>
      <c r="DX419" s="26" t="str">
        <f>IFERROR(INDEX(AT$11:AT$2000,_xlfn.AGGREGATE(15,6,(ROW(AT$11:AT$2000)-ROW(AT$11)+1)/($AU$11:$AU$2000=$DY$8),ROWS(DX$11:DX419))),"")</f>
        <v/>
      </c>
      <c r="DY419" s="4" t="str">
        <f>IFERROR(INDEX(AU$11:AU$2000,_xlfn.AGGREGATE(15,6,(ROW(AU$11:AU$2000)-ROW(AU$11)+1)/($AU$11:$AU$2000=$DY$8),ROWS(DY$11:DY419))),"")</f>
        <v/>
      </c>
      <c r="DZ419" s="26" t="str">
        <f>IFERROR(INDEX(AV$11:AV$2000,_xlfn.AGGREGATE(15,6,(ROW(AV$11:AV$2000)-ROW(AV$11)+1)/($AU$11:$AU$2000=$DY$8),ROWS(DZ$11:DZ419))),"")</f>
        <v/>
      </c>
      <c r="EA419" s="26" t="str">
        <f>IFERROR(INDEX(AW$11:AW$2000,_xlfn.AGGREGATE(15,6,(ROW(AW$11:AW$2000)-ROW(AW$11)+1)/($AU$11:$AU$2000=$DY$8),ROWS(EA$11:EA419))),"")</f>
        <v/>
      </c>
      <c r="EB419" s="26" t="str">
        <f>IFERROR(INDEX(AX$11:AX$2000,_xlfn.AGGREGATE(15,6,(ROW(AX$11:AX$2000)-ROW(AX$11)+1)/($AU$11:$AU$2000=$DY$8),ROWS(EB$11:EB419))),"")</f>
        <v/>
      </c>
      <c r="EC419" s="26" t="str">
        <f>IFERROR(INDEX(AY$11:AY$2000,_xlfn.AGGREGATE(15,6,(ROW(AY$11:AY$2000)-ROW(AY$11)+1)/($AU$11:$AU$2000=$DY$8),ROWS(EC$11:EC419))),"")</f>
        <v/>
      </c>
      <c r="ED419" s="26" t="str">
        <f>IFERROR(INDEX(AZ$11:AZ$2000,_xlfn.AGGREGATE(15,6,(ROW(AZ$11:AZ$2000)-ROW(AZ$11)+1)/($AU$11:$AU$2000=$DY$8),ROWS(ED$11:ED419))),"")</f>
        <v/>
      </c>
      <c r="EE419" s="26" t="str">
        <f>IFERROR(INDEX(BA$11:BA$2000,_xlfn.AGGREGATE(15,6,(ROW(BA$11:BA$2000)-ROW(BA$11)+1)/($AU$11:$AU$2000=$DY$8),ROWS(EE$11:EE419))),"")</f>
        <v/>
      </c>
      <c r="EF419" s="26" t="str">
        <f>IFERROR(INDEX(BB$11:BB$2000,_xlfn.AGGREGATE(15,6,(ROW(BB$11:BB$2000)-ROW(BB$11)+1)/($AU$11:$AU$2000=$DY$8),ROWS(EF$11:EF419))),"")</f>
        <v/>
      </c>
      <c r="EG419" s="26" t="str">
        <f>IFERROR(INDEX(BC$11:BC$2000,_xlfn.AGGREGATE(15,6,(ROW(BC$11:BC$2000)-ROW(BC$11)+1)/($AU$11:$AU$2000=$DY$8),ROWS(EG$11:EG419))),"")</f>
        <v/>
      </c>
      <c r="EH419" s="26" t="str">
        <f>IFERROR(INDEX(BD$11:BD$2000,_xlfn.AGGREGATE(15,6,(ROW(BD$11:BD$2000)-ROW(BD$11)+1)/($AU$11:$AU$2000=$DY$8),ROWS(EH$11:EH419))),"")</f>
        <v/>
      </c>
      <c r="EI419" s="26" t="str">
        <f>IFERROR(INDEX(BE$11:BE$2000,_xlfn.AGGREGATE(15,6,(ROW(BE$11:BE$2000)-ROW(BE$11)+1)/($AU$11:$AU$2000=$DY$8),ROWS(EI$11:EI419))),"")</f>
        <v/>
      </c>
      <c r="EJ419" s="26" t="str">
        <f>IFERROR(INDEX(BF$11:BF$2000,_xlfn.AGGREGATE(15,6,(ROW(BF$11:BF$2000)-ROW(BF$11)+1)/($AU$11:$AU$2000=$DY$8),ROWS(EJ$11:EJ419))),"")</f>
        <v/>
      </c>
      <c r="EK419" s="26" t="str">
        <f>IFERROR(INDEX(BG$11:BG$2000,_xlfn.AGGREGATE(15,6,(ROW(BG$11:BG$2000)-ROW(BG$11)+1)/($AU$11:$AU$2000=$DY$8),ROWS(EK$11:EK419))),"")</f>
        <v/>
      </c>
      <c r="EL419" s="26" t="str">
        <f>IFERROR(INDEX(BH$11:BH$2000,_xlfn.AGGREGATE(15,6,(ROW(BH$11:BH$2000)-ROW(BH$11)+1)/($AU$11:$AU$2000=$DY$8),ROWS(EL$11:EL419))),"")</f>
        <v/>
      </c>
      <c r="EM419" s="26" t="str">
        <f>IFERROR(INDEX(BI$11:BI$2000,_xlfn.AGGREGATE(15,6,(ROW(BI$11:BI$2000)-ROW(BI$11)+1)/($AU$11:$AU$2000=$DY$8),ROWS(EM$11:EM419))),"")</f>
        <v/>
      </c>
      <c r="EN419" s="26" t="str">
        <f>IFERROR(INDEX(BJ$11:BJ$2000,_xlfn.AGGREGATE(15,6,(ROW(BJ$11:BJ$2000)-ROW(BJ$11)+1)/($AU$11:$AU$2000=$DY$8),ROWS(EN$11:EN419))),"")</f>
        <v/>
      </c>
      <c r="EO419" s="26" t="str">
        <f>IFERROR(INDEX(BK$11:BK$2000,_xlfn.AGGREGATE(15,6,(ROW(BK$11:BK$2000)-ROW(BK$11)+1)/($AU$11:$AU$2000=$DY$8),ROWS(EO$11:EO419))),"")</f>
        <v/>
      </c>
      <c r="EP419" s="26" t="str">
        <f>IFERROR(INDEX(BL$11:BL$2000,_xlfn.AGGREGATE(15,6,(ROW(BL$11:BL$2000)-ROW(BL$11)+1)/($AU$11:$AU$2000=$DY$8),ROWS(EP$11:EP419))),"")</f>
        <v/>
      </c>
      <c r="EQ419" s="26" t="str">
        <f>IFERROR(INDEX(BM$11:BM$2000,_xlfn.AGGREGATE(15,6,(ROW(BM$11:BM$2000)-ROW(BM$11)+1)/($AU$11:$AU$2000=$DY$8),ROWS(EQ$11:EQ419))),"")</f>
        <v/>
      </c>
      <c r="ER419" s="26" t="str">
        <f>IFERROR(INDEX(BN$11:BN$2000,_xlfn.AGGREGATE(15,6,(ROW(BN$11:BN$2000)-ROW(BN$11)+1)/($AU$11:$AU$2000=$DY$8),ROWS(ER$11:ER419))),"")</f>
        <v/>
      </c>
      <c r="ES419" s="26" t="str">
        <f>IFERROR(INDEX(BO$11:BO$2000,_xlfn.AGGREGATE(15,6,(ROW(BO$11:BO$2000)-ROW(BO$11)+1)/($AU$11:$AU$2000=$DY$8),ROWS(ES$11:ES419))),"")</f>
        <v/>
      </c>
      <c r="ET419" s="63" t="str">
        <f>IFERROR(INDEX(BP$11:BP$2000,_xlfn.AGGREGATE(15,6,(ROW(BP$11:BP$2000)-ROW(BP$11)+1)/($AU$11:$AU$2000=$DY$8),ROWS(ET$11:ET419))),"")</f>
        <v/>
      </c>
      <c r="EU419" s="25"/>
    </row>
    <row r="420" spans="14:151" x14ac:dyDescent="0.3">
      <c r="N420" s="2"/>
      <c r="O420" s="25"/>
      <c r="P420" s="25"/>
      <c r="Q420" s="25"/>
      <c r="R420" s="25"/>
      <c r="S420" s="25"/>
      <c r="T420" s="25"/>
      <c r="U420" s="25"/>
      <c r="V420" s="2"/>
      <c r="W420" s="2"/>
      <c r="X420" s="2"/>
      <c r="Y420" s="25"/>
      <c r="Z420" s="25"/>
      <c r="AA420" s="25"/>
      <c r="AB420" s="2"/>
      <c r="AC420" s="25"/>
      <c r="AD420" s="25"/>
      <c r="AE420" s="25"/>
      <c r="AF420" s="25"/>
      <c r="AG420" s="25"/>
      <c r="AH420" s="25"/>
      <c r="AI420" s="25"/>
      <c r="AJ420" s="25"/>
      <c r="AK420" s="25"/>
      <c r="AL420" s="25"/>
      <c r="AM420" s="25"/>
      <c r="AN420" s="25"/>
      <c r="AO420" s="25"/>
      <c r="AP420" s="25"/>
      <c r="AQ420" s="25"/>
      <c r="AR420" s="142"/>
      <c r="AS420" s="1">
        <v>26</v>
      </c>
      <c r="AT420" s="25" t="s">
        <v>122</v>
      </c>
      <c r="AU420" s="4" t="str">
        <f t="shared" si="526"/>
        <v>FAIL</v>
      </c>
      <c r="AV420" s="25">
        <v>1</v>
      </c>
      <c r="AW420" s="25">
        <v>2</v>
      </c>
      <c r="AX420" s="26">
        <v>2</v>
      </c>
      <c r="AY420" s="26">
        <v>2</v>
      </c>
      <c r="AZ420" s="26">
        <v>2</v>
      </c>
      <c r="BA420" s="26">
        <v>2</v>
      </c>
      <c r="BB420" s="25">
        <v>1</v>
      </c>
      <c r="BC420" s="25"/>
      <c r="BD420" s="25">
        <f t="shared" si="527"/>
        <v>220</v>
      </c>
      <c r="BE420" s="25">
        <f t="shared" si="527"/>
        <v>246</v>
      </c>
      <c r="BF420" s="25">
        <f t="shared" si="527"/>
        <v>272</v>
      </c>
      <c r="BG420" s="30">
        <f t="shared" si="541"/>
        <v>13</v>
      </c>
      <c r="BH420" s="25"/>
      <c r="BI420" s="138">
        <f t="shared" si="528"/>
        <v>220</v>
      </c>
      <c r="BJ420" s="138">
        <f t="shared" si="529"/>
        <v>466</v>
      </c>
      <c r="BK420" s="138">
        <f t="shared" si="530"/>
        <v>712</v>
      </c>
      <c r="BL420" s="138">
        <f t="shared" si="531"/>
        <v>958</v>
      </c>
      <c r="BM420" s="138">
        <f t="shared" si="532"/>
        <v>1204</v>
      </c>
      <c r="BN420" s="138">
        <f t="shared" si="533"/>
        <v>1450</v>
      </c>
      <c r="BO420" s="138">
        <f t="shared" si="534"/>
        <v>1670</v>
      </c>
      <c r="BP420" s="138">
        <f t="shared" si="535"/>
        <v>0</v>
      </c>
      <c r="BQ420" s="25"/>
      <c r="BR420" s="26" t="str">
        <f t="shared" si="543"/>
        <v>no</v>
      </c>
      <c r="BS420" s="26" t="str">
        <f t="shared" si="542"/>
        <v>Int</v>
      </c>
      <c r="BT420" s="25"/>
      <c r="BU420" s="25"/>
      <c r="BV420" s="1">
        <f t="shared" si="549"/>
        <v>0</v>
      </c>
      <c r="BW420" s="1">
        <f t="shared" si="549"/>
        <v>0</v>
      </c>
      <c r="BX420" s="1">
        <f t="shared" si="549"/>
        <v>0</v>
      </c>
      <c r="BY420" s="1">
        <f t="shared" si="549"/>
        <v>0</v>
      </c>
      <c r="BZ420" s="1">
        <f t="shared" si="549"/>
        <v>0</v>
      </c>
      <c r="CA420" s="1">
        <f t="shared" si="549"/>
        <v>0</v>
      </c>
      <c r="CB420" s="1">
        <f t="shared" si="549"/>
        <v>0</v>
      </c>
      <c r="CC420" s="1">
        <f t="shared" si="549"/>
        <v>0</v>
      </c>
      <c r="CD420" s="1">
        <f t="shared" si="549"/>
        <v>0</v>
      </c>
      <c r="CE420" s="1">
        <f t="shared" si="549"/>
        <v>0</v>
      </c>
      <c r="CF420" s="1">
        <f t="shared" si="550"/>
        <v>0</v>
      </c>
      <c r="CG420" s="1">
        <f t="shared" si="550"/>
        <v>0</v>
      </c>
      <c r="CH420" s="1">
        <f t="shared" si="550"/>
        <v>0</v>
      </c>
      <c r="CI420" s="1">
        <f t="shared" si="550"/>
        <v>0</v>
      </c>
      <c r="CJ420" s="1">
        <f t="shared" si="550"/>
        <v>0</v>
      </c>
      <c r="CK420" s="1">
        <f t="shared" si="550"/>
        <v>0</v>
      </c>
      <c r="CL420" s="1">
        <f t="shared" si="550"/>
        <v>0</v>
      </c>
      <c r="CM420" s="1">
        <f t="shared" si="550"/>
        <v>0</v>
      </c>
      <c r="CN420" s="1">
        <f t="shared" si="550"/>
        <v>0</v>
      </c>
      <c r="CO420" s="1">
        <f t="shared" si="550"/>
        <v>0</v>
      </c>
      <c r="CP420" s="1">
        <f t="shared" si="551"/>
        <v>0</v>
      </c>
      <c r="CQ420" s="1">
        <f t="shared" si="551"/>
        <v>0</v>
      </c>
      <c r="CR420" s="1">
        <f t="shared" si="551"/>
        <v>0</v>
      </c>
      <c r="CS420" s="1">
        <f t="shared" si="551"/>
        <v>0</v>
      </c>
      <c r="CT420" s="1">
        <f t="shared" si="551"/>
        <v>0</v>
      </c>
      <c r="CU420" s="1">
        <f t="shared" si="551"/>
        <v>0</v>
      </c>
      <c r="CV420" s="1">
        <f t="shared" si="551"/>
        <v>0</v>
      </c>
      <c r="CW420" s="1">
        <f t="shared" si="551"/>
        <v>0</v>
      </c>
      <c r="CX420" s="1">
        <f t="shared" si="551"/>
        <v>0</v>
      </c>
      <c r="CY420" s="1">
        <f t="shared" si="551"/>
        <v>0</v>
      </c>
      <c r="CZ420" s="1">
        <f t="shared" si="552"/>
        <v>1</v>
      </c>
      <c r="DA420" s="1">
        <f t="shared" si="552"/>
        <v>0</v>
      </c>
      <c r="DB420" s="1">
        <f t="shared" si="552"/>
        <v>0</v>
      </c>
      <c r="DC420" s="1">
        <f t="shared" si="552"/>
        <v>0</v>
      </c>
      <c r="DD420" s="1">
        <f t="shared" si="552"/>
        <v>0</v>
      </c>
      <c r="DE420" s="1">
        <f t="shared" si="552"/>
        <v>0</v>
      </c>
      <c r="DF420" s="1">
        <f t="shared" si="552"/>
        <v>0</v>
      </c>
      <c r="DG420" s="1">
        <f t="shared" si="552"/>
        <v>0</v>
      </c>
      <c r="DH420" s="1">
        <f t="shared" si="552"/>
        <v>0</v>
      </c>
      <c r="DI420" s="1">
        <f t="shared" si="552"/>
        <v>0</v>
      </c>
      <c r="DJ420" s="1">
        <f t="shared" si="553"/>
        <v>0</v>
      </c>
      <c r="DK420" s="1">
        <f t="shared" si="553"/>
        <v>0</v>
      </c>
      <c r="DL420" s="1">
        <f t="shared" si="553"/>
        <v>0</v>
      </c>
      <c r="DM420" s="1">
        <f t="shared" si="553"/>
        <v>0</v>
      </c>
      <c r="DN420" s="1">
        <f t="shared" si="553"/>
        <v>0</v>
      </c>
      <c r="DO420" s="1">
        <f t="shared" si="553"/>
        <v>0</v>
      </c>
      <c r="DP420" s="25"/>
      <c r="DS420" s="26"/>
      <c r="DT420" s="26"/>
      <c r="DU420" s="142"/>
      <c r="DV420" s="26"/>
      <c r="DW420" s="48">
        <v>407</v>
      </c>
      <c r="DX420" s="26" t="str">
        <f>IFERROR(INDEX(AT$11:AT$2000,_xlfn.AGGREGATE(15,6,(ROW(AT$11:AT$2000)-ROW(AT$11)+1)/($AU$11:$AU$2000=$DY$8),ROWS(DX$11:DX420))),"")</f>
        <v/>
      </c>
      <c r="DY420" s="4" t="str">
        <f>IFERROR(INDEX(AU$11:AU$2000,_xlfn.AGGREGATE(15,6,(ROW(AU$11:AU$2000)-ROW(AU$11)+1)/($AU$11:$AU$2000=$DY$8),ROWS(DY$11:DY420))),"")</f>
        <v/>
      </c>
      <c r="DZ420" s="26" t="str">
        <f>IFERROR(INDEX(AV$11:AV$2000,_xlfn.AGGREGATE(15,6,(ROW(AV$11:AV$2000)-ROW(AV$11)+1)/($AU$11:$AU$2000=$DY$8),ROWS(DZ$11:DZ420))),"")</f>
        <v/>
      </c>
      <c r="EA420" s="26" t="str">
        <f>IFERROR(INDEX(AW$11:AW$2000,_xlfn.AGGREGATE(15,6,(ROW(AW$11:AW$2000)-ROW(AW$11)+1)/($AU$11:$AU$2000=$DY$8),ROWS(EA$11:EA420))),"")</f>
        <v/>
      </c>
      <c r="EB420" s="26" t="str">
        <f>IFERROR(INDEX(AX$11:AX$2000,_xlfn.AGGREGATE(15,6,(ROW(AX$11:AX$2000)-ROW(AX$11)+1)/($AU$11:$AU$2000=$DY$8),ROWS(EB$11:EB420))),"")</f>
        <v/>
      </c>
      <c r="EC420" s="26" t="str">
        <f>IFERROR(INDEX(AY$11:AY$2000,_xlfn.AGGREGATE(15,6,(ROW(AY$11:AY$2000)-ROW(AY$11)+1)/($AU$11:$AU$2000=$DY$8),ROWS(EC$11:EC420))),"")</f>
        <v/>
      </c>
      <c r="ED420" s="26" t="str">
        <f>IFERROR(INDEX(AZ$11:AZ$2000,_xlfn.AGGREGATE(15,6,(ROW(AZ$11:AZ$2000)-ROW(AZ$11)+1)/($AU$11:$AU$2000=$DY$8),ROWS(ED$11:ED420))),"")</f>
        <v/>
      </c>
      <c r="EE420" s="26" t="str">
        <f>IFERROR(INDEX(BA$11:BA$2000,_xlfn.AGGREGATE(15,6,(ROW(BA$11:BA$2000)-ROW(BA$11)+1)/($AU$11:$AU$2000=$DY$8),ROWS(EE$11:EE420))),"")</f>
        <v/>
      </c>
      <c r="EF420" s="26" t="str">
        <f>IFERROR(INDEX(BB$11:BB$2000,_xlfn.AGGREGATE(15,6,(ROW(BB$11:BB$2000)-ROW(BB$11)+1)/($AU$11:$AU$2000=$DY$8),ROWS(EF$11:EF420))),"")</f>
        <v/>
      </c>
      <c r="EG420" s="26" t="str">
        <f>IFERROR(INDEX(BC$11:BC$2000,_xlfn.AGGREGATE(15,6,(ROW(BC$11:BC$2000)-ROW(BC$11)+1)/($AU$11:$AU$2000=$DY$8),ROWS(EG$11:EG420))),"")</f>
        <v/>
      </c>
      <c r="EH420" s="26" t="str">
        <f>IFERROR(INDEX(BD$11:BD$2000,_xlfn.AGGREGATE(15,6,(ROW(BD$11:BD$2000)-ROW(BD$11)+1)/($AU$11:$AU$2000=$DY$8),ROWS(EH$11:EH420))),"")</f>
        <v/>
      </c>
      <c r="EI420" s="26" t="str">
        <f>IFERROR(INDEX(BE$11:BE$2000,_xlfn.AGGREGATE(15,6,(ROW(BE$11:BE$2000)-ROW(BE$11)+1)/($AU$11:$AU$2000=$DY$8),ROWS(EI$11:EI420))),"")</f>
        <v/>
      </c>
      <c r="EJ420" s="26" t="str">
        <f>IFERROR(INDEX(BF$11:BF$2000,_xlfn.AGGREGATE(15,6,(ROW(BF$11:BF$2000)-ROW(BF$11)+1)/($AU$11:$AU$2000=$DY$8),ROWS(EJ$11:EJ420))),"")</f>
        <v/>
      </c>
      <c r="EK420" s="26" t="str">
        <f>IFERROR(INDEX(BG$11:BG$2000,_xlfn.AGGREGATE(15,6,(ROW(BG$11:BG$2000)-ROW(BG$11)+1)/($AU$11:$AU$2000=$DY$8),ROWS(EK$11:EK420))),"")</f>
        <v/>
      </c>
      <c r="EL420" s="26" t="str">
        <f>IFERROR(INDEX(BH$11:BH$2000,_xlfn.AGGREGATE(15,6,(ROW(BH$11:BH$2000)-ROW(BH$11)+1)/($AU$11:$AU$2000=$DY$8),ROWS(EL$11:EL420))),"")</f>
        <v/>
      </c>
      <c r="EM420" s="26" t="str">
        <f>IFERROR(INDEX(BI$11:BI$2000,_xlfn.AGGREGATE(15,6,(ROW(BI$11:BI$2000)-ROW(BI$11)+1)/($AU$11:$AU$2000=$DY$8),ROWS(EM$11:EM420))),"")</f>
        <v/>
      </c>
      <c r="EN420" s="26" t="str">
        <f>IFERROR(INDEX(BJ$11:BJ$2000,_xlfn.AGGREGATE(15,6,(ROW(BJ$11:BJ$2000)-ROW(BJ$11)+1)/($AU$11:$AU$2000=$DY$8),ROWS(EN$11:EN420))),"")</f>
        <v/>
      </c>
      <c r="EO420" s="26" t="str">
        <f>IFERROR(INDEX(BK$11:BK$2000,_xlfn.AGGREGATE(15,6,(ROW(BK$11:BK$2000)-ROW(BK$11)+1)/($AU$11:$AU$2000=$DY$8),ROWS(EO$11:EO420))),"")</f>
        <v/>
      </c>
      <c r="EP420" s="26" t="str">
        <f>IFERROR(INDEX(BL$11:BL$2000,_xlfn.AGGREGATE(15,6,(ROW(BL$11:BL$2000)-ROW(BL$11)+1)/($AU$11:$AU$2000=$DY$8),ROWS(EP$11:EP420))),"")</f>
        <v/>
      </c>
      <c r="EQ420" s="26" t="str">
        <f>IFERROR(INDEX(BM$11:BM$2000,_xlfn.AGGREGATE(15,6,(ROW(BM$11:BM$2000)-ROW(BM$11)+1)/($AU$11:$AU$2000=$DY$8),ROWS(EQ$11:EQ420))),"")</f>
        <v/>
      </c>
      <c r="ER420" s="26" t="str">
        <f>IFERROR(INDEX(BN$11:BN$2000,_xlfn.AGGREGATE(15,6,(ROW(BN$11:BN$2000)-ROW(BN$11)+1)/($AU$11:$AU$2000=$DY$8),ROWS(ER$11:ER420))),"")</f>
        <v/>
      </c>
      <c r="ES420" s="26" t="str">
        <f>IFERROR(INDEX(BO$11:BO$2000,_xlfn.AGGREGATE(15,6,(ROW(BO$11:BO$2000)-ROW(BO$11)+1)/($AU$11:$AU$2000=$DY$8),ROWS(ES$11:ES420))),"")</f>
        <v/>
      </c>
      <c r="ET420" s="63" t="str">
        <f>IFERROR(INDEX(BP$11:BP$2000,_xlfn.AGGREGATE(15,6,(ROW(BP$11:BP$2000)-ROW(BP$11)+1)/($AU$11:$AU$2000=$DY$8),ROWS(ET$11:ET420))),"")</f>
        <v/>
      </c>
      <c r="EU420" s="25"/>
    </row>
    <row r="421" spans="14:151" x14ac:dyDescent="0.3">
      <c r="N421" s="2"/>
      <c r="O421" s="25"/>
      <c r="P421" s="25"/>
      <c r="Q421" s="25"/>
      <c r="R421" s="25"/>
      <c r="S421" s="25"/>
      <c r="T421" s="25"/>
      <c r="U421" s="25"/>
      <c r="V421" s="2"/>
      <c r="W421" s="2"/>
      <c r="X421" s="2"/>
      <c r="Y421" s="25"/>
      <c r="Z421" s="25"/>
      <c r="AA421" s="25"/>
      <c r="AB421" s="2"/>
      <c r="AC421" s="25"/>
      <c r="AD421" s="25"/>
      <c r="AE421" s="25"/>
      <c r="AF421" s="25"/>
      <c r="AG421" s="25"/>
      <c r="AH421" s="25"/>
      <c r="AI421" s="25"/>
      <c r="AJ421" s="25"/>
      <c r="AK421" s="25"/>
      <c r="AL421" s="25"/>
      <c r="AM421" s="25"/>
      <c r="AN421" s="25"/>
      <c r="AO421" s="25"/>
      <c r="AP421" s="25"/>
      <c r="AQ421" s="25"/>
      <c r="AR421" s="142"/>
      <c r="AS421" s="1">
        <v>27</v>
      </c>
      <c r="AT421" s="25" t="s">
        <v>122</v>
      </c>
      <c r="AU421" s="4" t="str">
        <f t="shared" si="526"/>
        <v>FAIL</v>
      </c>
      <c r="AV421" s="25">
        <v>1</v>
      </c>
      <c r="AW421" s="25">
        <v>2</v>
      </c>
      <c r="AX421" s="26">
        <v>2</v>
      </c>
      <c r="AY421" s="26">
        <v>2</v>
      </c>
      <c r="AZ421" s="26">
        <v>2</v>
      </c>
      <c r="BA421" s="26">
        <v>2</v>
      </c>
      <c r="BB421" s="25">
        <v>1</v>
      </c>
      <c r="BC421" s="25"/>
      <c r="BD421" s="25">
        <f t="shared" si="527"/>
        <v>219</v>
      </c>
      <c r="BE421" s="25">
        <f t="shared" si="527"/>
        <v>246</v>
      </c>
      <c r="BF421" s="25">
        <f t="shared" si="527"/>
        <v>273</v>
      </c>
      <c r="BG421" s="30">
        <f t="shared" si="541"/>
        <v>13.5</v>
      </c>
      <c r="BH421" s="25"/>
      <c r="BI421" s="138">
        <f t="shared" si="528"/>
        <v>219</v>
      </c>
      <c r="BJ421" s="138">
        <f t="shared" si="529"/>
        <v>465</v>
      </c>
      <c r="BK421" s="138">
        <f t="shared" si="530"/>
        <v>711</v>
      </c>
      <c r="BL421" s="138">
        <f t="shared" si="531"/>
        <v>957</v>
      </c>
      <c r="BM421" s="138">
        <f t="shared" si="532"/>
        <v>1203</v>
      </c>
      <c r="BN421" s="138">
        <f t="shared" si="533"/>
        <v>1449</v>
      </c>
      <c r="BO421" s="138">
        <f t="shared" si="534"/>
        <v>1668</v>
      </c>
      <c r="BP421" s="138">
        <f t="shared" si="535"/>
        <v>0</v>
      </c>
      <c r="BQ421" s="25"/>
      <c r="BR421" s="26" t="str">
        <f t="shared" si="543"/>
        <v>no</v>
      </c>
      <c r="BS421" s="26" t="str">
        <f t="shared" si="542"/>
        <v>Int</v>
      </c>
      <c r="BT421" s="25"/>
      <c r="BU421" s="25"/>
      <c r="BV421" s="1">
        <f t="shared" si="549"/>
        <v>0</v>
      </c>
      <c r="BW421" s="1">
        <f t="shared" si="549"/>
        <v>0</v>
      </c>
      <c r="BX421" s="1">
        <f t="shared" si="549"/>
        <v>0</v>
      </c>
      <c r="BY421" s="1">
        <f t="shared" si="549"/>
        <v>0</v>
      </c>
      <c r="BZ421" s="1">
        <f t="shared" si="549"/>
        <v>0</v>
      </c>
      <c r="CA421" s="1">
        <f t="shared" si="549"/>
        <v>0</v>
      </c>
      <c r="CB421" s="1">
        <f t="shared" si="549"/>
        <v>0</v>
      </c>
      <c r="CC421" s="1">
        <f t="shared" si="549"/>
        <v>0</v>
      </c>
      <c r="CD421" s="1">
        <f t="shared" si="549"/>
        <v>0</v>
      </c>
      <c r="CE421" s="1">
        <f t="shared" si="549"/>
        <v>0</v>
      </c>
      <c r="CF421" s="1">
        <f t="shared" si="550"/>
        <v>0</v>
      </c>
      <c r="CG421" s="1">
        <f t="shared" si="550"/>
        <v>0</v>
      </c>
      <c r="CH421" s="1">
        <f t="shared" si="550"/>
        <v>0</v>
      </c>
      <c r="CI421" s="1">
        <f t="shared" si="550"/>
        <v>0</v>
      </c>
      <c r="CJ421" s="1">
        <f t="shared" si="550"/>
        <v>0</v>
      </c>
      <c r="CK421" s="1">
        <f t="shared" si="550"/>
        <v>0</v>
      </c>
      <c r="CL421" s="1">
        <f t="shared" si="550"/>
        <v>0</v>
      </c>
      <c r="CM421" s="1">
        <f t="shared" si="550"/>
        <v>0</v>
      </c>
      <c r="CN421" s="1">
        <f t="shared" si="550"/>
        <v>0</v>
      </c>
      <c r="CO421" s="1">
        <f t="shared" si="550"/>
        <v>0</v>
      </c>
      <c r="CP421" s="1">
        <f t="shared" si="551"/>
        <v>0</v>
      </c>
      <c r="CQ421" s="1">
        <f t="shared" si="551"/>
        <v>0</v>
      </c>
      <c r="CR421" s="1">
        <f t="shared" si="551"/>
        <v>0</v>
      </c>
      <c r="CS421" s="1">
        <f t="shared" si="551"/>
        <v>0</v>
      </c>
      <c r="CT421" s="1">
        <f t="shared" si="551"/>
        <v>0</v>
      </c>
      <c r="CU421" s="1">
        <f t="shared" si="551"/>
        <v>0</v>
      </c>
      <c r="CV421" s="1">
        <f t="shared" si="551"/>
        <v>0</v>
      </c>
      <c r="CW421" s="1">
        <f t="shared" si="551"/>
        <v>0</v>
      </c>
      <c r="CX421" s="1">
        <f t="shared" si="551"/>
        <v>0</v>
      </c>
      <c r="CY421" s="1">
        <f t="shared" si="551"/>
        <v>0</v>
      </c>
      <c r="CZ421" s="1">
        <f t="shared" si="552"/>
        <v>1</v>
      </c>
      <c r="DA421" s="1">
        <f t="shared" si="552"/>
        <v>0</v>
      </c>
      <c r="DB421" s="1">
        <f t="shared" si="552"/>
        <v>0</v>
      </c>
      <c r="DC421" s="1">
        <f t="shared" si="552"/>
        <v>0</v>
      </c>
      <c r="DD421" s="1">
        <f t="shared" si="552"/>
        <v>0</v>
      </c>
      <c r="DE421" s="1">
        <f t="shared" si="552"/>
        <v>0</v>
      </c>
      <c r="DF421" s="1">
        <f t="shared" si="552"/>
        <v>0</v>
      </c>
      <c r="DG421" s="1">
        <f t="shared" si="552"/>
        <v>0</v>
      </c>
      <c r="DH421" s="1">
        <f t="shared" si="552"/>
        <v>0</v>
      </c>
      <c r="DI421" s="1">
        <f t="shared" si="552"/>
        <v>0</v>
      </c>
      <c r="DJ421" s="1">
        <f t="shared" si="553"/>
        <v>0</v>
      </c>
      <c r="DK421" s="1">
        <f t="shared" si="553"/>
        <v>0</v>
      </c>
      <c r="DL421" s="1">
        <f t="shared" si="553"/>
        <v>0</v>
      </c>
      <c r="DM421" s="1">
        <f t="shared" si="553"/>
        <v>0</v>
      </c>
      <c r="DN421" s="1">
        <f t="shared" si="553"/>
        <v>0</v>
      </c>
      <c r="DO421" s="1">
        <f t="shared" si="553"/>
        <v>0</v>
      </c>
      <c r="DP421" s="25"/>
      <c r="DS421" s="26"/>
      <c r="DT421" s="26"/>
      <c r="DU421" s="142"/>
      <c r="DV421" s="26"/>
      <c r="DW421" s="48">
        <v>408</v>
      </c>
      <c r="DX421" s="26" t="str">
        <f>IFERROR(INDEX(AT$11:AT$2000,_xlfn.AGGREGATE(15,6,(ROW(AT$11:AT$2000)-ROW(AT$11)+1)/($AU$11:$AU$2000=$DY$8),ROWS(DX$11:DX421))),"")</f>
        <v/>
      </c>
      <c r="DY421" s="4" t="str">
        <f>IFERROR(INDEX(AU$11:AU$2000,_xlfn.AGGREGATE(15,6,(ROW(AU$11:AU$2000)-ROW(AU$11)+1)/($AU$11:$AU$2000=$DY$8),ROWS(DY$11:DY421))),"")</f>
        <v/>
      </c>
      <c r="DZ421" s="26" t="str">
        <f>IFERROR(INDEX(AV$11:AV$2000,_xlfn.AGGREGATE(15,6,(ROW(AV$11:AV$2000)-ROW(AV$11)+1)/($AU$11:$AU$2000=$DY$8),ROWS(DZ$11:DZ421))),"")</f>
        <v/>
      </c>
      <c r="EA421" s="26" t="str">
        <f>IFERROR(INDEX(AW$11:AW$2000,_xlfn.AGGREGATE(15,6,(ROW(AW$11:AW$2000)-ROW(AW$11)+1)/($AU$11:$AU$2000=$DY$8),ROWS(EA$11:EA421))),"")</f>
        <v/>
      </c>
      <c r="EB421" s="26" t="str">
        <f>IFERROR(INDEX(AX$11:AX$2000,_xlfn.AGGREGATE(15,6,(ROW(AX$11:AX$2000)-ROW(AX$11)+1)/($AU$11:$AU$2000=$DY$8),ROWS(EB$11:EB421))),"")</f>
        <v/>
      </c>
      <c r="EC421" s="26" t="str">
        <f>IFERROR(INDEX(AY$11:AY$2000,_xlfn.AGGREGATE(15,6,(ROW(AY$11:AY$2000)-ROW(AY$11)+1)/($AU$11:$AU$2000=$DY$8),ROWS(EC$11:EC421))),"")</f>
        <v/>
      </c>
      <c r="ED421" s="26" t="str">
        <f>IFERROR(INDEX(AZ$11:AZ$2000,_xlfn.AGGREGATE(15,6,(ROW(AZ$11:AZ$2000)-ROW(AZ$11)+1)/($AU$11:$AU$2000=$DY$8),ROWS(ED$11:ED421))),"")</f>
        <v/>
      </c>
      <c r="EE421" s="26" t="str">
        <f>IFERROR(INDEX(BA$11:BA$2000,_xlfn.AGGREGATE(15,6,(ROW(BA$11:BA$2000)-ROW(BA$11)+1)/($AU$11:$AU$2000=$DY$8),ROWS(EE$11:EE421))),"")</f>
        <v/>
      </c>
      <c r="EF421" s="26" t="str">
        <f>IFERROR(INDEX(BB$11:BB$2000,_xlfn.AGGREGATE(15,6,(ROW(BB$11:BB$2000)-ROW(BB$11)+1)/($AU$11:$AU$2000=$DY$8),ROWS(EF$11:EF421))),"")</f>
        <v/>
      </c>
      <c r="EG421" s="26" t="str">
        <f>IFERROR(INDEX(BC$11:BC$2000,_xlfn.AGGREGATE(15,6,(ROW(BC$11:BC$2000)-ROW(BC$11)+1)/($AU$11:$AU$2000=$DY$8),ROWS(EG$11:EG421))),"")</f>
        <v/>
      </c>
      <c r="EH421" s="26" t="str">
        <f>IFERROR(INDEX(BD$11:BD$2000,_xlfn.AGGREGATE(15,6,(ROW(BD$11:BD$2000)-ROW(BD$11)+1)/($AU$11:$AU$2000=$DY$8),ROWS(EH$11:EH421))),"")</f>
        <v/>
      </c>
      <c r="EI421" s="26" t="str">
        <f>IFERROR(INDEX(BE$11:BE$2000,_xlfn.AGGREGATE(15,6,(ROW(BE$11:BE$2000)-ROW(BE$11)+1)/($AU$11:$AU$2000=$DY$8),ROWS(EI$11:EI421))),"")</f>
        <v/>
      </c>
      <c r="EJ421" s="26" t="str">
        <f>IFERROR(INDEX(BF$11:BF$2000,_xlfn.AGGREGATE(15,6,(ROW(BF$11:BF$2000)-ROW(BF$11)+1)/($AU$11:$AU$2000=$DY$8),ROWS(EJ$11:EJ421))),"")</f>
        <v/>
      </c>
      <c r="EK421" s="26" t="str">
        <f>IFERROR(INDEX(BG$11:BG$2000,_xlfn.AGGREGATE(15,6,(ROW(BG$11:BG$2000)-ROW(BG$11)+1)/($AU$11:$AU$2000=$DY$8),ROWS(EK$11:EK421))),"")</f>
        <v/>
      </c>
      <c r="EL421" s="26" t="str">
        <f>IFERROR(INDEX(BH$11:BH$2000,_xlfn.AGGREGATE(15,6,(ROW(BH$11:BH$2000)-ROW(BH$11)+1)/($AU$11:$AU$2000=$DY$8),ROWS(EL$11:EL421))),"")</f>
        <v/>
      </c>
      <c r="EM421" s="26" t="str">
        <f>IFERROR(INDEX(BI$11:BI$2000,_xlfn.AGGREGATE(15,6,(ROW(BI$11:BI$2000)-ROW(BI$11)+1)/($AU$11:$AU$2000=$DY$8),ROWS(EM$11:EM421))),"")</f>
        <v/>
      </c>
      <c r="EN421" s="26" t="str">
        <f>IFERROR(INDEX(BJ$11:BJ$2000,_xlfn.AGGREGATE(15,6,(ROW(BJ$11:BJ$2000)-ROW(BJ$11)+1)/($AU$11:$AU$2000=$DY$8),ROWS(EN$11:EN421))),"")</f>
        <v/>
      </c>
      <c r="EO421" s="26" t="str">
        <f>IFERROR(INDEX(BK$11:BK$2000,_xlfn.AGGREGATE(15,6,(ROW(BK$11:BK$2000)-ROW(BK$11)+1)/($AU$11:$AU$2000=$DY$8),ROWS(EO$11:EO421))),"")</f>
        <v/>
      </c>
      <c r="EP421" s="26" t="str">
        <f>IFERROR(INDEX(BL$11:BL$2000,_xlfn.AGGREGATE(15,6,(ROW(BL$11:BL$2000)-ROW(BL$11)+1)/($AU$11:$AU$2000=$DY$8),ROWS(EP$11:EP421))),"")</f>
        <v/>
      </c>
      <c r="EQ421" s="26" t="str">
        <f>IFERROR(INDEX(BM$11:BM$2000,_xlfn.AGGREGATE(15,6,(ROW(BM$11:BM$2000)-ROW(BM$11)+1)/($AU$11:$AU$2000=$DY$8),ROWS(EQ$11:EQ421))),"")</f>
        <v/>
      </c>
      <c r="ER421" s="26" t="str">
        <f>IFERROR(INDEX(BN$11:BN$2000,_xlfn.AGGREGATE(15,6,(ROW(BN$11:BN$2000)-ROW(BN$11)+1)/($AU$11:$AU$2000=$DY$8),ROWS(ER$11:ER421))),"")</f>
        <v/>
      </c>
      <c r="ES421" s="26" t="str">
        <f>IFERROR(INDEX(BO$11:BO$2000,_xlfn.AGGREGATE(15,6,(ROW(BO$11:BO$2000)-ROW(BO$11)+1)/($AU$11:$AU$2000=$DY$8),ROWS(ES$11:ES421))),"")</f>
        <v/>
      </c>
      <c r="ET421" s="63" t="str">
        <f>IFERROR(INDEX(BP$11:BP$2000,_xlfn.AGGREGATE(15,6,(ROW(BP$11:BP$2000)-ROW(BP$11)+1)/($AU$11:$AU$2000=$DY$8),ROWS(ET$11:ET421))),"")</f>
        <v/>
      </c>
      <c r="EU421" s="25"/>
    </row>
    <row r="422" spans="14:151" x14ac:dyDescent="0.3">
      <c r="N422" s="2"/>
      <c r="O422" s="25"/>
      <c r="P422" s="25"/>
      <c r="Q422" s="25"/>
      <c r="R422" s="25"/>
      <c r="S422" s="25"/>
      <c r="T422" s="25"/>
      <c r="U422" s="25"/>
      <c r="V422" s="2"/>
      <c r="W422" s="2"/>
      <c r="X422" s="2"/>
      <c r="Y422" s="25"/>
      <c r="Z422" s="25"/>
      <c r="AA422" s="25"/>
      <c r="AB422" s="2"/>
      <c r="AC422" s="25"/>
      <c r="AD422" s="25"/>
      <c r="AE422" s="25"/>
      <c r="AF422" s="25"/>
      <c r="AG422" s="25"/>
      <c r="AH422" s="25"/>
      <c r="AI422" s="25"/>
      <c r="AJ422" s="25"/>
      <c r="AK422" s="25"/>
      <c r="AL422" s="25"/>
      <c r="AM422" s="25"/>
      <c r="AN422" s="25"/>
      <c r="AO422" s="25"/>
      <c r="AP422" s="25"/>
      <c r="AQ422" s="25"/>
      <c r="AR422" s="142"/>
      <c r="AS422" s="1">
        <v>28</v>
      </c>
      <c r="AT422" s="25" t="s">
        <v>122</v>
      </c>
      <c r="AU422" s="4" t="str">
        <f t="shared" si="526"/>
        <v>FAIL</v>
      </c>
      <c r="AV422" s="25">
        <v>1</v>
      </c>
      <c r="AW422" s="25">
        <v>2</v>
      </c>
      <c r="AX422" s="26">
        <v>2</v>
      </c>
      <c r="AY422" s="26">
        <v>2</v>
      </c>
      <c r="AZ422" s="26">
        <v>2</v>
      </c>
      <c r="BA422" s="26">
        <v>2</v>
      </c>
      <c r="BB422" s="25">
        <v>1</v>
      </c>
      <c r="BC422" s="25"/>
      <c r="BD422" s="25">
        <f t="shared" si="527"/>
        <v>218</v>
      </c>
      <c r="BE422" s="25">
        <f t="shared" si="527"/>
        <v>246</v>
      </c>
      <c r="BF422" s="25">
        <f t="shared" si="527"/>
        <v>274</v>
      </c>
      <c r="BG422" s="30">
        <f t="shared" si="541"/>
        <v>14</v>
      </c>
      <c r="BH422" s="25"/>
      <c r="BI422" s="138">
        <f t="shared" si="528"/>
        <v>218</v>
      </c>
      <c r="BJ422" s="138">
        <f t="shared" si="529"/>
        <v>464</v>
      </c>
      <c r="BK422" s="138">
        <f t="shared" si="530"/>
        <v>710</v>
      </c>
      <c r="BL422" s="138">
        <f t="shared" si="531"/>
        <v>956</v>
      </c>
      <c r="BM422" s="138">
        <f t="shared" si="532"/>
        <v>1202</v>
      </c>
      <c r="BN422" s="138">
        <f t="shared" si="533"/>
        <v>1448</v>
      </c>
      <c r="BO422" s="138">
        <f t="shared" si="534"/>
        <v>1666</v>
      </c>
      <c r="BP422" s="138">
        <f t="shared" si="535"/>
        <v>0</v>
      </c>
      <c r="BQ422" s="25"/>
      <c r="BR422" s="26" t="str">
        <f t="shared" si="543"/>
        <v>no</v>
      </c>
      <c r="BS422" s="26" t="str">
        <f t="shared" si="542"/>
        <v>Int</v>
      </c>
      <c r="BT422" s="25"/>
      <c r="BU422" s="25"/>
      <c r="BV422" s="1">
        <f t="shared" si="549"/>
        <v>0</v>
      </c>
      <c r="BW422" s="1">
        <f t="shared" si="549"/>
        <v>0</v>
      </c>
      <c r="BX422" s="1">
        <f t="shared" si="549"/>
        <v>0</v>
      </c>
      <c r="BY422" s="1">
        <f t="shared" si="549"/>
        <v>0</v>
      </c>
      <c r="BZ422" s="1">
        <f t="shared" si="549"/>
        <v>0</v>
      </c>
      <c r="CA422" s="1">
        <f t="shared" si="549"/>
        <v>0</v>
      </c>
      <c r="CB422" s="1">
        <f t="shared" si="549"/>
        <v>0</v>
      </c>
      <c r="CC422" s="1">
        <f t="shared" si="549"/>
        <v>0</v>
      </c>
      <c r="CD422" s="1">
        <f t="shared" si="549"/>
        <v>0</v>
      </c>
      <c r="CE422" s="1">
        <f t="shared" si="549"/>
        <v>0</v>
      </c>
      <c r="CF422" s="1">
        <f t="shared" si="550"/>
        <v>0</v>
      </c>
      <c r="CG422" s="1">
        <f t="shared" si="550"/>
        <v>0</v>
      </c>
      <c r="CH422" s="1">
        <f t="shared" si="550"/>
        <v>0</v>
      </c>
      <c r="CI422" s="1">
        <f t="shared" si="550"/>
        <v>0</v>
      </c>
      <c r="CJ422" s="1">
        <f t="shared" si="550"/>
        <v>0</v>
      </c>
      <c r="CK422" s="1">
        <f t="shared" si="550"/>
        <v>0</v>
      </c>
      <c r="CL422" s="1">
        <f t="shared" si="550"/>
        <v>0</v>
      </c>
      <c r="CM422" s="1">
        <f t="shared" si="550"/>
        <v>0</v>
      </c>
      <c r="CN422" s="1">
        <f t="shared" si="550"/>
        <v>0</v>
      </c>
      <c r="CO422" s="1">
        <f t="shared" si="550"/>
        <v>0</v>
      </c>
      <c r="CP422" s="1">
        <f t="shared" si="551"/>
        <v>0</v>
      </c>
      <c r="CQ422" s="1">
        <f t="shared" si="551"/>
        <v>0</v>
      </c>
      <c r="CR422" s="1">
        <f t="shared" si="551"/>
        <v>0</v>
      </c>
      <c r="CS422" s="1">
        <f t="shared" si="551"/>
        <v>0</v>
      </c>
      <c r="CT422" s="1">
        <f t="shared" si="551"/>
        <v>0</v>
      </c>
      <c r="CU422" s="1">
        <f t="shared" si="551"/>
        <v>0</v>
      </c>
      <c r="CV422" s="1">
        <f t="shared" si="551"/>
        <v>0</v>
      </c>
      <c r="CW422" s="1">
        <f t="shared" si="551"/>
        <v>0</v>
      </c>
      <c r="CX422" s="1">
        <f t="shared" si="551"/>
        <v>0</v>
      </c>
      <c r="CY422" s="1">
        <f t="shared" si="551"/>
        <v>0</v>
      </c>
      <c r="CZ422" s="1">
        <f t="shared" si="552"/>
        <v>1</v>
      </c>
      <c r="DA422" s="1">
        <f t="shared" si="552"/>
        <v>0</v>
      </c>
      <c r="DB422" s="1">
        <f t="shared" si="552"/>
        <v>0</v>
      </c>
      <c r="DC422" s="1">
        <f t="shared" si="552"/>
        <v>0</v>
      </c>
      <c r="DD422" s="1">
        <f t="shared" si="552"/>
        <v>0</v>
      </c>
      <c r="DE422" s="1">
        <f t="shared" si="552"/>
        <v>0</v>
      </c>
      <c r="DF422" s="1">
        <f t="shared" si="552"/>
        <v>1</v>
      </c>
      <c r="DG422" s="1">
        <f t="shared" si="552"/>
        <v>0</v>
      </c>
      <c r="DH422" s="1">
        <f t="shared" si="552"/>
        <v>0</v>
      </c>
      <c r="DI422" s="1">
        <f t="shared" si="552"/>
        <v>0</v>
      </c>
      <c r="DJ422" s="1">
        <f t="shared" si="553"/>
        <v>0</v>
      </c>
      <c r="DK422" s="1">
        <f t="shared" si="553"/>
        <v>0</v>
      </c>
      <c r="DL422" s="1">
        <f t="shared" si="553"/>
        <v>0</v>
      </c>
      <c r="DM422" s="1">
        <f t="shared" si="553"/>
        <v>0</v>
      </c>
      <c r="DN422" s="1">
        <f t="shared" si="553"/>
        <v>0</v>
      </c>
      <c r="DO422" s="1">
        <f t="shared" si="553"/>
        <v>0</v>
      </c>
      <c r="DP422" s="25"/>
      <c r="DS422" s="26"/>
      <c r="DT422" s="26"/>
      <c r="DU422" s="142"/>
      <c r="DV422" s="26"/>
      <c r="DW422" s="48">
        <v>409</v>
      </c>
      <c r="DX422" s="26" t="str">
        <f>IFERROR(INDEX(AT$11:AT$2000,_xlfn.AGGREGATE(15,6,(ROW(AT$11:AT$2000)-ROW(AT$11)+1)/($AU$11:$AU$2000=$DY$8),ROWS(DX$11:DX422))),"")</f>
        <v/>
      </c>
      <c r="DY422" s="4" t="str">
        <f>IFERROR(INDEX(AU$11:AU$2000,_xlfn.AGGREGATE(15,6,(ROW(AU$11:AU$2000)-ROW(AU$11)+1)/($AU$11:$AU$2000=$DY$8),ROWS(DY$11:DY422))),"")</f>
        <v/>
      </c>
      <c r="DZ422" s="26" t="str">
        <f>IFERROR(INDEX(AV$11:AV$2000,_xlfn.AGGREGATE(15,6,(ROW(AV$11:AV$2000)-ROW(AV$11)+1)/($AU$11:$AU$2000=$DY$8),ROWS(DZ$11:DZ422))),"")</f>
        <v/>
      </c>
      <c r="EA422" s="26" t="str">
        <f>IFERROR(INDEX(AW$11:AW$2000,_xlfn.AGGREGATE(15,6,(ROW(AW$11:AW$2000)-ROW(AW$11)+1)/($AU$11:$AU$2000=$DY$8),ROWS(EA$11:EA422))),"")</f>
        <v/>
      </c>
      <c r="EB422" s="26" t="str">
        <f>IFERROR(INDEX(AX$11:AX$2000,_xlfn.AGGREGATE(15,6,(ROW(AX$11:AX$2000)-ROW(AX$11)+1)/($AU$11:$AU$2000=$DY$8),ROWS(EB$11:EB422))),"")</f>
        <v/>
      </c>
      <c r="EC422" s="26" t="str">
        <f>IFERROR(INDEX(AY$11:AY$2000,_xlfn.AGGREGATE(15,6,(ROW(AY$11:AY$2000)-ROW(AY$11)+1)/($AU$11:$AU$2000=$DY$8),ROWS(EC$11:EC422))),"")</f>
        <v/>
      </c>
      <c r="ED422" s="26" t="str">
        <f>IFERROR(INDEX(AZ$11:AZ$2000,_xlfn.AGGREGATE(15,6,(ROW(AZ$11:AZ$2000)-ROW(AZ$11)+1)/($AU$11:$AU$2000=$DY$8),ROWS(ED$11:ED422))),"")</f>
        <v/>
      </c>
      <c r="EE422" s="26" t="str">
        <f>IFERROR(INDEX(BA$11:BA$2000,_xlfn.AGGREGATE(15,6,(ROW(BA$11:BA$2000)-ROW(BA$11)+1)/($AU$11:$AU$2000=$DY$8),ROWS(EE$11:EE422))),"")</f>
        <v/>
      </c>
      <c r="EF422" s="26" t="str">
        <f>IFERROR(INDEX(BB$11:BB$2000,_xlfn.AGGREGATE(15,6,(ROW(BB$11:BB$2000)-ROW(BB$11)+1)/($AU$11:$AU$2000=$DY$8),ROWS(EF$11:EF422))),"")</f>
        <v/>
      </c>
      <c r="EG422" s="26" t="str">
        <f>IFERROR(INDEX(BC$11:BC$2000,_xlfn.AGGREGATE(15,6,(ROW(BC$11:BC$2000)-ROW(BC$11)+1)/($AU$11:$AU$2000=$DY$8),ROWS(EG$11:EG422))),"")</f>
        <v/>
      </c>
      <c r="EH422" s="26" t="str">
        <f>IFERROR(INDEX(BD$11:BD$2000,_xlfn.AGGREGATE(15,6,(ROW(BD$11:BD$2000)-ROW(BD$11)+1)/($AU$11:$AU$2000=$DY$8),ROWS(EH$11:EH422))),"")</f>
        <v/>
      </c>
      <c r="EI422" s="26" t="str">
        <f>IFERROR(INDEX(BE$11:BE$2000,_xlfn.AGGREGATE(15,6,(ROW(BE$11:BE$2000)-ROW(BE$11)+1)/($AU$11:$AU$2000=$DY$8),ROWS(EI$11:EI422))),"")</f>
        <v/>
      </c>
      <c r="EJ422" s="26" t="str">
        <f>IFERROR(INDEX(BF$11:BF$2000,_xlfn.AGGREGATE(15,6,(ROW(BF$11:BF$2000)-ROW(BF$11)+1)/($AU$11:$AU$2000=$DY$8),ROWS(EJ$11:EJ422))),"")</f>
        <v/>
      </c>
      <c r="EK422" s="26" t="str">
        <f>IFERROR(INDEX(BG$11:BG$2000,_xlfn.AGGREGATE(15,6,(ROW(BG$11:BG$2000)-ROW(BG$11)+1)/($AU$11:$AU$2000=$DY$8),ROWS(EK$11:EK422))),"")</f>
        <v/>
      </c>
      <c r="EL422" s="26" t="str">
        <f>IFERROR(INDEX(BH$11:BH$2000,_xlfn.AGGREGATE(15,6,(ROW(BH$11:BH$2000)-ROW(BH$11)+1)/($AU$11:$AU$2000=$DY$8),ROWS(EL$11:EL422))),"")</f>
        <v/>
      </c>
      <c r="EM422" s="26" t="str">
        <f>IFERROR(INDEX(BI$11:BI$2000,_xlfn.AGGREGATE(15,6,(ROW(BI$11:BI$2000)-ROW(BI$11)+1)/($AU$11:$AU$2000=$DY$8),ROWS(EM$11:EM422))),"")</f>
        <v/>
      </c>
      <c r="EN422" s="26" t="str">
        <f>IFERROR(INDEX(BJ$11:BJ$2000,_xlfn.AGGREGATE(15,6,(ROW(BJ$11:BJ$2000)-ROW(BJ$11)+1)/($AU$11:$AU$2000=$DY$8),ROWS(EN$11:EN422))),"")</f>
        <v/>
      </c>
      <c r="EO422" s="26" t="str">
        <f>IFERROR(INDEX(BK$11:BK$2000,_xlfn.AGGREGATE(15,6,(ROW(BK$11:BK$2000)-ROW(BK$11)+1)/($AU$11:$AU$2000=$DY$8),ROWS(EO$11:EO422))),"")</f>
        <v/>
      </c>
      <c r="EP422" s="26" t="str">
        <f>IFERROR(INDEX(BL$11:BL$2000,_xlfn.AGGREGATE(15,6,(ROW(BL$11:BL$2000)-ROW(BL$11)+1)/($AU$11:$AU$2000=$DY$8),ROWS(EP$11:EP422))),"")</f>
        <v/>
      </c>
      <c r="EQ422" s="26" t="str">
        <f>IFERROR(INDEX(BM$11:BM$2000,_xlfn.AGGREGATE(15,6,(ROW(BM$11:BM$2000)-ROW(BM$11)+1)/($AU$11:$AU$2000=$DY$8),ROWS(EQ$11:EQ422))),"")</f>
        <v/>
      </c>
      <c r="ER422" s="26" t="str">
        <f>IFERROR(INDEX(BN$11:BN$2000,_xlfn.AGGREGATE(15,6,(ROW(BN$11:BN$2000)-ROW(BN$11)+1)/($AU$11:$AU$2000=$DY$8),ROWS(ER$11:ER422))),"")</f>
        <v/>
      </c>
      <c r="ES422" s="26" t="str">
        <f>IFERROR(INDEX(BO$11:BO$2000,_xlfn.AGGREGATE(15,6,(ROW(BO$11:BO$2000)-ROW(BO$11)+1)/($AU$11:$AU$2000=$DY$8),ROWS(ES$11:ES422))),"")</f>
        <v/>
      </c>
      <c r="ET422" s="63" t="str">
        <f>IFERROR(INDEX(BP$11:BP$2000,_xlfn.AGGREGATE(15,6,(ROW(BP$11:BP$2000)-ROW(BP$11)+1)/($AU$11:$AU$2000=$DY$8),ROWS(ET$11:ET422))),"")</f>
        <v/>
      </c>
      <c r="EU422" s="25"/>
    </row>
    <row r="423" spans="14:151" x14ac:dyDescent="0.3">
      <c r="N423" s="2"/>
      <c r="O423" s="25"/>
      <c r="P423" s="25"/>
      <c r="Q423" s="25"/>
      <c r="R423" s="25"/>
      <c r="S423" s="25"/>
      <c r="T423" s="25"/>
      <c r="U423" s="25"/>
      <c r="V423" s="2"/>
      <c r="W423" s="2"/>
      <c r="X423" s="2"/>
      <c r="Y423" s="25"/>
      <c r="Z423" s="25"/>
      <c r="AA423" s="25"/>
      <c r="AB423" s="2"/>
      <c r="AC423" s="25"/>
      <c r="AD423" s="25"/>
      <c r="AE423" s="25"/>
      <c r="AF423" s="25"/>
      <c r="AG423" s="25"/>
      <c r="AH423" s="25"/>
      <c r="AI423" s="25"/>
      <c r="AJ423" s="25"/>
      <c r="AK423" s="25"/>
      <c r="AL423" s="25"/>
      <c r="AM423" s="25"/>
      <c r="AN423" s="25"/>
      <c r="AO423" s="25"/>
      <c r="AP423" s="25"/>
      <c r="AQ423" s="25"/>
      <c r="AR423" s="142"/>
      <c r="AS423" s="1">
        <v>29</v>
      </c>
      <c r="AT423" s="25" t="s">
        <v>122</v>
      </c>
      <c r="AU423" s="4" t="str">
        <f t="shared" si="526"/>
        <v>FAIL</v>
      </c>
      <c r="AV423" s="25">
        <v>1</v>
      </c>
      <c r="AW423" s="25">
        <v>2</v>
      </c>
      <c r="AX423" s="26">
        <v>2</v>
      </c>
      <c r="AY423" s="26">
        <v>2</v>
      </c>
      <c r="AZ423" s="26">
        <v>2</v>
      </c>
      <c r="BA423" s="26">
        <v>2</v>
      </c>
      <c r="BB423" s="25">
        <v>1</v>
      </c>
      <c r="BC423" s="25"/>
      <c r="BD423" s="25">
        <f t="shared" si="527"/>
        <v>217</v>
      </c>
      <c r="BE423" s="25">
        <f t="shared" si="527"/>
        <v>246</v>
      </c>
      <c r="BF423" s="25">
        <f t="shared" si="527"/>
        <v>275</v>
      </c>
      <c r="BG423" s="30">
        <f t="shared" si="541"/>
        <v>14.5</v>
      </c>
      <c r="BH423" s="25"/>
      <c r="BI423" s="138">
        <f t="shared" si="528"/>
        <v>217</v>
      </c>
      <c r="BJ423" s="138">
        <f t="shared" si="529"/>
        <v>463</v>
      </c>
      <c r="BK423" s="138">
        <f t="shared" si="530"/>
        <v>709</v>
      </c>
      <c r="BL423" s="138">
        <f t="shared" si="531"/>
        <v>955</v>
      </c>
      <c r="BM423" s="138">
        <f t="shared" si="532"/>
        <v>1201</v>
      </c>
      <c r="BN423" s="138">
        <f t="shared" si="533"/>
        <v>1447</v>
      </c>
      <c r="BO423" s="138">
        <f t="shared" si="534"/>
        <v>1664</v>
      </c>
      <c r="BP423" s="138">
        <f t="shared" si="535"/>
        <v>0</v>
      </c>
      <c r="BQ423" s="25"/>
      <c r="BR423" s="26" t="str">
        <f t="shared" si="543"/>
        <v>no</v>
      </c>
      <c r="BS423" s="26" t="str">
        <f t="shared" si="542"/>
        <v>Int</v>
      </c>
      <c r="BT423" s="25"/>
      <c r="BU423" s="25"/>
      <c r="BV423" s="1">
        <f t="shared" si="549"/>
        <v>0</v>
      </c>
      <c r="BW423" s="1">
        <f t="shared" si="549"/>
        <v>0</v>
      </c>
      <c r="BX423" s="1">
        <f t="shared" si="549"/>
        <v>0</v>
      </c>
      <c r="BY423" s="1">
        <f t="shared" si="549"/>
        <v>0</v>
      </c>
      <c r="BZ423" s="1">
        <f t="shared" si="549"/>
        <v>0</v>
      </c>
      <c r="CA423" s="1">
        <f t="shared" si="549"/>
        <v>0</v>
      </c>
      <c r="CB423" s="1">
        <f t="shared" si="549"/>
        <v>0</v>
      </c>
      <c r="CC423" s="1">
        <f t="shared" si="549"/>
        <v>0</v>
      </c>
      <c r="CD423" s="1">
        <f t="shared" si="549"/>
        <v>0</v>
      </c>
      <c r="CE423" s="1">
        <f t="shared" si="549"/>
        <v>0</v>
      </c>
      <c r="CF423" s="1">
        <f t="shared" si="550"/>
        <v>0</v>
      </c>
      <c r="CG423" s="1">
        <f t="shared" si="550"/>
        <v>0</v>
      </c>
      <c r="CH423" s="1">
        <f t="shared" si="550"/>
        <v>0</v>
      </c>
      <c r="CI423" s="1">
        <f t="shared" si="550"/>
        <v>0</v>
      </c>
      <c r="CJ423" s="1">
        <f t="shared" si="550"/>
        <v>0</v>
      </c>
      <c r="CK423" s="1">
        <f t="shared" si="550"/>
        <v>0</v>
      </c>
      <c r="CL423" s="1">
        <f t="shared" si="550"/>
        <v>0</v>
      </c>
      <c r="CM423" s="1">
        <f t="shared" si="550"/>
        <v>0</v>
      </c>
      <c r="CN423" s="1">
        <f t="shared" si="550"/>
        <v>0</v>
      </c>
      <c r="CO423" s="1">
        <f t="shared" si="550"/>
        <v>0</v>
      </c>
      <c r="CP423" s="1">
        <f t="shared" si="551"/>
        <v>0</v>
      </c>
      <c r="CQ423" s="1">
        <f t="shared" si="551"/>
        <v>0</v>
      </c>
      <c r="CR423" s="1">
        <f t="shared" si="551"/>
        <v>0</v>
      </c>
      <c r="CS423" s="1">
        <f t="shared" si="551"/>
        <v>0</v>
      </c>
      <c r="CT423" s="1">
        <f t="shared" si="551"/>
        <v>0</v>
      </c>
      <c r="CU423" s="1">
        <f t="shared" si="551"/>
        <v>0</v>
      </c>
      <c r="CV423" s="1">
        <f t="shared" si="551"/>
        <v>0</v>
      </c>
      <c r="CW423" s="1">
        <f t="shared" si="551"/>
        <v>0</v>
      </c>
      <c r="CX423" s="1">
        <f t="shared" si="551"/>
        <v>0</v>
      </c>
      <c r="CY423" s="1">
        <f t="shared" si="551"/>
        <v>0</v>
      </c>
      <c r="CZ423" s="1">
        <f t="shared" si="552"/>
        <v>1</v>
      </c>
      <c r="DA423" s="1">
        <f t="shared" si="552"/>
        <v>0</v>
      </c>
      <c r="DB423" s="1">
        <f t="shared" si="552"/>
        <v>0</v>
      </c>
      <c r="DC423" s="1">
        <f t="shared" si="552"/>
        <v>0</v>
      </c>
      <c r="DD423" s="1">
        <f t="shared" si="552"/>
        <v>0</v>
      </c>
      <c r="DE423" s="1">
        <f t="shared" si="552"/>
        <v>0</v>
      </c>
      <c r="DF423" s="1">
        <f t="shared" si="552"/>
        <v>1</v>
      </c>
      <c r="DG423" s="1">
        <f t="shared" si="552"/>
        <v>0</v>
      </c>
      <c r="DH423" s="1">
        <f t="shared" si="552"/>
        <v>0</v>
      </c>
      <c r="DI423" s="1">
        <f t="shared" si="552"/>
        <v>0</v>
      </c>
      <c r="DJ423" s="1">
        <f t="shared" si="553"/>
        <v>0</v>
      </c>
      <c r="DK423" s="1">
        <f t="shared" si="553"/>
        <v>0</v>
      </c>
      <c r="DL423" s="1">
        <f t="shared" si="553"/>
        <v>0</v>
      </c>
      <c r="DM423" s="1">
        <f t="shared" si="553"/>
        <v>0</v>
      </c>
      <c r="DN423" s="1">
        <f t="shared" si="553"/>
        <v>0</v>
      </c>
      <c r="DO423" s="1">
        <f t="shared" si="553"/>
        <v>0</v>
      </c>
      <c r="DP423" s="25"/>
      <c r="DS423" s="26"/>
      <c r="DT423" s="26"/>
      <c r="DU423" s="142"/>
      <c r="DV423" s="26"/>
      <c r="DW423" s="48">
        <v>410</v>
      </c>
      <c r="DX423" s="26" t="str">
        <f>IFERROR(INDEX(AT$11:AT$2000,_xlfn.AGGREGATE(15,6,(ROW(AT$11:AT$2000)-ROW(AT$11)+1)/($AU$11:$AU$2000=$DY$8),ROWS(DX$11:DX423))),"")</f>
        <v/>
      </c>
      <c r="DY423" s="4" t="str">
        <f>IFERROR(INDEX(AU$11:AU$2000,_xlfn.AGGREGATE(15,6,(ROW(AU$11:AU$2000)-ROW(AU$11)+1)/($AU$11:$AU$2000=$DY$8),ROWS(DY$11:DY423))),"")</f>
        <v/>
      </c>
      <c r="DZ423" s="26" t="str">
        <f>IFERROR(INDEX(AV$11:AV$2000,_xlfn.AGGREGATE(15,6,(ROW(AV$11:AV$2000)-ROW(AV$11)+1)/($AU$11:$AU$2000=$DY$8),ROWS(DZ$11:DZ423))),"")</f>
        <v/>
      </c>
      <c r="EA423" s="26" t="str">
        <f>IFERROR(INDEX(AW$11:AW$2000,_xlfn.AGGREGATE(15,6,(ROW(AW$11:AW$2000)-ROW(AW$11)+1)/($AU$11:$AU$2000=$DY$8),ROWS(EA$11:EA423))),"")</f>
        <v/>
      </c>
      <c r="EB423" s="26" t="str">
        <f>IFERROR(INDEX(AX$11:AX$2000,_xlfn.AGGREGATE(15,6,(ROW(AX$11:AX$2000)-ROW(AX$11)+1)/($AU$11:$AU$2000=$DY$8),ROWS(EB$11:EB423))),"")</f>
        <v/>
      </c>
      <c r="EC423" s="26" t="str">
        <f>IFERROR(INDEX(AY$11:AY$2000,_xlfn.AGGREGATE(15,6,(ROW(AY$11:AY$2000)-ROW(AY$11)+1)/($AU$11:$AU$2000=$DY$8),ROWS(EC$11:EC423))),"")</f>
        <v/>
      </c>
      <c r="ED423" s="26" t="str">
        <f>IFERROR(INDEX(AZ$11:AZ$2000,_xlfn.AGGREGATE(15,6,(ROW(AZ$11:AZ$2000)-ROW(AZ$11)+1)/($AU$11:$AU$2000=$DY$8),ROWS(ED$11:ED423))),"")</f>
        <v/>
      </c>
      <c r="EE423" s="26" t="str">
        <f>IFERROR(INDEX(BA$11:BA$2000,_xlfn.AGGREGATE(15,6,(ROW(BA$11:BA$2000)-ROW(BA$11)+1)/($AU$11:$AU$2000=$DY$8),ROWS(EE$11:EE423))),"")</f>
        <v/>
      </c>
      <c r="EF423" s="26" t="str">
        <f>IFERROR(INDEX(BB$11:BB$2000,_xlfn.AGGREGATE(15,6,(ROW(BB$11:BB$2000)-ROW(BB$11)+1)/($AU$11:$AU$2000=$DY$8),ROWS(EF$11:EF423))),"")</f>
        <v/>
      </c>
      <c r="EG423" s="26" t="str">
        <f>IFERROR(INDEX(BC$11:BC$2000,_xlfn.AGGREGATE(15,6,(ROW(BC$11:BC$2000)-ROW(BC$11)+1)/($AU$11:$AU$2000=$DY$8),ROWS(EG$11:EG423))),"")</f>
        <v/>
      </c>
      <c r="EH423" s="26" t="str">
        <f>IFERROR(INDEX(BD$11:BD$2000,_xlfn.AGGREGATE(15,6,(ROW(BD$11:BD$2000)-ROW(BD$11)+1)/($AU$11:$AU$2000=$DY$8),ROWS(EH$11:EH423))),"")</f>
        <v/>
      </c>
      <c r="EI423" s="26" t="str">
        <f>IFERROR(INDEX(BE$11:BE$2000,_xlfn.AGGREGATE(15,6,(ROW(BE$11:BE$2000)-ROW(BE$11)+1)/($AU$11:$AU$2000=$DY$8),ROWS(EI$11:EI423))),"")</f>
        <v/>
      </c>
      <c r="EJ423" s="26" t="str">
        <f>IFERROR(INDEX(BF$11:BF$2000,_xlfn.AGGREGATE(15,6,(ROW(BF$11:BF$2000)-ROW(BF$11)+1)/($AU$11:$AU$2000=$DY$8),ROWS(EJ$11:EJ423))),"")</f>
        <v/>
      </c>
      <c r="EK423" s="26" t="str">
        <f>IFERROR(INDEX(BG$11:BG$2000,_xlfn.AGGREGATE(15,6,(ROW(BG$11:BG$2000)-ROW(BG$11)+1)/($AU$11:$AU$2000=$DY$8),ROWS(EK$11:EK423))),"")</f>
        <v/>
      </c>
      <c r="EL423" s="26" t="str">
        <f>IFERROR(INDEX(BH$11:BH$2000,_xlfn.AGGREGATE(15,6,(ROW(BH$11:BH$2000)-ROW(BH$11)+1)/($AU$11:$AU$2000=$DY$8),ROWS(EL$11:EL423))),"")</f>
        <v/>
      </c>
      <c r="EM423" s="26" t="str">
        <f>IFERROR(INDEX(BI$11:BI$2000,_xlfn.AGGREGATE(15,6,(ROW(BI$11:BI$2000)-ROW(BI$11)+1)/($AU$11:$AU$2000=$DY$8),ROWS(EM$11:EM423))),"")</f>
        <v/>
      </c>
      <c r="EN423" s="26" t="str">
        <f>IFERROR(INDEX(BJ$11:BJ$2000,_xlfn.AGGREGATE(15,6,(ROW(BJ$11:BJ$2000)-ROW(BJ$11)+1)/($AU$11:$AU$2000=$DY$8),ROWS(EN$11:EN423))),"")</f>
        <v/>
      </c>
      <c r="EO423" s="26" t="str">
        <f>IFERROR(INDEX(BK$11:BK$2000,_xlfn.AGGREGATE(15,6,(ROW(BK$11:BK$2000)-ROW(BK$11)+1)/($AU$11:$AU$2000=$DY$8),ROWS(EO$11:EO423))),"")</f>
        <v/>
      </c>
      <c r="EP423" s="26" t="str">
        <f>IFERROR(INDEX(BL$11:BL$2000,_xlfn.AGGREGATE(15,6,(ROW(BL$11:BL$2000)-ROW(BL$11)+1)/($AU$11:$AU$2000=$DY$8),ROWS(EP$11:EP423))),"")</f>
        <v/>
      </c>
      <c r="EQ423" s="26" t="str">
        <f>IFERROR(INDEX(BM$11:BM$2000,_xlfn.AGGREGATE(15,6,(ROW(BM$11:BM$2000)-ROW(BM$11)+1)/($AU$11:$AU$2000=$DY$8),ROWS(EQ$11:EQ423))),"")</f>
        <v/>
      </c>
      <c r="ER423" s="26" t="str">
        <f>IFERROR(INDEX(BN$11:BN$2000,_xlfn.AGGREGATE(15,6,(ROW(BN$11:BN$2000)-ROW(BN$11)+1)/($AU$11:$AU$2000=$DY$8),ROWS(ER$11:ER423))),"")</f>
        <v/>
      </c>
      <c r="ES423" s="26" t="str">
        <f>IFERROR(INDEX(BO$11:BO$2000,_xlfn.AGGREGATE(15,6,(ROW(BO$11:BO$2000)-ROW(BO$11)+1)/($AU$11:$AU$2000=$DY$8),ROWS(ES$11:ES423))),"")</f>
        <v/>
      </c>
      <c r="ET423" s="63" t="str">
        <f>IFERROR(INDEX(BP$11:BP$2000,_xlfn.AGGREGATE(15,6,(ROW(BP$11:BP$2000)-ROW(BP$11)+1)/($AU$11:$AU$2000=$DY$8),ROWS(ET$11:ET423))),"")</f>
        <v/>
      </c>
      <c r="EU423" s="25"/>
    </row>
    <row r="424" spans="14:151" x14ac:dyDescent="0.3">
      <c r="N424" s="2"/>
      <c r="O424" s="25"/>
      <c r="P424" s="25"/>
      <c r="Q424" s="25"/>
      <c r="R424" s="25"/>
      <c r="S424" s="25"/>
      <c r="T424" s="25"/>
      <c r="U424" s="25"/>
      <c r="V424" s="2"/>
      <c r="W424" s="2"/>
      <c r="X424" s="2"/>
      <c r="Y424" s="25"/>
      <c r="Z424" s="25"/>
      <c r="AA424" s="25"/>
      <c r="AB424" s="2"/>
      <c r="AC424" s="25"/>
      <c r="AD424" s="25"/>
      <c r="AE424" s="25"/>
      <c r="AF424" s="25"/>
      <c r="AG424" s="25"/>
      <c r="AH424" s="25"/>
      <c r="AI424" s="25"/>
      <c r="AJ424" s="25"/>
      <c r="AK424" s="25"/>
      <c r="AL424" s="25"/>
      <c r="AM424" s="25"/>
      <c r="AN424" s="25"/>
      <c r="AO424" s="25"/>
      <c r="AP424" s="25"/>
      <c r="AQ424" s="25"/>
      <c r="AR424" s="142"/>
      <c r="AS424" s="1">
        <v>30</v>
      </c>
      <c r="AT424" s="25" t="s">
        <v>122</v>
      </c>
      <c r="AU424" s="64" t="str">
        <f t="shared" si="526"/>
        <v>FAIL</v>
      </c>
      <c r="AV424" s="29">
        <v>1</v>
      </c>
      <c r="AW424" s="29">
        <v>2</v>
      </c>
      <c r="AX424" s="33">
        <v>2</v>
      </c>
      <c r="AY424" s="33">
        <v>2</v>
      </c>
      <c r="AZ424" s="33">
        <v>2</v>
      </c>
      <c r="BA424" s="33">
        <v>2</v>
      </c>
      <c r="BB424" s="29">
        <v>1</v>
      </c>
      <c r="BC424" s="29"/>
      <c r="BD424" s="29">
        <f t="shared" si="527"/>
        <v>216</v>
      </c>
      <c r="BE424" s="29">
        <f t="shared" si="527"/>
        <v>246</v>
      </c>
      <c r="BF424" s="29">
        <f t="shared" si="527"/>
        <v>276</v>
      </c>
      <c r="BG424" s="231">
        <f t="shared" si="541"/>
        <v>15</v>
      </c>
      <c r="BH424" s="25"/>
      <c r="BI424" s="138">
        <f t="shared" si="528"/>
        <v>216</v>
      </c>
      <c r="BJ424" s="138">
        <f t="shared" si="529"/>
        <v>462</v>
      </c>
      <c r="BK424" s="138">
        <f t="shared" si="530"/>
        <v>708</v>
      </c>
      <c r="BL424" s="138">
        <f t="shared" si="531"/>
        <v>954</v>
      </c>
      <c r="BM424" s="138">
        <f t="shared" si="532"/>
        <v>1200</v>
      </c>
      <c r="BN424" s="138">
        <f t="shared" si="533"/>
        <v>1446</v>
      </c>
      <c r="BO424" s="138">
        <f t="shared" si="534"/>
        <v>1662</v>
      </c>
      <c r="BP424" s="138">
        <f t="shared" si="535"/>
        <v>0</v>
      </c>
      <c r="BQ424" s="25"/>
      <c r="BR424" s="26" t="str">
        <f t="shared" si="543"/>
        <v>no</v>
      </c>
      <c r="BS424" s="26" t="str">
        <f t="shared" si="542"/>
        <v>Int</v>
      </c>
      <c r="BT424" s="25"/>
      <c r="BU424" s="25"/>
      <c r="BV424" s="1">
        <f t="shared" si="549"/>
        <v>0</v>
      </c>
      <c r="BW424" s="1">
        <f t="shared" si="549"/>
        <v>0</v>
      </c>
      <c r="BX424" s="1">
        <f t="shared" si="549"/>
        <v>0</v>
      </c>
      <c r="BY424" s="1">
        <f t="shared" si="549"/>
        <v>0</v>
      </c>
      <c r="BZ424" s="1">
        <f t="shared" si="549"/>
        <v>0</v>
      </c>
      <c r="CA424" s="1">
        <f t="shared" si="549"/>
        <v>0</v>
      </c>
      <c r="CB424" s="1">
        <f t="shared" si="549"/>
        <v>0</v>
      </c>
      <c r="CC424" s="1">
        <f t="shared" si="549"/>
        <v>0</v>
      </c>
      <c r="CD424" s="1">
        <f t="shared" si="549"/>
        <v>0</v>
      </c>
      <c r="CE424" s="1">
        <f t="shared" si="549"/>
        <v>0</v>
      </c>
      <c r="CF424" s="1">
        <f t="shared" si="550"/>
        <v>0</v>
      </c>
      <c r="CG424" s="1">
        <f t="shared" si="550"/>
        <v>0</v>
      </c>
      <c r="CH424" s="1">
        <f t="shared" si="550"/>
        <v>0</v>
      </c>
      <c r="CI424" s="1">
        <f t="shared" si="550"/>
        <v>0</v>
      </c>
      <c r="CJ424" s="1">
        <f t="shared" si="550"/>
        <v>0</v>
      </c>
      <c r="CK424" s="1">
        <f t="shared" si="550"/>
        <v>0</v>
      </c>
      <c r="CL424" s="1">
        <f t="shared" si="550"/>
        <v>0</v>
      </c>
      <c r="CM424" s="1">
        <f t="shared" si="550"/>
        <v>0</v>
      </c>
      <c r="CN424" s="1">
        <f t="shared" si="550"/>
        <v>0</v>
      </c>
      <c r="CO424" s="1">
        <f t="shared" si="550"/>
        <v>0</v>
      </c>
      <c r="CP424" s="1">
        <f t="shared" si="551"/>
        <v>0</v>
      </c>
      <c r="CQ424" s="1">
        <f t="shared" si="551"/>
        <v>0</v>
      </c>
      <c r="CR424" s="1">
        <f t="shared" si="551"/>
        <v>0</v>
      </c>
      <c r="CS424" s="1">
        <f t="shared" si="551"/>
        <v>0</v>
      </c>
      <c r="CT424" s="1">
        <f t="shared" si="551"/>
        <v>0</v>
      </c>
      <c r="CU424" s="1">
        <f t="shared" si="551"/>
        <v>0</v>
      </c>
      <c r="CV424" s="1">
        <f t="shared" si="551"/>
        <v>0</v>
      </c>
      <c r="CW424" s="1">
        <f t="shared" si="551"/>
        <v>0</v>
      </c>
      <c r="CX424" s="1">
        <f t="shared" si="551"/>
        <v>0</v>
      </c>
      <c r="CY424" s="1">
        <f t="shared" si="551"/>
        <v>0</v>
      </c>
      <c r="CZ424" s="1">
        <f t="shared" si="552"/>
        <v>1</v>
      </c>
      <c r="DA424" s="1">
        <f t="shared" si="552"/>
        <v>0</v>
      </c>
      <c r="DB424" s="1">
        <f t="shared" si="552"/>
        <v>0</v>
      </c>
      <c r="DC424" s="1">
        <f t="shared" si="552"/>
        <v>0</v>
      </c>
      <c r="DD424" s="1">
        <f t="shared" si="552"/>
        <v>0</v>
      </c>
      <c r="DE424" s="1">
        <f t="shared" si="552"/>
        <v>0</v>
      </c>
      <c r="DF424" s="1">
        <f t="shared" si="552"/>
        <v>1</v>
      </c>
      <c r="DG424" s="1">
        <f t="shared" si="552"/>
        <v>0</v>
      </c>
      <c r="DH424" s="1">
        <f t="shared" si="552"/>
        <v>0</v>
      </c>
      <c r="DI424" s="1">
        <f t="shared" si="552"/>
        <v>0</v>
      </c>
      <c r="DJ424" s="1">
        <f t="shared" si="553"/>
        <v>0</v>
      </c>
      <c r="DK424" s="1">
        <f t="shared" si="553"/>
        <v>0</v>
      </c>
      <c r="DL424" s="1">
        <f t="shared" si="553"/>
        <v>0</v>
      </c>
      <c r="DM424" s="1">
        <f t="shared" si="553"/>
        <v>0</v>
      </c>
      <c r="DN424" s="1">
        <f t="shared" si="553"/>
        <v>0</v>
      </c>
      <c r="DO424" s="1">
        <f t="shared" si="553"/>
        <v>0</v>
      </c>
      <c r="DP424" s="25"/>
      <c r="DS424" s="26"/>
      <c r="DT424" s="26"/>
      <c r="DU424" s="142"/>
      <c r="DV424" s="26"/>
      <c r="DW424" s="48">
        <v>411</v>
      </c>
      <c r="DX424" s="26" t="str">
        <f>IFERROR(INDEX(AT$11:AT$2000,_xlfn.AGGREGATE(15,6,(ROW(AT$11:AT$2000)-ROW(AT$11)+1)/($AU$11:$AU$2000=$DY$8),ROWS(DX$11:DX424))),"")</f>
        <v/>
      </c>
      <c r="DY424" s="4" t="str">
        <f>IFERROR(INDEX(AU$11:AU$2000,_xlfn.AGGREGATE(15,6,(ROW(AU$11:AU$2000)-ROW(AU$11)+1)/($AU$11:$AU$2000=$DY$8),ROWS(DY$11:DY424))),"")</f>
        <v/>
      </c>
      <c r="DZ424" s="26" t="str">
        <f>IFERROR(INDEX(AV$11:AV$2000,_xlfn.AGGREGATE(15,6,(ROW(AV$11:AV$2000)-ROW(AV$11)+1)/($AU$11:$AU$2000=$DY$8),ROWS(DZ$11:DZ424))),"")</f>
        <v/>
      </c>
      <c r="EA424" s="26" t="str">
        <f>IFERROR(INDEX(AW$11:AW$2000,_xlfn.AGGREGATE(15,6,(ROW(AW$11:AW$2000)-ROW(AW$11)+1)/($AU$11:$AU$2000=$DY$8),ROWS(EA$11:EA424))),"")</f>
        <v/>
      </c>
      <c r="EB424" s="26" t="str">
        <f>IFERROR(INDEX(AX$11:AX$2000,_xlfn.AGGREGATE(15,6,(ROW(AX$11:AX$2000)-ROW(AX$11)+1)/($AU$11:$AU$2000=$DY$8),ROWS(EB$11:EB424))),"")</f>
        <v/>
      </c>
      <c r="EC424" s="26" t="str">
        <f>IFERROR(INDEX(AY$11:AY$2000,_xlfn.AGGREGATE(15,6,(ROW(AY$11:AY$2000)-ROW(AY$11)+1)/($AU$11:$AU$2000=$DY$8),ROWS(EC$11:EC424))),"")</f>
        <v/>
      </c>
      <c r="ED424" s="26" t="str">
        <f>IFERROR(INDEX(AZ$11:AZ$2000,_xlfn.AGGREGATE(15,6,(ROW(AZ$11:AZ$2000)-ROW(AZ$11)+1)/($AU$11:$AU$2000=$DY$8),ROWS(ED$11:ED424))),"")</f>
        <v/>
      </c>
      <c r="EE424" s="26" t="str">
        <f>IFERROR(INDEX(BA$11:BA$2000,_xlfn.AGGREGATE(15,6,(ROW(BA$11:BA$2000)-ROW(BA$11)+1)/($AU$11:$AU$2000=$DY$8),ROWS(EE$11:EE424))),"")</f>
        <v/>
      </c>
      <c r="EF424" s="26" t="str">
        <f>IFERROR(INDEX(BB$11:BB$2000,_xlfn.AGGREGATE(15,6,(ROW(BB$11:BB$2000)-ROW(BB$11)+1)/($AU$11:$AU$2000=$DY$8),ROWS(EF$11:EF424))),"")</f>
        <v/>
      </c>
      <c r="EG424" s="26" t="str">
        <f>IFERROR(INDEX(BC$11:BC$2000,_xlfn.AGGREGATE(15,6,(ROW(BC$11:BC$2000)-ROW(BC$11)+1)/($AU$11:$AU$2000=$DY$8),ROWS(EG$11:EG424))),"")</f>
        <v/>
      </c>
      <c r="EH424" s="26" t="str">
        <f>IFERROR(INDEX(BD$11:BD$2000,_xlfn.AGGREGATE(15,6,(ROW(BD$11:BD$2000)-ROW(BD$11)+1)/($AU$11:$AU$2000=$DY$8),ROWS(EH$11:EH424))),"")</f>
        <v/>
      </c>
      <c r="EI424" s="26" t="str">
        <f>IFERROR(INDEX(BE$11:BE$2000,_xlfn.AGGREGATE(15,6,(ROW(BE$11:BE$2000)-ROW(BE$11)+1)/($AU$11:$AU$2000=$DY$8),ROWS(EI$11:EI424))),"")</f>
        <v/>
      </c>
      <c r="EJ424" s="26" t="str">
        <f>IFERROR(INDEX(BF$11:BF$2000,_xlfn.AGGREGATE(15,6,(ROW(BF$11:BF$2000)-ROW(BF$11)+1)/($AU$11:$AU$2000=$DY$8),ROWS(EJ$11:EJ424))),"")</f>
        <v/>
      </c>
      <c r="EK424" s="26" t="str">
        <f>IFERROR(INDEX(BG$11:BG$2000,_xlfn.AGGREGATE(15,6,(ROW(BG$11:BG$2000)-ROW(BG$11)+1)/($AU$11:$AU$2000=$DY$8),ROWS(EK$11:EK424))),"")</f>
        <v/>
      </c>
      <c r="EL424" s="26" t="str">
        <f>IFERROR(INDEX(BH$11:BH$2000,_xlfn.AGGREGATE(15,6,(ROW(BH$11:BH$2000)-ROW(BH$11)+1)/($AU$11:$AU$2000=$DY$8),ROWS(EL$11:EL424))),"")</f>
        <v/>
      </c>
      <c r="EM424" s="26" t="str">
        <f>IFERROR(INDEX(BI$11:BI$2000,_xlfn.AGGREGATE(15,6,(ROW(BI$11:BI$2000)-ROW(BI$11)+1)/($AU$11:$AU$2000=$DY$8),ROWS(EM$11:EM424))),"")</f>
        <v/>
      </c>
      <c r="EN424" s="26" t="str">
        <f>IFERROR(INDEX(BJ$11:BJ$2000,_xlfn.AGGREGATE(15,6,(ROW(BJ$11:BJ$2000)-ROW(BJ$11)+1)/($AU$11:$AU$2000=$DY$8),ROWS(EN$11:EN424))),"")</f>
        <v/>
      </c>
      <c r="EO424" s="26" t="str">
        <f>IFERROR(INDEX(BK$11:BK$2000,_xlfn.AGGREGATE(15,6,(ROW(BK$11:BK$2000)-ROW(BK$11)+1)/($AU$11:$AU$2000=$DY$8),ROWS(EO$11:EO424))),"")</f>
        <v/>
      </c>
      <c r="EP424" s="26" t="str">
        <f>IFERROR(INDEX(BL$11:BL$2000,_xlfn.AGGREGATE(15,6,(ROW(BL$11:BL$2000)-ROW(BL$11)+1)/($AU$11:$AU$2000=$DY$8),ROWS(EP$11:EP424))),"")</f>
        <v/>
      </c>
      <c r="EQ424" s="26" t="str">
        <f>IFERROR(INDEX(BM$11:BM$2000,_xlfn.AGGREGATE(15,6,(ROW(BM$11:BM$2000)-ROW(BM$11)+1)/($AU$11:$AU$2000=$DY$8),ROWS(EQ$11:EQ424))),"")</f>
        <v/>
      </c>
      <c r="ER424" s="26" t="str">
        <f>IFERROR(INDEX(BN$11:BN$2000,_xlfn.AGGREGATE(15,6,(ROW(BN$11:BN$2000)-ROW(BN$11)+1)/($AU$11:$AU$2000=$DY$8),ROWS(ER$11:ER424))),"")</f>
        <v/>
      </c>
      <c r="ES424" s="26" t="str">
        <f>IFERROR(INDEX(BO$11:BO$2000,_xlfn.AGGREGATE(15,6,(ROW(BO$11:BO$2000)-ROW(BO$11)+1)/($AU$11:$AU$2000=$DY$8),ROWS(ES$11:ES424))),"")</f>
        <v/>
      </c>
      <c r="ET424" s="63" t="str">
        <f>IFERROR(INDEX(BP$11:BP$2000,_xlfn.AGGREGATE(15,6,(ROW(BP$11:BP$2000)-ROW(BP$11)+1)/($AU$11:$AU$2000=$DY$8),ROWS(ET$11:ET424))),"")</f>
        <v/>
      </c>
      <c r="EU424" s="25"/>
    </row>
    <row r="425" spans="14:151" x14ac:dyDescent="0.3">
      <c r="N425" s="2"/>
      <c r="O425" s="25"/>
      <c r="P425" s="25"/>
      <c r="Q425" s="25"/>
      <c r="R425" s="25"/>
      <c r="S425" s="25"/>
      <c r="T425" s="25"/>
      <c r="U425" s="25"/>
      <c r="V425" s="2"/>
      <c r="W425" s="2"/>
      <c r="X425" s="2"/>
      <c r="Y425" s="25"/>
      <c r="Z425" s="25"/>
      <c r="AA425" s="25"/>
      <c r="AB425" s="2"/>
      <c r="AC425" s="25"/>
      <c r="AD425" s="25"/>
      <c r="AE425" s="25"/>
      <c r="AF425" s="25"/>
      <c r="AG425" s="25"/>
      <c r="AH425" s="25"/>
      <c r="AI425" s="25"/>
      <c r="AJ425" s="25"/>
      <c r="AK425" s="25"/>
      <c r="AL425" s="25"/>
      <c r="AM425" s="25"/>
      <c r="AN425" s="25"/>
      <c r="AO425" s="25"/>
      <c r="AP425" s="25"/>
      <c r="AQ425" s="25"/>
      <c r="AR425" s="142"/>
      <c r="AT425" s="25"/>
      <c r="AU425" s="5"/>
      <c r="AV425" s="5"/>
      <c r="AW425" s="5"/>
      <c r="AX425" s="5"/>
      <c r="AY425" s="5"/>
      <c r="AZ425" s="5"/>
      <c r="BA425" s="5"/>
      <c r="BB425" s="5"/>
      <c r="BC425" s="5"/>
      <c r="BD425" s="5"/>
      <c r="BE425" s="5"/>
      <c r="BF425" s="5"/>
      <c r="BG425" s="5"/>
      <c r="BH425" s="25"/>
      <c r="BI425" s="25"/>
      <c r="BJ425" s="25"/>
      <c r="BK425" s="25"/>
      <c r="BL425" s="25"/>
      <c r="BM425" s="25"/>
      <c r="BN425" s="25"/>
      <c r="BO425" s="25"/>
      <c r="BP425" s="25"/>
      <c r="BQ425" s="25"/>
      <c r="BR425" s="26"/>
      <c r="BS425" s="26"/>
      <c r="BT425" s="25"/>
      <c r="BU425" s="25"/>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25"/>
      <c r="DS425" s="26"/>
      <c r="DT425" s="26"/>
      <c r="DU425" s="142"/>
      <c r="DV425" s="26"/>
      <c r="DW425" s="48">
        <v>412</v>
      </c>
      <c r="DX425" s="26" t="str">
        <f>IFERROR(INDEX(AT$11:AT$2000,_xlfn.AGGREGATE(15,6,(ROW(AT$11:AT$2000)-ROW(AT$11)+1)/($AU$11:$AU$2000=$DY$8),ROWS(DX$11:DX425))),"")</f>
        <v/>
      </c>
      <c r="DY425" s="4" t="str">
        <f>IFERROR(INDEX(AU$11:AU$2000,_xlfn.AGGREGATE(15,6,(ROW(AU$11:AU$2000)-ROW(AU$11)+1)/($AU$11:$AU$2000=$DY$8),ROWS(DY$11:DY425))),"")</f>
        <v/>
      </c>
      <c r="DZ425" s="26" t="str">
        <f>IFERROR(INDEX(AV$11:AV$2000,_xlfn.AGGREGATE(15,6,(ROW(AV$11:AV$2000)-ROW(AV$11)+1)/($AU$11:$AU$2000=$DY$8),ROWS(DZ$11:DZ425))),"")</f>
        <v/>
      </c>
      <c r="EA425" s="26" t="str">
        <f>IFERROR(INDEX(AW$11:AW$2000,_xlfn.AGGREGATE(15,6,(ROW(AW$11:AW$2000)-ROW(AW$11)+1)/($AU$11:$AU$2000=$DY$8),ROWS(EA$11:EA425))),"")</f>
        <v/>
      </c>
      <c r="EB425" s="26" t="str">
        <f>IFERROR(INDEX(AX$11:AX$2000,_xlfn.AGGREGATE(15,6,(ROW(AX$11:AX$2000)-ROW(AX$11)+1)/($AU$11:$AU$2000=$DY$8),ROWS(EB$11:EB425))),"")</f>
        <v/>
      </c>
      <c r="EC425" s="26" t="str">
        <f>IFERROR(INDEX(AY$11:AY$2000,_xlfn.AGGREGATE(15,6,(ROW(AY$11:AY$2000)-ROW(AY$11)+1)/($AU$11:$AU$2000=$DY$8),ROWS(EC$11:EC425))),"")</f>
        <v/>
      </c>
      <c r="ED425" s="26" t="str">
        <f>IFERROR(INDEX(AZ$11:AZ$2000,_xlfn.AGGREGATE(15,6,(ROW(AZ$11:AZ$2000)-ROW(AZ$11)+1)/($AU$11:$AU$2000=$DY$8),ROWS(ED$11:ED425))),"")</f>
        <v/>
      </c>
      <c r="EE425" s="26" t="str">
        <f>IFERROR(INDEX(BA$11:BA$2000,_xlfn.AGGREGATE(15,6,(ROW(BA$11:BA$2000)-ROW(BA$11)+1)/($AU$11:$AU$2000=$DY$8),ROWS(EE$11:EE425))),"")</f>
        <v/>
      </c>
      <c r="EF425" s="26" t="str">
        <f>IFERROR(INDEX(BB$11:BB$2000,_xlfn.AGGREGATE(15,6,(ROW(BB$11:BB$2000)-ROW(BB$11)+1)/($AU$11:$AU$2000=$DY$8),ROWS(EF$11:EF425))),"")</f>
        <v/>
      </c>
      <c r="EG425" s="26" t="str">
        <f>IFERROR(INDEX(BC$11:BC$2000,_xlfn.AGGREGATE(15,6,(ROW(BC$11:BC$2000)-ROW(BC$11)+1)/($AU$11:$AU$2000=$DY$8),ROWS(EG$11:EG425))),"")</f>
        <v/>
      </c>
      <c r="EH425" s="26" t="str">
        <f>IFERROR(INDEX(BD$11:BD$2000,_xlfn.AGGREGATE(15,6,(ROW(BD$11:BD$2000)-ROW(BD$11)+1)/($AU$11:$AU$2000=$DY$8),ROWS(EH$11:EH425))),"")</f>
        <v/>
      </c>
      <c r="EI425" s="26" t="str">
        <f>IFERROR(INDEX(BE$11:BE$2000,_xlfn.AGGREGATE(15,6,(ROW(BE$11:BE$2000)-ROW(BE$11)+1)/($AU$11:$AU$2000=$DY$8),ROWS(EI$11:EI425))),"")</f>
        <v/>
      </c>
      <c r="EJ425" s="26" t="str">
        <f>IFERROR(INDEX(BF$11:BF$2000,_xlfn.AGGREGATE(15,6,(ROW(BF$11:BF$2000)-ROW(BF$11)+1)/($AU$11:$AU$2000=$DY$8),ROWS(EJ$11:EJ425))),"")</f>
        <v/>
      </c>
      <c r="EK425" s="26" t="str">
        <f>IFERROR(INDEX(BG$11:BG$2000,_xlfn.AGGREGATE(15,6,(ROW(BG$11:BG$2000)-ROW(BG$11)+1)/($AU$11:$AU$2000=$DY$8),ROWS(EK$11:EK425))),"")</f>
        <v/>
      </c>
      <c r="EL425" s="26" t="str">
        <f>IFERROR(INDEX(BH$11:BH$2000,_xlfn.AGGREGATE(15,6,(ROW(BH$11:BH$2000)-ROW(BH$11)+1)/($AU$11:$AU$2000=$DY$8),ROWS(EL$11:EL425))),"")</f>
        <v/>
      </c>
      <c r="EM425" s="26" t="str">
        <f>IFERROR(INDEX(BI$11:BI$2000,_xlfn.AGGREGATE(15,6,(ROW(BI$11:BI$2000)-ROW(BI$11)+1)/($AU$11:$AU$2000=$DY$8),ROWS(EM$11:EM425))),"")</f>
        <v/>
      </c>
      <c r="EN425" s="26" t="str">
        <f>IFERROR(INDEX(BJ$11:BJ$2000,_xlfn.AGGREGATE(15,6,(ROW(BJ$11:BJ$2000)-ROW(BJ$11)+1)/($AU$11:$AU$2000=$DY$8),ROWS(EN$11:EN425))),"")</f>
        <v/>
      </c>
      <c r="EO425" s="26" t="str">
        <f>IFERROR(INDEX(BK$11:BK$2000,_xlfn.AGGREGATE(15,6,(ROW(BK$11:BK$2000)-ROW(BK$11)+1)/($AU$11:$AU$2000=$DY$8),ROWS(EO$11:EO425))),"")</f>
        <v/>
      </c>
      <c r="EP425" s="26" t="str">
        <f>IFERROR(INDEX(BL$11:BL$2000,_xlfn.AGGREGATE(15,6,(ROW(BL$11:BL$2000)-ROW(BL$11)+1)/($AU$11:$AU$2000=$DY$8),ROWS(EP$11:EP425))),"")</f>
        <v/>
      </c>
      <c r="EQ425" s="26" t="str">
        <f>IFERROR(INDEX(BM$11:BM$2000,_xlfn.AGGREGATE(15,6,(ROW(BM$11:BM$2000)-ROW(BM$11)+1)/($AU$11:$AU$2000=$DY$8),ROWS(EQ$11:EQ425))),"")</f>
        <v/>
      </c>
      <c r="ER425" s="26" t="str">
        <f>IFERROR(INDEX(BN$11:BN$2000,_xlfn.AGGREGATE(15,6,(ROW(BN$11:BN$2000)-ROW(BN$11)+1)/($AU$11:$AU$2000=$DY$8),ROWS(ER$11:ER425))),"")</f>
        <v/>
      </c>
      <c r="ES425" s="26" t="str">
        <f>IFERROR(INDEX(BO$11:BO$2000,_xlfn.AGGREGATE(15,6,(ROW(BO$11:BO$2000)-ROW(BO$11)+1)/($AU$11:$AU$2000=$DY$8),ROWS(ES$11:ES425))),"")</f>
        <v/>
      </c>
      <c r="ET425" s="63" t="str">
        <f>IFERROR(INDEX(BP$11:BP$2000,_xlfn.AGGREGATE(15,6,(ROW(BP$11:BP$2000)-ROW(BP$11)+1)/($AU$11:$AU$2000=$DY$8),ROWS(ET$11:ET425))),"")</f>
        <v/>
      </c>
      <c r="EU425" s="25"/>
    </row>
    <row r="426" spans="14:151" x14ac:dyDescent="0.3">
      <c r="N426" s="2"/>
      <c r="O426" s="25"/>
      <c r="P426" s="25"/>
      <c r="Q426" s="25"/>
      <c r="R426" s="25"/>
      <c r="S426" s="25"/>
      <c r="T426" s="25"/>
      <c r="U426" s="25"/>
      <c r="V426" s="2"/>
      <c r="W426" s="2"/>
      <c r="X426" s="2"/>
      <c r="Y426" s="25"/>
      <c r="Z426" s="25"/>
      <c r="AA426" s="25"/>
      <c r="AB426" s="2"/>
      <c r="AC426" s="25"/>
      <c r="AD426" s="25"/>
      <c r="AE426" s="25"/>
      <c r="AF426" s="25"/>
      <c r="AG426" s="25"/>
      <c r="AH426" s="25"/>
      <c r="AI426" s="25"/>
      <c r="AJ426" s="25"/>
      <c r="AK426" s="25"/>
      <c r="AL426" s="25"/>
      <c r="AM426" s="25"/>
      <c r="AN426" s="25"/>
      <c r="AO426" s="25"/>
      <c r="AP426" s="25"/>
      <c r="AQ426" s="25"/>
      <c r="AR426" s="142"/>
      <c r="AT426" s="25"/>
      <c r="AU426" s="322" t="s">
        <v>217</v>
      </c>
      <c r="AV426" s="322"/>
      <c r="AW426" s="322"/>
      <c r="AX426" s="322"/>
      <c r="AY426" s="322"/>
      <c r="AZ426" s="322"/>
      <c r="BA426" s="322"/>
      <c r="BB426" s="322"/>
      <c r="BC426" s="322"/>
      <c r="BD426" s="322"/>
      <c r="BE426" s="322"/>
      <c r="BF426" s="322"/>
      <c r="BG426" s="322"/>
      <c r="BH426" s="25"/>
      <c r="BI426" s="25"/>
      <c r="BJ426" s="25"/>
      <c r="BK426" s="25"/>
      <c r="BL426" s="25"/>
      <c r="BM426" s="25"/>
      <c r="BN426" s="25"/>
      <c r="BO426" s="25"/>
      <c r="BP426" s="25"/>
      <c r="BQ426" s="25"/>
      <c r="BR426" s="26"/>
      <c r="BS426" s="26"/>
      <c r="BT426" s="25"/>
      <c r="BU426" s="25"/>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25"/>
      <c r="DS426" s="26"/>
      <c r="DT426" s="26"/>
      <c r="DU426" s="142"/>
      <c r="DV426" s="26"/>
      <c r="DW426" s="48">
        <v>413</v>
      </c>
      <c r="DX426" s="26" t="str">
        <f>IFERROR(INDEX(AT$11:AT$2000,_xlfn.AGGREGATE(15,6,(ROW(AT$11:AT$2000)-ROW(AT$11)+1)/($AU$11:$AU$2000=$DY$8),ROWS(DX$11:DX426))),"")</f>
        <v/>
      </c>
      <c r="DY426" s="4" t="str">
        <f>IFERROR(INDEX(AU$11:AU$2000,_xlfn.AGGREGATE(15,6,(ROW(AU$11:AU$2000)-ROW(AU$11)+1)/($AU$11:$AU$2000=$DY$8),ROWS(DY$11:DY426))),"")</f>
        <v/>
      </c>
      <c r="DZ426" s="26" t="str">
        <f>IFERROR(INDEX(AV$11:AV$2000,_xlfn.AGGREGATE(15,6,(ROW(AV$11:AV$2000)-ROW(AV$11)+1)/($AU$11:$AU$2000=$DY$8),ROWS(DZ$11:DZ426))),"")</f>
        <v/>
      </c>
      <c r="EA426" s="26" t="str">
        <f>IFERROR(INDEX(AW$11:AW$2000,_xlfn.AGGREGATE(15,6,(ROW(AW$11:AW$2000)-ROW(AW$11)+1)/($AU$11:$AU$2000=$DY$8),ROWS(EA$11:EA426))),"")</f>
        <v/>
      </c>
      <c r="EB426" s="26" t="str">
        <f>IFERROR(INDEX(AX$11:AX$2000,_xlfn.AGGREGATE(15,6,(ROW(AX$11:AX$2000)-ROW(AX$11)+1)/($AU$11:$AU$2000=$DY$8),ROWS(EB$11:EB426))),"")</f>
        <v/>
      </c>
      <c r="EC426" s="26" t="str">
        <f>IFERROR(INDEX(AY$11:AY$2000,_xlfn.AGGREGATE(15,6,(ROW(AY$11:AY$2000)-ROW(AY$11)+1)/($AU$11:$AU$2000=$DY$8),ROWS(EC$11:EC426))),"")</f>
        <v/>
      </c>
      <c r="ED426" s="26" t="str">
        <f>IFERROR(INDEX(AZ$11:AZ$2000,_xlfn.AGGREGATE(15,6,(ROW(AZ$11:AZ$2000)-ROW(AZ$11)+1)/($AU$11:$AU$2000=$DY$8),ROWS(ED$11:ED426))),"")</f>
        <v/>
      </c>
      <c r="EE426" s="26" t="str">
        <f>IFERROR(INDEX(BA$11:BA$2000,_xlfn.AGGREGATE(15,6,(ROW(BA$11:BA$2000)-ROW(BA$11)+1)/($AU$11:$AU$2000=$DY$8),ROWS(EE$11:EE426))),"")</f>
        <v/>
      </c>
      <c r="EF426" s="26" t="str">
        <f>IFERROR(INDEX(BB$11:BB$2000,_xlfn.AGGREGATE(15,6,(ROW(BB$11:BB$2000)-ROW(BB$11)+1)/($AU$11:$AU$2000=$DY$8),ROWS(EF$11:EF426))),"")</f>
        <v/>
      </c>
      <c r="EG426" s="26" t="str">
        <f>IFERROR(INDEX(BC$11:BC$2000,_xlfn.AGGREGATE(15,6,(ROW(BC$11:BC$2000)-ROW(BC$11)+1)/($AU$11:$AU$2000=$DY$8),ROWS(EG$11:EG426))),"")</f>
        <v/>
      </c>
      <c r="EH426" s="26" t="str">
        <f>IFERROR(INDEX(BD$11:BD$2000,_xlfn.AGGREGATE(15,6,(ROW(BD$11:BD$2000)-ROW(BD$11)+1)/($AU$11:$AU$2000=$DY$8),ROWS(EH$11:EH426))),"")</f>
        <v/>
      </c>
      <c r="EI426" s="26" t="str">
        <f>IFERROR(INDEX(BE$11:BE$2000,_xlfn.AGGREGATE(15,6,(ROW(BE$11:BE$2000)-ROW(BE$11)+1)/($AU$11:$AU$2000=$DY$8),ROWS(EI$11:EI426))),"")</f>
        <v/>
      </c>
      <c r="EJ426" s="26" t="str">
        <f>IFERROR(INDEX(BF$11:BF$2000,_xlfn.AGGREGATE(15,6,(ROW(BF$11:BF$2000)-ROW(BF$11)+1)/($AU$11:$AU$2000=$DY$8),ROWS(EJ$11:EJ426))),"")</f>
        <v/>
      </c>
      <c r="EK426" s="26" t="str">
        <f>IFERROR(INDEX(BG$11:BG$2000,_xlfn.AGGREGATE(15,6,(ROW(BG$11:BG$2000)-ROW(BG$11)+1)/($AU$11:$AU$2000=$DY$8),ROWS(EK$11:EK426))),"")</f>
        <v/>
      </c>
      <c r="EL426" s="26" t="str">
        <f>IFERROR(INDEX(BH$11:BH$2000,_xlfn.AGGREGATE(15,6,(ROW(BH$11:BH$2000)-ROW(BH$11)+1)/($AU$11:$AU$2000=$DY$8),ROWS(EL$11:EL426))),"")</f>
        <v/>
      </c>
      <c r="EM426" s="26" t="str">
        <f>IFERROR(INDEX(BI$11:BI$2000,_xlfn.AGGREGATE(15,6,(ROW(BI$11:BI$2000)-ROW(BI$11)+1)/($AU$11:$AU$2000=$DY$8),ROWS(EM$11:EM426))),"")</f>
        <v/>
      </c>
      <c r="EN426" s="26" t="str">
        <f>IFERROR(INDEX(BJ$11:BJ$2000,_xlfn.AGGREGATE(15,6,(ROW(BJ$11:BJ$2000)-ROW(BJ$11)+1)/($AU$11:$AU$2000=$DY$8),ROWS(EN$11:EN426))),"")</f>
        <v/>
      </c>
      <c r="EO426" s="26" t="str">
        <f>IFERROR(INDEX(BK$11:BK$2000,_xlfn.AGGREGATE(15,6,(ROW(BK$11:BK$2000)-ROW(BK$11)+1)/($AU$11:$AU$2000=$DY$8),ROWS(EO$11:EO426))),"")</f>
        <v/>
      </c>
      <c r="EP426" s="26" t="str">
        <f>IFERROR(INDEX(BL$11:BL$2000,_xlfn.AGGREGATE(15,6,(ROW(BL$11:BL$2000)-ROW(BL$11)+1)/($AU$11:$AU$2000=$DY$8),ROWS(EP$11:EP426))),"")</f>
        <v/>
      </c>
      <c r="EQ426" s="26" t="str">
        <f>IFERROR(INDEX(BM$11:BM$2000,_xlfn.AGGREGATE(15,6,(ROW(BM$11:BM$2000)-ROW(BM$11)+1)/($AU$11:$AU$2000=$DY$8),ROWS(EQ$11:EQ426))),"")</f>
        <v/>
      </c>
      <c r="ER426" s="26" t="str">
        <f>IFERROR(INDEX(BN$11:BN$2000,_xlfn.AGGREGATE(15,6,(ROW(BN$11:BN$2000)-ROW(BN$11)+1)/($AU$11:$AU$2000=$DY$8),ROWS(ER$11:ER426))),"")</f>
        <v/>
      </c>
      <c r="ES426" s="26" t="str">
        <f>IFERROR(INDEX(BO$11:BO$2000,_xlfn.AGGREGATE(15,6,(ROW(BO$11:BO$2000)-ROW(BO$11)+1)/($AU$11:$AU$2000=$DY$8),ROWS(ES$11:ES426))),"")</f>
        <v/>
      </c>
      <c r="ET426" s="63" t="str">
        <f>IFERROR(INDEX(BP$11:BP$2000,_xlfn.AGGREGATE(15,6,(ROW(BP$11:BP$2000)-ROW(BP$11)+1)/($AU$11:$AU$2000=$DY$8),ROWS(ET$11:ET426))),"")</f>
        <v/>
      </c>
      <c r="EU426" s="25"/>
    </row>
    <row r="427" spans="14:151" x14ac:dyDescent="0.3">
      <c r="N427" s="2"/>
      <c r="O427" s="25"/>
      <c r="P427" s="25"/>
      <c r="Q427" s="25"/>
      <c r="R427" s="25"/>
      <c r="S427" s="25"/>
      <c r="T427" s="25"/>
      <c r="U427" s="25"/>
      <c r="V427" s="2"/>
      <c r="W427" s="2"/>
      <c r="X427" s="2"/>
      <c r="Y427" s="25"/>
      <c r="Z427" s="25"/>
      <c r="AA427" s="25"/>
      <c r="AB427" s="2"/>
      <c r="AC427" s="25"/>
      <c r="AD427" s="25"/>
      <c r="AE427" s="25"/>
      <c r="AF427" s="25"/>
      <c r="AG427" s="25"/>
      <c r="AH427" s="25"/>
      <c r="AI427" s="25"/>
      <c r="AJ427" s="25"/>
      <c r="AK427" s="25"/>
      <c r="AL427" s="25"/>
      <c r="AM427" s="25"/>
      <c r="AN427" s="25"/>
      <c r="AO427" s="25"/>
      <c r="AP427" s="25"/>
      <c r="AQ427" s="25"/>
      <c r="AR427" s="142"/>
      <c r="AT427" s="25"/>
      <c r="AU427" s="27" t="str">
        <f t="shared" ref="AU427:BG427" si="554">AU394</f>
        <v>Status</v>
      </c>
      <c r="AV427" s="32"/>
      <c r="AW427" s="32"/>
      <c r="AX427" s="32"/>
      <c r="AY427" s="32"/>
      <c r="AZ427" s="32"/>
      <c r="BA427" s="32"/>
      <c r="BB427" s="32"/>
      <c r="BC427" s="32"/>
      <c r="BD427" s="32">
        <f t="shared" si="554"/>
        <v>1</v>
      </c>
      <c r="BE427" s="32">
        <f t="shared" si="554"/>
        <v>2</v>
      </c>
      <c r="BF427" s="32">
        <f t="shared" si="554"/>
        <v>3</v>
      </c>
      <c r="BG427" s="31" t="str">
        <f t="shared" si="554"/>
        <v>Rank</v>
      </c>
      <c r="BH427" s="25"/>
      <c r="BI427" s="25"/>
      <c r="BJ427" s="25"/>
      <c r="BK427" s="25"/>
      <c r="BL427" s="25"/>
      <c r="BM427" s="25"/>
      <c r="BN427" s="25"/>
      <c r="BO427" s="25"/>
      <c r="BP427" s="25"/>
      <c r="BQ427" s="25"/>
      <c r="BR427" s="26"/>
      <c r="BS427" s="26"/>
      <c r="BT427" s="25"/>
      <c r="BU427" s="25"/>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25"/>
      <c r="DS427" s="26"/>
      <c r="DT427" s="26"/>
      <c r="DU427" s="142"/>
      <c r="DV427" s="26"/>
      <c r="DW427" s="48">
        <v>414</v>
      </c>
      <c r="DX427" s="26" t="str">
        <f>IFERROR(INDEX(AT$11:AT$2000,_xlfn.AGGREGATE(15,6,(ROW(AT$11:AT$2000)-ROW(AT$11)+1)/($AU$11:$AU$2000=$DY$8),ROWS(DX$11:DX427))),"")</f>
        <v/>
      </c>
      <c r="DY427" s="4" t="str">
        <f>IFERROR(INDEX(AU$11:AU$2000,_xlfn.AGGREGATE(15,6,(ROW(AU$11:AU$2000)-ROW(AU$11)+1)/($AU$11:$AU$2000=$DY$8),ROWS(DY$11:DY427))),"")</f>
        <v/>
      </c>
      <c r="DZ427" s="26" t="str">
        <f>IFERROR(INDEX(AV$11:AV$2000,_xlfn.AGGREGATE(15,6,(ROW(AV$11:AV$2000)-ROW(AV$11)+1)/($AU$11:$AU$2000=$DY$8),ROWS(DZ$11:DZ427))),"")</f>
        <v/>
      </c>
      <c r="EA427" s="26" t="str">
        <f>IFERROR(INDEX(AW$11:AW$2000,_xlfn.AGGREGATE(15,6,(ROW(AW$11:AW$2000)-ROW(AW$11)+1)/($AU$11:$AU$2000=$DY$8),ROWS(EA$11:EA427))),"")</f>
        <v/>
      </c>
      <c r="EB427" s="26" t="str">
        <f>IFERROR(INDEX(AX$11:AX$2000,_xlfn.AGGREGATE(15,6,(ROW(AX$11:AX$2000)-ROW(AX$11)+1)/($AU$11:$AU$2000=$DY$8),ROWS(EB$11:EB427))),"")</f>
        <v/>
      </c>
      <c r="EC427" s="26" t="str">
        <f>IFERROR(INDEX(AY$11:AY$2000,_xlfn.AGGREGATE(15,6,(ROW(AY$11:AY$2000)-ROW(AY$11)+1)/($AU$11:$AU$2000=$DY$8),ROWS(EC$11:EC427))),"")</f>
        <v/>
      </c>
      <c r="ED427" s="26" t="str">
        <f>IFERROR(INDEX(AZ$11:AZ$2000,_xlfn.AGGREGATE(15,6,(ROW(AZ$11:AZ$2000)-ROW(AZ$11)+1)/($AU$11:$AU$2000=$DY$8),ROWS(ED$11:ED427))),"")</f>
        <v/>
      </c>
      <c r="EE427" s="26" t="str">
        <f>IFERROR(INDEX(BA$11:BA$2000,_xlfn.AGGREGATE(15,6,(ROW(BA$11:BA$2000)-ROW(BA$11)+1)/($AU$11:$AU$2000=$DY$8),ROWS(EE$11:EE427))),"")</f>
        <v/>
      </c>
      <c r="EF427" s="26" t="str">
        <f>IFERROR(INDEX(BB$11:BB$2000,_xlfn.AGGREGATE(15,6,(ROW(BB$11:BB$2000)-ROW(BB$11)+1)/($AU$11:$AU$2000=$DY$8),ROWS(EF$11:EF427))),"")</f>
        <v/>
      </c>
      <c r="EG427" s="26" t="str">
        <f>IFERROR(INDEX(BC$11:BC$2000,_xlfn.AGGREGATE(15,6,(ROW(BC$11:BC$2000)-ROW(BC$11)+1)/($AU$11:$AU$2000=$DY$8),ROWS(EG$11:EG427))),"")</f>
        <v/>
      </c>
      <c r="EH427" s="26" t="str">
        <f>IFERROR(INDEX(BD$11:BD$2000,_xlfn.AGGREGATE(15,6,(ROW(BD$11:BD$2000)-ROW(BD$11)+1)/($AU$11:$AU$2000=$DY$8),ROWS(EH$11:EH427))),"")</f>
        <v/>
      </c>
      <c r="EI427" s="26" t="str">
        <f>IFERROR(INDEX(BE$11:BE$2000,_xlfn.AGGREGATE(15,6,(ROW(BE$11:BE$2000)-ROW(BE$11)+1)/($AU$11:$AU$2000=$DY$8),ROWS(EI$11:EI427))),"")</f>
        <v/>
      </c>
      <c r="EJ427" s="26" t="str">
        <f>IFERROR(INDEX(BF$11:BF$2000,_xlfn.AGGREGATE(15,6,(ROW(BF$11:BF$2000)-ROW(BF$11)+1)/($AU$11:$AU$2000=$DY$8),ROWS(EJ$11:EJ427))),"")</f>
        <v/>
      </c>
      <c r="EK427" s="26" t="str">
        <f>IFERROR(INDEX(BG$11:BG$2000,_xlfn.AGGREGATE(15,6,(ROW(BG$11:BG$2000)-ROW(BG$11)+1)/($AU$11:$AU$2000=$DY$8),ROWS(EK$11:EK427))),"")</f>
        <v/>
      </c>
      <c r="EL427" s="26" t="str">
        <f>IFERROR(INDEX(BH$11:BH$2000,_xlfn.AGGREGATE(15,6,(ROW(BH$11:BH$2000)-ROW(BH$11)+1)/($AU$11:$AU$2000=$DY$8),ROWS(EL$11:EL427))),"")</f>
        <v/>
      </c>
      <c r="EM427" s="26" t="str">
        <f>IFERROR(INDEX(BI$11:BI$2000,_xlfn.AGGREGATE(15,6,(ROW(BI$11:BI$2000)-ROW(BI$11)+1)/($AU$11:$AU$2000=$DY$8),ROWS(EM$11:EM427))),"")</f>
        <v/>
      </c>
      <c r="EN427" s="26" t="str">
        <f>IFERROR(INDEX(BJ$11:BJ$2000,_xlfn.AGGREGATE(15,6,(ROW(BJ$11:BJ$2000)-ROW(BJ$11)+1)/($AU$11:$AU$2000=$DY$8),ROWS(EN$11:EN427))),"")</f>
        <v/>
      </c>
      <c r="EO427" s="26" t="str">
        <f>IFERROR(INDEX(BK$11:BK$2000,_xlfn.AGGREGATE(15,6,(ROW(BK$11:BK$2000)-ROW(BK$11)+1)/($AU$11:$AU$2000=$DY$8),ROWS(EO$11:EO427))),"")</f>
        <v/>
      </c>
      <c r="EP427" s="26" t="str">
        <f>IFERROR(INDEX(BL$11:BL$2000,_xlfn.AGGREGATE(15,6,(ROW(BL$11:BL$2000)-ROW(BL$11)+1)/($AU$11:$AU$2000=$DY$8),ROWS(EP$11:EP427))),"")</f>
        <v/>
      </c>
      <c r="EQ427" s="26" t="str">
        <f>IFERROR(INDEX(BM$11:BM$2000,_xlfn.AGGREGATE(15,6,(ROW(BM$11:BM$2000)-ROW(BM$11)+1)/($AU$11:$AU$2000=$DY$8),ROWS(EQ$11:EQ427))),"")</f>
        <v/>
      </c>
      <c r="ER427" s="26" t="str">
        <f>IFERROR(INDEX(BN$11:BN$2000,_xlfn.AGGREGATE(15,6,(ROW(BN$11:BN$2000)-ROW(BN$11)+1)/($AU$11:$AU$2000=$DY$8),ROWS(ER$11:ER427))),"")</f>
        <v/>
      </c>
      <c r="ES427" s="26" t="str">
        <f>IFERROR(INDEX(BO$11:BO$2000,_xlfn.AGGREGATE(15,6,(ROW(BO$11:BO$2000)-ROW(BO$11)+1)/($AU$11:$AU$2000=$DY$8),ROWS(ES$11:ES427))),"")</f>
        <v/>
      </c>
      <c r="ET427" s="63" t="str">
        <f>IFERROR(INDEX(BP$11:BP$2000,_xlfn.AGGREGATE(15,6,(ROW(BP$11:BP$2000)-ROW(BP$11)+1)/($AU$11:$AU$2000=$DY$8),ROWS(ET$11:ET427))),"")</f>
        <v/>
      </c>
      <c r="EU427" s="25"/>
    </row>
    <row r="428" spans="14:151" x14ac:dyDescent="0.3">
      <c r="N428" s="2"/>
      <c r="O428" s="25"/>
      <c r="P428" s="25"/>
      <c r="Q428" s="25"/>
      <c r="R428" s="25"/>
      <c r="S428" s="25"/>
      <c r="T428" s="25"/>
      <c r="U428" s="25"/>
      <c r="V428" s="2"/>
      <c r="W428" s="2"/>
      <c r="X428" s="2"/>
      <c r="Y428" s="25"/>
      <c r="Z428" s="25"/>
      <c r="AA428" s="25"/>
      <c r="AB428" s="2"/>
      <c r="AC428" s="25"/>
      <c r="AD428" s="25"/>
      <c r="AE428" s="25"/>
      <c r="AF428" s="25"/>
      <c r="AG428" s="25"/>
      <c r="AH428" s="25"/>
      <c r="AI428" s="25"/>
      <c r="AJ428" s="25"/>
      <c r="AK428" s="25"/>
      <c r="AL428" s="25"/>
      <c r="AM428" s="25"/>
      <c r="AN428" s="25"/>
      <c r="AO428" s="25"/>
      <c r="AP428" s="25"/>
      <c r="AQ428" s="25"/>
      <c r="AR428" s="142"/>
      <c r="AS428" s="1">
        <v>1</v>
      </c>
      <c r="AT428" s="25" t="s">
        <v>122</v>
      </c>
      <c r="AU428" s="4" t="str">
        <f t="shared" ref="AU428:AU457" si="555">IF(OR(BR428="no",BS428="int",BI428=0),"FAIL",IF(BR428="yes2","PASS2",IF(BR428="yes3","PASS","fail?")))</f>
        <v>FAIL</v>
      </c>
      <c r="AV428" s="25">
        <v>1</v>
      </c>
      <c r="AW428" s="25">
        <v>2</v>
      </c>
      <c r="AX428" s="26">
        <v>2</v>
      </c>
      <c r="AY428" s="26">
        <v>1</v>
      </c>
      <c r="AZ428" s="26">
        <v>2</v>
      </c>
      <c r="BA428" s="26">
        <v>2</v>
      </c>
      <c r="BB428" s="26">
        <v>1</v>
      </c>
      <c r="BC428" s="25"/>
      <c r="BD428" s="25">
        <f t="shared" ref="BD428:BF457" si="556">BD395</f>
        <v>245</v>
      </c>
      <c r="BE428" s="25">
        <f t="shared" si="556"/>
        <v>246</v>
      </c>
      <c r="BF428" s="25">
        <f t="shared" si="556"/>
        <v>247</v>
      </c>
      <c r="BG428" s="30">
        <f>(BE428-BD428)/2</f>
        <v>0.5</v>
      </c>
      <c r="BH428" s="25"/>
      <c r="BI428" s="138">
        <f t="shared" ref="BI428:BI457" si="557">IF($J$44&lt;BI$50,0,IF(AV428=1,BH428+$BD428,IF(AV428=2,BH428+$BE428,IF(AV428=3,BH428+$BF428))))</f>
        <v>245</v>
      </c>
      <c r="BJ428" s="138">
        <f t="shared" ref="BJ428:BJ457" si="558">IF($J$44&lt;BJ$50,0,IF(AW428=1,BI428+$BD428,IF(AW428=2,BI428+$BE428,IF(AW428=3,BI428+$BF428))))</f>
        <v>491</v>
      </c>
      <c r="BK428" s="138">
        <f t="shared" ref="BK428:BK457" si="559">IF($J$44&lt;BK$50,0,IF(AX428=1,BJ428+$BD428,IF(AX428=2,BJ428+$BE428,IF(AX428=3,BJ428+$BF428))))</f>
        <v>737</v>
      </c>
      <c r="BL428" s="138">
        <f t="shared" ref="BL428:BL457" si="560">IF($J$44&lt;BL$50,0,IF(AY428=1,BK428+$BD428,IF(AY428=2,BK428+$BE428,IF(AY428=3,BK428+$BF428))))</f>
        <v>982</v>
      </c>
      <c r="BM428" s="138">
        <f t="shared" ref="BM428:BM457" si="561">IF($J$44&lt;BM$50,0,IF(AZ428=1,BL428+$BD428,IF(AZ428=2,BL428+$BE428,IF(AZ428=3,BL428+$BF428))))</f>
        <v>1228</v>
      </c>
      <c r="BN428" s="138">
        <f t="shared" ref="BN428:BN457" si="562">IF($J$44&lt;BN$50,0,IF(BA428=1,BM428+$BD428,IF(BA428=2,BM428+$BE428,IF(BA428=3,BM428+$BF428))))</f>
        <v>1474</v>
      </c>
      <c r="BO428" s="138">
        <f t="shared" ref="BO428:BO457" si="563">IF($J$44&lt;BO$50,0,IF(BB428=1,BN428+$BD428,IF(BB428=2,BN428+$BE428,IF(BB428=3,BN428+$BF428))))</f>
        <v>1719</v>
      </c>
      <c r="BP428" s="138">
        <f t="shared" ref="BP428:BP457" si="564">IF($J$44&lt;BP$50,0,IF(BC428=1,BO428+$BD428,IF(BC428=2,BO428+$BE428,IF(BC428=3,BO428+$BF428))))</f>
        <v>0</v>
      </c>
      <c r="BQ428" s="25"/>
      <c r="BR428" s="26" t="str">
        <f t="shared" si="543"/>
        <v>yes3</v>
      </c>
      <c r="BS428" s="26" t="str">
        <f t="shared" si="542"/>
        <v>Int</v>
      </c>
      <c r="BT428" s="25"/>
      <c r="BU428" s="25"/>
      <c r="BV428" s="1">
        <f t="shared" ref="BV428:CE437" si="565">IF(BV$3=0,0,IF(AND(ABS($BI428-BV$3)&gt;PostVertTotTol,ABS($BJ428-BV$3)&gt;PostVertTotTol,ABS($BK428-BV$3)&gt;PostVertTotTol,ABS($BL428-BV$3)&gt;PostVertTotTol,ABS($BM428-BV$3)&gt;PostVertTotTol,ABS($BN428-BV$3)&gt;PostVertTotTol,ABS($BO428-BV$3)&gt;PostVertTotTol,ABS($BP428-BV$3)&gt;PostVertTotTol),0,1))</f>
        <v>0</v>
      </c>
      <c r="BW428" s="1">
        <f t="shared" si="565"/>
        <v>0</v>
      </c>
      <c r="BX428" s="1">
        <f t="shared" si="565"/>
        <v>0</v>
      </c>
      <c r="BY428" s="1">
        <f t="shared" si="565"/>
        <v>0</v>
      </c>
      <c r="BZ428" s="1">
        <f t="shared" si="565"/>
        <v>0</v>
      </c>
      <c r="CA428" s="1">
        <f t="shared" si="565"/>
        <v>0</v>
      </c>
      <c r="CB428" s="1">
        <f t="shared" si="565"/>
        <v>1</v>
      </c>
      <c r="CC428" s="1">
        <f t="shared" si="565"/>
        <v>0</v>
      </c>
      <c r="CD428" s="1">
        <f t="shared" si="565"/>
        <v>0</v>
      </c>
      <c r="CE428" s="1">
        <f t="shared" si="565"/>
        <v>0</v>
      </c>
      <c r="CF428" s="1">
        <f t="shared" ref="CF428:CO437" si="566">IF(CF$3=0,0,IF(AND(ABS($BI428-CF$3)&gt;PostVertTotTol,ABS($BJ428-CF$3)&gt;PostVertTotTol,ABS($BK428-CF$3)&gt;PostVertTotTol,ABS($BL428-CF$3)&gt;PostVertTotTol,ABS($BM428-CF$3)&gt;PostVertTotTol,ABS($BN428-CF$3)&gt;PostVertTotTol,ABS($BO428-CF$3)&gt;PostVertTotTol,ABS($BP428-CF$3)&gt;PostVertTotTol),0,1))</f>
        <v>0</v>
      </c>
      <c r="CG428" s="1">
        <f t="shared" si="566"/>
        <v>0</v>
      </c>
      <c r="CH428" s="1">
        <f t="shared" si="566"/>
        <v>1</v>
      </c>
      <c r="CI428" s="1">
        <f t="shared" si="566"/>
        <v>0</v>
      </c>
      <c r="CJ428" s="1">
        <f t="shared" si="566"/>
        <v>0</v>
      </c>
      <c r="CK428" s="1">
        <f t="shared" si="566"/>
        <v>0</v>
      </c>
      <c r="CL428" s="1">
        <f t="shared" si="566"/>
        <v>0</v>
      </c>
      <c r="CM428" s="1">
        <f t="shared" si="566"/>
        <v>0</v>
      </c>
      <c r="CN428" s="1">
        <f t="shared" si="566"/>
        <v>0</v>
      </c>
      <c r="CO428" s="1">
        <f t="shared" si="566"/>
        <v>0</v>
      </c>
      <c r="CP428" s="1">
        <f t="shared" ref="CP428:CY437" si="567">IF(CP$3=0,0,IF(AND(ABS($BI428-CP$3)&gt;PostVertTotTol,ABS($BJ428-CP$3)&gt;PostVertTotTol,ABS($BK428-CP$3)&gt;PostVertTotTol,ABS($BL428-CP$3)&gt;PostVertTotTol,ABS($BM428-CP$3)&gt;PostVertTotTol,ABS($BN428-CP$3)&gt;PostVertTotTol,ABS($BO428-CP$3)&gt;PostVertTotTol,ABS($BP428-CP$3)&gt;PostVertTotTol),0,1))</f>
        <v>0</v>
      </c>
      <c r="CQ428" s="1">
        <f t="shared" si="567"/>
        <v>0</v>
      </c>
      <c r="CR428" s="1">
        <f t="shared" si="567"/>
        <v>0</v>
      </c>
      <c r="CS428" s="1">
        <f t="shared" si="567"/>
        <v>0</v>
      </c>
      <c r="CT428" s="1">
        <f t="shared" si="567"/>
        <v>0</v>
      </c>
      <c r="CU428" s="1">
        <f t="shared" si="567"/>
        <v>0</v>
      </c>
      <c r="CV428" s="1">
        <f t="shared" si="567"/>
        <v>0</v>
      </c>
      <c r="CW428" s="1">
        <f t="shared" si="567"/>
        <v>0</v>
      </c>
      <c r="CX428" s="1">
        <f t="shared" si="567"/>
        <v>0</v>
      </c>
      <c r="CY428" s="1">
        <f t="shared" si="567"/>
        <v>0</v>
      </c>
      <c r="CZ428" s="1">
        <f t="shared" ref="CZ428:DI437" si="568">IF(CZ$3=0,0,IF(AND(ABS($BI428-CZ$3)&gt;PostVertTotTol,ABS($BJ428-CZ$3)&gt;PostVertTotTol,ABS($BK428-CZ$3)&gt;PostVertTotTol,ABS($BL428-CZ$3)&gt;PostVertTotTol,ABS($BM428-CZ$3)&gt;PostVertTotTol,ABS($BN428-CZ$3)&gt;PostVertTotTol,ABS($BO428-CZ$3)&gt;PostVertTotTol,ABS($BP428-CZ$3)&gt;PostVertTotTol),0,1))</f>
        <v>0</v>
      </c>
      <c r="DA428" s="1">
        <f t="shared" si="568"/>
        <v>0</v>
      </c>
      <c r="DB428" s="1">
        <f t="shared" si="568"/>
        <v>0</v>
      </c>
      <c r="DC428" s="1">
        <f t="shared" si="568"/>
        <v>0</v>
      </c>
      <c r="DD428" s="1">
        <f t="shared" si="568"/>
        <v>0</v>
      </c>
      <c r="DE428" s="1">
        <f t="shared" si="568"/>
        <v>0</v>
      </c>
      <c r="DF428" s="1">
        <f t="shared" si="568"/>
        <v>0</v>
      </c>
      <c r="DG428" s="1">
        <f t="shared" si="568"/>
        <v>0</v>
      </c>
      <c r="DH428" s="1">
        <f t="shared" si="568"/>
        <v>0</v>
      </c>
      <c r="DI428" s="1">
        <f t="shared" si="568"/>
        <v>0</v>
      </c>
      <c r="DJ428" s="1">
        <f t="shared" ref="DJ428:DO437" si="569">IF(DJ$3=0,0,IF(AND(ABS($BI428-DJ$3)&gt;PostVertTotTol,ABS($BJ428-DJ$3)&gt;PostVertTotTol,ABS($BK428-DJ$3)&gt;PostVertTotTol,ABS($BL428-DJ$3)&gt;PostVertTotTol,ABS($BM428-DJ$3)&gt;PostVertTotTol,ABS($BN428-DJ$3)&gt;PostVertTotTol,ABS($BO428-DJ$3)&gt;PostVertTotTol,ABS($BP428-DJ$3)&gt;PostVertTotTol),0,1))</f>
        <v>0</v>
      </c>
      <c r="DK428" s="1">
        <f t="shared" si="569"/>
        <v>0</v>
      </c>
      <c r="DL428" s="1">
        <f t="shared" si="569"/>
        <v>0</v>
      </c>
      <c r="DM428" s="1">
        <f t="shared" si="569"/>
        <v>1</v>
      </c>
      <c r="DN428" s="1">
        <f t="shared" si="569"/>
        <v>0</v>
      </c>
      <c r="DO428" s="1">
        <f t="shared" si="569"/>
        <v>0</v>
      </c>
      <c r="DP428" s="25"/>
      <c r="DS428" s="26"/>
      <c r="DT428" s="26"/>
      <c r="DU428" s="142"/>
      <c r="DV428" s="26"/>
      <c r="DW428" s="48">
        <v>415</v>
      </c>
      <c r="DX428" s="26" t="str">
        <f>IFERROR(INDEX(AT$11:AT$2000,_xlfn.AGGREGATE(15,6,(ROW(AT$11:AT$2000)-ROW(AT$11)+1)/($AU$11:$AU$2000=$DY$8),ROWS(DX$11:DX428))),"")</f>
        <v/>
      </c>
      <c r="DY428" s="4" t="str">
        <f>IFERROR(INDEX(AU$11:AU$2000,_xlfn.AGGREGATE(15,6,(ROW(AU$11:AU$2000)-ROW(AU$11)+1)/($AU$11:$AU$2000=$DY$8),ROWS(DY$11:DY428))),"")</f>
        <v/>
      </c>
      <c r="DZ428" s="26" t="str">
        <f>IFERROR(INDEX(AV$11:AV$2000,_xlfn.AGGREGATE(15,6,(ROW(AV$11:AV$2000)-ROW(AV$11)+1)/($AU$11:$AU$2000=$DY$8),ROWS(DZ$11:DZ428))),"")</f>
        <v/>
      </c>
      <c r="EA428" s="26" t="str">
        <f>IFERROR(INDEX(AW$11:AW$2000,_xlfn.AGGREGATE(15,6,(ROW(AW$11:AW$2000)-ROW(AW$11)+1)/($AU$11:$AU$2000=$DY$8),ROWS(EA$11:EA428))),"")</f>
        <v/>
      </c>
      <c r="EB428" s="26" t="str">
        <f>IFERROR(INDEX(AX$11:AX$2000,_xlfn.AGGREGATE(15,6,(ROW(AX$11:AX$2000)-ROW(AX$11)+1)/($AU$11:$AU$2000=$DY$8),ROWS(EB$11:EB428))),"")</f>
        <v/>
      </c>
      <c r="EC428" s="26" t="str">
        <f>IFERROR(INDEX(AY$11:AY$2000,_xlfn.AGGREGATE(15,6,(ROW(AY$11:AY$2000)-ROW(AY$11)+1)/($AU$11:$AU$2000=$DY$8),ROWS(EC$11:EC428))),"")</f>
        <v/>
      </c>
      <c r="ED428" s="26" t="str">
        <f>IFERROR(INDEX(AZ$11:AZ$2000,_xlfn.AGGREGATE(15,6,(ROW(AZ$11:AZ$2000)-ROW(AZ$11)+1)/($AU$11:$AU$2000=$DY$8),ROWS(ED$11:ED428))),"")</f>
        <v/>
      </c>
      <c r="EE428" s="26" t="str">
        <f>IFERROR(INDEX(BA$11:BA$2000,_xlfn.AGGREGATE(15,6,(ROW(BA$11:BA$2000)-ROW(BA$11)+1)/($AU$11:$AU$2000=$DY$8),ROWS(EE$11:EE428))),"")</f>
        <v/>
      </c>
      <c r="EF428" s="26" t="str">
        <f>IFERROR(INDEX(BB$11:BB$2000,_xlfn.AGGREGATE(15,6,(ROW(BB$11:BB$2000)-ROW(BB$11)+1)/($AU$11:$AU$2000=$DY$8),ROWS(EF$11:EF428))),"")</f>
        <v/>
      </c>
      <c r="EG428" s="26" t="str">
        <f>IFERROR(INDEX(BC$11:BC$2000,_xlfn.AGGREGATE(15,6,(ROW(BC$11:BC$2000)-ROW(BC$11)+1)/($AU$11:$AU$2000=$DY$8),ROWS(EG$11:EG428))),"")</f>
        <v/>
      </c>
      <c r="EH428" s="26" t="str">
        <f>IFERROR(INDEX(BD$11:BD$2000,_xlfn.AGGREGATE(15,6,(ROW(BD$11:BD$2000)-ROW(BD$11)+1)/($AU$11:$AU$2000=$DY$8),ROWS(EH$11:EH428))),"")</f>
        <v/>
      </c>
      <c r="EI428" s="26" t="str">
        <f>IFERROR(INDEX(BE$11:BE$2000,_xlfn.AGGREGATE(15,6,(ROW(BE$11:BE$2000)-ROW(BE$11)+1)/($AU$11:$AU$2000=$DY$8),ROWS(EI$11:EI428))),"")</f>
        <v/>
      </c>
      <c r="EJ428" s="26" t="str">
        <f>IFERROR(INDEX(BF$11:BF$2000,_xlfn.AGGREGATE(15,6,(ROW(BF$11:BF$2000)-ROW(BF$11)+1)/($AU$11:$AU$2000=$DY$8),ROWS(EJ$11:EJ428))),"")</f>
        <v/>
      </c>
      <c r="EK428" s="26" t="str">
        <f>IFERROR(INDEX(BG$11:BG$2000,_xlfn.AGGREGATE(15,6,(ROW(BG$11:BG$2000)-ROW(BG$11)+1)/($AU$11:$AU$2000=$DY$8),ROWS(EK$11:EK428))),"")</f>
        <v/>
      </c>
      <c r="EL428" s="26" t="str">
        <f>IFERROR(INDEX(BH$11:BH$2000,_xlfn.AGGREGATE(15,6,(ROW(BH$11:BH$2000)-ROW(BH$11)+1)/($AU$11:$AU$2000=$DY$8),ROWS(EL$11:EL428))),"")</f>
        <v/>
      </c>
      <c r="EM428" s="26" t="str">
        <f>IFERROR(INDEX(BI$11:BI$2000,_xlfn.AGGREGATE(15,6,(ROW(BI$11:BI$2000)-ROW(BI$11)+1)/($AU$11:$AU$2000=$DY$8),ROWS(EM$11:EM428))),"")</f>
        <v/>
      </c>
      <c r="EN428" s="26" t="str">
        <f>IFERROR(INDEX(BJ$11:BJ$2000,_xlfn.AGGREGATE(15,6,(ROW(BJ$11:BJ$2000)-ROW(BJ$11)+1)/($AU$11:$AU$2000=$DY$8),ROWS(EN$11:EN428))),"")</f>
        <v/>
      </c>
      <c r="EO428" s="26" t="str">
        <f>IFERROR(INDEX(BK$11:BK$2000,_xlfn.AGGREGATE(15,6,(ROW(BK$11:BK$2000)-ROW(BK$11)+1)/($AU$11:$AU$2000=$DY$8),ROWS(EO$11:EO428))),"")</f>
        <v/>
      </c>
      <c r="EP428" s="26" t="str">
        <f>IFERROR(INDEX(BL$11:BL$2000,_xlfn.AGGREGATE(15,6,(ROW(BL$11:BL$2000)-ROW(BL$11)+1)/($AU$11:$AU$2000=$DY$8),ROWS(EP$11:EP428))),"")</f>
        <v/>
      </c>
      <c r="EQ428" s="26" t="str">
        <f>IFERROR(INDEX(BM$11:BM$2000,_xlfn.AGGREGATE(15,6,(ROW(BM$11:BM$2000)-ROW(BM$11)+1)/($AU$11:$AU$2000=$DY$8),ROWS(EQ$11:EQ428))),"")</f>
        <v/>
      </c>
      <c r="ER428" s="26" t="str">
        <f>IFERROR(INDEX(BN$11:BN$2000,_xlfn.AGGREGATE(15,6,(ROW(BN$11:BN$2000)-ROW(BN$11)+1)/($AU$11:$AU$2000=$DY$8),ROWS(ER$11:ER428))),"")</f>
        <v/>
      </c>
      <c r="ES428" s="26" t="str">
        <f>IFERROR(INDEX(BO$11:BO$2000,_xlfn.AGGREGATE(15,6,(ROW(BO$11:BO$2000)-ROW(BO$11)+1)/($AU$11:$AU$2000=$DY$8),ROWS(ES$11:ES428))),"")</f>
        <v/>
      </c>
      <c r="ET428" s="63" t="str">
        <f>IFERROR(INDEX(BP$11:BP$2000,_xlfn.AGGREGATE(15,6,(ROW(BP$11:BP$2000)-ROW(BP$11)+1)/($AU$11:$AU$2000=$DY$8),ROWS(ET$11:ET428))),"")</f>
        <v/>
      </c>
      <c r="EU428" s="25"/>
    </row>
    <row r="429" spans="14:151" x14ac:dyDescent="0.3">
      <c r="N429" s="2"/>
      <c r="O429" s="25"/>
      <c r="P429" s="25"/>
      <c r="Q429" s="25"/>
      <c r="R429" s="25"/>
      <c r="S429" s="25"/>
      <c r="T429" s="25"/>
      <c r="U429" s="25"/>
      <c r="V429" s="2"/>
      <c r="W429" s="2"/>
      <c r="X429" s="2"/>
      <c r="Y429" s="25"/>
      <c r="Z429" s="25"/>
      <c r="AA429" s="25"/>
      <c r="AB429" s="2"/>
      <c r="AC429" s="25"/>
      <c r="AD429" s="25"/>
      <c r="AE429" s="25"/>
      <c r="AF429" s="25"/>
      <c r="AG429" s="25"/>
      <c r="AH429" s="25"/>
      <c r="AI429" s="25"/>
      <c r="AJ429" s="25"/>
      <c r="AK429" s="25"/>
      <c r="AL429" s="25"/>
      <c r="AM429" s="25"/>
      <c r="AN429" s="25"/>
      <c r="AO429" s="25"/>
      <c r="AP429" s="25"/>
      <c r="AQ429" s="25"/>
      <c r="AR429" s="142"/>
      <c r="AS429" s="1">
        <v>2</v>
      </c>
      <c r="AT429" s="25" t="s">
        <v>122</v>
      </c>
      <c r="AU429" s="4" t="str">
        <f t="shared" si="555"/>
        <v>FAIL</v>
      </c>
      <c r="AV429" s="25">
        <v>1</v>
      </c>
      <c r="AW429" s="25">
        <v>2</v>
      </c>
      <c r="AX429" s="26">
        <v>2</v>
      </c>
      <c r="AY429" s="26">
        <v>1</v>
      </c>
      <c r="AZ429" s="26">
        <v>2</v>
      </c>
      <c r="BA429" s="26">
        <v>2</v>
      </c>
      <c r="BB429" s="26">
        <v>1</v>
      </c>
      <c r="BC429" s="25"/>
      <c r="BD429" s="25">
        <f t="shared" si="556"/>
        <v>244</v>
      </c>
      <c r="BE429" s="25">
        <f t="shared" si="556"/>
        <v>246</v>
      </c>
      <c r="BF429" s="25">
        <f t="shared" si="556"/>
        <v>248</v>
      </c>
      <c r="BG429" s="30">
        <f t="shared" ref="BG429:BG457" si="570">(BE429-BD429)/2</f>
        <v>1</v>
      </c>
      <c r="BH429" s="25"/>
      <c r="BI429" s="138">
        <f t="shared" si="557"/>
        <v>244</v>
      </c>
      <c r="BJ429" s="138">
        <f t="shared" si="558"/>
        <v>490</v>
      </c>
      <c r="BK429" s="138">
        <f t="shared" si="559"/>
        <v>736</v>
      </c>
      <c r="BL429" s="138">
        <f t="shared" si="560"/>
        <v>980</v>
      </c>
      <c r="BM429" s="138">
        <f t="shared" si="561"/>
        <v>1226</v>
      </c>
      <c r="BN429" s="138">
        <f t="shared" si="562"/>
        <v>1472</v>
      </c>
      <c r="BO429" s="138">
        <f t="shared" si="563"/>
        <v>1716</v>
      </c>
      <c r="BP429" s="138">
        <f t="shared" si="564"/>
        <v>0</v>
      </c>
      <c r="BQ429" s="25"/>
      <c r="BR429" s="26" t="str">
        <f t="shared" si="543"/>
        <v>yes3</v>
      </c>
      <c r="BS429" s="26" t="str">
        <f t="shared" si="542"/>
        <v>Int</v>
      </c>
      <c r="BT429" s="25"/>
      <c r="BU429" s="25"/>
      <c r="BV429" s="1">
        <f t="shared" si="565"/>
        <v>0</v>
      </c>
      <c r="BW429" s="1">
        <f t="shared" si="565"/>
        <v>0</v>
      </c>
      <c r="BX429" s="1">
        <f t="shared" si="565"/>
        <v>0</v>
      </c>
      <c r="BY429" s="1">
        <f t="shared" si="565"/>
        <v>0</v>
      </c>
      <c r="BZ429" s="1">
        <f t="shared" si="565"/>
        <v>0</v>
      </c>
      <c r="CA429" s="1">
        <f t="shared" si="565"/>
        <v>0</v>
      </c>
      <c r="CB429" s="1">
        <f t="shared" si="565"/>
        <v>1</v>
      </c>
      <c r="CC429" s="1">
        <f t="shared" si="565"/>
        <v>0</v>
      </c>
      <c r="CD429" s="1">
        <f t="shared" si="565"/>
        <v>0</v>
      </c>
      <c r="CE429" s="1">
        <f t="shared" si="565"/>
        <v>0</v>
      </c>
      <c r="CF429" s="1">
        <f t="shared" si="566"/>
        <v>0</v>
      </c>
      <c r="CG429" s="1">
        <f t="shared" si="566"/>
        <v>0</v>
      </c>
      <c r="CH429" s="1">
        <f t="shared" si="566"/>
        <v>1</v>
      </c>
      <c r="CI429" s="1">
        <f t="shared" si="566"/>
        <v>0</v>
      </c>
      <c r="CJ429" s="1">
        <f t="shared" si="566"/>
        <v>0</v>
      </c>
      <c r="CK429" s="1">
        <f t="shared" si="566"/>
        <v>0</v>
      </c>
      <c r="CL429" s="1">
        <f t="shared" si="566"/>
        <v>0</v>
      </c>
      <c r="CM429" s="1">
        <f t="shared" si="566"/>
        <v>0</v>
      </c>
      <c r="CN429" s="1">
        <f t="shared" si="566"/>
        <v>0</v>
      </c>
      <c r="CO429" s="1">
        <f t="shared" si="566"/>
        <v>0</v>
      </c>
      <c r="CP429" s="1">
        <f t="shared" si="567"/>
        <v>0</v>
      </c>
      <c r="CQ429" s="1">
        <f t="shared" si="567"/>
        <v>0</v>
      </c>
      <c r="CR429" s="1">
        <f t="shared" si="567"/>
        <v>0</v>
      </c>
      <c r="CS429" s="1">
        <f t="shared" si="567"/>
        <v>0</v>
      </c>
      <c r="CT429" s="1">
        <f t="shared" si="567"/>
        <v>0</v>
      </c>
      <c r="CU429" s="1">
        <f t="shared" si="567"/>
        <v>0</v>
      </c>
      <c r="CV429" s="1">
        <f t="shared" si="567"/>
        <v>0</v>
      </c>
      <c r="CW429" s="1">
        <f t="shared" si="567"/>
        <v>0</v>
      </c>
      <c r="CX429" s="1">
        <f t="shared" si="567"/>
        <v>0</v>
      </c>
      <c r="CY429" s="1">
        <f t="shared" si="567"/>
        <v>0</v>
      </c>
      <c r="CZ429" s="1">
        <f t="shared" si="568"/>
        <v>0</v>
      </c>
      <c r="DA429" s="1">
        <f t="shared" si="568"/>
        <v>0</v>
      </c>
      <c r="DB429" s="1">
        <f t="shared" si="568"/>
        <v>0</v>
      </c>
      <c r="DC429" s="1">
        <f t="shared" si="568"/>
        <v>0</v>
      </c>
      <c r="DD429" s="1">
        <f t="shared" si="568"/>
        <v>0</v>
      </c>
      <c r="DE429" s="1">
        <f t="shared" si="568"/>
        <v>0</v>
      </c>
      <c r="DF429" s="1">
        <f t="shared" si="568"/>
        <v>0</v>
      </c>
      <c r="DG429" s="1">
        <f t="shared" si="568"/>
        <v>0</v>
      </c>
      <c r="DH429" s="1">
        <f t="shared" si="568"/>
        <v>0</v>
      </c>
      <c r="DI429" s="1">
        <f t="shared" si="568"/>
        <v>0</v>
      </c>
      <c r="DJ429" s="1">
        <f t="shared" si="569"/>
        <v>0</v>
      </c>
      <c r="DK429" s="1">
        <f t="shared" si="569"/>
        <v>0</v>
      </c>
      <c r="DL429" s="1">
        <f t="shared" si="569"/>
        <v>0</v>
      </c>
      <c r="DM429" s="1">
        <f t="shared" si="569"/>
        <v>1</v>
      </c>
      <c r="DN429" s="1">
        <f t="shared" si="569"/>
        <v>0</v>
      </c>
      <c r="DO429" s="1">
        <f t="shared" si="569"/>
        <v>0</v>
      </c>
      <c r="DP429" s="25"/>
      <c r="DS429" s="26"/>
      <c r="DT429" s="26"/>
      <c r="DU429" s="142"/>
      <c r="DV429" s="26"/>
      <c r="DW429" s="48">
        <v>416</v>
      </c>
      <c r="DX429" s="26" t="str">
        <f>IFERROR(INDEX(AT$11:AT$2000,_xlfn.AGGREGATE(15,6,(ROW(AT$11:AT$2000)-ROW(AT$11)+1)/($AU$11:$AU$2000=$DY$8),ROWS(DX$11:DX429))),"")</f>
        <v/>
      </c>
      <c r="DY429" s="4" t="str">
        <f>IFERROR(INDEX(AU$11:AU$2000,_xlfn.AGGREGATE(15,6,(ROW(AU$11:AU$2000)-ROW(AU$11)+1)/($AU$11:$AU$2000=$DY$8),ROWS(DY$11:DY429))),"")</f>
        <v/>
      </c>
      <c r="DZ429" s="26" t="str">
        <f>IFERROR(INDEX(AV$11:AV$2000,_xlfn.AGGREGATE(15,6,(ROW(AV$11:AV$2000)-ROW(AV$11)+1)/($AU$11:$AU$2000=$DY$8),ROWS(DZ$11:DZ429))),"")</f>
        <v/>
      </c>
      <c r="EA429" s="26" t="str">
        <f>IFERROR(INDEX(AW$11:AW$2000,_xlfn.AGGREGATE(15,6,(ROW(AW$11:AW$2000)-ROW(AW$11)+1)/($AU$11:$AU$2000=$DY$8),ROWS(EA$11:EA429))),"")</f>
        <v/>
      </c>
      <c r="EB429" s="26" t="str">
        <f>IFERROR(INDEX(AX$11:AX$2000,_xlfn.AGGREGATE(15,6,(ROW(AX$11:AX$2000)-ROW(AX$11)+1)/($AU$11:$AU$2000=$DY$8),ROWS(EB$11:EB429))),"")</f>
        <v/>
      </c>
      <c r="EC429" s="26" t="str">
        <f>IFERROR(INDEX(AY$11:AY$2000,_xlfn.AGGREGATE(15,6,(ROW(AY$11:AY$2000)-ROW(AY$11)+1)/($AU$11:$AU$2000=$DY$8),ROWS(EC$11:EC429))),"")</f>
        <v/>
      </c>
      <c r="ED429" s="26" t="str">
        <f>IFERROR(INDEX(AZ$11:AZ$2000,_xlfn.AGGREGATE(15,6,(ROW(AZ$11:AZ$2000)-ROW(AZ$11)+1)/($AU$11:$AU$2000=$DY$8),ROWS(ED$11:ED429))),"")</f>
        <v/>
      </c>
      <c r="EE429" s="26" t="str">
        <f>IFERROR(INDEX(BA$11:BA$2000,_xlfn.AGGREGATE(15,6,(ROW(BA$11:BA$2000)-ROW(BA$11)+1)/($AU$11:$AU$2000=$DY$8),ROWS(EE$11:EE429))),"")</f>
        <v/>
      </c>
      <c r="EF429" s="26" t="str">
        <f>IFERROR(INDEX(BB$11:BB$2000,_xlfn.AGGREGATE(15,6,(ROW(BB$11:BB$2000)-ROW(BB$11)+1)/($AU$11:$AU$2000=$DY$8),ROWS(EF$11:EF429))),"")</f>
        <v/>
      </c>
      <c r="EG429" s="26" t="str">
        <f>IFERROR(INDEX(BC$11:BC$2000,_xlfn.AGGREGATE(15,6,(ROW(BC$11:BC$2000)-ROW(BC$11)+1)/($AU$11:$AU$2000=$DY$8),ROWS(EG$11:EG429))),"")</f>
        <v/>
      </c>
      <c r="EH429" s="26" t="str">
        <f>IFERROR(INDEX(BD$11:BD$2000,_xlfn.AGGREGATE(15,6,(ROW(BD$11:BD$2000)-ROW(BD$11)+1)/($AU$11:$AU$2000=$DY$8),ROWS(EH$11:EH429))),"")</f>
        <v/>
      </c>
      <c r="EI429" s="26" t="str">
        <f>IFERROR(INDEX(BE$11:BE$2000,_xlfn.AGGREGATE(15,6,(ROW(BE$11:BE$2000)-ROW(BE$11)+1)/($AU$11:$AU$2000=$DY$8),ROWS(EI$11:EI429))),"")</f>
        <v/>
      </c>
      <c r="EJ429" s="26" t="str">
        <f>IFERROR(INDEX(BF$11:BF$2000,_xlfn.AGGREGATE(15,6,(ROW(BF$11:BF$2000)-ROW(BF$11)+1)/($AU$11:$AU$2000=$DY$8),ROWS(EJ$11:EJ429))),"")</f>
        <v/>
      </c>
      <c r="EK429" s="26" t="str">
        <f>IFERROR(INDEX(BG$11:BG$2000,_xlfn.AGGREGATE(15,6,(ROW(BG$11:BG$2000)-ROW(BG$11)+1)/($AU$11:$AU$2000=$DY$8),ROWS(EK$11:EK429))),"")</f>
        <v/>
      </c>
      <c r="EL429" s="26" t="str">
        <f>IFERROR(INDEX(BH$11:BH$2000,_xlfn.AGGREGATE(15,6,(ROW(BH$11:BH$2000)-ROW(BH$11)+1)/($AU$11:$AU$2000=$DY$8),ROWS(EL$11:EL429))),"")</f>
        <v/>
      </c>
      <c r="EM429" s="26" t="str">
        <f>IFERROR(INDEX(BI$11:BI$2000,_xlfn.AGGREGATE(15,6,(ROW(BI$11:BI$2000)-ROW(BI$11)+1)/($AU$11:$AU$2000=$DY$8),ROWS(EM$11:EM429))),"")</f>
        <v/>
      </c>
      <c r="EN429" s="26" t="str">
        <f>IFERROR(INDEX(BJ$11:BJ$2000,_xlfn.AGGREGATE(15,6,(ROW(BJ$11:BJ$2000)-ROW(BJ$11)+1)/($AU$11:$AU$2000=$DY$8),ROWS(EN$11:EN429))),"")</f>
        <v/>
      </c>
      <c r="EO429" s="26" t="str">
        <f>IFERROR(INDEX(BK$11:BK$2000,_xlfn.AGGREGATE(15,6,(ROW(BK$11:BK$2000)-ROW(BK$11)+1)/($AU$11:$AU$2000=$DY$8),ROWS(EO$11:EO429))),"")</f>
        <v/>
      </c>
      <c r="EP429" s="26" t="str">
        <f>IFERROR(INDEX(BL$11:BL$2000,_xlfn.AGGREGATE(15,6,(ROW(BL$11:BL$2000)-ROW(BL$11)+1)/($AU$11:$AU$2000=$DY$8),ROWS(EP$11:EP429))),"")</f>
        <v/>
      </c>
      <c r="EQ429" s="26" t="str">
        <f>IFERROR(INDEX(BM$11:BM$2000,_xlfn.AGGREGATE(15,6,(ROW(BM$11:BM$2000)-ROW(BM$11)+1)/($AU$11:$AU$2000=$DY$8),ROWS(EQ$11:EQ429))),"")</f>
        <v/>
      </c>
      <c r="ER429" s="26" t="str">
        <f>IFERROR(INDEX(BN$11:BN$2000,_xlfn.AGGREGATE(15,6,(ROW(BN$11:BN$2000)-ROW(BN$11)+1)/($AU$11:$AU$2000=$DY$8),ROWS(ER$11:ER429))),"")</f>
        <v/>
      </c>
      <c r="ES429" s="26" t="str">
        <f>IFERROR(INDEX(BO$11:BO$2000,_xlfn.AGGREGATE(15,6,(ROW(BO$11:BO$2000)-ROW(BO$11)+1)/($AU$11:$AU$2000=$DY$8),ROWS(ES$11:ES429))),"")</f>
        <v/>
      </c>
      <c r="ET429" s="63" t="str">
        <f>IFERROR(INDEX(BP$11:BP$2000,_xlfn.AGGREGATE(15,6,(ROW(BP$11:BP$2000)-ROW(BP$11)+1)/($AU$11:$AU$2000=$DY$8),ROWS(ET$11:ET429))),"")</f>
        <v/>
      </c>
      <c r="EU429" s="25"/>
    </row>
    <row r="430" spans="14:151" x14ac:dyDescent="0.3">
      <c r="N430" s="2"/>
      <c r="O430" s="25"/>
      <c r="P430" s="25"/>
      <c r="Q430" s="25"/>
      <c r="R430" s="25"/>
      <c r="S430" s="25"/>
      <c r="T430" s="25"/>
      <c r="U430" s="25"/>
      <c r="V430" s="2"/>
      <c r="W430" s="2"/>
      <c r="X430" s="2"/>
      <c r="Y430" s="25"/>
      <c r="Z430" s="25"/>
      <c r="AA430" s="25"/>
      <c r="AB430" s="2"/>
      <c r="AC430" s="25"/>
      <c r="AD430" s="25"/>
      <c r="AE430" s="25"/>
      <c r="AF430" s="25"/>
      <c r="AG430" s="25"/>
      <c r="AH430" s="25"/>
      <c r="AI430" s="25"/>
      <c r="AJ430" s="25"/>
      <c r="AK430" s="25"/>
      <c r="AL430" s="25"/>
      <c r="AM430" s="25"/>
      <c r="AN430" s="25"/>
      <c r="AO430" s="25"/>
      <c r="AP430" s="25"/>
      <c r="AQ430" s="25"/>
      <c r="AR430" s="142"/>
      <c r="AS430" s="1">
        <v>3</v>
      </c>
      <c r="AT430" s="25" t="s">
        <v>122</v>
      </c>
      <c r="AU430" s="4" t="str">
        <f t="shared" si="555"/>
        <v>FAIL</v>
      </c>
      <c r="AV430" s="25">
        <v>1</v>
      </c>
      <c r="AW430" s="25">
        <v>2</v>
      </c>
      <c r="AX430" s="26">
        <v>2</v>
      </c>
      <c r="AY430" s="26">
        <v>1</v>
      </c>
      <c r="AZ430" s="26">
        <v>2</v>
      </c>
      <c r="BA430" s="26">
        <v>2</v>
      </c>
      <c r="BB430" s="26">
        <v>1</v>
      </c>
      <c r="BC430" s="25"/>
      <c r="BD430" s="25">
        <f t="shared" si="556"/>
        <v>243</v>
      </c>
      <c r="BE430" s="25">
        <f t="shared" si="556"/>
        <v>246</v>
      </c>
      <c r="BF430" s="25">
        <f t="shared" si="556"/>
        <v>249</v>
      </c>
      <c r="BG430" s="30">
        <f t="shared" si="570"/>
        <v>1.5</v>
      </c>
      <c r="BH430" s="25"/>
      <c r="BI430" s="138">
        <f t="shared" si="557"/>
        <v>243</v>
      </c>
      <c r="BJ430" s="138">
        <f t="shared" si="558"/>
        <v>489</v>
      </c>
      <c r="BK430" s="138">
        <f t="shared" si="559"/>
        <v>735</v>
      </c>
      <c r="BL430" s="138">
        <f t="shared" si="560"/>
        <v>978</v>
      </c>
      <c r="BM430" s="138">
        <f t="shared" si="561"/>
        <v>1224</v>
      </c>
      <c r="BN430" s="138">
        <f t="shared" si="562"/>
        <v>1470</v>
      </c>
      <c r="BO430" s="138">
        <f t="shared" si="563"/>
        <v>1713</v>
      </c>
      <c r="BP430" s="138">
        <f t="shared" si="564"/>
        <v>0</v>
      </c>
      <c r="BQ430" s="25"/>
      <c r="BR430" s="26" t="str">
        <f t="shared" si="543"/>
        <v>yes3</v>
      </c>
      <c r="BS430" s="26" t="str">
        <f t="shared" si="542"/>
        <v>Int</v>
      </c>
      <c r="BT430" s="25"/>
      <c r="BU430" s="25"/>
      <c r="BV430" s="1">
        <f t="shared" si="565"/>
        <v>0</v>
      </c>
      <c r="BW430" s="1">
        <f t="shared" si="565"/>
        <v>0</v>
      </c>
      <c r="BX430" s="1">
        <f t="shared" si="565"/>
        <v>0</v>
      </c>
      <c r="BY430" s="1">
        <f t="shared" si="565"/>
        <v>0</v>
      </c>
      <c r="BZ430" s="1">
        <f t="shared" si="565"/>
        <v>0</v>
      </c>
      <c r="CA430" s="1">
        <f t="shared" si="565"/>
        <v>0</v>
      </c>
      <c r="CB430" s="1">
        <f t="shared" si="565"/>
        <v>1</v>
      </c>
      <c r="CC430" s="1">
        <f t="shared" si="565"/>
        <v>0</v>
      </c>
      <c r="CD430" s="1">
        <f t="shared" si="565"/>
        <v>0</v>
      </c>
      <c r="CE430" s="1">
        <f t="shared" si="565"/>
        <v>0</v>
      </c>
      <c r="CF430" s="1">
        <f t="shared" si="566"/>
        <v>0</v>
      </c>
      <c r="CG430" s="1">
        <f t="shared" si="566"/>
        <v>0</v>
      </c>
      <c r="CH430" s="1">
        <f t="shared" si="566"/>
        <v>1</v>
      </c>
      <c r="CI430" s="1">
        <f t="shared" si="566"/>
        <v>0</v>
      </c>
      <c r="CJ430" s="1">
        <f t="shared" si="566"/>
        <v>0</v>
      </c>
      <c r="CK430" s="1">
        <f t="shared" si="566"/>
        <v>0</v>
      </c>
      <c r="CL430" s="1">
        <f t="shared" si="566"/>
        <v>0</v>
      </c>
      <c r="CM430" s="1">
        <f t="shared" si="566"/>
        <v>0</v>
      </c>
      <c r="CN430" s="1">
        <f t="shared" si="566"/>
        <v>0</v>
      </c>
      <c r="CO430" s="1">
        <f t="shared" si="566"/>
        <v>0</v>
      </c>
      <c r="CP430" s="1">
        <f t="shared" si="567"/>
        <v>0</v>
      </c>
      <c r="CQ430" s="1">
        <f t="shared" si="567"/>
        <v>0</v>
      </c>
      <c r="CR430" s="1">
        <f t="shared" si="567"/>
        <v>0</v>
      </c>
      <c r="CS430" s="1">
        <f t="shared" si="567"/>
        <v>0</v>
      </c>
      <c r="CT430" s="1">
        <f t="shared" si="567"/>
        <v>0</v>
      </c>
      <c r="CU430" s="1">
        <f t="shared" si="567"/>
        <v>0</v>
      </c>
      <c r="CV430" s="1">
        <f t="shared" si="567"/>
        <v>0</v>
      </c>
      <c r="CW430" s="1">
        <f t="shared" si="567"/>
        <v>0</v>
      </c>
      <c r="CX430" s="1">
        <f t="shared" si="567"/>
        <v>0</v>
      </c>
      <c r="CY430" s="1">
        <f t="shared" si="567"/>
        <v>0</v>
      </c>
      <c r="CZ430" s="1">
        <f t="shared" si="568"/>
        <v>0</v>
      </c>
      <c r="DA430" s="1">
        <f t="shared" si="568"/>
        <v>0</v>
      </c>
      <c r="DB430" s="1">
        <f t="shared" si="568"/>
        <v>0</v>
      </c>
      <c r="DC430" s="1">
        <f t="shared" si="568"/>
        <v>0</v>
      </c>
      <c r="DD430" s="1">
        <f t="shared" si="568"/>
        <v>0</v>
      </c>
      <c r="DE430" s="1">
        <f t="shared" si="568"/>
        <v>0</v>
      </c>
      <c r="DF430" s="1">
        <f t="shared" si="568"/>
        <v>0</v>
      </c>
      <c r="DG430" s="1">
        <f t="shared" si="568"/>
        <v>0</v>
      </c>
      <c r="DH430" s="1">
        <f t="shared" si="568"/>
        <v>0</v>
      </c>
      <c r="DI430" s="1">
        <f t="shared" si="568"/>
        <v>0</v>
      </c>
      <c r="DJ430" s="1">
        <f t="shared" si="569"/>
        <v>0</v>
      </c>
      <c r="DK430" s="1">
        <f t="shared" si="569"/>
        <v>0</v>
      </c>
      <c r="DL430" s="1">
        <f t="shared" si="569"/>
        <v>0</v>
      </c>
      <c r="DM430" s="1">
        <f t="shared" si="569"/>
        <v>0</v>
      </c>
      <c r="DN430" s="1">
        <f t="shared" si="569"/>
        <v>0</v>
      </c>
      <c r="DO430" s="1">
        <f t="shared" si="569"/>
        <v>0</v>
      </c>
      <c r="DP430" s="25"/>
      <c r="DS430" s="26"/>
      <c r="DT430" s="26"/>
      <c r="DU430" s="142"/>
      <c r="DV430" s="26"/>
      <c r="DW430" s="48">
        <v>417</v>
      </c>
      <c r="DX430" s="26" t="str">
        <f>IFERROR(INDEX(AT$11:AT$2000,_xlfn.AGGREGATE(15,6,(ROW(AT$11:AT$2000)-ROW(AT$11)+1)/($AU$11:$AU$2000=$DY$8),ROWS(DX$11:DX430))),"")</f>
        <v/>
      </c>
      <c r="DY430" s="4" t="str">
        <f>IFERROR(INDEX(AU$11:AU$2000,_xlfn.AGGREGATE(15,6,(ROW(AU$11:AU$2000)-ROW(AU$11)+1)/($AU$11:$AU$2000=$DY$8),ROWS(DY$11:DY430))),"")</f>
        <v/>
      </c>
      <c r="DZ430" s="26" t="str">
        <f>IFERROR(INDEX(AV$11:AV$2000,_xlfn.AGGREGATE(15,6,(ROW(AV$11:AV$2000)-ROW(AV$11)+1)/($AU$11:$AU$2000=$DY$8),ROWS(DZ$11:DZ430))),"")</f>
        <v/>
      </c>
      <c r="EA430" s="26" t="str">
        <f>IFERROR(INDEX(AW$11:AW$2000,_xlfn.AGGREGATE(15,6,(ROW(AW$11:AW$2000)-ROW(AW$11)+1)/($AU$11:$AU$2000=$DY$8),ROWS(EA$11:EA430))),"")</f>
        <v/>
      </c>
      <c r="EB430" s="26" t="str">
        <f>IFERROR(INDEX(AX$11:AX$2000,_xlfn.AGGREGATE(15,6,(ROW(AX$11:AX$2000)-ROW(AX$11)+1)/($AU$11:$AU$2000=$DY$8),ROWS(EB$11:EB430))),"")</f>
        <v/>
      </c>
      <c r="EC430" s="26" t="str">
        <f>IFERROR(INDEX(AY$11:AY$2000,_xlfn.AGGREGATE(15,6,(ROW(AY$11:AY$2000)-ROW(AY$11)+1)/($AU$11:$AU$2000=$DY$8),ROWS(EC$11:EC430))),"")</f>
        <v/>
      </c>
      <c r="ED430" s="26" t="str">
        <f>IFERROR(INDEX(AZ$11:AZ$2000,_xlfn.AGGREGATE(15,6,(ROW(AZ$11:AZ$2000)-ROW(AZ$11)+1)/($AU$11:$AU$2000=$DY$8),ROWS(ED$11:ED430))),"")</f>
        <v/>
      </c>
      <c r="EE430" s="26" t="str">
        <f>IFERROR(INDEX(BA$11:BA$2000,_xlfn.AGGREGATE(15,6,(ROW(BA$11:BA$2000)-ROW(BA$11)+1)/($AU$11:$AU$2000=$DY$8),ROWS(EE$11:EE430))),"")</f>
        <v/>
      </c>
      <c r="EF430" s="26" t="str">
        <f>IFERROR(INDEX(BB$11:BB$2000,_xlfn.AGGREGATE(15,6,(ROW(BB$11:BB$2000)-ROW(BB$11)+1)/($AU$11:$AU$2000=$DY$8),ROWS(EF$11:EF430))),"")</f>
        <v/>
      </c>
      <c r="EG430" s="26" t="str">
        <f>IFERROR(INDEX(BC$11:BC$2000,_xlfn.AGGREGATE(15,6,(ROW(BC$11:BC$2000)-ROW(BC$11)+1)/($AU$11:$AU$2000=$DY$8),ROWS(EG$11:EG430))),"")</f>
        <v/>
      </c>
      <c r="EH430" s="26" t="str">
        <f>IFERROR(INDEX(BD$11:BD$2000,_xlfn.AGGREGATE(15,6,(ROW(BD$11:BD$2000)-ROW(BD$11)+1)/($AU$11:$AU$2000=$DY$8),ROWS(EH$11:EH430))),"")</f>
        <v/>
      </c>
      <c r="EI430" s="26" t="str">
        <f>IFERROR(INDEX(BE$11:BE$2000,_xlfn.AGGREGATE(15,6,(ROW(BE$11:BE$2000)-ROW(BE$11)+1)/($AU$11:$AU$2000=$DY$8),ROWS(EI$11:EI430))),"")</f>
        <v/>
      </c>
      <c r="EJ430" s="26" t="str">
        <f>IFERROR(INDEX(BF$11:BF$2000,_xlfn.AGGREGATE(15,6,(ROW(BF$11:BF$2000)-ROW(BF$11)+1)/($AU$11:$AU$2000=$DY$8),ROWS(EJ$11:EJ430))),"")</f>
        <v/>
      </c>
      <c r="EK430" s="26" t="str">
        <f>IFERROR(INDEX(BG$11:BG$2000,_xlfn.AGGREGATE(15,6,(ROW(BG$11:BG$2000)-ROW(BG$11)+1)/($AU$11:$AU$2000=$DY$8),ROWS(EK$11:EK430))),"")</f>
        <v/>
      </c>
      <c r="EL430" s="26" t="str">
        <f>IFERROR(INDEX(BH$11:BH$2000,_xlfn.AGGREGATE(15,6,(ROW(BH$11:BH$2000)-ROW(BH$11)+1)/($AU$11:$AU$2000=$DY$8),ROWS(EL$11:EL430))),"")</f>
        <v/>
      </c>
      <c r="EM430" s="26" t="str">
        <f>IFERROR(INDEX(BI$11:BI$2000,_xlfn.AGGREGATE(15,6,(ROW(BI$11:BI$2000)-ROW(BI$11)+1)/($AU$11:$AU$2000=$DY$8),ROWS(EM$11:EM430))),"")</f>
        <v/>
      </c>
      <c r="EN430" s="26" t="str">
        <f>IFERROR(INDEX(BJ$11:BJ$2000,_xlfn.AGGREGATE(15,6,(ROW(BJ$11:BJ$2000)-ROW(BJ$11)+1)/($AU$11:$AU$2000=$DY$8),ROWS(EN$11:EN430))),"")</f>
        <v/>
      </c>
      <c r="EO430" s="26" t="str">
        <f>IFERROR(INDEX(BK$11:BK$2000,_xlfn.AGGREGATE(15,6,(ROW(BK$11:BK$2000)-ROW(BK$11)+1)/($AU$11:$AU$2000=$DY$8),ROWS(EO$11:EO430))),"")</f>
        <v/>
      </c>
      <c r="EP430" s="26" t="str">
        <f>IFERROR(INDEX(BL$11:BL$2000,_xlfn.AGGREGATE(15,6,(ROW(BL$11:BL$2000)-ROW(BL$11)+1)/($AU$11:$AU$2000=$DY$8),ROWS(EP$11:EP430))),"")</f>
        <v/>
      </c>
      <c r="EQ430" s="26" t="str">
        <f>IFERROR(INDEX(BM$11:BM$2000,_xlfn.AGGREGATE(15,6,(ROW(BM$11:BM$2000)-ROW(BM$11)+1)/($AU$11:$AU$2000=$DY$8),ROWS(EQ$11:EQ430))),"")</f>
        <v/>
      </c>
      <c r="ER430" s="26" t="str">
        <f>IFERROR(INDEX(BN$11:BN$2000,_xlfn.AGGREGATE(15,6,(ROW(BN$11:BN$2000)-ROW(BN$11)+1)/($AU$11:$AU$2000=$DY$8),ROWS(ER$11:ER430))),"")</f>
        <v/>
      </c>
      <c r="ES430" s="26" t="str">
        <f>IFERROR(INDEX(BO$11:BO$2000,_xlfn.AGGREGATE(15,6,(ROW(BO$11:BO$2000)-ROW(BO$11)+1)/($AU$11:$AU$2000=$DY$8),ROWS(ES$11:ES430))),"")</f>
        <v/>
      </c>
      <c r="ET430" s="63" t="str">
        <f>IFERROR(INDEX(BP$11:BP$2000,_xlfn.AGGREGATE(15,6,(ROW(BP$11:BP$2000)-ROW(BP$11)+1)/($AU$11:$AU$2000=$DY$8),ROWS(ET$11:ET430))),"")</f>
        <v/>
      </c>
      <c r="EU430" s="25"/>
    </row>
    <row r="431" spans="14:151" x14ac:dyDescent="0.3">
      <c r="N431" s="2"/>
      <c r="O431" s="25"/>
      <c r="P431" s="25"/>
      <c r="Q431" s="25"/>
      <c r="R431" s="25"/>
      <c r="S431" s="25"/>
      <c r="T431" s="25"/>
      <c r="U431" s="25"/>
      <c r="V431" s="2"/>
      <c r="W431" s="2"/>
      <c r="X431" s="2"/>
      <c r="Y431" s="25"/>
      <c r="Z431" s="25"/>
      <c r="AA431" s="25"/>
      <c r="AB431" s="2"/>
      <c r="AC431" s="25"/>
      <c r="AD431" s="25"/>
      <c r="AE431" s="25"/>
      <c r="AF431" s="25"/>
      <c r="AG431" s="25"/>
      <c r="AH431" s="25"/>
      <c r="AI431" s="25"/>
      <c r="AJ431" s="25"/>
      <c r="AK431" s="25"/>
      <c r="AL431" s="25"/>
      <c r="AM431" s="25"/>
      <c r="AN431" s="25"/>
      <c r="AO431" s="25"/>
      <c r="AP431" s="25"/>
      <c r="AQ431" s="25"/>
      <c r="AR431" s="142"/>
      <c r="AS431" s="1">
        <v>4</v>
      </c>
      <c r="AT431" s="25" t="s">
        <v>122</v>
      </c>
      <c r="AU431" s="4" t="str">
        <f t="shared" si="555"/>
        <v>FAIL</v>
      </c>
      <c r="AV431" s="25">
        <v>1</v>
      </c>
      <c r="AW431" s="25">
        <v>2</v>
      </c>
      <c r="AX431" s="26">
        <v>2</v>
      </c>
      <c r="AY431" s="26">
        <v>1</v>
      </c>
      <c r="AZ431" s="26">
        <v>2</v>
      </c>
      <c r="BA431" s="26">
        <v>2</v>
      </c>
      <c r="BB431" s="26">
        <v>1</v>
      </c>
      <c r="BC431" s="25"/>
      <c r="BD431" s="25">
        <f t="shared" si="556"/>
        <v>242</v>
      </c>
      <c r="BE431" s="25">
        <f t="shared" si="556"/>
        <v>246</v>
      </c>
      <c r="BF431" s="25">
        <f t="shared" si="556"/>
        <v>250</v>
      </c>
      <c r="BG431" s="30">
        <f t="shared" si="570"/>
        <v>2</v>
      </c>
      <c r="BH431" s="25"/>
      <c r="BI431" s="138">
        <f t="shared" si="557"/>
        <v>242</v>
      </c>
      <c r="BJ431" s="138">
        <f t="shared" si="558"/>
        <v>488</v>
      </c>
      <c r="BK431" s="138">
        <f t="shared" si="559"/>
        <v>734</v>
      </c>
      <c r="BL431" s="138">
        <f t="shared" si="560"/>
        <v>976</v>
      </c>
      <c r="BM431" s="138">
        <f t="shared" si="561"/>
        <v>1222</v>
      </c>
      <c r="BN431" s="138">
        <f t="shared" si="562"/>
        <v>1468</v>
      </c>
      <c r="BO431" s="138">
        <f t="shared" si="563"/>
        <v>1710</v>
      </c>
      <c r="BP431" s="138">
        <f t="shared" si="564"/>
        <v>0</v>
      </c>
      <c r="BQ431" s="25"/>
      <c r="BR431" s="26" t="str">
        <f t="shared" si="543"/>
        <v>yes3</v>
      </c>
      <c r="BS431" s="26" t="str">
        <f t="shared" si="542"/>
        <v>Int</v>
      </c>
      <c r="BT431" s="25"/>
      <c r="BU431" s="25"/>
      <c r="BV431" s="1">
        <f t="shared" si="565"/>
        <v>0</v>
      </c>
      <c r="BW431" s="1">
        <f t="shared" si="565"/>
        <v>0</v>
      </c>
      <c r="BX431" s="1">
        <f t="shared" si="565"/>
        <v>0</v>
      </c>
      <c r="BY431" s="1">
        <f t="shared" si="565"/>
        <v>0</v>
      </c>
      <c r="BZ431" s="1">
        <f t="shared" si="565"/>
        <v>0</v>
      </c>
      <c r="CA431" s="1">
        <f t="shared" si="565"/>
        <v>0</v>
      </c>
      <c r="CB431" s="1">
        <f t="shared" si="565"/>
        <v>0</v>
      </c>
      <c r="CC431" s="1">
        <f t="shared" si="565"/>
        <v>0</v>
      </c>
      <c r="CD431" s="1">
        <f t="shared" si="565"/>
        <v>0</v>
      </c>
      <c r="CE431" s="1">
        <f t="shared" si="565"/>
        <v>0</v>
      </c>
      <c r="CF431" s="1">
        <f t="shared" si="566"/>
        <v>0</v>
      </c>
      <c r="CG431" s="1">
        <f t="shared" si="566"/>
        <v>0</v>
      </c>
      <c r="CH431" s="1">
        <f t="shared" si="566"/>
        <v>1</v>
      </c>
      <c r="CI431" s="1">
        <f t="shared" si="566"/>
        <v>0</v>
      </c>
      <c r="CJ431" s="1">
        <f t="shared" si="566"/>
        <v>0</v>
      </c>
      <c r="CK431" s="1">
        <f t="shared" si="566"/>
        <v>0</v>
      </c>
      <c r="CL431" s="1">
        <f t="shared" si="566"/>
        <v>0</v>
      </c>
      <c r="CM431" s="1">
        <f t="shared" si="566"/>
        <v>0</v>
      </c>
      <c r="CN431" s="1">
        <f t="shared" si="566"/>
        <v>0</v>
      </c>
      <c r="CO431" s="1">
        <f t="shared" si="566"/>
        <v>0</v>
      </c>
      <c r="CP431" s="1">
        <f t="shared" si="567"/>
        <v>0</v>
      </c>
      <c r="CQ431" s="1">
        <f t="shared" si="567"/>
        <v>0</v>
      </c>
      <c r="CR431" s="1">
        <f t="shared" si="567"/>
        <v>0</v>
      </c>
      <c r="CS431" s="1">
        <f t="shared" si="567"/>
        <v>0</v>
      </c>
      <c r="CT431" s="1">
        <f t="shared" si="567"/>
        <v>0</v>
      </c>
      <c r="CU431" s="1">
        <f t="shared" si="567"/>
        <v>0</v>
      </c>
      <c r="CV431" s="1">
        <f t="shared" si="567"/>
        <v>0</v>
      </c>
      <c r="CW431" s="1">
        <f t="shared" si="567"/>
        <v>0</v>
      </c>
      <c r="CX431" s="1">
        <f t="shared" si="567"/>
        <v>0</v>
      </c>
      <c r="CY431" s="1">
        <f t="shared" si="567"/>
        <v>0</v>
      </c>
      <c r="CZ431" s="1">
        <f t="shared" si="568"/>
        <v>0</v>
      </c>
      <c r="DA431" s="1">
        <f t="shared" si="568"/>
        <v>0</v>
      </c>
      <c r="DB431" s="1">
        <f t="shared" si="568"/>
        <v>0</v>
      </c>
      <c r="DC431" s="1">
        <f t="shared" si="568"/>
        <v>0</v>
      </c>
      <c r="DD431" s="1">
        <f t="shared" si="568"/>
        <v>0</v>
      </c>
      <c r="DE431" s="1">
        <f t="shared" si="568"/>
        <v>0</v>
      </c>
      <c r="DF431" s="1">
        <f t="shared" si="568"/>
        <v>0</v>
      </c>
      <c r="DG431" s="1">
        <f t="shared" si="568"/>
        <v>0</v>
      </c>
      <c r="DH431" s="1">
        <f t="shared" si="568"/>
        <v>0</v>
      </c>
      <c r="DI431" s="1">
        <f t="shared" si="568"/>
        <v>0</v>
      </c>
      <c r="DJ431" s="1">
        <f t="shared" si="569"/>
        <v>0</v>
      </c>
      <c r="DK431" s="1">
        <f t="shared" si="569"/>
        <v>0</v>
      </c>
      <c r="DL431" s="1">
        <f t="shared" si="569"/>
        <v>0</v>
      </c>
      <c r="DM431" s="1">
        <f t="shared" si="569"/>
        <v>0</v>
      </c>
      <c r="DN431" s="1">
        <f t="shared" si="569"/>
        <v>0</v>
      </c>
      <c r="DO431" s="1">
        <f t="shared" si="569"/>
        <v>0</v>
      </c>
      <c r="DP431" s="25"/>
      <c r="DS431" s="26"/>
      <c r="DT431" s="26"/>
      <c r="DU431" s="142"/>
      <c r="DV431" s="26"/>
      <c r="DW431" s="48">
        <v>418</v>
      </c>
      <c r="DX431" s="26" t="str">
        <f>IFERROR(INDEX(AT$11:AT$2000,_xlfn.AGGREGATE(15,6,(ROW(AT$11:AT$2000)-ROW(AT$11)+1)/($AU$11:$AU$2000=$DY$8),ROWS(DX$11:DX431))),"")</f>
        <v/>
      </c>
      <c r="DY431" s="4" t="str">
        <f>IFERROR(INDEX(AU$11:AU$2000,_xlfn.AGGREGATE(15,6,(ROW(AU$11:AU$2000)-ROW(AU$11)+1)/($AU$11:$AU$2000=$DY$8),ROWS(DY$11:DY431))),"")</f>
        <v/>
      </c>
      <c r="DZ431" s="26" t="str">
        <f>IFERROR(INDEX(AV$11:AV$2000,_xlfn.AGGREGATE(15,6,(ROW(AV$11:AV$2000)-ROW(AV$11)+1)/($AU$11:$AU$2000=$DY$8),ROWS(DZ$11:DZ431))),"")</f>
        <v/>
      </c>
      <c r="EA431" s="26" t="str">
        <f>IFERROR(INDEX(AW$11:AW$2000,_xlfn.AGGREGATE(15,6,(ROW(AW$11:AW$2000)-ROW(AW$11)+1)/($AU$11:$AU$2000=$DY$8),ROWS(EA$11:EA431))),"")</f>
        <v/>
      </c>
      <c r="EB431" s="26" t="str">
        <f>IFERROR(INDEX(AX$11:AX$2000,_xlfn.AGGREGATE(15,6,(ROW(AX$11:AX$2000)-ROW(AX$11)+1)/($AU$11:$AU$2000=$DY$8),ROWS(EB$11:EB431))),"")</f>
        <v/>
      </c>
      <c r="EC431" s="26" t="str">
        <f>IFERROR(INDEX(AY$11:AY$2000,_xlfn.AGGREGATE(15,6,(ROW(AY$11:AY$2000)-ROW(AY$11)+1)/($AU$11:$AU$2000=$DY$8),ROWS(EC$11:EC431))),"")</f>
        <v/>
      </c>
      <c r="ED431" s="26" t="str">
        <f>IFERROR(INDEX(AZ$11:AZ$2000,_xlfn.AGGREGATE(15,6,(ROW(AZ$11:AZ$2000)-ROW(AZ$11)+1)/($AU$11:$AU$2000=$DY$8),ROWS(ED$11:ED431))),"")</f>
        <v/>
      </c>
      <c r="EE431" s="26" t="str">
        <f>IFERROR(INDEX(BA$11:BA$2000,_xlfn.AGGREGATE(15,6,(ROW(BA$11:BA$2000)-ROW(BA$11)+1)/($AU$11:$AU$2000=$DY$8),ROWS(EE$11:EE431))),"")</f>
        <v/>
      </c>
      <c r="EF431" s="26" t="str">
        <f>IFERROR(INDEX(BB$11:BB$2000,_xlfn.AGGREGATE(15,6,(ROW(BB$11:BB$2000)-ROW(BB$11)+1)/($AU$11:$AU$2000=$DY$8),ROWS(EF$11:EF431))),"")</f>
        <v/>
      </c>
      <c r="EG431" s="26" t="str">
        <f>IFERROR(INDEX(BC$11:BC$2000,_xlfn.AGGREGATE(15,6,(ROW(BC$11:BC$2000)-ROW(BC$11)+1)/($AU$11:$AU$2000=$DY$8),ROWS(EG$11:EG431))),"")</f>
        <v/>
      </c>
      <c r="EH431" s="26" t="str">
        <f>IFERROR(INDEX(BD$11:BD$2000,_xlfn.AGGREGATE(15,6,(ROW(BD$11:BD$2000)-ROW(BD$11)+1)/($AU$11:$AU$2000=$DY$8),ROWS(EH$11:EH431))),"")</f>
        <v/>
      </c>
      <c r="EI431" s="26" t="str">
        <f>IFERROR(INDEX(BE$11:BE$2000,_xlfn.AGGREGATE(15,6,(ROW(BE$11:BE$2000)-ROW(BE$11)+1)/($AU$11:$AU$2000=$DY$8),ROWS(EI$11:EI431))),"")</f>
        <v/>
      </c>
      <c r="EJ431" s="26" t="str">
        <f>IFERROR(INDEX(BF$11:BF$2000,_xlfn.AGGREGATE(15,6,(ROW(BF$11:BF$2000)-ROW(BF$11)+1)/($AU$11:$AU$2000=$DY$8),ROWS(EJ$11:EJ431))),"")</f>
        <v/>
      </c>
      <c r="EK431" s="26" t="str">
        <f>IFERROR(INDEX(BG$11:BG$2000,_xlfn.AGGREGATE(15,6,(ROW(BG$11:BG$2000)-ROW(BG$11)+1)/($AU$11:$AU$2000=$DY$8),ROWS(EK$11:EK431))),"")</f>
        <v/>
      </c>
      <c r="EL431" s="26" t="str">
        <f>IFERROR(INDEX(BH$11:BH$2000,_xlfn.AGGREGATE(15,6,(ROW(BH$11:BH$2000)-ROW(BH$11)+1)/($AU$11:$AU$2000=$DY$8),ROWS(EL$11:EL431))),"")</f>
        <v/>
      </c>
      <c r="EM431" s="26" t="str">
        <f>IFERROR(INDEX(BI$11:BI$2000,_xlfn.AGGREGATE(15,6,(ROW(BI$11:BI$2000)-ROW(BI$11)+1)/($AU$11:$AU$2000=$DY$8),ROWS(EM$11:EM431))),"")</f>
        <v/>
      </c>
      <c r="EN431" s="26" t="str">
        <f>IFERROR(INDEX(BJ$11:BJ$2000,_xlfn.AGGREGATE(15,6,(ROW(BJ$11:BJ$2000)-ROW(BJ$11)+1)/($AU$11:$AU$2000=$DY$8),ROWS(EN$11:EN431))),"")</f>
        <v/>
      </c>
      <c r="EO431" s="26" t="str">
        <f>IFERROR(INDEX(BK$11:BK$2000,_xlfn.AGGREGATE(15,6,(ROW(BK$11:BK$2000)-ROW(BK$11)+1)/($AU$11:$AU$2000=$DY$8),ROWS(EO$11:EO431))),"")</f>
        <v/>
      </c>
      <c r="EP431" s="26" t="str">
        <f>IFERROR(INDEX(BL$11:BL$2000,_xlfn.AGGREGATE(15,6,(ROW(BL$11:BL$2000)-ROW(BL$11)+1)/($AU$11:$AU$2000=$DY$8),ROWS(EP$11:EP431))),"")</f>
        <v/>
      </c>
      <c r="EQ431" s="26" t="str">
        <f>IFERROR(INDEX(BM$11:BM$2000,_xlfn.AGGREGATE(15,6,(ROW(BM$11:BM$2000)-ROW(BM$11)+1)/($AU$11:$AU$2000=$DY$8),ROWS(EQ$11:EQ431))),"")</f>
        <v/>
      </c>
      <c r="ER431" s="26" t="str">
        <f>IFERROR(INDEX(BN$11:BN$2000,_xlfn.AGGREGATE(15,6,(ROW(BN$11:BN$2000)-ROW(BN$11)+1)/($AU$11:$AU$2000=$DY$8),ROWS(ER$11:ER431))),"")</f>
        <v/>
      </c>
      <c r="ES431" s="26" t="str">
        <f>IFERROR(INDEX(BO$11:BO$2000,_xlfn.AGGREGATE(15,6,(ROW(BO$11:BO$2000)-ROW(BO$11)+1)/($AU$11:$AU$2000=$DY$8),ROWS(ES$11:ES431))),"")</f>
        <v/>
      </c>
      <c r="ET431" s="63" t="str">
        <f>IFERROR(INDEX(BP$11:BP$2000,_xlfn.AGGREGATE(15,6,(ROW(BP$11:BP$2000)-ROW(BP$11)+1)/($AU$11:$AU$2000=$DY$8),ROWS(ET$11:ET431))),"")</f>
        <v/>
      </c>
      <c r="EU431" s="25"/>
    </row>
    <row r="432" spans="14:151" x14ac:dyDescent="0.3">
      <c r="N432" s="2"/>
      <c r="O432" s="25"/>
      <c r="P432" s="25"/>
      <c r="Q432" s="25"/>
      <c r="R432" s="25"/>
      <c r="S432" s="25"/>
      <c r="T432" s="25"/>
      <c r="U432" s="25"/>
      <c r="V432" s="2"/>
      <c r="W432" s="2"/>
      <c r="X432" s="2"/>
      <c r="Y432" s="25"/>
      <c r="Z432" s="25"/>
      <c r="AA432" s="25"/>
      <c r="AB432" s="2"/>
      <c r="AC432" s="25"/>
      <c r="AD432" s="25"/>
      <c r="AE432" s="25"/>
      <c r="AF432" s="25"/>
      <c r="AG432" s="25"/>
      <c r="AH432" s="25"/>
      <c r="AI432" s="25"/>
      <c r="AJ432" s="25"/>
      <c r="AK432" s="25"/>
      <c r="AL432" s="25"/>
      <c r="AM432" s="25"/>
      <c r="AN432" s="25"/>
      <c r="AO432" s="25"/>
      <c r="AP432" s="25"/>
      <c r="AQ432" s="25"/>
      <c r="AR432" s="142"/>
      <c r="AS432" s="1">
        <v>5</v>
      </c>
      <c r="AT432" s="25" t="s">
        <v>122</v>
      </c>
      <c r="AU432" s="4" t="str">
        <f t="shared" si="555"/>
        <v>FAIL</v>
      </c>
      <c r="AV432" s="25">
        <v>1</v>
      </c>
      <c r="AW432" s="25">
        <v>2</v>
      </c>
      <c r="AX432" s="26">
        <v>2</v>
      </c>
      <c r="AY432" s="26">
        <v>1</v>
      </c>
      <c r="AZ432" s="26">
        <v>2</v>
      </c>
      <c r="BA432" s="26">
        <v>2</v>
      </c>
      <c r="BB432" s="26">
        <v>1</v>
      </c>
      <c r="BC432" s="25"/>
      <c r="BD432" s="25">
        <f t="shared" si="556"/>
        <v>241</v>
      </c>
      <c r="BE432" s="25">
        <f t="shared" si="556"/>
        <v>246</v>
      </c>
      <c r="BF432" s="25">
        <f t="shared" si="556"/>
        <v>251</v>
      </c>
      <c r="BG432" s="30">
        <f t="shared" si="570"/>
        <v>2.5</v>
      </c>
      <c r="BH432" s="25"/>
      <c r="BI432" s="138">
        <f t="shared" si="557"/>
        <v>241</v>
      </c>
      <c r="BJ432" s="138">
        <f t="shared" si="558"/>
        <v>487</v>
      </c>
      <c r="BK432" s="138">
        <f t="shared" si="559"/>
        <v>733</v>
      </c>
      <c r="BL432" s="138">
        <f t="shared" si="560"/>
        <v>974</v>
      </c>
      <c r="BM432" s="138">
        <f t="shared" si="561"/>
        <v>1220</v>
      </c>
      <c r="BN432" s="138">
        <f t="shared" si="562"/>
        <v>1466</v>
      </c>
      <c r="BO432" s="138">
        <f t="shared" si="563"/>
        <v>1707</v>
      </c>
      <c r="BP432" s="138">
        <f t="shared" si="564"/>
        <v>0</v>
      </c>
      <c r="BQ432" s="25"/>
      <c r="BR432" s="26" t="str">
        <f t="shared" si="543"/>
        <v>yes3</v>
      </c>
      <c r="BS432" s="26" t="str">
        <f t="shared" si="542"/>
        <v>Int</v>
      </c>
      <c r="BT432" s="25"/>
      <c r="BU432" s="25"/>
      <c r="BV432" s="1">
        <f t="shared" si="565"/>
        <v>0</v>
      </c>
      <c r="BW432" s="1">
        <f t="shared" si="565"/>
        <v>0</v>
      </c>
      <c r="BX432" s="1">
        <f t="shared" si="565"/>
        <v>0</v>
      </c>
      <c r="BY432" s="1">
        <f t="shared" si="565"/>
        <v>0</v>
      </c>
      <c r="BZ432" s="1">
        <f t="shared" si="565"/>
        <v>0</v>
      </c>
      <c r="CA432" s="1">
        <f t="shared" si="565"/>
        <v>0</v>
      </c>
      <c r="CB432" s="1">
        <f t="shared" si="565"/>
        <v>0</v>
      </c>
      <c r="CC432" s="1">
        <f t="shared" si="565"/>
        <v>0</v>
      </c>
      <c r="CD432" s="1">
        <f t="shared" si="565"/>
        <v>0</v>
      </c>
      <c r="CE432" s="1">
        <f t="shared" si="565"/>
        <v>0</v>
      </c>
      <c r="CF432" s="1">
        <f t="shared" si="566"/>
        <v>0</v>
      </c>
      <c r="CG432" s="1">
        <f t="shared" si="566"/>
        <v>0</v>
      </c>
      <c r="CH432" s="1">
        <f t="shared" si="566"/>
        <v>1</v>
      </c>
      <c r="CI432" s="1">
        <f t="shared" si="566"/>
        <v>0</v>
      </c>
      <c r="CJ432" s="1">
        <f t="shared" si="566"/>
        <v>0</v>
      </c>
      <c r="CK432" s="1">
        <f t="shared" si="566"/>
        <v>0</v>
      </c>
      <c r="CL432" s="1">
        <f t="shared" si="566"/>
        <v>0</v>
      </c>
      <c r="CM432" s="1">
        <f t="shared" si="566"/>
        <v>0</v>
      </c>
      <c r="CN432" s="1">
        <f t="shared" si="566"/>
        <v>0</v>
      </c>
      <c r="CO432" s="1">
        <f t="shared" si="566"/>
        <v>0</v>
      </c>
      <c r="CP432" s="1">
        <f t="shared" si="567"/>
        <v>0</v>
      </c>
      <c r="CQ432" s="1">
        <f t="shared" si="567"/>
        <v>0</v>
      </c>
      <c r="CR432" s="1">
        <f t="shared" si="567"/>
        <v>0</v>
      </c>
      <c r="CS432" s="1">
        <f t="shared" si="567"/>
        <v>0</v>
      </c>
      <c r="CT432" s="1">
        <f t="shared" si="567"/>
        <v>0</v>
      </c>
      <c r="CU432" s="1">
        <f t="shared" si="567"/>
        <v>0</v>
      </c>
      <c r="CV432" s="1">
        <f t="shared" si="567"/>
        <v>0</v>
      </c>
      <c r="CW432" s="1">
        <f t="shared" si="567"/>
        <v>0</v>
      </c>
      <c r="CX432" s="1">
        <f t="shared" si="567"/>
        <v>0</v>
      </c>
      <c r="CY432" s="1">
        <f t="shared" si="567"/>
        <v>0</v>
      </c>
      <c r="CZ432" s="1">
        <f t="shared" si="568"/>
        <v>0</v>
      </c>
      <c r="DA432" s="1">
        <f t="shared" si="568"/>
        <v>0</v>
      </c>
      <c r="DB432" s="1">
        <f t="shared" si="568"/>
        <v>0</v>
      </c>
      <c r="DC432" s="1">
        <f t="shared" si="568"/>
        <v>0</v>
      </c>
      <c r="DD432" s="1">
        <f t="shared" si="568"/>
        <v>0</v>
      </c>
      <c r="DE432" s="1">
        <f t="shared" si="568"/>
        <v>0</v>
      </c>
      <c r="DF432" s="1">
        <f t="shared" si="568"/>
        <v>0</v>
      </c>
      <c r="DG432" s="1">
        <f t="shared" si="568"/>
        <v>0</v>
      </c>
      <c r="DH432" s="1">
        <f t="shared" si="568"/>
        <v>0</v>
      </c>
      <c r="DI432" s="1">
        <f t="shared" si="568"/>
        <v>0</v>
      </c>
      <c r="DJ432" s="1">
        <f t="shared" si="569"/>
        <v>0</v>
      </c>
      <c r="DK432" s="1">
        <f t="shared" si="569"/>
        <v>0</v>
      </c>
      <c r="DL432" s="1">
        <f t="shared" si="569"/>
        <v>0</v>
      </c>
      <c r="DM432" s="1">
        <f t="shared" si="569"/>
        <v>0</v>
      </c>
      <c r="DN432" s="1">
        <f t="shared" si="569"/>
        <v>0</v>
      </c>
      <c r="DO432" s="1">
        <f t="shared" si="569"/>
        <v>0</v>
      </c>
      <c r="DP432" s="25"/>
      <c r="DS432" s="26"/>
      <c r="DT432" s="26"/>
      <c r="DU432" s="142"/>
      <c r="DV432" s="26"/>
      <c r="DW432" s="48">
        <v>419</v>
      </c>
      <c r="DX432" s="26" t="str">
        <f>IFERROR(INDEX(AT$11:AT$2000,_xlfn.AGGREGATE(15,6,(ROW(AT$11:AT$2000)-ROW(AT$11)+1)/($AU$11:$AU$2000=$DY$8),ROWS(DX$11:DX432))),"")</f>
        <v/>
      </c>
      <c r="DY432" s="4" t="str">
        <f>IFERROR(INDEX(AU$11:AU$2000,_xlfn.AGGREGATE(15,6,(ROW(AU$11:AU$2000)-ROW(AU$11)+1)/($AU$11:$AU$2000=$DY$8),ROWS(DY$11:DY432))),"")</f>
        <v/>
      </c>
      <c r="DZ432" s="26" t="str">
        <f>IFERROR(INDEX(AV$11:AV$2000,_xlfn.AGGREGATE(15,6,(ROW(AV$11:AV$2000)-ROW(AV$11)+1)/($AU$11:$AU$2000=$DY$8),ROWS(DZ$11:DZ432))),"")</f>
        <v/>
      </c>
      <c r="EA432" s="26" t="str">
        <f>IFERROR(INDEX(AW$11:AW$2000,_xlfn.AGGREGATE(15,6,(ROW(AW$11:AW$2000)-ROW(AW$11)+1)/($AU$11:$AU$2000=$DY$8),ROWS(EA$11:EA432))),"")</f>
        <v/>
      </c>
      <c r="EB432" s="26" t="str">
        <f>IFERROR(INDEX(AX$11:AX$2000,_xlfn.AGGREGATE(15,6,(ROW(AX$11:AX$2000)-ROW(AX$11)+1)/($AU$11:$AU$2000=$DY$8),ROWS(EB$11:EB432))),"")</f>
        <v/>
      </c>
      <c r="EC432" s="26" t="str">
        <f>IFERROR(INDEX(AY$11:AY$2000,_xlfn.AGGREGATE(15,6,(ROW(AY$11:AY$2000)-ROW(AY$11)+1)/($AU$11:$AU$2000=$DY$8),ROWS(EC$11:EC432))),"")</f>
        <v/>
      </c>
      <c r="ED432" s="26" t="str">
        <f>IFERROR(INDEX(AZ$11:AZ$2000,_xlfn.AGGREGATE(15,6,(ROW(AZ$11:AZ$2000)-ROW(AZ$11)+1)/($AU$11:$AU$2000=$DY$8),ROWS(ED$11:ED432))),"")</f>
        <v/>
      </c>
      <c r="EE432" s="26" t="str">
        <f>IFERROR(INDEX(BA$11:BA$2000,_xlfn.AGGREGATE(15,6,(ROW(BA$11:BA$2000)-ROW(BA$11)+1)/($AU$11:$AU$2000=$DY$8),ROWS(EE$11:EE432))),"")</f>
        <v/>
      </c>
      <c r="EF432" s="26" t="str">
        <f>IFERROR(INDEX(BB$11:BB$2000,_xlfn.AGGREGATE(15,6,(ROW(BB$11:BB$2000)-ROW(BB$11)+1)/($AU$11:$AU$2000=$DY$8),ROWS(EF$11:EF432))),"")</f>
        <v/>
      </c>
      <c r="EG432" s="26" t="str">
        <f>IFERROR(INDEX(BC$11:BC$2000,_xlfn.AGGREGATE(15,6,(ROW(BC$11:BC$2000)-ROW(BC$11)+1)/($AU$11:$AU$2000=$DY$8),ROWS(EG$11:EG432))),"")</f>
        <v/>
      </c>
      <c r="EH432" s="26" t="str">
        <f>IFERROR(INDEX(BD$11:BD$2000,_xlfn.AGGREGATE(15,6,(ROW(BD$11:BD$2000)-ROW(BD$11)+1)/($AU$11:$AU$2000=$DY$8),ROWS(EH$11:EH432))),"")</f>
        <v/>
      </c>
      <c r="EI432" s="26" t="str">
        <f>IFERROR(INDEX(BE$11:BE$2000,_xlfn.AGGREGATE(15,6,(ROW(BE$11:BE$2000)-ROW(BE$11)+1)/($AU$11:$AU$2000=$DY$8),ROWS(EI$11:EI432))),"")</f>
        <v/>
      </c>
      <c r="EJ432" s="26" t="str">
        <f>IFERROR(INDEX(BF$11:BF$2000,_xlfn.AGGREGATE(15,6,(ROW(BF$11:BF$2000)-ROW(BF$11)+1)/($AU$11:$AU$2000=$DY$8),ROWS(EJ$11:EJ432))),"")</f>
        <v/>
      </c>
      <c r="EK432" s="26" t="str">
        <f>IFERROR(INDEX(BG$11:BG$2000,_xlfn.AGGREGATE(15,6,(ROW(BG$11:BG$2000)-ROW(BG$11)+1)/($AU$11:$AU$2000=$DY$8),ROWS(EK$11:EK432))),"")</f>
        <v/>
      </c>
      <c r="EL432" s="26" t="str">
        <f>IFERROR(INDEX(BH$11:BH$2000,_xlfn.AGGREGATE(15,6,(ROW(BH$11:BH$2000)-ROW(BH$11)+1)/($AU$11:$AU$2000=$DY$8),ROWS(EL$11:EL432))),"")</f>
        <v/>
      </c>
      <c r="EM432" s="26" t="str">
        <f>IFERROR(INDEX(BI$11:BI$2000,_xlfn.AGGREGATE(15,6,(ROW(BI$11:BI$2000)-ROW(BI$11)+1)/($AU$11:$AU$2000=$DY$8),ROWS(EM$11:EM432))),"")</f>
        <v/>
      </c>
      <c r="EN432" s="26" t="str">
        <f>IFERROR(INDEX(BJ$11:BJ$2000,_xlfn.AGGREGATE(15,6,(ROW(BJ$11:BJ$2000)-ROW(BJ$11)+1)/($AU$11:$AU$2000=$DY$8),ROWS(EN$11:EN432))),"")</f>
        <v/>
      </c>
      <c r="EO432" s="26" t="str">
        <f>IFERROR(INDEX(BK$11:BK$2000,_xlfn.AGGREGATE(15,6,(ROW(BK$11:BK$2000)-ROW(BK$11)+1)/($AU$11:$AU$2000=$DY$8),ROWS(EO$11:EO432))),"")</f>
        <v/>
      </c>
      <c r="EP432" s="26" t="str">
        <f>IFERROR(INDEX(BL$11:BL$2000,_xlfn.AGGREGATE(15,6,(ROW(BL$11:BL$2000)-ROW(BL$11)+1)/($AU$11:$AU$2000=$DY$8),ROWS(EP$11:EP432))),"")</f>
        <v/>
      </c>
      <c r="EQ432" s="26" t="str">
        <f>IFERROR(INDEX(BM$11:BM$2000,_xlfn.AGGREGATE(15,6,(ROW(BM$11:BM$2000)-ROW(BM$11)+1)/($AU$11:$AU$2000=$DY$8),ROWS(EQ$11:EQ432))),"")</f>
        <v/>
      </c>
      <c r="ER432" s="26" t="str">
        <f>IFERROR(INDEX(BN$11:BN$2000,_xlfn.AGGREGATE(15,6,(ROW(BN$11:BN$2000)-ROW(BN$11)+1)/($AU$11:$AU$2000=$DY$8),ROWS(ER$11:ER432))),"")</f>
        <v/>
      </c>
      <c r="ES432" s="26" t="str">
        <f>IFERROR(INDEX(BO$11:BO$2000,_xlfn.AGGREGATE(15,6,(ROW(BO$11:BO$2000)-ROW(BO$11)+1)/($AU$11:$AU$2000=$DY$8),ROWS(ES$11:ES432))),"")</f>
        <v/>
      </c>
      <c r="ET432" s="63" t="str">
        <f>IFERROR(INDEX(BP$11:BP$2000,_xlfn.AGGREGATE(15,6,(ROW(BP$11:BP$2000)-ROW(BP$11)+1)/($AU$11:$AU$2000=$DY$8),ROWS(ET$11:ET432))),"")</f>
        <v/>
      </c>
      <c r="EU432" s="25"/>
    </row>
    <row r="433" spans="14:151" x14ac:dyDescent="0.3">
      <c r="N433" s="2"/>
      <c r="O433" s="25"/>
      <c r="P433" s="25"/>
      <c r="Q433" s="25"/>
      <c r="R433" s="25"/>
      <c r="S433" s="25"/>
      <c r="T433" s="25"/>
      <c r="U433" s="25"/>
      <c r="V433" s="2"/>
      <c r="W433" s="2"/>
      <c r="X433" s="2"/>
      <c r="Y433" s="25"/>
      <c r="Z433" s="25"/>
      <c r="AA433" s="25"/>
      <c r="AB433" s="2"/>
      <c r="AC433" s="25"/>
      <c r="AD433" s="25"/>
      <c r="AE433" s="25"/>
      <c r="AF433" s="25"/>
      <c r="AG433" s="25"/>
      <c r="AH433" s="25"/>
      <c r="AI433" s="25"/>
      <c r="AJ433" s="25"/>
      <c r="AK433" s="25"/>
      <c r="AL433" s="25"/>
      <c r="AM433" s="25"/>
      <c r="AN433" s="25"/>
      <c r="AO433" s="25"/>
      <c r="AP433" s="25"/>
      <c r="AQ433" s="25"/>
      <c r="AR433" s="142"/>
      <c r="AS433" s="1">
        <v>6</v>
      </c>
      <c r="AT433" s="25" t="s">
        <v>122</v>
      </c>
      <c r="AU433" s="4" t="str">
        <f t="shared" si="555"/>
        <v>FAIL</v>
      </c>
      <c r="AV433" s="25">
        <v>1</v>
      </c>
      <c r="AW433" s="25">
        <v>2</v>
      </c>
      <c r="AX433" s="26">
        <v>2</v>
      </c>
      <c r="AY433" s="26">
        <v>1</v>
      </c>
      <c r="AZ433" s="26">
        <v>2</v>
      </c>
      <c r="BA433" s="26">
        <v>2</v>
      </c>
      <c r="BB433" s="26">
        <v>1</v>
      </c>
      <c r="BC433" s="25"/>
      <c r="BD433" s="25">
        <f t="shared" si="556"/>
        <v>240</v>
      </c>
      <c r="BE433" s="25">
        <f t="shared" si="556"/>
        <v>246</v>
      </c>
      <c r="BF433" s="25">
        <f t="shared" si="556"/>
        <v>252</v>
      </c>
      <c r="BG433" s="30">
        <f t="shared" si="570"/>
        <v>3</v>
      </c>
      <c r="BH433" s="25"/>
      <c r="BI433" s="138">
        <f t="shared" si="557"/>
        <v>240</v>
      </c>
      <c r="BJ433" s="138">
        <f t="shared" si="558"/>
        <v>486</v>
      </c>
      <c r="BK433" s="138">
        <f t="shared" si="559"/>
        <v>732</v>
      </c>
      <c r="BL433" s="138">
        <f t="shared" si="560"/>
        <v>972</v>
      </c>
      <c r="BM433" s="138">
        <f t="shared" si="561"/>
        <v>1218</v>
      </c>
      <c r="BN433" s="138">
        <f t="shared" si="562"/>
        <v>1464</v>
      </c>
      <c r="BO433" s="138">
        <f t="shared" si="563"/>
        <v>1704</v>
      </c>
      <c r="BP433" s="138">
        <f t="shared" si="564"/>
        <v>0</v>
      </c>
      <c r="BQ433" s="25"/>
      <c r="BR433" s="26" t="str">
        <f t="shared" si="543"/>
        <v>yes3</v>
      </c>
      <c r="BS433" s="26" t="str">
        <f t="shared" si="542"/>
        <v>Int</v>
      </c>
      <c r="BT433" s="25"/>
      <c r="BU433" s="25"/>
      <c r="BV433" s="1">
        <f t="shared" si="565"/>
        <v>0</v>
      </c>
      <c r="BW433" s="1">
        <f t="shared" si="565"/>
        <v>0</v>
      </c>
      <c r="BX433" s="1">
        <f t="shared" si="565"/>
        <v>0</v>
      </c>
      <c r="BY433" s="1">
        <f t="shared" si="565"/>
        <v>0</v>
      </c>
      <c r="BZ433" s="1">
        <f t="shared" si="565"/>
        <v>0</v>
      </c>
      <c r="CA433" s="1">
        <f t="shared" si="565"/>
        <v>0</v>
      </c>
      <c r="CB433" s="1">
        <f t="shared" si="565"/>
        <v>0</v>
      </c>
      <c r="CC433" s="1">
        <f t="shared" si="565"/>
        <v>0</v>
      </c>
      <c r="CD433" s="1">
        <f t="shared" si="565"/>
        <v>0</v>
      </c>
      <c r="CE433" s="1">
        <f t="shared" si="565"/>
        <v>0</v>
      </c>
      <c r="CF433" s="1">
        <f t="shared" si="566"/>
        <v>0</v>
      </c>
      <c r="CG433" s="1">
        <f t="shared" si="566"/>
        <v>0</v>
      </c>
      <c r="CH433" s="1">
        <f t="shared" si="566"/>
        <v>1</v>
      </c>
      <c r="CI433" s="1">
        <f t="shared" si="566"/>
        <v>0</v>
      </c>
      <c r="CJ433" s="1">
        <f t="shared" si="566"/>
        <v>0</v>
      </c>
      <c r="CK433" s="1">
        <f t="shared" si="566"/>
        <v>0</v>
      </c>
      <c r="CL433" s="1">
        <f t="shared" si="566"/>
        <v>0</v>
      </c>
      <c r="CM433" s="1">
        <f t="shared" si="566"/>
        <v>0</v>
      </c>
      <c r="CN433" s="1">
        <f t="shared" si="566"/>
        <v>0</v>
      </c>
      <c r="CO433" s="1">
        <f t="shared" si="566"/>
        <v>0</v>
      </c>
      <c r="CP433" s="1">
        <f t="shared" si="567"/>
        <v>0</v>
      </c>
      <c r="CQ433" s="1">
        <f t="shared" si="567"/>
        <v>0</v>
      </c>
      <c r="CR433" s="1">
        <f t="shared" si="567"/>
        <v>0</v>
      </c>
      <c r="CS433" s="1">
        <f t="shared" si="567"/>
        <v>0</v>
      </c>
      <c r="CT433" s="1">
        <f t="shared" si="567"/>
        <v>0</v>
      </c>
      <c r="CU433" s="1">
        <f t="shared" si="567"/>
        <v>0</v>
      </c>
      <c r="CV433" s="1">
        <f t="shared" si="567"/>
        <v>0</v>
      </c>
      <c r="CW433" s="1">
        <f t="shared" si="567"/>
        <v>0</v>
      </c>
      <c r="CX433" s="1">
        <f t="shared" si="567"/>
        <v>0</v>
      </c>
      <c r="CY433" s="1">
        <f t="shared" si="567"/>
        <v>0</v>
      </c>
      <c r="CZ433" s="1">
        <f t="shared" si="568"/>
        <v>0</v>
      </c>
      <c r="DA433" s="1">
        <f t="shared" si="568"/>
        <v>0</v>
      </c>
      <c r="DB433" s="1">
        <f t="shared" si="568"/>
        <v>0</v>
      </c>
      <c r="DC433" s="1">
        <f t="shared" si="568"/>
        <v>0</v>
      </c>
      <c r="DD433" s="1">
        <f t="shared" si="568"/>
        <v>0</v>
      </c>
      <c r="DE433" s="1">
        <f t="shared" si="568"/>
        <v>0</v>
      </c>
      <c r="DF433" s="1">
        <f t="shared" si="568"/>
        <v>0</v>
      </c>
      <c r="DG433" s="1">
        <f t="shared" si="568"/>
        <v>0</v>
      </c>
      <c r="DH433" s="1">
        <f t="shared" si="568"/>
        <v>0</v>
      </c>
      <c r="DI433" s="1">
        <f t="shared" si="568"/>
        <v>0</v>
      </c>
      <c r="DJ433" s="1">
        <f t="shared" si="569"/>
        <v>0</v>
      </c>
      <c r="DK433" s="1">
        <f t="shared" si="569"/>
        <v>0</v>
      </c>
      <c r="DL433" s="1">
        <f t="shared" si="569"/>
        <v>0</v>
      </c>
      <c r="DM433" s="1">
        <f t="shared" si="569"/>
        <v>0</v>
      </c>
      <c r="DN433" s="1">
        <f t="shared" si="569"/>
        <v>0</v>
      </c>
      <c r="DO433" s="1">
        <f t="shared" si="569"/>
        <v>0</v>
      </c>
      <c r="DP433" s="25"/>
      <c r="DS433" s="26"/>
      <c r="DT433" s="26"/>
      <c r="DU433" s="142"/>
      <c r="DV433" s="26"/>
      <c r="DW433" s="48">
        <v>420</v>
      </c>
      <c r="DX433" s="26" t="str">
        <f>IFERROR(INDEX(AT$11:AT$2000,_xlfn.AGGREGATE(15,6,(ROW(AT$11:AT$2000)-ROW(AT$11)+1)/($AU$11:$AU$2000=$DY$8),ROWS(DX$11:DX433))),"")</f>
        <v/>
      </c>
      <c r="DY433" s="4" t="str">
        <f>IFERROR(INDEX(AU$11:AU$2000,_xlfn.AGGREGATE(15,6,(ROW(AU$11:AU$2000)-ROW(AU$11)+1)/($AU$11:$AU$2000=$DY$8),ROWS(DY$11:DY433))),"")</f>
        <v/>
      </c>
      <c r="DZ433" s="26" t="str">
        <f>IFERROR(INDEX(AV$11:AV$2000,_xlfn.AGGREGATE(15,6,(ROW(AV$11:AV$2000)-ROW(AV$11)+1)/($AU$11:$AU$2000=$DY$8),ROWS(DZ$11:DZ433))),"")</f>
        <v/>
      </c>
      <c r="EA433" s="26" t="str">
        <f>IFERROR(INDEX(AW$11:AW$2000,_xlfn.AGGREGATE(15,6,(ROW(AW$11:AW$2000)-ROW(AW$11)+1)/($AU$11:$AU$2000=$DY$8),ROWS(EA$11:EA433))),"")</f>
        <v/>
      </c>
      <c r="EB433" s="26" t="str">
        <f>IFERROR(INDEX(AX$11:AX$2000,_xlfn.AGGREGATE(15,6,(ROW(AX$11:AX$2000)-ROW(AX$11)+1)/($AU$11:$AU$2000=$DY$8),ROWS(EB$11:EB433))),"")</f>
        <v/>
      </c>
      <c r="EC433" s="26" t="str">
        <f>IFERROR(INDEX(AY$11:AY$2000,_xlfn.AGGREGATE(15,6,(ROW(AY$11:AY$2000)-ROW(AY$11)+1)/($AU$11:$AU$2000=$DY$8),ROWS(EC$11:EC433))),"")</f>
        <v/>
      </c>
      <c r="ED433" s="26" t="str">
        <f>IFERROR(INDEX(AZ$11:AZ$2000,_xlfn.AGGREGATE(15,6,(ROW(AZ$11:AZ$2000)-ROW(AZ$11)+1)/($AU$11:$AU$2000=$DY$8),ROWS(ED$11:ED433))),"")</f>
        <v/>
      </c>
      <c r="EE433" s="26" t="str">
        <f>IFERROR(INDEX(BA$11:BA$2000,_xlfn.AGGREGATE(15,6,(ROW(BA$11:BA$2000)-ROW(BA$11)+1)/($AU$11:$AU$2000=$DY$8),ROWS(EE$11:EE433))),"")</f>
        <v/>
      </c>
      <c r="EF433" s="26" t="str">
        <f>IFERROR(INDEX(BB$11:BB$2000,_xlfn.AGGREGATE(15,6,(ROW(BB$11:BB$2000)-ROW(BB$11)+1)/($AU$11:$AU$2000=$DY$8),ROWS(EF$11:EF433))),"")</f>
        <v/>
      </c>
      <c r="EG433" s="26" t="str">
        <f>IFERROR(INDEX(BC$11:BC$2000,_xlfn.AGGREGATE(15,6,(ROW(BC$11:BC$2000)-ROW(BC$11)+1)/($AU$11:$AU$2000=$DY$8),ROWS(EG$11:EG433))),"")</f>
        <v/>
      </c>
      <c r="EH433" s="26" t="str">
        <f>IFERROR(INDEX(BD$11:BD$2000,_xlfn.AGGREGATE(15,6,(ROW(BD$11:BD$2000)-ROW(BD$11)+1)/($AU$11:$AU$2000=$DY$8),ROWS(EH$11:EH433))),"")</f>
        <v/>
      </c>
      <c r="EI433" s="26" t="str">
        <f>IFERROR(INDEX(BE$11:BE$2000,_xlfn.AGGREGATE(15,6,(ROW(BE$11:BE$2000)-ROW(BE$11)+1)/($AU$11:$AU$2000=$DY$8),ROWS(EI$11:EI433))),"")</f>
        <v/>
      </c>
      <c r="EJ433" s="26" t="str">
        <f>IFERROR(INDEX(BF$11:BF$2000,_xlfn.AGGREGATE(15,6,(ROW(BF$11:BF$2000)-ROW(BF$11)+1)/($AU$11:$AU$2000=$DY$8),ROWS(EJ$11:EJ433))),"")</f>
        <v/>
      </c>
      <c r="EK433" s="26" t="str">
        <f>IFERROR(INDEX(BG$11:BG$2000,_xlfn.AGGREGATE(15,6,(ROW(BG$11:BG$2000)-ROW(BG$11)+1)/($AU$11:$AU$2000=$DY$8),ROWS(EK$11:EK433))),"")</f>
        <v/>
      </c>
      <c r="EL433" s="26" t="str">
        <f>IFERROR(INDEX(BH$11:BH$2000,_xlfn.AGGREGATE(15,6,(ROW(BH$11:BH$2000)-ROW(BH$11)+1)/($AU$11:$AU$2000=$DY$8),ROWS(EL$11:EL433))),"")</f>
        <v/>
      </c>
      <c r="EM433" s="26" t="str">
        <f>IFERROR(INDEX(BI$11:BI$2000,_xlfn.AGGREGATE(15,6,(ROW(BI$11:BI$2000)-ROW(BI$11)+1)/($AU$11:$AU$2000=$DY$8),ROWS(EM$11:EM433))),"")</f>
        <v/>
      </c>
      <c r="EN433" s="26" t="str">
        <f>IFERROR(INDEX(BJ$11:BJ$2000,_xlfn.AGGREGATE(15,6,(ROW(BJ$11:BJ$2000)-ROW(BJ$11)+1)/($AU$11:$AU$2000=$DY$8),ROWS(EN$11:EN433))),"")</f>
        <v/>
      </c>
      <c r="EO433" s="26" t="str">
        <f>IFERROR(INDEX(BK$11:BK$2000,_xlfn.AGGREGATE(15,6,(ROW(BK$11:BK$2000)-ROW(BK$11)+1)/($AU$11:$AU$2000=$DY$8),ROWS(EO$11:EO433))),"")</f>
        <v/>
      </c>
      <c r="EP433" s="26" t="str">
        <f>IFERROR(INDEX(BL$11:BL$2000,_xlfn.AGGREGATE(15,6,(ROW(BL$11:BL$2000)-ROW(BL$11)+1)/($AU$11:$AU$2000=$DY$8),ROWS(EP$11:EP433))),"")</f>
        <v/>
      </c>
      <c r="EQ433" s="26" t="str">
        <f>IFERROR(INDEX(BM$11:BM$2000,_xlfn.AGGREGATE(15,6,(ROW(BM$11:BM$2000)-ROW(BM$11)+1)/($AU$11:$AU$2000=$DY$8),ROWS(EQ$11:EQ433))),"")</f>
        <v/>
      </c>
      <c r="ER433" s="26" t="str">
        <f>IFERROR(INDEX(BN$11:BN$2000,_xlfn.AGGREGATE(15,6,(ROW(BN$11:BN$2000)-ROW(BN$11)+1)/($AU$11:$AU$2000=$DY$8),ROWS(ER$11:ER433))),"")</f>
        <v/>
      </c>
      <c r="ES433" s="26" t="str">
        <f>IFERROR(INDEX(BO$11:BO$2000,_xlfn.AGGREGATE(15,6,(ROW(BO$11:BO$2000)-ROW(BO$11)+1)/($AU$11:$AU$2000=$DY$8),ROWS(ES$11:ES433))),"")</f>
        <v/>
      </c>
      <c r="ET433" s="63" t="str">
        <f>IFERROR(INDEX(BP$11:BP$2000,_xlfn.AGGREGATE(15,6,(ROW(BP$11:BP$2000)-ROW(BP$11)+1)/($AU$11:$AU$2000=$DY$8),ROWS(ET$11:ET433))),"")</f>
        <v/>
      </c>
      <c r="EU433" s="25"/>
    </row>
    <row r="434" spans="14:151" x14ac:dyDescent="0.3">
      <c r="N434" s="2"/>
      <c r="O434" s="25"/>
      <c r="P434" s="25"/>
      <c r="Q434" s="25"/>
      <c r="R434" s="25"/>
      <c r="S434" s="25"/>
      <c r="T434" s="25"/>
      <c r="U434" s="25"/>
      <c r="V434" s="2"/>
      <c r="W434" s="2"/>
      <c r="X434" s="2"/>
      <c r="Y434" s="25"/>
      <c r="Z434" s="25"/>
      <c r="AA434" s="25"/>
      <c r="AB434" s="2"/>
      <c r="AC434" s="25"/>
      <c r="AD434" s="25"/>
      <c r="AE434" s="25"/>
      <c r="AF434" s="25"/>
      <c r="AG434" s="25"/>
      <c r="AH434" s="25"/>
      <c r="AI434" s="25"/>
      <c r="AJ434" s="25"/>
      <c r="AK434" s="25"/>
      <c r="AL434" s="25"/>
      <c r="AM434" s="25"/>
      <c r="AN434" s="25"/>
      <c r="AO434" s="25"/>
      <c r="AP434" s="25"/>
      <c r="AQ434" s="25"/>
      <c r="AR434" s="142"/>
      <c r="AS434" s="1">
        <v>7</v>
      </c>
      <c r="AT434" s="25" t="s">
        <v>122</v>
      </c>
      <c r="AU434" s="4" t="str">
        <f t="shared" si="555"/>
        <v>FAIL</v>
      </c>
      <c r="AV434" s="25">
        <v>1</v>
      </c>
      <c r="AW434" s="25">
        <v>2</v>
      </c>
      <c r="AX434" s="26">
        <v>2</v>
      </c>
      <c r="AY434" s="26">
        <v>1</v>
      </c>
      <c r="AZ434" s="26">
        <v>2</v>
      </c>
      <c r="BA434" s="26">
        <v>2</v>
      </c>
      <c r="BB434" s="26">
        <v>1</v>
      </c>
      <c r="BC434" s="25"/>
      <c r="BD434" s="25">
        <f t="shared" si="556"/>
        <v>239</v>
      </c>
      <c r="BE434" s="25">
        <f t="shared" si="556"/>
        <v>246</v>
      </c>
      <c r="BF434" s="25">
        <f t="shared" si="556"/>
        <v>253</v>
      </c>
      <c r="BG434" s="30">
        <f t="shared" si="570"/>
        <v>3.5</v>
      </c>
      <c r="BH434" s="25"/>
      <c r="BI434" s="138">
        <f t="shared" si="557"/>
        <v>239</v>
      </c>
      <c r="BJ434" s="138">
        <f t="shared" si="558"/>
        <v>485</v>
      </c>
      <c r="BK434" s="138">
        <f t="shared" si="559"/>
        <v>731</v>
      </c>
      <c r="BL434" s="138">
        <f t="shared" si="560"/>
        <v>970</v>
      </c>
      <c r="BM434" s="138">
        <f t="shared" si="561"/>
        <v>1216</v>
      </c>
      <c r="BN434" s="138">
        <f t="shared" si="562"/>
        <v>1462</v>
      </c>
      <c r="BO434" s="138">
        <f t="shared" si="563"/>
        <v>1701</v>
      </c>
      <c r="BP434" s="138">
        <f t="shared" si="564"/>
        <v>0</v>
      </c>
      <c r="BQ434" s="25"/>
      <c r="BR434" s="26" t="str">
        <f t="shared" si="543"/>
        <v>yes3</v>
      </c>
      <c r="BS434" s="26" t="str">
        <f t="shared" si="542"/>
        <v>Int</v>
      </c>
      <c r="BT434" s="25"/>
      <c r="BU434" s="25"/>
      <c r="BV434" s="1">
        <f t="shared" si="565"/>
        <v>0</v>
      </c>
      <c r="BW434" s="1">
        <f t="shared" si="565"/>
        <v>0</v>
      </c>
      <c r="BX434" s="1">
        <f t="shared" si="565"/>
        <v>0</v>
      </c>
      <c r="BY434" s="1">
        <f t="shared" si="565"/>
        <v>0</v>
      </c>
      <c r="BZ434" s="1">
        <f t="shared" si="565"/>
        <v>0</v>
      </c>
      <c r="CA434" s="1">
        <f t="shared" si="565"/>
        <v>0</v>
      </c>
      <c r="CB434" s="1">
        <f t="shared" si="565"/>
        <v>0</v>
      </c>
      <c r="CC434" s="1">
        <f t="shared" si="565"/>
        <v>0</v>
      </c>
      <c r="CD434" s="1">
        <f t="shared" si="565"/>
        <v>0</v>
      </c>
      <c r="CE434" s="1">
        <f t="shared" si="565"/>
        <v>0</v>
      </c>
      <c r="CF434" s="1">
        <f t="shared" si="566"/>
        <v>0</v>
      </c>
      <c r="CG434" s="1">
        <f t="shared" si="566"/>
        <v>0</v>
      </c>
      <c r="CH434" s="1">
        <f t="shared" si="566"/>
        <v>1</v>
      </c>
      <c r="CI434" s="1">
        <f t="shared" si="566"/>
        <v>0</v>
      </c>
      <c r="CJ434" s="1">
        <f t="shared" si="566"/>
        <v>0</v>
      </c>
      <c r="CK434" s="1">
        <f t="shared" si="566"/>
        <v>0</v>
      </c>
      <c r="CL434" s="1">
        <f t="shared" si="566"/>
        <v>0</v>
      </c>
      <c r="CM434" s="1">
        <f t="shared" si="566"/>
        <v>0</v>
      </c>
      <c r="CN434" s="1">
        <f t="shared" si="566"/>
        <v>1</v>
      </c>
      <c r="CO434" s="1">
        <f t="shared" si="566"/>
        <v>0</v>
      </c>
      <c r="CP434" s="1">
        <f t="shared" si="567"/>
        <v>0</v>
      </c>
      <c r="CQ434" s="1">
        <f t="shared" si="567"/>
        <v>0</v>
      </c>
      <c r="CR434" s="1">
        <f t="shared" si="567"/>
        <v>0</v>
      </c>
      <c r="CS434" s="1">
        <f t="shared" si="567"/>
        <v>0</v>
      </c>
      <c r="CT434" s="1">
        <f t="shared" si="567"/>
        <v>1</v>
      </c>
      <c r="CU434" s="1">
        <f t="shared" si="567"/>
        <v>0</v>
      </c>
      <c r="CV434" s="1">
        <f t="shared" si="567"/>
        <v>0</v>
      </c>
      <c r="CW434" s="1">
        <f t="shared" si="567"/>
        <v>0</v>
      </c>
      <c r="CX434" s="1">
        <f t="shared" si="567"/>
        <v>0</v>
      </c>
      <c r="CY434" s="1">
        <f t="shared" si="567"/>
        <v>0</v>
      </c>
      <c r="CZ434" s="1">
        <f t="shared" si="568"/>
        <v>0</v>
      </c>
      <c r="DA434" s="1">
        <f t="shared" si="568"/>
        <v>0</v>
      </c>
      <c r="DB434" s="1">
        <f t="shared" si="568"/>
        <v>0</v>
      </c>
      <c r="DC434" s="1">
        <f t="shared" si="568"/>
        <v>0</v>
      </c>
      <c r="DD434" s="1">
        <f t="shared" si="568"/>
        <v>0</v>
      </c>
      <c r="DE434" s="1">
        <f t="shared" si="568"/>
        <v>0</v>
      </c>
      <c r="DF434" s="1">
        <f t="shared" si="568"/>
        <v>0</v>
      </c>
      <c r="DG434" s="1">
        <f t="shared" si="568"/>
        <v>0</v>
      </c>
      <c r="DH434" s="1">
        <f t="shared" si="568"/>
        <v>0</v>
      </c>
      <c r="DI434" s="1">
        <f t="shared" si="568"/>
        <v>0</v>
      </c>
      <c r="DJ434" s="1">
        <f t="shared" si="569"/>
        <v>0</v>
      </c>
      <c r="DK434" s="1">
        <f t="shared" si="569"/>
        <v>0</v>
      </c>
      <c r="DL434" s="1">
        <f t="shared" si="569"/>
        <v>0</v>
      </c>
      <c r="DM434" s="1">
        <f t="shared" si="569"/>
        <v>0</v>
      </c>
      <c r="DN434" s="1">
        <f t="shared" si="569"/>
        <v>0</v>
      </c>
      <c r="DO434" s="1">
        <f t="shared" si="569"/>
        <v>0</v>
      </c>
      <c r="DP434" s="25"/>
      <c r="DS434" s="26"/>
      <c r="DT434" s="26"/>
      <c r="DU434" s="142"/>
      <c r="DV434" s="26"/>
      <c r="DW434" s="48">
        <v>421</v>
      </c>
      <c r="DX434" s="26" t="str">
        <f>IFERROR(INDEX(AT$11:AT$2000,_xlfn.AGGREGATE(15,6,(ROW(AT$11:AT$2000)-ROW(AT$11)+1)/($AU$11:$AU$2000=$DY$8),ROWS(DX$11:DX434))),"")</f>
        <v/>
      </c>
      <c r="DY434" s="4" t="str">
        <f>IFERROR(INDEX(AU$11:AU$2000,_xlfn.AGGREGATE(15,6,(ROW(AU$11:AU$2000)-ROW(AU$11)+1)/($AU$11:$AU$2000=$DY$8),ROWS(DY$11:DY434))),"")</f>
        <v/>
      </c>
      <c r="DZ434" s="26" t="str">
        <f>IFERROR(INDEX(AV$11:AV$2000,_xlfn.AGGREGATE(15,6,(ROW(AV$11:AV$2000)-ROW(AV$11)+1)/($AU$11:$AU$2000=$DY$8),ROWS(DZ$11:DZ434))),"")</f>
        <v/>
      </c>
      <c r="EA434" s="26" t="str">
        <f>IFERROR(INDEX(AW$11:AW$2000,_xlfn.AGGREGATE(15,6,(ROW(AW$11:AW$2000)-ROW(AW$11)+1)/($AU$11:$AU$2000=$DY$8),ROWS(EA$11:EA434))),"")</f>
        <v/>
      </c>
      <c r="EB434" s="26" t="str">
        <f>IFERROR(INDEX(AX$11:AX$2000,_xlfn.AGGREGATE(15,6,(ROW(AX$11:AX$2000)-ROW(AX$11)+1)/($AU$11:$AU$2000=$DY$8),ROWS(EB$11:EB434))),"")</f>
        <v/>
      </c>
      <c r="EC434" s="26" t="str">
        <f>IFERROR(INDEX(AY$11:AY$2000,_xlfn.AGGREGATE(15,6,(ROW(AY$11:AY$2000)-ROW(AY$11)+1)/($AU$11:$AU$2000=$DY$8),ROWS(EC$11:EC434))),"")</f>
        <v/>
      </c>
      <c r="ED434" s="26" t="str">
        <f>IFERROR(INDEX(AZ$11:AZ$2000,_xlfn.AGGREGATE(15,6,(ROW(AZ$11:AZ$2000)-ROW(AZ$11)+1)/($AU$11:$AU$2000=$DY$8),ROWS(ED$11:ED434))),"")</f>
        <v/>
      </c>
      <c r="EE434" s="26" t="str">
        <f>IFERROR(INDEX(BA$11:BA$2000,_xlfn.AGGREGATE(15,6,(ROW(BA$11:BA$2000)-ROW(BA$11)+1)/($AU$11:$AU$2000=$DY$8),ROWS(EE$11:EE434))),"")</f>
        <v/>
      </c>
      <c r="EF434" s="26" t="str">
        <f>IFERROR(INDEX(BB$11:BB$2000,_xlfn.AGGREGATE(15,6,(ROW(BB$11:BB$2000)-ROW(BB$11)+1)/($AU$11:$AU$2000=$DY$8),ROWS(EF$11:EF434))),"")</f>
        <v/>
      </c>
      <c r="EG434" s="26" t="str">
        <f>IFERROR(INDEX(BC$11:BC$2000,_xlfn.AGGREGATE(15,6,(ROW(BC$11:BC$2000)-ROW(BC$11)+1)/($AU$11:$AU$2000=$DY$8),ROWS(EG$11:EG434))),"")</f>
        <v/>
      </c>
      <c r="EH434" s="26" t="str">
        <f>IFERROR(INDEX(BD$11:BD$2000,_xlfn.AGGREGATE(15,6,(ROW(BD$11:BD$2000)-ROW(BD$11)+1)/($AU$11:$AU$2000=$DY$8),ROWS(EH$11:EH434))),"")</f>
        <v/>
      </c>
      <c r="EI434" s="26" t="str">
        <f>IFERROR(INDEX(BE$11:BE$2000,_xlfn.AGGREGATE(15,6,(ROW(BE$11:BE$2000)-ROW(BE$11)+1)/($AU$11:$AU$2000=$DY$8),ROWS(EI$11:EI434))),"")</f>
        <v/>
      </c>
      <c r="EJ434" s="26" t="str">
        <f>IFERROR(INDEX(BF$11:BF$2000,_xlfn.AGGREGATE(15,6,(ROW(BF$11:BF$2000)-ROW(BF$11)+1)/($AU$11:$AU$2000=$DY$8),ROWS(EJ$11:EJ434))),"")</f>
        <v/>
      </c>
      <c r="EK434" s="26" t="str">
        <f>IFERROR(INDEX(BG$11:BG$2000,_xlfn.AGGREGATE(15,6,(ROW(BG$11:BG$2000)-ROW(BG$11)+1)/($AU$11:$AU$2000=$DY$8),ROWS(EK$11:EK434))),"")</f>
        <v/>
      </c>
      <c r="EL434" s="26" t="str">
        <f>IFERROR(INDEX(BH$11:BH$2000,_xlfn.AGGREGATE(15,6,(ROW(BH$11:BH$2000)-ROW(BH$11)+1)/($AU$11:$AU$2000=$DY$8),ROWS(EL$11:EL434))),"")</f>
        <v/>
      </c>
      <c r="EM434" s="26" t="str">
        <f>IFERROR(INDEX(BI$11:BI$2000,_xlfn.AGGREGATE(15,6,(ROW(BI$11:BI$2000)-ROW(BI$11)+1)/($AU$11:$AU$2000=$DY$8),ROWS(EM$11:EM434))),"")</f>
        <v/>
      </c>
      <c r="EN434" s="26" t="str">
        <f>IFERROR(INDEX(BJ$11:BJ$2000,_xlfn.AGGREGATE(15,6,(ROW(BJ$11:BJ$2000)-ROW(BJ$11)+1)/($AU$11:$AU$2000=$DY$8),ROWS(EN$11:EN434))),"")</f>
        <v/>
      </c>
      <c r="EO434" s="26" t="str">
        <f>IFERROR(INDEX(BK$11:BK$2000,_xlfn.AGGREGATE(15,6,(ROW(BK$11:BK$2000)-ROW(BK$11)+1)/($AU$11:$AU$2000=$DY$8),ROWS(EO$11:EO434))),"")</f>
        <v/>
      </c>
      <c r="EP434" s="26" t="str">
        <f>IFERROR(INDEX(BL$11:BL$2000,_xlfn.AGGREGATE(15,6,(ROW(BL$11:BL$2000)-ROW(BL$11)+1)/($AU$11:$AU$2000=$DY$8),ROWS(EP$11:EP434))),"")</f>
        <v/>
      </c>
      <c r="EQ434" s="26" t="str">
        <f>IFERROR(INDEX(BM$11:BM$2000,_xlfn.AGGREGATE(15,6,(ROW(BM$11:BM$2000)-ROW(BM$11)+1)/($AU$11:$AU$2000=$DY$8),ROWS(EQ$11:EQ434))),"")</f>
        <v/>
      </c>
      <c r="ER434" s="26" t="str">
        <f>IFERROR(INDEX(BN$11:BN$2000,_xlfn.AGGREGATE(15,6,(ROW(BN$11:BN$2000)-ROW(BN$11)+1)/($AU$11:$AU$2000=$DY$8),ROWS(ER$11:ER434))),"")</f>
        <v/>
      </c>
      <c r="ES434" s="26" t="str">
        <f>IFERROR(INDEX(BO$11:BO$2000,_xlfn.AGGREGATE(15,6,(ROW(BO$11:BO$2000)-ROW(BO$11)+1)/($AU$11:$AU$2000=$DY$8),ROWS(ES$11:ES434))),"")</f>
        <v/>
      </c>
      <c r="ET434" s="63" t="str">
        <f>IFERROR(INDEX(BP$11:BP$2000,_xlfn.AGGREGATE(15,6,(ROW(BP$11:BP$2000)-ROW(BP$11)+1)/($AU$11:$AU$2000=$DY$8),ROWS(ET$11:ET434))),"")</f>
        <v/>
      </c>
      <c r="EU434" s="25"/>
    </row>
    <row r="435" spans="14:151" x14ac:dyDescent="0.3">
      <c r="N435" s="2"/>
      <c r="O435" s="25"/>
      <c r="P435" s="25"/>
      <c r="Q435" s="25"/>
      <c r="R435" s="25"/>
      <c r="S435" s="25"/>
      <c r="T435" s="25"/>
      <c r="U435" s="25"/>
      <c r="V435" s="2"/>
      <c r="W435" s="2"/>
      <c r="X435" s="2"/>
      <c r="Y435" s="25"/>
      <c r="Z435" s="25"/>
      <c r="AA435" s="25"/>
      <c r="AB435" s="2"/>
      <c r="AC435" s="25"/>
      <c r="AD435" s="25"/>
      <c r="AE435" s="25"/>
      <c r="AF435" s="25"/>
      <c r="AG435" s="25"/>
      <c r="AH435" s="25"/>
      <c r="AI435" s="25"/>
      <c r="AJ435" s="25"/>
      <c r="AK435" s="25"/>
      <c r="AL435" s="25"/>
      <c r="AM435" s="25"/>
      <c r="AN435" s="25"/>
      <c r="AO435" s="25"/>
      <c r="AP435" s="25"/>
      <c r="AQ435" s="25"/>
      <c r="AR435" s="142"/>
      <c r="AS435" s="1">
        <v>8</v>
      </c>
      <c r="AT435" s="25" t="s">
        <v>122</v>
      </c>
      <c r="AU435" s="4" t="str">
        <f t="shared" si="555"/>
        <v>FAIL</v>
      </c>
      <c r="AV435" s="25">
        <v>1</v>
      </c>
      <c r="AW435" s="25">
        <v>2</v>
      </c>
      <c r="AX435" s="26">
        <v>2</v>
      </c>
      <c r="AY435" s="26">
        <v>1</v>
      </c>
      <c r="AZ435" s="26">
        <v>2</v>
      </c>
      <c r="BA435" s="26">
        <v>2</v>
      </c>
      <c r="BB435" s="26">
        <v>1</v>
      </c>
      <c r="BC435" s="25"/>
      <c r="BD435" s="25">
        <f t="shared" si="556"/>
        <v>238</v>
      </c>
      <c r="BE435" s="25">
        <f t="shared" si="556"/>
        <v>246</v>
      </c>
      <c r="BF435" s="25">
        <f t="shared" si="556"/>
        <v>254</v>
      </c>
      <c r="BG435" s="30">
        <f t="shared" si="570"/>
        <v>4</v>
      </c>
      <c r="BH435" s="25"/>
      <c r="BI435" s="138">
        <f t="shared" si="557"/>
        <v>238</v>
      </c>
      <c r="BJ435" s="138">
        <f t="shared" si="558"/>
        <v>484</v>
      </c>
      <c r="BK435" s="138">
        <f t="shared" si="559"/>
        <v>730</v>
      </c>
      <c r="BL435" s="138">
        <f t="shared" si="560"/>
        <v>968</v>
      </c>
      <c r="BM435" s="138">
        <f t="shared" si="561"/>
        <v>1214</v>
      </c>
      <c r="BN435" s="138">
        <f t="shared" si="562"/>
        <v>1460</v>
      </c>
      <c r="BO435" s="138">
        <f t="shared" si="563"/>
        <v>1698</v>
      </c>
      <c r="BP435" s="138">
        <f t="shared" si="564"/>
        <v>0</v>
      </c>
      <c r="BQ435" s="25"/>
      <c r="BR435" s="26" t="str">
        <f t="shared" si="543"/>
        <v>yes3</v>
      </c>
      <c r="BS435" s="26" t="str">
        <f t="shared" si="542"/>
        <v>Int</v>
      </c>
      <c r="BT435" s="25"/>
      <c r="BU435" s="25"/>
      <c r="BV435" s="1">
        <f t="shared" si="565"/>
        <v>0</v>
      </c>
      <c r="BW435" s="1">
        <f t="shared" si="565"/>
        <v>0</v>
      </c>
      <c r="BX435" s="1">
        <f t="shared" si="565"/>
        <v>0</v>
      </c>
      <c r="BY435" s="1">
        <f t="shared" si="565"/>
        <v>0</v>
      </c>
      <c r="BZ435" s="1">
        <f t="shared" si="565"/>
        <v>0</v>
      </c>
      <c r="CA435" s="1">
        <f t="shared" si="565"/>
        <v>0</v>
      </c>
      <c r="CB435" s="1">
        <f t="shared" si="565"/>
        <v>0</v>
      </c>
      <c r="CC435" s="1">
        <f t="shared" si="565"/>
        <v>0</v>
      </c>
      <c r="CD435" s="1">
        <f t="shared" si="565"/>
        <v>0</v>
      </c>
      <c r="CE435" s="1">
        <f t="shared" si="565"/>
        <v>0</v>
      </c>
      <c r="CF435" s="1">
        <f t="shared" si="566"/>
        <v>0</v>
      </c>
      <c r="CG435" s="1">
        <f t="shared" si="566"/>
        <v>0</v>
      </c>
      <c r="CH435" s="1">
        <f t="shared" si="566"/>
        <v>1</v>
      </c>
      <c r="CI435" s="1">
        <f t="shared" si="566"/>
        <v>0</v>
      </c>
      <c r="CJ435" s="1">
        <f t="shared" si="566"/>
        <v>0</v>
      </c>
      <c r="CK435" s="1">
        <f t="shared" si="566"/>
        <v>0</v>
      </c>
      <c r="CL435" s="1">
        <f t="shared" si="566"/>
        <v>0</v>
      </c>
      <c r="CM435" s="1">
        <f t="shared" si="566"/>
        <v>0</v>
      </c>
      <c r="CN435" s="1">
        <f t="shared" si="566"/>
        <v>1</v>
      </c>
      <c r="CO435" s="1">
        <f t="shared" si="566"/>
        <v>0</v>
      </c>
      <c r="CP435" s="1">
        <f t="shared" si="567"/>
        <v>0</v>
      </c>
      <c r="CQ435" s="1">
        <f t="shared" si="567"/>
        <v>0</v>
      </c>
      <c r="CR435" s="1">
        <f t="shared" si="567"/>
        <v>0</v>
      </c>
      <c r="CS435" s="1">
        <f t="shared" si="567"/>
        <v>0</v>
      </c>
      <c r="CT435" s="1">
        <f t="shared" si="567"/>
        <v>1</v>
      </c>
      <c r="CU435" s="1">
        <f t="shared" si="567"/>
        <v>0</v>
      </c>
      <c r="CV435" s="1">
        <f t="shared" si="567"/>
        <v>0</v>
      </c>
      <c r="CW435" s="1">
        <f t="shared" si="567"/>
        <v>0</v>
      </c>
      <c r="CX435" s="1">
        <f t="shared" si="567"/>
        <v>0</v>
      </c>
      <c r="CY435" s="1">
        <f t="shared" si="567"/>
        <v>0</v>
      </c>
      <c r="CZ435" s="1">
        <f t="shared" si="568"/>
        <v>0</v>
      </c>
      <c r="DA435" s="1">
        <f t="shared" si="568"/>
        <v>0</v>
      </c>
      <c r="DB435" s="1">
        <f t="shared" si="568"/>
        <v>0</v>
      </c>
      <c r="DC435" s="1">
        <f t="shared" si="568"/>
        <v>0</v>
      </c>
      <c r="DD435" s="1">
        <f t="shared" si="568"/>
        <v>0</v>
      </c>
      <c r="DE435" s="1">
        <f t="shared" si="568"/>
        <v>0</v>
      </c>
      <c r="DF435" s="1">
        <f t="shared" si="568"/>
        <v>0</v>
      </c>
      <c r="DG435" s="1">
        <f t="shared" si="568"/>
        <v>0</v>
      </c>
      <c r="DH435" s="1">
        <f t="shared" si="568"/>
        <v>0</v>
      </c>
      <c r="DI435" s="1">
        <f t="shared" si="568"/>
        <v>0</v>
      </c>
      <c r="DJ435" s="1">
        <f t="shared" si="569"/>
        <v>0</v>
      </c>
      <c r="DK435" s="1">
        <f t="shared" si="569"/>
        <v>0</v>
      </c>
      <c r="DL435" s="1">
        <f t="shared" si="569"/>
        <v>0</v>
      </c>
      <c r="DM435" s="1">
        <f t="shared" si="569"/>
        <v>0</v>
      </c>
      <c r="DN435" s="1">
        <f t="shared" si="569"/>
        <v>0</v>
      </c>
      <c r="DO435" s="1">
        <f t="shared" si="569"/>
        <v>0</v>
      </c>
      <c r="DP435" s="25"/>
      <c r="DS435" s="26"/>
      <c r="DT435" s="26"/>
      <c r="DU435" s="142"/>
      <c r="DV435" s="26"/>
      <c r="DW435" s="48">
        <v>422</v>
      </c>
      <c r="DX435" s="26" t="str">
        <f>IFERROR(INDEX(AT$11:AT$2000,_xlfn.AGGREGATE(15,6,(ROW(AT$11:AT$2000)-ROW(AT$11)+1)/($AU$11:$AU$2000=$DY$8),ROWS(DX$11:DX435))),"")</f>
        <v/>
      </c>
      <c r="DY435" s="4" t="str">
        <f>IFERROR(INDEX(AU$11:AU$2000,_xlfn.AGGREGATE(15,6,(ROW(AU$11:AU$2000)-ROW(AU$11)+1)/($AU$11:$AU$2000=$DY$8),ROWS(DY$11:DY435))),"")</f>
        <v/>
      </c>
      <c r="DZ435" s="26" t="str">
        <f>IFERROR(INDEX(AV$11:AV$2000,_xlfn.AGGREGATE(15,6,(ROW(AV$11:AV$2000)-ROW(AV$11)+1)/($AU$11:$AU$2000=$DY$8),ROWS(DZ$11:DZ435))),"")</f>
        <v/>
      </c>
      <c r="EA435" s="26" t="str">
        <f>IFERROR(INDEX(AW$11:AW$2000,_xlfn.AGGREGATE(15,6,(ROW(AW$11:AW$2000)-ROW(AW$11)+1)/($AU$11:$AU$2000=$DY$8),ROWS(EA$11:EA435))),"")</f>
        <v/>
      </c>
      <c r="EB435" s="26" t="str">
        <f>IFERROR(INDEX(AX$11:AX$2000,_xlfn.AGGREGATE(15,6,(ROW(AX$11:AX$2000)-ROW(AX$11)+1)/($AU$11:$AU$2000=$DY$8),ROWS(EB$11:EB435))),"")</f>
        <v/>
      </c>
      <c r="EC435" s="26" t="str">
        <f>IFERROR(INDEX(AY$11:AY$2000,_xlfn.AGGREGATE(15,6,(ROW(AY$11:AY$2000)-ROW(AY$11)+1)/($AU$11:$AU$2000=$DY$8),ROWS(EC$11:EC435))),"")</f>
        <v/>
      </c>
      <c r="ED435" s="26" t="str">
        <f>IFERROR(INDEX(AZ$11:AZ$2000,_xlfn.AGGREGATE(15,6,(ROW(AZ$11:AZ$2000)-ROW(AZ$11)+1)/($AU$11:$AU$2000=$DY$8),ROWS(ED$11:ED435))),"")</f>
        <v/>
      </c>
      <c r="EE435" s="26" t="str">
        <f>IFERROR(INDEX(BA$11:BA$2000,_xlfn.AGGREGATE(15,6,(ROW(BA$11:BA$2000)-ROW(BA$11)+1)/($AU$11:$AU$2000=$DY$8),ROWS(EE$11:EE435))),"")</f>
        <v/>
      </c>
      <c r="EF435" s="26" t="str">
        <f>IFERROR(INDEX(BB$11:BB$2000,_xlfn.AGGREGATE(15,6,(ROW(BB$11:BB$2000)-ROW(BB$11)+1)/($AU$11:$AU$2000=$DY$8),ROWS(EF$11:EF435))),"")</f>
        <v/>
      </c>
      <c r="EG435" s="26" t="str">
        <f>IFERROR(INDEX(BC$11:BC$2000,_xlfn.AGGREGATE(15,6,(ROW(BC$11:BC$2000)-ROW(BC$11)+1)/($AU$11:$AU$2000=$DY$8),ROWS(EG$11:EG435))),"")</f>
        <v/>
      </c>
      <c r="EH435" s="26" t="str">
        <f>IFERROR(INDEX(BD$11:BD$2000,_xlfn.AGGREGATE(15,6,(ROW(BD$11:BD$2000)-ROW(BD$11)+1)/($AU$11:$AU$2000=$DY$8),ROWS(EH$11:EH435))),"")</f>
        <v/>
      </c>
      <c r="EI435" s="26" t="str">
        <f>IFERROR(INDEX(BE$11:BE$2000,_xlfn.AGGREGATE(15,6,(ROW(BE$11:BE$2000)-ROW(BE$11)+1)/($AU$11:$AU$2000=$DY$8),ROWS(EI$11:EI435))),"")</f>
        <v/>
      </c>
      <c r="EJ435" s="26" t="str">
        <f>IFERROR(INDEX(BF$11:BF$2000,_xlfn.AGGREGATE(15,6,(ROW(BF$11:BF$2000)-ROW(BF$11)+1)/($AU$11:$AU$2000=$DY$8),ROWS(EJ$11:EJ435))),"")</f>
        <v/>
      </c>
      <c r="EK435" s="26" t="str">
        <f>IFERROR(INDEX(BG$11:BG$2000,_xlfn.AGGREGATE(15,6,(ROW(BG$11:BG$2000)-ROW(BG$11)+1)/($AU$11:$AU$2000=$DY$8),ROWS(EK$11:EK435))),"")</f>
        <v/>
      </c>
      <c r="EL435" s="26" t="str">
        <f>IFERROR(INDEX(BH$11:BH$2000,_xlfn.AGGREGATE(15,6,(ROW(BH$11:BH$2000)-ROW(BH$11)+1)/($AU$11:$AU$2000=$DY$8),ROWS(EL$11:EL435))),"")</f>
        <v/>
      </c>
      <c r="EM435" s="26" t="str">
        <f>IFERROR(INDEX(BI$11:BI$2000,_xlfn.AGGREGATE(15,6,(ROW(BI$11:BI$2000)-ROW(BI$11)+1)/($AU$11:$AU$2000=$DY$8),ROWS(EM$11:EM435))),"")</f>
        <v/>
      </c>
      <c r="EN435" s="26" t="str">
        <f>IFERROR(INDEX(BJ$11:BJ$2000,_xlfn.AGGREGATE(15,6,(ROW(BJ$11:BJ$2000)-ROW(BJ$11)+1)/($AU$11:$AU$2000=$DY$8),ROWS(EN$11:EN435))),"")</f>
        <v/>
      </c>
      <c r="EO435" s="26" t="str">
        <f>IFERROR(INDEX(BK$11:BK$2000,_xlfn.AGGREGATE(15,6,(ROW(BK$11:BK$2000)-ROW(BK$11)+1)/($AU$11:$AU$2000=$DY$8),ROWS(EO$11:EO435))),"")</f>
        <v/>
      </c>
      <c r="EP435" s="26" t="str">
        <f>IFERROR(INDEX(BL$11:BL$2000,_xlfn.AGGREGATE(15,6,(ROW(BL$11:BL$2000)-ROW(BL$11)+1)/($AU$11:$AU$2000=$DY$8),ROWS(EP$11:EP435))),"")</f>
        <v/>
      </c>
      <c r="EQ435" s="26" t="str">
        <f>IFERROR(INDEX(BM$11:BM$2000,_xlfn.AGGREGATE(15,6,(ROW(BM$11:BM$2000)-ROW(BM$11)+1)/($AU$11:$AU$2000=$DY$8),ROWS(EQ$11:EQ435))),"")</f>
        <v/>
      </c>
      <c r="ER435" s="26" t="str">
        <f>IFERROR(INDEX(BN$11:BN$2000,_xlfn.AGGREGATE(15,6,(ROW(BN$11:BN$2000)-ROW(BN$11)+1)/($AU$11:$AU$2000=$DY$8),ROWS(ER$11:ER435))),"")</f>
        <v/>
      </c>
      <c r="ES435" s="26" t="str">
        <f>IFERROR(INDEX(BO$11:BO$2000,_xlfn.AGGREGATE(15,6,(ROW(BO$11:BO$2000)-ROW(BO$11)+1)/($AU$11:$AU$2000=$DY$8),ROWS(ES$11:ES435))),"")</f>
        <v/>
      </c>
      <c r="ET435" s="63" t="str">
        <f>IFERROR(INDEX(BP$11:BP$2000,_xlfn.AGGREGATE(15,6,(ROW(BP$11:BP$2000)-ROW(BP$11)+1)/($AU$11:$AU$2000=$DY$8),ROWS(ET$11:ET435))),"")</f>
        <v/>
      </c>
      <c r="EU435" s="25"/>
    </row>
    <row r="436" spans="14:151" x14ac:dyDescent="0.3">
      <c r="N436" s="2"/>
      <c r="O436" s="25"/>
      <c r="P436" s="25"/>
      <c r="Q436" s="25"/>
      <c r="R436" s="25"/>
      <c r="S436" s="25"/>
      <c r="T436" s="25"/>
      <c r="U436" s="25"/>
      <c r="V436" s="2"/>
      <c r="W436" s="2"/>
      <c r="X436" s="2"/>
      <c r="Y436" s="25"/>
      <c r="Z436" s="25"/>
      <c r="AA436" s="25"/>
      <c r="AB436" s="2"/>
      <c r="AC436" s="25"/>
      <c r="AD436" s="25"/>
      <c r="AE436" s="25"/>
      <c r="AF436" s="25"/>
      <c r="AG436" s="25"/>
      <c r="AH436" s="25"/>
      <c r="AI436" s="25"/>
      <c r="AJ436" s="25"/>
      <c r="AK436" s="25"/>
      <c r="AL436" s="25"/>
      <c r="AM436" s="25"/>
      <c r="AN436" s="25"/>
      <c r="AO436" s="25"/>
      <c r="AP436" s="25"/>
      <c r="AQ436" s="25"/>
      <c r="AR436" s="142"/>
      <c r="AS436" s="1">
        <v>9</v>
      </c>
      <c r="AT436" s="25" t="s">
        <v>122</v>
      </c>
      <c r="AU436" s="4" t="str">
        <f t="shared" si="555"/>
        <v>FAIL</v>
      </c>
      <c r="AV436" s="25">
        <v>1</v>
      </c>
      <c r="AW436" s="25">
        <v>2</v>
      </c>
      <c r="AX436" s="26">
        <v>2</v>
      </c>
      <c r="AY436" s="26">
        <v>1</v>
      </c>
      <c r="AZ436" s="26">
        <v>2</v>
      </c>
      <c r="BA436" s="26">
        <v>2</v>
      </c>
      <c r="BB436" s="26">
        <v>1</v>
      </c>
      <c r="BC436" s="25"/>
      <c r="BD436" s="25">
        <f t="shared" si="556"/>
        <v>237</v>
      </c>
      <c r="BE436" s="25">
        <f t="shared" si="556"/>
        <v>246</v>
      </c>
      <c r="BF436" s="25">
        <f t="shared" si="556"/>
        <v>255</v>
      </c>
      <c r="BG436" s="30">
        <f t="shared" si="570"/>
        <v>4.5</v>
      </c>
      <c r="BH436" s="25"/>
      <c r="BI436" s="138">
        <f t="shared" si="557"/>
        <v>237</v>
      </c>
      <c r="BJ436" s="138">
        <f t="shared" si="558"/>
        <v>483</v>
      </c>
      <c r="BK436" s="138">
        <f t="shared" si="559"/>
        <v>729</v>
      </c>
      <c r="BL436" s="138">
        <f t="shared" si="560"/>
        <v>966</v>
      </c>
      <c r="BM436" s="138">
        <f t="shared" si="561"/>
        <v>1212</v>
      </c>
      <c r="BN436" s="138">
        <f t="shared" si="562"/>
        <v>1458</v>
      </c>
      <c r="BO436" s="138">
        <f t="shared" si="563"/>
        <v>1695</v>
      </c>
      <c r="BP436" s="138">
        <f t="shared" si="564"/>
        <v>0</v>
      </c>
      <c r="BQ436" s="25"/>
      <c r="BR436" s="26" t="str">
        <f t="shared" si="543"/>
        <v>yes3</v>
      </c>
      <c r="BS436" s="26" t="str">
        <f t="shared" si="542"/>
        <v>Int</v>
      </c>
      <c r="BT436" s="25"/>
      <c r="BU436" s="25"/>
      <c r="BV436" s="1">
        <f t="shared" si="565"/>
        <v>0</v>
      </c>
      <c r="BW436" s="1">
        <f t="shared" si="565"/>
        <v>0</v>
      </c>
      <c r="BX436" s="1">
        <f t="shared" si="565"/>
        <v>0</v>
      </c>
      <c r="BY436" s="1">
        <f t="shared" si="565"/>
        <v>0</v>
      </c>
      <c r="BZ436" s="1">
        <f t="shared" si="565"/>
        <v>0</v>
      </c>
      <c r="CA436" s="1">
        <f t="shared" si="565"/>
        <v>0</v>
      </c>
      <c r="CB436" s="1">
        <f t="shared" si="565"/>
        <v>0</v>
      </c>
      <c r="CC436" s="1">
        <f t="shared" si="565"/>
        <v>0</v>
      </c>
      <c r="CD436" s="1">
        <f t="shared" si="565"/>
        <v>0</v>
      </c>
      <c r="CE436" s="1">
        <f t="shared" si="565"/>
        <v>0</v>
      </c>
      <c r="CF436" s="1">
        <f t="shared" si="566"/>
        <v>0</v>
      </c>
      <c r="CG436" s="1">
        <f t="shared" si="566"/>
        <v>0</v>
      </c>
      <c r="CH436" s="1">
        <f t="shared" si="566"/>
        <v>1</v>
      </c>
      <c r="CI436" s="1">
        <f t="shared" si="566"/>
        <v>0</v>
      </c>
      <c r="CJ436" s="1">
        <f t="shared" si="566"/>
        <v>0</v>
      </c>
      <c r="CK436" s="1">
        <f t="shared" si="566"/>
        <v>0</v>
      </c>
      <c r="CL436" s="1">
        <f t="shared" si="566"/>
        <v>0</v>
      </c>
      <c r="CM436" s="1">
        <f t="shared" si="566"/>
        <v>0</v>
      </c>
      <c r="CN436" s="1">
        <f t="shared" si="566"/>
        <v>1</v>
      </c>
      <c r="CO436" s="1">
        <f t="shared" si="566"/>
        <v>0</v>
      </c>
      <c r="CP436" s="1">
        <f t="shared" si="567"/>
        <v>0</v>
      </c>
      <c r="CQ436" s="1">
        <f t="shared" si="567"/>
        <v>0</v>
      </c>
      <c r="CR436" s="1">
        <f t="shared" si="567"/>
        <v>0</v>
      </c>
      <c r="CS436" s="1">
        <f t="shared" si="567"/>
        <v>0</v>
      </c>
      <c r="CT436" s="1">
        <f t="shared" si="567"/>
        <v>1</v>
      </c>
      <c r="CU436" s="1">
        <f t="shared" si="567"/>
        <v>0</v>
      </c>
      <c r="CV436" s="1">
        <f t="shared" si="567"/>
        <v>0</v>
      </c>
      <c r="CW436" s="1">
        <f t="shared" si="567"/>
        <v>0</v>
      </c>
      <c r="CX436" s="1">
        <f t="shared" si="567"/>
        <v>0</v>
      </c>
      <c r="CY436" s="1">
        <f t="shared" si="567"/>
        <v>0</v>
      </c>
      <c r="CZ436" s="1">
        <f t="shared" si="568"/>
        <v>0</v>
      </c>
      <c r="DA436" s="1">
        <f t="shared" si="568"/>
        <v>0</v>
      </c>
      <c r="DB436" s="1">
        <f t="shared" si="568"/>
        <v>0</v>
      </c>
      <c r="DC436" s="1">
        <f t="shared" si="568"/>
        <v>0</v>
      </c>
      <c r="DD436" s="1">
        <f t="shared" si="568"/>
        <v>0</v>
      </c>
      <c r="DE436" s="1">
        <f t="shared" si="568"/>
        <v>0</v>
      </c>
      <c r="DF436" s="1">
        <f t="shared" si="568"/>
        <v>0</v>
      </c>
      <c r="DG436" s="1">
        <f t="shared" si="568"/>
        <v>0</v>
      </c>
      <c r="DH436" s="1">
        <f t="shared" si="568"/>
        <v>0</v>
      </c>
      <c r="DI436" s="1">
        <f t="shared" si="568"/>
        <v>0</v>
      </c>
      <c r="DJ436" s="1">
        <f t="shared" si="569"/>
        <v>0</v>
      </c>
      <c r="DK436" s="1">
        <f t="shared" si="569"/>
        <v>0</v>
      </c>
      <c r="DL436" s="1">
        <f t="shared" si="569"/>
        <v>0</v>
      </c>
      <c r="DM436" s="1">
        <f t="shared" si="569"/>
        <v>0</v>
      </c>
      <c r="DN436" s="1">
        <f t="shared" si="569"/>
        <v>0</v>
      </c>
      <c r="DO436" s="1">
        <f t="shared" si="569"/>
        <v>0</v>
      </c>
      <c r="DP436" s="25"/>
      <c r="DS436" s="26"/>
      <c r="DT436" s="26"/>
      <c r="DU436" s="142"/>
      <c r="DV436" s="26"/>
      <c r="DW436" s="48">
        <v>423</v>
      </c>
      <c r="DX436" s="26" t="str">
        <f>IFERROR(INDEX(AT$11:AT$2000,_xlfn.AGGREGATE(15,6,(ROW(AT$11:AT$2000)-ROW(AT$11)+1)/($AU$11:$AU$2000=$DY$8),ROWS(DX$11:DX436))),"")</f>
        <v/>
      </c>
      <c r="DY436" s="4" t="str">
        <f>IFERROR(INDEX(AU$11:AU$2000,_xlfn.AGGREGATE(15,6,(ROW(AU$11:AU$2000)-ROW(AU$11)+1)/($AU$11:$AU$2000=$DY$8),ROWS(DY$11:DY436))),"")</f>
        <v/>
      </c>
      <c r="DZ436" s="26" t="str">
        <f>IFERROR(INDEX(AV$11:AV$2000,_xlfn.AGGREGATE(15,6,(ROW(AV$11:AV$2000)-ROW(AV$11)+1)/($AU$11:$AU$2000=$DY$8),ROWS(DZ$11:DZ436))),"")</f>
        <v/>
      </c>
      <c r="EA436" s="26" t="str">
        <f>IFERROR(INDEX(AW$11:AW$2000,_xlfn.AGGREGATE(15,6,(ROW(AW$11:AW$2000)-ROW(AW$11)+1)/($AU$11:$AU$2000=$DY$8),ROWS(EA$11:EA436))),"")</f>
        <v/>
      </c>
      <c r="EB436" s="26" t="str">
        <f>IFERROR(INDEX(AX$11:AX$2000,_xlfn.AGGREGATE(15,6,(ROW(AX$11:AX$2000)-ROW(AX$11)+1)/($AU$11:$AU$2000=$DY$8),ROWS(EB$11:EB436))),"")</f>
        <v/>
      </c>
      <c r="EC436" s="26" t="str">
        <f>IFERROR(INDEX(AY$11:AY$2000,_xlfn.AGGREGATE(15,6,(ROW(AY$11:AY$2000)-ROW(AY$11)+1)/($AU$11:$AU$2000=$DY$8),ROWS(EC$11:EC436))),"")</f>
        <v/>
      </c>
      <c r="ED436" s="26" t="str">
        <f>IFERROR(INDEX(AZ$11:AZ$2000,_xlfn.AGGREGATE(15,6,(ROW(AZ$11:AZ$2000)-ROW(AZ$11)+1)/($AU$11:$AU$2000=$DY$8),ROWS(ED$11:ED436))),"")</f>
        <v/>
      </c>
      <c r="EE436" s="26" t="str">
        <f>IFERROR(INDEX(BA$11:BA$2000,_xlfn.AGGREGATE(15,6,(ROW(BA$11:BA$2000)-ROW(BA$11)+1)/($AU$11:$AU$2000=$DY$8),ROWS(EE$11:EE436))),"")</f>
        <v/>
      </c>
      <c r="EF436" s="26" t="str">
        <f>IFERROR(INDEX(BB$11:BB$2000,_xlfn.AGGREGATE(15,6,(ROW(BB$11:BB$2000)-ROW(BB$11)+1)/($AU$11:$AU$2000=$DY$8),ROWS(EF$11:EF436))),"")</f>
        <v/>
      </c>
      <c r="EG436" s="26" t="str">
        <f>IFERROR(INDEX(BC$11:BC$2000,_xlfn.AGGREGATE(15,6,(ROW(BC$11:BC$2000)-ROW(BC$11)+1)/($AU$11:$AU$2000=$DY$8),ROWS(EG$11:EG436))),"")</f>
        <v/>
      </c>
      <c r="EH436" s="26" t="str">
        <f>IFERROR(INDEX(BD$11:BD$2000,_xlfn.AGGREGATE(15,6,(ROW(BD$11:BD$2000)-ROW(BD$11)+1)/($AU$11:$AU$2000=$DY$8),ROWS(EH$11:EH436))),"")</f>
        <v/>
      </c>
      <c r="EI436" s="26" t="str">
        <f>IFERROR(INDEX(BE$11:BE$2000,_xlfn.AGGREGATE(15,6,(ROW(BE$11:BE$2000)-ROW(BE$11)+1)/($AU$11:$AU$2000=$DY$8),ROWS(EI$11:EI436))),"")</f>
        <v/>
      </c>
      <c r="EJ436" s="26" t="str">
        <f>IFERROR(INDEX(BF$11:BF$2000,_xlfn.AGGREGATE(15,6,(ROW(BF$11:BF$2000)-ROW(BF$11)+1)/($AU$11:$AU$2000=$DY$8),ROWS(EJ$11:EJ436))),"")</f>
        <v/>
      </c>
      <c r="EK436" s="26" t="str">
        <f>IFERROR(INDEX(BG$11:BG$2000,_xlfn.AGGREGATE(15,6,(ROW(BG$11:BG$2000)-ROW(BG$11)+1)/($AU$11:$AU$2000=$DY$8),ROWS(EK$11:EK436))),"")</f>
        <v/>
      </c>
      <c r="EL436" s="26" t="str">
        <f>IFERROR(INDEX(BH$11:BH$2000,_xlfn.AGGREGATE(15,6,(ROW(BH$11:BH$2000)-ROW(BH$11)+1)/($AU$11:$AU$2000=$DY$8),ROWS(EL$11:EL436))),"")</f>
        <v/>
      </c>
      <c r="EM436" s="26" t="str">
        <f>IFERROR(INDEX(BI$11:BI$2000,_xlfn.AGGREGATE(15,6,(ROW(BI$11:BI$2000)-ROW(BI$11)+1)/($AU$11:$AU$2000=$DY$8),ROWS(EM$11:EM436))),"")</f>
        <v/>
      </c>
      <c r="EN436" s="26" t="str">
        <f>IFERROR(INDEX(BJ$11:BJ$2000,_xlfn.AGGREGATE(15,6,(ROW(BJ$11:BJ$2000)-ROW(BJ$11)+1)/($AU$11:$AU$2000=$DY$8),ROWS(EN$11:EN436))),"")</f>
        <v/>
      </c>
      <c r="EO436" s="26" t="str">
        <f>IFERROR(INDEX(BK$11:BK$2000,_xlfn.AGGREGATE(15,6,(ROW(BK$11:BK$2000)-ROW(BK$11)+1)/($AU$11:$AU$2000=$DY$8),ROWS(EO$11:EO436))),"")</f>
        <v/>
      </c>
      <c r="EP436" s="26" t="str">
        <f>IFERROR(INDEX(BL$11:BL$2000,_xlfn.AGGREGATE(15,6,(ROW(BL$11:BL$2000)-ROW(BL$11)+1)/($AU$11:$AU$2000=$DY$8),ROWS(EP$11:EP436))),"")</f>
        <v/>
      </c>
      <c r="EQ436" s="26" t="str">
        <f>IFERROR(INDEX(BM$11:BM$2000,_xlfn.AGGREGATE(15,6,(ROW(BM$11:BM$2000)-ROW(BM$11)+1)/($AU$11:$AU$2000=$DY$8),ROWS(EQ$11:EQ436))),"")</f>
        <v/>
      </c>
      <c r="ER436" s="26" t="str">
        <f>IFERROR(INDEX(BN$11:BN$2000,_xlfn.AGGREGATE(15,6,(ROW(BN$11:BN$2000)-ROW(BN$11)+1)/($AU$11:$AU$2000=$DY$8),ROWS(ER$11:ER436))),"")</f>
        <v/>
      </c>
      <c r="ES436" s="26" t="str">
        <f>IFERROR(INDEX(BO$11:BO$2000,_xlfn.AGGREGATE(15,6,(ROW(BO$11:BO$2000)-ROW(BO$11)+1)/($AU$11:$AU$2000=$DY$8),ROWS(ES$11:ES436))),"")</f>
        <v/>
      </c>
      <c r="ET436" s="63" t="str">
        <f>IFERROR(INDEX(BP$11:BP$2000,_xlfn.AGGREGATE(15,6,(ROW(BP$11:BP$2000)-ROW(BP$11)+1)/($AU$11:$AU$2000=$DY$8),ROWS(ET$11:ET436))),"")</f>
        <v/>
      </c>
      <c r="EU436" s="25"/>
    </row>
    <row r="437" spans="14:151" x14ac:dyDescent="0.3">
      <c r="N437" s="2"/>
      <c r="O437" s="25"/>
      <c r="P437" s="25"/>
      <c r="Q437" s="25"/>
      <c r="R437" s="25"/>
      <c r="S437" s="25"/>
      <c r="T437" s="25"/>
      <c r="U437" s="25"/>
      <c r="V437" s="2"/>
      <c r="W437" s="2"/>
      <c r="X437" s="2"/>
      <c r="Y437" s="25"/>
      <c r="Z437" s="25"/>
      <c r="AA437" s="25"/>
      <c r="AB437" s="2"/>
      <c r="AC437" s="25"/>
      <c r="AD437" s="25"/>
      <c r="AE437" s="25"/>
      <c r="AF437" s="25"/>
      <c r="AG437" s="25"/>
      <c r="AH437" s="25"/>
      <c r="AI437" s="25"/>
      <c r="AJ437" s="25"/>
      <c r="AK437" s="25"/>
      <c r="AL437" s="25"/>
      <c r="AM437" s="25"/>
      <c r="AN437" s="25"/>
      <c r="AO437" s="25"/>
      <c r="AP437" s="25"/>
      <c r="AQ437" s="25"/>
      <c r="AR437" s="142"/>
      <c r="AS437" s="1">
        <v>10</v>
      </c>
      <c r="AT437" s="25" t="s">
        <v>122</v>
      </c>
      <c r="AU437" s="4" t="str">
        <f t="shared" si="555"/>
        <v>FAIL</v>
      </c>
      <c r="AV437" s="25">
        <v>1</v>
      </c>
      <c r="AW437" s="25">
        <v>2</v>
      </c>
      <c r="AX437" s="26">
        <v>2</v>
      </c>
      <c r="AY437" s="26">
        <v>1</v>
      </c>
      <c r="AZ437" s="26">
        <v>2</v>
      </c>
      <c r="BA437" s="26">
        <v>2</v>
      </c>
      <c r="BB437" s="26">
        <v>1</v>
      </c>
      <c r="BC437" s="25"/>
      <c r="BD437" s="25">
        <f t="shared" si="556"/>
        <v>236</v>
      </c>
      <c r="BE437" s="25">
        <f t="shared" si="556"/>
        <v>246</v>
      </c>
      <c r="BF437" s="25">
        <f t="shared" si="556"/>
        <v>256</v>
      </c>
      <c r="BG437" s="30">
        <f t="shared" si="570"/>
        <v>5</v>
      </c>
      <c r="BH437" s="25"/>
      <c r="BI437" s="138">
        <f t="shared" si="557"/>
        <v>236</v>
      </c>
      <c r="BJ437" s="138">
        <f t="shared" si="558"/>
        <v>482</v>
      </c>
      <c r="BK437" s="138">
        <f t="shared" si="559"/>
        <v>728</v>
      </c>
      <c r="BL437" s="138">
        <f t="shared" si="560"/>
        <v>964</v>
      </c>
      <c r="BM437" s="138">
        <f t="shared" si="561"/>
        <v>1210</v>
      </c>
      <c r="BN437" s="138">
        <f t="shared" si="562"/>
        <v>1456</v>
      </c>
      <c r="BO437" s="138">
        <f t="shared" si="563"/>
        <v>1692</v>
      </c>
      <c r="BP437" s="138">
        <f t="shared" si="564"/>
        <v>0</v>
      </c>
      <c r="BQ437" s="25"/>
      <c r="BR437" s="26" t="str">
        <f t="shared" si="543"/>
        <v>yes3</v>
      </c>
      <c r="BS437" s="26" t="str">
        <f t="shared" si="542"/>
        <v>Int</v>
      </c>
      <c r="BT437" s="25"/>
      <c r="BU437" s="25"/>
      <c r="BV437" s="1">
        <f t="shared" si="565"/>
        <v>0</v>
      </c>
      <c r="BW437" s="1">
        <f t="shared" si="565"/>
        <v>0</v>
      </c>
      <c r="BX437" s="1">
        <f t="shared" si="565"/>
        <v>0</v>
      </c>
      <c r="BY437" s="1">
        <f t="shared" si="565"/>
        <v>0</v>
      </c>
      <c r="BZ437" s="1">
        <f t="shared" si="565"/>
        <v>0</v>
      </c>
      <c r="CA437" s="1">
        <f t="shared" si="565"/>
        <v>0</v>
      </c>
      <c r="CB437" s="1">
        <f t="shared" si="565"/>
        <v>0</v>
      </c>
      <c r="CC437" s="1">
        <f t="shared" si="565"/>
        <v>0</v>
      </c>
      <c r="CD437" s="1">
        <f t="shared" si="565"/>
        <v>0</v>
      </c>
      <c r="CE437" s="1">
        <f t="shared" si="565"/>
        <v>0</v>
      </c>
      <c r="CF437" s="1">
        <f t="shared" si="566"/>
        <v>0</v>
      </c>
      <c r="CG437" s="1">
        <f t="shared" si="566"/>
        <v>0</v>
      </c>
      <c r="CH437" s="1">
        <f t="shared" si="566"/>
        <v>1</v>
      </c>
      <c r="CI437" s="1">
        <f t="shared" si="566"/>
        <v>0</v>
      </c>
      <c r="CJ437" s="1">
        <f t="shared" si="566"/>
        <v>0</v>
      </c>
      <c r="CK437" s="1">
        <f t="shared" si="566"/>
        <v>0</v>
      </c>
      <c r="CL437" s="1">
        <f t="shared" si="566"/>
        <v>0</v>
      </c>
      <c r="CM437" s="1">
        <f t="shared" si="566"/>
        <v>0</v>
      </c>
      <c r="CN437" s="1">
        <f t="shared" si="566"/>
        <v>1</v>
      </c>
      <c r="CO437" s="1">
        <f t="shared" si="566"/>
        <v>0</v>
      </c>
      <c r="CP437" s="1">
        <f t="shared" si="567"/>
        <v>0</v>
      </c>
      <c r="CQ437" s="1">
        <f t="shared" si="567"/>
        <v>0</v>
      </c>
      <c r="CR437" s="1">
        <f t="shared" si="567"/>
        <v>0</v>
      </c>
      <c r="CS437" s="1">
        <f t="shared" si="567"/>
        <v>0</v>
      </c>
      <c r="CT437" s="1">
        <f t="shared" si="567"/>
        <v>1</v>
      </c>
      <c r="CU437" s="1">
        <f t="shared" si="567"/>
        <v>0</v>
      </c>
      <c r="CV437" s="1">
        <f t="shared" si="567"/>
        <v>0</v>
      </c>
      <c r="CW437" s="1">
        <f t="shared" si="567"/>
        <v>0</v>
      </c>
      <c r="CX437" s="1">
        <f t="shared" si="567"/>
        <v>0</v>
      </c>
      <c r="CY437" s="1">
        <f t="shared" si="567"/>
        <v>0</v>
      </c>
      <c r="CZ437" s="1">
        <f t="shared" si="568"/>
        <v>0</v>
      </c>
      <c r="DA437" s="1">
        <f t="shared" si="568"/>
        <v>0</v>
      </c>
      <c r="DB437" s="1">
        <f t="shared" si="568"/>
        <v>0</v>
      </c>
      <c r="DC437" s="1">
        <f t="shared" si="568"/>
        <v>0</v>
      </c>
      <c r="DD437" s="1">
        <f t="shared" si="568"/>
        <v>0</v>
      </c>
      <c r="DE437" s="1">
        <f t="shared" si="568"/>
        <v>0</v>
      </c>
      <c r="DF437" s="1">
        <f t="shared" si="568"/>
        <v>0</v>
      </c>
      <c r="DG437" s="1">
        <f t="shared" si="568"/>
        <v>0</v>
      </c>
      <c r="DH437" s="1">
        <f t="shared" si="568"/>
        <v>0</v>
      </c>
      <c r="DI437" s="1">
        <f t="shared" si="568"/>
        <v>0</v>
      </c>
      <c r="DJ437" s="1">
        <f t="shared" si="569"/>
        <v>0</v>
      </c>
      <c r="DK437" s="1">
        <f t="shared" si="569"/>
        <v>0</v>
      </c>
      <c r="DL437" s="1">
        <f t="shared" si="569"/>
        <v>0</v>
      </c>
      <c r="DM437" s="1">
        <f t="shared" si="569"/>
        <v>0</v>
      </c>
      <c r="DN437" s="1">
        <f t="shared" si="569"/>
        <v>0</v>
      </c>
      <c r="DO437" s="1">
        <f t="shared" si="569"/>
        <v>0</v>
      </c>
      <c r="DP437" s="25"/>
      <c r="DS437" s="26"/>
      <c r="DT437" s="26"/>
      <c r="DU437" s="142"/>
      <c r="DV437" s="26"/>
      <c r="DW437" s="48">
        <v>424</v>
      </c>
      <c r="DX437" s="26" t="str">
        <f>IFERROR(INDEX(AT$11:AT$2000,_xlfn.AGGREGATE(15,6,(ROW(AT$11:AT$2000)-ROW(AT$11)+1)/($AU$11:$AU$2000=$DY$8),ROWS(DX$11:DX437))),"")</f>
        <v/>
      </c>
      <c r="DY437" s="4" t="str">
        <f>IFERROR(INDEX(AU$11:AU$2000,_xlfn.AGGREGATE(15,6,(ROW(AU$11:AU$2000)-ROW(AU$11)+1)/($AU$11:$AU$2000=$DY$8),ROWS(DY$11:DY437))),"")</f>
        <v/>
      </c>
      <c r="DZ437" s="26" t="str">
        <f>IFERROR(INDEX(AV$11:AV$2000,_xlfn.AGGREGATE(15,6,(ROW(AV$11:AV$2000)-ROW(AV$11)+1)/($AU$11:$AU$2000=$DY$8),ROWS(DZ$11:DZ437))),"")</f>
        <v/>
      </c>
      <c r="EA437" s="26" t="str">
        <f>IFERROR(INDEX(AW$11:AW$2000,_xlfn.AGGREGATE(15,6,(ROW(AW$11:AW$2000)-ROW(AW$11)+1)/($AU$11:$AU$2000=$DY$8),ROWS(EA$11:EA437))),"")</f>
        <v/>
      </c>
      <c r="EB437" s="26" t="str">
        <f>IFERROR(INDEX(AX$11:AX$2000,_xlfn.AGGREGATE(15,6,(ROW(AX$11:AX$2000)-ROW(AX$11)+1)/($AU$11:$AU$2000=$DY$8),ROWS(EB$11:EB437))),"")</f>
        <v/>
      </c>
      <c r="EC437" s="26" t="str">
        <f>IFERROR(INDEX(AY$11:AY$2000,_xlfn.AGGREGATE(15,6,(ROW(AY$11:AY$2000)-ROW(AY$11)+1)/($AU$11:$AU$2000=$DY$8),ROWS(EC$11:EC437))),"")</f>
        <v/>
      </c>
      <c r="ED437" s="26" t="str">
        <f>IFERROR(INDEX(AZ$11:AZ$2000,_xlfn.AGGREGATE(15,6,(ROW(AZ$11:AZ$2000)-ROW(AZ$11)+1)/($AU$11:$AU$2000=$DY$8),ROWS(ED$11:ED437))),"")</f>
        <v/>
      </c>
      <c r="EE437" s="26" t="str">
        <f>IFERROR(INDEX(BA$11:BA$2000,_xlfn.AGGREGATE(15,6,(ROW(BA$11:BA$2000)-ROW(BA$11)+1)/($AU$11:$AU$2000=$DY$8),ROWS(EE$11:EE437))),"")</f>
        <v/>
      </c>
      <c r="EF437" s="26" t="str">
        <f>IFERROR(INDEX(BB$11:BB$2000,_xlfn.AGGREGATE(15,6,(ROW(BB$11:BB$2000)-ROW(BB$11)+1)/($AU$11:$AU$2000=$DY$8),ROWS(EF$11:EF437))),"")</f>
        <v/>
      </c>
      <c r="EG437" s="26" t="str">
        <f>IFERROR(INDEX(BC$11:BC$2000,_xlfn.AGGREGATE(15,6,(ROW(BC$11:BC$2000)-ROW(BC$11)+1)/($AU$11:$AU$2000=$DY$8),ROWS(EG$11:EG437))),"")</f>
        <v/>
      </c>
      <c r="EH437" s="26" t="str">
        <f>IFERROR(INDEX(BD$11:BD$2000,_xlfn.AGGREGATE(15,6,(ROW(BD$11:BD$2000)-ROW(BD$11)+1)/($AU$11:$AU$2000=$DY$8),ROWS(EH$11:EH437))),"")</f>
        <v/>
      </c>
      <c r="EI437" s="26" t="str">
        <f>IFERROR(INDEX(BE$11:BE$2000,_xlfn.AGGREGATE(15,6,(ROW(BE$11:BE$2000)-ROW(BE$11)+1)/($AU$11:$AU$2000=$DY$8),ROWS(EI$11:EI437))),"")</f>
        <v/>
      </c>
      <c r="EJ437" s="26" t="str">
        <f>IFERROR(INDEX(BF$11:BF$2000,_xlfn.AGGREGATE(15,6,(ROW(BF$11:BF$2000)-ROW(BF$11)+1)/($AU$11:$AU$2000=$DY$8),ROWS(EJ$11:EJ437))),"")</f>
        <v/>
      </c>
      <c r="EK437" s="26" t="str">
        <f>IFERROR(INDEX(BG$11:BG$2000,_xlfn.AGGREGATE(15,6,(ROW(BG$11:BG$2000)-ROW(BG$11)+1)/($AU$11:$AU$2000=$DY$8),ROWS(EK$11:EK437))),"")</f>
        <v/>
      </c>
      <c r="EL437" s="26" t="str">
        <f>IFERROR(INDEX(BH$11:BH$2000,_xlfn.AGGREGATE(15,6,(ROW(BH$11:BH$2000)-ROW(BH$11)+1)/($AU$11:$AU$2000=$DY$8),ROWS(EL$11:EL437))),"")</f>
        <v/>
      </c>
      <c r="EM437" s="26" t="str">
        <f>IFERROR(INDEX(BI$11:BI$2000,_xlfn.AGGREGATE(15,6,(ROW(BI$11:BI$2000)-ROW(BI$11)+1)/($AU$11:$AU$2000=$DY$8),ROWS(EM$11:EM437))),"")</f>
        <v/>
      </c>
      <c r="EN437" s="26" t="str">
        <f>IFERROR(INDEX(BJ$11:BJ$2000,_xlfn.AGGREGATE(15,6,(ROW(BJ$11:BJ$2000)-ROW(BJ$11)+1)/($AU$11:$AU$2000=$DY$8),ROWS(EN$11:EN437))),"")</f>
        <v/>
      </c>
      <c r="EO437" s="26" t="str">
        <f>IFERROR(INDEX(BK$11:BK$2000,_xlfn.AGGREGATE(15,6,(ROW(BK$11:BK$2000)-ROW(BK$11)+1)/($AU$11:$AU$2000=$DY$8),ROWS(EO$11:EO437))),"")</f>
        <v/>
      </c>
      <c r="EP437" s="26" t="str">
        <f>IFERROR(INDEX(BL$11:BL$2000,_xlfn.AGGREGATE(15,6,(ROW(BL$11:BL$2000)-ROW(BL$11)+1)/($AU$11:$AU$2000=$DY$8),ROWS(EP$11:EP437))),"")</f>
        <v/>
      </c>
      <c r="EQ437" s="26" t="str">
        <f>IFERROR(INDEX(BM$11:BM$2000,_xlfn.AGGREGATE(15,6,(ROW(BM$11:BM$2000)-ROW(BM$11)+1)/($AU$11:$AU$2000=$DY$8),ROWS(EQ$11:EQ437))),"")</f>
        <v/>
      </c>
      <c r="ER437" s="26" t="str">
        <f>IFERROR(INDEX(BN$11:BN$2000,_xlfn.AGGREGATE(15,6,(ROW(BN$11:BN$2000)-ROW(BN$11)+1)/($AU$11:$AU$2000=$DY$8),ROWS(ER$11:ER437))),"")</f>
        <v/>
      </c>
      <c r="ES437" s="26" t="str">
        <f>IFERROR(INDEX(BO$11:BO$2000,_xlfn.AGGREGATE(15,6,(ROW(BO$11:BO$2000)-ROW(BO$11)+1)/($AU$11:$AU$2000=$DY$8),ROWS(ES$11:ES437))),"")</f>
        <v/>
      </c>
      <c r="ET437" s="63" t="str">
        <f>IFERROR(INDEX(BP$11:BP$2000,_xlfn.AGGREGATE(15,6,(ROW(BP$11:BP$2000)-ROW(BP$11)+1)/($AU$11:$AU$2000=$DY$8),ROWS(ET$11:ET437))),"")</f>
        <v/>
      </c>
      <c r="EU437" s="25"/>
    </row>
    <row r="438" spans="14:151" x14ac:dyDescent="0.3">
      <c r="N438" s="2"/>
      <c r="O438" s="25"/>
      <c r="P438" s="25"/>
      <c r="Q438" s="25"/>
      <c r="R438" s="25"/>
      <c r="S438" s="25"/>
      <c r="T438" s="25"/>
      <c r="U438" s="25"/>
      <c r="V438" s="2"/>
      <c r="W438" s="2"/>
      <c r="X438" s="2"/>
      <c r="Y438" s="25"/>
      <c r="Z438" s="25"/>
      <c r="AA438" s="25"/>
      <c r="AB438" s="2"/>
      <c r="AC438" s="25"/>
      <c r="AD438" s="25"/>
      <c r="AE438" s="25"/>
      <c r="AF438" s="25"/>
      <c r="AG438" s="25"/>
      <c r="AH438" s="25"/>
      <c r="AI438" s="25"/>
      <c r="AJ438" s="25"/>
      <c r="AK438" s="25"/>
      <c r="AL438" s="25"/>
      <c r="AM438" s="25"/>
      <c r="AN438" s="25"/>
      <c r="AO438" s="25"/>
      <c r="AP438" s="25"/>
      <c r="AQ438" s="25"/>
      <c r="AR438" s="142"/>
      <c r="AS438" s="1">
        <v>11</v>
      </c>
      <c r="AT438" s="25" t="s">
        <v>122</v>
      </c>
      <c r="AU438" s="4" t="str">
        <f t="shared" si="555"/>
        <v>FAIL</v>
      </c>
      <c r="AV438" s="25">
        <v>1</v>
      </c>
      <c r="AW438" s="25">
        <v>2</v>
      </c>
      <c r="AX438" s="26">
        <v>2</v>
      </c>
      <c r="AY438" s="26">
        <v>1</v>
      </c>
      <c r="AZ438" s="26">
        <v>2</v>
      </c>
      <c r="BA438" s="26">
        <v>2</v>
      </c>
      <c r="BB438" s="26">
        <v>1</v>
      </c>
      <c r="BC438" s="25"/>
      <c r="BD438" s="25">
        <f t="shared" si="556"/>
        <v>235</v>
      </c>
      <c r="BE438" s="25">
        <f t="shared" si="556"/>
        <v>246</v>
      </c>
      <c r="BF438" s="25">
        <f t="shared" si="556"/>
        <v>257</v>
      </c>
      <c r="BG438" s="30">
        <f t="shared" si="570"/>
        <v>5.5</v>
      </c>
      <c r="BH438" s="25"/>
      <c r="BI438" s="138">
        <f t="shared" si="557"/>
        <v>235</v>
      </c>
      <c r="BJ438" s="138">
        <f t="shared" si="558"/>
        <v>481</v>
      </c>
      <c r="BK438" s="138">
        <f t="shared" si="559"/>
        <v>727</v>
      </c>
      <c r="BL438" s="138">
        <f t="shared" si="560"/>
        <v>962</v>
      </c>
      <c r="BM438" s="138">
        <f t="shared" si="561"/>
        <v>1208</v>
      </c>
      <c r="BN438" s="138">
        <f t="shared" si="562"/>
        <v>1454</v>
      </c>
      <c r="BO438" s="138">
        <f t="shared" si="563"/>
        <v>1689</v>
      </c>
      <c r="BP438" s="138">
        <f t="shared" si="564"/>
        <v>0</v>
      </c>
      <c r="BQ438" s="25"/>
      <c r="BR438" s="26" t="str">
        <f t="shared" si="543"/>
        <v>yes3</v>
      </c>
      <c r="BS438" s="26" t="str">
        <f t="shared" si="542"/>
        <v>Int</v>
      </c>
      <c r="BT438" s="25"/>
      <c r="BU438" s="25"/>
      <c r="BV438" s="1">
        <f t="shared" ref="BV438:CE447" si="571">IF(BV$3=0,0,IF(AND(ABS($BI438-BV$3)&gt;PostVertTotTol,ABS($BJ438-BV$3)&gt;PostVertTotTol,ABS($BK438-BV$3)&gt;PostVertTotTol,ABS($BL438-BV$3)&gt;PostVertTotTol,ABS($BM438-BV$3)&gt;PostVertTotTol,ABS($BN438-BV$3)&gt;PostVertTotTol,ABS($BO438-BV$3)&gt;PostVertTotTol,ABS($BP438-BV$3)&gt;PostVertTotTol),0,1))</f>
        <v>0</v>
      </c>
      <c r="BW438" s="1">
        <f t="shared" si="571"/>
        <v>0</v>
      </c>
      <c r="BX438" s="1">
        <f t="shared" si="571"/>
        <v>0</v>
      </c>
      <c r="BY438" s="1">
        <f t="shared" si="571"/>
        <v>0</v>
      </c>
      <c r="BZ438" s="1">
        <f t="shared" si="571"/>
        <v>0</v>
      </c>
      <c r="CA438" s="1">
        <f t="shared" si="571"/>
        <v>0</v>
      </c>
      <c r="CB438" s="1">
        <f t="shared" si="571"/>
        <v>0</v>
      </c>
      <c r="CC438" s="1">
        <f t="shared" si="571"/>
        <v>0</v>
      </c>
      <c r="CD438" s="1">
        <f t="shared" si="571"/>
        <v>0</v>
      </c>
      <c r="CE438" s="1">
        <f t="shared" si="571"/>
        <v>0</v>
      </c>
      <c r="CF438" s="1">
        <f t="shared" ref="CF438:CO447" si="572">IF(CF$3=0,0,IF(AND(ABS($BI438-CF$3)&gt;PostVertTotTol,ABS($BJ438-CF$3)&gt;PostVertTotTol,ABS($BK438-CF$3)&gt;PostVertTotTol,ABS($BL438-CF$3)&gt;PostVertTotTol,ABS($BM438-CF$3)&gt;PostVertTotTol,ABS($BN438-CF$3)&gt;PostVertTotTol,ABS($BO438-CF$3)&gt;PostVertTotTol,ABS($BP438-CF$3)&gt;PostVertTotTol),0,1))</f>
        <v>0</v>
      </c>
      <c r="CG438" s="1">
        <f t="shared" si="572"/>
        <v>0</v>
      </c>
      <c r="CH438" s="1">
        <f t="shared" si="572"/>
        <v>0</v>
      </c>
      <c r="CI438" s="1">
        <f t="shared" si="572"/>
        <v>0</v>
      </c>
      <c r="CJ438" s="1">
        <f t="shared" si="572"/>
        <v>0</v>
      </c>
      <c r="CK438" s="1">
        <f t="shared" si="572"/>
        <v>0</v>
      </c>
      <c r="CL438" s="1">
        <f t="shared" si="572"/>
        <v>0</v>
      </c>
      <c r="CM438" s="1">
        <f t="shared" si="572"/>
        <v>0</v>
      </c>
      <c r="CN438" s="1">
        <f t="shared" si="572"/>
        <v>1</v>
      </c>
      <c r="CO438" s="1">
        <f t="shared" si="572"/>
        <v>0</v>
      </c>
      <c r="CP438" s="1">
        <f t="shared" ref="CP438:CY447" si="573">IF(CP$3=0,0,IF(AND(ABS($BI438-CP$3)&gt;PostVertTotTol,ABS($BJ438-CP$3)&gt;PostVertTotTol,ABS($BK438-CP$3)&gt;PostVertTotTol,ABS($BL438-CP$3)&gt;PostVertTotTol,ABS($BM438-CP$3)&gt;PostVertTotTol,ABS($BN438-CP$3)&gt;PostVertTotTol,ABS($BO438-CP$3)&gt;PostVertTotTol,ABS($BP438-CP$3)&gt;PostVertTotTol),0,1))</f>
        <v>0</v>
      </c>
      <c r="CQ438" s="1">
        <f t="shared" si="573"/>
        <v>0</v>
      </c>
      <c r="CR438" s="1">
        <f t="shared" si="573"/>
        <v>0</v>
      </c>
      <c r="CS438" s="1">
        <f t="shared" si="573"/>
        <v>0</v>
      </c>
      <c r="CT438" s="1">
        <f t="shared" si="573"/>
        <v>1</v>
      </c>
      <c r="CU438" s="1">
        <f t="shared" si="573"/>
        <v>0</v>
      </c>
      <c r="CV438" s="1">
        <f t="shared" si="573"/>
        <v>0</v>
      </c>
      <c r="CW438" s="1">
        <f t="shared" si="573"/>
        <v>0</v>
      </c>
      <c r="CX438" s="1">
        <f t="shared" si="573"/>
        <v>0</v>
      </c>
      <c r="CY438" s="1">
        <f t="shared" si="573"/>
        <v>0</v>
      </c>
      <c r="CZ438" s="1">
        <f t="shared" ref="CZ438:DI447" si="574">IF(CZ$3=0,0,IF(AND(ABS($BI438-CZ$3)&gt;PostVertTotTol,ABS($BJ438-CZ$3)&gt;PostVertTotTol,ABS($BK438-CZ$3)&gt;PostVertTotTol,ABS($BL438-CZ$3)&gt;PostVertTotTol,ABS($BM438-CZ$3)&gt;PostVertTotTol,ABS($BN438-CZ$3)&gt;PostVertTotTol,ABS($BO438-CZ$3)&gt;PostVertTotTol,ABS($BP438-CZ$3)&gt;PostVertTotTol),0,1))</f>
        <v>1</v>
      </c>
      <c r="DA438" s="1">
        <f t="shared" si="574"/>
        <v>0</v>
      </c>
      <c r="DB438" s="1">
        <f t="shared" si="574"/>
        <v>0</v>
      </c>
      <c r="DC438" s="1">
        <f t="shared" si="574"/>
        <v>0</v>
      </c>
      <c r="DD438" s="1">
        <f t="shared" si="574"/>
        <v>0</v>
      </c>
      <c r="DE438" s="1">
        <f t="shared" si="574"/>
        <v>0</v>
      </c>
      <c r="DF438" s="1">
        <f t="shared" si="574"/>
        <v>0</v>
      </c>
      <c r="DG438" s="1">
        <f t="shared" si="574"/>
        <v>0</v>
      </c>
      <c r="DH438" s="1">
        <f t="shared" si="574"/>
        <v>0</v>
      </c>
      <c r="DI438" s="1">
        <f t="shared" si="574"/>
        <v>0</v>
      </c>
      <c r="DJ438" s="1">
        <f t="shared" ref="DJ438:DO447" si="575">IF(DJ$3=0,0,IF(AND(ABS($BI438-DJ$3)&gt;PostVertTotTol,ABS($BJ438-DJ$3)&gt;PostVertTotTol,ABS($BK438-DJ$3)&gt;PostVertTotTol,ABS($BL438-DJ$3)&gt;PostVertTotTol,ABS($BM438-DJ$3)&gt;PostVertTotTol,ABS($BN438-DJ$3)&gt;PostVertTotTol,ABS($BO438-DJ$3)&gt;PostVertTotTol,ABS($BP438-DJ$3)&gt;PostVertTotTol),0,1))</f>
        <v>0</v>
      </c>
      <c r="DK438" s="1">
        <f t="shared" si="575"/>
        <v>0</v>
      </c>
      <c r="DL438" s="1">
        <f t="shared" si="575"/>
        <v>0</v>
      </c>
      <c r="DM438" s="1">
        <f t="shared" si="575"/>
        <v>0</v>
      </c>
      <c r="DN438" s="1">
        <f t="shared" si="575"/>
        <v>0</v>
      </c>
      <c r="DO438" s="1">
        <f t="shared" si="575"/>
        <v>0</v>
      </c>
      <c r="DP438" s="25"/>
      <c r="DS438" s="26"/>
      <c r="DT438" s="26"/>
      <c r="DU438" s="142"/>
      <c r="DV438" s="26"/>
      <c r="DW438" s="48">
        <v>425</v>
      </c>
      <c r="DX438" s="26" t="str">
        <f>IFERROR(INDEX(AT$11:AT$2000,_xlfn.AGGREGATE(15,6,(ROW(AT$11:AT$2000)-ROW(AT$11)+1)/($AU$11:$AU$2000=$DY$8),ROWS(DX$11:DX438))),"")</f>
        <v/>
      </c>
      <c r="DY438" s="4" t="str">
        <f>IFERROR(INDEX(AU$11:AU$2000,_xlfn.AGGREGATE(15,6,(ROW(AU$11:AU$2000)-ROW(AU$11)+1)/($AU$11:$AU$2000=$DY$8),ROWS(DY$11:DY438))),"")</f>
        <v/>
      </c>
      <c r="DZ438" s="26" t="str">
        <f>IFERROR(INDEX(AV$11:AV$2000,_xlfn.AGGREGATE(15,6,(ROW(AV$11:AV$2000)-ROW(AV$11)+1)/($AU$11:$AU$2000=$DY$8),ROWS(DZ$11:DZ438))),"")</f>
        <v/>
      </c>
      <c r="EA438" s="26" t="str">
        <f>IFERROR(INDEX(AW$11:AW$2000,_xlfn.AGGREGATE(15,6,(ROW(AW$11:AW$2000)-ROW(AW$11)+1)/($AU$11:$AU$2000=$DY$8),ROWS(EA$11:EA438))),"")</f>
        <v/>
      </c>
      <c r="EB438" s="26" t="str">
        <f>IFERROR(INDEX(AX$11:AX$2000,_xlfn.AGGREGATE(15,6,(ROW(AX$11:AX$2000)-ROW(AX$11)+1)/($AU$11:$AU$2000=$DY$8),ROWS(EB$11:EB438))),"")</f>
        <v/>
      </c>
      <c r="EC438" s="26" t="str">
        <f>IFERROR(INDEX(AY$11:AY$2000,_xlfn.AGGREGATE(15,6,(ROW(AY$11:AY$2000)-ROW(AY$11)+1)/($AU$11:$AU$2000=$DY$8),ROWS(EC$11:EC438))),"")</f>
        <v/>
      </c>
      <c r="ED438" s="26" t="str">
        <f>IFERROR(INDEX(AZ$11:AZ$2000,_xlfn.AGGREGATE(15,6,(ROW(AZ$11:AZ$2000)-ROW(AZ$11)+1)/($AU$11:$AU$2000=$DY$8),ROWS(ED$11:ED438))),"")</f>
        <v/>
      </c>
      <c r="EE438" s="26" t="str">
        <f>IFERROR(INDEX(BA$11:BA$2000,_xlfn.AGGREGATE(15,6,(ROW(BA$11:BA$2000)-ROW(BA$11)+1)/($AU$11:$AU$2000=$DY$8),ROWS(EE$11:EE438))),"")</f>
        <v/>
      </c>
      <c r="EF438" s="26" t="str">
        <f>IFERROR(INDEX(BB$11:BB$2000,_xlfn.AGGREGATE(15,6,(ROW(BB$11:BB$2000)-ROW(BB$11)+1)/($AU$11:$AU$2000=$DY$8),ROWS(EF$11:EF438))),"")</f>
        <v/>
      </c>
      <c r="EG438" s="26" t="str">
        <f>IFERROR(INDEX(BC$11:BC$2000,_xlfn.AGGREGATE(15,6,(ROW(BC$11:BC$2000)-ROW(BC$11)+1)/($AU$11:$AU$2000=$DY$8),ROWS(EG$11:EG438))),"")</f>
        <v/>
      </c>
      <c r="EH438" s="26" t="str">
        <f>IFERROR(INDEX(BD$11:BD$2000,_xlfn.AGGREGATE(15,6,(ROW(BD$11:BD$2000)-ROW(BD$11)+1)/($AU$11:$AU$2000=$DY$8),ROWS(EH$11:EH438))),"")</f>
        <v/>
      </c>
      <c r="EI438" s="26" t="str">
        <f>IFERROR(INDEX(BE$11:BE$2000,_xlfn.AGGREGATE(15,6,(ROW(BE$11:BE$2000)-ROW(BE$11)+1)/($AU$11:$AU$2000=$DY$8),ROWS(EI$11:EI438))),"")</f>
        <v/>
      </c>
      <c r="EJ438" s="26" t="str">
        <f>IFERROR(INDEX(BF$11:BF$2000,_xlfn.AGGREGATE(15,6,(ROW(BF$11:BF$2000)-ROW(BF$11)+1)/($AU$11:$AU$2000=$DY$8),ROWS(EJ$11:EJ438))),"")</f>
        <v/>
      </c>
      <c r="EK438" s="26" t="str">
        <f>IFERROR(INDEX(BG$11:BG$2000,_xlfn.AGGREGATE(15,6,(ROW(BG$11:BG$2000)-ROW(BG$11)+1)/($AU$11:$AU$2000=$DY$8),ROWS(EK$11:EK438))),"")</f>
        <v/>
      </c>
      <c r="EL438" s="26" t="str">
        <f>IFERROR(INDEX(BH$11:BH$2000,_xlfn.AGGREGATE(15,6,(ROW(BH$11:BH$2000)-ROW(BH$11)+1)/($AU$11:$AU$2000=$DY$8),ROWS(EL$11:EL438))),"")</f>
        <v/>
      </c>
      <c r="EM438" s="26" t="str">
        <f>IFERROR(INDEX(BI$11:BI$2000,_xlfn.AGGREGATE(15,6,(ROW(BI$11:BI$2000)-ROW(BI$11)+1)/($AU$11:$AU$2000=$DY$8),ROWS(EM$11:EM438))),"")</f>
        <v/>
      </c>
      <c r="EN438" s="26" t="str">
        <f>IFERROR(INDEX(BJ$11:BJ$2000,_xlfn.AGGREGATE(15,6,(ROW(BJ$11:BJ$2000)-ROW(BJ$11)+1)/($AU$11:$AU$2000=$DY$8),ROWS(EN$11:EN438))),"")</f>
        <v/>
      </c>
      <c r="EO438" s="26" t="str">
        <f>IFERROR(INDEX(BK$11:BK$2000,_xlfn.AGGREGATE(15,6,(ROW(BK$11:BK$2000)-ROW(BK$11)+1)/($AU$11:$AU$2000=$DY$8),ROWS(EO$11:EO438))),"")</f>
        <v/>
      </c>
      <c r="EP438" s="26" t="str">
        <f>IFERROR(INDEX(BL$11:BL$2000,_xlfn.AGGREGATE(15,6,(ROW(BL$11:BL$2000)-ROW(BL$11)+1)/($AU$11:$AU$2000=$DY$8),ROWS(EP$11:EP438))),"")</f>
        <v/>
      </c>
      <c r="EQ438" s="26" t="str">
        <f>IFERROR(INDEX(BM$11:BM$2000,_xlfn.AGGREGATE(15,6,(ROW(BM$11:BM$2000)-ROW(BM$11)+1)/($AU$11:$AU$2000=$DY$8),ROWS(EQ$11:EQ438))),"")</f>
        <v/>
      </c>
      <c r="ER438" s="26" t="str">
        <f>IFERROR(INDEX(BN$11:BN$2000,_xlfn.AGGREGATE(15,6,(ROW(BN$11:BN$2000)-ROW(BN$11)+1)/($AU$11:$AU$2000=$DY$8),ROWS(ER$11:ER438))),"")</f>
        <v/>
      </c>
      <c r="ES438" s="26" t="str">
        <f>IFERROR(INDEX(BO$11:BO$2000,_xlfn.AGGREGATE(15,6,(ROW(BO$11:BO$2000)-ROW(BO$11)+1)/($AU$11:$AU$2000=$DY$8),ROWS(ES$11:ES438))),"")</f>
        <v/>
      </c>
      <c r="ET438" s="63" t="str">
        <f>IFERROR(INDEX(BP$11:BP$2000,_xlfn.AGGREGATE(15,6,(ROW(BP$11:BP$2000)-ROW(BP$11)+1)/($AU$11:$AU$2000=$DY$8),ROWS(ET$11:ET438))),"")</f>
        <v/>
      </c>
      <c r="EU438" s="25"/>
    </row>
    <row r="439" spans="14:151" x14ac:dyDescent="0.3">
      <c r="N439" s="2"/>
      <c r="O439" s="25"/>
      <c r="P439" s="25"/>
      <c r="Q439" s="25"/>
      <c r="R439" s="25"/>
      <c r="S439" s="25"/>
      <c r="T439" s="25"/>
      <c r="U439" s="25"/>
      <c r="V439" s="2"/>
      <c r="W439" s="2"/>
      <c r="X439" s="2"/>
      <c r="Y439" s="25"/>
      <c r="Z439" s="25"/>
      <c r="AA439" s="25"/>
      <c r="AB439" s="2"/>
      <c r="AC439" s="25"/>
      <c r="AD439" s="25"/>
      <c r="AE439" s="25"/>
      <c r="AF439" s="25"/>
      <c r="AG439" s="25"/>
      <c r="AH439" s="25"/>
      <c r="AI439" s="25"/>
      <c r="AJ439" s="25"/>
      <c r="AK439" s="25"/>
      <c r="AL439" s="25"/>
      <c r="AM439" s="25"/>
      <c r="AN439" s="25"/>
      <c r="AO439" s="25"/>
      <c r="AP439" s="25"/>
      <c r="AQ439" s="25"/>
      <c r="AR439" s="142"/>
      <c r="AS439" s="1">
        <v>12</v>
      </c>
      <c r="AT439" s="25" t="s">
        <v>122</v>
      </c>
      <c r="AU439" s="4" t="str">
        <f t="shared" si="555"/>
        <v>FAIL</v>
      </c>
      <c r="AV439" s="25">
        <v>1</v>
      </c>
      <c r="AW439" s="25">
        <v>2</v>
      </c>
      <c r="AX439" s="26">
        <v>2</v>
      </c>
      <c r="AY439" s="26">
        <v>1</v>
      </c>
      <c r="AZ439" s="26">
        <v>2</v>
      </c>
      <c r="BA439" s="26">
        <v>2</v>
      </c>
      <c r="BB439" s="26">
        <v>1</v>
      </c>
      <c r="BC439" s="25"/>
      <c r="BD439" s="25">
        <f t="shared" si="556"/>
        <v>234</v>
      </c>
      <c r="BE439" s="25">
        <f t="shared" si="556"/>
        <v>246</v>
      </c>
      <c r="BF439" s="25">
        <f t="shared" si="556"/>
        <v>258</v>
      </c>
      <c r="BG439" s="30">
        <f t="shared" si="570"/>
        <v>6</v>
      </c>
      <c r="BH439" s="25"/>
      <c r="BI439" s="138">
        <f t="shared" si="557"/>
        <v>234</v>
      </c>
      <c r="BJ439" s="138">
        <f t="shared" si="558"/>
        <v>480</v>
      </c>
      <c r="BK439" s="138">
        <f t="shared" si="559"/>
        <v>726</v>
      </c>
      <c r="BL439" s="138">
        <f t="shared" si="560"/>
        <v>960</v>
      </c>
      <c r="BM439" s="138">
        <f t="shared" si="561"/>
        <v>1206</v>
      </c>
      <c r="BN439" s="138">
        <f t="shared" si="562"/>
        <v>1452</v>
      </c>
      <c r="BO439" s="138">
        <f t="shared" si="563"/>
        <v>1686</v>
      </c>
      <c r="BP439" s="138">
        <f t="shared" si="564"/>
        <v>0</v>
      </c>
      <c r="BQ439" s="25"/>
      <c r="BR439" s="26" t="str">
        <f t="shared" si="543"/>
        <v>yes3</v>
      </c>
      <c r="BS439" s="26" t="str">
        <f t="shared" si="542"/>
        <v>Int</v>
      </c>
      <c r="BT439" s="25"/>
      <c r="BU439" s="25"/>
      <c r="BV439" s="1">
        <f t="shared" si="571"/>
        <v>0</v>
      </c>
      <c r="BW439" s="1">
        <f t="shared" si="571"/>
        <v>0</v>
      </c>
      <c r="BX439" s="1">
        <f t="shared" si="571"/>
        <v>0</v>
      </c>
      <c r="BY439" s="1">
        <f t="shared" si="571"/>
        <v>0</v>
      </c>
      <c r="BZ439" s="1">
        <f t="shared" si="571"/>
        <v>0</v>
      </c>
      <c r="CA439" s="1">
        <f t="shared" si="571"/>
        <v>0</v>
      </c>
      <c r="CB439" s="1">
        <f t="shared" si="571"/>
        <v>0</v>
      </c>
      <c r="CC439" s="1">
        <f t="shared" si="571"/>
        <v>0</v>
      </c>
      <c r="CD439" s="1">
        <f t="shared" si="571"/>
        <v>0</v>
      </c>
      <c r="CE439" s="1">
        <f t="shared" si="571"/>
        <v>0</v>
      </c>
      <c r="CF439" s="1">
        <f t="shared" si="572"/>
        <v>0</v>
      </c>
      <c r="CG439" s="1">
        <f t="shared" si="572"/>
        <v>0</v>
      </c>
      <c r="CH439" s="1">
        <f t="shared" si="572"/>
        <v>0</v>
      </c>
      <c r="CI439" s="1">
        <f t="shared" si="572"/>
        <v>0</v>
      </c>
      <c r="CJ439" s="1">
        <f t="shared" si="572"/>
        <v>0</v>
      </c>
      <c r="CK439" s="1">
        <f t="shared" si="572"/>
        <v>0</v>
      </c>
      <c r="CL439" s="1">
        <f t="shared" si="572"/>
        <v>0</v>
      </c>
      <c r="CM439" s="1">
        <f t="shared" si="572"/>
        <v>0</v>
      </c>
      <c r="CN439" s="1">
        <f t="shared" si="572"/>
        <v>1</v>
      </c>
      <c r="CO439" s="1">
        <f t="shared" si="572"/>
        <v>0</v>
      </c>
      <c r="CP439" s="1">
        <f t="shared" si="573"/>
        <v>0</v>
      </c>
      <c r="CQ439" s="1">
        <f t="shared" si="573"/>
        <v>0</v>
      </c>
      <c r="CR439" s="1">
        <f t="shared" si="573"/>
        <v>0</v>
      </c>
      <c r="CS439" s="1">
        <f t="shared" si="573"/>
        <v>0</v>
      </c>
      <c r="CT439" s="1">
        <f t="shared" si="573"/>
        <v>1</v>
      </c>
      <c r="CU439" s="1">
        <f t="shared" si="573"/>
        <v>0</v>
      </c>
      <c r="CV439" s="1">
        <f t="shared" si="573"/>
        <v>0</v>
      </c>
      <c r="CW439" s="1">
        <f t="shared" si="573"/>
        <v>0</v>
      </c>
      <c r="CX439" s="1">
        <f t="shared" si="573"/>
        <v>0</v>
      </c>
      <c r="CY439" s="1">
        <f t="shared" si="573"/>
        <v>0</v>
      </c>
      <c r="CZ439" s="1">
        <f t="shared" si="574"/>
        <v>1</v>
      </c>
      <c r="DA439" s="1">
        <f t="shared" si="574"/>
        <v>0</v>
      </c>
      <c r="DB439" s="1">
        <f t="shared" si="574"/>
        <v>0</v>
      </c>
      <c r="DC439" s="1">
        <f t="shared" si="574"/>
        <v>0</v>
      </c>
      <c r="DD439" s="1">
        <f t="shared" si="574"/>
        <v>0</v>
      </c>
      <c r="DE439" s="1">
        <f t="shared" si="574"/>
        <v>0</v>
      </c>
      <c r="DF439" s="1">
        <f t="shared" si="574"/>
        <v>0</v>
      </c>
      <c r="DG439" s="1">
        <f t="shared" si="574"/>
        <v>0</v>
      </c>
      <c r="DH439" s="1">
        <f t="shared" si="574"/>
        <v>0</v>
      </c>
      <c r="DI439" s="1">
        <f t="shared" si="574"/>
        <v>0</v>
      </c>
      <c r="DJ439" s="1">
        <f t="shared" si="575"/>
        <v>0</v>
      </c>
      <c r="DK439" s="1">
        <f t="shared" si="575"/>
        <v>0</v>
      </c>
      <c r="DL439" s="1">
        <f t="shared" si="575"/>
        <v>1</v>
      </c>
      <c r="DM439" s="1">
        <f t="shared" si="575"/>
        <v>0</v>
      </c>
      <c r="DN439" s="1">
        <f t="shared" si="575"/>
        <v>0</v>
      </c>
      <c r="DO439" s="1">
        <f t="shared" si="575"/>
        <v>0</v>
      </c>
      <c r="DP439" s="25"/>
      <c r="DS439" s="26"/>
      <c r="DT439" s="26"/>
      <c r="DU439" s="142"/>
      <c r="DV439" s="26"/>
      <c r="DW439" s="48">
        <v>426</v>
      </c>
      <c r="DX439" s="26" t="str">
        <f>IFERROR(INDEX(AT$11:AT$2000,_xlfn.AGGREGATE(15,6,(ROW(AT$11:AT$2000)-ROW(AT$11)+1)/($AU$11:$AU$2000=$DY$8),ROWS(DX$11:DX439))),"")</f>
        <v/>
      </c>
      <c r="DY439" s="4" t="str">
        <f>IFERROR(INDEX(AU$11:AU$2000,_xlfn.AGGREGATE(15,6,(ROW(AU$11:AU$2000)-ROW(AU$11)+1)/($AU$11:$AU$2000=$DY$8),ROWS(DY$11:DY439))),"")</f>
        <v/>
      </c>
      <c r="DZ439" s="26" t="str">
        <f>IFERROR(INDEX(AV$11:AV$2000,_xlfn.AGGREGATE(15,6,(ROW(AV$11:AV$2000)-ROW(AV$11)+1)/($AU$11:$AU$2000=$DY$8),ROWS(DZ$11:DZ439))),"")</f>
        <v/>
      </c>
      <c r="EA439" s="26" t="str">
        <f>IFERROR(INDEX(AW$11:AW$2000,_xlfn.AGGREGATE(15,6,(ROW(AW$11:AW$2000)-ROW(AW$11)+1)/($AU$11:$AU$2000=$DY$8),ROWS(EA$11:EA439))),"")</f>
        <v/>
      </c>
      <c r="EB439" s="26" t="str">
        <f>IFERROR(INDEX(AX$11:AX$2000,_xlfn.AGGREGATE(15,6,(ROW(AX$11:AX$2000)-ROW(AX$11)+1)/($AU$11:$AU$2000=$DY$8),ROWS(EB$11:EB439))),"")</f>
        <v/>
      </c>
      <c r="EC439" s="26" t="str">
        <f>IFERROR(INDEX(AY$11:AY$2000,_xlfn.AGGREGATE(15,6,(ROW(AY$11:AY$2000)-ROW(AY$11)+1)/($AU$11:$AU$2000=$DY$8),ROWS(EC$11:EC439))),"")</f>
        <v/>
      </c>
      <c r="ED439" s="26" t="str">
        <f>IFERROR(INDEX(AZ$11:AZ$2000,_xlfn.AGGREGATE(15,6,(ROW(AZ$11:AZ$2000)-ROW(AZ$11)+1)/($AU$11:$AU$2000=$DY$8),ROWS(ED$11:ED439))),"")</f>
        <v/>
      </c>
      <c r="EE439" s="26" t="str">
        <f>IFERROR(INDEX(BA$11:BA$2000,_xlfn.AGGREGATE(15,6,(ROW(BA$11:BA$2000)-ROW(BA$11)+1)/($AU$11:$AU$2000=$DY$8),ROWS(EE$11:EE439))),"")</f>
        <v/>
      </c>
      <c r="EF439" s="26" t="str">
        <f>IFERROR(INDEX(BB$11:BB$2000,_xlfn.AGGREGATE(15,6,(ROW(BB$11:BB$2000)-ROW(BB$11)+1)/($AU$11:$AU$2000=$DY$8),ROWS(EF$11:EF439))),"")</f>
        <v/>
      </c>
      <c r="EG439" s="26" t="str">
        <f>IFERROR(INDEX(BC$11:BC$2000,_xlfn.AGGREGATE(15,6,(ROW(BC$11:BC$2000)-ROW(BC$11)+1)/($AU$11:$AU$2000=$DY$8),ROWS(EG$11:EG439))),"")</f>
        <v/>
      </c>
      <c r="EH439" s="26" t="str">
        <f>IFERROR(INDEX(BD$11:BD$2000,_xlfn.AGGREGATE(15,6,(ROW(BD$11:BD$2000)-ROW(BD$11)+1)/($AU$11:$AU$2000=$DY$8),ROWS(EH$11:EH439))),"")</f>
        <v/>
      </c>
      <c r="EI439" s="26" t="str">
        <f>IFERROR(INDEX(BE$11:BE$2000,_xlfn.AGGREGATE(15,6,(ROW(BE$11:BE$2000)-ROW(BE$11)+1)/($AU$11:$AU$2000=$DY$8),ROWS(EI$11:EI439))),"")</f>
        <v/>
      </c>
      <c r="EJ439" s="26" t="str">
        <f>IFERROR(INDEX(BF$11:BF$2000,_xlfn.AGGREGATE(15,6,(ROW(BF$11:BF$2000)-ROW(BF$11)+1)/($AU$11:$AU$2000=$DY$8),ROWS(EJ$11:EJ439))),"")</f>
        <v/>
      </c>
      <c r="EK439" s="26" t="str">
        <f>IFERROR(INDEX(BG$11:BG$2000,_xlfn.AGGREGATE(15,6,(ROW(BG$11:BG$2000)-ROW(BG$11)+1)/($AU$11:$AU$2000=$DY$8),ROWS(EK$11:EK439))),"")</f>
        <v/>
      </c>
      <c r="EL439" s="26" t="str">
        <f>IFERROR(INDEX(BH$11:BH$2000,_xlfn.AGGREGATE(15,6,(ROW(BH$11:BH$2000)-ROW(BH$11)+1)/($AU$11:$AU$2000=$DY$8),ROWS(EL$11:EL439))),"")</f>
        <v/>
      </c>
      <c r="EM439" s="26" t="str">
        <f>IFERROR(INDEX(BI$11:BI$2000,_xlfn.AGGREGATE(15,6,(ROW(BI$11:BI$2000)-ROW(BI$11)+1)/($AU$11:$AU$2000=$DY$8),ROWS(EM$11:EM439))),"")</f>
        <v/>
      </c>
      <c r="EN439" s="26" t="str">
        <f>IFERROR(INDEX(BJ$11:BJ$2000,_xlfn.AGGREGATE(15,6,(ROW(BJ$11:BJ$2000)-ROW(BJ$11)+1)/($AU$11:$AU$2000=$DY$8),ROWS(EN$11:EN439))),"")</f>
        <v/>
      </c>
      <c r="EO439" s="26" t="str">
        <f>IFERROR(INDEX(BK$11:BK$2000,_xlfn.AGGREGATE(15,6,(ROW(BK$11:BK$2000)-ROW(BK$11)+1)/($AU$11:$AU$2000=$DY$8),ROWS(EO$11:EO439))),"")</f>
        <v/>
      </c>
      <c r="EP439" s="26" t="str">
        <f>IFERROR(INDEX(BL$11:BL$2000,_xlfn.AGGREGATE(15,6,(ROW(BL$11:BL$2000)-ROW(BL$11)+1)/($AU$11:$AU$2000=$DY$8),ROWS(EP$11:EP439))),"")</f>
        <v/>
      </c>
      <c r="EQ439" s="26" t="str">
        <f>IFERROR(INDEX(BM$11:BM$2000,_xlfn.AGGREGATE(15,6,(ROW(BM$11:BM$2000)-ROW(BM$11)+1)/($AU$11:$AU$2000=$DY$8),ROWS(EQ$11:EQ439))),"")</f>
        <v/>
      </c>
      <c r="ER439" s="26" t="str">
        <f>IFERROR(INDEX(BN$11:BN$2000,_xlfn.AGGREGATE(15,6,(ROW(BN$11:BN$2000)-ROW(BN$11)+1)/($AU$11:$AU$2000=$DY$8),ROWS(ER$11:ER439))),"")</f>
        <v/>
      </c>
      <c r="ES439" s="26" t="str">
        <f>IFERROR(INDEX(BO$11:BO$2000,_xlfn.AGGREGATE(15,6,(ROW(BO$11:BO$2000)-ROW(BO$11)+1)/($AU$11:$AU$2000=$DY$8),ROWS(ES$11:ES439))),"")</f>
        <v/>
      </c>
      <c r="ET439" s="63" t="str">
        <f>IFERROR(INDEX(BP$11:BP$2000,_xlfn.AGGREGATE(15,6,(ROW(BP$11:BP$2000)-ROW(BP$11)+1)/($AU$11:$AU$2000=$DY$8),ROWS(ET$11:ET439))),"")</f>
        <v/>
      </c>
      <c r="EU439" s="25"/>
    </row>
    <row r="440" spans="14:151" x14ac:dyDescent="0.3">
      <c r="N440" s="2"/>
      <c r="O440" s="25"/>
      <c r="P440" s="25"/>
      <c r="Q440" s="25"/>
      <c r="R440" s="25"/>
      <c r="S440" s="25"/>
      <c r="T440" s="25"/>
      <c r="U440" s="25"/>
      <c r="V440" s="2"/>
      <c r="W440" s="2"/>
      <c r="X440" s="2"/>
      <c r="Y440" s="25"/>
      <c r="Z440" s="25"/>
      <c r="AA440" s="25"/>
      <c r="AB440" s="2"/>
      <c r="AC440" s="25"/>
      <c r="AD440" s="25"/>
      <c r="AE440" s="25"/>
      <c r="AF440" s="25"/>
      <c r="AG440" s="25"/>
      <c r="AH440" s="25"/>
      <c r="AI440" s="25"/>
      <c r="AJ440" s="25"/>
      <c r="AK440" s="25"/>
      <c r="AL440" s="25"/>
      <c r="AM440" s="25"/>
      <c r="AN440" s="25"/>
      <c r="AO440" s="25"/>
      <c r="AP440" s="25"/>
      <c r="AQ440" s="25"/>
      <c r="AR440" s="142"/>
      <c r="AS440" s="1">
        <v>13</v>
      </c>
      <c r="AT440" s="25" t="s">
        <v>122</v>
      </c>
      <c r="AU440" s="4" t="str">
        <f t="shared" si="555"/>
        <v>FAIL</v>
      </c>
      <c r="AV440" s="25">
        <v>1</v>
      </c>
      <c r="AW440" s="25">
        <v>2</v>
      </c>
      <c r="AX440" s="26">
        <v>2</v>
      </c>
      <c r="AY440" s="26">
        <v>1</v>
      </c>
      <c r="AZ440" s="26">
        <v>2</v>
      </c>
      <c r="BA440" s="26">
        <v>2</v>
      </c>
      <c r="BB440" s="26">
        <v>1</v>
      </c>
      <c r="BC440" s="25"/>
      <c r="BD440" s="25">
        <f t="shared" si="556"/>
        <v>233</v>
      </c>
      <c r="BE440" s="25">
        <f t="shared" si="556"/>
        <v>246</v>
      </c>
      <c r="BF440" s="25">
        <f t="shared" si="556"/>
        <v>259</v>
      </c>
      <c r="BG440" s="30">
        <f t="shared" si="570"/>
        <v>6.5</v>
      </c>
      <c r="BH440" s="25"/>
      <c r="BI440" s="138">
        <f t="shared" si="557"/>
        <v>233</v>
      </c>
      <c r="BJ440" s="138">
        <f t="shared" si="558"/>
        <v>479</v>
      </c>
      <c r="BK440" s="138">
        <f t="shared" si="559"/>
        <v>725</v>
      </c>
      <c r="BL440" s="138">
        <f t="shared" si="560"/>
        <v>958</v>
      </c>
      <c r="BM440" s="138">
        <f t="shared" si="561"/>
        <v>1204</v>
      </c>
      <c r="BN440" s="138">
        <f t="shared" si="562"/>
        <v>1450</v>
      </c>
      <c r="BO440" s="138">
        <f t="shared" si="563"/>
        <v>1683</v>
      </c>
      <c r="BP440" s="138">
        <f t="shared" si="564"/>
        <v>0</v>
      </c>
      <c r="BQ440" s="25"/>
      <c r="BR440" s="26" t="str">
        <f t="shared" si="543"/>
        <v>yes3</v>
      </c>
      <c r="BS440" s="26" t="str">
        <f t="shared" si="542"/>
        <v>Int</v>
      </c>
      <c r="BT440" s="25"/>
      <c r="BU440" s="25"/>
      <c r="BV440" s="1">
        <f t="shared" si="571"/>
        <v>0</v>
      </c>
      <c r="BW440" s="1">
        <f t="shared" si="571"/>
        <v>0</v>
      </c>
      <c r="BX440" s="1">
        <f t="shared" si="571"/>
        <v>0</v>
      </c>
      <c r="BY440" s="1">
        <f t="shared" si="571"/>
        <v>0</v>
      </c>
      <c r="BZ440" s="1">
        <f t="shared" si="571"/>
        <v>0</v>
      </c>
      <c r="CA440" s="1">
        <f t="shared" si="571"/>
        <v>0</v>
      </c>
      <c r="CB440" s="1">
        <f t="shared" si="571"/>
        <v>0</v>
      </c>
      <c r="CC440" s="1">
        <f t="shared" si="571"/>
        <v>0</v>
      </c>
      <c r="CD440" s="1">
        <f t="shared" si="571"/>
        <v>0</v>
      </c>
      <c r="CE440" s="1">
        <f t="shared" si="571"/>
        <v>0</v>
      </c>
      <c r="CF440" s="1">
        <f t="shared" si="572"/>
        <v>0</v>
      </c>
      <c r="CG440" s="1">
        <f t="shared" si="572"/>
        <v>0</v>
      </c>
      <c r="CH440" s="1">
        <f t="shared" si="572"/>
        <v>0</v>
      </c>
      <c r="CI440" s="1">
        <f t="shared" si="572"/>
        <v>0</v>
      </c>
      <c r="CJ440" s="1">
        <f t="shared" si="572"/>
        <v>0</v>
      </c>
      <c r="CK440" s="1">
        <f t="shared" si="572"/>
        <v>0</v>
      </c>
      <c r="CL440" s="1">
        <f t="shared" si="572"/>
        <v>0</v>
      </c>
      <c r="CM440" s="1">
        <f t="shared" si="572"/>
        <v>0</v>
      </c>
      <c r="CN440" s="1">
        <f t="shared" si="572"/>
        <v>1</v>
      </c>
      <c r="CO440" s="1">
        <f t="shared" si="572"/>
        <v>0</v>
      </c>
      <c r="CP440" s="1">
        <f t="shared" si="573"/>
        <v>0</v>
      </c>
      <c r="CQ440" s="1">
        <f t="shared" si="573"/>
        <v>0</v>
      </c>
      <c r="CR440" s="1">
        <f t="shared" si="573"/>
        <v>0</v>
      </c>
      <c r="CS440" s="1">
        <f t="shared" si="573"/>
        <v>0</v>
      </c>
      <c r="CT440" s="1">
        <f t="shared" si="573"/>
        <v>0</v>
      </c>
      <c r="CU440" s="1">
        <f t="shared" si="573"/>
        <v>0</v>
      </c>
      <c r="CV440" s="1">
        <f t="shared" si="573"/>
        <v>0</v>
      </c>
      <c r="CW440" s="1">
        <f t="shared" si="573"/>
        <v>0</v>
      </c>
      <c r="CX440" s="1">
        <f t="shared" si="573"/>
        <v>0</v>
      </c>
      <c r="CY440" s="1">
        <f t="shared" si="573"/>
        <v>0</v>
      </c>
      <c r="CZ440" s="1">
        <f t="shared" si="574"/>
        <v>1</v>
      </c>
      <c r="DA440" s="1">
        <f t="shared" si="574"/>
        <v>0</v>
      </c>
      <c r="DB440" s="1">
        <f t="shared" si="574"/>
        <v>0</v>
      </c>
      <c r="DC440" s="1">
        <f t="shared" si="574"/>
        <v>0</v>
      </c>
      <c r="DD440" s="1">
        <f t="shared" si="574"/>
        <v>0</v>
      </c>
      <c r="DE440" s="1">
        <f t="shared" si="574"/>
        <v>0</v>
      </c>
      <c r="DF440" s="1">
        <f t="shared" si="574"/>
        <v>0</v>
      </c>
      <c r="DG440" s="1">
        <f t="shared" si="574"/>
        <v>0</v>
      </c>
      <c r="DH440" s="1">
        <f t="shared" si="574"/>
        <v>0</v>
      </c>
      <c r="DI440" s="1">
        <f t="shared" si="574"/>
        <v>0</v>
      </c>
      <c r="DJ440" s="1">
        <f t="shared" si="575"/>
        <v>0</v>
      </c>
      <c r="DK440" s="1">
        <f t="shared" si="575"/>
        <v>0</v>
      </c>
      <c r="DL440" s="1">
        <f t="shared" si="575"/>
        <v>1</v>
      </c>
      <c r="DM440" s="1">
        <f t="shared" si="575"/>
        <v>0</v>
      </c>
      <c r="DN440" s="1">
        <f t="shared" si="575"/>
        <v>0</v>
      </c>
      <c r="DO440" s="1">
        <f t="shared" si="575"/>
        <v>0</v>
      </c>
      <c r="DP440" s="25"/>
      <c r="DS440" s="26"/>
      <c r="DT440" s="26"/>
      <c r="DU440" s="142"/>
      <c r="DV440" s="26"/>
      <c r="DW440" s="48">
        <v>427</v>
      </c>
      <c r="DX440" s="26" t="str">
        <f>IFERROR(INDEX(AT$11:AT$2000,_xlfn.AGGREGATE(15,6,(ROW(AT$11:AT$2000)-ROW(AT$11)+1)/($AU$11:$AU$2000=$DY$8),ROWS(DX$11:DX440))),"")</f>
        <v/>
      </c>
      <c r="DY440" s="4" t="str">
        <f>IFERROR(INDEX(AU$11:AU$2000,_xlfn.AGGREGATE(15,6,(ROW(AU$11:AU$2000)-ROW(AU$11)+1)/($AU$11:$AU$2000=$DY$8),ROWS(DY$11:DY440))),"")</f>
        <v/>
      </c>
      <c r="DZ440" s="26" t="str">
        <f>IFERROR(INDEX(AV$11:AV$2000,_xlfn.AGGREGATE(15,6,(ROW(AV$11:AV$2000)-ROW(AV$11)+1)/($AU$11:$AU$2000=$DY$8),ROWS(DZ$11:DZ440))),"")</f>
        <v/>
      </c>
      <c r="EA440" s="26" t="str">
        <f>IFERROR(INDEX(AW$11:AW$2000,_xlfn.AGGREGATE(15,6,(ROW(AW$11:AW$2000)-ROW(AW$11)+1)/($AU$11:$AU$2000=$DY$8),ROWS(EA$11:EA440))),"")</f>
        <v/>
      </c>
      <c r="EB440" s="26" t="str">
        <f>IFERROR(INDEX(AX$11:AX$2000,_xlfn.AGGREGATE(15,6,(ROW(AX$11:AX$2000)-ROW(AX$11)+1)/($AU$11:$AU$2000=$DY$8),ROWS(EB$11:EB440))),"")</f>
        <v/>
      </c>
      <c r="EC440" s="26" t="str">
        <f>IFERROR(INDEX(AY$11:AY$2000,_xlfn.AGGREGATE(15,6,(ROW(AY$11:AY$2000)-ROW(AY$11)+1)/($AU$11:$AU$2000=$DY$8),ROWS(EC$11:EC440))),"")</f>
        <v/>
      </c>
      <c r="ED440" s="26" t="str">
        <f>IFERROR(INDEX(AZ$11:AZ$2000,_xlfn.AGGREGATE(15,6,(ROW(AZ$11:AZ$2000)-ROW(AZ$11)+1)/($AU$11:$AU$2000=$DY$8),ROWS(ED$11:ED440))),"")</f>
        <v/>
      </c>
      <c r="EE440" s="26" t="str">
        <f>IFERROR(INDEX(BA$11:BA$2000,_xlfn.AGGREGATE(15,6,(ROW(BA$11:BA$2000)-ROW(BA$11)+1)/($AU$11:$AU$2000=$DY$8),ROWS(EE$11:EE440))),"")</f>
        <v/>
      </c>
      <c r="EF440" s="26" t="str">
        <f>IFERROR(INDEX(BB$11:BB$2000,_xlfn.AGGREGATE(15,6,(ROW(BB$11:BB$2000)-ROW(BB$11)+1)/($AU$11:$AU$2000=$DY$8),ROWS(EF$11:EF440))),"")</f>
        <v/>
      </c>
      <c r="EG440" s="26" t="str">
        <f>IFERROR(INDEX(BC$11:BC$2000,_xlfn.AGGREGATE(15,6,(ROW(BC$11:BC$2000)-ROW(BC$11)+1)/($AU$11:$AU$2000=$DY$8),ROWS(EG$11:EG440))),"")</f>
        <v/>
      </c>
      <c r="EH440" s="26" t="str">
        <f>IFERROR(INDEX(BD$11:BD$2000,_xlfn.AGGREGATE(15,6,(ROW(BD$11:BD$2000)-ROW(BD$11)+1)/($AU$11:$AU$2000=$DY$8),ROWS(EH$11:EH440))),"")</f>
        <v/>
      </c>
      <c r="EI440" s="26" t="str">
        <f>IFERROR(INDEX(BE$11:BE$2000,_xlfn.AGGREGATE(15,6,(ROW(BE$11:BE$2000)-ROW(BE$11)+1)/($AU$11:$AU$2000=$DY$8),ROWS(EI$11:EI440))),"")</f>
        <v/>
      </c>
      <c r="EJ440" s="26" t="str">
        <f>IFERROR(INDEX(BF$11:BF$2000,_xlfn.AGGREGATE(15,6,(ROW(BF$11:BF$2000)-ROW(BF$11)+1)/($AU$11:$AU$2000=$DY$8),ROWS(EJ$11:EJ440))),"")</f>
        <v/>
      </c>
      <c r="EK440" s="26" t="str">
        <f>IFERROR(INDEX(BG$11:BG$2000,_xlfn.AGGREGATE(15,6,(ROW(BG$11:BG$2000)-ROW(BG$11)+1)/($AU$11:$AU$2000=$DY$8),ROWS(EK$11:EK440))),"")</f>
        <v/>
      </c>
      <c r="EL440" s="26" t="str">
        <f>IFERROR(INDEX(BH$11:BH$2000,_xlfn.AGGREGATE(15,6,(ROW(BH$11:BH$2000)-ROW(BH$11)+1)/($AU$11:$AU$2000=$DY$8),ROWS(EL$11:EL440))),"")</f>
        <v/>
      </c>
      <c r="EM440" s="26" t="str">
        <f>IFERROR(INDEX(BI$11:BI$2000,_xlfn.AGGREGATE(15,6,(ROW(BI$11:BI$2000)-ROW(BI$11)+1)/($AU$11:$AU$2000=$DY$8),ROWS(EM$11:EM440))),"")</f>
        <v/>
      </c>
      <c r="EN440" s="26" t="str">
        <f>IFERROR(INDEX(BJ$11:BJ$2000,_xlfn.AGGREGATE(15,6,(ROW(BJ$11:BJ$2000)-ROW(BJ$11)+1)/($AU$11:$AU$2000=$DY$8),ROWS(EN$11:EN440))),"")</f>
        <v/>
      </c>
      <c r="EO440" s="26" t="str">
        <f>IFERROR(INDEX(BK$11:BK$2000,_xlfn.AGGREGATE(15,6,(ROW(BK$11:BK$2000)-ROW(BK$11)+1)/($AU$11:$AU$2000=$DY$8),ROWS(EO$11:EO440))),"")</f>
        <v/>
      </c>
      <c r="EP440" s="26" t="str">
        <f>IFERROR(INDEX(BL$11:BL$2000,_xlfn.AGGREGATE(15,6,(ROW(BL$11:BL$2000)-ROW(BL$11)+1)/($AU$11:$AU$2000=$DY$8),ROWS(EP$11:EP440))),"")</f>
        <v/>
      </c>
      <c r="EQ440" s="26" t="str">
        <f>IFERROR(INDEX(BM$11:BM$2000,_xlfn.AGGREGATE(15,6,(ROW(BM$11:BM$2000)-ROW(BM$11)+1)/($AU$11:$AU$2000=$DY$8),ROWS(EQ$11:EQ440))),"")</f>
        <v/>
      </c>
      <c r="ER440" s="26" t="str">
        <f>IFERROR(INDEX(BN$11:BN$2000,_xlfn.AGGREGATE(15,6,(ROW(BN$11:BN$2000)-ROW(BN$11)+1)/($AU$11:$AU$2000=$DY$8),ROWS(ER$11:ER440))),"")</f>
        <v/>
      </c>
      <c r="ES440" s="26" t="str">
        <f>IFERROR(INDEX(BO$11:BO$2000,_xlfn.AGGREGATE(15,6,(ROW(BO$11:BO$2000)-ROW(BO$11)+1)/($AU$11:$AU$2000=$DY$8),ROWS(ES$11:ES440))),"")</f>
        <v/>
      </c>
      <c r="ET440" s="63" t="str">
        <f>IFERROR(INDEX(BP$11:BP$2000,_xlfn.AGGREGATE(15,6,(ROW(BP$11:BP$2000)-ROW(BP$11)+1)/($AU$11:$AU$2000=$DY$8),ROWS(ET$11:ET440))),"")</f>
        <v/>
      </c>
      <c r="EU440" s="25"/>
    </row>
    <row r="441" spans="14:151" x14ac:dyDescent="0.3">
      <c r="N441" s="2"/>
      <c r="O441" s="25"/>
      <c r="P441" s="25"/>
      <c r="Q441" s="25"/>
      <c r="R441" s="25"/>
      <c r="S441" s="25"/>
      <c r="T441" s="25"/>
      <c r="U441" s="25"/>
      <c r="V441" s="2"/>
      <c r="W441" s="2"/>
      <c r="X441" s="2"/>
      <c r="Y441" s="25"/>
      <c r="Z441" s="25"/>
      <c r="AA441" s="25"/>
      <c r="AB441" s="2"/>
      <c r="AC441" s="25"/>
      <c r="AD441" s="25"/>
      <c r="AE441" s="25"/>
      <c r="AF441" s="25"/>
      <c r="AG441" s="25"/>
      <c r="AH441" s="25"/>
      <c r="AI441" s="25"/>
      <c r="AJ441" s="25"/>
      <c r="AK441" s="25"/>
      <c r="AL441" s="25"/>
      <c r="AM441" s="25"/>
      <c r="AN441" s="25"/>
      <c r="AO441" s="25"/>
      <c r="AP441" s="25"/>
      <c r="AQ441" s="25"/>
      <c r="AR441" s="142"/>
      <c r="AS441" s="1">
        <v>14</v>
      </c>
      <c r="AT441" s="25" t="s">
        <v>122</v>
      </c>
      <c r="AU441" s="4" t="str">
        <f t="shared" si="555"/>
        <v>FAIL</v>
      </c>
      <c r="AV441" s="25">
        <v>1</v>
      </c>
      <c r="AW441" s="25">
        <v>2</v>
      </c>
      <c r="AX441" s="26">
        <v>2</v>
      </c>
      <c r="AY441" s="26">
        <v>1</v>
      </c>
      <c r="AZ441" s="26">
        <v>2</v>
      </c>
      <c r="BA441" s="26">
        <v>2</v>
      </c>
      <c r="BB441" s="26">
        <v>1</v>
      </c>
      <c r="BC441" s="25"/>
      <c r="BD441" s="25">
        <f t="shared" si="556"/>
        <v>232</v>
      </c>
      <c r="BE441" s="25">
        <f t="shared" si="556"/>
        <v>246</v>
      </c>
      <c r="BF441" s="25">
        <f t="shared" si="556"/>
        <v>260</v>
      </c>
      <c r="BG441" s="30">
        <f t="shared" si="570"/>
        <v>7</v>
      </c>
      <c r="BH441" s="25"/>
      <c r="BI441" s="138">
        <f t="shared" si="557"/>
        <v>232</v>
      </c>
      <c r="BJ441" s="138">
        <f t="shared" si="558"/>
        <v>478</v>
      </c>
      <c r="BK441" s="138">
        <f t="shared" si="559"/>
        <v>724</v>
      </c>
      <c r="BL441" s="138">
        <f t="shared" si="560"/>
        <v>956</v>
      </c>
      <c r="BM441" s="138">
        <f t="shared" si="561"/>
        <v>1202</v>
      </c>
      <c r="BN441" s="138">
        <f t="shared" si="562"/>
        <v>1448</v>
      </c>
      <c r="BO441" s="138">
        <f t="shared" si="563"/>
        <v>1680</v>
      </c>
      <c r="BP441" s="138">
        <f t="shared" si="564"/>
        <v>0</v>
      </c>
      <c r="BQ441" s="25"/>
      <c r="BR441" s="26" t="str">
        <f t="shared" si="543"/>
        <v>no</v>
      </c>
      <c r="BS441" s="26" t="str">
        <f t="shared" si="542"/>
        <v>Int</v>
      </c>
      <c r="BT441" s="25"/>
      <c r="BU441" s="25"/>
      <c r="BV441" s="1">
        <f t="shared" si="571"/>
        <v>0</v>
      </c>
      <c r="BW441" s="1">
        <f t="shared" si="571"/>
        <v>0</v>
      </c>
      <c r="BX441" s="1">
        <f t="shared" si="571"/>
        <v>0</v>
      </c>
      <c r="BY441" s="1">
        <f t="shared" si="571"/>
        <v>0</v>
      </c>
      <c r="BZ441" s="1">
        <f t="shared" si="571"/>
        <v>0</v>
      </c>
      <c r="CA441" s="1">
        <f t="shared" si="571"/>
        <v>0</v>
      </c>
      <c r="CB441" s="1">
        <f t="shared" si="571"/>
        <v>0</v>
      </c>
      <c r="CC441" s="1">
        <f t="shared" si="571"/>
        <v>0</v>
      </c>
      <c r="CD441" s="1">
        <f t="shared" si="571"/>
        <v>0</v>
      </c>
      <c r="CE441" s="1">
        <f t="shared" si="571"/>
        <v>0</v>
      </c>
      <c r="CF441" s="1">
        <f t="shared" si="572"/>
        <v>0</v>
      </c>
      <c r="CG441" s="1">
        <f t="shared" si="572"/>
        <v>0</v>
      </c>
      <c r="CH441" s="1">
        <f t="shared" si="572"/>
        <v>0</v>
      </c>
      <c r="CI441" s="1">
        <f t="shared" si="572"/>
        <v>0</v>
      </c>
      <c r="CJ441" s="1">
        <f t="shared" si="572"/>
        <v>0</v>
      </c>
      <c r="CK441" s="1">
        <f t="shared" si="572"/>
        <v>0</v>
      </c>
      <c r="CL441" s="1">
        <f t="shared" si="572"/>
        <v>0</v>
      </c>
      <c r="CM441" s="1">
        <f t="shared" si="572"/>
        <v>0</v>
      </c>
      <c r="CN441" s="1">
        <f t="shared" si="572"/>
        <v>1</v>
      </c>
      <c r="CO441" s="1">
        <f t="shared" si="572"/>
        <v>0</v>
      </c>
      <c r="CP441" s="1">
        <f t="shared" si="573"/>
        <v>0</v>
      </c>
      <c r="CQ441" s="1">
        <f t="shared" si="573"/>
        <v>0</v>
      </c>
      <c r="CR441" s="1">
        <f t="shared" si="573"/>
        <v>0</v>
      </c>
      <c r="CS441" s="1">
        <f t="shared" si="573"/>
        <v>0</v>
      </c>
      <c r="CT441" s="1">
        <f t="shared" si="573"/>
        <v>0</v>
      </c>
      <c r="CU441" s="1">
        <f t="shared" si="573"/>
        <v>0</v>
      </c>
      <c r="CV441" s="1">
        <f t="shared" si="573"/>
        <v>0</v>
      </c>
      <c r="CW441" s="1">
        <f t="shared" si="573"/>
        <v>0</v>
      </c>
      <c r="CX441" s="1">
        <f t="shared" si="573"/>
        <v>0</v>
      </c>
      <c r="CY441" s="1">
        <f t="shared" si="573"/>
        <v>0</v>
      </c>
      <c r="CZ441" s="1">
        <f t="shared" si="574"/>
        <v>1</v>
      </c>
      <c r="DA441" s="1">
        <f t="shared" si="574"/>
        <v>0</v>
      </c>
      <c r="DB441" s="1">
        <f t="shared" si="574"/>
        <v>0</v>
      </c>
      <c r="DC441" s="1">
        <f t="shared" si="574"/>
        <v>0</v>
      </c>
      <c r="DD441" s="1">
        <f t="shared" si="574"/>
        <v>0</v>
      </c>
      <c r="DE441" s="1">
        <f t="shared" si="574"/>
        <v>0</v>
      </c>
      <c r="DF441" s="1">
        <f t="shared" si="574"/>
        <v>1</v>
      </c>
      <c r="DG441" s="1">
        <f t="shared" si="574"/>
        <v>0</v>
      </c>
      <c r="DH441" s="1">
        <f t="shared" si="574"/>
        <v>0</v>
      </c>
      <c r="DI441" s="1">
        <f t="shared" si="574"/>
        <v>0</v>
      </c>
      <c r="DJ441" s="1">
        <f t="shared" si="575"/>
        <v>0</v>
      </c>
      <c r="DK441" s="1">
        <f t="shared" si="575"/>
        <v>0</v>
      </c>
      <c r="DL441" s="1">
        <f t="shared" si="575"/>
        <v>1</v>
      </c>
      <c r="DM441" s="1">
        <f t="shared" si="575"/>
        <v>0</v>
      </c>
      <c r="DN441" s="1">
        <f t="shared" si="575"/>
        <v>0</v>
      </c>
      <c r="DO441" s="1">
        <f t="shared" si="575"/>
        <v>0</v>
      </c>
      <c r="DP441" s="25"/>
      <c r="DS441" s="26"/>
      <c r="DT441" s="26"/>
      <c r="DU441" s="142"/>
      <c r="DV441" s="26"/>
      <c r="DW441" s="48">
        <v>428</v>
      </c>
      <c r="DX441" s="26" t="str">
        <f>IFERROR(INDEX(AT$11:AT$2000,_xlfn.AGGREGATE(15,6,(ROW(AT$11:AT$2000)-ROW(AT$11)+1)/($AU$11:$AU$2000=$DY$8),ROWS(DX$11:DX441))),"")</f>
        <v/>
      </c>
      <c r="DY441" s="4" t="str">
        <f>IFERROR(INDEX(AU$11:AU$2000,_xlfn.AGGREGATE(15,6,(ROW(AU$11:AU$2000)-ROW(AU$11)+1)/($AU$11:$AU$2000=$DY$8),ROWS(DY$11:DY441))),"")</f>
        <v/>
      </c>
      <c r="DZ441" s="26" t="str">
        <f>IFERROR(INDEX(AV$11:AV$2000,_xlfn.AGGREGATE(15,6,(ROW(AV$11:AV$2000)-ROW(AV$11)+1)/($AU$11:$AU$2000=$DY$8),ROWS(DZ$11:DZ441))),"")</f>
        <v/>
      </c>
      <c r="EA441" s="26" t="str">
        <f>IFERROR(INDEX(AW$11:AW$2000,_xlfn.AGGREGATE(15,6,(ROW(AW$11:AW$2000)-ROW(AW$11)+1)/($AU$11:$AU$2000=$DY$8),ROWS(EA$11:EA441))),"")</f>
        <v/>
      </c>
      <c r="EB441" s="26" t="str">
        <f>IFERROR(INDEX(AX$11:AX$2000,_xlfn.AGGREGATE(15,6,(ROW(AX$11:AX$2000)-ROW(AX$11)+1)/($AU$11:$AU$2000=$DY$8),ROWS(EB$11:EB441))),"")</f>
        <v/>
      </c>
      <c r="EC441" s="26" t="str">
        <f>IFERROR(INDEX(AY$11:AY$2000,_xlfn.AGGREGATE(15,6,(ROW(AY$11:AY$2000)-ROW(AY$11)+1)/($AU$11:$AU$2000=$DY$8),ROWS(EC$11:EC441))),"")</f>
        <v/>
      </c>
      <c r="ED441" s="26" t="str">
        <f>IFERROR(INDEX(AZ$11:AZ$2000,_xlfn.AGGREGATE(15,6,(ROW(AZ$11:AZ$2000)-ROW(AZ$11)+1)/($AU$11:$AU$2000=$DY$8),ROWS(ED$11:ED441))),"")</f>
        <v/>
      </c>
      <c r="EE441" s="26" t="str">
        <f>IFERROR(INDEX(BA$11:BA$2000,_xlfn.AGGREGATE(15,6,(ROW(BA$11:BA$2000)-ROW(BA$11)+1)/($AU$11:$AU$2000=$DY$8),ROWS(EE$11:EE441))),"")</f>
        <v/>
      </c>
      <c r="EF441" s="26" t="str">
        <f>IFERROR(INDEX(BB$11:BB$2000,_xlfn.AGGREGATE(15,6,(ROW(BB$11:BB$2000)-ROW(BB$11)+1)/($AU$11:$AU$2000=$DY$8),ROWS(EF$11:EF441))),"")</f>
        <v/>
      </c>
      <c r="EG441" s="26" t="str">
        <f>IFERROR(INDEX(BC$11:BC$2000,_xlfn.AGGREGATE(15,6,(ROW(BC$11:BC$2000)-ROW(BC$11)+1)/($AU$11:$AU$2000=$DY$8),ROWS(EG$11:EG441))),"")</f>
        <v/>
      </c>
      <c r="EH441" s="26" t="str">
        <f>IFERROR(INDEX(BD$11:BD$2000,_xlfn.AGGREGATE(15,6,(ROW(BD$11:BD$2000)-ROW(BD$11)+1)/($AU$11:$AU$2000=$DY$8),ROWS(EH$11:EH441))),"")</f>
        <v/>
      </c>
      <c r="EI441" s="26" t="str">
        <f>IFERROR(INDEX(BE$11:BE$2000,_xlfn.AGGREGATE(15,6,(ROW(BE$11:BE$2000)-ROW(BE$11)+1)/($AU$11:$AU$2000=$DY$8),ROWS(EI$11:EI441))),"")</f>
        <v/>
      </c>
      <c r="EJ441" s="26" t="str">
        <f>IFERROR(INDEX(BF$11:BF$2000,_xlfn.AGGREGATE(15,6,(ROW(BF$11:BF$2000)-ROW(BF$11)+1)/($AU$11:$AU$2000=$DY$8),ROWS(EJ$11:EJ441))),"")</f>
        <v/>
      </c>
      <c r="EK441" s="26" t="str">
        <f>IFERROR(INDEX(BG$11:BG$2000,_xlfn.AGGREGATE(15,6,(ROW(BG$11:BG$2000)-ROW(BG$11)+1)/($AU$11:$AU$2000=$DY$8),ROWS(EK$11:EK441))),"")</f>
        <v/>
      </c>
      <c r="EL441" s="26" t="str">
        <f>IFERROR(INDEX(BH$11:BH$2000,_xlfn.AGGREGATE(15,6,(ROW(BH$11:BH$2000)-ROW(BH$11)+1)/($AU$11:$AU$2000=$DY$8),ROWS(EL$11:EL441))),"")</f>
        <v/>
      </c>
      <c r="EM441" s="26" t="str">
        <f>IFERROR(INDEX(BI$11:BI$2000,_xlfn.AGGREGATE(15,6,(ROW(BI$11:BI$2000)-ROW(BI$11)+1)/($AU$11:$AU$2000=$DY$8),ROWS(EM$11:EM441))),"")</f>
        <v/>
      </c>
      <c r="EN441" s="26" t="str">
        <f>IFERROR(INDEX(BJ$11:BJ$2000,_xlfn.AGGREGATE(15,6,(ROW(BJ$11:BJ$2000)-ROW(BJ$11)+1)/($AU$11:$AU$2000=$DY$8),ROWS(EN$11:EN441))),"")</f>
        <v/>
      </c>
      <c r="EO441" s="26" t="str">
        <f>IFERROR(INDEX(BK$11:BK$2000,_xlfn.AGGREGATE(15,6,(ROW(BK$11:BK$2000)-ROW(BK$11)+1)/($AU$11:$AU$2000=$DY$8),ROWS(EO$11:EO441))),"")</f>
        <v/>
      </c>
      <c r="EP441" s="26" t="str">
        <f>IFERROR(INDEX(BL$11:BL$2000,_xlfn.AGGREGATE(15,6,(ROW(BL$11:BL$2000)-ROW(BL$11)+1)/($AU$11:$AU$2000=$DY$8),ROWS(EP$11:EP441))),"")</f>
        <v/>
      </c>
      <c r="EQ441" s="26" t="str">
        <f>IFERROR(INDEX(BM$11:BM$2000,_xlfn.AGGREGATE(15,6,(ROW(BM$11:BM$2000)-ROW(BM$11)+1)/($AU$11:$AU$2000=$DY$8),ROWS(EQ$11:EQ441))),"")</f>
        <v/>
      </c>
      <c r="ER441" s="26" t="str">
        <f>IFERROR(INDEX(BN$11:BN$2000,_xlfn.AGGREGATE(15,6,(ROW(BN$11:BN$2000)-ROW(BN$11)+1)/($AU$11:$AU$2000=$DY$8),ROWS(ER$11:ER441))),"")</f>
        <v/>
      </c>
      <c r="ES441" s="26" t="str">
        <f>IFERROR(INDEX(BO$11:BO$2000,_xlfn.AGGREGATE(15,6,(ROW(BO$11:BO$2000)-ROW(BO$11)+1)/($AU$11:$AU$2000=$DY$8),ROWS(ES$11:ES441))),"")</f>
        <v/>
      </c>
      <c r="ET441" s="63" t="str">
        <f>IFERROR(INDEX(BP$11:BP$2000,_xlfn.AGGREGATE(15,6,(ROW(BP$11:BP$2000)-ROW(BP$11)+1)/($AU$11:$AU$2000=$DY$8),ROWS(ET$11:ET441))),"")</f>
        <v/>
      </c>
      <c r="EU441" s="25"/>
    </row>
    <row r="442" spans="14:151" x14ac:dyDescent="0.3">
      <c r="N442" s="2"/>
      <c r="O442" s="25"/>
      <c r="P442" s="25"/>
      <c r="Q442" s="25"/>
      <c r="R442" s="25"/>
      <c r="S442" s="25"/>
      <c r="T442" s="25"/>
      <c r="U442" s="25"/>
      <c r="V442" s="2"/>
      <c r="W442" s="2"/>
      <c r="X442" s="2"/>
      <c r="Y442" s="25"/>
      <c r="Z442" s="25"/>
      <c r="AA442" s="25"/>
      <c r="AB442" s="2"/>
      <c r="AC442" s="25"/>
      <c r="AD442" s="25"/>
      <c r="AE442" s="25"/>
      <c r="AF442" s="25"/>
      <c r="AG442" s="25"/>
      <c r="AH442" s="25"/>
      <c r="AI442" s="25"/>
      <c r="AJ442" s="25"/>
      <c r="AK442" s="25"/>
      <c r="AL442" s="25"/>
      <c r="AM442" s="25"/>
      <c r="AN442" s="25"/>
      <c r="AO442" s="25"/>
      <c r="AP442" s="25"/>
      <c r="AQ442" s="25"/>
      <c r="AR442" s="142"/>
      <c r="AS442" s="1">
        <v>15</v>
      </c>
      <c r="AT442" s="25" t="s">
        <v>122</v>
      </c>
      <c r="AU442" s="4" t="str">
        <f t="shared" si="555"/>
        <v>FAIL</v>
      </c>
      <c r="AV442" s="25">
        <v>1</v>
      </c>
      <c r="AW442" s="25">
        <v>2</v>
      </c>
      <c r="AX442" s="26">
        <v>2</v>
      </c>
      <c r="AY442" s="26">
        <v>1</v>
      </c>
      <c r="AZ442" s="26">
        <v>2</v>
      </c>
      <c r="BA442" s="26">
        <v>2</v>
      </c>
      <c r="BB442" s="26">
        <v>1</v>
      </c>
      <c r="BC442" s="25"/>
      <c r="BD442" s="25">
        <f t="shared" si="556"/>
        <v>231</v>
      </c>
      <c r="BE442" s="25">
        <f t="shared" si="556"/>
        <v>246</v>
      </c>
      <c r="BF442" s="25">
        <f t="shared" si="556"/>
        <v>261</v>
      </c>
      <c r="BG442" s="30">
        <f t="shared" si="570"/>
        <v>7.5</v>
      </c>
      <c r="BH442" s="25"/>
      <c r="BI442" s="138">
        <f t="shared" si="557"/>
        <v>231</v>
      </c>
      <c r="BJ442" s="138">
        <f t="shared" si="558"/>
        <v>477</v>
      </c>
      <c r="BK442" s="138">
        <f t="shared" si="559"/>
        <v>723</v>
      </c>
      <c r="BL442" s="138">
        <f t="shared" si="560"/>
        <v>954</v>
      </c>
      <c r="BM442" s="138">
        <f t="shared" si="561"/>
        <v>1200</v>
      </c>
      <c r="BN442" s="138">
        <f t="shared" si="562"/>
        <v>1446</v>
      </c>
      <c r="BO442" s="138">
        <f t="shared" si="563"/>
        <v>1677</v>
      </c>
      <c r="BP442" s="138">
        <f t="shared" si="564"/>
        <v>0</v>
      </c>
      <c r="BQ442" s="25"/>
      <c r="BR442" s="26" t="str">
        <f t="shared" si="543"/>
        <v>no</v>
      </c>
      <c r="BS442" s="26" t="str">
        <f t="shared" si="542"/>
        <v>Int</v>
      </c>
      <c r="BT442" s="25"/>
      <c r="BU442" s="25"/>
      <c r="BV442" s="1">
        <f t="shared" si="571"/>
        <v>0</v>
      </c>
      <c r="BW442" s="1">
        <f t="shared" si="571"/>
        <v>0</v>
      </c>
      <c r="BX442" s="1">
        <f t="shared" si="571"/>
        <v>0</v>
      </c>
      <c r="BY442" s="1">
        <f t="shared" si="571"/>
        <v>0</v>
      </c>
      <c r="BZ442" s="1">
        <f t="shared" si="571"/>
        <v>0</v>
      </c>
      <c r="CA442" s="1">
        <f t="shared" si="571"/>
        <v>0</v>
      </c>
      <c r="CB442" s="1">
        <f t="shared" si="571"/>
        <v>0</v>
      </c>
      <c r="CC442" s="1">
        <f t="shared" si="571"/>
        <v>0</v>
      </c>
      <c r="CD442" s="1">
        <f t="shared" si="571"/>
        <v>0</v>
      </c>
      <c r="CE442" s="1">
        <f t="shared" si="571"/>
        <v>0</v>
      </c>
      <c r="CF442" s="1">
        <f t="shared" si="572"/>
        <v>0</v>
      </c>
      <c r="CG442" s="1">
        <f t="shared" si="572"/>
        <v>0</v>
      </c>
      <c r="CH442" s="1">
        <f t="shared" si="572"/>
        <v>0</v>
      </c>
      <c r="CI442" s="1">
        <f t="shared" si="572"/>
        <v>0</v>
      </c>
      <c r="CJ442" s="1">
        <f t="shared" si="572"/>
        <v>0</v>
      </c>
      <c r="CK442" s="1">
        <f t="shared" si="572"/>
        <v>0</v>
      </c>
      <c r="CL442" s="1">
        <f t="shared" si="572"/>
        <v>0</v>
      </c>
      <c r="CM442" s="1">
        <f t="shared" si="572"/>
        <v>0</v>
      </c>
      <c r="CN442" s="1">
        <f t="shared" si="572"/>
        <v>1</v>
      </c>
      <c r="CO442" s="1">
        <f t="shared" si="572"/>
        <v>0</v>
      </c>
      <c r="CP442" s="1">
        <f t="shared" si="573"/>
        <v>0</v>
      </c>
      <c r="CQ442" s="1">
        <f t="shared" si="573"/>
        <v>0</v>
      </c>
      <c r="CR442" s="1">
        <f t="shared" si="573"/>
        <v>0</v>
      </c>
      <c r="CS442" s="1">
        <f t="shared" si="573"/>
        <v>0</v>
      </c>
      <c r="CT442" s="1">
        <f t="shared" si="573"/>
        <v>0</v>
      </c>
      <c r="CU442" s="1">
        <f t="shared" si="573"/>
        <v>0</v>
      </c>
      <c r="CV442" s="1">
        <f t="shared" si="573"/>
        <v>0</v>
      </c>
      <c r="CW442" s="1">
        <f t="shared" si="573"/>
        <v>0</v>
      </c>
      <c r="CX442" s="1">
        <f t="shared" si="573"/>
        <v>0</v>
      </c>
      <c r="CY442" s="1">
        <f t="shared" si="573"/>
        <v>0</v>
      </c>
      <c r="CZ442" s="1">
        <f t="shared" si="574"/>
        <v>1</v>
      </c>
      <c r="DA442" s="1">
        <f t="shared" si="574"/>
        <v>0</v>
      </c>
      <c r="DB442" s="1">
        <f t="shared" si="574"/>
        <v>0</v>
      </c>
      <c r="DC442" s="1">
        <f t="shared" si="574"/>
        <v>0</v>
      </c>
      <c r="DD442" s="1">
        <f t="shared" si="574"/>
        <v>0</v>
      </c>
      <c r="DE442" s="1">
        <f t="shared" si="574"/>
        <v>0</v>
      </c>
      <c r="DF442" s="1">
        <f t="shared" si="574"/>
        <v>1</v>
      </c>
      <c r="DG442" s="1">
        <f t="shared" si="574"/>
        <v>0</v>
      </c>
      <c r="DH442" s="1">
        <f t="shared" si="574"/>
        <v>0</v>
      </c>
      <c r="DI442" s="1">
        <f t="shared" si="574"/>
        <v>0</v>
      </c>
      <c r="DJ442" s="1">
        <f t="shared" si="575"/>
        <v>0</v>
      </c>
      <c r="DK442" s="1">
        <f t="shared" si="575"/>
        <v>0</v>
      </c>
      <c r="DL442" s="1">
        <f t="shared" si="575"/>
        <v>1</v>
      </c>
      <c r="DM442" s="1">
        <f t="shared" si="575"/>
        <v>0</v>
      </c>
      <c r="DN442" s="1">
        <f t="shared" si="575"/>
        <v>0</v>
      </c>
      <c r="DO442" s="1">
        <f t="shared" si="575"/>
        <v>0</v>
      </c>
      <c r="DP442" s="25"/>
      <c r="DS442" s="26"/>
      <c r="DT442" s="26"/>
      <c r="DU442" s="142"/>
      <c r="DV442" s="26"/>
      <c r="DW442" s="48">
        <v>429</v>
      </c>
      <c r="DX442" s="26" t="str">
        <f>IFERROR(INDEX(AT$11:AT$2000,_xlfn.AGGREGATE(15,6,(ROW(AT$11:AT$2000)-ROW(AT$11)+1)/($AU$11:$AU$2000=$DY$8),ROWS(DX$11:DX442))),"")</f>
        <v/>
      </c>
      <c r="DY442" s="4" t="str">
        <f>IFERROR(INDEX(AU$11:AU$2000,_xlfn.AGGREGATE(15,6,(ROW(AU$11:AU$2000)-ROW(AU$11)+1)/($AU$11:$AU$2000=$DY$8),ROWS(DY$11:DY442))),"")</f>
        <v/>
      </c>
      <c r="DZ442" s="26" t="str">
        <f>IFERROR(INDEX(AV$11:AV$2000,_xlfn.AGGREGATE(15,6,(ROW(AV$11:AV$2000)-ROW(AV$11)+1)/($AU$11:$AU$2000=$DY$8),ROWS(DZ$11:DZ442))),"")</f>
        <v/>
      </c>
      <c r="EA442" s="26" t="str">
        <f>IFERROR(INDEX(AW$11:AW$2000,_xlfn.AGGREGATE(15,6,(ROW(AW$11:AW$2000)-ROW(AW$11)+1)/($AU$11:$AU$2000=$DY$8),ROWS(EA$11:EA442))),"")</f>
        <v/>
      </c>
      <c r="EB442" s="26" t="str">
        <f>IFERROR(INDEX(AX$11:AX$2000,_xlfn.AGGREGATE(15,6,(ROW(AX$11:AX$2000)-ROW(AX$11)+1)/($AU$11:$AU$2000=$DY$8),ROWS(EB$11:EB442))),"")</f>
        <v/>
      </c>
      <c r="EC442" s="26" t="str">
        <f>IFERROR(INDEX(AY$11:AY$2000,_xlfn.AGGREGATE(15,6,(ROW(AY$11:AY$2000)-ROW(AY$11)+1)/($AU$11:$AU$2000=$DY$8),ROWS(EC$11:EC442))),"")</f>
        <v/>
      </c>
      <c r="ED442" s="26" t="str">
        <f>IFERROR(INDEX(AZ$11:AZ$2000,_xlfn.AGGREGATE(15,6,(ROW(AZ$11:AZ$2000)-ROW(AZ$11)+1)/($AU$11:$AU$2000=$DY$8),ROWS(ED$11:ED442))),"")</f>
        <v/>
      </c>
      <c r="EE442" s="26" t="str">
        <f>IFERROR(INDEX(BA$11:BA$2000,_xlfn.AGGREGATE(15,6,(ROW(BA$11:BA$2000)-ROW(BA$11)+1)/($AU$11:$AU$2000=$DY$8),ROWS(EE$11:EE442))),"")</f>
        <v/>
      </c>
      <c r="EF442" s="26" t="str">
        <f>IFERROR(INDEX(BB$11:BB$2000,_xlfn.AGGREGATE(15,6,(ROW(BB$11:BB$2000)-ROW(BB$11)+1)/($AU$11:$AU$2000=$DY$8),ROWS(EF$11:EF442))),"")</f>
        <v/>
      </c>
      <c r="EG442" s="26" t="str">
        <f>IFERROR(INDEX(BC$11:BC$2000,_xlfn.AGGREGATE(15,6,(ROW(BC$11:BC$2000)-ROW(BC$11)+1)/($AU$11:$AU$2000=$DY$8),ROWS(EG$11:EG442))),"")</f>
        <v/>
      </c>
      <c r="EH442" s="26" t="str">
        <f>IFERROR(INDEX(BD$11:BD$2000,_xlfn.AGGREGATE(15,6,(ROW(BD$11:BD$2000)-ROW(BD$11)+1)/($AU$11:$AU$2000=$DY$8),ROWS(EH$11:EH442))),"")</f>
        <v/>
      </c>
      <c r="EI442" s="26" t="str">
        <f>IFERROR(INDEX(BE$11:BE$2000,_xlfn.AGGREGATE(15,6,(ROW(BE$11:BE$2000)-ROW(BE$11)+1)/($AU$11:$AU$2000=$DY$8),ROWS(EI$11:EI442))),"")</f>
        <v/>
      </c>
      <c r="EJ442" s="26" t="str">
        <f>IFERROR(INDEX(BF$11:BF$2000,_xlfn.AGGREGATE(15,6,(ROW(BF$11:BF$2000)-ROW(BF$11)+1)/($AU$11:$AU$2000=$DY$8),ROWS(EJ$11:EJ442))),"")</f>
        <v/>
      </c>
      <c r="EK442" s="26" t="str">
        <f>IFERROR(INDEX(BG$11:BG$2000,_xlfn.AGGREGATE(15,6,(ROW(BG$11:BG$2000)-ROW(BG$11)+1)/($AU$11:$AU$2000=$DY$8),ROWS(EK$11:EK442))),"")</f>
        <v/>
      </c>
      <c r="EL442" s="26" t="str">
        <f>IFERROR(INDEX(BH$11:BH$2000,_xlfn.AGGREGATE(15,6,(ROW(BH$11:BH$2000)-ROW(BH$11)+1)/($AU$11:$AU$2000=$DY$8),ROWS(EL$11:EL442))),"")</f>
        <v/>
      </c>
      <c r="EM442" s="26" t="str">
        <f>IFERROR(INDEX(BI$11:BI$2000,_xlfn.AGGREGATE(15,6,(ROW(BI$11:BI$2000)-ROW(BI$11)+1)/($AU$11:$AU$2000=$DY$8),ROWS(EM$11:EM442))),"")</f>
        <v/>
      </c>
      <c r="EN442" s="26" t="str">
        <f>IFERROR(INDEX(BJ$11:BJ$2000,_xlfn.AGGREGATE(15,6,(ROW(BJ$11:BJ$2000)-ROW(BJ$11)+1)/($AU$11:$AU$2000=$DY$8),ROWS(EN$11:EN442))),"")</f>
        <v/>
      </c>
      <c r="EO442" s="26" t="str">
        <f>IFERROR(INDEX(BK$11:BK$2000,_xlfn.AGGREGATE(15,6,(ROW(BK$11:BK$2000)-ROW(BK$11)+1)/($AU$11:$AU$2000=$DY$8),ROWS(EO$11:EO442))),"")</f>
        <v/>
      </c>
      <c r="EP442" s="26" t="str">
        <f>IFERROR(INDEX(BL$11:BL$2000,_xlfn.AGGREGATE(15,6,(ROW(BL$11:BL$2000)-ROW(BL$11)+1)/($AU$11:$AU$2000=$DY$8),ROWS(EP$11:EP442))),"")</f>
        <v/>
      </c>
      <c r="EQ442" s="26" t="str">
        <f>IFERROR(INDEX(BM$11:BM$2000,_xlfn.AGGREGATE(15,6,(ROW(BM$11:BM$2000)-ROW(BM$11)+1)/($AU$11:$AU$2000=$DY$8),ROWS(EQ$11:EQ442))),"")</f>
        <v/>
      </c>
      <c r="ER442" s="26" t="str">
        <f>IFERROR(INDEX(BN$11:BN$2000,_xlfn.AGGREGATE(15,6,(ROW(BN$11:BN$2000)-ROW(BN$11)+1)/($AU$11:$AU$2000=$DY$8),ROWS(ER$11:ER442))),"")</f>
        <v/>
      </c>
      <c r="ES442" s="26" t="str">
        <f>IFERROR(INDEX(BO$11:BO$2000,_xlfn.AGGREGATE(15,6,(ROW(BO$11:BO$2000)-ROW(BO$11)+1)/($AU$11:$AU$2000=$DY$8),ROWS(ES$11:ES442))),"")</f>
        <v/>
      </c>
      <c r="ET442" s="63" t="str">
        <f>IFERROR(INDEX(BP$11:BP$2000,_xlfn.AGGREGATE(15,6,(ROW(BP$11:BP$2000)-ROW(BP$11)+1)/($AU$11:$AU$2000=$DY$8),ROWS(ET$11:ET442))),"")</f>
        <v/>
      </c>
      <c r="EU442" s="25"/>
    </row>
    <row r="443" spans="14:151" x14ac:dyDescent="0.3">
      <c r="N443" s="2"/>
      <c r="O443" s="25"/>
      <c r="P443" s="25"/>
      <c r="Q443" s="25"/>
      <c r="R443" s="25"/>
      <c r="S443" s="25"/>
      <c r="T443" s="25"/>
      <c r="U443" s="25"/>
      <c r="V443" s="2"/>
      <c r="W443" s="2"/>
      <c r="X443" s="2"/>
      <c r="Y443" s="25"/>
      <c r="Z443" s="25"/>
      <c r="AA443" s="25"/>
      <c r="AB443" s="2"/>
      <c r="AC443" s="25"/>
      <c r="AD443" s="25"/>
      <c r="AE443" s="25"/>
      <c r="AF443" s="25"/>
      <c r="AG443" s="25"/>
      <c r="AH443" s="25"/>
      <c r="AI443" s="25"/>
      <c r="AJ443" s="25"/>
      <c r="AK443" s="25"/>
      <c r="AL443" s="25"/>
      <c r="AM443" s="25"/>
      <c r="AN443" s="25"/>
      <c r="AO443" s="25"/>
      <c r="AP443" s="25"/>
      <c r="AQ443" s="25"/>
      <c r="AR443" s="142"/>
      <c r="AS443" s="1">
        <v>16</v>
      </c>
      <c r="AT443" s="25" t="s">
        <v>122</v>
      </c>
      <c r="AU443" s="4" t="str">
        <f t="shared" si="555"/>
        <v>FAIL</v>
      </c>
      <c r="AV443" s="25">
        <v>1</v>
      </c>
      <c r="AW443" s="25">
        <v>2</v>
      </c>
      <c r="AX443" s="26">
        <v>2</v>
      </c>
      <c r="AY443" s="26">
        <v>1</v>
      </c>
      <c r="AZ443" s="26">
        <v>2</v>
      </c>
      <c r="BA443" s="26">
        <v>2</v>
      </c>
      <c r="BB443" s="26">
        <v>1</v>
      </c>
      <c r="BC443" s="25"/>
      <c r="BD443" s="25">
        <f t="shared" si="556"/>
        <v>230</v>
      </c>
      <c r="BE443" s="25">
        <f t="shared" si="556"/>
        <v>246</v>
      </c>
      <c r="BF443" s="25">
        <f t="shared" si="556"/>
        <v>262</v>
      </c>
      <c r="BG443" s="30">
        <f t="shared" si="570"/>
        <v>8</v>
      </c>
      <c r="BH443" s="25"/>
      <c r="BI443" s="138">
        <f t="shared" si="557"/>
        <v>230</v>
      </c>
      <c r="BJ443" s="138">
        <f t="shared" si="558"/>
        <v>476</v>
      </c>
      <c r="BK443" s="138">
        <f t="shared" si="559"/>
        <v>722</v>
      </c>
      <c r="BL443" s="138">
        <f t="shared" si="560"/>
        <v>952</v>
      </c>
      <c r="BM443" s="138">
        <f t="shared" si="561"/>
        <v>1198</v>
      </c>
      <c r="BN443" s="138">
        <f t="shared" si="562"/>
        <v>1444</v>
      </c>
      <c r="BO443" s="138">
        <f t="shared" si="563"/>
        <v>1674</v>
      </c>
      <c r="BP443" s="138">
        <f t="shared" si="564"/>
        <v>0</v>
      </c>
      <c r="BQ443" s="25"/>
      <c r="BR443" s="26" t="str">
        <f t="shared" si="543"/>
        <v>no</v>
      </c>
      <c r="BS443" s="26" t="str">
        <f t="shared" si="542"/>
        <v>Int</v>
      </c>
      <c r="BT443" s="25"/>
      <c r="BU443" s="25"/>
      <c r="BV443" s="1">
        <f t="shared" si="571"/>
        <v>0</v>
      </c>
      <c r="BW443" s="1">
        <f t="shared" si="571"/>
        <v>0</v>
      </c>
      <c r="BX443" s="1">
        <f t="shared" si="571"/>
        <v>0</v>
      </c>
      <c r="BY443" s="1">
        <f t="shared" si="571"/>
        <v>0</v>
      </c>
      <c r="BZ443" s="1">
        <f t="shared" si="571"/>
        <v>0</v>
      </c>
      <c r="CA443" s="1">
        <f t="shared" si="571"/>
        <v>0</v>
      </c>
      <c r="CB443" s="1">
        <f t="shared" si="571"/>
        <v>0</v>
      </c>
      <c r="CC443" s="1">
        <f t="shared" si="571"/>
        <v>0</v>
      </c>
      <c r="CD443" s="1">
        <f t="shared" si="571"/>
        <v>0</v>
      </c>
      <c r="CE443" s="1">
        <f t="shared" si="571"/>
        <v>0</v>
      </c>
      <c r="CF443" s="1">
        <f t="shared" si="572"/>
        <v>0</v>
      </c>
      <c r="CG443" s="1">
        <f t="shared" si="572"/>
        <v>0</v>
      </c>
      <c r="CH443" s="1">
        <f t="shared" si="572"/>
        <v>0</v>
      </c>
      <c r="CI443" s="1">
        <f t="shared" si="572"/>
        <v>0</v>
      </c>
      <c r="CJ443" s="1">
        <f t="shared" si="572"/>
        <v>0</v>
      </c>
      <c r="CK443" s="1">
        <f t="shared" si="572"/>
        <v>0</v>
      </c>
      <c r="CL443" s="1">
        <f t="shared" si="572"/>
        <v>0</v>
      </c>
      <c r="CM443" s="1">
        <f t="shared" si="572"/>
        <v>0</v>
      </c>
      <c r="CN443" s="1">
        <f t="shared" si="572"/>
        <v>1</v>
      </c>
      <c r="CO443" s="1">
        <f t="shared" si="572"/>
        <v>0</v>
      </c>
      <c r="CP443" s="1">
        <f t="shared" si="573"/>
        <v>0</v>
      </c>
      <c r="CQ443" s="1">
        <f t="shared" si="573"/>
        <v>0</v>
      </c>
      <c r="CR443" s="1">
        <f t="shared" si="573"/>
        <v>0</v>
      </c>
      <c r="CS443" s="1">
        <f t="shared" si="573"/>
        <v>0</v>
      </c>
      <c r="CT443" s="1">
        <f t="shared" si="573"/>
        <v>0</v>
      </c>
      <c r="CU443" s="1">
        <f t="shared" si="573"/>
        <v>0</v>
      </c>
      <c r="CV443" s="1">
        <f t="shared" si="573"/>
        <v>0</v>
      </c>
      <c r="CW443" s="1">
        <f t="shared" si="573"/>
        <v>0</v>
      </c>
      <c r="CX443" s="1">
        <f t="shared" si="573"/>
        <v>0</v>
      </c>
      <c r="CY443" s="1">
        <f t="shared" si="573"/>
        <v>0</v>
      </c>
      <c r="CZ443" s="1">
        <f t="shared" si="574"/>
        <v>1</v>
      </c>
      <c r="DA443" s="1">
        <f t="shared" si="574"/>
        <v>0</v>
      </c>
      <c r="DB443" s="1">
        <f t="shared" si="574"/>
        <v>0</v>
      </c>
      <c r="DC443" s="1">
        <f t="shared" si="574"/>
        <v>0</v>
      </c>
      <c r="DD443" s="1">
        <f t="shared" si="574"/>
        <v>0</v>
      </c>
      <c r="DE443" s="1">
        <f t="shared" si="574"/>
        <v>0</v>
      </c>
      <c r="DF443" s="1">
        <f t="shared" si="574"/>
        <v>1</v>
      </c>
      <c r="DG443" s="1">
        <f t="shared" si="574"/>
        <v>0</v>
      </c>
      <c r="DH443" s="1">
        <f t="shared" si="574"/>
        <v>0</v>
      </c>
      <c r="DI443" s="1">
        <f t="shared" si="574"/>
        <v>0</v>
      </c>
      <c r="DJ443" s="1">
        <f t="shared" si="575"/>
        <v>0</v>
      </c>
      <c r="DK443" s="1">
        <f t="shared" si="575"/>
        <v>0</v>
      </c>
      <c r="DL443" s="1">
        <f t="shared" si="575"/>
        <v>0</v>
      </c>
      <c r="DM443" s="1">
        <f t="shared" si="575"/>
        <v>0</v>
      </c>
      <c r="DN443" s="1">
        <f t="shared" si="575"/>
        <v>0</v>
      </c>
      <c r="DO443" s="1">
        <f t="shared" si="575"/>
        <v>0</v>
      </c>
      <c r="DP443" s="25"/>
      <c r="DS443" s="26"/>
      <c r="DT443" s="26"/>
      <c r="DU443" s="142"/>
      <c r="DV443" s="26"/>
      <c r="DW443" s="48">
        <v>430</v>
      </c>
      <c r="DX443" s="26" t="str">
        <f>IFERROR(INDEX(AT$11:AT$2000,_xlfn.AGGREGATE(15,6,(ROW(AT$11:AT$2000)-ROW(AT$11)+1)/($AU$11:$AU$2000=$DY$8),ROWS(DX$11:DX443))),"")</f>
        <v/>
      </c>
      <c r="DY443" s="4" t="str">
        <f>IFERROR(INDEX(AU$11:AU$2000,_xlfn.AGGREGATE(15,6,(ROW(AU$11:AU$2000)-ROW(AU$11)+1)/($AU$11:$AU$2000=$DY$8),ROWS(DY$11:DY443))),"")</f>
        <v/>
      </c>
      <c r="DZ443" s="26" t="str">
        <f>IFERROR(INDEX(AV$11:AV$2000,_xlfn.AGGREGATE(15,6,(ROW(AV$11:AV$2000)-ROW(AV$11)+1)/($AU$11:$AU$2000=$DY$8),ROWS(DZ$11:DZ443))),"")</f>
        <v/>
      </c>
      <c r="EA443" s="26" t="str">
        <f>IFERROR(INDEX(AW$11:AW$2000,_xlfn.AGGREGATE(15,6,(ROW(AW$11:AW$2000)-ROW(AW$11)+1)/($AU$11:$AU$2000=$DY$8),ROWS(EA$11:EA443))),"")</f>
        <v/>
      </c>
      <c r="EB443" s="26" t="str">
        <f>IFERROR(INDEX(AX$11:AX$2000,_xlfn.AGGREGATE(15,6,(ROW(AX$11:AX$2000)-ROW(AX$11)+1)/($AU$11:$AU$2000=$DY$8),ROWS(EB$11:EB443))),"")</f>
        <v/>
      </c>
      <c r="EC443" s="26" t="str">
        <f>IFERROR(INDEX(AY$11:AY$2000,_xlfn.AGGREGATE(15,6,(ROW(AY$11:AY$2000)-ROW(AY$11)+1)/($AU$11:$AU$2000=$DY$8),ROWS(EC$11:EC443))),"")</f>
        <v/>
      </c>
      <c r="ED443" s="26" t="str">
        <f>IFERROR(INDEX(AZ$11:AZ$2000,_xlfn.AGGREGATE(15,6,(ROW(AZ$11:AZ$2000)-ROW(AZ$11)+1)/($AU$11:$AU$2000=$DY$8),ROWS(ED$11:ED443))),"")</f>
        <v/>
      </c>
      <c r="EE443" s="26" t="str">
        <f>IFERROR(INDEX(BA$11:BA$2000,_xlfn.AGGREGATE(15,6,(ROW(BA$11:BA$2000)-ROW(BA$11)+1)/($AU$11:$AU$2000=$DY$8),ROWS(EE$11:EE443))),"")</f>
        <v/>
      </c>
      <c r="EF443" s="26" t="str">
        <f>IFERROR(INDEX(BB$11:BB$2000,_xlfn.AGGREGATE(15,6,(ROW(BB$11:BB$2000)-ROW(BB$11)+1)/($AU$11:$AU$2000=$DY$8),ROWS(EF$11:EF443))),"")</f>
        <v/>
      </c>
      <c r="EG443" s="26" t="str">
        <f>IFERROR(INDEX(BC$11:BC$2000,_xlfn.AGGREGATE(15,6,(ROW(BC$11:BC$2000)-ROW(BC$11)+1)/($AU$11:$AU$2000=$DY$8),ROWS(EG$11:EG443))),"")</f>
        <v/>
      </c>
      <c r="EH443" s="26" t="str">
        <f>IFERROR(INDEX(BD$11:BD$2000,_xlfn.AGGREGATE(15,6,(ROW(BD$11:BD$2000)-ROW(BD$11)+1)/($AU$11:$AU$2000=$DY$8),ROWS(EH$11:EH443))),"")</f>
        <v/>
      </c>
      <c r="EI443" s="26" t="str">
        <f>IFERROR(INDEX(BE$11:BE$2000,_xlfn.AGGREGATE(15,6,(ROW(BE$11:BE$2000)-ROW(BE$11)+1)/($AU$11:$AU$2000=$DY$8),ROWS(EI$11:EI443))),"")</f>
        <v/>
      </c>
      <c r="EJ443" s="26" t="str">
        <f>IFERROR(INDEX(BF$11:BF$2000,_xlfn.AGGREGATE(15,6,(ROW(BF$11:BF$2000)-ROW(BF$11)+1)/($AU$11:$AU$2000=$DY$8),ROWS(EJ$11:EJ443))),"")</f>
        <v/>
      </c>
      <c r="EK443" s="26" t="str">
        <f>IFERROR(INDEX(BG$11:BG$2000,_xlfn.AGGREGATE(15,6,(ROW(BG$11:BG$2000)-ROW(BG$11)+1)/($AU$11:$AU$2000=$DY$8),ROWS(EK$11:EK443))),"")</f>
        <v/>
      </c>
      <c r="EL443" s="26" t="str">
        <f>IFERROR(INDEX(BH$11:BH$2000,_xlfn.AGGREGATE(15,6,(ROW(BH$11:BH$2000)-ROW(BH$11)+1)/($AU$11:$AU$2000=$DY$8),ROWS(EL$11:EL443))),"")</f>
        <v/>
      </c>
      <c r="EM443" s="26" t="str">
        <f>IFERROR(INDEX(BI$11:BI$2000,_xlfn.AGGREGATE(15,6,(ROW(BI$11:BI$2000)-ROW(BI$11)+1)/($AU$11:$AU$2000=$DY$8),ROWS(EM$11:EM443))),"")</f>
        <v/>
      </c>
      <c r="EN443" s="26" t="str">
        <f>IFERROR(INDEX(BJ$11:BJ$2000,_xlfn.AGGREGATE(15,6,(ROW(BJ$11:BJ$2000)-ROW(BJ$11)+1)/($AU$11:$AU$2000=$DY$8),ROWS(EN$11:EN443))),"")</f>
        <v/>
      </c>
      <c r="EO443" s="26" t="str">
        <f>IFERROR(INDEX(BK$11:BK$2000,_xlfn.AGGREGATE(15,6,(ROW(BK$11:BK$2000)-ROW(BK$11)+1)/($AU$11:$AU$2000=$DY$8),ROWS(EO$11:EO443))),"")</f>
        <v/>
      </c>
      <c r="EP443" s="26" t="str">
        <f>IFERROR(INDEX(BL$11:BL$2000,_xlfn.AGGREGATE(15,6,(ROW(BL$11:BL$2000)-ROW(BL$11)+1)/($AU$11:$AU$2000=$DY$8),ROWS(EP$11:EP443))),"")</f>
        <v/>
      </c>
      <c r="EQ443" s="26" t="str">
        <f>IFERROR(INDEX(BM$11:BM$2000,_xlfn.AGGREGATE(15,6,(ROW(BM$11:BM$2000)-ROW(BM$11)+1)/($AU$11:$AU$2000=$DY$8),ROWS(EQ$11:EQ443))),"")</f>
        <v/>
      </c>
      <c r="ER443" s="26" t="str">
        <f>IFERROR(INDEX(BN$11:BN$2000,_xlfn.AGGREGATE(15,6,(ROW(BN$11:BN$2000)-ROW(BN$11)+1)/($AU$11:$AU$2000=$DY$8),ROWS(ER$11:ER443))),"")</f>
        <v/>
      </c>
      <c r="ES443" s="26" t="str">
        <f>IFERROR(INDEX(BO$11:BO$2000,_xlfn.AGGREGATE(15,6,(ROW(BO$11:BO$2000)-ROW(BO$11)+1)/($AU$11:$AU$2000=$DY$8),ROWS(ES$11:ES443))),"")</f>
        <v/>
      </c>
      <c r="ET443" s="63" t="str">
        <f>IFERROR(INDEX(BP$11:BP$2000,_xlfn.AGGREGATE(15,6,(ROW(BP$11:BP$2000)-ROW(BP$11)+1)/($AU$11:$AU$2000=$DY$8),ROWS(ET$11:ET443))),"")</f>
        <v/>
      </c>
      <c r="EU443" s="25"/>
    </row>
    <row r="444" spans="14:151" x14ac:dyDescent="0.3">
      <c r="N444" s="2"/>
      <c r="O444" s="25"/>
      <c r="P444" s="25"/>
      <c r="Q444" s="25"/>
      <c r="R444" s="25"/>
      <c r="S444" s="25"/>
      <c r="T444" s="25"/>
      <c r="U444" s="25"/>
      <c r="V444" s="2"/>
      <c r="W444" s="2"/>
      <c r="X444" s="2"/>
      <c r="Y444" s="25"/>
      <c r="Z444" s="25"/>
      <c r="AA444" s="25"/>
      <c r="AB444" s="2"/>
      <c r="AC444" s="25"/>
      <c r="AD444" s="25"/>
      <c r="AE444" s="25"/>
      <c r="AF444" s="25"/>
      <c r="AG444" s="25"/>
      <c r="AH444" s="25"/>
      <c r="AI444" s="25"/>
      <c r="AJ444" s="25"/>
      <c r="AK444" s="25"/>
      <c r="AL444" s="25"/>
      <c r="AM444" s="25"/>
      <c r="AN444" s="25"/>
      <c r="AO444" s="25"/>
      <c r="AP444" s="25"/>
      <c r="AQ444" s="25"/>
      <c r="AR444" s="142"/>
      <c r="AS444" s="1">
        <v>17</v>
      </c>
      <c r="AT444" s="25" t="s">
        <v>122</v>
      </c>
      <c r="AU444" s="4" t="str">
        <f t="shared" si="555"/>
        <v>FAIL</v>
      </c>
      <c r="AV444" s="25">
        <v>1</v>
      </c>
      <c r="AW444" s="25">
        <v>2</v>
      </c>
      <c r="AX444" s="26">
        <v>2</v>
      </c>
      <c r="AY444" s="26">
        <v>1</v>
      </c>
      <c r="AZ444" s="26">
        <v>2</v>
      </c>
      <c r="BA444" s="26">
        <v>2</v>
      </c>
      <c r="BB444" s="26">
        <v>1</v>
      </c>
      <c r="BC444" s="25"/>
      <c r="BD444" s="25">
        <f t="shared" si="556"/>
        <v>229</v>
      </c>
      <c r="BE444" s="25">
        <f t="shared" si="556"/>
        <v>246</v>
      </c>
      <c r="BF444" s="25">
        <f t="shared" si="556"/>
        <v>263</v>
      </c>
      <c r="BG444" s="30">
        <f t="shared" si="570"/>
        <v>8.5</v>
      </c>
      <c r="BH444" s="25"/>
      <c r="BI444" s="138">
        <f t="shared" si="557"/>
        <v>229</v>
      </c>
      <c r="BJ444" s="138">
        <f t="shared" si="558"/>
        <v>475</v>
      </c>
      <c r="BK444" s="138">
        <f t="shared" si="559"/>
        <v>721</v>
      </c>
      <c r="BL444" s="138">
        <f t="shared" si="560"/>
        <v>950</v>
      </c>
      <c r="BM444" s="138">
        <f t="shared" si="561"/>
        <v>1196</v>
      </c>
      <c r="BN444" s="138">
        <f t="shared" si="562"/>
        <v>1442</v>
      </c>
      <c r="BO444" s="138">
        <f t="shared" si="563"/>
        <v>1671</v>
      </c>
      <c r="BP444" s="138">
        <f t="shared" si="564"/>
        <v>0</v>
      </c>
      <c r="BQ444" s="25"/>
      <c r="BR444" s="26" t="str">
        <f t="shared" si="543"/>
        <v>no</v>
      </c>
      <c r="BS444" s="26" t="str">
        <f t="shared" si="542"/>
        <v>Int</v>
      </c>
      <c r="BT444" s="25"/>
      <c r="BU444" s="25"/>
      <c r="BV444" s="1">
        <f t="shared" si="571"/>
        <v>0</v>
      </c>
      <c r="BW444" s="1">
        <f t="shared" si="571"/>
        <v>0</v>
      </c>
      <c r="BX444" s="1">
        <f t="shared" si="571"/>
        <v>0</v>
      </c>
      <c r="BY444" s="1">
        <f t="shared" si="571"/>
        <v>0</v>
      </c>
      <c r="BZ444" s="1">
        <f t="shared" si="571"/>
        <v>0</v>
      </c>
      <c r="CA444" s="1">
        <f t="shared" si="571"/>
        <v>0</v>
      </c>
      <c r="CB444" s="1">
        <f t="shared" si="571"/>
        <v>0</v>
      </c>
      <c r="CC444" s="1">
        <f t="shared" si="571"/>
        <v>0</v>
      </c>
      <c r="CD444" s="1">
        <f t="shared" si="571"/>
        <v>0</v>
      </c>
      <c r="CE444" s="1">
        <f t="shared" si="571"/>
        <v>0</v>
      </c>
      <c r="CF444" s="1">
        <f t="shared" si="572"/>
        <v>0</v>
      </c>
      <c r="CG444" s="1">
        <f t="shared" si="572"/>
        <v>0</v>
      </c>
      <c r="CH444" s="1">
        <f t="shared" si="572"/>
        <v>0</v>
      </c>
      <c r="CI444" s="1">
        <f t="shared" si="572"/>
        <v>0</v>
      </c>
      <c r="CJ444" s="1">
        <f t="shared" si="572"/>
        <v>0</v>
      </c>
      <c r="CK444" s="1">
        <f t="shared" si="572"/>
        <v>0</v>
      </c>
      <c r="CL444" s="1">
        <f t="shared" si="572"/>
        <v>0</v>
      </c>
      <c r="CM444" s="1">
        <f t="shared" si="572"/>
        <v>0</v>
      </c>
      <c r="CN444" s="1">
        <f t="shared" si="572"/>
        <v>1</v>
      </c>
      <c r="CO444" s="1">
        <f t="shared" si="572"/>
        <v>0</v>
      </c>
      <c r="CP444" s="1">
        <f t="shared" si="573"/>
        <v>0</v>
      </c>
      <c r="CQ444" s="1">
        <f t="shared" si="573"/>
        <v>0</v>
      </c>
      <c r="CR444" s="1">
        <f t="shared" si="573"/>
        <v>0</v>
      </c>
      <c r="CS444" s="1">
        <f t="shared" si="573"/>
        <v>0</v>
      </c>
      <c r="CT444" s="1">
        <f t="shared" si="573"/>
        <v>0</v>
      </c>
      <c r="CU444" s="1">
        <f t="shared" si="573"/>
        <v>0</v>
      </c>
      <c r="CV444" s="1">
        <f t="shared" si="573"/>
        <v>0</v>
      </c>
      <c r="CW444" s="1">
        <f t="shared" si="573"/>
        <v>0</v>
      </c>
      <c r="CX444" s="1">
        <f t="shared" si="573"/>
        <v>0</v>
      </c>
      <c r="CY444" s="1">
        <f t="shared" si="573"/>
        <v>0</v>
      </c>
      <c r="CZ444" s="1">
        <f t="shared" si="574"/>
        <v>0</v>
      </c>
      <c r="DA444" s="1">
        <f t="shared" si="574"/>
        <v>0</v>
      </c>
      <c r="DB444" s="1">
        <f t="shared" si="574"/>
        <v>0</v>
      </c>
      <c r="DC444" s="1">
        <f t="shared" si="574"/>
        <v>0</v>
      </c>
      <c r="DD444" s="1">
        <f t="shared" si="574"/>
        <v>0</v>
      </c>
      <c r="DE444" s="1">
        <f t="shared" si="574"/>
        <v>0</v>
      </c>
      <c r="DF444" s="1">
        <f t="shared" si="574"/>
        <v>1</v>
      </c>
      <c r="DG444" s="1">
        <f t="shared" si="574"/>
        <v>0</v>
      </c>
      <c r="DH444" s="1">
        <f t="shared" si="574"/>
        <v>0</v>
      </c>
      <c r="DI444" s="1">
        <f t="shared" si="574"/>
        <v>0</v>
      </c>
      <c r="DJ444" s="1">
        <f t="shared" si="575"/>
        <v>0</v>
      </c>
      <c r="DK444" s="1">
        <f t="shared" si="575"/>
        <v>0</v>
      </c>
      <c r="DL444" s="1">
        <f t="shared" si="575"/>
        <v>0</v>
      </c>
      <c r="DM444" s="1">
        <f t="shared" si="575"/>
        <v>0</v>
      </c>
      <c r="DN444" s="1">
        <f t="shared" si="575"/>
        <v>0</v>
      </c>
      <c r="DO444" s="1">
        <f t="shared" si="575"/>
        <v>0</v>
      </c>
      <c r="DP444" s="25"/>
      <c r="DS444" s="26"/>
      <c r="DT444" s="26"/>
      <c r="DU444" s="142"/>
      <c r="DV444" s="26"/>
      <c r="DW444" s="48">
        <v>431</v>
      </c>
      <c r="DX444" s="26" t="str">
        <f>IFERROR(INDEX(AT$11:AT$2000,_xlfn.AGGREGATE(15,6,(ROW(AT$11:AT$2000)-ROW(AT$11)+1)/($AU$11:$AU$2000=$DY$8),ROWS(DX$11:DX444))),"")</f>
        <v/>
      </c>
      <c r="DY444" s="4" t="str">
        <f>IFERROR(INDEX(AU$11:AU$2000,_xlfn.AGGREGATE(15,6,(ROW(AU$11:AU$2000)-ROW(AU$11)+1)/($AU$11:$AU$2000=$DY$8),ROWS(DY$11:DY444))),"")</f>
        <v/>
      </c>
      <c r="DZ444" s="26" t="str">
        <f>IFERROR(INDEX(AV$11:AV$2000,_xlfn.AGGREGATE(15,6,(ROW(AV$11:AV$2000)-ROW(AV$11)+1)/($AU$11:$AU$2000=$DY$8),ROWS(DZ$11:DZ444))),"")</f>
        <v/>
      </c>
      <c r="EA444" s="26" t="str">
        <f>IFERROR(INDEX(AW$11:AW$2000,_xlfn.AGGREGATE(15,6,(ROW(AW$11:AW$2000)-ROW(AW$11)+1)/($AU$11:$AU$2000=$DY$8),ROWS(EA$11:EA444))),"")</f>
        <v/>
      </c>
      <c r="EB444" s="26" t="str">
        <f>IFERROR(INDEX(AX$11:AX$2000,_xlfn.AGGREGATE(15,6,(ROW(AX$11:AX$2000)-ROW(AX$11)+1)/($AU$11:$AU$2000=$DY$8),ROWS(EB$11:EB444))),"")</f>
        <v/>
      </c>
      <c r="EC444" s="26" t="str">
        <f>IFERROR(INDEX(AY$11:AY$2000,_xlfn.AGGREGATE(15,6,(ROW(AY$11:AY$2000)-ROW(AY$11)+1)/($AU$11:$AU$2000=$DY$8),ROWS(EC$11:EC444))),"")</f>
        <v/>
      </c>
      <c r="ED444" s="26" t="str">
        <f>IFERROR(INDEX(AZ$11:AZ$2000,_xlfn.AGGREGATE(15,6,(ROW(AZ$11:AZ$2000)-ROW(AZ$11)+1)/($AU$11:$AU$2000=$DY$8),ROWS(ED$11:ED444))),"")</f>
        <v/>
      </c>
      <c r="EE444" s="26" t="str">
        <f>IFERROR(INDEX(BA$11:BA$2000,_xlfn.AGGREGATE(15,6,(ROW(BA$11:BA$2000)-ROW(BA$11)+1)/($AU$11:$AU$2000=$DY$8),ROWS(EE$11:EE444))),"")</f>
        <v/>
      </c>
      <c r="EF444" s="26" t="str">
        <f>IFERROR(INDEX(BB$11:BB$2000,_xlfn.AGGREGATE(15,6,(ROW(BB$11:BB$2000)-ROW(BB$11)+1)/($AU$11:$AU$2000=$DY$8),ROWS(EF$11:EF444))),"")</f>
        <v/>
      </c>
      <c r="EG444" s="26" t="str">
        <f>IFERROR(INDEX(BC$11:BC$2000,_xlfn.AGGREGATE(15,6,(ROW(BC$11:BC$2000)-ROW(BC$11)+1)/($AU$11:$AU$2000=$DY$8),ROWS(EG$11:EG444))),"")</f>
        <v/>
      </c>
      <c r="EH444" s="26" t="str">
        <f>IFERROR(INDEX(BD$11:BD$2000,_xlfn.AGGREGATE(15,6,(ROW(BD$11:BD$2000)-ROW(BD$11)+1)/($AU$11:$AU$2000=$DY$8),ROWS(EH$11:EH444))),"")</f>
        <v/>
      </c>
      <c r="EI444" s="26" t="str">
        <f>IFERROR(INDEX(BE$11:BE$2000,_xlfn.AGGREGATE(15,6,(ROW(BE$11:BE$2000)-ROW(BE$11)+1)/($AU$11:$AU$2000=$DY$8),ROWS(EI$11:EI444))),"")</f>
        <v/>
      </c>
      <c r="EJ444" s="26" t="str">
        <f>IFERROR(INDEX(BF$11:BF$2000,_xlfn.AGGREGATE(15,6,(ROW(BF$11:BF$2000)-ROW(BF$11)+1)/($AU$11:$AU$2000=$DY$8),ROWS(EJ$11:EJ444))),"")</f>
        <v/>
      </c>
      <c r="EK444" s="26" t="str">
        <f>IFERROR(INDEX(BG$11:BG$2000,_xlfn.AGGREGATE(15,6,(ROW(BG$11:BG$2000)-ROW(BG$11)+1)/($AU$11:$AU$2000=$DY$8),ROWS(EK$11:EK444))),"")</f>
        <v/>
      </c>
      <c r="EL444" s="26" t="str">
        <f>IFERROR(INDEX(BH$11:BH$2000,_xlfn.AGGREGATE(15,6,(ROW(BH$11:BH$2000)-ROW(BH$11)+1)/($AU$11:$AU$2000=$DY$8),ROWS(EL$11:EL444))),"")</f>
        <v/>
      </c>
      <c r="EM444" s="26" t="str">
        <f>IFERROR(INDEX(BI$11:BI$2000,_xlfn.AGGREGATE(15,6,(ROW(BI$11:BI$2000)-ROW(BI$11)+1)/($AU$11:$AU$2000=$DY$8),ROWS(EM$11:EM444))),"")</f>
        <v/>
      </c>
      <c r="EN444" s="26" t="str">
        <f>IFERROR(INDEX(BJ$11:BJ$2000,_xlfn.AGGREGATE(15,6,(ROW(BJ$11:BJ$2000)-ROW(BJ$11)+1)/($AU$11:$AU$2000=$DY$8),ROWS(EN$11:EN444))),"")</f>
        <v/>
      </c>
      <c r="EO444" s="26" t="str">
        <f>IFERROR(INDEX(BK$11:BK$2000,_xlfn.AGGREGATE(15,6,(ROW(BK$11:BK$2000)-ROW(BK$11)+1)/($AU$11:$AU$2000=$DY$8),ROWS(EO$11:EO444))),"")</f>
        <v/>
      </c>
      <c r="EP444" s="26" t="str">
        <f>IFERROR(INDEX(BL$11:BL$2000,_xlfn.AGGREGATE(15,6,(ROW(BL$11:BL$2000)-ROW(BL$11)+1)/($AU$11:$AU$2000=$DY$8),ROWS(EP$11:EP444))),"")</f>
        <v/>
      </c>
      <c r="EQ444" s="26" t="str">
        <f>IFERROR(INDEX(BM$11:BM$2000,_xlfn.AGGREGATE(15,6,(ROW(BM$11:BM$2000)-ROW(BM$11)+1)/($AU$11:$AU$2000=$DY$8),ROWS(EQ$11:EQ444))),"")</f>
        <v/>
      </c>
      <c r="ER444" s="26" t="str">
        <f>IFERROR(INDEX(BN$11:BN$2000,_xlfn.AGGREGATE(15,6,(ROW(BN$11:BN$2000)-ROW(BN$11)+1)/($AU$11:$AU$2000=$DY$8),ROWS(ER$11:ER444))),"")</f>
        <v/>
      </c>
      <c r="ES444" s="26" t="str">
        <f>IFERROR(INDEX(BO$11:BO$2000,_xlfn.AGGREGATE(15,6,(ROW(BO$11:BO$2000)-ROW(BO$11)+1)/($AU$11:$AU$2000=$DY$8),ROWS(ES$11:ES444))),"")</f>
        <v/>
      </c>
      <c r="ET444" s="63" t="str">
        <f>IFERROR(INDEX(BP$11:BP$2000,_xlfn.AGGREGATE(15,6,(ROW(BP$11:BP$2000)-ROW(BP$11)+1)/($AU$11:$AU$2000=$DY$8),ROWS(ET$11:ET444))),"")</f>
        <v/>
      </c>
      <c r="EU444" s="25"/>
    </row>
    <row r="445" spans="14:151" x14ac:dyDescent="0.3">
      <c r="N445" s="2"/>
      <c r="O445" s="25"/>
      <c r="P445" s="25"/>
      <c r="Q445" s="25"/>
      <c r="R445" s="25"/>
      <c r="S445" s="25"/>
      <c r="T445" s="25"/>
      <c r="U445" s="25"/>
      <c r="V445" s="2"/>
      <c r="W445" s="2"/>
      <c r="X445" s="2"/>
      <c r="Y445" s="25"/>
      <c r="Z445" s="25"/>
      <c r="AA445" s="25"/>
      <c r="AB445" s="2"/>
      <c r="AC445" s="25"/>
      <c r="AD445" s="25"/>
      <c r="AE445" s="25"/>
      <c r="AF445" s="25"/>
      <c r="AG445" s="25"/>
      <c r="AH445" s="25"/>
      <c r="AI445" s="25"/>
      <c r="AJ445" s="25"/>
      <c r="AK445" s="25"/>
      <c r="AL445" s="25"/>
      <c r="AM445" s="25"/>
      <c r="AN445" s="25"/>
      <c r="AO445" s="25"/>
      <c r="AP445" s="25"/>
      <c r="AQ445" s="25"/>
      <c r="AR445" s="142"/>
      <c r="AS445" s="1">
        <v>18</v>
      </c>
      <c r="AT445" s="25" t="s">
        <v>122</v>
      </c>
      <c r="AU445" s="4" t="str">
        <f t="shared" si="555"/>
        <v>FAIL</v>
      </c>
      <c r="AV445" s="25">
        <v>1</v>
      </c>
      <c r="AW445" s="25">
        <v>2</v>
      </c>
      <c r="AX445" s="26">
        <v>2</v>
      </c>
      <c r="AY445" s="26">
        <v>1</v>
      </c>
      <c r="AZ445" s="26">
        <v>2</v>
      </c>
      <c r="BA445" s="26">
        <v>2</v>
      </c>
      <c r="BB445" s="26">
        <v>1</v>
      </c>
      <c r="BC445" s="25"/>
      <c r="BD445" s="25">
        <f t="shared" si="556"/>
        <v>228</v>
      </c>
      <c r="BE445" s="25">
        <f t="shared" si="556"/>
        <v>246</v>
      </c>
      <c r="BF445" s="25">
        <f t="shared" si="556"/>
        <v>264</v>
      </c>
      <c r="BG445" s="30">
        <f t="shared" si="570"/>
        <v>9</v>
      </c>
      <c r="BH445" s="25"/>
      <c r="BI445" s="138">
        <f t="shared" si="557"/>
        <v>228</v>
      </c>
      <c r="BJ445" s="138">
        <f t="shared" si="558"/>
        <v>474</v>
      </c>
      <c r="BK445" s="138">
        <f t="shared" si="559"/>
        <v>720</v>
      </c>
      <c r="BL445" s="138">
        <f t="shared" si="560"/>
        <v>948</v>
      </c>
      <c r="BM445" s="138">
        <f t="shared" si="561"/>
        <v>1194</v>
      </c>
      <c r="BN445" s="138">
        <f t="shared" si="562"/>
        <v>1440</v>
      </c>
      <c r="BO445" s="138">
        <f t="shared" si="563"/>
        <v>1668</v>
      </c>
      <c r="BP445" s="138">
        <f t="shared" si="564"/>
        <v>0</v>
      </c>
      <c r="BQ445" s="25"/>
      <c r="BR445" s="26" t="str">
        <f>IF(AND(MAX(BI445:BP445)&gt;$J$24,MAX(BI445:BP445)&lt;$J$25),"yes3",IF(AND(MAX(BI445:BP445)&gt;$J$24,MAX(BI445:BP445)&lt;$J$26),"yes2","no"))</f>
        <v>no</v>
      </c>
      <c r="BS445" s="26" t="str">
        <f t="shared" si="542"/>
        <v>Int</v>
      </c>
      <c r="BT445" s="25"/>
      <c r="BU445" s="25"/>
      <c r="BV445" s="1">
        <f t="shared" si="571"/>
        <v>0</v>
      </c>
      <c r="BW445" s="1">
        <f t="shared" si="571"/>
        <v>0</v>
      </c>
      <c r="BX445" s="1">
        <f t="shared" si="571"/>
        <v>0</v>
      </c>
      <c r="BY445" s="1">
        <f t="shared" si="571"/>
        <v>0</v>
      </c>
      <c r="BZ445" s="1">
        <f t="shared" si="571"/>
        <v>0</v>
      </c>
      <c r="CA445" s="1">
        <f t="shared" si="571"/>
        <v>0</v>
      </c>
      <c r="CB445" s="1">
        <f t="shared" si="571"/>
        <v>0</v>
      </c>
      <c r="CC445" s="1">
        <f t="shared" si="571"/>
        <v>0</v>
      </c>
      <c r="CD445" s="1">
        <f t="shared" si="571"/>
        <v>0</v>
      </c>
      <c r="CE445" s="1">
        <f t="shared" si="571"/>
        <v>0</v>
      </c>
      <c r="CF445" s="1">
        <f t="shared" si="572"/>
        <v>0</v>
      </c>
      <c r="CG445" s="1">
        <f t="shared" si="572"/>
        <v>0</v>
      </c>
      <c r="CH445" s="1">
        <f t="shared" si="572"/>
        <v>0</v>
      </c>
      <c r="CI445" s="1">
        <f t="shared" si="572"/>
        <v>0</v>
      </c>
      <c r="CJ445" s="1">
        <f t="shared" si="572"/>
        <v>0</v>
      </c>
      <c r="CK445" s="1">
        <f t="shared" si="572"/>
        <v>0</v>
      </c>
      <c r="CL445" s="1">
        <f t="shared" si="572"/>
        <v>0</v>
      </c>
      <c r="CM445" s="1">
        <f t="shared" si="572"/>
        <v>0</v>
      </c>
      <c r="CN445" s="1">
        <f t="shared" si="572"/>
        <v>0</v>
      </c>
      <c r="CO445" s="1">
        <f t="shared" si="572"/>
        <v>0</v>
      </c>
      <c r="CP445" s="1">
        <f t="shared" si="573"/>
        <v>0</v>
      </c>
      <c r="CQ445" s="1">
        <f t="shared" si="573"/>
        <v>0</v>
      </c>
      <c r="CR445" s="1">
        <f t="shared" si="573"/>
        <v>0</v>
      </c>
      <c r="CS445" s="1">
        <f t="shared" si="573"/>
        <v>0</v>
      </c>
      <c r="CT445" s="1">
        <f t="shared" si="573"/>
        <v>0</v>
      </c>
      <c r="CU445" s="1">
        <f t="shared" si="573"/>
        <v>0</v>
      </c>
      <c r="CV445" s="1">
        <f t="shared" si="573"/>
        <v>0</v>
      </c>
      <c r="CW445" s="1">
        <f t="shared" si="573"/>
        <v>0</v>
      </c>
      <c r="CX445" s="1">
        <f t="shared" si="573"/>
        <v>0</v>
      </c>
      <c r="CY445" s="1">
        <f t="shared" si="573"/>
        <v>0</v>
      </c>
      <c r="CZ445" s="1">
        <f t="shared" si="574"/>
        <v>0</v>
      </c>
      <c r="DA445" s="1">
        <f t="shared" si="574"/>
        <v>0</v>
      </c>
      <c r="DB445" s="1">
        <f t="shared" si="574"/>
        <v>0</v>
      </c>
      <c r="DC445" s="1">
        <f t="shared" si="574"/>
        <v>0</v>
      </c>
      <c r="DD445" s="1">
        <f t="shared" si="574"/>
        <v>0</v>
      </c>
      <c r="DE445" s="1">
        <f t="shared" si="574"/>
        <v>0</v>
      </c>
      <c r="DF445" s="1">
        <f t="shared" si="574"/>
        <v>1</v>
      </c>
      <c r="DG445" s="1">
        <f t="shared" si="574"/>
        <v>0</v>
      </c>
      <c r="DH445" s="1">
        <f t="shared" si="574"/>
        <v>0</v>
      </c>
      <c r="DI445" s="1">
        <f t="shared" si="574"/>
        <v>0</v>
      </c>
      <c r="DJ445" s="1">
        <f t="shared" si="575"/>
        <v>0</v>
      </c>
      <c r="DK445" s="1">
        <f t="shared" si="575"/>
        <v>0</v>
      </c>
      <c r="DL445" s="1">
        <f t="shared" si="575"/>
        <v>0</v>
      </c>
      <c r="DM445" s="1">
        <f t="shared" si="575"/>
        <v>0</v>
      </c>
      <c r="DN445" s="1">
        <f t="shared" si="575"/>
        <v>0</v>
      </c>
      <c r="DO445" s="1">
        <f t="shared" si="575"/>
        <v>0</v>
      </c>
      <c r="DP445" s="25"/>
      <c r="DS445" s="26"/>
      <c r="DT445" s="26"/>
      <c r="DU445" s="142"/>
      <c r="DV445" s="26"/>
      <c r="DW445" s="48">
        <v>432</v>
      </c>
      <c r="DX445" s="26" t="str">
        <f>IFERROR(INDEX(AT$11:AT$2000,_xlfn.AGGREGATE(15,6,(ROW(AT$11:AT$2000)-ROW(AT$11)+1)/($AU$11:$AU$2000=$DY$8),ROWS(DX$11:DX445))),"")</f>
        <v/>
      </c>
      <c r="DY445" s="4" t="str">
        <f>IFERROR(INDEX(AU$11:AU$2000,_xlfn.AGGREGATE(15,6,(ROW(AU$11:AU$2000)-ROW(AU$11)+1)/($AU$11:$AU$2000=$DY$8),ROWS(DY$11:DY445))),"")</f>
        <v/>
      </c>
      <c r="DZ445" s="26" t="str">
        <f>IFERROR(INDEX(AV$11:AV$2000,_xlfn.AGGREGATE(15,6,(ROW(AV$11:AV$2000)-ROW(AV$11)+1)/($AU$11:$AU$2000=$DY$8),ROWS(DZ$11:DZ445))),"")</f>
        <v/>
      </c>
      <c r="EA445" s="26" t="str">
        <f>IFERROR(INDEX(AW$11:AW$2000,_xlfn.AGGREGATE(15,6,(ROW(AW$11:AW$2000)-ROW(AW$11)+1)/($AU$11:$AU$2000=$DY$8),ROWS(EA$11:EA445))),"")</f>
        <v/>
      </c>
      <c r="EB445" s="26" t="str">
        <f>IFERROR(INDEX(AX$11:AX$2000,_xlfn.AGGREGATE(15,6,(ROW(AX$11:AX$2000)-ROW(AX$11)+1)/($AU$11:$AU$2000=$DY$8),ROWS(EB$11:EB445))),"")</f>
        <v/>
      </c>
      <c r="EC445" s="26" t="str">
        <f>IFERROR(INDEX(AY$11:AY$2000,_xlfn.AGGREGATE(15,6,(ROW(AY$11:AY$2000)-ROW(AY$11)+1)/($AU$11:$AU$2000=$DY$8),ROWS(EC$11:EC445))),"")</f>
        <v/>
      </c>
      <c r="ED445" s="26" t="str">
        <f>IFERROR(INDEX(AZ$11:AZ$2000,_xlfn.AGGREGATE(15,6,(ROW(AZ$11:AZ$2000)-ROW(AZ$11)+1)/($AU$11:$AU$2000=$DY$8),ROWS(ED$11:ED445))),"")</f>
        <v/>
      </c>
      <c r="EE445" s="26" t="str">
        <f>IFERROR(INDEX(BA$11:BA$2000,_xlfn.AGGREGATE(15,6,(ROW(BA$11:BA$2000)-ROW(BA$11)+1)/($AU$11:$AU$2000=$DY$8),ROWS(EE$11:EE445))),"")</f>
        <v/>
      </c>
      <c r="EF445" s="26" t="str">
        <f>IFERROR(INDEX(BB$11:BB$2000,_xlfn.AGGREGATE(15,6,(ROW(BB$11:BB$2000)-ROW(BB$11)+1)/($AU$11:$AU$2000=$DY$8),ROWS(EF$11:EF445))),"")</f>
        <v/>
      </c>
      <c r="EG445" s="26" t="str">
        <f>IFERROR(INDEX(BC$11:BC$2000,_xlfn.AGGREGATE(15,6,(ROW(BC$11:BC$2000)-ROW(BC$11)+1)/($AU$11:$AU$2000=$DY$8),ROWS(EG$11:EG445))),"")</f>
        <v/>
      </c>
      <c r="EH445" s="26" t="str">
        <f>IFERROR(INDEX(BD$11:BD$2000,_xlfn.AGGREGATE(15,6,(ROW(BD$11:BD$2000)-ROW(BD$11)+1)/($AU$11:$AU$2000=$DY$8),ROWS(EH$11:EH445))),"")</f>
        <v/>
      </c>
      <c r="EI445" s="26" t="str">
        <f>IFERROR(INDEX(BE$11:BE$2000,_xlfn.AGGREGATE(15,6,(ROW(BE$11:BE$2000)-ROW(BE$11)+1)/($AU$11:$AU$2000=$DY$8),ROWS(EI$11:EI445))),"")</f>
        <v/>
      </c>
      <c r="EJ445" s="26" t="str">
        <f>IFERROR(INDEX(BF$11:BF$2000,_xlfn.AGGREGATE(15,6,(ROW(BF$11:BF$2000)-ROW(BF$11)+1)/($AU$11:$AU$2000=$DY$8),ROWS(EJ$11:EJ445))),"")</f>
        <v/>
      </c>
      <c r="EK445" s="26" t="str">
        <f>IFERROR(INDEX(BG$11:BG$2000,_xlfn.AGGREGATE(15,6,(ROW(BG$11:BG$2000)-ROW(BG$11)+1)/($AU$11:$AU$2000=$DY$8),ROWS(EK$11:EK445))),"")</f>
        <v/>
      </c>
      <c r="EL445" s="26" t="str">
        <f>IFERROR(INDEX(BH$11:BH$2000,_xlfn.AGGREGATE(15,6,(ROW(BH$11:BH$2000)-ROW(BH$11)+1)/($AU$11:$AU$2000=$DY$8),ROWS(EL$11:EL445))),"")</f>
        <v/>
      </c>
      <c r="EM445" s="26" t="str">
        <f>IFERROR(INDEX(BI$11:BI$2000,_xlfn.AGGREGATE(15,6,(ROW(BI$11:BI$2000)-ROW(BI$11)+1)/($AU$11:$AU$2000=$DY$8),ROWS(EM$11:EM445))),"")</f>
        <v/>
      </c>
      <c r="EN445" s="26" t="str">
        <f>IFERROR(INDEX(BJ$11:BJ$2000,_xlfn.AGGREGATE(15,6,(ROW(BJ$11:BJ$2000)-ROW(BJ$11)+1)/($AU$11:$AU$2000=$DY$8),ROWS(EN$11:EN445))),"")</f>
        <v/>
      </c>
      <c r="EO445" s="26" t="str">
        <f>IFERROR(INDEX(BK$11:BK$2000,_xlfn.AGGREGATE(15,6,(ROW(BK$11:BK$2000)-ROW(BK$11)+1)/($AU$11:$AU$2000=$DY$8),ROWS(EO$11:EO445))),"")</f>
        <v/>
      </c>
      <c r="EP445" s="26" t="str">
        <f>IFERROR(INDEX(BL$11:BL$2000,_xlfn.AGGREGATE(15,6,(ROW(BL$11:BL$2000)-ROW(BL$11)+1)/($AU$11:$AU$2000=$DY$8),ROWS(EP$11:EP445))),"")</f>
        <v/>
      </c>
      <c r="EQ445" s="26" t="str">
        <f>IFERROR(INDEX(BM$11:BM$2000,_xlfn.AGGREGATE(15,6,(ROW(BM$11:BM$2000)-ROW(BM$11)+1)/($AU$11:$AU$2000=$DY$8),ROWS(EQ$11:EQ445))),"")</f>
        <v/>
      </c>
      <c r="ER445" s="26" t="str">
        <f>IFERROR(INDEX(BN$11:BN$2000,_xlfn.AGGREGATE(15,6,(ROW(BN$11:BN$2000)-ROW(BN$11)+1)/($AU$11:$AU$2000=$DY$8),ROWS(ER$11:ER445))),"")</f>
        <v/>
      </c>
      <c r="ES445" s="26" t="str">
        <f>IFERROR(INDEX(BO$11:BO$2000,_xlfn.AGGREGATE(15,6,(ROW(BO$11:BO$2000)-ROW(BO$11)+1)/($AU$11:$AU$2000=$DY$8),ROWS(ES$11:ES445))),"")</f>
        <v/>
      </c>
      <c r="ET445" s="63" t="str">
        <f>IFERROR(INDEX(BP$11:BP$2000,_xlfn.AGGREGATE(15,6,(ROW(BP$11:BP$2000)-ROW(BP$11)+1)/($AU$11:$AU$2000=$DY$8),ROWS(ET$11:ET445))),"")</f>
        <v/>
      </c>
      <c r="EU445" s="25"/>
    </row>
    <row r="446" spans="14:151" x14ac:dyDescent="0.3">
      <c r="N446" s="2"/>
      <c r="O446" s="25"/>
      <c r="P446" s="25"/>
      <c r="Q446" s="25"/>
      <c r="R446" s="25"/>
      <c r="S446" s="25"/>
      <c r="T446" s="25"/>
      <c r="U446" s="25"/>
      <c r="V446" s="2"/>
      <c r="W446" s="2"/>
      <c r="X446" s="2"/>
      <c r="Y446" s="25"/>
      <c r="Z446" s="25"/>
      <c r="AA446" s="25"/>
      <c r="AB446" s="2"/>
      <c r="AC446" s="25"/>
      <c r="AD446" s="25"/>
      <c r="AE446" s="25"/>
      <c r="AF446" s="25"/>
      <c r="AG446" s="25"/>
      <c r="AH446" s="25"/>
      <c r="AI446" s="25"/>
      <c r="AJ446" s="25"/>
      <c r="AK446" s="25"/>
      <c r="AL446" s="25"/>
      <c r="AM446" s="25"/>
      <c r="AN446" s="25"/>
      <c r="AO446" s="25"/>
      <c r="AP446" s="25"/>
      <c r="AQ446" s="25"/>
      <c r="AR446" s="142"/>
      <c r="AS446" s="1">
        <v>19</v>
      </c>
      <c r="AT446" s="25" t="s">
        <v>122</v>
      </c>
      <c r="AU446" s="4" t="str">
        <f t="shared" si="555"/>
        <v>FAIL</v>
      </c>
      <c r="AV446" s="25">
        <v>1</v>
      </c>
      <c r="AW446" s="25">
        <v>2</v>
      </c>
      <c r="AX446" s="26">
        <v>2</v>
      </c>
      <c r="AY446" s="26">
        <v>1</v>
      </c>
      <c r="AZ446" s="26">
        <v>2</v>
      </c>
      <c r="BA446" s="26">
        <v>2</v>
      </c>
      <c r="BB446" s="26">
        <v>1</v>
      </c>
      <c r="BC446" s="25"/>
      <c r="BD446" s="25">
        <f t="shared" si="556"/>
        <v>227</v>
      </c>
      <c r="BE446" s="25">
        <f t="shared" si="556"/>
        <v>246</v>
      </c>
      <c r="BF446" s="25">
        <f t="shared" si="556"/>
        <v>265</v>
      </c>
      <c r="BG446" s="30">
        <f t="shared" si="570"/>
        <v>9.5</v>
      </c>
      <c r="BH446" s="25"/>
      <c r="BI446" s="138">
        <f t="shared" si="557"/>
        <v>227</v>
      </c>
      <c r="BJ446" s="138">
        <f t="shared" si="558"/>
        <v>473</v>
      </c>
      <c r="BK446" s="138">
        <f t="shared" si="559"/>
        <v>719</v>
      </c>
      <c r="BL446" s="138">
        <f t="shared" si="560"/>
        <v>946</v>
      </c>
      <c r="BM446" s="138">
        <f t="shared" si="561"/>
        <v>1192</v>
      </c>
      <c r="BN446" s="138">
        <f t="shared" si="562"/>
        <v>1438</v>
      </c>
      <c r="BO446" s="138">
        <f t="shared" si="563"/>
        <v>1665</v>
      </c>
      <c r="BP446" s="138">
        <f t="shared" si="564"/>
        <v>0</v>
      </c>
      <c r="BQ446" s="25"/>
      <c r="BR446" s="26" t="str">
        <f t="shared" si="543"/>
        <v>no</v>
      </c>
      <c r="BS446" s="26" t="str">
        <f t="shared" si="542"/>
        <v>Int</v>
      </c>
      <c r="BT446" s="25"/>
      <c r="BU446" s="25"/>
      <c r="BV446" s="1">
        <f t="shared" si="571"/>
        <v>0</v>
      </c>
      <c r="BW446" s="1">
        <f t="shared" si="571"/>
        <v>0</v>
      </c>
      <c r="BX446" s="1">
        <f t="shared" si="571"/>
        <v>0</v>
      </c>
      <c r="BY446" s="1">
        <f t="shared" si="571"/>
        <v>0</v>
      </c>
      <c r="BZ446" s="1">
        <f t="shared" si="571"/>
        <v>0</v>
      </c>
      <c r="CA446" s="1">
        <f t="shared" si="571"/>
        <v>0</v>
      </c>
      <c r="CB446" s="1">
        <f t="shared" si="571"/>
        <v>0</v>
      </c>
      <c r="CC446" s="1">
        <f t="shared" si="571"/>
        <v>0</v>
      </c>
      <c r="CD446" s="1">
        <f t="shared" si="571"/>
        <v>0</v>
      </c>
      <c r="CE446" s="1">
        <f t="shared" si="571"/>
        <v>0</v>
      </c>
      <c r="CF446" s="1">
        <f t="shared" si="572"/>
        <v>0</v>
      </c>
      <c r="CG446" s="1">
        <f t="shared" si="572"/>
        <v>0</v>
      </c>
      <c r="CH446" s="1">
        <f t="shared" si="572"/>
        <v>0</v>
      </c>
      <c r="CI446" s="1">
        <f t="shared" si="572"/>
        <v>0</v>
      </c>
      <c r="CJ446" s="1">
        <f t="shared" si="572"/>
        <v>0</v>
      </c>
      <c r="CK446" s="1">
        <f t="shared" si="572"/>
        <v>0</v>
      </c>
      <c r="CL446" s="1">
        <f t="shared" si="572"/>
        <v>0</v>
      </c>
      <c r="CM446" s="1">
        <f t="shared" si="572"/>
        <v>0</v>
      </c>
      <c r="CN446" s="1">
        <f t="shared" si="572"/>
        <v>0</v>
      </c>
      <c r="CO446" s="1">
        <f t="shared" si="572"/>
        <v>0</v>
      </c>
      <c r="CP446" s="1">
        <f t="shared" si="573"/>
        <v>0</v>
      </c>
      <c r="CQ446" s="1">
        <f t="shared" si="573"/>
        <v>0</v>
      </c>
      <c r="CR446" s="1">
        <f t="shared" si="573"/>
        <v>0</v>
      </c>
      <c r="CS446" s="1">
        <f t="shared" si="573"/>
        <v>0</v>
      </c>
      <c r="CT446" s="1">
        <f t="shared" si="573"/>
        <v>0</v>
      </c>
      <c r="CU446" s="1">
        <f t="shared" si="573"/>
        <v>0</v>
      </c>
      <c r="CV446" s="1">
        <f t="shared" si="573"/>
        <v>0</v>
      </c>
      <c r="CW446" s="1">
        <f t="shared" si="573"/>
        <v>0</v>
      </c>
      <c r="CX446" s="1">
        <f t="shared" si="573"/>
        <v>0</v>
      </c>
      <c r="CY446" s="1">
        <f t="shared" si="573"/>
        <v>0</v>
      </c>
      <c r="CZ446" s="1">
        <f t="shared" si="574"/>
        <v>0</v>
      </c>
      <c r="DA446" s="1">
        <f t="shared" si="574"/>
        <v>0</v>
      </c>
      <c r="DB446" s="1">
        <f t="shared" si="574"/>
        <v>0</v>
      </c>
      <c r="DC446" s="1">
        <f t="shared" si="574"/>
        <v>0</v>
      </c>
      <c r="DD446" s="1">
        <f t="shared" si="574"/>
        <v>0</v>
      </c>
      <c r="DE446" s="1">
        <f t="shared" si="574"/>
        <v>0</v>
      </c>
      <c r="DF446" s="1">
        <f t="shared" si="574"/>
        <v>1</v>
      </c>
      <c r="DG446" s="1">
        <f t="shared" si="574"/>
        <v>0</v>
      </c>
      <c r="DH446" s="1">
        <f t="shared" si="574"/>
        <v>0</v>
      </c>
      <c r="DI446" s="1">
        <f t="shared" si="574"/>
        <v>0</v>
      </c>
      <c r="DJ446" s="1">
        <f t="shared" si="575"/>
        <v>0</v>
      </c>
      <c r="DK446" s="1">
        <f t="shared" si="575"/>
        <v>0</v>
      </c>
      <c r="DL446" s="1">
        <f t="shared" si="575"/>
        <v>0</v>
      </c>
      <c r="DM446" s="1">
        <f t="shared" si="575"/>
        <v>0</v>
      </c>
      <c r="DN446" s="1">
        <f t="shared" si="575"/>
        <v>0</v>
      </c>
      <c r="DO446" s="1">
        <f t="shared" si="575"/>
        <v>0</v>
      </c>
      <c r="DP446" s="25"/>
      <c r="DS446" s="26"/>
      <c r="DT446" s="26"/>
      <c r="DU446" s="142"/>
      <c r="DV446" s="26"/>
      <c r="DW446" s="48">
        <v>433</v>
      </c>
      <c r="DX446" s="26" t="str">
        <f>IFERROR(INDEX(AT$11:AT$2000,_xlfn.AGGREGATE(15,6,(ROW(AT$11:AT$2000)-ROW(AT$11)+1)/($AU$11:$AU$2000=$DY$8),ROWS(DX$11:DX446))),"")</f>
        <v/>
      </c>
      <c r="DY446" s="4" t="str">
        <f>IFERROR(INDEX(AU$11:AU$2000,_xlfn.AGGREGATE(15,6,(ROW(AU$11:AU$2000)-ROW(AU$11)+1)/($AU$11:$AU$2000=$DY$8),ROWS(DY$11:DY446))),"")</f>
        <v/>
      </c>
      <c r="DZ446" s="26" t="str">
        <f>IFERROR(INDEX(AV$11:AV$2000,_xlfn.AGGREGATE(15,6,(ROW(AV$11:AV$2000)-ROW(AV$11)+1)/($AU$11:$AU$2000=$DY$8),ROWS(DZ$11:DZ446))),"")</f>
        <v/>
      </c>
      <c r="EA446" s="26" t="str">
        <f>IFERROR(INDEX(AW$11:AW$2000,_xlfn.AGGREGATE(15,6,(ROW(AW$11:AW$2000)-ROW(AW$11)+1)/($AU$11:$AU$2000=$DY$8),ROWS(EA$11:EA446))),"")</f>
        <v/>
      </c>
      <c r="EB446" s="26" t="str">
        <f>IFERROR(INDEX(AX$11:AX$2000,_xlfn.AGGREGATE(15,6,(ROW(AX$11:AX$2000)-ROW(AX$11)+1)/($AU$11:$AU$2000=$DY$8),ROWS(EB$11:EB446))),"")</f>
        <v/>
      </c>
      <c r="EC446" s="26" t="str">
        <f>IFERROR(INDEX(AY$11:AY$2000,_xlfn.AGGREGATE(15,6,(ROW(AY$11:AY$2000)-ROW(AY$11)+1)/($AU$11:$AU$2000=$DY$8),ROWS(EC$11:EC446))),"")</f>
        <v/>
      </c>
      <c r="ED446" s="26" t="str">
        <f>IFERROR(INDEX(AZ$11:AZ$2000,_xlfn.AGGREGATE(15,6,(ROW(AZ$11:AZ$2000)-ROW(AZ$11)+1)/($AU$11:$AU$2000=$DY$8),ROWS(ED$11:ED446))),"")</f>
        <v/>
      </c>
      <c r="EE446" s="26" t="str">
        <f>IFERROR(INDEX(BA$11:BA$2000,_xlfn.AGGREGATE(15,6,(ROW(BA$11:BA$2000)-ROW(BA$11)+1)/($AU$11:$AU$2000=$DY$8),ROWS(EE$11:EE446))),"")</f>
        <v/>
      </c>
      <c r="EF446" s="26" t="str">
        <f>IFERROR(INDEX(BB$11:BB$2000,_xlfn.AGGREGATE(15,6,(ROW(BB$11:BB$2000)-ROW(BB$11)+1)/($AU$11:$AU$2000=$DY$8),ROWS(EF$11:EF446))),"")</f>
        <v/>
      </c>
      <c r="EG446" s="26" t="str">
        <f>IFERROR(INDEX(BC$11:BC$2000,_xlfn.AGGREGATE(15,6,(ROW(BC$11:BC$2000)-ROW(BC$11)+1)/($AU$11:$AU$2000=$DY$8),ROWS(EG$11:EG446))),"")</f>
        <v/>
      </c>
      <c r="EH446" s="26" t="str">
        <f>IFERROR(INDEX(BD$11:BD$2000,_xlfn.AGGREGATE(15,6,(ROW(BD$11:BD$2000)-ROW(BD$11)+1)/($AU$11:$AU$2000=$DY$8),ROWS(EH$11:EH446))),"")</f>
        <v/>
      </c>
      <c r="EI446" s="26" t="str">
        <f>IFERROR(INDEX(BE$11:BE$2000,_xlfn.AGGREGATE(15,6,(ROW(BE$11:BE$2000)-ROW(BE$11)+1)/($AU$11:$AU$2000=$DY$8),ROWS(EI$11:EI446))),"")</f>
        <v/>
      </c>
      <c r="EJ446" s="26" t="str">
        <f>IFERROR(INDEX(BF$11:BF$2000,_xlfn.AGGREGATE(15,6,(ROW(BF$11:BF$2000)-ROW(BF$11)+1)/($AU$11:$AU$2000=$DY$8),ROWS(EJ$11:EJ446))),"")</f>
        <v/>
      </c>
      <c r="EK446" s="26" t="str">
        <f>IFERROR(INDEX(BG$11:BG$2000,_xlfn.AGGREGATE(15,6,(ROW(BG$11:BG$2000)-ROW(BG$11)+1)/($AU$11:$AU$2000=$DY$8),ROWS(EK$11:EK446))),"")</f>
        <v/>
      </c>
      <c r="EL446" s="26" t="str">
        <f>IFERROR(INDEX(BH$11:BH$2000,_xlfn.AGGREGATE(15,6,(ROW(BH$11:BH$2000)-ROW(BH$11)+1)/($AU$11:$AU$2000=$DY$8),ROWS(EL$11:EL446))),"")</f>
        <v/>
      </c>
      <c r="EM446" s="26" t="str">
        <f>IFERROR(INDEX(BI$11:BI$2000,_xlfn.AGGREGATE(15,6,(ROW(BI$11:BI$2000)-ROW(BI$11)+1)/($AU$11:$AU$2000=$DY$8),ROWS(EM$11:EM446))),"")</f>
        <v/>
      </c>
      <c r="EN446" s="26" t="str">
        <f>IFERROR(INDEX(BJ$11:BJ$2000,_xlfn.AGGREGATE(15,6,(ROW(BJ$11:BJ$2000)-ROW(BJ$11)+1)/($AU$11:$AU$2000=$DY$8),ROWS(EN$11:EN446))),"")</f>
        <v/>
      </c>
      <c r="EO446" s="26" t="str">
        <f>IFERROR(INDEX(BK$11:BK$2000,_xlfn.AGGREGATE(15,6,(ROW(BK$11:BK$2000)-ROW(BK$11)+1)/($AU$11:$AU$2000=$DY$8),ROWS(EO$11:EO446))),"")</f>
        <v/>
      </c>
      <c r="EP446" s="26" t="str">
        <f>IFERROR(INDEX(BL$11:BL$2000,_xlfn.AGGREGATE(15,6,(ROW(BL$11:BL$2000)-ROW(BL$11)+1)/($AU$11:$AU$2000=$DY$8),ROWS(EP$11:EP446))),"")</f>
        <v/>
      </c>
      <c r="EQ446" s="26" t="str">
        <f>IFERROR(INDEX(BM$11:BM$2000,_xlfn.AGGREGATE(15,6,(ROW(BM$11:BM$2000)-ROW(BM$11)+1)/($AU$11:$AU$2000=$DY$8),ROWS(EQ$11:EQ446))),"")</f>
        <v/>
      </c>
      <c r="ER446" s="26" t="str">
        <f>IFERROR(INDEX(BN$11:BN$2000,_xlfn.AGGREGATE(15,6,(ROW(BN$11:BN$2000)-ROW(BN$11)+1)/($AU$11:$AU$2000=$DY$8),ROWS(ER$11:ER446))),"")</f>
        <v/>
      </c>
      <c r="ES446" s="26" t="str">
        <f>IFERROR(INDEX(BO$11:BO$2000,_xlfn.AGGREGATE(15,6,(ROW(BO$11:BO$2000)-ROW(BO$11)+1)/($AU$11:$AU$2000=$DY$8),ROWS(ES$11:ES446))),"")</f>
        <v/>
      </c>
      <c r="ET446" s="63" t="str">
        <f>IFERROR(INDEX(BP$11:BP$2000,_xlfn.AGGREGATE(15,6,(ROW(BP$11:BP$2000)-ROW(BP$11)+1)/($AU$11:$AU$2000=$DY$8),ROWS(ET$11:ET446))),"")</f>
        <v/>
      </c>
      <c r="EU446" s="25"/>
    </row>
    <row r="447" spans="14:151" x14ac:dyDescent="0.3">
      <c r="N447" s="2"/>
      <c r="O447" s="25"/>
      <c r="P447" s="25"/>
      <c r="Q447" s="25"/>
      <c r="R447" s="25"/>
      <c r="S447" s="25"/>
      <c r="T447" s="25"/>
      <c r="U447" s="25"/>
      <c r="V447" s="2"/>
      <c r="W447" s="2"/>
      <c r="X447" s="2"/>
      <c r="Y447" s="25"/>
      <c r="Z447" s="25"/>
      <c r="AA447" s="25"/>
      <c r="AB447" s="2"/>
      <c r="AC447" s="25"/>
      <c r="AD447" s="25"/>
      <c r="AE447" s="25"/>
      <c r="AF447" s="25"/>
      <c r="AG447" s="25"/>
      <c r="AH447" s="25"/>
      <c r="AI447" s="25"/>
      <c r="AJ447" s="25"/>
      <c r="AK447" s="25"/>
      <c r="AL447" s="25"/>
      <c r="AM447" s="25"/>
      <c r="AN447" s="25"/>
      <c r="AO447" s="25"/>
      <c r="AP447" s="25"/>
      <c r="AQ447" s="25"/>
      <c r="AR447" s="142"/>
      <c r="AS447" s="1">
        <v>20</v>
      </c>
      <c r="AT447" s="25" t="s">
        <v>122</v>
      </c>
      <c r="AU447" s="4" t="str">
        <f t="shared" si="555"/>
        <v>FAIL</v>
      </c>
      <c r="AV447" s="25">
        <v>1</v>
      </c>
      <c r="AW447" s="25">
        <v>2</v>
      </c>
      <c r="AX447" s="26">
        <v>2</v>
      </c>
      <c r="AY447" s="26">
        <v>1</v>
      </c>
      <c r="AZ447" s="26">
        <v>2</v>
      </c>
      <c r="BA447" s="26">
        <v>2</v>
      </c>
      <c r="BB447" s="26">
        <v>1</v>
      </c>
      <c r="BC447" s="25"/>
      <c r="BD447" s="25">
        <f t="shared" si="556"/>
        <v>226</v>
      </c>
      <c r="BE447" s="25">
        <f t="shared" si="556"/>
        <v>246</v>
      </c>
      <c r="BF447" s="25">
        <f t="shared" si="556"/>
        <v>266</v>
      </c>
      <c r="BG447" s="30">
        <f t="shared" si="570"/>
        <v>10</v>
      </c>
      <c r="BH447" s="25"/>
      <c r="BI447" s="138">
        <f t="shared" si="557"/>
        <v>226</v>
      </c>
      <c r="BJ447" s="138">
        <f t="shared" si="558"/>
        <v>472</v>
      </c>
      <c r="BK447" s="138">
        <f t="shared" si="559"/>
        <v>718</v>
      </c>
      <c r="BL447" s="138">
        <f t="shared" si="560"/>
        <v>944</v>
      </c>
      <c r="BM447" s="138">
        <f t="shared" si="561"/>
        <v>1190</v>
      </c>
      <c r="BN447" s="138">
        <f t="shared" si="562"/>
        <v>1436</v>
      </c>
      <c r="BO447" s="138">
        <f t="shared" si="563"/>
        <v>1662</v>
      </c>
      <c r="BP447" s="138">
        <f t="shared" si="564"/>
        <v>0</v>
      </c>
      <c r="BQ447" s="25"/>
      <c r="BR447" s="26" t="str">
        <f t="shared" si="543"/>
        <v>no</v>
      </c>
      <c r="BS447" s="26" t="str">
        <f t="shared" si="542"/>
        <v>good</v>
      </c>
      <c r="BT447" s="25"/>
      <c r="BU447" s="25"/>
      <c r="BV447" s="1">
        <f t="shared" si="571"/>
        <v>0</v>
      </c>
      <c r="BW447" s="1">
        <f t="shared" si="571"/>
        <v>0</v>
      </c>
      <c r="BX447" s="1">
        <f t="shared" si="571"/>
        <v>0</v>
      </c>
      <c r="BY447" s="1">
        <f t="shared" si="571"/>
        <v>0</v>
      </c>
      <c r="BZ447" s="1">
        <f t="shared" si="571"/>
        <v>0</v>
      </c>
      <c r="CA447" s="1">
        <f t="shared" si="571"/>
        <v>0</v>
      </c>
      <c r="CB447" s="1">
        <f t="shared" si="571"/>
        <v>0</v>
      </c>
      <c r="CC447" s="1">
        <f t="shared" si="571"/>
        <v>0</v>
      </c>
      <c r="CD447" s="1">
        <f t="shared" si="571"/>
        <v>0</v>
      </c>
      <c r="CE447" s="1">
        <f t="shared" si="571"/>
        <v>0</v>
      </c>
      <c r="CF447" s="1">
        <f t="shared" si="572"/>
        <v>0</v>
      </c>
      <c r="CG447" s="1">
        <f t="shared" si="572"/>
        <v>0</v>
      </c>
      <c r="CH447" s="1">
        <f t="shared" si="572"/>
        <v>0</v>
      </c>
      <c r="CI447" s="1">
        <f t="shared" si="572"/>
        <v>0</v>
      </c>
      <c r="CJ447" s="1">
        <f t="shared" si="572"/>
        <v>0</v>
      </c>
      <c r="CK447" s="1">
        <f t="shared" si="572"/>
        <v>0</v>
      </c>
      <c r="CL447" s="1">
        <f t="shared" si="572"/>
        <v>0</v>
      </c>
      <c r="CM447" s="1">
        <f t="shared" si="572"/>
        <v>0</v>
      </c>
      <c r="CN447" s="1">
        <f t="shared" si="572"/>
        <v>0</v>
      </c>
      <c r="CO447" s="1">
        <f t="shared" si="572"/>
        <v>0</v>
      </c>
      <c r="CP447" s="1">
        <f t="shared" si="573"/>
        <v>0</v>
      </c>
      <c r="CQ447" s="1">
        <f t="shared" si="573"/>
        <v>0</v>
      </c>
      <c r="CR447" s="1">
        <f t="shared" si="573"/>
        <v>0</v>
      </c>
      <c r="CS447" s="1">
        <f t="shared" si="573"/>
        <v>0</v>
      </c>
      <c r="CT447" s="1">
        <f t="shared" si="573"/>
        <v>0</v>
      </c>
      <c r="CU447" s="1">
        <f t="shared" si="573"/>
        <v>0</v>
      </c>
      <c r="CV447" s="1">
        <f t="shared" si="573"/>
        <v>0</v>
      </c>
      <c r="CW447" s="1">
        <f t="shared" si="573"/>
        <v>0</v>
      </c>
      <c r="CX447" s="1">
        <f t="shared" si="573"/>
        <v>0</v>
      </c>
      <c r="CY447" s="1">
        <f t="shared" si="573"/>
        <v>0</v>
      </c>
      <c r="CZ447" s="1">
        <f t="shared" si="574"/>
        <v>0</v>
      </c>
      <c r="DA447" s="1">
        <f t="shared" si="574"/>
        <v>0</v>
      </c>
      <c r="DB447" s="1">
        <f t="shared" si="574"/>
        <v>0</v>
      </c>
      <c r="DC447" s="1">
        <f t="shared" si="574"/>
        <v>0</v>
      </c>
      <c r="DD447" s="1">
        <f t="shared" si="574"/>
        <v>0</v>
      </c>
      <c r="DE447" s="1">
        <f t="shared" si="574"/>
        <v>0</v>
      </c>
      <c r="DF447" s="1">
        <f t="shared" si="574"/>
        <v>0</v>
      </c>
      <c r="DG447" s="1">
        <f t="shared" si="574"/>
        <v>0</v>
      </c>
      <c r="DH447" s="1">
        <f t="shared" si="574"/>
        <v>0</v>
      </c>
      <c r="DI447" s="1">
        <f t="shared" si="574"/>
        <v>0</v>
      </c>
      <c r="DJ447" s="1">
        <f t="shared" si="575"/>
        <v>0</v>
      </c>
      <c r="DK447" s="1">
        <f t="shared" si="575"/>
        <v>0</v>
      </c>
      <c r="DL447" s="1">
        <f t="shared" si="575"/>
        <v>0</v>
      </c>
      <c r="DM447" s="1">
        <f t="shared" si="575"/>
        <v>0</v>
      </c>
      <c r="DN447" s="1">
        <f t="shared" si="575"/>
        <v>0</v>
      </c>
      <c r="DO447" s="1">
        <f t="shared" si="575"/>
        <v>0</v>
      </c>
      <c r="DP447" s="25"/>
      <c r="DS447" s="26"/>
      <c r="DT447" s="26"/>
      <c r="DU447" s="142"/>
      <c r="DV447" s="26"/>
      <c r="DW447" s="48">
        <v>434</v>
      </c>
      <c r="DX447" s="26" t="str">
        <f>IFERROR(INDEX(AT$11:AT$2000,_xlfn.AGGREGATE(15,6,(ROW(AT$11:AT$2000)-ROW(AT$11)+1)/($AU$11:$AU$2000=$DY$8),ROWS(DX$11:DX447))),"")</f>
        <v/>
      </c>
      <c r="DY447" s="4" t="str">
        <f>IFERROR(INDEX(AU$11:AU$2000,_xlfn.AGGREGATE(15,6,(ROW(AU$11:AU$2000)-ROW(AU$11)+1)/($AU$11:$AU$2000=$DY$8),ROWS(DY$11:DY447))),"")</f>
        <v/>
      </c>
      <c r="DZ447" s="26" t="str">
        <f>IFERROR(INDEX(AV$11:AV$2000,_xlfn.AGGREGATE(15,6,(ROW(AV$11:AV$2000)-ROW(AV$11)+1)/($AU$11:$AU$2000=$DY$8),ROWS(DZ$11:DZ447))),"")</f>
        <v/>
      </c>
      <c r="EA447" s="26" t="str">
        <f>IFERROR(INDEX(AW$11:AW$2000,_xlfn.AGGREGATE(15,6,(ROW(AW$11:AW$2000)-ROW(AW$11)+1)/($AU$11:$AU$2000=$DY$8),ROWS(EA$11:EA447))),"")</f>
        <v/>
      </c>
      <c r="EB447" s="26" t="str">
        <f>IFERROR(INDEX(AX$11:AX$2000,_xlfn.AGGREGATE(15,6,(ROW(AX$11:AX$2000)-ROW(AX$11)+1)/($AU$11:$AU$2000=$DY$8),ROWS(EB$11:EB447))),"")</f>
        <v/>
      </c>
      <c r="EC447" s="26" t="str">
        <f>IFERROR(INDEX(AY$11:AY$2000,_xlfn.AGGREGATE(15,6,(ROW(AY$11:AY$2000)-ROW(AY$11)+1)/($AU$11:$AU$2000=$DY$8),ROWS(EC$11:EC447))),"")</f>
        <v/>
      </c>
      <c r="ED447" s="26" t="str">
        <f>IFERROR(INDEX(AZ$11:AZ$2000,_xlfn.AGGREGATE(15,6,(ROW(AZ$11:AZ$2000)-ROW(AZ$11)+1)/($AU$11:$AU$2000=$DY$8),ROWS(ED$11:ED447))),"")</f>
        <v/>
      </c>
      <c r="EE447" s="26" t="str">
        <f>IFERROR(INDEX(BA$11:BA$2000,_xlfn.AGGREGATE(15,6,(ROW(BA$11:BA$2000)-ROW(BA$11)+1)/($AU$11:$AU$2000=$DY$8),ROWS(EE$11:EE447))),"")</f>
        <v/>
      </c>
      <c r="EF447" s="26" t="str">
        <f>IFERROR(INDEX(BB$11:BB$2000,_xlfn.AGGREGATE(15,6,(ROW(BB$11:BB$2000)-ROW(BB$11)+1)/($AU$11:$AU$2000=$DY$8),ROWS(EF$11:EF447))),"")</f>
        <v/>
      </c>
      <c r="EG447" s="26" t="str">
        <f>IFERROR(INDEX(BC$11:BC$2000,_xlfn.AGGREGATE(15,6,(ROW(BC$11:BC$2000)-ROW(BC$11)+1)/($AU$11:$AU$2000=$DY$8),ROWS(EG$11:EG447))),"")</f>
        <v/>
      </c>
      <c r="EH447" s="26" t="str">
        <f>IFERROR(INDEX(BD$11:BD$2000,_xlfn.AGGREGATE(15,6,(ROW(BD$11:BD$2000)-ROW(BD$11)+1)/($AU$11:$AU$2000=$DY$8),ROWS(EH$11:EH447))),"")</f>
        <v/>
      </c>
      <c r="EI447" s="26" t="str">
        <f>IFERROR(INDEX(BE$11:BE$2000,_xlfn.AGGREGATE(15,6,(ROW(BE$11:BE$2000)-ROW(BE$11)+1)/($AU$11:$AU$2000=$DY$8),ROWS(EI$11:EI447))),"")</f>
        <v/>
      </c>
      <c r="EJ447" s="26" t="str">
        <f>IFERROR(INDEX(BF$11:BF$2000,_xlfn.AGGREGATE(15,6,(ROW(BF$11:BF$2000)-ROW(BF$11)+1)/($AU$11:$AU$2000=$DY$8),ROWS(EJ$11:EJ447))),"")</f>
        <v/>
      </c>
      <c r="EK447" s="26" t="str">
        <f>IFERROR(INDEX(BG$11:BG$2000,_xlfn.AGGREGATE(15,6,(ROW(BG$11:BG$2000)-ROW(BG$11)+1)/($AU$11:$AU$2000=$DY$8),ROWS(EK$11:EK447))),"")</f>
        <v/>
      </c>
      <c r="EL447" s="26" t="str">
        <f>IFERROR(INDEX(BH$11:BH$2000,_xlfn.AGGREGATE(15,6,(ROW(BH$11:BH$2000)-ROW(BH$11)+1)/($AU$11:$AU$2000=$DY$8),ROWS(EL$11:EL447))),"")</f>
        <v/>
      </c>
      <c r="EM447" s="26" t="str">
        <f>IFERROR(INDEX(BI$11:BI$2000,_xlfn.AGGREGATE(15,6,(ROW(BI$11:BI$2000)-ROW(BI$11)+1)/($AU$11:$AU$2000=$DY$8),ROWS(EM$11:EM447))),"")</f>
        <v/>
      </c>
      <c r="EN447" s="26" t="str">
        <f>IFERROR(INDEX(BJ$11:BJ$2000,_xlfn.AGGREGATE(15,6,(ROW(BJ$11:BJ$2000)-ROW(BJ$11)+1)/($AU$11:$AU$2000=$DY$8),ROWS(EN$11:EN447))),"")</f>
        <v/>
      </c>
      <c r="EO447" s="26" t="str">
        <f>IFERROR(INDEX(BK$11:BK$2000,_xlfn.AGGREGATE(15,6,(ROW(BK$11:BK$2000)-ROW(BK$11)+1)/($AU$11:$AU$2000=$DY$8),ROWS(EO$11:EO447))),"")</f>
        <v/>
      </c>
      <c r="EP447" s="26" t="str">
        <f>IFERROR(INDEX(BL$11:BL$2000,_xlfn.AGGREGATE(15,6,(ROW(BL$11:BL$2000)-ROW(BL$11)+1)/($AU$11:$AU$2000=$DY$8),ROWS(EP$11:EP447))),"")</f>
        <v/>
      </c>
      <c r="EQ447" s="26" t="str">
        <f>IFERROR(INDEX(BM$11:BM$2000,_xlfn.AGGREGATE(15,6,(ROW(BM$11:BM$2000)-ROW(BM$11)+1)/($AU$11:$AU$2000=$DY$8),ROWS(EQ$11:EQ447))),"")</f>
        <v/>
      </c>
      <c r="ER447" s="26" t="str">
        <f>IFERROR(INDEX(BN$11:BN$2000,_xlfn.AGGREGATE(15,6,(ROW(BN$11:BN$2000)-ROW(BN$11)+1)/($AU$11:$AU$2000=$DY$8),ROWS(ER$11:ER447))),"")</f>
        <v/>
      </c>
      <c r="ES447" s="26" t="str">
        <f>IFERROR(INDEX(BO$11:BO$2000,_xlfn.AGGREGATE(15,6,(ROW(BO$11:BO$2000)-ROW(BO$11)+1)/($AU$11:$AU$2000=$DY$8),ROWS(ES$11:ES447))),"")</f>
        <v/>
      </c>
      <c r="ET447" s="63" t="str">
        <f>IFERROR(INDEX(BP$11:BP$2000,_xlfn.AGGREGATE(15,6,(ROW(BP$11:BP$2000)-ROW(BP$11)+1)/($AU$11:$AU$2000=$DY$8),ROWS(ET$11:ET447))),"")</f>
        <v/>
      </c>
      <c r="EU447" s="25"/>
    </row>
    <row r="448" spans="14:151" x14ac:dyDescent="0.3">
      <c r="N448" s="2"/>
      <c r="O448" s="25"/>
      <c r="P448" s="25"/>
      <c r="Q448" s="25"/>
      <c r="R448" s="25"/>
      <c r="S448" s="25"/>
      <c r="T448" s="25"/>
      <c r="U448" s="25"/>
      <c r="V448" s="2"/>
      <c r="W448" s="2"/>
      <c r="X448" s="2"/>
      <c r="Y448" s="25"/>
      <c r="Z448" s="25"/>
      <c r="AA448" s="25"/>
      <c r="AB448" s="2"/>
      <c r="AC448" s="25"/>
      <c r="AD448" s="25"/>
      <c r="AE448" s="25"/>
      <c r="AF448" s="25"/>
      <c r="AG448" s="25"/>
      <c r="AH448" s="25"/>
      <c r="AI448" s="25"/>
      <c r="AJ448" s="25"/>
      <c r="AK448" s="25"/>
      <c r="AL448" s="25"/>
      <c r="AM448" s="25"/>
      <c r="AN448" s="25"/>
      <c r="AO448" s="25"/>
      <c r="AP448" s="25"/>
      <c r="AQ448" s="25"/>
      <c r="AR448" s="142"/>
      <c r="AS448" s="1">
        <v>21</v>
      </c>
      <c r="AT448" s="25" t="s">
        <v>122</v>
      </c>
      <c r="AU448" s="4" t="str">
        <f t="shared" si="555"/>
        <v>FAIL</v>
      </c>
      <c r="AV448" s="25">
        <v>1</v>
      </c>
      <c r="AW448" s="25">
        <v>2</v>
      </c>
      <c r="AX448" s="26">
        <v>2</v>
      </c>
      <c r="AY448" s="26">
        <v>1</v>
      </c>
      <c r="AZ448" s="26">
        <v>2</v>
      </c>
      <c r="BA448" s="26">
        <v>2</v>
      </c>
      <c r="BB448" s="26">
        <v>1</v>
      </c>
      <c r="BC448" s="25"/>
      <c r="BD448" s="25">
        <f t="shared" si="556"/>
        <v>225</v>
      </c>
      <c r="BE448" s="25">
        <f t="shared" si="556"/>
        <v>246</v>
      </c>
      <c r="BF448" s="25">
        <f t="shared" si="556"/>
        <v>267</v>
      </c>
      <c r="BG448" s="30">
        <f t="shared" si="570"/>
        <v>10.5</v>
      </c>
      <c r="BH448" s="25"/>
      <c r="BI448" s="138">
        <f t="shared" si="557"/>
        <v>225</v>
      </c>
      <c r="BJ448" s="138">
        <f t="shared" si="558"/>
        <v>471</v>
      </c>
      <c r="BK448" s="138">
        <f t="shared" si="559"/>
        <v>717</v>
      </c>
      <c r="BL448" s="138">
        <f t="shared" si="560"/>
        <v>942</v>
      </c>
      <c r="BM448" s="138">
        <f t="shared" si="561"/>
        <v>1188</v>
      </c>
      <c r="BN448" s="138">
        <f t="shared" si="562"/>
        <v>1434</v>
      </c>
      <c r="BO448" s="138">
        <f t="shared" si="563"/>
        <v>1659</v>
      </c>
      <c r="BP448" s="138">
        <f t="shared" si="564"/>
        <v>0</v>
      </c>
      <c r="BQ448" s="25"/>
      <c r="BR448" s="26" t="str">
        <f t="shared" si="543"/>
        <v>no</v>
      </c>
      <c r="BS448" s="26" t="str">
        <f t="shared" si="542"/>
        <v>good</v>
      </c>
      <c r="BT448" s="25"/>
      <c r="BU448" s="25"/>
      <c r="BV448" s="1">
        <f t="shared" ref="BV448:CE457" si="576">IF(BV$3=0,0,IF(AND(ABS($BI448-BV$3)&gt;PostVertTotTol,ABS($BJ448-BV$3)&gt;PostVertTotTol,ABS($BK448-BV$3)&gt;PostVertTotTol,ABS($BL448-BV$3)&gt;PostVertTotTol,ABS($BM448-BV$3)&gt;PostVertTotTol,ABS($BN448-BV$3)&gt;PostVertTotTol,ABS($BO448-BV$3)&gt;PostVertTotTol,ABS($BP448-BV$3)&gt;PostVertTotTol),0,1))</f>
        <v>0</v>
      </c>
      <c r="BW448" s="1">
        <f t="shared" si="576"/>
        <v>0</v>
      </c>
      <c r="BX448" s="1">
        <f t="shared" si="576"/>
        <v>0</v>
      </c>
      <c r="BY448" s="1">
        <f t="shared" si="576"/>
        <v>0</v>
      </c>
      <c r="BZ448" s="1">
        <f t="shared" si="576"/>
        <v>0</v>
      </c>
      <c r="CA448" s="1">
        <f t="shared" si="576"/>
        <v>0</v>
      </c>
      <c r="CB448" s="1">
        <f t="shared" si="576"/>
        <v>0</v>
      </c>
      <c r="CC448" s="1">
        <f t="shared" si="576"/>
        <v>0</v>
      </c>
      <c r="CD448" s="1">
        <f t="shared" si="576"/>
        <v>0</v>
      </c>
      <c r="CE448" s="1">
        <f t="shared" si="576"/>
        <v>0</v>
      </c>
      <c r="CF448" s="1">
        <f t="shared" ref="CF448:CO457" si="577">IF(CF$3=0,0,IF(AND(ABS($BI448-CF$3)&gt;PostVertTotTol,ABS($BJ448-CF$3)&gt;PostVertTotTol,ABS($BK448-CF$3)&gt;PostVertTotTol,ABS($BL448-CF$3)&gt;PostVertTotTol,ABS($BM448-CF$3)&gt;PostVertTotTol,ABS($BN448-CF$3)&gt;PostVertTotTol,ABS($BO448-CF$3)&gt;PostVertTotTol,ABS($BP448-CF$3)&gt;PostVertTotTol),0,1))</f>
        <v>0</v>
      </c>
      <c r="CG448" s="1">
        <f t="shared" si="577"/>
        <v>0</v>
      </c>
      <c r="CH448" s="1">
        <f t="shared" si="577"/>
        <v>0</v>
      </c>
      <c r="CI448" s="1">
        <f t="shared" si="577"/>
        <v>0</v>
      </c>
      <c r="CJ448" s="1">
        <f t="shared" si="577"/>
        <v>0</v>
      </c>
      <c r="CK448" s="1">
        <f t="shared" si="577"/>
        <v>0</v>
      </c>
      <c r="CL448" s="1">
        <f t="shared" si="577"/>
        <v>0</v>
      </c>
      <c r="CM448" s="1">
        <f t="shared" si="577"/>
        <v>0</v>
      </c>
      <c r="CN448" s="1">
        <f t="shared" si="577"/>
        <v>0</v>
      </c>
      <c r="CO448" s="1">
        <f t="shared" si="577"/>
        <v>0</v>
      </c>
      <c r="CP448" s="1">
        <f t="shared" ref="CP448:CY457" si="578">IF(CP$3=0,0,IF(AND(ABS($BI448-CP$3)&gt;PostVertTotTol,ABS($BJ448-CP$3)&gt;PostVertTotTol,ABS($BK448-CP$3)&gt;PostVertTotTol,ABS($BL448-CP$3)&gt;PostVertTotTol,ABS($BM448-CP$3)&gt;PostVertTotTol,ABS($BN448-CP$3)&gt;PostVertTotTol,ABS($BO448-CP$3)&gt;PostVertTotTol,ABS($BP448-CP$3)&gt;PostVertTotTol),0,1))</f>
        <v>0</v>
      </c>
      <c r="CQ448" s="1">
        <f t="shared" si="578"/>
        <v>0</v>
      </c>
      <c r="CR448" s="1">
        <f t="shared" si="578"/>
        <v>0</v>
      </c>
      <c r="CS448" s="1">
        <f t="shared" si="578"/>
        <v>0</v>
      </c>
      <c r="CT448" s="1">
        <f t="shared" si="578"/>
        <v>0</v>
      </c>
      <c r="CU448" s="1">
        <f t="shared" si="578"/>
        <v>0</v>
      </c>
      <c r="CV448" s="1">
        <f t="shared" si="578"/>
        <v>0</v>
      </c>
      <c r="CW448" s="1">
        <f t="shared" si="578"/>
        <v>0</v>
      </c>
      <c r="CX448" s="1">
        <f t="shared" si="578"/>
        <v>0</v>
      </c>
      <c r="CY448" s="1">
        <f t="shared" si="578"/>
        <v>0</v>
      </c>
      <c r="CZ448" s="1">
        <f t="shared" ref="CZ448:DI457" si="579">IF(CZ$3=0,0,IF(AND(ABS($BI448-CZ$3)&gt;PostVertTotTol,ABS($BJ448-CZ$3)&gt;PostVertTotTol,ABS($BK448-CZ$3)&gt;PostVertTotTol,ABS($BL448-CZ$3)&gt;PostVertTotTol,ABS($BM448-CZ$3)&gt;PostVertTotTol,ABS($BN448-CZ$3)&gt;PostVertTotTol,ABS($BO448-CZ$3)&gt;PostVertTotTol,ABS($BP448-CZ$3)&gt;PostVertTotTol),0,1))</f>
        <v>0</v>
      </c>
      <c r="DA448" s="1">
        <f t="shared" si="579"/>
        <v>0</v>
      </c>
      <c r="DB448" s="1">
        <f t="shared" si="579"/>
        <v>0</v>
      </c>
      <c r="DC448" s="1">
        <f t="shared" si="579"/>
        <v>0</v>
      </c>
      <c r="DD448" s="1">
        <f t="shared" si="579"/>
        <v>0</v>
      </c>
      <c r="DE448" s="1">
        <f t="shared" si="579"/>
        <v>0</v>
      </c>
      <c r="DF448" s="1">
        <f t="shared" si="579"/>
        <v>0</v>
      </c>
      <c r="DG448" s="1">
        <f t="shared" si="579"/>
        <v>0</v>
      </c>
      <c r="DH448" s="1">
        <f t="shared" si="579"/>
        <v>0</v>
      </c>
      <c r="DI448" s="1">
        <f t="shared" si="579"/>
        <v>0</v>
      </c>
      <c r="DJ448" s="1">
        <f t="shared" ref="DJ448:DO457" si="580">IF(DJ$3=0,0,IF(AND(ABS($BI448-DJ$3)&gt;PostVertTotTol,ABS($BJ448-DJ$3)&gt;PostVertTotTol,ABS($BK448-DJ$3)&gt;PostVertTotTol,ABS($BL448-DJ$3)&gt;PostVertTotTol,ABS($BM448-DJ$3)&gt;PostVertTotTol,ABS($BN448-DJ$3)&gt;PostVertTotTol,ABS($BO448-DJ$3)&gt;PostVertTotTol,ABS($BP448-DJ$3)&gt;PostVertTotTol),0,1))</f>
        <v>0</v>
      </c>
      <c r="DK448" s="1">
        <f t="shared" si="580"/>
        <v>0</v>
      </c>
      <c r="DL448" s="1">
        <f t="shared" si="580"/>
        <v>0</v>
      </c>
      <c r="DM448" s="1">
        <f t="shared" si="580"/>
        <v>0</v>
      </c>
      <c r="DN448" s="1">
        <f t="shared" si="580"/>
        <v>0</v>
      </c>
      <c r="DO448" s="1">
        <f t="shared" si="580"/>
        <v>0</v>
      </c>
      <c r="DP448" s="25"/>
      <c r="DS448" s="26"/>
      <c r="DT448" s="26"/>
      <c r="DU448" s="142"/>
      <c r="DV448" s="26"/>
      <c r="DW448" s="48">
        <v>435</v>
      </c>
      <c r="DX448" s="26" t="str">
        <f>IFERROR(INDEX(AT$11:AT$2000,_xlfn.AGGREGATE(15,6,(ROW(AT$11:AT$2000)-ROW(AT$11)+1)/($AU$11:$AU$2000=$DY$8),ROWS(DX$11:DX448))),"")</f>
        <v/>
      </c>
      <c r="DY448" s="4" t="str">
        <f>IFERROR(INDEX(AU$11:AU$2000,_xlfn.AGGREGATE(15,6,(ROW(AU$11:AU$2000)-ROW(AU$11)+1)/($AU$11:$AU$2000=$DY$8),ROWS(DY$11:DY448))),"")</f>
        <v/>
      </c>
      <c r="DZ448" s="26" t="str">
        <f>IFERROR(INDEX(AV$11:AV$2000,_xlfn.AGGREGATE(15,6,(ROW(AV$11:AV$2000)-ROW(AV$11)+1)/($AU$11:$AU$2000=$DY$8),ROWS(DZ$11:DZ448))),"")</f>
        <v/>
      </c>
      <c r="EA448" s="26" t="str">
        <f>IFERROR(INDEX(AW$11:AW$2000,_xlfn.AGGREGATE(15,6,(ROW(AW$11:AW$2000)-ROW(AW$11)+1)/($AU$11:$AU$2000=$DY$8),ROWS(EA$11:EA448))),"")</f>
        <v/>
      </c>
      <c r="EB448" s="26" t="str">
        <f>IFERROR(INDEX(AX$11:AX$2000,_xlfn.AGGREGATE(15,6,(ROW(AX$11:AX$2000)-ROW(AX$11)+1)/($AU$11:$AU$2000=$DY$8),ROWS(EB$11:EB448))),"")</f>
        <v/>
      </c>
      <c r="EC448" s="26" t="str">
        <f>IFERROR(INDEX(AY$11:AY$2000,_xlfn.AGGREGATE(15,6,(ROW(AY$11:AY$2000)-ROW(AY$11)+1)/($AU$11:$AU$2000=$DY$8),ROWS(EC$11:EC448))),"")</f>
        <v/>
      </c>
      <c r="ED448" s="26" t="str">
        <f>IFERROR(INDEX(AZ$11:AZ$2000,_xlfn.AGGREGATE(15,6,(ROW(AZ$11:AZ$2000)-ROW(AZ$11)+1)/($AU$11:$AU$2000=$DY$8),ROWS(ED$11:ED448))),"")</f>
        <v/>
      </c>
      <c r="EE448" s="26" t="str">
        <f>IFERROR(INDEX(BA$11:BA$2000,_xlfn.AGGREGATE(15,6,(ROW(BA$11:BA$2000)-ROW(BA$11)+1)/($AU$11:$AU$2000=$DY$8),ROWS(EE$11:EE448))),"")</f>
        <v/>
      </c>
      <c r="EF448" s="26" t="str">
        <f>IFERROR(INDEX(BB$11:BB$2000,_xlfn.AGGREGATE(15,6,(ROW(BB$11:BB$2000)-ROW(BB$11)+1)/($AU$11:$AU$2000=$DY$8),ROWS(EF$11:EF448))),"")</f>
        <v/>
      </c>
      <c r="EG448" s="26" t="str">
        <f>IFERROR(INDEX(BC$11:BC$2000,_xlfn.AGGREGATE(15,6,(ROW(BC$11:BC$2000)-ROW(BC$11)+1)/($AU$11:$AU$2000=$DY$8),ROWS(EG$11:EG448))),"")</f>
        <v/>
      </c>
      <c r="EH448" s="26" t="str">
        <f>IFERROR(INDEX(BD$11:BD$2000,_xlfn.AGGREGATE(15,6,(ROW(BD$11:BD$2000)-ROW(BD$11)+1)/($AU$11:$AU$2000=$DY$8),ROWS(EH$11:EH448))),"")</f>
        <v/>
      </c>
      <c r="EI448" s="26" t="str">
        <f>IFERROR(INDEX(BE$11:BE$2000,_xlfn.AGGREGATE(15,6,(ROW(BE$11:BE$2000)-ROW(BE$11)+1)/($AU$11:$AU$2000=$DY$8),ROWS(EI$11:EI448))),"")</f>
        <v/>
      </c>
      <c r="EJ448" s="26" t="str">
        <f>IFERROR(INDEX(BF$11:BF$2000,_xlfn.AGGREGATE(15,6,(ROW(BF$11:BF$2000)-ROW(BF$11)+1)/($AU$11:$AU$2000=$DY$8),ROWS(EJ$11:EJ448))),"")</f>
        <v/>
      </c>
      <c r="EK448" s="26" t="str">
        <f>IFERROR(INDEX(BG$11:BG$2000,_xlfn.AGGREGATE(15,6,(ROW(BG$11:BG$2000)-ROW(BG$11)+1)/($AU$11:$AU$2000=$DY$8),ROWS(EK$11:EK448))),"")</f>
        <v/>
      </c>
      <c r="EL448" s="26" t="str">
        <f>IFERROR(INDEX(BH$11:BH$2000,_xlfn.AGGREGATE(15,6,(ROW(BH$11:BH$2000)-ROW(BH$11)+1)/($AU$11:$AU$2000=$DY$8),ROWS(EL$11:EL448))),"")</f>
        <v/>
      </c>
      <c r="EM448" s="26" t="str">
        <f>IFERROR(INDEX(BI$11:BI$2000,_xlfn.AGGREGATE(15,6,(ROW(BI$11:BI$2000)-ROW(BI$11)+1)/($AU$11:$AU$2000=$DY$8),ROWS(EM$11:EM448))),"")</f>
        <v/>
      </c>
      <c r="EN448" s="26" t="str">
        <f>IFERROR(INDEX(BJ$11:BJ$2000,_xlfn.AGGREGATE(15,6,(ROW(BJ$11:BJ$2000)-ROW(BJ$11)+1)/($AU$11:$AU$2000=$DY$8),ROWS(EN$11:EN448))),"")</f>
        <v/>
      </c>
      <c r="EO448" s="26" t="str">
        <f>IFERROR(INDEX(BK$11:BK$2000,_xlfn.AGGREGATE(15,6,(ROW(BK$11:BK$2000)-ROW(BK$11)+1)/($AU$11:$AU$2000=$DY$8),ROWS(EO$11:EO448))),"")</f>
        <v/>
      </c>
      <c r="EP448" s="26" t="str">
        <f>IFERROR(INDEX(BL$11:BL$2000,_xlfn.AGGREGATE(15,6,(ROW(BL$11:BL$2000)-ROW(BL$11)+1)/($AU$11:$AU$2000=$DY$8),ROWS(EP$11:EP448))),"")</f>
        <v/>
      </c>
      <c r="EQ448" s="26" t="str">
        <f>IFERROR(INDEX(BM$11:BM$2000,_xlfn.AGGREGATE(15,6,(ROW(BM$11:BM$2000)-ROW(BM$11)+1)/($AU$11:$AU$2000=$DY$8),ROWS(EQ$11:EQ448))),"")</f>
        <v/>
      </c>
      <c r="ER448" s="26" t="str">
        <f>IFERROR(INDEX(BN$11:BN$2000,_xlfn.AGGREGATE(15,6,(ROW(BN$11:BN$2000)-ROW(BN$11)+1)/($AU$11:$AU$2000=$DY$8),ROWS(ER$11:ER448))),"")</f>
        <v/>
      </c>
      <c r="ES448" s="26" t="str">
        <f>IFERROR(INDEX(BO$11:BO$2000,_xlfn.AGGREGATE(15,6,(ROW(BO$11:BO$2000)-ROW(BO$11)+1)/($AU$11:$AU$2000=$DY$8),ROWS(ES$11:ES448))),"")</f>
        <v/>
      </c>
      <c r="ET448" s="63" t="str">
        <f>IFERROR(INDEX(BP$11:BP$2000,_xlfn.AGGREGATE(15,6,(ROW(BP$11:BP$2000)-ROW(BP$11)+1)/($AU$11:$AU$2000=$DY$8),ROWS(ET$11:ET448))),"")</f>
        <v/>
      </c>
      <c r="EU448" s="25"/>
    </row>
    <row r="449" spans="14:151" x14ac:dyDescent="0.3">
      <c r="N449" s="2"/>
      <c r="O449" s="25"/>
      <c r="P449" s="25"/>
      <c r="Q449" s="25"/>
      <c r="R449" s="25"/>
      <c r="S449" s="25"/>
      <c r="T449" s="25"/>
      <c r="U449" s="25"/>
      <c r="V449" s="2"/>
      <c r="W449" s="2"/>
      <c r="X449" s="2"/>
      <c r="Y449" s="25"/>
      <c r="Z449" s="25"/>
      <c r="AA449" s="25"/>
      <c r="AB449" s="2"/>
      <c r="AC449" s="25"/>
      <c r="AD449" s="25"/>
      <c r="AE449" s="25"/>
      <c r="AF449" s="25"/>
      <c r="AG449" s="25"/>
      <c r="AH449" s="25"/>
      <c r="AI449" s="25"/>
      <c r="AJ449" s="25"/>
      <c r="AK449" s="25"/>
      <c r="AL449" s="25"/>
      <c r="AM449" s="25"/>
      <c r="AN449" s="25"/>
      <c r="AO449" s="25"/>
      <c r="AP449" s="25"/>
      <c r="AQ449" s="25"/>
      <c r="AR449" s="142"/>
      <c r="AS449" s="1">
        <v>22</v>
      </c>
      <c r="AT449" s="25" t="s">
        <v>122</v>
      </c>
      <c r="AU449" s="4" t="str">
        <f t="shared" si="555"/>
        <v>FAIL</v>
      </c>
      <c r="AV449" s="25">
        <v>1</v>
      </c>
      <c r="AW449" s="25">
        <v>2</v>
      </c>
      <c r="AX449" s="26">
        <v>2</v>
      </c>
      <c r="AY449" s="26">
        <v>1</v>
      </c>
      <c r="AZ449" s="26">
        <v>2</v>
      </c>
      <c r="BA449" s="26">
        <v>2</v>
      </c>
      <c r="BB449" s="26">
        <v>1</v>
      </c>
      <c r="BC449" s="25"/>
      <c r="BD449" s="25">
        <f t="shared" si="556"/>
        <v>224</v>
      </c>
      <c r="BE449" s="25">
        <f t="shared" si="556"/>
        <v>246</v>
      </c>
      <c r="BF449" s="25">
        <f t="shared" si="556"/>
        <v>268</v>
      </c>
      <c r="BG449" s="30">
        <f t="shared" si="570"/>
        <v>11</v>
      </c>
      <c r="BH449" s="25"/>
      <c r="BI449" s="138">
        <f t="shared" si="557"/>
        <v>224</v>
      </c>
      <c r="BJ449" s="138">
        <f t="shared" si="558"/>
        <v>470</v>
      </c>
      <c r="BK449" s="138">
        <f t="shared" si="559"/>
        <v>716</v>
      </c>
      <c r="BL449" s="138">
        <f t="shared" si="560"/>
        <v>940</v>
      </c>
      <c r="BM449" s="138">
        <f t="shared" si="561"/>
        <v>1186</v>
      </c>
      <c r="BN449" s="138">
        <f t="shared" si="562"/>
        <v>1432</v>
      </c>
      <c r="BO449" s="138">
        <f t="shared" si="563"/>
        <v>1656</v>
      </c>
      <c r="BP449" s="138">
        <f t="shared" si="564"/>
        <v>0</v>
      </c>
      <c r="BQ449" s="25"/>
      <c r="BR449" s="26" t="str">
        <f t="shared" si="543"/>
        <v>no</v>
      </c>
      <c r="BS449" s="26" t="str">
        <f t="shared" si="542"/>
        <v>good</v>
      </c>
      <c r="BT449" s="25"/>
      <c r="BU449" s="25"/>
      <c r="BV449" s="1">
        <f t="shared" si="576"/>
        <v>0</v>
      </c>
      <c r="BW449" s="1">
        <f t="shared" si="576"/>
        <v>0</v>
      </c>
      <c r="BX449" s="1">
        <f t="shared" si="576"/>
        <v>0</v>
      </c>
      <c r="BY449" s="1">
        <f t="shared" si="576"/>
        <v>0</v>
      </c>
      <c r="BZ449" s="1">
        <f t="shared" si="576"/>
        <v>0</v>
      </c>
      <c r="CA449" s="1">
        <f t="shared" si="576"/>
        <v>0</v>
      </c>
      <c r="CB449" s="1">
        <f t="shared" si="576"/>
        <v>0</v>
      </c>
      <c r="CC449" s="1">
        <f t="shared" si="576"/>
        <v>0</v>
      </c>
      <c r="CD449" s="1">
        <f t="shared" si="576"/>
        <v>0</v>
      </c>
      <c r="CE449" s="1">
        <f t="shared" si="576"/>
        <v>0</v>
      </c>
      <c r="CF449" s="1">
        <f t="shared" si="577"/>
        <v>0</v>
      </c>
      <c r="CG449" s="1">
        <f t="shared" si="577"/>
        <v>0</v>
      </c>
      <c r="CH449" s="1">
        <f t="shared" si="577"/>
        <v>0</v>
      </c>
      <c r="CI449" s="1">
        <f t="shared" si="577"/>
        <v>0</v>
      </c>
      <c r="CJ449" s="1">
        <f t="shared" si="577"/>
        <v>0</v>
      </c>
      <c r="CK449" s="1">
        <f t="shared" si="577"/>
        <v>0</v>
      </c>
      <c r="CL449" s="1">
        <f t="shared" si="577"/>
        <v>0</v>
      </c>
      <c r="CM449" s="1">
        <f t="shared" si="577"/>
        <v>0</v>
      </c>
      <c r="CN449" s="1">
        <f t="shared" si="577"/>
        <v>0</v>
      </c>
      <c r="CO449" s="1">
        <f t="shared" si="577"/>
        <v>0</v>
      </c>
      <c r="CP449" s="1">
        <f t="shared" si="578"/>
        <v>0</v>
      </c>
      <c r="CQ449" s="1">
        <f t="shared" si="578"/>
        <v>0</v>
      </c>
      <c r="CR449" s="1">
        <f t="shared" si="578"/>
        <v>0</v>
      </c>
      <c r="CS449" s="1">
        <f t="shared" si="578"/>
        <v>0</v>
      </c>
      <c r="CT449" s="1">
        <f t="shared" si="578"/>
        <v>0</v>
      </c>
      <c r="CU449" s="1">
        <f t="shared" si="578"/>
        <v>0</v>
      </c>
      <c r="CV449" s="1">
        <f t="shared" si="578"/>
        <v>0</v>
      </c>
      <c r="CW449" s="1">
        <f t="shared" si="578"/>
        <v>0</v>
      </c>
      <c r="CX449" s="1">
        <f t="shared" si="578"/>
        <v>0</v>
      </c>
      <c r="CY449" s="1">
        <f t="shared" si="578"/>
        <v>0</v>
      </c>
      <c r="CZ449" s="1">
        <f t="shared" si="579"/>
        <v>0</v>
      </c>
      <c r="DA449" s="1">
        <f t="shared" si="579"/>
        <v>0</v>
      </c>
      <c r="DB449" s="1">
        <f t="shared" si="579"/>
        <v>0</v>
      </c>
      <c r="DC449" s="1">
        <f t="shared" si="579"/>
        <v>0</v>
      </c>
      <c r="DD449" s="1">
        <f t="shared" si="579"/>
        <v>0</v>
      </c>
      <c r="DE449" s="1">
        <f t="shared" si="579"/>
        <v>0</v>
      </c>
      <c r="DF449" s="1">
        <f t="shared" si="579"/>
        <v>0</v>
      </c>
      <c r="DG449" s="1">
        <f t="shared" si="579"/>
        <v>0</v>
      </c>
      <c r="DH449" s="1">
        <f t="shared" si="579"/>
        <v>0</v>
      </c>
      <c r="DI449" s="1">
        <f t="shared" si="579"/>
        <v>0</v>
      </c>
      <c r="DJ449" s="1">
        <f t="shared" si="580"/>
        <v>0</v>
      </c>
      <c r="DK449" s="1">
        <f t="shared" si="580"/>
        <v>0</v>
      </c>
      <c r="DL449" s="1">
        <f t="shared" si="580"/>
        <v>0</v>
      </c>
      <c r="DM449" s="1">
        <f t="shared" si="580"/>
        <v>0</v>
      </c>
      <c r="DN449" s="1">
        <f t="shared" si="580"/>
        <v>0</v>
      </c>
      <c r="DO449" s="1">
        <f t="shared" si="580"/>
        <v>0</v>
      </c>
      <c r="DP449" s="25"/>
      <c r="DS449" s="26"/>
      <c r="DT449" s="26"/>
      <c r="DU449" s="142"/>
      <c r="DV449" s="26"/>
      <c r="DW449" s="48">
        <v>436</v>
      </c>
      <c r="DX449" s="26" t="str">
        <f>IFERROR(INDEX(AT$11:AT$2000,_xlfn.AGGREGATE(15,6,(ROW(AT$11:AT$2000)-ROW(AT$11)+1)/($AU$11:$AU$2000=$DY$8),ROWS(DX$11:DX449))),"")</f>
        <v/>
      </c>
      <c r="DY449" s="4" t="str">
        <f>IFERROR(INDEX(AU$11:AU$2000,_xlfn.AGGREGATE(15,6,(ROW(AU$11:AU$2000)-ROW(AU$11)+1)/($AU$11:$AU$2000=$DY$8),ROWS(DY$11:DY449))),"")</f>
        <v/>
      </c>
      <c r="DZ449" s="26" t="str">
        <f>IFERROR(INDEX(AV$11:AV$2000,_xlfn.AGGREGATE(15,6,(ROW(AV$11:AV$2000)-ROW(AV$11)+1)/($AU$11:$AU$2000=$DY$8),ROWS(DZ$11:DZ449))),"")</f>
        <v/>
      </c>
      <c r="EA449" s="26" t="str">
        <f>IFERROR(INDEX(AW$11:AW$2000,_xlfn.AGGREGATE(15,6,(ROW(AW$11:AW$2000)-ROW(AW$11)+1)/($AU$11:$AU$2000=$DY$8),ROWS(EA$11:EA449))),"")</f>
        <v/>
      </c>
      <c r="EB449" s="26" t="str">
        <f>IFERROR(INDEX(AX$11:AX$2000,_xlfn.AGGREGATE(15,6,(ROW(AX$11:AX$2000)-ROW(AX$11)+1)/($AU$11:$AU$2000=$DY$8),ROWS(EB$11:EB449))),"")</f>
        <v/>
      </c>
      <c r="EC449" s="26" t="str">
        <f>IFERROR(INDEX(AY$11:AY$2000,_xlfn.AGGREGATE(15,6,(ROW(AY$11:AY$2000)-ROW(AY$11)+1)/($AU$11:$AU$2000=$DY$8),ROWS(EC$11:EC449))),"")</f>
        <v/>
      </c>
      <c r="ED449" s="26" t="str">
        <f>IFERROR(INDEX(AZ$11:AZ$2000,_xlfn.AGGREGATE(15,6,(ROW(AZ$11:AZ$2000)-ROW(AZ$11)+1)/($AU$11:$AU$2000=$DY$8),ROWS(ED$11:ED449))),"")</f>
        <v/>
      </c>
      <c r="EE449" s="26" t="str">
        <f>IFERROR(INDEX(BA$11:BA$2000,_xlfn.AGGREGATE(15,6,(ROW(BA$11:BA$2000)-ROW(BA$11)+1)/($AU$11:$AU$2000=$DY$8),ROWS(EE$11:EE449))),"")</f>
        <v/>
      </c>
      <c r="EF449" s="26" t="str">
        <f>IFERROR(INDEX(BB$11:BB$2000,_xlfn.AGGREGATE(15,6,(ROW(BB$11:BB$2000)-ROW(BB$11)+1)/($AU$11:$AU$2000=$DY$8),ROWS(EF$11:EF449))),"")</f>
        <v/>
      </c>
      <c r="EG449" s="26" t="str">
        <f>IFERROR(INDEX(BC$11:BC$2000,_xlfn.AGGREGATE(15,6,(ROW(BC$11:BC$2000)-ROW(BC$11)+1)/($AU$11:$AU$2000=$DY$8),ROWS(EG$11:EG449))),"")</f>
        <v/>
      </c>
      <c r="EH449" s="26" t="str">
        <f>IFERROR(INDEX(BD$11:BD$2000,_xlfn.AGGREGATE(15,6,(ROW(BD$11:BD$2000)-ROW(BD$11)+1)/($AU$11:$AU$2000=$DY$8),ROWS(EH$11:EH449))),"")</f>
        <v/>
      </c>
      <c r="EI449" s="26" t="str">
        <f>IFERROR(INDEX(BE$11:BE$2000,_xlfn.AGGREGATE(15,6,(ROW(BE$11:BE$2000)-ROW(BE$11)+1)/($AU$11:$AU$2000=$DY$8),ROWS(EI$11:EI449))),"")</f>
        <v/>
      </c>
      <c r="EJ449" s="26" t="str">
        <f>IFERROR(INDEX(BF$11:BF$2000,_xlfn.AGGREGATE(15,6,(ROW(BF$11:BF$2000)-ROW(BF$11)+1)/($AU$11:$AU$2000=$DY$8),ROWS(EJ$11:EJ449))),"")</f>
        <v/>
      </c>
      <c r="EK449" s="26" t="str">
        <f>IFERROR(INDEX(BG$11:BG$2000,_xlfn.AGGREGATE(15,6,(ROW(BG$11:BG$2000)-ROW(BG$11)+1)/($AU$11:$AU$2000=$DY$8),ROWS(EK$11:EK449))),"")</f>
        <v/>
      </c>
      <c r="EL449" s="26" t="str">
        <f>IFERROR(INDEX(BH$11:BH$2000,_xlfn.AGGREGATE(15,6,(ROW(BH$11:BH$2000)-ROW(BH$11)+1)/($AU$11:$AU$2000=$DY$8),ROWS(EL$11:EL449))),"")</f>
        <v/>
      </c>
      <c r="EM449" s="26" t="str">
        <f>IFERROR(INDEX(BI$11:BI$2000,_xlfn.AGGREGATE(15,6,(ROW(BI$11:BI$2000)-ROW(BI$11)+1)/($AU$11:$AU$2000=$DY$8),ROWS(EM$11:EM449))),"")</f>
        <v/>
      </c>
      <c r="EN449" s="26" t="str">
        <f>IFERROR(INDEX(BJ$11:BJ$2000,_xlfn.AGGREGATE(15,6,(ROW(BJ$11:BJ$2000)-ROW(BJ$11)+1)/($AU$11:$AU$2000=$DY$8),ROWS(EN$11:EN449))),"")</f>
        <v/>
      </c>
      <c r="EO449" s="26" t="str">
        <f>IFERROR(INDEX(BK$11:BK$2000,_xlfn.AGGREGATE(15,6,(ROW(BK$11:BK$2000)-ROW(BK$11)+1)/($AU$11:$AU$2000=$DY$8),ROWS(EO$11:EO449))),"")</f>
        <v/>
      </c>
      <c r="EP449" s="26" t="str">
        <f>IFERROR(INDEX(BL$11:BL$2000,_xlfn.AGGREGATE(15,6,(ROW(BL$11:BL$2000)-ROW(BL$11)+1)/($AU$11:$AU$2000=$DY$8),ROWS(EP$11:EP449))),"")</f>
        <v/>
      </c>
      <c r="EQ449" s="26" t="str">
        <f>IFERROR(INDEX(BM$11:BM$2000,_xlfn.AGGREGATE(15,6,(ROW(BM$11:BM$2000)-ROW(BM$11)+1)/($AU$11:$AU$2000=$DY$8),ROWS(EQ$11:EQ449))),"")</f>
        <v/>
      </c>
      <c r="ER449" s="26" t="str">
        <f>IFERROR(INDEX(BN$11:BN$2000,_xlfn.AGGREGATE(15,6,(ROW(BN$11:BN$2000)-ROW(BN$11)+1)/($AU$11:$AU$2000=$DY$8),ROWS(ER$11:ER449))),"")</f>
        <v/>
      </c>
      <c r="ES449" s="26" t="str">
        <f>IFERROR(INDEX(BO$11:BO$2000,_xlfn.AGGREGATE(15,6,(ROW(BO$11:BO$2000)-ROW(BO$11)+1)/($AU$11:$AU$2000=$DY$8),ROWS(ES$11:ES449))),"")</f>
        <v/>
      </c>
      <c r="ET449" s="63" t="str">
        <f>IFERROR(INDEX(BP$11:BP$2000,_xlfn.AGGREGATE(15,6,(ROW(BP$11:BP$2000)-ROW(BP$11)+1)/($AU$11:$AU$2000=$DY$8),ROWS(ET$11:ET449))),"")</f>
        <v/>
      </c>
      <c r="EU449" s="25"/>
    </row>
    <row r="450" spans="14:151" x14ac:dyDescent="0.3">
      <c r="N450" s="2"/>
      <c r="O450" s="25"/>
      <c r="P450" s="25"/>
      <c r="Q450" s="25"/>
      <c r="R450" s="25"/>
      <c r="S450" s="25"/>
      <c r="T450" s="25"/>
      <c r="U450" s="25"/>
      <c r="V450" s="2"/>
      <c r="W450" s="2"/>
      <c r="X450" s="2"/>
      <c r="Y450" s="25"/>
      <c r="Z450" s="25"/>
      <c r="AA450" s="25"/>
      <c r="AB450" s="2"/>
      <c r="AC450" s="25"/>
      <c r="AD450" s="25"/>
      <c r="AE450" s="25"/>
      <c r="AF450" s="25"/>
      <c r="AG450" s="25"/>
      <c r="AH450" s="25"/>
      <c r="AI450" s="25"/>
      <c r="AJ450" s="25"/>
      <c r="AK450" s="25"/>
      <c r="AL450" s="25"/>
      <c r="AM450" s="25"/>
      <c r="AN450" s="25"/>
      <c r="AO450" s="25"/>
      <c r="AP450" s="25"/>
      <c r="AQ450" s="25"/>
      <c r="AR450" s="142"/>
      <c r="AS450" s="1">
        <v>23</v>
      </c>
      <c r="AT450" s="25" t="s">
        <v>122</v>
      </c>
      <c r="AU450" s="4" t="str">
        <f t="shared" si="555"/>
        <v>FAIL</v>
      </c>
      <c r="AV450" s="25">
        <v>1</v>
      </c>
      <c r="AW450" s="25">
        <v>2</v>
      </c>
      <c r="AX450" s="26">
        <v>2</v>
      </c>
      <c r="AY450" s="26">
        <v>1</v>
      </c>
      <c r="AZ450" s="26">
        <v>2</v>
      </c>
      <c r="BA450" s="26">
        <v>2</v>
      </c>
      <c r="BB450" s="26">
        <v>1</v>
      </c>
      <c r="BC450" s="25"/>
      <c r="BD450" s="25">
        <f t="shared" si="556"/>
        <v>223</v>
      </c>
      <c r="BE450" s="25">
        <f t="shared" si="556"/>
        <v>246</v>
      </c>
      <c r="BF450" s="25">
        <f t="shared" si="556"/>
        <v>269</v>
      </c>
      <c r="BG450" s="30">
        <f t="shared" si="570"/>
        <v>11.5</v>
      </c>
      <c r="BH450" s="25"/>
      <c r="BI450" s="138">
        <f t="shared" si="557"/>
        <v>223</v>
      </c>
      <c r="BJ450" s="138">
        <f t="shared" si="558"/>
        <v>469</v>
      </c>
      <c r="BK450" s="138">
        <f t="shared" si="559"/>
        <v>715</v>
      </c>
      <c r="BL450" s="138">
        <f t="shared" si="560"/>
        <v>938</v>
      </c>
      <c r="BM450" s="138">
        <f t="shared" si="561"/>
        <v>1184</v>
      </c>
      <c r="BN450" s="138">
        <f t="shared" si="562"/>
        <v>1430</v>
      </c>
      <c r="BO450" s="138">
        <f t="shared" si="563"/>
        <v>1653</v>
      </c>
      <c r="BP450" s="138">
        <f t="shared" si="564"/>
        <v>0</v>
      </c>
      <c r="BQ450" s="25"/>
      <c r="BR450" s="26" t="str">
        <f t="shared" si="543"/>
        <v>no</v>
      </c>
      <c r="BS450" s="26" t="str">
        <f t="shared" si="542"/>
        <v>good</v>
      </c>
      <c r="BT450" s="25"/>
      <c r="BU450" s="25"/>
      <c r="BV450" s="1">
        <f t="shared" si="576"/>
        <v>0</v>
      </c>
      <c r="BW450" s="1">
        <f t="shared" si="576"/>
        <v>0</v>
      </c>
      <c r="BX450" s="1">
        <f t="shared" si="576"/>
        <v>0</v>
      </c>
      <c r="BY450" s="1">
        <f t="shared" si="576"/>
        <v>0</v>
      </c>
      <c r="BZ450" s="1">
        <f t="shared" si="576"/>
        <v>0</v>
      </c>
      <c r="CA450" s="1">
        <f t="shared" si="576"/>
        <v>0</v>
      </c>
      <c r="CB450" s="1">
        <f t="shared" si="576"/>
        <v>0</v>
      </c>
      <c r="CC450" s="1">
        <f t="shared" si="576"/>
        <v>0</v>
      </c>
      <c r="CD450" s="1">
        <f t="shared" si="576"/>
        <v>0</v>
      </c>
      <c r="CE450" s="1">
        <f t="shared" si="576"/>
        <v>0</v>
      </c>
      <c r="CF450" s="1">
        <f t="shared" si="577"/>
        <v>0</v>
      </c>
      <c r="CG450" s="1">
        <f t="shared" si="577"/>
        <v>0</v>
      </c>
      <c r="CH450" s="1">
        <f t="shared" si="577"/>
        <v>0</v>
      </c>
      <c r="CI450" s="1">
        <f t="shared" si="577"/>
        <v>0</v>
      </c>
      <c r="CJ450" s="1">
        <f t="shared" si="577"/>
        <v>0</v>
      </c>
      <c r="CK450" s="1">
        <f t="shared" si="577"/>
        <v>0</v>
      </c>
      <c r="CL450" s="1">
        <f t="shared" si="577"/>
        <v>0</v>
      </c>
      <c r="CM450" s="1">
        <f t="shared" si="577"/>
        <v>0</v>
      </c>
      <c r="CN450" s="1">
        <f t="shared" si="577"/>
        <v>0</v>
      </c>
      <c r="CO450" s="1">
        <f t="shared" si="577"/>
        <v>0</v>
      </c>
      <c r="CP450" s="1">
        <f t="shared" si="578"/>
        <v>0</v>
      </c>
      <c r="CQ450" s="1">
        <f t="shared" si="578"/>
        <v>0</v>
      </c>
      <c r="CR450" s="1">
        <f t="shared" si="578"/>
        <v>0</v>
      </c>
      <c r="CS450" s="1">
        <f t="shared" si="578"/>
        <v>0</v>
      </c>
      <c r="CT450" s="1">
        <f t="shared" si="578"/>
        <v>0</v>
      </c>
      <c r="CU450" s="1">
        <f t="shared" si="578"/>
        <v>0</v>
      </c>
      <c r="CV450" s="1">
        <f t="shared" si="578"/>
        <v>0</v>
      </c>
      <c r="CW450" s="1">
        <f t="shared" si="578"/>
        <v>0</v>
      </c>
      <c r="CX450" s="1">
        <f t="shared" si="578"/>
        <v>0</v>
      </c>
      <c r="CY450" s="1">
        <f t="shared" si="578"/>
        <v>0</v>
      </c>
      <c r="CZ450" s="1">
        <f t="shared" si="579"/>
        <v>0</v>
      </c>
      <c r="DA450" s="1">
        <f t="shared" si="579"/>
        <v>0</v>
      </c>
      <c r="DB450" s="1">
        <f t="shared" si="579"/>
        <v>0</v>
      </c>
      <c r="DC450" s="1">
        <f t="shared" si="579"/>
        <v>0</v>
      </c>
      <c r="DD450" s="1">
        <f t="shared" si="579"/>
        <v>0</v>
      </c>
      <c r="DE450" s="1">
        <f t="shared" si="579"/>
        <v>0</v>
      </c>
      <c r="DF450" s="1">
        <f t="shared" si="579"/>
        <v>0</v>
      </c>
      <c r="DG450" s="1">
        <f t="shared" si="579"/>
        <v>0</v>
      </c>
      <c r="DH450" s="1">
        <f t="shared" si="579"/>
        <v>0</v>
      </c>
      <c r="DI450" s="1">
        <f t="shared" si="579"/>
        <v>0</v>
      </c>
      <c r="DJ450" s="1">
        <f t="shared" si="580"/>
        <v>0</v>
      </c>
      <c r="DK450" s="1">
        <f t="shared" si="580"/>
        <v>0</v>
      </c>
      <c r="DL450" s="1">
        <f t="shared" si="580"/>
        <v>0</v>
      </c>
      <c r="DM450" s="1">
        <f t="shared" si="580"/>
        <v>0</v>
      </c>
      <c r="DN450" s="1">
        <f t="shared" si="580"/>
        <v>0</v>
      </c>
      <c r="DO450" s="1">
        <f t="shared" si="580"/>
        <v>0</v>
      </c>
      <c r="DP450" s="25"/>
      <c r="DS450" s="26"/>
      <c r="DT450" s="26"/>
      <c r="DU450" s="142"/>
      <c r="DV450" s="26"/>
      <c r="DW450" s="48">
        <v>437</v>
      </c>
      <c r="DX450" s="26" t="str">
        <f>IFERROR(INDEX(AT$11:AT$2000,_xlfn.AGGREGATE(15,6,(ROW(AT$11:AT$2000)-ROW(AT$11)+1)/($AU$11:$AU$2000=$DY$8),ROWS(DX$11:DX450))),"")</f>
        <v/>
      </c>
      <c r="DY450" s="4" t="str">
        <f>IFERROR(INDEX(AU$11:AU$2000,_xlfn.AGGREGATE(15,6,(ROW(AU$11:AU$2000)-ROW(AU$11)+1)/($AU$11:$AU$2000=$DY$8),ROWS(DY$11:DY450))),"")</f>
        <v/>
      </c>
      <c r="DZ450" s="26" t="str">
        <f>IFERROR(INDEX(AV$11:AV$2000,_xlfn.AGGREGATE(15,6,(ROW(AV$11:AV$2000)-ROW(AV$11)+1)/($AU$11:$AU$2000=$DY$8),ROWS(DZ$11:DZ450))),"")</f>
        <v/>
      </c>
      <c r="EA450" s="26" t="str">
        <f>IFERROR(INDEX(AW$11:AW$2000,_xlfn.AGGREGATE(15,6,(ROW(AW$11:AW$2000)-ROW(AW$11)+1)/($AU$11:$AU$2000=$DY$8),ROWS(EA$11:EA450))),"")</f>
        <v/>
      </c>
      <c r="EB450" s="26" t="str">
        <f>IFERROR(INDEX(AX$11:AX$2000,_xlfn.AGGREGATE(15,6,(ROW(AX$11:AX$2000)-ROW(AX$11)+1)/($AU$11:$AU$2000=$DY$8),ROWS(EB$11:EB450))),"")</f>
        <v/>
      </c>
      <c r="EC450" s="26" t="str">
        <f>IFERROR(INDEX(AY$11:AY$2000,_xlfn.AGGREGATE(15,6,(ROW(AY$11:AY$2000)-ROW(AY$11)+1)/($AU$11:$AU$2000=$DY$8),ROWS(EC$11:EC450))),"")</f>
        <v/>
      </c>
      <c r="ED450" s="26" t="str">
        <f>IFERROR(INDEX(AZ$11:AZ$2000,_xlfn.AGGREGATE(15,6,(ROW(AZ$11:AZ$2000)-ROW(AZ$11)+1)/($AU$11:$AU$2000=$DY$8),ROWS(ED$11:ED450))),"")</f>
        <v/>
      </c>
      <c r="EE450" s="26" t="str">
        <f>IFERROR(INDEX(BA$11:BA$2000,_xlfn.AGGREGATE(15,6,(ROW(BA$11:BA$2000)-ROW(BA$11)+1)/($AU$11:$AU$2000=$DY$8),ROWS(EE$11:EE450))),"")</f>
        <v/>
      </c>
      <c r="EF450" s="26" t="str">
        <f>IFERROR(INDEX(BB$11:BB$2000,_xlfn.AGGREGATE(15,6,(ROW(BB$11:BB$2000)-ROW(BB$11)+1)/($AU$11:$AU$2000=$DY$8),ROWS(EF$11:EF450))),"")</f>
        <v/>
      </c>
      <c r="EG450" s="26" t="str">
        <f>IFERROR(INDEX(BC$11:BC$2000,_xlfn.AGGREGATE(15,6,(ROW(BC$11:BC$2000)-ROW(BC$11)+1)/($AU$11:$AU$2000=$DY$8),ROWS(EG$11:EG450))),"")</f>
        <v/>
      </c>
      <c r="EH450" s="26" t="str">
        <f>IFERROR(INDEX(BD$11:BD$2000,_xlfn.AGGREGATE(15,6,(ROW(BD$11:BD$2000)-ROW(BD$11)+1)/($AU$11:$AU$2000=$DY$8),ROWS(EH$11:EH450))),"")</f>
        <v/>
      </c>
      <c r="EI450" s="26" t="str">
        <f>IFERROR(INDEX(BE$11:BE$2000,_xlfn.AGGREGATE(15,6,(ROW(BE$11:BE$2000)-ROW(BE$11)+1)/($AU$11:$AU$2000=$DY$8),ROWS(EI$11:EI450))),"")</f>
        <v/>
      </c>
      <c r="EJ450" s="26" t="str">
        <f>IFERROR(INDEX(BF$11:BF$2000,_xlfn.AGGREGATE(15,6,(ROW(BF$11:BF$2000)-ROW(BF$11)+1)/($AU$11:$AU$2000=$DY$8),ROWS(EJ$11:EJ450))),"")</f>
        <v/>
      </c>
      <c r="EK450" s="26" t="str">
        <f>IFERROR(INDEX(BG$11:BG$2000,_xlfn.AGGREGATE(15,6,(ROW(BG$11:BG$2000)-ROW(BG$11)+1)/($AU$11:$AU$2000=$DY$8),ROWS(EK$11:EK450))),"")</f>
        <v/>
      </c>
      <c r="EL450" s="26" t="str">
        <f>IFERROR(INDEX(BH$11:BH$2000,_xlfn.AGGREGATE(15,6,(ROW(BH$11:BH$2000)-ROW(BH$11)+1)/($AU$11:$AU$2000=$DY$8),ROWS(EL$11:EL450))),"")</f>
        <v/>
      </c>
      <c r="EM450" s="26" t="str">
        <f>IFERROR(INDEX(BI$11:BI$2000,_xlfn.AGGREGATE(15,6,(ROW(BI$11:BI$2000)-ROW(BI$11)+1)/($AU$11:$AU$2000=$DY$8),ROWS(EM$11:EM450))),"")</f>
        <v/>
      </c>
      <c r="EN450" s="26" t="str">
        <f>IFERROR(INDEX(BJ$11:BJ$2000,_xlfn.AGGREGATE(15,6,(ROW(BJ$11:BJ$2000)-ROW(BJ$11)+1)/($AU$11:$AU$2000=$DY$8),ROWS(EN$11:EN450))),"")</f>
        <v/>
      </c>
      <c r="EO450" s="26" t="str">
        <f>IFERROR(INDEX(BK$11:BK$2000,_xlfn.AGGREGATE(15,6,(ROW(BK$11:BK$2000)-ROW(BK$11)+1)/($AU$11:$AU$2000=$DY$8),ROWS(EO$11:EO450))),"")</f>
        <v/>
      </c>
      <c r="EP450" s="26" t="str">
        <f>IFERROR(INDEX(BL$11:BL$2000,_xlfn.AGGREGATE(15,6,(ROW(BL$11:BL$2000)-ROW(BL$11)+1)/($AU$11:$AU$2000=$DY$8),ROWS(EP$11:EP450))),"")</f>
        <v/>
      </c>
      <c r="EQ450" s="26" t="str">
        <f>IFERROR(INDEX(BM$11:BM$2000,_xlfn.AGGREGATE(15,6,(ROW(BM$11:BM$2000)-ROW(BM$11)+1)/($AU$11:$AU$2000=$DY$8),ROWS(EQ$11:EQ450))),"")</f>
        <v/>
      </c>
      <c r="ER450" s="26" t="str">
        <f>IFERROR(INDEX(BN$11:BN$2000,_xlfn.AGGREGATE(15,6,(ROW(BN$11:BN$2000)-ROW(BN$11)+1)/($AU$11:$AU$2000=$DY$8),ROWS(ER$11:ER450))),"")</f>
        <v/>
      </c>
      <c r="ES450" s="26" t="str">
        <f>IFERROR(INDEX(BO$11:BO$2000,_xlfn.AGGREGATE(15,6,(ROW(BO$11:BO$2000)-ROW(BO$11)+1)/($AU$11:$AU$2000=$DY$8),ROWS(ES$11:ES450))),"")</f>
        <v/>
      </c>
      <c r="ET450" s="63" t="str">
        <f>IFERROR(INDEX(BP$11:BP$2000,_xlfn.AGGREGATE(15,6,(ROW(BP$11:BP$2000)-ROW(BP$11)+1)/($AU$11:$AU$2000=$DY$8),ROWS(ET$11:ET450))),"")</f>
        <v/>
      </c>
      <c r="EU450" s="25"/>
    </row>
    <row r="451" spans="14:151" x14ac:dyDescent="0.3">
      <c r="N451" s="2"/>
      <c r="O451" s="25"/>
      <c r="P451" s="25"/>
      <c r="Q451" s="25"/>
      <c r="R451" s="25"/>
      <c r="S451" s="25"/>
      <c r="T451" s="25"/>
      <c r="U451" s="25"/>
      <c r="V451" s="2"/>
      <c r="W451" s="2"/>
      <c r="X451" s="2"/>
      <c r="Y451" s="25"/>
      <c r="Z451" s="25"/>
      <c r="AA451" s="25"/>
      <c r="AB451" s="2"/>
      <c r="AC451" s="25"/>
      <c r="AD451" s="25"/>
      <c r="AE451" s="25"/>
      <c r="AF451" s="25"/>
      <c r="AG451" s="25"/>
      <c r="AH451" s="25"/>
      <c r="AI451" s="25"/>
      <c r="AJ451" s="25"/>
      <c r="AK451" s="25"/>
      <c r="AL451" s="25"/>
      <c r="AM451" s="25"/>
      <c r="AN451" s="25"/>
      <c r="AO451" s="25"/>
      <c r="AP451" s="25"/>
      <c r="AQ451" s="25"/>
      <c r="AR451" s="142"/>
      <c r="AS451" s="1">
        <v>24</v>
      </c>
      <c r="AT451" s="25" t="s">
        <v>122</v>
      </c>
      <c r="AU451" s="4" t="str">
        <f t="shared" si="555"/>
        <v>FAIL</v>
      </c>
      <c r="AV451" s="25">
        <v>1</v>
      </c>
      <c r="AW451" s="25">
        <v>2</v>
      </c>
      <c r="AX451" s="26">
        <v>2</v>
      </c>
      <c r="AY451" s="26">
        <v>1</v>
      </c>
      <c r="AZ451" s="26">
        <v>2</v>
      </c>
      <c r="BA451" s="26">
        <v>2</v>
      </c>
      <c r="BB451" s="26">
        <v>1</v>
      </c>
      <c r="BC451" s="25"/>
      <c r="BD451" s="25">
        <f t="shared" si="556"/>
        <v>222</v>
      </c>
      <c r="BE451" s="25">
        <f t="shared" si="556"/>
        <v>246</v>
      </c>
      <c r="BF451" s="25">
        <f t="shared" si="556"/>
        <v>270</v>
      </c>
      <c r="BG451" s="30">
        <f t="shared" si="570"/>
        <v>12</v>
      </c>
      <c r="BH451" s="25"/>
      <c r="BI451" s="138">
        <f t="shared" si="557"/>
        <v>222</v>
      </c>
      <c r="BJ451" s="138">
        <f t="shared" si="558"/>
        <v>468</v>
      </c>
      <c r="BK451" s="138">
        <f t="shared" si="559"/>
        <v>714</v>
      </c>
      <c r="BL451" s="138">
        <f t="shared" si="560"/>
        <v>936</v>
      </c>
      <c r="BM451" s="138">
        <f t="shared" si="561"/>
        <v>1182</v>
      </c>
      <c r="BN451" s="138">
        <f t="shared" si="562"/>
        <v>1428</v>
      </c>
      <c r="BO451" s="138">
        <f t="shared" si="563"/>
        <v>1650</v>
      </c>
      <c r="BP451" s="138">
        <f t="shared" si="564"/>
        <v>0</v>
      </c>
      <c r="BQ451" s="25"/>
      <c r="BR451" s="26" t="str">
        <f t="shared" si="543"/>
        <v>no</v>
      </c>
      <c r="BS451" s="26" t="str">
        <f t="shared" si="542"/>
        <v>good</v>
      </c>
      <c r="BT451" s="25"/>
      <c r="BU451" s="25"/>
      <c r="BV451" s="1">
        <f t="shared" si="576"/>
        <v>0</v>
      </c>
      <c r="BW451" s="1">
        <f t="shared" si="576"/>
        <v>0</v>
      </c>
      <c r="BX451" s="1">
        <f t="shared" si="576"/>
        <v>0</v>
      </c>
      <c r="BY451" s="1">
        <f t="shared" si="576"/>
        <v>0</v>
      </c>
      <c r="BZ451" s="1">
        <f t="shared" si="576"/>
        <v>0</v>
      </c>
      <c r="CA451" s="1">
        <f t="shared" si="576"/>
        <v>0</v>
      </c>
      <c r="CB451" s="1">
        <f t="shared" si="576"/>
        <v>0</v>
      </c>
      <c r="CC451" s="1">
        <f t="shared" si="576"/>
        <v>0</v>
      </c>
      <c r="CD451" s="1">
        <f t="shared" si="576"/>
        <v>0</v>
      </c>
      <c r="CE451" s="1">
        <f t="shared" si="576"/>
        <v>0</v>
      </c>
      <c r="CF451" s="1">
        <f t="shared" si="577"/>
        <v>0</v>
      </c>
      <c r="CG451" s="1">
        <f t="shared" si="577"/>
        <v>0</v>
      </c>
      <c r="CH451" s="1">
        <f t="shared" si="577"/>
        <v>0</v>
      </c>
      <c r="CI451" s="1">
        <f t="shared" si="577"/>
        <v>0</v>
      </c>
      <c r="CJ451" s="1">
        <f t="shared" si="577"/>
        <v>0</v>
      </c>
      <c r="CK451" s="1">
        <f t="shared" si="577"/>
        <v>0</v>
      </c>
      <c r="CL451" s="1">
        <f t="shared" si="577"/>
        <v>0</v>
      </c>
      <c r="CM451" s="1">
        <f t="shared" si="577"/>
        <v>0</v>
      </c>
      <c r="CN451" s="1">
        <f t="shared" si="577"/>
        <v>0</v>
      </c>
      <c r="CO451" s="1">
        <f t="shared" si="577"/>
        <v>0</v>
      </c>
      <c r="CP451" s="1">
        <f t="shared" si="578"/>
        <v>0</v>
      </c>
      <c r="CQ451" s="1">
        <f t="shared" si="578"/>
        <v>0</v>
      </c>
      <c r="CR451" s="1">
        <f t="shared" si="578"/>
        <v>0</v>
      </c>
      <c r="CS451" s="1">
        <f t="shared" si="578"/>
        <v>0</v>
      </c>
      <c r="CT451" s="1">
        <f t="shared" si="578"/>
        <v>0</v>
      </c>
      <c r="CU451" s="1">
        <f t="shared" si="578"/>
        <v>0</v>
      </c>
      <c r="CV451" s="1">
        <f t="shared" si="578"/>
        <v>0</v>
      </c>
      <c r="CW451" s="1">
        <f t="shared" si="578"/>
        <v>0</v>
      </c>
      <c r="CX451" s="1">
        <f t="shared" si="578"/>
        <v>0</v>
      </c>
      <c r="CY451" s="1">
        <f t="shared" si="578"/>
        <v>0</v>
      </c>
      <c r="CZ451" s="1">
        <f t="shared" si="579"/>
        <v>0</v>
      </c>
      <c r="DA451" s="1">
        <f t="shared" si="579"/>
        <v>0</v>
      </c>
      <c r="DB451" s="1">
        <f t="shared" si="579"/>
        <v>0</v>
      </c>
      <c r="DC451" s="1">
        <f t="shared" si="579"/>
        <v>0</v>
      </c>
      <c r="DD451" s="1">
        <f t="shared" si="579"/>
        <v>0</v>
      </c>
      <c r="DE451" s="1">
        <f t="shared" si="579"/>
        <v>0</v>
      </c>
      <c r="DF451" s="1">
        <f t="shared" si="579"/>
        <v>0</v>
      </c>
      <c r="DG451" s="1">
        <f t="shared" si="579"/>
        <v>0</v>
      </c>
      <c r="DH451" s="1">
        <f t="shared" si="579"/>
        <v>0</v>
      </c>
      <c r="DI451" s="1">
        <f t="shared" si="579"/>
        <v>0</v>
      </c>
      <c r="DJ451" s="1">
        <f t="shared" si="580"/>
        <v>0</v>
      </c>
      <c r="DK451" s="1">
        <f t="shared" si="580"/>
        <v>0</v>
      </c>
      <c r="DL451" s="1">
        <f t="shared" si="580"/>
        <v>0</v>
      </c>
      <c r="DM451" s="1">
        <f t="shared" si="580"/>
        <v>0</v>
      </c>
      <c r="DN451" s="1">
        <f t="shared" si="580"/>
        <v>0</v>
      </c>
      <c r="DO451" s="1">
        <f t="shared" si="580"/>
        <v>0</v>
      </c>
      <c r="DP451" s="25"/>
      <c r="DS451" s="26"/>
      <c r="DT451" s="26"/>
      <c r="DU451" s="142"/>
      <c r="DV451" s="26"/>
      <c r="DW451" s="48">
        <v>438</v>
      </c>
      <c r="DX451" s="26" t="str">
        <f>IFERROR(INDEX(AT$11:AT$2000,_xlfn.AGGREGATE(15,6,(ROW(AT$11:AT$2000)-ROW(AT$11)+1)/($AU$11:$AU$2000=$DY$8),ROWS(DX$11:DX451))),"")</f>
        <v/>
      </c>
      <c r="DY451" s="4" t="str">
        <f>IFERROR(INDEX(AU$11:AU$2000,_xlfn.AGGREGATE(15,6,(ROW(AU$11:AU$2000)-ROW(AU$11)+1)/($AU$11:$AU$2000=$DY$8),ROWS(DY$11:DY451))),"")</f>
        <v/>
      </c>
      <c r="DZ451" s="26" t="str">
        <f>IFERROR(INDEX(AV$11:AV$2000,_xlfn.AGGREGATE(15,6,(ROW(AV$11:AV$2000)-ROW(AV$11)+1)/($AU$11:$AU$2000=$DY$8),ROWS(DZ$11:DZ451))),"")</f>
        <v/>
      </c>
      <c r="EA451" s="26" t="str">
        <f>IFERROR(INDEX(AW$11:AW$2000,_xlfn.AGGREGATE(15,6,(ROW(AW$11:AW$2000)-ROW(AW$11)+1)/($AU$11:$AU$2000=$DY$8),ROWS(EA$11:EA451))),"")</f>
        <v/>
      </c>
      <c r="EB451" s="26" t="str">
        <f>IFERROR(INDEX(AX$11:AX$2000,_xlfn.AGGREGATE(15,6,(ROW(AX$11:AX$2000)-ROW(AX$11)+1)/($AU$11:$AU$2000=$DY$8),ROWS(EB$11:EB451))),"")</f>
        <v/>
      </c>
      <c r="EC451" s="26" t="str">
        <f>IFERROR(INDEX(AY$11:AY$2000,_xlfn.AGGREGATE(15,6,(ROW(AY$11:AY$2000)-ROW(AY$11)+1)/($AU$11:$AU$2000=$DY$8),ROWS(EC$11:EC451))),"")</f>
        <v/>
      </c>
      <c r="ED451" s="26" t="str">
        <f>IFERROR(INDEX(AZ$11:AZ$2000,_xlfn.AGGREGATE(15,6,(ROW(AZ$11:AZ$2000)-ROW(AZ$11)+1)/($AU$11:$AU$2000=$DY$8),ROWS(ED$11:ED451))),"")</f>
        <v/>
      </c>
      <c r="EE451" s="26" t="str">
        <f>IFERROR(INDEX(BA$11:BA$2000,_xlfn.AGGREGATE(15,6,(ROW(BA$11:BA$2000)-ROW(BA$11)+1)/($AU$11:$AU$2000=$DY$8),ROWS(EE$11:EE451))),"")</f>
        <v/>
      </c>
      <c r="EF451" s="26" t="str">
        <f>IFERROR(INDEX(BB$11:BB$2000,_xlfn.AGGREGATE(15,6,(ROW(BB$11:BB$2000)-ROW(BB$11)+1)/($AU$11:$AU$2000=$DY$8),ROWS(EF$11:EF451))),"")</f>
        <v/>
      </c>
      <c r="EG451" s="26" t="str">
        <f>IFERROR(INDEX(BC$11:BC$2000,_xlfn.AGGREGATE(15,6,(ROW(BC$11:BC$2000)-ROW(BC$11)+1)/($AU$11:$AU$2000=$DY$8),ROWS(EG$11:EG451))),"")</f>
        <v/>
      </c>
      <c r="EH451" s="26" t="str">
        <f>IFERROR(INDEX(BD$11:BD$2000,_xlfn.AGGREGATE(15,6,(ROW(BD$11:BD$2000)-ROW(BD$11)+1)/($AU$11:$AU$2000=$DY$8),ROWS(EH$11:EH451))),"")</f>
        <v/>
      </c>
      <c r="EI451" s="26" t="str">
        <f>IFERROR(INDEX(BE$11:BE$2000,_xlfn.AGGREGATE(15,6,(ROW(BE$11:BE$2000)-ROW(BE$11)+1)/($AU$11:$AU$2000=$DY$8),ROWS(EI$11:EI451))),"")</f>
        <v/>
      </c>
      <c r="EJ451" s="26" t="str">
        <f>IFERROR(INDEX(BF$11:BF$2000,_xlfn.AGGREGATE(15,6,(ROW(BF$11:BF$2000)-ROW(BF$11)+1)/($AU$11:$AU$2000=$DY$8),ROWS(EJ$11:EJ451))),"")</f>
        <v/>
      </c>
      <c r="EK451" s="26" t="str">
        <f>IFERROR(INDEX(BG$11:BG$2000,_xlfn.AGGREGATE(15,6,(ROW(BG$11:BG$2000)-ROW(BG$11)+1)/($AU$11:$AU$2000=$DY$8),ROWS(EK$11:EK451))),"")</f>
        <v/>
      </c>
      <c r="EL451" s="26" t="str">
        <f>IFERROR(INDEX(BH$11:BH$2000,_xlfn.AGGREGATE(15,6,(ROW(BH$11:BH$2000)-ROW(BH$11)+1)/($AU$11:$AU$2000=$DY$8),ROWS(EL$11:EL451))),"")</f>
        <v/>
      </c>
      <c r="EM451" s="26" t="str">
        <f>IFERROR(INDEX(BI$11:BI$2000,_xlfn.AGGREGATE(15,6,(ROW(BI$11:BI$2000)-ROW(BI$11)+1)/($AU$11:$AU$2000=$DY$8),ROWS(EM$11:EM451))),"")</f>
        <v/>
      </c>
      <c r="EN451" s="26" t="str">
        <f>IFERROR(INDEX(BJ$11:BJ$2000,_xlfn.AGGREGATE(15,6,(ROW(BJ$11:BJ$2000)-ROW(BJ$11)+1)/($AU$11:$AU$2000=$DY$8),ROWS(EN$11:EN451))),"")</f>
        <v/>
      </c>
      <c r="EO451" s="26" t="str">
        <f>IFERROR(INDEX(BK$11:BK$2000,_xlfn.AGGREGATE(15,6,(ROW(BK$11:BK$2000)-ROW(BK$11)+1)/($AU$11:$AU$2000=$DY$8),ROWS(EO$11:EO451))),"")</f>
        <v/>
      </c>
      <c r="EP451" s="26" t="str">
        <f>IFERROR(INDEX(BL$11:BL$2000,_xlfn.AGGREGATE(15,6,(ROW(BL$11:BL$2000)-ROW(BL$11)+1)/($AU$11:$AU$2000=$DY$8),ROWS(EP$11:EP451))),"")</f>
        <v/>
      </c>
      <c r="EQ451" s="26" t="str">
        <f>IFERROR(INDEX(BM$11:BM$2000,_xlfn.AGGREGATE(15,6,(ROW(BM$11:BM$2000)-ROW(BM$11)+1)/($AU$11:$AU$2000=$DY$8),ROWS(EQ$11:EQ451))),"")</f>
        <v/>
      </c>
      <c r="ER451" s="26" t="str">
        <f>IFERROR(INDEX(BN$11:BN$2000,_xlfn.AGGREGATE(15,6,(ROW(BN$11:BN$2000)-ROW(BN$11)+1)/($AU$11:$AU$2000=$DY$8),ROWS(ER$11:ER451))),"")</f>
        <v/>
      </c>
      <c r="ES451" s="26" t="str">
        <f>IFERROR(INDEX(BO$11:BO$2000,_xlfn.AGGREGATE(15,6,(ROW(BO$11:BO$2000)-ROW(BO$11)+1)/($AU$11:$AU$2000=$DY$8),ROWS(ES$11:ES451))),"")</f>
        <v/>
      </c>
      <c r="ET451" s="63" t="str">
        <f>IFERROR(INDEX(BP$11:BP$2000,_xlfn.AGGREGATE(15,6,(ROW(BP$11:BP$2000)-ROW(BP$11)+1)/($AU$11:$AU$2000=$DY$8),ROWS(ET$11:ET451))),"")</f>
        <v/>
      </c>
      <c r="EU451" s="25"/>
    </row>
    <row r="452" spans="14:151" x14ac:dyDescent="0.3">
      <c r="N452" s="2"/>
      <c r="O452" s="25"/>
      <c r="P452" s="25"/>
      <c r="Q452" s="25"/>
      <c r="R452" s="25"/>
      <c r="S452" s="25"/>
      <c r="T452" s="25"/>
      <c r="U452" s="25"/>
      <c r="V452" s="2"/>
      <c r="W452" s="2"/>
      <c r="X452" s="2"/>
      <c r="Y452" s="25"/>
      <c r="Z452" s="25"/>
      <c r="AA452" s="25"/>
      <c r="AB452" s="2"/>
      <c r="AC452" s="25"/>
      <c r="AD452" s="25"/>
      <c r="AE452" s="25"/>
      <c r="AF452" s="25"/>
      <c r="AG452" s="25"/>
      <c r="AH452" s="25"/>
      <c r="AI452" s="25"/>
      <c r="AJ452" s="25"/>
      <c r="AK452" s="25"/>
      <c r="AL452" s="25"/>
      <c r="AM452" s="25"/>
      <c r="AN452" s="25"/>
      <c r="AO452" s="25"/>
      <c r="AP452" s="25"/>
      <c r="AQ452" s="25"/>
      <c r="AR452" s="142"/>
      <c r="AS452" s="1">
        <v>25</v>
      </c>
      <c r="AT452" s="25" t="s">
        <v>122</v>
      </c>
      <c r="AU452" s="4" t="str">
        <f t="shared" si="555"/>
        <v>FAIL</v>
      </c>
      <c r="AV452" s="25">
        <v>1</v>
      </c>
      <c r="AW452" s="25">
        <v>2</v>
      </c>
      <c r="AX452" s="26">
        <v>2</v>
      </c>
      <c r="AY452" s="26">
        <v>1</v>
      </c>
      <c r="AZ452" s="26">
        <v>2</v>
      </c>
      <c r="BA452" s="26">
        <v>2</v>
      </c>
      <c r="BB452" s="26">
        <v>1</v>
      </c>
      <c r="BC452" s="25"/>
      <c r="BD452" s="25">
        <f t="shared" si="556"/>
        <v>221</v>
      </c>
      <c r="BE452" s="25">
        <f t="shared" si="556"/>
        <v>246</v>
      </c>
      <c r="BF452" s="25">
        <f t="shared" si="556"/>
        <v>271</v>
      </c>
      <c r="BG452" s="30">
        <f t="shared" si="570"/>
        <v>12.5</v>
      </c>
      <c r="BH452" s="25"/>
      <c r="BI452" s="138">
        <f t="shared" si="557"/>
        <v>221</v>
      </c>
      <c r="BJ452" s="138">
        <f t="shared" si="558"/>
        <v>467</v>
      </c>
      <c r="BK452" s="138">
        <f t="shared" si="559"/>
        <v>713</v>
      </c>
      <c r="BL452" s="138">
        <f t="shared" si="560"/>
        <v>934</v>
      </c>
      <c r="BM452" s="138">
        <f t="shared" si="561"/>
        <v>1180</v>
      </c>
      <c r="BN452" s="138">
        <f t="shared" si="562"/>
        <v>1426</v>
      </c>
      <c r="BO452" s="138">
        <f t="shared" si="563"/>
        <v>1647</v>
      </c>
      <c r="BP452" s="138">
        <f t="shared" si="564"/>
        <v>0</v>
      </c>
      <c r="BQ452" s="25"/>
      <c r="BR452" s="26" t="str">
        <f t="shared" si="543"/>
        <v>no</v>
      </c>
      <c r="BS452" s="26" t="str">
        <f t="shared" si="542"/>
        <v>Int</v>
      </c>
      <c r="BT452" s="25"/>
      <c r="BU452" s="25"/>
      <c r="BV452" s="1">
        <f t="shared" si="576"/>
        <v>0</v>
      </c>
      <c r="BW452" s="1">
        <f t="shared" si="576"/>
        <v>0</v>
      </c>
      <c r="BX452" s="1">
        <f t="shared" si="576"/>
        <v>0</v>
      </c>
      <c r="BY452" s="1">
        <f t="shared" si="576"/>
        <v>0</v>
      </c>
      <c r="BZ452" s="1">
        <f t="shared" si="576"/>
        <v>0</v>
      </c>
      <c r="CA452" s="1">
        <f t="shared" si="576"/>
        <v>0</v>
      </c>
      <c r="CB452" s="1">
        <f t="shared" si="576"/>
        <v>0</v>
      </c>
      <c r="CC452" s="1">
        <f t="shared" si="576"/>
        <v>0</v>
      </c>
      <c r="CD452" s="1">
        <f t="shared" si="576"/>
        <v>0</v>
      </c>
      <c r="CE452" s="1">
        <f t="shared" si="576"/>
        <v>0</v>
      </c>
      <c r="CF452" s="1">
        <f t="shared" si="577"/>
        <v>0</v>
      </c>
      <c r="CG452" s="1">
        <f t="shared" si="577"/>
        <v>0</v>
      </c>
      <c r="CH452" s="1">
        <f t="shared" si="577"/>
        <v>0</v>
      </c>
      <c r="CI452" s="1">
        <f t="shared" si="577"/>
        <v>0</v>
      </c>
      <c r="CJ452" s="1">
        <f t="shared" si="577"/>
        <v>0</v>
      </c>
      <c r="CK452" s="1">
        <f t="shared" si="577"/>
        <v>0</v>
      </c>
      <c r="CL452" s="1">
        <f t="shared" si="577"/>
        <v>0</v>
      </c>
      <c r="CM452" s="1">
        <f t="shared" si="577"/>
        <v>0</v>
      </c>
      <c r="CN452" s="1">
        <f t="shared" si="577"/>
        <v>0</v>
      </c>
      <c r="CO452" s="1">
        <f t="shared" si="577"/>
        <v>0</v>
      </c>
      <c r="CP452" s="1">
        <f t="shared" si="578"/>
        <v>0</v>
      </c>
      <c r="CQ452" s="1">
        <f t="shared" si="578"/>
        <v>0</v>
      </c>
      <c r="CR452" s="1">
        <f t="shared" si="578"/>
        <v>0</v>
      </c>
      <c r="CS452" s="1">
        <f t="shared" si="578"/>
        <v>0</v>
      </c>
      <c r="CT452" s="1">
        <f t="shared" si="578"/>
        <v>0</v>
      </c>
      <c r="CU452" s="1">
        <f t="shared" si="578"/>
        <v>0</v>
      </c>
      <c r="CV452" s="1">
        <f t="shared" si="578"/>
        <v>0</v>
      </c>
      <c r="CW452" s="1">
        <f t="shared" si="578"/>
        <v>0</v>
      </c>
      <c r="CX452" s="1">
        <f t="shared" si="578"/>
        <v>0</v>
      </c>
      <c r="CY452" s="1">
        <f t="shared" si="578"/>
        <v>0</v>
      </c>
      <c r="CZ452" s="1">
        <f t="shared" si="579"/>
        <v>0</v>
      </c>
      <c r="DA452" s="1">
        <f t="shared" si="579"/>
        <v>0</v>
      </c>
      <c r="DB452" s="1">
        <f t="shared" si="579"/>
        <v>0</v>
      </c>
      <c r="DC452" s="1">
        <f t="shared" si="579"/>
        <v>0</v>
      </c>
      <c r="DD452" s="1">
        <f t="shared" si="579"/>
        <v>0</v>
      </c>
      <c r="DE452" s="1">
        <f t="shared" si="579"/>
        <v>0</v>
      </c>
      <c r="DF452" s="1">
        <f t="shared" si="579"/>
        <v>0</v>
      </c>
      <c r="DG452" s="1">
        <f t="shared" si="579"/>
        <v>0</v>
      </c>
      <c r="DH452" s="1">
        <f t="shared" si="579"/>
        <v>0</v>
      </c>
      <c r="DI452" s="1">
        <f t="shared" si="579"/>
        <v>0</v>
      </c>
      <c r="DJ452" s="1">
        <f t="shared" si="580"/>
        <v>0</v>
      </c>
      <c r="DK452" s="1">
        <f t="shared" si="580"/>
        <v>1</v>
      </c>
      <c r="DL452" s="1">
        <f t="shared" si="580"/>
        <v>0</v>
      </c>
      <c r="DM452" s="1">
        <f t="shared" si="580"/>
        <v>0</v>
      </c>
      <c r="DN452" s="1">
        <f t="shared" si="580"/>
        <v>0</v>
      </c>
      <c r="DO452" s="1">
        <f t="shared" si="580"/>
        <v>0</v>
      </c>
      <c r="DP452" s="25"/>
      <c r="DS452" s="26"/>
      <c r="DT452" s="26"/>
      <c r="DU452" s="142"/>
      <c r="DV452" s="26"/>
      <c r="DW452" s="48">
        <v>439</v>
      </c>
      <c r="DX452" s="26" t="str">
        <f>IFERROR(INDEX(AT$11:AT$2000,_xlfn.AGGREGATE(15,6,(ROW(AT$11:AT$2000)-ROW(AT$11)+1)/($AU$11:$AU$2000=$DY$8),ROWS(DX$11:DX452))),"")</f>
        <v/>
      </c>
      <c r="DY452" s="4" t="str">
        <f>IFERROR(INDEX(AU$11:AU$2000,_xlfn.AGGREGATE(15,6,(ROW(AU$11:AU$2000)-ROW(AU$11)+1)/($AU$11:$AU$2000=$DY$8),ROWS(DY$11:DY452))),"")</f>
        <v/>
      </c>
      <c r="DZ452" s="26" t="str">
        <f>IFERROR(INDEX(AV$11:AV$2000,_xlfn.AGGREGATE(15,6,(ROW(AV$11:AV$2000)-ROW(AV$11)+1)/($AU$11:$AU$2000=$DY$8),ROWS(DZ$11:DZ452))),"")</f>
        <v/>
      </c>
      <c r="EA452" s="26" t="str">
        <f>IFERROR(INDEX(AW$11:AW$2000,_xlfn.AGGREGATE(15,6,(ROW(AW$11:AW$2000)-ROW(AW$11)+1)/($AU$11:$AU$2000=$DY$8),ROWS(EA$11:EA452))),"")</f>
        <v/>
      </c>
      <c r="EB452" s="26" t="str">
        <f>IFERROR(INDEX(AX$11:AX$2000,_xlfn.AGGREGATE(15,6,(ROW(AX$11:AX$2000)-ROW(AX$11)+1)/($AU$11:$AU$2000=$DY$8),ROWS(EB$11:EB452))),"")</f>
        <v/>
      </c>
      <c r="EC452" s="26" t="str">
        <f>IFERROR(INDEX(AY$11:AY$2000,_xlfn.AGGREGATE(15,6,(ROW(AY$11:AY$2000)-ROW(AY$11)+1)/($AU$11:$AU$2000=$DY$8),ROWS(EC$11:EC452))),"")</f>
        <v/>
      </c>
      <c r="ED452" s="26" t="str">
        <f>IFERROR(INDEX(AZ$11:AZ$2000,_xlfn.AGGREGATE(15,6,(ROW(AZ$11:AZ$2000)-ROW(AZ$11)+1)/($AU$11:$AU$2000=$DY$8),ROWS(ED$11:ED452))),"")</f>
        <v/>
      </c>
      <c r="EE452" s="26" t="str">
        <f>IFERROR(INDEX(BA$11:BA$2000,_xlfn.AGGREGATE(15,6,(ROW(BA$11:BA$2000)-ROW(BA$11)+1)/($AU$11:$AU$2000=$DY$8),ROWS(EE$11:EE452))),"")</f>
        <v/>
      </c>
      <c r="EF452" s="26" t="str">
        <f>IFERROR(INDEX(BB$11:BB$2000,_xlfn.AGGREGATE(15,6,(ROW(BB$11:BB$2000)-ROW(BB$11)+1)/($AU$11:$AU$2000=$DY$8),ROWS(EF$11:EF452))),"")</f>
        <v/>
      </c>
      <c r="EG452" s="26" t="str">
        <f>IFERROR(INDEX(BC$11:BC$2000,_xlfn.AGGREGATE(15,6,(ROW(BC$11:BC$2000)-ROW(BC$11)+1)/($AU$11:$AU$2000=$DY$8),ROWS(EG$11:EG452))),"")</f>
        <v/>
      </c>
      <c r="EH452" s="26" t="str">
        <f>IFERROR(INDEX(BD$11:BD$2000,_xlfn.AGGREGATE(15,6,(ROW(BD$11:BD$2000)-ROW(BD$11)+1)/($AU$11:$AU$2000=$DY$8),ROWS(EH$11:EH452))),"")</f>
        <v/>
      </c>
      <c r="EI452" s="26" t="str">
        <f>IFERROR(INDEX(BE$11:BE$2000,_xlfn.AGGREGATE(15,6,(ROW(BE$11:BE$2000)-ROW(BE$11)+1)/($AU$11:$AU$2000=$DY$8),ROWS(EI$11:EI452))),"")</f>
        <v/>
      </c>
      <c r="EJ452" s="26" t="str">
        <f>IFERROR(INDEX(BF$11:BF$2000,_xlfn.AGGREGATE(15,6,(ROW(BF$11:BF$2000)-ROW(BF$11)+1)/($AU$11:$AU$2000=$DY$8),ROWS(EJ$11:EJ452))),"")</f>
        <v/>
      </c>
      <c r="EK452" s="26" t="str">
        <f>IFERROR(INDEX(BG$11:BG$2000,_xlfn.AGGREGATE(15,6,(ROW(BG$11:BG$2000)-ROW(BG$11)+1)/($AU$11:$AU$2000=$DY$8),ROWS(EK$11:EK452))),"")</f>
        <v/>
      </c>
      <c r="EL452" s="26" t="str">
        <f>IFERROR(INDEX(BH$11:BH$2000,_xlfn.AGGREGATE(15,6,(ROW(BH$11:BH$2000)-ROW(BH$11)+1)/($AU$11:$AU$2000=$DY$8),ROWS(EL$11:EL452))),"")</f>
        <v/>
      </c>
      <c r="EM452" s="26" t="str">
        <f>IFERROR(INDEX(BI$11:BI$2000,_xlfn.AGGREGATE(15,6,(ROW(BI$11:BI$2000)-ROW(BI$11)+1)/($AU$11:$AU$2000=$DY$8),ROWS(EM$11:EM452))),"")</f>
        <v/>
      </c>
      <c r="EN452" s="26" t="str">
        <f>IFERROR(INDEX(BJ$11:BJ$2000,_xlfn.AGGREGATE(15,6,(ROW(BJ$11:BJ$2000)-ROW(BJ$11)+1)/($AU$11:$AU$2000=$DY$8),ROWS(EN$11:EN452))),"")</f>
        <v/>
      </c>
      <c r="EO452" s="26" t="str">
        <f>IFERROR(INDEX(BK$11:BK$2000,_xlfn.AGGREGATE(15,6,(ROW(BK$11:BK$2000)-ROW(BK$11)+1)/($AU$11:$AU$2000=$DY$8),ROWS(EO$11:EO452))),"")</f>
        <v/>
      </c>
      <c r="EP452" s="26" t="str">
        <f>IFERROR(INDEX(BL$11:BL$2000,_xlfn.AGGREGATE(15,6,(ROW(BL$11:BL$2000)-ROW(BL$11)+1)/($AU$11:$AU$2000=$DY$8),ROWS(EP$11:EP452))),"")</f>
        <v/>
      </c>
      <c r="EQ452" s="26" t="str">
        <f>IFERROR(INDEX(BM$11:BM$2000,_xlfn.AGGREGATE(15,6,(ROW(BM$11:BM$2000)-ROW(BM$11)+1)/($AU$11:$AU$2000=$DY$8),ROWS(EQ$11:EQ452))),"")</f>
        <v/>
      </c>
      <c r="ER452" s="26" t="str">
        <f>IFERROR(INDEX(BN$11:BN$2000,_xlfn.AGGREGATE(15,6,(ROW(BN$11:BN$2000)-ROW(BN$11)+1)/($AU$11:$AU$2000=$DY$8),ROWS(ER$11:ER452))),"")</f>
        <v/>
      </c>
      <c r="ES452" s="26" t="str">
        <f>IFERROR(INDEX(BO$11:BO$2000,_xlfn.AGGREGATE(15,6,(ROW(BO$11:BO$2000)-ROW(BO$11)+1)/($AU$11:$AU$2000=$DY$8),ROWS(ES$11:ES452))),"")</f>
        <v/>
      </c>
      <c r="ET452" s="63" t="str">
        <f>IFERROR(INDEX(BP$11:BP$2000,_xlfn.AGGREGATE(15,6,(ROW(BP$11:BP$2000)-ROW(BP$11)+1)/($AU$11:$AU$2000=$DY$8),ROWS(ET$11:ET452))),"")</f>
        <v/>
      </c>
      <c r="EU452" s="25"/>
    </row>
    <row r="453" spans="14:151" x14ac:dyDescent="0.3">
      <c r="N453" s="2"/>
      <c r="O453" s="25"/>
      <c r="P453" s="25"/>
      <c r="Q453" s="25"/>
      <c r="R453" s="25"/>
      <c r="S453" s="25"/>
      <c r="T453" s="25"/>
      <c r="U453" s="25"/>
      <c r="V453" s="2"/>
      <c r="W453" s="2"/>
      <c r="X453" s="2"/>
      <c r="Y453" s="25"/>
      <c r="Z453" s="25"/>
      <c r="AA453" s="25"/>
      <c r="AB453" s="2"/>
      <c r="AC453" s="25"/>
      <c r="AD453" s="25"/>
      <c r="AE453" s="25"/>
      <c r="AF453" s="25"/>
      <c r="AG453" s="25"/>
      <c r="AH453" s="25"/>
      <c r="AI453" s="25"/>
      <c r="AJ453" s="25"/>
      <c r="AK453" s="25"/>
      <c r="AL453" s="25"/>
      <c r="AM453" s="25"/>
      <c r="AN453" s="25"/>
      <c r="AO453" s="25"/>
      <c r="AP453" s="25"/>
      <c r="AQ453" s="25"/>
      <c r="AR453" s="142"/>
      <c r="AS453" s="1">
        <v>26</v>
      </c>
      <c r="AT453" s="25" t="s">
        <v>122</v>
      </c>
      <c r="AU453" s="4" t="str">
        <f t="shared" si="555"/>
        <v>FAIL</v>
      </c>
      <c r="AV453" s="25">
        <v>1</v>
      </c>
      <c r="AW453" s="25">
        <v>2</v>
      </c>
      <c r="AX453" s="26">
        <v>2</v>
      </c>
      <c r="AY453" s="26">
        <v>1</v>
      </c>
      <c r="AZ453" s="26">
        <v>2</v>
      </c>
      <c r="BA453" s="26">
        <v>2</v>
      </c>
      <c r="BB453" s="26">
        <v>1</v>
      </c>
      <c r="BC453" s="25"/>
      <c r="BD453" s="25">
        <f t="shared" si="556"/>
        <v>220</v>
      </c>
      <c r="BE453" s="25">
        <f t="shared" si="556"/>
        <v>246</v>
      </c>
      <c r="BF453" s="25">
        <f t="shared" si="556"/>
        <v>272</v>
      </c>
      <c r="BG453" s="30">
        <f t="shared" si="570"/>
        <v>13</v>
      </c>
      <c r="BH453" s="25"/>
      <c r="BI453" s="138">
        <f t="shared" si="557"/>
        <v>220</v>
      </c>
      <c r="BJ453" s="138">
        <f t="shared" si="558"/>
        <v>466</v>
      </c>
      <c r="BK453" s="138">
        <f t="shared" si="559"/>
        <v>712</v>
      </c>
      <c r="BL453" s="138">
        <f t="shared" si="560"/>
        <v>932</v>
      </c>
      <c r="BM453" s="138">
        <f t="shared" si="561"/>
        <v>1178</v>
      </c>
      <c r="BN453" s="138">
        <f t="shared" si="562"/>
        <v>1424</v>
      </c>
      <c r="BO453" s="138">
        <f t="shared" si="563"/>
        <v>1644</v>
      </c>
      <c r="BP453" s="138">
        <f t="shared" si="564"/>
        <v>0</v>
      </c>
      <c r="BQ453" s="25"/>
      <c r="BR453" s="26" t="str">
        <f t="shared" si="543"/>
        <v>no</v>
      </c>
      <c r="BS453" s="26" t="str">
        <f t="shared" si="542"/>
        <v>Int</v>
      </c>
      <c r="BT453" s="25"/>
      <c r="BU453" s="25"/>
      <c r="BV453" s="1">
        <f t="shared" si="576"/>
        <v>0</v>
      </c>
      <c r="BW453" s="1">
        <f t="shared" si="576"/>
        <v>0</v>
      </c>
      <c r="BX453" s="1">
        <f t="shared" si="576"/>
        <v>0</v>
      </c>
      <c r="BY453" s="1">
        <f t="shared" si="576"/>
        <v>0</v>
      </c>
      <c r="BZ453" s="1">
        <f t="shared" si="576"/>
        <v>0</v>
      </c>
      <c r="CA453" s="1">
        <f t="shared" si="576"/>
        <v>0</v>
      </c>
      <c r="CB453" s="1">
        <f t="shared" si="576"/>
        <v>0</v>
      </c>
      <c r="CC453" s="1">
        <f t="shared" si="576"/>
        <v>0</v>
      </c>
      <c r="CD453" s="1">
        <f t="shared" si="576"/>
        <v>0</v>
      </c>
      <c r="CE453" s="1">
        <f t="shared" si="576"/>
        <v>0</v>
      </c>
      <c r="CF453" s="1">
        <f t="shared" si="577"/>
        <v>0</v>
      </c>
      <c r="CG453" s="1">
        <f t="shared" si="577"/>
        <v>0</v>
      </c>
      <c r="CH453" s="1">
        <f t="shared" si="577"/>
        <v>0</v>
      </c>
      <c r="CI453" s="1">
        <f t="shared" si="577"/>
        <v>0</v>
      </c>
      <c r="CJ453" s="1">
        <f t="shared" si="577"/>
        <v>0</v>
      </c>
      <c r="CK453" s="1">
        <f t="shared" si="577"/>
        <v>0</v>
      </c>
      <c r="CL453" s="1">
        <f t="shared" si="577"/>
        <v>0</v>
      </c>
      <c r="CM453" s="1">
        <f t="shared" si="577"/>
        <v>0</v>
      </c>
      <c r="CN453" s="1">
        <f t="shared" si="577"/>
        <v>0</v>
      </c>
      <c r="CO453" s="1">
        <f t="shared" si="577"/>
        <v>0</v>
      </c>
      <c r="CP453" s="1">
        <f t="shared" si="578"/>
        <v>0</v>
      </c>
      <c r="CQ453" s="1">
        <f t="shared" si="578"/>
        <v>0</v>
      </c>
      <c r="CR453" s="1">
        <f t="shared" si="578"/>
        <v>0</v>
      </c>
      <c r="CS453" s="1">
        <f t="shared" si="578"/>
        <v>0</v>
      </c>
      <c r="CT453" s="1">
        <f t="shared" si="578"/>
        <v>0</v>
      </c>
      <c r="CU453" s="1">
        <f t="shared" si="578"/>
        <v>0</v>
      </c>
      <c r="CV453" s="1">
        <f t="shared" si="578"/>
        <v>0</v>
      </c>
      <c r="CW453" s="1">
        <f t="shared" si="578"/>
        <v>0</v>
      </c>
      <c r="CX453" s="1">
        <f t="shared" si="578"/>
        <v>0</v>
      </c>
      <c r="CY453" s="1">
        <f t="shared" si="578"/>
        <v>0</v>
      </c>
      <c r="CZ453" s="1">
        <f t="shared" si="579"/>
        <v>0</v>
      </c>
      <c r="DA453" s="1">
        <f t="shared" si="579"/>
        <v>0</v>
      </c>
      <c r="DB453" s="1">
        <f t="shared" si="579"/>
        <v>0</v>
      </c>
      <c r="DC453" s="1">
        <f t="shared" si="579"/>
        <v>0</v>
      </c>
      <c r="DD453" s="1">
        <f t="shared" si="579"/>
        <v>0</v>
      </c>
      <c r="DE453" s="1">
        <f t="shared" si="579"/>
        <v>0</v>
      </c>
      <c r="DF453" s="1">
        <f t="shared" si="579"/>
        <v>0</v>
      </c>
      <c r="DG453" s="1">
        <f t="shared" si="579"/>
        <v>0</v>
      </c>
      <c r="DH453" s="1">
        <f t="shared" si="579"/>
        <v>0</v>
      </c>
      <c r="DI453" s="1">
        <f t="shared" si="579"/>
        <v>0</v>
      </c>
      <c r="DJ453" s="1">
        <f t="shared" si="580"/>
        <v>0</v>
      </c>
      <c r="DK453" s="1">
        <f t="shared" si="580"/>
        <v>1</v>
      </c>
      <c r="DL453" s="1">
        <f t="shared" si="580"/>
        <v>0</v>
      </c>
      <c r="DM453" s="1">
        <f t="shared" si="580"/>
        <v>0</v>
      </c>
      <c r="DN453" s="1">
        <f t="shared" si="580"/>
        <v>0</v>
      </c>
      <c r="DO453" s="1">
        <f t="shared" si="580"/>
        <v>0</v>
      </c>
      <c r="DP453" s="25"/>
      <c r="DS453" s="26"/>
      <c r="DT453" s="26"/>
      <c r="DU453" s="142"/>
      <c r="DV453" s="26"/>
      <c r="DW453" s="48">
        <v>440</v>
      </c>
      <c r="DX453" s="26" t="str">
        <f>IFERROR(INDEX(AT$11:AT$2000,_xlfn.AGGREGATE(15,6,(ROW(AT$11:AT$2000)-ROW(AT$11)+1)/($AU$11:$AU$2000=$DY$8),ROWS(DX$11:DX453))),"")</f>
        <v/>
      </c>
      <c r="DY453" s="4" t="str">
        <f>IFERROR(INDEX(AU$11:AU$2000,_xlfn.AGGREGATE(15,6,(ROW(AU$11:AU$2000)-ROW(AU$11)+1)/($AU$11:$AU$2000=$DY$8),ROWS(DY$11:DY453))),"")</f>
        <v/>
      </c>
      <c r="DZ453" s="26" t="str">
        <f>IFERROR(INDEX(AV$11:AV$2000,_xlfn.AGGREGATE(15,6,(ROW(AV$11:AV$2000)-ROW(AV$11)+1)/($AU$11:$AU$2000=$DY$8),ROWS(DZ$11:DZ453))),"")</f>
        <v/>
      </c>
      <c r="EA453" s="26" t="str">
        <f>IFERROR(INDEX(AW$11:AW$2000,_xlfn.AGGREGATE(15,6,(ROW(AW$11:AW$2000)-ROW(AW$11)+1)/($AU$11:$AU$2000=$DY$8),ROWS(EA$11:EA453))),"")</f>
        <v/>
      </c>
      <c r="EB453" s="26" t="str">
        <f>IFERROR(INDEX(AX$11:AX$2000,_xlfn.AGGREGATE(15,6,(ROW(AX$11:AX$2000)-ROW(AX$11)+1)/($AU$11:$AU$2000=$DY$8),ROWS(EB$11:EB453))),"")</f>
        <v/>
      </c>
      <c r="EC453" s="26" t="str">
        <f>IFERROR(INDEX(AY$11:AY$2000,_xlfn.AGGREGATE(15,6,(ROW(AY$11:AY$2000)-ROW(AY$11)+1)/($AU$11:$AU$2000=$DY$8),ROWS(EC$11:EC453))),"")</f>
        <v/>
      </c>
      <c r="ED453" s="26" t="str">
        <f>IFERROR(INDEX(AZ$11:AZ$2000,_xlfn.AGGREGATE(15,6,(ROW(AZ$11:AZ$2000)-ROW(AZ$11)+1)/($AU$11:$AU$2000=$DY$8),ROWS(ED$11:ED453))),"")</f>
        <v/>
      </c>
      <c r="EE453" s="26" t="str">
        <f>IFERROR(INDEX(BA$11:BA$2000,_xlfn.AGGREGATE(15,6,(ROW(BA$11:BA$2000)-ROW(BA$11)+1)/($AU$11:$AU$2000=$DY$8),ROWS(EE$11:EE453))),"")</f>
        <v/>
      </c>
      <c r="EF453" s="26" t="str">
        <f>IFERROR(INDEX(BB$11:BB$2000,_xlfn.AGGREGATE(15,6,(ROW(BB$11:BB$2000)-ROW(BB$11)+1)/($AU$11:$AU$2000=$DY$8),ROWS(EF$11:EF453))),"")</f>
        <v/>
      </c>
      <c r="EG453" s="26" t="str">
        <f>IFERROR(INDEX(BC$11:BC$2000,_xlfn.AGGREGATE(15,6,(ROW(BC$11:BC$2000)-ROW(BC$11)+1)/($AU$11:$AU$2000=$DY$8),ROWS(EG$11:EG453))),"")</f>
        <v/>
      </c>
      <c r="EH453" s="26" t="str">
        <f>IFERROR(INDEX(BD$11:BD$2000,_xlfn.AGGREGATE(15,6,(ROW(BD$11:BD$2000)-ROW(BD$11)+1)/($AU$11:$AU$2000=$DY$8),ROWS(EH$11:EH453))),"")</f>
        <v/>
      </c>
      <c r="EI453" s="26" t="str">
        <f>IFERROR(INDEX(BE$11:BE$2000,_xlfn.AGGREGATE(15,6,(ROW(BE$11:BE$2000)-ROW(BE$11)+1)/($AU$11:$AU$2000=$DY$8),ROWS(EI$11:EI453))),"")</f>
        <v/>
      </c>
      <c r="EJ453" s="26" t="str">
        <f>IFERROR(INDEX(BF$11:BF$2000,_xlfn.AGGREGATE(15,6,(ROW(BF$11:BF$2000)-ROW(BF$11)+1)/($AU$11:$AU$2000=$DY$8),ROWS(EJ$11:EJ453))),"")</f>
        <v/>
      </c>
      <c r="EK453" s="26" t="str">
        <f>IFERROR(INDEX(BG$11:BG$2000,_xlfn.AGGREGATE(15,6,(ROW(BG$11:BG$2000)-ROW(BG$11)+1)/($AU$11:$AU$2000=$DY$8),ROWS(EK$11:EK453))),"")</f>
        <v/>
      </c>
      <c r="EL453" s="26" t="str">
        <f>IFERROR(INDEX(BH$11:BH$2000,_xlfn.AGGREGATE(15,6,(ROW(BH$11:BH$2000)-ROW(BH$11)+1)/($AU$11:$AU$2000=$DY$8),ROWS(EL$11:EL453))),"")</f>
        <v/>
      </c>
      <c r="EM453" s="26" t="str">
        <f>IFERROR(INDEX(BI$11:BI$2000,_xlfn.AGGREGATE(15,6,(ROW(BI$11:BI$2000)-ROW(BI$11)+1)/($AU$11:$AU$2000=$DY$8),ROWS(EM$11:EM453))),"")</f>
        <v/>
      </c>
      <c r="EN453" s="26" t="str">
        <f>IFERROR(INDEX(BJ$11:BJ$2000,_xlfn.AGGREGATE(15,6,(ROW(BJ$11:BJ$2000)-ROW(BJ$11)+1)/($AU$11:$AU$2000=$DY$8),ROWS(EN$11:EN453))),"")</f>
        <v/>
      </c>
      <c r="EO453" s="26" t="str">
        <f>IFERROR(INDEX(BK$11:BK$2000,_xlfn.AGGREGATE(15,6,(ROW(BK$11:BK$2000)-ROW(BK$11)+1)/($AU$11:$AU$2000=$DY$8),ROWS(EO$11:EO453))),"")</f>
        <v/>
      </c>
      <c r="EP453" s="26" t="str">
        <f>IFERROR(INDEX(BL$11:BL$2000,_xlfn.AGGREGATE(15,6,(ROW(BL$11:BL$2000)-ROW(BL$11)+1)/($AU$11:$AU$2000=$DY$8),ROWS(EP$11:EP453))),"")</f>
        <v/>
      </c>
      <c r="EQ453" s="26" t="str">
        <f>IFERROR(INDEX(BM$11:BM$2000,_xlfn.AGGREGATE(15,6,(ROW(BM$11:BM$2000)-ROW(BM$11)+1)/($AU$11:$AU$2000=$DY$8),ROWS(EQ$11:EQ453))),"")</f>
        <v/>
      </c>
      <c r="ER453" s="26" t="str">
        <f>IFERROR(INDEX(BN$11:BN$2000,_xlfn.AGGREGATE(15,6,(ROW(BN$11:BN$2000)-ROW(BN$11)+1)/($AU$11:$AU$2000=$DY$8),ROWS(ER$11:ER453))),"")</f>
        <v/>
      </c>
      <c r="ES453" s="26" t="str">
        <f>IFERROR(INDEX(BO$11:BO$2000,_xlfn.AGGREGATE(15,6,(ROW(BO$11:BO$2000)-ROW(BO$11)+1)/($AU$11:$AU$2000=$DY$8),ROWS(ES$11:ES453))),"")</f>
        <v/>
      </c>
      <c r="ET453" s="63" t="str">
        <f>IFERROR(INDEX(BP$11:BP$2000,_xlfn.AGGREGATE(15,6,(ROW(BP$11:BP$2000)-ROW(BP$11)+1)/($AU$11:$AU$2000=$DY$8),ROWS(ET$11:ET453))),"")</f>
        <v/>
      </c>
      <c r="EU453" s="25"/>
    </row>
    <row r="454" spans="14:151" x14ac:dyDescent="0.3">
      <c r="N454" s="2"/>
      <c r="O454" s="25"/>
      <c r="P454" s="25"/>
      <c r="Q454" s="25"/>
      <c r="R454" s="25"/>
      <c r="S454" s="25"/>
      <c r="T454" s="25"/>
      <c r="U454" s="25"/>
      <c r="V454" s="2"/>
      <c r="W454" s="2"/>
      <c r="X454" s="2"/>
      <c r="Y454" s="25"/>
      <c r="Z454" s="25"/>
      <c r="AA454" s="25"/>
      <c r="AB454" s="2"/>
      <c r="AC454" s="25"/>
      <c r="AD454" s="25"/>
      <c r="AE454" s="25"/>
      <c r="AF454" s="25"/>
      <c r="AG454" s="25"/>
      <c r="AH454" s="25"/>
      <c r="AI454" s="25"/>
      <c r="AJ454" s="25"/>
      <c r="AK454" s="25"/>
      <c r="AL454" s="25"/>
      <c r="AM454" s="25"/>
      <c r="AN454" s="25"/>
      <c r="AO454" s="25"/>
      <c r="AP454" s="25"/>
      <c r="AQ454" s="25"/>
      <c r="AR454" s="142"/>
      <c r="AS454" s="1">
        <v>27</v>
      </c>
      <c r="AT454" s="25" t="s">
        <v>122</v>
      </c>
      <c r="AU454" s="4" t="str">
        <f t="shared" si="555"/>
        <v>FAIL</v>
      </c>
      <c r="AV454" s="25">
        <v>1</v>
      </c>
      <c r="AW454" s="25">
        <v>2</v>
      </c>
      <c r="AX454" s="26">
        <v>2</v>
      </c>
      <c r="AY454" s="26">
        <v>1</v>
      </c>
      <c r="AZ454" s="26">
        <v>2</v>
      </c>
      <c r="BA454" s="26">
        <v>2</v>
      </c>
      <c r="BB454" s="26">
        <v>1</v>
      </c>
      <c r="BC454" s="25"/>
      <c r="BD454" s="25">
        <f t="shared" si="556"/>
        <v>219</v>
      </c>
      <c r="BE454" s="25">
        <f t="shared" si="556"/>
        <v>246</v>
      </c>
      <c r="BF454" s="25">
        <f t="shared" si="556"/>
        <v>273</v>
      </c>
      <c r="BG454" s="30">
        <f t="shared" si="570"/>
        <v>13.5</v>
      </c>
      <c r="BH454" s="25"/>
      <c r="BI454" s="138">
        <f t="shared" si="557"/>
        <v>219</v>
      </c>
      <c r="BJ454" s="138">
        <f t="shared" si="558"/>
        <v>465</v>
      </c>
      <c r="BK454" s="138">
        <f t="shared" si="559"/>
        <v>711</v>
      </c>
      <c r="BL454" s="138">
        <f t="shared" si="560"/>
        <v>930</v>
      </c>
      <c r="BM454" s="138">
        <f t="shared" si="561"/>
        <v>1176</v>
      </c>
      <c r="BN454" s="138">
        <f t="shared" si="562"/>
        <v>1422</v>
      </c>
      <c r="BO454" s="138">
        <f t="shared" si="563"/>
        <v>1641</v>
      </c>
      <c r="BP454" s="138">
        <f t="shared" si="564"/>
        <v>0</v>
      </c>
      <c r="BQ454" s="25"/>
      <c r="BR454" s="26" t="str">
        <f t="shared" si="543"/>
        <v>no</v>
      </c>
      <c r="BS454" s="26" t="str">
        <f t="shared" si="542"/>
        <v>Int</v>
      </c>
      <c r="BT454" s="25"/>
      <c r="BU454" s="25"/>
      <c r="BV454" s="1">
        <f t="shared" si="576"/>
        <v>0</v>
      </c>
      <c r="BW454" s="1">
        <f t="shared" si="576"/>
        <v>0</v>
      </c>
      <c r="BX454" s="1">
        <f t="shared" si="576"/>
        <v>0</v>
      </c>
      <c r="BY454" s="1">
        <f t="shared" si="576"/>
        <v>0</v>
      </c>
      <c r="BZ454" s="1">
        <f t="shared" si="576"/>
        <v>0</v>
      </c>
      <c r="CA454" s="1">
        <f t="shared" si="576"/>
        <v>0</v>
      </c>
      <c r="CB454" s="1">
        <f t="shared" si="576"/>
        <v>0</v>
      </c>
      <c r="CC454" s="1">
        <f t="shared" si="576"/>
        <v>0</v>
      </c>
      <c r="CD454" s="1">
        <f t="shared" si="576"/>
        <v>0</v>
      </c>
      <c r="CE454" s="1">
        <f t="shared" si="576"/>
        <v>0</v>
      </c>
      <c r="CF454" s="1">
        <f t="shared" si="577"/>
        <v>0</v>
      </c>
      <c r="CG454" s="1">
        <f t="shared" si="577"/>
        <v>0</v>
      </c>
      <c r="CH454" s="1">
        <f t="shared" si="577"/>
        <v>0</v>
      </c>
      <c r="CI454" s="1">
        <f t="shared" si="577"/>
        <v>0</v>
      </c>
      <c r="CJ454" s="1">
        <f t="shared" si="577"/>
        <v>0</v>
      </c>
      <c r="CK454" s="1">
        <f t="shared" si="577"/>
        <v>0</v>
      </c>
      <c r="CL454" s="1">
        <f t="shared" si="577"/>
        <v>0</v>
      </c>
      <c r="CM454" s="1">
        <f t="shared" si="577"/>
        <v>0</v>
      </c>
      <c r="CN454" s="1">
        <f t="shared" si="577"/>
        <v>0</v>
      </c>
      <c r="CO454" s="1">
        <f t="shared" si="577"/>
        <v>0</v>
      </c>
      <c r="CP454" s="1">
        <f t="shared" si="578"/>
        <v>0</v>
      </c>
      <c r="CQ454" s="1">
        <f t="shared" si="578"/>
        <v>0</v>
      </c>
      <c r="CR454" s="1">
        <f t="shared" si="578"/>
        <v>0</v>
      </c>
      <c r="CS454" s="1">
        <f t="shared" si="578"/>
        <v>1</v>
      </c>
      <c r="CT454" s="1">
        <f t="shared" si="578"/>
        <v>0</v>
      </c>
      <c r="CU454" s="1">
        <f t="shared" si="578"/>
        <v>0</v>
      </c>
      <c r="CV454" s="1">
        <f t="shared" si="578"/>
        <v>0</v>
      </c>
      <c r="CW454" s="1">
        <f t="shared" si="578"/>
        <v>0</v>
      </c>
      <c r="CX454" s="1">
        <f t="shared" si="578"/>
        <v>0</v>
      </c>
      <c r="CY454" s="1">
        <f t="shared" si="578"/>
        <v>0</v>
      </c>
      <c r="CZ454" s="1">
        <f t="shared" si="579"/>
        <v>0</v>
      </c>
      <c r="DA454" s="1">
        <f t="shared" si="579"/>
        <v>0</v>
      </c>
      <c r="DB454" s="1">
        <f t="shared" si="579"/>
        <v>0</v>
      </c>
      <c r="DC454" s="1">
        <f t="shared" si="579"/>
        <v>0</v>
      </c>
      <c r="DD454" s="1">
        <f t="shared" si="579"/>
        <v>0</v>
      </c>
      <c r="DE454" s="1">
        <f t="shared" si="579"/>
        <v>0</v>
      </c>
      <c r="DF454" s="1">
        <f t="shared" si="579"/>
        <v>0</v>
      </c>
      <c r="DG454" s="1">
        <f t="shared" si="579"/>
        <v>0</v>
      </c>
      <c r="DH454" s="1">
        <f t="shared" si="579"/>
        <v>0</v>
      </c>
      <c r="DI454" s="1">
        <f t="shared" si="579"/>
        <v>0</v>
      </c>
      <c r="DJ454" s="1">
        <f t="shared" si="580"/>
        <v>0</v>
      </c>
      <c r="DK454" s="1">
        <f t="shared" si="580"/>
        <v>1</v>
      </c>
      <c r="DL454" s="1">
        <f t="shared" si="580"/>
        <v>0</v>
      </c>
      <c r="DM454" s="1">
        <f t="shared" si="580"/>
        <v>0</v>
      </c>
      <c r="DN454" s="1">
        <f t="shared" si="580"/>
        <v>0</v>
      </c>
      <c r="DO454" s="1">
        <f t="shared" si="580"/>
        <v>0</v>
      </c>
      <c r="DP454" s="25"/>
      <c r="DS454" s="26"/>
      <c r="DT454" s="26"/>
      <c r="DU454" s="142"/>
      <c r="DV454" s="26"/>
      <c r="DW454" s="48">
        <v>441</v>
      </c>
      <c r="DX454" s="26" t="str">
        <f>IFERROR(INDEX(AT$11:AT$2000,_xlfn.AGGREGATE(15,6,(ROW(AT$11:AT$2000)-ROW(AT$11)+1)/($AU$11:$AU$2000=$DY$8),ROWS(DX$11:DX454))),"")</f>
        <v/>
      </c>
      <c r="DY454" s="4" t="str">
        <f>IFERROR(INDEX(AU$11:AU$2000,_xlfn.AGGREGATE(15,6,(ROW(AU$11:AU$2000)-ROW(AU$11)+1)/($AU$11:$AU$2000=$DY$8),ROWS(DY$11:DY454))),"")</f>
        <v/>
      </c>
      <c r="DZ454" s="26" t="str">
        <f>IFERROR(INDEX(AV$11:AV$2000,_xlfn.AGGREGATE(15,6,(ROW(AV$11:AV$2000)-ROW(AV$11)+1)/($AU$11:$AU$2000=$DY$8),ROWS(DZ$11:DZ454))),"")</f>
        <v/>
      </c>
      <c r="EA454" s="26" t="str">
        <f>IFERROR(INDEX(AW$11:AW$2000,_xlfn.AGGREGATE(15,6,(ROW(AW$11:AW$2000)-ROW(AW$11)+1)/($AU$11:$AU$2000=$DY$8),ROWS(EA$11:EA454))),"")</f>
        <v/>
      </c>
      <c r="EB454" s="26" t="str">
        <f>IFERROR(INDEX(AX$11:AX$2000,_xlfn.AGGREGATE(15,6,(ROW(AX$11:AX$2000)-ROW(AX$11)+1)/($AU$11:$AU$2000=$DY$8),ROWS(EB$11:EB454))),"")</f>
        <v/>
      </c>
      <c r="EC454" s="26" t="str">
        <f>IFERROR(INDEX(AY$11:AY$2000,_xlfn.AGGREGATE(15,6,(ROW(AY$11:AY$2000)-ROW(AY$11)+1)/($AU$11:$AU$2000=$DY$8),ROWS(EC$11:EC454))),"")</f>
        <v/>
      </c>
      <c r="ED454" s="26" t="str">
        <f>IFERROR(INDEX(AZ$11:AZ$2000,_xlfn.AGGREGATE(15,6,(ROW(AZ$11:AZ$2000)-ROW(AZ$11)+1)/($AU$11:$AU$2000=$DY$8),ROWS(ED$11:ED454))),"")</f>
        <v/>
      </c>
      <c r="EE454" s="26" t="str">
        <f>IFERROR(INDEX(BA$11:BA$2000,_xlfn.AGGREGATE(15,6,(ROW(BA$11:BA$2000)-ROW(BA$11)+1)/($AU$11:$AU$2000=$DY$8),ROWS(EE$11:EE454))),"")</f>
        <v/>
      </c>
      <c r="EF454" s="26" t="str">
        <f>IFERROR(INDEX(BB$11:BB$2000,_xlfn.AGGREGATE(15,6,(ROW(BB$11:BB$2000)-ROW(BB$11)+1)/($AU$11:$AU$2000=$DY$8),ROWS(EF$11:EF454))),"")</f>
        <v/>
      </c>
      <c r="EG454" s="26" t="str">
        <f>IFERROR(INDEX(BC$11:BC$2000,_xlfn.AGGREGATE(15,6,(ROW(BC$11:BC$2000)-ROW(BC$11)+1)/($AU$11:$AU$2000=$DY$8),ROWS(EG$11:EG454))),"")</f>
        <v/>
      </c>
      <c r="EH454" s="26" t="str">
        <f>IFERROR(INDEX(BD$11:BD$2000,_xlfn.AGGREGATE(15,6,(ROW(BD$11:BD$2000)-ROW(BD$11)+1)/($AU$11:$AU$2000=$DY$8),ROWS(EH$11:EH454))),"")</f>
        <v/>
      </c>
      <c r="EI454" s="26" t="str">
        <f>IFERROR(INDEX(BE$11:BE$2000,_xlfn.AGGREGATE(15,6,(ROW(BE$11:BE$2000)-ROW(BE$11)+1)/($AU$11:$AU$2000=$DY$8),ROWS(EI$11:EI454))),"")</f>
        <v/>
      </c>
      <c r="EJ454" s="26" t="str">
        <f>IFERROR(INDEX(BF$11:BF$2000,_xlfn.AGGREGATE(15,6,(ROW(BF$11:BF$2000)-ROW(BF$11)+1)/($AU$11:$AU$2000=$DY$8),ROWS(EJ$11:EJ454))),"")</f>
        <v/>
      </c>
      <c r="EK454" s="26" t="str">
        <f>IFERROR(INDEX(BG$11:BG$2000,_xlfn.AGGREGATE(15,6,(ROW(BG$11:BG$2000)-ROW(BG$11)+1)/($AU$11:$AU$2000=$DY$8),ROWS(EK$11:EK454))),"")</f>
        <v/>
      </c>
      <c r="EL454" s="26" t="str">
        <f>IFERROR(INDEX(BH$11:BH$2000,_xlfn.AGGREGATE(15,6,(ROW(BH$11:BH$2000)-ROW(BH$11)+1)/($AU$11:$AU$2000=$DY$8),ROWS(EL$11:EL454))),"")</f>
        <v/>
      </c>
      <c r="EM454" s="26" t="str">
        <f>IFERROR(INDEX(BI$11:BI$2000,_xlfn.AGGREGATE(15,6,(ROW(BI$11:BI$2000)-ROW(BI$11)+1)/($AU$11:$AU$2000=$DY$8),ROWS(EM$11:EM454))),"")</f>
        <v/>
      </c>
      <c r="EN454" s="26" t="str">
        <f>IFERROR(INDEX(BJ$11:BJ$2000,_xlfn.AGGREGATE(15,6,(ROW(BJ$11:BJ$2000)-ROW(BJ$11)+1)/($AU$11:$AU$2000=$DY$8),ROWS(EN$11:EN454))),"")</f>
        <v/>
      </c>
      <c r="EO454" s="26" t="str">
        <f>IFERROR(INDEX(BK$11:BK$2000,_xlfn.AGGREGATE(15,6,(ROW(BK$11:BK$2000)-ROW(BK$11)+1)/($AU$11:$AU$2000=$DY$8),ROWS(EO$11:EO454))),"")</f>
        <v/>
      </c>
      <c r="EP454" s="26" t="str">
        <f>IFERROR(INDEX(BL$11:BL$2000,_xlfn.AGGREGATE(15,6,(ROW(BL$11:BL$2000)-ROW(BL$11)+1)/($AU$11:$AU$2000=$DY$8),ROWS(EP$11:EP454))),"")</f>
        <v/>
      </c>
      <c r="EQ454" s="26" t="str">
        <f>IFERROR(INDEX(BM$11:BM$2000,_xlfn.AGGREGATE(15,6,(ROW(BM$11:BM$2000)-ROW(BM$11)+1)/($AU$11:$AU$2000=$DY$8),ROWS(EQ$11:EQ454))),"")</f>
        <v/>
      </c>
      <c r="ER454" s="26" t="str">
        <f>IFERROR(INDEX(BN$11:BN$2000,_xlfn.AGGREGATE(15,6,(ROW(BN$11:BN$2000)-ROW(BN$11)+1)/($AU$11:$AU$2000=$DY$8),ROWS(ER$11:ER454))),"")</f>
        <v/>
      </c>
      <c r="ES454" s="26" t="str">
        <f>IFERROR(INDEX(BO$11:BO$2000,_xlfn.AGGREGATE(15,6,(ROW(BO$11:BO$2000)-ROW(BO$11)+1)/($AU$11:$AU$2000=$DY$8),ROWS(ES$11:ES454))),"")</f>
        <v/>
      </c>
      <c r="ET454" s="63" t="str">
        <f>IFERROR(INDEX(BP$11:BP$2000,_xlfn.AGGREGATE(15,6,(ROW(BP$11:BP$2000)-ROW(BP$11)+1)/($AU$11:$AU$2000=$DY$8),ROWS(ET$11:ET454))),"")</f>
        <v/>
      </c>
      <c r="EU454" s="25"/>
    </row>
    <row r="455" spans="14:151" x14ac:dyDescent="0.3">
      <c r="N455" s="2"/>
      <c r="O455" s="25"/>
      <c r="P455" s="25"/>
      <c r="Q455" s="25"/>
      <c r="R455" s="25"/>
      <c r="S455" s="25"/>
      <c r="T455" s="25"/>
      <c r="U455" s="25"/>
      <c r="V455" s="2"/>
      <c r="W455" s="2"/>
      <c r="X455" s="2"/>
      <c r="Y455" s="25"/>
      <c r="Z455" s="25"/>
      <c r="AA455" s="25"/>
      <c r="AB455" s="2"/>
      <c r="AC455" s="25"/>
      <c r="AD455" s="25"/>
      <c r="AE455" s="25"/>
      <c r="AF455" s="25"/>
      <c r="AG455" s="25"/>
      <c r="AH455" s="25"/>
      <c r="AI455" s="25"/>
      <c r="AJ455" s="25"/>
      <c r="AK455" s="25"/>
      <c r="AL455" s="25"/>
      <c r="AM455" s="25"/>
      <c r="AN455" s="25"/>
      <c r="AO455" s="25"/>
      <c r="AP455" s="25"/>
      <c r="AQ455" s="25"/>
      <c r="AR455" s="142"/>
      <c r="AS455" s="1">
        <v>28</v>
      </c>
      <c r="AT455" s="25" t="s">
        <v>122</v>
      </c>
      <c r="AU455" s="4" t="str">
        <f t="shared" si="555"/>
        <v>FAIL</v>
      </c>
      <c r="AV455" s="25">
        <v>1</v>
      </c>
      <c r="AW455" s="25">
        <v>2</v>
      </c>
      <c r="AX455" s="26">
        <v>2</v>
      </c>
      <c r="AY455" s="26">
        <v>1</v>
      </c>
      <c r="AZ455" s="26">
        <v>2</v>
      </c>
      <c r="BA455" s="26">
        <v>2</v>
      </c>
      <c r="BB455" s="26">
        <v>1</v>
      </c>
      <c r="BC455" s="25"/>
      <c r="BD455" s="25">
        <f t="shared" si="556"/>
        <v>218</v>
      </c>
      <c r="BE455" s="25">
        <f t="shared" si="556"/>
        <v>246</v>
      </c>
      <c r="BF455" s="25">
        <f t="shared" si="556"/>
        <v>274</v>
      </c>
      <c r="BG455" s="30">
        <f t="shared" si="570"/>
        <v>14</v>
      </c>
      <c r="BH455" s="25"/>
      <c r="BI455" s="138">
        <f t="shared" si="557"/>
        <v>218</v>
      </c>
      <c r="BJ455" s="138">
        <f t="shared" si="558"/>
        <v>464</v>
      </c>
      <c r="BK455" s="138">
        <f t="shared" si="559"/>
        <v>710</v>
      </c>
      <c r="BL455" s="138">
        <f t="shared" si="560"/>
        <v>928</v>
      </c>
      <c r="BM455" s="138">
        <f t="shared" si="561"/>
        <v>1174</v>
      </c>
      <c r="BN455" s="138">
        <f t="shared" si="562"/>
        <v>1420</v>
      </c>
      <c r="BO455" s="138">
        <f t="shared" si="563"/>
        <v>1638</v>
      </c>
      <c r="BP455" s="138">
        <f t="shared" si="564"/>
        <v>0</v>
      </c>
      <c r="BQ455" s="25"/>
      <c r="BR455" s="26" t="str">
        <f t="shared" si="543"/>
        <v>no</v>
      </c>
      <c r="BS455" s="26" t="str">
        <f t="shared" si="542"/>
        <v>Int</v>
      </c>
      <c r="BT455" s="25"/>
      <c r="BU455" s="25"/>
      <c r="BV455" s="1">
        <f t="shared" si="576"/>
        <v>0</v>
      </c>
      <c r="BW455" s="1">
        <f t="shared" si="576"/>
        <v>0</v>
      </c>
      <c r="BX455" s="1">
        <f t="shared" si="576"/>
        <v>0</v>
      </c>
      <c r="BY455" s="1">
        <f t="shared" si="576"/>
        <v>0</v>
      </c>
      <c r="BZ455" s="1">
        <f t="shared" si="576"/>
        <v>0</v>
      </c>
      <c r="CA455" s="1">
        <f t="shared" si="576"/>
        <v>0</v>
      </c>
      <c r="CB455" s="1">
        <f t="shared" si="576"/>
        <v>0</v>
      </c>
      <c r="CC455" s="1">
        <f t="shared" si="576"/>
        <v>0</v>
      </c>
      <c r="CD455" s="1">
        <f t="shared" si="576"/>
        <v>0</v>
      </c>
      <c r="CE455" s="1">
        <f t="shared" si="576"/>
        <v>0</v>
      </c>
      <c r="CF455" s="1">
        <f t="shared" si="577"/>
        <v>0</v>
      </c>
      <c r="CG455" s="1">
        <f t="shared" si="577"/>
        <v>0</v>
      </c>
      <c r="CH455" s="1">
        <f t="shared" si="577"/>
        <v>0</v>
      </c>
      <c r="CI455" s="1">
        <f t="shared" si="577"/>
        <v>0</v>
      </c>
      <c r="CJ455" s="1">
        <f t="shared" si="577"/>
        <v>0</v>
      </c>
      <c r="CK455" s="1">
        <f t="shared" si="577"/>
        <v>0</v>
      </c>
      <c r="CL455" s="1">
        <f t="shared" si="577"/>
        <v>0</v>
      </c>
      <c r="CM455" s="1">
        <f t="shared" si="577"/>
        <v>0</v>
      </c>
      <c r="CN455" s="1">
        <f t="shared" si="577"/>
        <v>0</v>
      </c>
      <c r="CO455" s="1">
        <f t="shared" si="577"/>
        <v>0</v>
      </c>
      <c r="CP455" s="1">
        <f t="shared" si="578"/>
        <v>0</v>
      </c>
      <c r="CQ455" s="1">
        <f t="shared" si="578"/>
        <v>0</v>
      </c>
      <c r="CR455" s="1">
        <f t="shared" si="578"/>
        <v>0</v>
      </c>
      <c r="CS455" s="1">
        <f t="shared" si="578"/>
        <v>1</v>
      </c>
      <c r="CT455" s="1">
        <f t="shared" si="578"/>
        <v>0</v>
      </c>
      <c r="CU455" s="1">
        <f t="shared" si="578"/>
        <v>0</v>
      </c>
      <c r="CV455" s="1">
        <f t="shared" si="578"/>
        <v>0</v>
      </c>
      <c r="CW455" s="1">
        <f t="shared" si="578"/>
        <v>0</v>
      </c>
      <c r="CX455" s="1">
        <f t="shared" si="578"/>
        <v>0</v>
      </c>
      <c r="CY455" s="1">
        <f t="shared" si="578"/>
        <v>0</v>
      </c>
      <c r="CZ455" s="1">
        <f t="shared" si="579"/>
        <v>0</v>
      </c>
      <c r="DA455" s="1">
        <f t="shared" si="579"/>
        <v>0</v>
      </c>
      <c r="DB455" s="1">
        <f t="shared" si="579"/>
        <v>0</v>
      </c>
      <c r="DC455" s="1">
        <f t="shared" si="579"/>
        <v>0</v>
      </c>
      <c r="DD455" s="1">
        <f t="shared" si="579"/>
        <v>0</v>
      </c>
      <c r="DE455" s="1">
        <f t="shared" si="579"/>
        <v>0</v>
      </c>
      <c r="DF455" s="1">
        <f t="shared" si="579"/>
        <v>0</v>
      </c>
      <c r="DG455" s="1">
        <f t="shared" si="579"/>
        <v>0</v>
      </c>
      <c r="DH455" s="1">
        <f t="shared" si="579"/>
        <v>0</v>
      </c>
      <c r="DI455" s="1">
        <f t="shared" si="579"/>
        <v>0</v>
      </c>
      <c r="DJ455" s="1">
        <f t="shared" si="580"/>
        <v>0</v>
      </c>
      <c r="DK455" s="1">
        <f t="shared" si="580"/>
        <v>1</v>
      </c>
      <c r="DL455" s="1">
        <f t="shared" si="580"/>
        <v>0</v>
      </c>
      <c r="DM455" s="1">
        <f t="shared" si="580"/>
        <v>0</v>
      </c>
      <c r="DN455" s="1">
        <f t="shared" si="580"/>
        <v>0</v>
      </c>
      <c r="DO455" s="1">
        <f t="shared" si="580"/>
        <v>0</v>
      </c>
      <c r="DP455" s="25"/>
      <c r="DS455" s="26"/>
      <c r="DT455" s="26"/>
      <c r="DU455" s="142"/>
      <c r="DV455" s="26"/>
      <c r="DW455" s="48">
        <v>442</v>
      </c>
      <c r="DX455" s="26" t="str">
        <f>IFERROR(INDEX(AT$11:AT$2000,_xlfn.AGGREGATE(15,6,(ROW(AT$11:AT$2000)-ROW(AT$11)+1)/($AU$11:$AU$2000=$DY$8),ROWS(DX$11:DX455))),"")</f>
        <v/>
      </c>
      <c r="DY455" s="4" t="str">
        <f>IFERROR(INDEX(AU$11:AU$2000,_xlfn.AGGREGATE(15,6,(ROW(AU$11:AU$2000)-ROW(AU$11)+1)/($AU$11:$AU$2000=$DY$8),ROWS(DY$11:DY455))),"")</f>
        <v/>
      </c>
      <c r="DZ455" s="26" t="str">
        <f>IFERROR(INDEX(AV$11:AV$2000,_xlfn.AGGREGATE(15,6,(ROW(AV$11:AV$2000)-ROW(AV$11)+1)/($AU$11:$AU$2000=$DY$8),ROWS(DZ$11:DZ455))),"")</f>
        <v/>
      </c>
      <c r="EA455" s="26" t="str">
        <f>IFERROR(INDEX(AW$11:AW$2000,_xlfn.AGGREGATE(15,6,(ROW(AW$11:AW$2000)-ROW(AW$11)+1)/($AU$11:$AU$2000=$DY$8),ROWS(EA$11:EA455))),"")</f>
        <v/>
      </c>
      <c r="EB455" s="26" t="str">
        <f>IFERROR(INDEX(AX$11:AX$2000,_xlfn.AGGREGATE(15,6,(ROW(AX$11:AX$2000)-ROW(AX$11)+1)/($AU$11:$AU$2000=$DY$8),ROWS(EB$11:EB455))),"")</f>
        <v/>
      </c>
      <c r="EC455" s="26" t="str">
        <f>IFERROR(INDEX(AY$11:AY$2000,_xlfn.AGGREGATE(15,6,(ROW(AY$11:AY$2000)-ROW(AY$11)+1)/($AU$11:$AU$2000=$DY$8),ROWS(EC$11:EC455))),"")</f>
        <v/>
      </c>
      <c r="ED455" s="26" t="str">
        <f>IFERROR(INDEX(AZ$11:AZ$2000,_xlfn.AGGREGATE(15,6,(ROW(AZ$11:AZ$2000)-ROW(AZ$11)+1)/($AU$11:$AU$2000=$DY$8),ROWS(ED$11:ED455))),"")</f>
        <v/>
      </c>
      <c r="EE455" s="26" t="str">
        <f>IFERROR(INDEX(BA$11:BA$2000,_xlfn.AGGREGATE(15,6,(ROW(BA$11:BA$2000)-ROW(BA$11)+1)/($AU$11:$AU$2000=$DY$8),ROWS(EE$11:EE455))),"")</f>
        <v/>
      </c>
      <c r="EF455" s="26" t="str">
        <f>IFERROR(INDEX(BB$11:BB$2000,_xlfn.AGGREGATE(15,6,(ROW(BB$11:BB$2000)-ROW(BB$11)+1)/($AU$11:$AU$2000=$DY$8),ROWS(EF$11:EF455))),"")</f>
        <v/>
      </c>
      <c r="EG455" s="26" t="str">
        <f>IFERROR(INDEX(BC$11:BC$2000,_xlfn.AGGREGATE(15,6,(ROW(BC$11:BC$2000)-ROW(BC$11)+1)/($AU$11:$AU$2000=$DY$8),ROWS(EG$11:EG455))),"")</f>
        <v/>
      </c>
      <c r="EH455" s="26" t="str">
        <f>IFERROR(INDEX(BD$11:BD$2000,_xlfn.AGGREGATE(15,6,(ROW(BD$11:BD$2000)-ROW(BD$11)+1)/($AU$11:$AU$2000=$DY$8),ROWS(EH$11:EH455))),"")</f>
        <v/>
      </c>
      <c r="EI455" s="26" t="str">
        <f>IFERROR(INDEX(BE$11:BE$2000,_xlfn.AGGREGATE(15,6,(ROW(BE$11:BE$2000)-ROW(BE$11)+1)/($AU$11:$AU$2000=$DY$8),ROWS(EI$11:EI455))),"")</f>
        <v/>
      </c>
      <c r="EJ455" s="26" t="str">
        <f>IFERROR(INDEX(BF$11:BF$2000,_xlfn.AGGREGATE(15,6,(ROW(BF$11:BF$2000)-ROW(BF$11)+1)/($AU$11:$AU$2000=$DY$8),ROWS(EJ$11:EJ455))),"")</f>
        <v/>
      </c>
      <c r="EK455" s="26" t="str">
        <f>IFERROR(INDEX(BG$11:BG$2000,_xlfn.AGGREGATE(15,6,(ROW(BG$11:BG$2000)-ROW(BG$11)+1)/($AU$11:$AU$2000=$DY$8),ROWS(EK$11:EK455))),"")</f>
        <v/>
      </c>
      <c r="EL455" s="26" t="str">
        <f>IFERROR(INDEX(BH$11:BH$2000,_xlfn.AGGREGATE(15,6,(ROW(BH$11:BH$2000)-ROW(BH$11)+1)/($AU$11:$AU$2000=$DY$8),ROWS(EL$11:EL455))),"")</f>
        <v/>
      </c>
      <c r="EM455" s="26" t="str">
        <f>IFERROR(INDEX(BI$11:BI$2000,_xlfn.AGGREGATE(15,6,(ROW(BI$11:BI$2000)-ROW(BI$11)+1)/($AU$11:$AU$2000=$DY$8),ROWS(EM$11:EM455))),"")</f>
        <v/>
      </c>
      <c r="EN455" s="26" t="str">
        <f>IFERROR(INDEX(BJ$11:BJ$2000,_xlfn.AGGREGATE(15,6,(ROW(BJ$11:BJ$2000)-ROW(BJ$11)+1)/($AU$11:$AU$2000=$DY$8),ROWS(EN$11:EN455))),"")</f>
        <v/>
      </c>
      <c r="EO455" s="26" t="str">
        <f>IFERROR(INDEX(BK$11:BK$2000,_xlfn.AGGREGATE(15,6,(ROW(BK$11:BK$2000)-ROW(BK$11)+1)/($AU$11:$AU$2000=$DY$8),ROWS(EO$11:EO455))),"")</f>
        <v/>
      </c>
      <c r="EP455" s="26" t="str">
        <f>IFERROR(INDEX(BL$11:BL$2000,_xlfn.AGGREGATE(15,6,(ROW(BL$11:BL$2000)-ROW(BL$11)+1)/($AU$11:$AU$2000=$DY$8),ROWS(EP$11:EP455))),"")</f>
        <v/>
      </c>
      <c r="EQ455" s="26" t="str">
        <f>IFERROR(INDEX(BM$11:BM$2000,_xlfn.AGGREGATE(15,6,(ROW(BM$11:BM$2000)-ROW(BM$11)+1)/($AU$11:$AU$2000=$DY$8),ROWS(EQ$11:EQ455))),"")</f>
        <v/>
      </c>
      <c r="ER455" s="26" t="str">
        <f>IFERROR(INDEX(BN$11:BN$2000,_xlfn.AGGREGATE(15,6,(ROW(BN$11:BN$2000)-ROW(BN$11)+1)/($AU$11:$AU$2000=$DY$8),ROWS(ER$11:ER455))),"")</f>
        <v/>
      </c>
      <c r="ES455" s="26" t="str">
        <f>IFERROR(INDEX(BO$11:BO$2000,_xlfn.AGGREGATE(15,6,(ROW(BO$11:BO$2000)-ROW(BO$11)+1)/($AU$11:$AU$2000=$DY$8),ROWS(ES$11:ES455))),"")</f>
        <v/>
      </c>
      <c r="ET455" s="63" t="str">
        <f>IFERROR(INDEX(BP$11:BP$2000,_xlfn.AGGREGATE(15,6,(ROW(BP$11:BP$2000)-ROW(BP$11)+1)/($AU$11:$AU$2000=$DY$8),ROWS(ET$11:ET455))),"")</f>
        <v/>
      </c>
      <c r="EU455" s="25"/>
    </row>
    <row r="456" spans="14:151" x14ac:dyDescent="0.3">
      <c r="N456" s="2"/>
      <c r="O456" s="25"/>
      <c r="P456" s="25"/>
      <c r="Q456" s="25"/>
      <c r="R456" s="25"/>
      <c r="S456" s="25"/>
      <c r="T456" s="25"/>
      <c r="U456" s="25"/>
      <c r="V456" s="2"/>
      <c r="W456" s="2"/>
      <c r="X456" s="2"/>
      <c r="Y456" s="25"/>
      <c r="Z456" s="25"/>
      <c r="AA456" s="25"/>
      <c r="AB456" s="2"/>
      <c r="AC456" s="25"/>
      <c r="AD456" s="25"/>
      <c r="AE456" s="25"/>
      <c r="AF456" s="25"/>
      <c r="AG456" s="25"/>
      <c r="AH456" s="25"/>
      <c r="AI456" s="25"/>
      <c r="AJ456" s="25"/>
      <c r="AK456" s="25"/>
      <c r="AL456" s="25"/>
      <c r="AM456" s="25"/>
      <c r="AN456" s="25"/>
      <c r="AO456" s="25"/>
      <c r="AP456" s="25"/>
      <c r="AQ456" s="25"/>
      <c r="AR456" s="142"/>
      <c r="AS456" s="1">
        <v>29</v>
      </c>
      <c r="AT456" s="25" t="s">
        <v>122</v>
      </c>
      <c r="AU456" s="4" t="str">
        <f t="shared" si="555"/>
        <v>FAIL</v>
      </c>
      <c r="AV456" s="25">
        <v>1</v>
      </c>
      <c r="AW456" s="25">
        <v>2</v>
      </c>
      <c r="AX456" s="26">
        <v>2</v>
      </c>
      <c r="AY456" s="26">
        <v>1</v>
      </c>
      <c r="AZ456" s="26">
        <v>2</v>
      </c>
      <c r="BA456" s="26">
        <v>2</v>
      </c>
      <c r="BB456" s="26">
        <v>1</v>
      </c>
      <c r="BC456" s="25"/>
      <c r="BD456" s="25">
        <f t="shared" si="556"/>
        <v>217</v>
      </c>
      <c r="BE456" s="25">
        <f t="shared" si="556"/>
        <v>246</v>
      </c>
      <c r="BF456" s="25">
        <f t="shared" si="556"/>
        <v>275</v>
      </c>
      <c r="BG456" s="30">
        <f t="shared" si="570"/>
        <v>14.5</v>
      </c>
      <c r="BH456" s="25"/>
      <c r="BI456" s="138">
        <f t="shared" si="557"/>
        <v>217</v>
      </c>
      <c r="BJ456" s="138">
        <f t="shared" si="558"/>
        <v>463</v>
      </c>
      <c r="BK456" s="138">
        <f t="shared" si="559"/>
        <v>709</v>
      </c>
      <c r="BL456" s="138">
        <f t="shared" si="560"/>
        <v>926</v>
      </c>
      <c r="BM456" s="138">
        <f t="shared" si="561"/>
        <v>1172</v>
      </c>
      <c r="BN456" s="138">
        <f t="shared" si="562"/>
        <v>1418</v>
      </c>
      <c r="BO456" s="138">
        <f t="shared" si="563"/>
        <v>1635</v>
      </c>
      <c r="BP456" s="138">
        <f t="shared" si="564"/>
        <v>0</v>
      </c>
      <c r="BQ456" s="25"/>
      <c r="BR456" s="26" t="str">
        <f>IF(AND(MAX(BI456:BP456)&gt;$J$24,MAX(BI456:BP456)&lt;$J$25),"yes3",IF(AND(MAX(BI456:BP456)&gt;$J$24,MAX(BI456:BP456)&lt;$J$26),"yes2","no"))</f>
        <v>no</v>
      </c>
      <c r="BS456" s="26" t="str">
        <f t="shared" si="542"/>
        <v>Int</v>
      </c>
      <c r="BT456" s="25"/>
      <c r="BU456" s="25"/>
      <c r="BV456" s="1">
        <f t="shared" si="576"/>
        <v>0</v>
      </c>
      <c r="BW456" s="1">
        <f t="shared" si="576"/>
        <v>0</v>
      </c>
      <c r="BX456" s="1">
        <f t="shared" si="576"/>
        <v>0</v>
      </c>
      <c r="BY456" s="1">
        <f t="shared" si="576"/>
        <v>0</v>
      </c>
      <c r="BZ456" s="1">
        <f t="shared" si="576"/>
        <v>0</v>
      </c>
      <c r="CA456" s="1">
        <f t="shared" si="576"/>
        <v>0</v>
      </c>
      <c r="CB456" s="1">
        <f t="shared" si="576"/>
        <v>0</v>
      </c>
      <c r="CC456" s="1">
        <f t="shared" si="576"/>
        <v>0</v>
      </c>
      <c r="CD456" s="1">
        <f t="shared" si="576"/>
        <v>0</v>
      </c>
      <c r="CE456" s="1">
        <f t="shared" si="576"/>
        <v>0</v>
      </c>
      <c r="CF456" s="1">
        <f t="shared" si="577"/>
        <v>0</v>
      </c>
      <c r="CG456" s="1">
        <f t="shared" si="577"/>
        <v>0</v>
      </c>
      <c r="CH456" s="1">
        <f t="shared" si="577"/>
        <v>0</v>
      </c>
      <c r="CI456" s="1">
        <f t="shared" si="577"/>
        <v>0</v>
      </c>
      <c r="CJ456" s="1">
        <f t="shared" si="577"/>
        <v>0</v>
      </c>
      <c r="CK456" s="1">
        <f t="shared" si="577"/>
        <v>0</v>
      </c>
      <c r="CL456" s="1">
        <f t="shared" si="577"/>
        <v>0</v>
      </c>
      <c r="CM456" s="1">
        <f t="shared" si="577"/>
        <v>0</v>
      </c>
      <c r="CN456" s="1">
        <f t="shared" si="577"/>
        <v>0</v>
      </c>
      <c r="CO456" s="1">
        <f t="shared" si="577"/>
        <v>0</v>
      </c>
      <c r="CP456" s="1">
        <f t="shared" si="578"/>
        <v>0</v>
      </c>
      <c r="CQ456" s="1">
        <f t="shared" si="578"/>
        <v>0</v>
      </c>
      <c r="CR456" s="1">
        <f t="shared" si="578"/>
        <v>0</v>
      </c>
      <c r="CS456" s="1">
        <f t="shared" si="578"/>
        <v>1</v>
      </c>
      <c r="CT456" s="1">
        <f t="shared" si="578"/>
        <v>0</v>
      </c>
      <c r="CU456" s="1">
        <f t="shared" si="578"/>
        <v>0</v>
      </c>
      <c r="CV456" s="1">
        <f t="shared" si="578"/>
        <v>0</v>
      </c>
      <c r="CW456" s="1">
        <f t="shared" si="578"/>
        <v>0</v>
      </c>
      <c r="CX456" s="1">
        <f t="shared" si="578"/>
        <v>0</v>
      </c>
      <c r="CY456" s="1">
        <f t="shared" si="578"/>
        <v>0</v>
      </c>
      <c r="CZ456" s="1">
        <f t="shared" si="579"/>
        <v>0</v>
      </c>
      <c r="DA456" s="1">
        <f t="shared" si="579"/>
        <v>0</v>
      </c>
      <c r="DB456" s="1">
        <f t="shared" si="579"/>
        <v>0</v>
      </c>
      <c r="DC456" s="1">
        <f t="shared" si="579"/>
        <v>0</v>
      </c>
      <c r="DD456" s="1">
        <f t="shared" si="579"/>
        <v>0</v>
      </c>
      <c r="DE456" s="1">
        <f t="shared" si="579"/>
        <v>0</v>
      </c>
      <c r="DF456" s="1">
        <f t="shared" si="579"/>
        <v>0</v>
      </c>
      <c r="DG456" s="1">
        <f t="shared" si="579"/>
        <v>0</v>
      </c>
      <c r="DH456" s="1">
        <f t="shared" si="579"/>
        <v>0</v>
      </c>
      <c r="DI456" s="1">
        <f t="shared" si="579"/>
        <v>0</v>
      </c>
      <c r="DJ456" s="1">
        <f t="shared" si="580"/>
        <v>0</v>
      </c>
      <c r="DK456" s="1">
        <f t="shared" si="580"/>
        <v>0</v>
      </c>
      <c r="DL456" s="1">
        <f t="shared" si="580"/>
        <v>0</v>
      </c>
      <c r="DM456" s="1">
        <f t="shared" si="580"/>
        <v>0</v>
      </c>
      <c r="DN456" s="1">
        <f t="shared" si="580"/>
        <v>0</v>
      </c>
      <c r="DO456" s="1">
        <f t="shared" si="580"/>
        <v>0</v>
      </c>
      <c r="DP456" s="25"/>
      <c r="DS456" s="26"/>
      <c r="DT456" s="26"/>
      <c r="DU456" s="142"/>
      <c r="DV456" s="26"/>
      <c r="DW456" s="48">
        <v>443</v>
      </c>
      <c r="DX456" s="26" t="str">
        <f>IFERROR(INDEX(AT$11:AT$2000,_xlfn.AGGREGATE(15,6,(ROW(AT$11:AT$2000)-ROW(AT$11)+1)/($AU$11:$AU$2000=$DY$8),ROWS(DX$11:DX456))),"")</f>
        <v/>
      </c>
      <c r="DY456" s="4" t="str">
        <f>IFERROR(INDEX(AU$11:AU$2000,_xlfn.AGGREGATE(15,6,(ROW(AU$11:AU$2000)-ROW(AU$11)+1)/($AU$11:$AU$2000=$DY$8),ROWS(DY$11:DY456))),"")</f>
        <v/>
      </c>
      <c r="DZ456" s="26" t="str">
        <f>IFERROR(INDEX(AV$11:AV$2000,_xlfn.AGGREGATE(15,6,(ROW(AV$11:AV$2000)-ROW(AV$11)+1)/($AU$11:$AU$2000=$DY$8),ROWS(DZ$11:DZ456))),"")</f>
        <v/>
      </c>
      <c r="EA456" s="26" t="str">
        <f>IFERROR(INDEX(AW$11:AW$2000,_xlfn.AGGREGATE(15,6,(ROW(AW$11:AW$2000)-ROW(AW$11)+1)/($AU$11:$AU$2000=$DY$8),ROWS(EA$11:EA456))),"")</f>
        <v/>
      </c>
      <c r="EB456" s="26" t="str">
        <f>IFERROR(INDEX(AX$11:AX$2000,_xlfn.AGGREGATE(15,6,(ROW(AX$11:AX$2000)-ROW(AX$11)+1)/($AU$11:$AU$2000=$DY$8),ROWS(EB$11:EB456))),"")</f>
        <v/>
      </c>
      <c r="EC456" s="26" t="str">
        <f>IFERROR(INDEX(AY$11:AY$2000,_xlfn.AGGREGATE(15,6,(ROW(AY$11:AY$2000)-ROW(AY$11)+1)/($AU$11:$AU$2000=$DY$8),ROWS(EC$11:EC456))),"")</f>
        <v/>
      </c>
      <c r="ED456" s="26" t="str">
        <f>IFERROR(INDEX(AZ$11:AZ$2000,_xlfn.AGGREGATE(15,6,(ROW(AZ$11:AZ$2000)-ROW(AZ$11)+1)/($AU$11:$AU$2000=$DY$8),ROWS(ED$11:ED456))),"")</f>
        <v/>
      </c>
      <c r="EE456" s="26" t="str">
        <f>IFERROR(INDEX(BA$11:BA$2000,_xlfn.AGGREGATE(15,6,(ROW(BA$11:BA$2000)-ROW(BA$11)+1)/($AU$11:$AU$2000=$DY$8),ROWS(EE$11:EE456))),"")</f>
        <v/>
      </c>
      <c r="EF456" s="26" t="str">
        <f>IFERROR(INDEX(BB$11:BB$2000,_xlfn.AGGREGATE(15,6,(ROW(BB$11:BB$2000)-ROW(BB$11)+1)/($AU$11:$AU$2000=$DY$8),ROWS(EF$11:EF456))),"")</f>
        <v/>
      </c>
      <c r="EG456" s="26" t="str">
        <f>IFERROR(INDEX(BC$11:BC$2000,_xlfn.AGGREGATE(15,6,(ROW(BC$11:BC$2000)-ROW(BC$11)+1)/($AU$11:$AU$2000=$DY$8),ROWS(EG$11:EG456))),"")</f>
        <v/>
      </c>
      <c r="EH456" s="26" t="str">
        <f>IFERROR(INDEX(BD$11:BD$2000,_xlfn.AGGREGATE(15,6,(ROW(BD$11:BD$2000)-ROW(BD$11)+1)/($AU$11:$AU$2000=$DY$8),ROWS(EH$11:EH456))),"")</f>
        <v/>
      </c>
      <c r="EI456" s="26" t="str">
        <f>IFERROR(INDEX(BE$11:BE$2000,_xlfn.AGGREGATE(15,6,(ROW(BE$11:BE$2000)-ROW(BE$11)+1)/($AU$11:$AU$2000=$DY$8),ROWS(EI$11:EI456))),"")</f>
        <v/>
      </c>
      <c r="EJ456" s="26" t="str">
        <f>IFERROR(INDEX(BF$11:BF$2000,_xlfn.AGGREGATE(15,6,(ROW(BF$11:BF$2000)-ROW(BF$11)+1)/($AU$11:$AU$2000=$DY$8),ROWS(EJ$11:EJ456))),"")</f>
        <v/>
      </c>
      <c r="EK456" s="26" t="str">
        <f>IFERROR(INDEX(BG$11:BG$2000,_xlfn.AGGREGATE(15,6,(ROW(BG$11:BG$2000)-ROW(BG$11)+1)/($AU$11:$AU$2000=$DY$8),ROWS(EK$11:EK456))),"")</f>
        <v/>
      </c>
      <c r="EL456" s="26" t="str">
        <f>IFERROR(INDEX(BH$11:BH$2000,_xlfn.AGGREGATE(15,6,(ROW(BH$11:BH$2000)-ROW(BH$11)+1)/($AU$11:$AU$2000=$DY$8),ROWS(EL$11:EL456))),"")</f>
        <v/>
      </c>
      <c r="EM456" s="26" t="str">
        <f>IFERROR(INDEX(BI$11:BI$2000,_xlfn.AGGREGATE(15,6,(ROW(BI$11:BI$2000)-ROW(BI$11)+1)/($AU$11:$AU$2000=$DY$8),ROWS(EM$11:EM456))),"")</f>
        <v/>
      </c>
      <c r="EN456" s="26" t="str">
        <f>IFERROR(INDEX(BJ$11:BJ$2000,_xlfn.AGGREGATE(15,6,(ROW(BJ$11:BJ$2000)-ROW(BJ$11)+1)/($AU$11:$AU$2000=$DY$8),ROWS(EN$11:EN456))),"")</f>
        <v/>
      </c>
      <c r="EO456" s="26" t="str">
        <f>IFERROR(INDEX(BK$11:BK$2000,_xlfn.AGGREGATE(15,6,(ROW(BK$11:BK$2000)-ROW(BK$11)+1)/($AU$11:$AU$2000=$DY$8),ROWS(EO$11:EO456))),"")</f>
        <v/>
      </c>
      <c r="EP456" s="26" t="str">
        <f>IFERROR(INDEX(BL$11:BL$2000,_xlfn.AGGREGATE(15,6,(ROW(BL$11:BL$2000)-ROW(BL$11)+1)/($AU$11:$AU$2000=$DY$8),ROWS(EP$11:EP456))),"")</f>
        <v/>
      </c>
      <c r="EQ456" s="26" t="str">
        <f>IFERROR(INDEX(BM$11:BM$2000,_xlfn.AGGREGATE(15,6,(ROW(BM$11:BM$2000)-ROW(BM$11)+1)/($AU$11:$AU$2000=$DY$8),ROWS(EQ$11:EQ456))),"")</f>
        <v/>
      </c>
      <c r="ER456" s="26" t="str">
        <f>IFERROR(INDEX(BN$11:BN$2000,_xlfn.AGGREGATE(15,6,(ROW(BN$11:BN$2000)-ROW(BN$11)+1)/($AU$11:$AU$2000=$DY$8),ROWS(ER$11:ER456))),"")</f>
        <v/>
      </c>
      <c r="ES456" s="26" t="str">
        <f>IFERROR(INDEX(BO$11:BO$2000,_xlfn.AGGREGATE(15,6,(ROW(BO$11:BO$2000)-ROW(BO$11)+1)/($AU$11:$AU$2000=$DY$8),ROWS(ES$11:ES456))),"")</f>
        <v/>
      </c>
      <c r="ET456" s="63" t="str">
        <f>IFERROR(INDEX(BP$11:BP$2000,_xlfn.AGGREGATE(15,6,(ROW(BP$11:BP$2000)-ROW(BP$11)+1)/($AU$11:$AU$2000=$DY$8),ROWS(ET$11:ET456))),"")</f>
        <v/>
      </c>
      <c r="EU456" s="25"/>
    </row>
    <row r="457" spans="14:151" x14ac:dyDescent="0.3">
      <c r="N457" s="2"/>
      <c r="O457" s="25"/>
      <c r="P457" s="25"/>
      <c r="Q457" s="25"/>
      <c r="R457" s="25"/>
      <c r="S457" s="25"/>
      <c r="T457" s="25"/>
      <c r="U457" s="25"/>
      <c r="V457" s="2"/>
      <c r="W457" s="2"/>
      <c r="X457" s="2"/>
      <c r="Y457" s="25"/>
      <c r="Z457" s="25"/>
      <c r="AA457" s="25"/>
      <c r="AB457" s="2"/>
      <c r="AC457" s="25"/>
      <c r="AD457" s="25"/>
      <c r="AE457" s="25"/>
      <c r="AF457" s="25"/>
      <c r="AG457" s="25"/>
      <c r="AH457" s="25"/>
      <c r="AI457" s="25"/>
      <c r="AJ457" s="25"/>
      <c r="AK457" s="25"/>
      <c r="AL457" s="25"/>
      <c r="AM457" s="25"/>
      <c r="AN457" s="25"/>
      <c r="AO457" s="25"/>
      <c r="AP457" s="25"/>
      <c r="AQ457" s="25"/>
      <c r="AR457" s="142"/>
      <c r="AS457" s="1">
        <v>30</v>
      </c>
      <c r="AT457" s="25" t="s">
        <v>122</v>
      </c>
      <c r="AU457" s="64" t="str">
        <f t="shared" si="555"/>
        <v>FAIL</v>
      </c>
      <c r="AV457" s="29">
        <v>1</v>
      </c>
      <c r="AW457" s="29">
        <v>2</v>
      </c>
      <c r="AX457" s="33">
        <v>2</v>
      </c>
      <c r="AY457" s="33">
        <v>1</v>
      </c>
      <c r="AZ457" s="33">
        <v>2</v>
      </c>
      <c r="BA457" s="33">
        <v>2</v>
      </c>
      <c r="BB457" s="33">
        <v>1</v>
      </c>
      <c r="BC457" s="29"/>
      <c r="BD457" s="29">
        <f t="shared" si="556"/>
        <v>216</v>
      </c>
      <c r="BE457" s="29">
        <f t="shared" si="556"/>
        <v>246</v>
      </c>
      <c r="BF457" s="29">
        <f t="shared" si="556"/>
        <v>276</v>
      </c>
      <c r="BG457" s="231">
        <f t="shared" si="570"/>
        <v>15</v>
      </c>
      <c r="BH457" s="25"/>
      <c r="BI457" s="138">
        <f t="shared" si="557"/>
        <v>216</v>
      </c>
      <c r="BJ457" s="138">
        <f t="shared" si="558"/>
        <v>462</v>
      </c>
      <c r="BK457" s="138">
        <f t="shared" si="559"/>
        <v>708</v>
      </c>
      <c r="BL457" s="138">
        <f t="shared" si="560"/>
        <v>924</v>
      </c>
      <c r="BM457" s="138">
        <f t="shared" si="561"/>
        <v>1170</v>
      </c>
      <c r="BN457" s="138">
        <f t="shared" si="562"/>
        <v>1416</v>
      </c>
      <c r="BO457" s="138">
        <f t="shared" si="563"/>
        <v>1632</v>
      </c>
      <c r="BP457" s="138">
        <f t="shared" si="564"/>
        <v>0</v>
      </c>
      <c r="BQ457" s="25"/>
      <c r="BR457" s="26" t="str">
        <f t="shared" ref="BR457" si="581">IF(AND(MAX(BI457:BP457)&gt;$J$24,MAX(BI457:BP457)&lt;$J$25),"yes3",IF(AND(MAX(BI457:BP457)&gt;$J$24,MAX(BI457:BP457)&lt;$J$26),"yes2","no"))</f>
        <v>no</v>
      </c>
      <c r="BS457" s="26" t="str">
        <f t="shared" si="542"/>
        <v>Int</v>
      </c>
      <c r="BT457" s="25"/>
      <c r="BU457" s="25"/>
      <c r="BV457" s="1">
        <f t="shared" si="576"/>
        <v>0</v>
      </c>
      <c r="BW457" s="1">
        <f t="shared" si="576"/>
        <v>0</v>
      </c>
      <c r="BX457" s="1">
        <f t="shared" si="576"/>
        <v>0</v>
      </c>
      <c r="BY457" s="1">
        <f t="shared" si="576"/>
        <v>0</v>
      </c>
      <c r="BZ457" s="1">
        <f t="shared" si="576"/>
        <v>0</v>
      </c>
      <c r="CA457" s="1">
        <f t="shared" si="576"/>
        <v>0</v>
      </c>
      <c r="CB457" s="1">
        <f t="shared" si="576"/>
        <v>0</v>
      </c>
      <c r="CC457" s="1">
        <f t="shared" si="576"/>
        <v>0</v>
      </c>
      <c r="CD457" s="1">
        <f t="shared" si="576"/>
        <v>0</v>
      </c>
      <c r="CE457" s="1">
        <f t="shared" si="576"/>
        <v>0</v>
      </c>
      <c r="CF457" s="1">
        <f t="shared" si="577"/>
        <v>0</v>
      </c>
      <c r="CG457" s="1">
        <f t="shared" si="577"/>
        <v>0</v>
      </c>
      <c r="CH457" s="1">
        <f t="shared" si="577"/>
        <v>0</v>
      </c>
      <c r="CI457" s="1">
        <f t="shared" si="577"/>
        <v>0</v>
      </c>
      <c r="CJ457" s="1">
        <f t="shared" si="577"/>
        <v>0</v>
      </c>
      <c r="CK457" s="1">
        <f t="shared" si="577"/>
        <v>0</v>
      </c>
      <c r="CL457" s="1">
        <f t="shared" si="577"/>
        <v>0</v>
      </c>
      <c r="CM457" s="1">
        <f t="shared" si="577"/>
        <v>0</v>
      </c>
      <c r="CN457" s="1">
        <f t="shared" si="577"/>
        <v>0</v>
      </c>
      <c r="CO457" s="1">
        <f t="shared" si="577"/>
        <v>0</v>
      </c>
      <c r="CP457" s="1">
        <f t="shared" si="578"/>
        <v>0</v>
      </c>
      <c r="CQ457" s="1">
        <f t="shared" si="578"/>
        <v>0</v>
      </c>
      <c r="CR457" s="1">
        <f t="shared" si="578"/>
        <v>0</v>
      </c>
      <c r="CS457" s="1">
        <f t="shared" si="578"/>
        <v>1</v>
      </c>
      <c r="CT457" s="1">
        <f t="shared" si="578"/>
        <v>0</v>
      </c>
      <c r="CU457" s="1">
        <f t="shared" si="578"/>
        <v>0</v>
      </c>
      <c r="CV457" s="1">
        <f t="shared" si="578"/>
        <v>0</v>
      </c>
      <c r="CW457" s="1">
        <f t="shared" si="578"/>
        <v>0</v>
      </c>
      <c r="CX457" s="1">
        <f t="shared" si="578"/>
        <v>0</v>
      </c>
      <c r="CY457" s="1">
        <f t="shared" si="578"/>
        <v>0</v>
      </c>
      <c r="CZ457" s="1">
        <f t="shared" si="579"/>
        <v>0</v>
      </c>
      <c r="DA457" s="1">
        <f t="shared" si="579"/>
        <v>0</v>
      </c>
      <c r="DB457" s="1">
        <f t="shared" si="579"/>
        <v>0</v>
      </c>
      <c r="DC457" s="1">
        <f t="shared" si="579"/>
        <v>0</v>
      </c>
      <c r="DD457" s="1">
        <f t="shared" si="579"/>
        <v>0</v>
      </c>
      <c r="DE457" s="1">
        <f t="shared" si="579"/>
        <v>0</v>
      </c>
      <c r="DF457" s="1">
        <f t="shared" si="579"/>
        <v>0</v>
      </c>
      <c r="DG457" s="1">
        <f t="shared" si="579"/>
        <v>0</v>
      </c>
      <c r="DH457" s="1">
        <f t="shared" si="579"/>
        <v>0</v>
      </c>
      <c r="DI457" s="1">
        <f t="shared" si="579"/>
        <v>0</v>
      </c>
      <c r="DJ457" s="1">
        <f t="shared" si="580"/>
        <v>0</v>
      </c>
      <c r="DK457" s="1">
        <f t="shared" si="580"/>
        <v>0</v>
      </c>
      <c r="DL457" s="1">
        <f t="shared" si="580"/>
        <v>0</v>
      </c>
      <c r="DM457" s="1">
        <f t="shared" si="580"/>
        <v>0</v>
      </c>
      <c r="DN457" s="1">
        <f t="shared" si="580"/>
        <v>0</v>
      </c>
      <c r="DO457" s="1">
        <f t="shared" si="580"/>
        <v>0</v>
      </c>
      <c r="DP457" s="25"/>
      <c r="DS457" s="26"/>
      <c r="DT457" s="26"/>
      <c r="DU457" s="142"/>
      <c r="DV457" s="26"/>
      <c r="DW457" s="48">
        <v>444</v>
      </c>
      <c r="DX457" s="26" t="str">
        <f>IFERROR(INDEX(AT$11:AT$2000,_xlfn.AGGREGATE(15,6,(ROW(AT$11:AT$2000)-ROW(AT$11)+1)/($AU$11:$AU$2000=$DY$8),ROWS(DX$11:DX457))),"")</f>
        <v/>
      </c>
      <c r="DY457" s="4" t="str">
        <f>IFERROR(INDEX(AU$11:AU$2000,_xlfn.AGGREGATE(15,6,(ROW(AU$11:AU$2000)-ROW(AU$11)+1)/($AU$11:$AU$2000=$DY$8),ROWS(DY$11:DY457))),"")</f>
        <v/>
      </c>
      <c r="DZ457" s="26" t="str">
        <f>IFERROR(INDEX(AV$11:AV$2000,_xlfn.AGGREGATE(15,6,(ROW(AV$11:AV$2000)-ROW(AV$11)+1)/($AU$11:$AU$2000=$DY$8),ROWS(DZ$11:DZ457))),"")</f>
        <v/>
      </c>
      <c r="EA457" s="26" t="str">
        <f>IFERROR(INDEX(AW$11:AW$2000,_xlfn.AGGREGATE(15,6,(ROW(AW$11:AW$2000)-ROW(AW$11)+1)/($AU$11:$AU$2000=$DY$8),ROWS(EA$11:EA457))),"")</f>
        <v/>
      </c>
      <c r="EB457" s="26" t="str">
        <f>IFERROR(INDEX(AX$11:AX$2000,_xlfn.AGGREGATE(15,6,(ROW(AX$11:AX$2000)-ROW(AX$11)+1)/($AU$11:$AU$2000=$DY$8),ROWS(EB$11:EB457))),"")</f>
        <v/>
      </c>
      <c r="EC457" s="26" t="str">
        <f>IFERROR(INDEX(AY$11:AY$2000,_xlfn.AGGREGATE(15,6,(ROW(AY$11:AY$2000)-ROW(AY$11)+1)/($AU$11:$AU$2000=$DY$8),ROWS(EC$11:EC457))),"")</f>
        <v/>
      </c>
      <c r="ED457" s="26" t="str">
        <f>IFERROR(INDEX(AZ$11:AZ$2000,_xlfn.AGGREGATE(15,6,(ROW(AZ$11:AZ$2000)-ROW(AZ$11)+1)/($AU$11:$AU$2000=$DY$8),ROWS(ED$11:ED457))),"")</f>
        <v/>
      </c>
      <c r="EE457" s="26" t="str">
        <f>IFERROR(INDEX(BA$11:BA$2000,_xlfn.AGGREGATE(15,6,(ROW(BA$11:BA$2000)-ROW(BA$11)+1)/($AU$11:$AU$2000=$DY$8),ROWS(EE$11:EE457))),"")</f>
        <v/>
      </c>
      <c r="EF457" s="26" t="str">
        <f>IFERROR(INDEX(BB$11:BB$2000,_xlfn.AGGREGATE(15,6,(ROW(BB$11:BB$2000)-ROW(BB$11)+1)/($AU$11:$AU$2000=$DY$8),ROWS(EF$11:EF457))),"")</f>
        <v/>
      </c>
      <c r="EG457" s="26" t="str">
        <f>IFERROR(INDEX(BC$11:BC$2000,_xlfn.AGGREGATE(15,6,(ROW(BC$11:BC$2000)-ROW(BC$11)+1)/($AU$11:$AU$2000=$DY$8),ROWS(EG$11:EG457))),"")</f>
        <v/>
      </c>
      <c r="EH457" s="26" t="str">
        <f>IFERROR(INDEX(BD$11:BD$2000,_xlfn.AGGREGATE(15,6,(ROW(BD$11:BD$2000)-ROW(BD$11)+1)/($AU$11:$AU$2000=$DY$8),ROWS(EH$11:EH457))),"")</f>
        <v/>
      </c>
      <c r="EI457" s="26" t="str">
        <f>IFERROR(INDEX(BE$11:BE$2000,_xlfn.AGGREGATE(15,6,(ROW(BE$11:BE$2000)-ROW(BE$11)+1)/($AU$11:$AU$2000=$DY$8),ROWS(EI$11:EI457))),"")</f>
        <v/>
      </c>
      <c r="EJ457" s="26" t="str">
        <f>IFERROR(INDEX(BF$11:BF$2000,_xlfn.AGGREGATE(15,6,(ROW(BF$11:BF$2000)-ROW(BF$11)+1)/($AU$11:$AU$2000=$DY$8),ROWS(EJ$11:EJ457))),"")</f>
        <v/>
      </c>
      <c r="EK457" s="26" t="str">
        <f>IFERROR(INDEX(BG$11:BG$2000,_xlfn.AGGREGATE(15,6,(ROW(BG$11:BG$2000)-ROW(BG$11)+1)/($AU$11:$AU$2000=$DY$8),ROWS(EK$11:EK457))),"")</f>
        <v/>
      </c>
      <c r="EL457" s="26" t="str">
        <f>IFERROR(INDEX(BH$11:BH$2000,_xlfn.AGGREGATE(15,6,(ROW(BH$11:BH$2000)-ROW(BH$11)+1)/($AU$11:$AU$2000=$DY$8),ROWS(EL$11:EL457))),"")</f>
        <v/>
      </c>
      <c r="EM457" s="26" t="str">
        <f>IFERROR(INDEX(BI$11:BI$2000,_xlfn.AGGREGATE(15,6,(ROW(BI$11:BI$2000)-ROW(BI$11)+1)/($AU$11:$AU$2000=$DY$8),ROWS(EM$11:EM457))),"")</f>
        <v/>
      </c>
      <c r="EN457" s="26" t="str">
        <f>IFERROR(INDEX(BJ$11:BJ$2000,_xlfn.AGGREGATE(15,6,(ROW(BJ$11:BJ$2000)-ROW(BJ$11)+1)/($AU$11:$AU$2000=$DY$8),ROWS(EN$11:EN457))),"")</f>
        <v/>
      </c>
      <c r="EO457" s="26" t="str">
        <f>IFERROR(INDEX(BK$11:BK$2000,_xlfn.AGGREGATE(15,6,(ROW(BK$11:BK$2000)-ROW(BK$11)+1)/($AU$11:$AU$2000=$DY$8),ROWS(EO$11:EO457))),"")</f>
        <v/>
      </c>
      <c r="EP457" s="26" t="str">
        <f>IFERROR(INDEX(BL$11:BL$2000,_xlfn.AGGREGATE(15,6,(ROW(BL$11:BL$2000)-ROW(BL$11)+1)/($AU$11:$AU$2000=$DY$8),ROWS(EP$11:EP457))),"")</f>
        <v/>
      </c>
      <c r="EQ457" s="26" t="str">
        <f>IFERROR(INDEX(BM$11:BM$2000,_xlfn.AGGREGATE(15,6,(ROW(BM$11:BM$2000)-ROW(BM$11)+1)/($AU$11:$AU$2000=$DY$8),ROWS(EQ$11:EQ457))),"")</f>
        <v/>
      </c>
      <c r="ER457" s="26" t="str">
        <f>IFERROR(INDEX(BN$11:BN$2000,_xlfn.AGGREGATE(15,6,(ROW(BN$11:BN$2000)-ROW(BN$11)+1)/($AU$11:$AU$2000=$DY$8),ROWS(ER$11:ER457))),"")</f>
        <v/>
      </c>
      <c r="ES457" s="26" t="str">
        <f>IFERROR(INDEX(BO$11:BO$2000,_xlfn.AGGREGATE(15,6,(ROW(BO$11:BO$2000)-ROW(BO$11)+1)/($AU$11:$AU$2000=$DY$8),ROWS(ES$11:ES457))),"")</f>
        <v/>
      </c>
      <c r="ET457" s="63" t="str">
        <f>IFERROR(INDEX(BP$11:BP$2000,_xlfn.AGGREGATE(15,6,(ROW(BP$11:BP$2000)-ROW(BP$11)+1)/($AU$11:$AU$2000=$DY$8),ROWS(ET$11:ET457))),"")</f>
        <v/>
      </c>
      <c r="EU457" s="25"/>
    </row>
    <row r="458" spans="14:151" x14ac:dyDescent="0.3">
      <c r="N458" s="2"/>
      <c r="O458" s="25"/>
      <c r="P458" s="25"/>
      <c r="Q458" s="25"/>
      <c r="R458" s="25"/>
      <c r="S458" s="25"/>
      <c r="T458" s="25"/>
      <c r="U458" s="25"/>
      <c r="V458" s="2"/>
      <c r="W458" s="2"/>
      <c r="X458" s="2"/>
      <c r="Y458" s="25"/>
      <c r="Z458" s="25"/>
      <c r="AA458" s="25"/>
      <c r="AB458" s="2"/>
      <c r="AC458" s="25"/>
      <c r="AD458" s="25"/>
      <c r="AE458" s="25"/>
      <c r="AF458" s="25"/>
      <c r="AG458" s="25"/>
      <c r="AH458" s="25"/>
      <c r="AI458" s="25"/>
      <c r="AJ458" s="25"/>
      <c r="AK458" s="25"/>
      <c r="AL458" s="25"/>
      <c r="AM458" s="25"/>
      <c r="AN458" s="25"/>
      <c r="AO458" s="25"/>
      <c r="AP458" s="25"/>
      <c r="AQ458" s="25"/>
      <c r="AR458" s="142"/>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6"/>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S458" s="26"/>
      <c r="DT458" s="26"/>
      <c r="DU458" s="142"/>
      <c r="DV458" s="26"/>
      <c r="DW458" s="48">
        <v>445</v>
      </c>
      <c r="DX458" s="26" t="str">
        <f>IFERROR(INDEX(AT$11:AT$2000,_xlfn.AGGREGATE(15,6,(ROW(AT$11:AT$2000)-ROW(AT$11)+1)/($AU$11:$AU$2000=$DY$8),ROWS(DX$11:DX458))),"")</f>
        <v/>
      </c>
      <c r="DY458" s="4" t="str">
        <f>IFERROR(INDEX(AU$11:AU$2000,_xlfn.AGGREGATE(15,6,(ROW(AU$11:AU$2000)-ROW(AU$11)+1)/($AU$11:$AU$2000=$DY$8),ROWS(DY$11:DY458))),"")</f>
        <v/>
      </c>
      <c r="DZ458" s="26" t="str">
        <f>IFERROR(INDEX(AV$11:AV$2000,_xlfn.AGGREGATE(15,6,(ROW(AV$11:AV$2000)-ROW(AV$11)+1)/($AU$11:$AU$2000=$DY$8),ROWS(DZ$11:DZ458))),"")</f>
        <v/>
      </c>
      <c r="EA458" s="26" t="str">
        <f>IFERROR(INDEX(AW$11:AW$2000,_xlfn.AGGREGATE(15,6,(ROW(AW$11:AW$2000)-ROW(AW$11)+1)/($AU$11:$AU$2000=$DY$8),ROWS(EA$11:EA458))),"")</f>
        <v/>
      </c>
      <c r="EB458" s="26" t="str">
        <f>IFERROR(INDEX(AX$11:AX$2000,_xlfn.AGGREGATE(15,6,(ROW(AX$11:AX$2000)-ROW(AX$11)+1)/($AU$11:$AU$2000=$DY$8),ROWS(EB$11:EB458))),"")</f>
        <v/>
      </c>
      <c r="EC458" s="26" t="str">
        <f>IFERROR(INDEX(AY$11:AY$2000,_xlfn.AGGREGATE(15,6,(ROW(AY$11:AY$2000)-ROW(AY$11)+1)/($AU$11:$AU$2000=$DY$8),ROWS(EC$11:EC458))),"")</f>
        <v/>
      </c>
      <c r="ED458" s="26" t="str">
        <f>IFERROR(INDEX(AZ$11:AZ$2000,_xlfn.AGGREGATE(15,6,(ROW(AZ$11:AZ$2000)-ROW(AZ$11)+1)/($AU$11:$AU$2000=$DY$8),ROWS(ED$11:ED458))),"")</f>
        <v/>
      </c>
      <c r="EE458" s="26" t="str">
        <f>IFERROR(INDEX(BA$11:BA$2000,_xlfn.AGGREGATE(15,6,(ROW(BA$11:BA$2000)-ROW(BA$11)+1)/($AU$11:$AU$2000=$DY$8),ROWS(EE$11:EE458))),"")</f>
        <v/>
      </c>
      <c r="EF458" s="26" t="str">
        <f>IFERROR(INDEX(BB$11:BB$2000,_xlfn.AGGREGATE(15,6,(ROW(BB$11:BB$2000)-ROW(BB$11)+1)/($AU$11:$AU$2000=$DY$8),ROWS(EF$11:EF458))),"")</f>
        <v/>
      </c>
      <c r="EG458" s="26" t="str">
        <f>IFERROR(INDEX(BC$11:BC$2000,_xlfn.AGGREGATE(15,6,(ROW(BC$11:BC$2000)-ROW(BC$11)+1)/($AU$11:$AU$2000=$DY$8),ROWS(EG$11:EG458))),"")</f>
        <v/>
      </c>
      <c r="EH458" s="26" t="str">
        <f>IFERROR(INDEX(BD$11:BD$2000,_xlfn.AGGREGATE(15,6,(ROW(BD$11:BD$2000)-ROW(BD$11)+1)/($AU$11:$AU$2000=$DY$8),ROWS(EH$11:EH458))),"")</f>
        <v/>
      </c>
      <c r="EI458" s="26" t="str">
        <f>IFERROR(INDEX(BE$11:BE$2000,_xlfn.AGGREGATE(15,6,(ROW(BE$11:BE$2000)-ROW(BE$11)+1)/($AU$11:$AU$2000=$DY$8),ROWS(EI$11:EI458))),"")</f>
        <v/>
      </c>
      <c r="EJ458" s="26" t="str">
        <f>IFERROR(INDEX(BF$11:BF$2000,_xlfn.AGGREGATE(15,6,(ROW(BF$11:BF$2000)-ROW(BF$11)+1)/($AU$11:$AU$2000=$DY$8),ROWS(EJ$11:EJ458))),"")</f>
        <v/>
      </c>
      <c r="EK458" s="26" t="str">
        <f>IFERROR(INDEX(BG$11:BG$2000,_xlfn.AGGREGATE(15,6,(ROW(BG$11:BG$2000)-ROW(BG$11)+1)/($AU$11:$AU$2000=$DY$8),ROWS(EK$11:EK458))),"")</f>
        <v/>
      </c>
      <c r="EL458" s="26" t="str">
        <f>IFERROR(INDEX(BH$11:BH$2000,_xlfn.AGGREGATE(15,6,(ROW(BH$11:BH$2000)-ROW(BH$11)+1)/($AU$11:$AU$2000=$DY$8),ROWS(EL$11:EL458))),"")</f>
        <v/>
      </c>
      <c r="EM458" s="26" t="str">
        <f>IFERROR(INDEX(BI$11:BI$2000,_xlfn.AGGREGATE(15,6,(ROW(BI$11:BI$2000)-ROW(BI$11)+1)/($AU$11:$AU$2000=$DY$8),ROWS(EM$11:EM458))),"")</f>
        <v/>
      </c>
      <c r="EN458" s="26" t="str">
        <f>IFERROR(INDEX(BJ$11:BJ$2000,_xlfn.AGGREGATE(15,6,(ROW(BJ$11:BJ$2000)-ROW(BJ$11)+1)/($AU$11:$AU$2000=$DY$8),ROWS(EN$11:EN458))),"")</f>
        <v/>
      </c>
      <c r="EO458" s="26" t="str">
        <f>IFERROR(INDEX(BK$11:BK$2000,_xlfn.AGGREGATE(15,6,(ROW(BK$11:BK$2000)-ROW(BK$11)+1)/($AU$11:$AU$2000=$DY$8),ROWS(EO$11:EO458))),"")</f>
        <v/>
      </c>
      <c r="EP458" s="26" t="str">
        <f>IFERROR(INDEX(BL$11:BL$2000,_xlfn.AGGREGATE(15,6,(ROW(BL$11:BL$2000)-ROW(BL$11)+1)/($AU$11:$AU$2000=$DY$8),ROWS(EP$11:EP458))),"")</f>
        <v/>
      </c>
      <c r="EQ458" s="26" t="str">
        <f>IFERROR(INDEX(BM$11:BM$2000,_xlfn.AGGREGATE(15,6,(ROW(BM$11:BM$2000)-ROW(BM$11)+1)/($AU$11:$AU$2000=$DY$8),ROWS(EQ$11:EQ458))),"")</f>
        <v/>
      </c>
      <c r="ER458" s="26" t="str">
        <f>IFERROR(INDEX(BN$11:BN$2000,_xlfn.AGGREGATE(15,6,(ROW(BN$11:BN$2000)-ROW(BN$11)+1)/($AU$11:$AU$2000=$DY$8),ROWS(ER$11:ER458))),"")</f>
        <v/>
      </c>
      <c r="ES458" s="26" t="str">
        <f>IFERROR(INDEX(BO$11:BO$2000,_xlfn.AGGREGATE(15,6,(ROW(BO$11:BO$2000)-ROW(BO$11)+1)/($AU$11:$AU$2000=$DY$8),ROWS(ES$11:ES458))),"")</f>
        <v/>
      </c>
      <c r="ET458" s="63" t="str">
        <f>IFERROR(INDEX(BP$11:BP$2000,_xlfn.AGGREGATE(15,6,(ROW(BP$11:BP$2000)-ROW(BP$11)+1)/($AU$11:$AU$2000=$DY$8),ROWS(ET$11:ET458))),"")</f>
        <v/>
      </c>
      <c r="EU458" s="25"/>
    </row>
    <row r="459" spans="14:151" x14ac:dyDescent="0.3">
      <c r="N459" s="2"/>
      <c r="O459" s="25"/>
      <c r="P459" s="25"/>
      <c r="Q459" s="25"/>
      <c r="R459" s="25"/>
      <c r="S459" s="25"/>
      <c r="T459" s="25"/>
      <c r="U459" s="25"/>
      <c r="V459" s="2"/>
      <c r="W459" s="2"/>
      <c r="X459" s="2"/>
      <c r="Y459" s="25"/>
      <c r="Z459" s="25"/>
      <c r="AA459" s="25"/>
      <c r="AB459" s="2"/>
      <c r="AC459" s="25"/>
      <c r="AD459" s="25"/>
      <c r="AE459" s="25"/>
      <c r="AF459" s="25"/>
      <c r="AG459" s="25"/>
      <c r="AH459" s="25"/>
      <c r="AI459" s="25"/>
      <c r="AJ459" s="25"/>
      <c r="AK459" s="25"/>
      <c r="AL459" s="25"/>
      <c r="AM459" s="25"/>
      <c r="AN459" s="25"/>
      <c r="AO459" s="25"/>
      <c r="AP459" s="25"/>
      <c r="AQ459" s="25"/>
      <c r="AR459" s="142"/>
      <c r="AT459" s="25"/>
      <c r="AU459" s="322" t="s">
        <v>221</v>
      </c>
      <c r="AV459" s="322"/>
      <c r="AW459" s="322"/>
      <c r="AX459" s="322"/>
      <c r="AY459" s="322"/>
      <c r="AZ459" s="322"/>
      <c r="BA459" s="322"/>
      <c r="BB459" s="322"/>
      <c r="BC459" s="322"/>
      <c r="BD459" s="322"/>
      <c r="BE459" s="322"/>
      <c r="BF459" s="322"/>
      <c r="BG459" s="322"/>
      <c r="BH459" s="25"/>
      <c r="BI459" s="25"/>
      <c r="BJ459" s="25"/>
      <c r="BK459" s="25"/>
      <c r="BL459" s="25"/>
      <c r="BM459" s="25"/>
      <c r="BN459" s="25"/>
      <c r="BO459" s="25"/>
      <c r="BP459" s="25"/>
      <c r="BQ459" s="25"/>
      <c r="BR459" s="25"/>
      <c r="BS459" s="26"/>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S459" s="26"/>
      <c r="DT459" s="26"/>
      <c r="DU459" s="142"/>
      <c r="DV459" s="26"/>
      <c r="DW459" s="48">
        <v>446</v>
      </c>
      <c r="DX459" s="26" t="str">
        <f>IFERROR(INDEX(AT$11:AT$2000,_xlfn.AGGREGATE(15,6,(ROW(AT$11:AT$2000)-ROW(AT$11)+1)/($AU$11:$AU$2000=$DY$8),ROWS(DX$11:DX459))),"")</f>
        <v/>
      </c>
      <c r="DY459" s="4" t="str">
        <f>IFERROR(INDEX(AU$11:AU$2000,_xlfn.AGGREGATE(15,6,(ROW(AU$11:AU$2000)-ROW(AU$11)+1)/($AU$11:$AU$2000=$DY$8),ROWS(DY$11:DY459))),"")</f>
        <v/>
      </c>
      <c r="DZ459" s="26" t="str">
        <f>IFERROR(INDEX(AV$11:AV$2000,_xlfn.AGGREGATE(15,6,(ROW(AV$11:AV$2000)-ROW(AV$11)+1)/($AU$11:$AU$2000=$DY$8),ROWS(DZ$11:DZ459))),"")</f>
        <v/>
      </c>
      <c r="EA459" s="26" t="str">
        <f>IFERROR(INDEX(AW$11:AW$2000,_xlfn.AGGREGATE(15,6,(ROW(AW$11:AW$2000)-ROW(AW$11)+1)/($AU$11:$AU$2000=$DY$8),ROWS(EA$11:EA459))),"")</f>
        <v/>
      </c>
      <c r="EB459" s="26" t="str">
        <f>IFERROR(INDEX(AX$11:AX$2000,_xlfn.AGGREGATE(15,6,(ROW(AX$11:AX$2000)-ROW(AX$11)+1)/($AU$11:$AU$2000=$DY$8),ROWS(EB$11:EB459))),"")</f>
        <v/>
      </c>
      <c r="EC459" s="26" t="str">
        <f>IFERROR(INDEX(AY$11:AY$2000,_xlfn.AGGREGATE(15,6,(ROW(AY$11:AY$2000)-ROW(AY$11)+1)/($AU$11:$AU$2000=$DY$8),ROWS(EC$11:EC459))),"")</f>
        <v/>
      </c>
      <c r="ED459" s="26" t="str">
        <f>IFERROR(INDEX(AZ$11:AZ$2000,_xlfn.AGGREGATE(15,6,(ROW(AZ$11:AZ$2000)-ROW(AZ$11)+1)/($AU$11:$AU$2000=$DY$8),ROWS(ED$11:ED459))),"")</f>
        <v/>
      </c>
      <c r="EE459" s="26" t="str">
        <f>IFERROR(INDEX(BA$11:BA$2000,_xlfn.AGGREGATE(15,6,(ROW(BA$11:BA$2000)-ROW(BA$11)+1)/($AU$11:$AU$2000=$DY$8),ROWS(EE$11:EE459))),"")</f>
        <v/>
      </c>
      <c r="EF459" s="26" t="str">
        <f>IFERROR(INDEX(BB$11:BB$2000,_xlfn.AGGREGATE(15,6,(ROW(BB$11:BB$2000)-ROW(BB$11)+1)/($AU$11:$AU$2000=$DY$8),ROWS(EF$11:EF459))),"")</f>
        <v/>
      </c>
      <c r="EG459" s="26" t="str">
        <f>IFERROR(INDEX(BC$11:BC$2000,_xlfn.AGGREGATE(15,6,(ROW(BC$11:BC$2000)-ROW(BC$11)+1)/($AU$11:$AU$2000=$DY$8),ROWS(EG$11:EG459))),"")</f>
        <v/>
      </c>
      <c r="EH459" s="26" t="str">
        <f>IFERROR(INDEX(BD$11:BD$2000,_xlfn.AGGREGATE(15,6,(ROW(BD$11:BD$2000)-ROW(BD$11)+1)/($AU$11:$AU$2000=$DY$8),ROWS(EH$11:EH459))),"")</f>
        <v/>
      </c>
      <c r="EI459" s="26" t="str">
        <f>IFERROR(INDEX(BE$11:BE$2000,_xlfn.AGGREGATE(15,6,(ROW(BE$11:BE$2000)-ROW(BE$11)+1)/($AU$11:$AU$2000=$DY$8),ROWS(EI$11:EI459))),"")</f>
        <v/>
      </c>
      <c r="EJ459" s="26" t="str">
        <f>IFERROR(INDEX(BF$11:BF$2000,_xlfn.AGGREGATE(15,6,(ROW(BF$11:BF$2000)-ROW(BF$11)+1)/($AU$11:$AU$2000=$DY$8),ROWS(EJ$11:EJ459))),"")</f>
        <v/>
      </c>
      <c r="EK459" s="26" t="str">
        <f>IFERROR(INDEX(BG$11:BG$2000,_xlfn.AGGREGATE(15,6,(ROW(BG$11:BG$2000)-ROW(BG$11)+1)/($AU$11:$AU$2000=$DY$8),ROWS(EK$11:EK459))),"")</f>
        <v/>
      </c>
      <c r="EL459" s="26" t="str">
        <f>IFERROR(INDEX(BH$11:BH$2000,_xlfn.AGGREGATE(15,6,(ROW(BH$11:BH$2000)-ROW(BH$11)+1)/($AU$11:$AU$2000=$DY$8),ROWS(EL$11:EL459))),"")</f>
        <v/>
      </c>
      <c r="EM459" s="26" t="str">
        <f>IFERROR(INDEX(BI$11:BI$2000,_xlfn.AGGREGATE(15,6,(ROW(BI$11:BI$2000)-ROW(BI$11)+1)/($AU$11:$AU$2000=$DY$8),ROWS(EM$11:EM459))),"")</f>
        <v/>
      </c>
      <c r="EN459" s="26" t="str">
        <f>IFERROR(INDEX(BJ$11:BJ$2000,_xlfn.AGGREGATE(15,6,(ROW(BJ$11:BJ$2000)-ROW(BJ$11)+1)/($AU$11:$AU$2000=$DY$8),ROWS(EN$11:EN459))),"")</f>
        <v/>
      </c>
      <c r="EO459" s="26" t="str">
        <f>IFERROR(INDEX(BK$11:BK$2000,_xlfn.AGGREGATE(15,6,(ROW(BK$11:BK$2000)-ROW(BK$11)+1)/($AU$11:$AU$2000=$DY$8),ROWS(EO$11:EO459))),"")</f>
        <v/>
      </c>
      <c r="EP459" s="26" t="str">
        <f>IFERROR(INDEX(BL$11:BL$2000,_xlfn.AGGREGATE(15,6,(ROW(BL$11:BL$2000)-ROW(BL$11)+1)/($AU$11:$AU$2000=$DY$8),ROWS(EP$11:EP459))),"")</f>
        <v/>
      </c>
      <c r="EQ459" s="26" t="str">
        <f>IFERROR(INDEX(BM$11:BM$2000,_xlfn.AGGREGATE(15,6,(ROW(BM$11:BM$2000)-ROW(BM$11)+1)/($AU$11:$AU$2000=$DY$8),ROWS(EQ$11:EQ459))),"")</f>
        <v/>
      </c>
      <c r="ER459" s="26" t="str">
        <f>IFERROR(INDEX(BN$11:BN$2000,_xlfn.AGGREGATE(15,6,(ROW(BN$11:BN$2000)-ROW(BN$11)+1)/($AU$11:$AU$2000=$DY$8),ROWS(ER$11:ER459))),"")</f>
        <v/>
      </c>
      <c r="ES459" s="26" t="str">
        <f>IFERROR(INDEX(BO$11:BO$2000,_xlfn.AGGREGATE(15,6,(ROW(BO$11:BO$2000)-ROW(BO$11)+1)/($AU$11:$AU$2000=$DY$8),ROWS(ES$11:ES459))),"")</f>
        <v/>
      </c>
      <c r="ET459" s="63" t="str">
        <f>IFERROR(INDEX(BP$11:BP$2000,_xlfn.AGGREGATE(15,6,(ROW(BP$11:BP$2000)-ROW(BP$11)+1)/($AU$11:$AU$2000=$DY$8),ROWS(ET$11:ET459))),"")</f>
        <v/>
      </c>
      <c r="EU459" s="25"/>
    </row>
    <row r="460" spans="14:151" x14ac:dyDescent="0.3">
      <c r="N460" s="2"/>
      <c r="O460" s="25"/>
      <c r="P460" s="25"/>
      <c r="Q460" s="25"/>
      <c r="R460" s="25"/>
      <c r="S460" s="25"/>
      <c r="T460" s="25"/>
      <c r="U460" s="25"/>
      <c r="V460" s="2"/>
      <c r="W460" s="2"/>
      <c r="X460" s="2"/>
      <c r="Y460" s="25"/>
      <c r="Z460" s="25"/>
      <c r="AA460" s="25"/>
      <c r="AB460" s="2"/>
      <c r="AC460" s="25"/>
      <c r="AD460" s="25"/>
      <c r="AE460" s="25"/>
      <c r="AF460" s="25"/>
      <c r="AG460" s="25"/>
      <c r="AH460" s="25"/>
      <c r="AI460" s="25"/>
      <c r="AJ460" s="25"/>
      <c r="AK460" s="25"/>
      <c r="AL460" s="25"/>
      <c r="AM460" s="25"/>
      <c r="AN460" s="25"/>
      <c r="AO460" s="25"/>
      <c r="AP460" s="25"/>
      <c r="AQ460" s="25"/>
      <c r="AR460" s="142"/>
      <c r="AT460" s="25"/>
      <c r="AU460" s="27" t="s">
        <v>107</v>
      </c>
      <c r="AV460" s="32"/>
      <c r="AW460" s="32"/>
      <c r="AX460" s="32"/>
      <c r="AY460" s="32"/>
      <c r="AZ460" s="32"/>
      <c r="BA460" s="32"/>
      <c r="BB460" s="32"/>
      <c r="BC460" s="32"/>
      <c r="BD460" s="32"/>
      <c r="BE460" s="32"/>
      <c r="BF460" s="32"/>
      <c r="BG460" s="22" t="s">
        <v>242</v>
      </c>
      <c r="BH460" s="25"/>
      <c r="BI460" s="25"/>
      <c r="BJ460" s="25"/>
      <c r="BK460" s="25"/>
      <c r="BL460" s="25"/>
      <c r="BM460" s="25"/>
      <c r="BN460" s="25"/>
      <c r="BO460" s="25"/>
      <c r="BP460" s="25"/>
      <c r="BQ460" s="25"/>
      <c r="BR460" s="25"/>
      <c r="BS460" s="26"/>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S460" s="26"/>
      <c r="DT460" s="26"/>
      <c r="DU460" s="142"/>
      <c r="DV460" s="26"/>
      <c r="DW460" s="48">
        <v>447</v>
      </c>
      <c r="DX460" s="26" t="str">
        <f>IFERROR(INDEX(AT$11:AT$2000,_xlfn.AGGREGATE(15,6,(ROW(AT$11:AT$2000)-ROW(AT$11)+1)/($AU$11:$AU$2000=$DY$8),ROWS(DX$11:DX460))),"")</f>
        <v/>
      </c>
      <c r="DY460" s="4" t="str">
        <f>IFERROR(INDEX(AU$11:AU$2000,_xlfn.AGGREGATE(15,6,(ROW(AU$11:AU$2000)-ROW(AU$11)+1)/($AU$11:$AU$2000=$DY$8),ROWS(DY$11:DY460))),"")</f>
        <v/>
      </c>
      <c r="DZ460" s="26" t="str">
        <f>IFERROR(INDEX(AV$11:AV$2000,_xlfn.AGGREGATE(15,6,(ROW(AV$11:AV$2000)-ROW(AV$11)+1)/($AU$11:$AU$2000=$DY$8),ROWS(DZ$11:DZ460))),"")</f>
        <v/>
      </c>
      <c r="EA460" s="26" t="str">
        <f>IFERROR(INDEX(AW$11:AW$2000,_xlfn.AGGREGATE(15,6,(ROW(AW$11:AW$2000)-ROW(AW$11)+1)/($AU$11:$AU$2000=$DY$8),ROWS(EA$11:EA460))),"")</f>
        <v/>
      </c>
      <c r="EB460" s="26" t="str">
        <f>IFERROR(INDEX(AX$11:AX$2000,_xlfn.AGGREGATE(15,6,(ROW(AX$11:AX$2000)-ROW(AX$11)+1)/($AU$11:$AU$2000=$DY$8),ROWS(EB$11:EB460))),"")</f>
        <v/>
      </c>
      <c r="EC460" s="26" t="str">
        <f>IFERROR(INDEX(AY$11:AY$2000,_xlfn.AGGREGATE(15,6,(ROW(AY$11:AY$2000)-ROW(AY$11)+1)/($AU$11:$AU$2000=$DY$8),ROWS(EC$11:EC460))),"")</f>
        <v/>
      </c>
      <c r="ED460" s="26" t="str">
        <f>IFERROR(INDEX(AZ$11:AZ$2000,_xlfn.AGGREGATE(15,6,(ROW(AZ$11:AZ$2000)-ROW(AZ$11)+1)/($AU$11:$AU$2000=$DY$8),ROWS(ED$11:ED460))),"")</f>
        <v/>
      </c>
      <c r="EE460" s="26" t="str">
        <f>IFERROR(INDEX(BA$11:BA$2000,_xlfn.AGGREGATE(15,6,(ROW(BA$11:BA$2000)-ROW(BA$11)+1)/($AU$11:$AU$2000=$DY$8),ROWS(EE$11:EE460))),"")</f>
        <v/>
      </c>
      <c r="EF460" s="26" t="str">
        <f>IFERROR(INDEX(BB$11:BB$2000,_xlfn.AGGREGATE(15,6,(ROW(BB$11:BB$2000)-ROW(BB$11)+1)/($AU$11:$AU$2000=$DY$8),ROWS(EF$11:EF460))),"")</f>
        <v/>
      </c>
      <c r="EG460" s="26" t="str">
        <f>IFERROR(INDEX(BC$11:BC$2000,_xlfn.AGGREGATE(15,6,(ROW(BC$11:BC$2000)-ROW(BC$11)+1)/($AU$11:$AU$2000=$DY$8),ROWS(EG$11:EG460))),"")</f>
        <v/>
      </c>
      <c r="EH460" s="26" t="str">
        <f>IFERROR(INDEX(BD$11:BD$2000,_xlfn.AGGREGATE(15,6,(ROW(BD$11:BD$2000)-ROW(BD$11)+1)/($AU$11:$AU$2000=$DY$8),ROWS(EH$11:EH460))),"")</f>
        <v/>
      </c>
      <c r="EI460" s="26" t="str">
        <f>IFERROR(INDEX(BE$11:BE$2000,_xlfn.AGGREGATE(15,6,(ROW(BE$11:BE$2000)-ROW(BE$11)+1)/($AU$11:$AU$2000=$DY$8),ROWS(EI$11:EI460))),"")</f>
        <v/>
      </c>
      <c r="EJ460" s="26" t="str">
        <f>IFERROR(INDEX(BF$11:BF$2000,_xlfn.AGGREGATE(15,6,(ROW(BF$11:BF$2000)-ROW(BF$11)+1)/($AU$11:$AU$2000=$DY$8),ROWS(EJ$11:EJ460))),"")</f>
        <v/>
      </c>
      <c r="EK460" s="26" t="str">
        <f>IFERROR(INDEX(BG$11:BG$2000,_xlfn.AGGREGATE(15,6,(ROW(BG$11:BG$2000)-ROW(BG$11)+1)/($AU$11:$AU$2000=$DY$8),ROWS(EK$11:EK460))),"")</f>
        <v/>
      </c>
      <c r="EL460" s="26" t="str">
        <f>IFERROR(INDEX(BH$11:BH$2000,_xlfn.AGGREGATE(15,6,(ROW(BH$11:BH$2000)-ROW(BH$11)+1)/($AU$11:$AU$2000=$DY$8),ROWS(EL$11:EL460))),"")</f>
        <v/>
      </c>
      <c r="EM460" s="26" t="str">
        <f>IFERROR(INDEX(BI$11:BI$2000,_xlfn.AGGREGATE(15,6,(ROW(BI$11:BI$2000)-ROW(BI$11)+1)/($AU$11:$AU$2000=$DY$8),ROWS(EM$11:EM460))),"")</f>
        <v/>
      </c>
      <c r="EN460" s="26" t="str">
        <f>IFERROR(INDEX(BJ$11:BJ$2000,_xlfn.AGGREGATE(15,6,(ROW(BJ$11:BJ$2000)-ROW(BJ$11)+1)/($AU$11:$AU$2000=$DY$8),ROWS(EN$11:EN460))),"")</f>
        <v/>
      </c>
      <c r="EO460" s="26" t="str">
        <f>IFERROR(INDEX(BK$11:BK$2000,_xlfn.AGGREGATE(15,6,(ROW(BK$11:BK$2000)-ROW(BK$11)+1)/($AU$11:$AU$2000=$DY$8),ROWS(EO$11:EO460))),"")</f>
        <v/>
      </c>
      <c r="EP460" s="26" t="str">
        <f>IFERROR(INDEX(BL$11:BL$2000,_xlfn.AGGREGATE(15,6,(ROW(BL$11:BL$2000)-ROW(BL$11)+1)/($AU$11:$AU$2000=$DY$8),ROWS(EP$11:EP460))),"")</f>
        <v/>
      </c>
      <c r="EQ460" s="26" t="str">
        <f>IFERROR(INDEX(BM$11:BM$2000,_xlfn.AGGREGATE(15,6,(ROW(BM$11:BM$2000)-ROW(BM$11)+1)/($AU$11:$AU$2000=$DY$8),ROWS(EQ$11:EQ460))),"")</f>
        <v/>
      </c>
      <c r="ER460" s="26" t="str">
        <f>IFERROR(INDEX(BN$11:BN$2000,_xlfn.AGGREGATE(15,6,(ROW(BN$11:BN$2000)-ROW(BN$11)+1)/($AU$11:$AU$2000=$DY$8),ROWS(ER$11:ER460))),"")</f>
        <v/>
      </c>
      <c r="ES460" s="26" t="str">
        <f>IFERROR(INDEX(BO$11:BO$2000,_xlfn.AGGREGATE(15,6,(ROW(BO$11:BO$2000)-ROW(BO$11)+1)/($AU$11:$AU$2000=$DY$8),ROWS(ES$11:ES460))),"")</f>
        <v/>
      </c>
      <c r="ET460" s="63" t="str">
        <f>IFERROR(INDEX(BP$11:BP$2000,_xlfn.AGGREGATE(15,6,(ROW(BP$11:BP$2000)-ROW(BP$11)+1)/($AU$11:$AU$2000=$DY$8),ROWS(ET$11:ET460))),"")</f>
        <v/>
      </c>
      <c r="EU460" s="25"/>
    </row>
    <row r="461" spans="14:151" x14ac:dyDescent="0.3">
      <c r="N461" s="2"/>
      <c r="O461" s="25"/>
      <c r="P461" s="25"/>
      <c r="Q461" s="25"/>
      <c r="R461" s="25"/>
      <c r="S461" s="25"/>
      <c r="T461" s="25"/>
      <c r="U461" s="25"/>
      <c r="V461" s="2"/>
      <c r="W461" s="2"/>
      <c r="X461" s="2"/>
      <c r="Y461" s="25"/>
      <c r="Z461" s="25"/>
      <c r="AA461" s="25"/>
      <c r="AB461" s="2"/>
      <c r="AC461" s="25"/>
      <c r="AD461" s="25"/>
      <c r="AE461" s="25"/>
      <c r="AF461" s="25"/>
      <c r="AG461" s="25"/>
      <c r="AH461" s="25"/>
      <c r="AI461" s="25"/>
      <c r="AJ461" s="25"/>
      <c r="AK461" s="25"/>
      <c r="AL461" s="25"/>
      <c r="AM461" s="25"/>
      <c r="AN461" s="25"/>
      <c r="AO461" s="25"/>
      <c r="AP461" s="25"/>
      <c r="AQ461" s="25"/>
      <c r="AR461" s="142"/>
      <c r="AS461">
        <v>1</v>
      </c>
      <c r="AT461" s="25" t="s">
        <v>122</v>
      </c>
      <c r="AU461" s="4" t="str">
        <f t="shared" ref="AU461:AU490" si="582">IF(OR(BR461="no",BS461="int",BI461=0),"FAIL",IF(BR461="yes2","PASS2",IF(BR461="yes3","PASS","fail?")))</f>
        <v>FAIL</v>
      </c>
      <c r="AV461" s="25">
        <v>1</v>
      </c>
      <c r="AW461" s="25">
        <v>1</v>
      </c>
      <c r="AX461" s="26">
        <v>2</v>
      </c>
      <c r="AY461" s="26">
        <v>2</v>
      </c>
      <c r="AZ461" s="26">
        <v>2</v>
      </c>
      <c r="BA461" s="26">
        <v>1</v>
      </c>
      <c r="BB461" s="26">
        <v>1</v>
      </c>
      <c r="BC461" s="25"/>
      <c r="BD461" s="25">
        <f t="shared" ref="BD461:BF490" si="583">BD428</f>
        <v>245</v>
      </c>
      <c r="BE461" s="25">
        <f t="shared" si="583"/>
        <v>246</v>
      </c>
      <c r="BF461" s="25">
        <f t="shared" si="583"/>
        <v>247</v>
      </c>
      <c r="BG461" s="30">
        <f>(BE461-BD461)/2</f>
        <v>0.5</v>
      </c>
      <c r="BH461" s="25"/>
      <c r="BI461" s="138">
        <f t="shared" ref="BI461" si="584">IF($J$44&lt;BI$50,0,IF(AV461=1,BH461+$BD461,IF(AV461=2,BH461+$BE461,IF(AV461=3,BH461+$BF461))))</f>
        <v>245</v>
      </c>
      <c r="BJ461" s="138">
        <f t="shared" ref="BJ461" si="585">IF($J$44&lt;BJ$50,0,IF(AW461=1,BI461+$BD461,IF(AW461=2,BI461+$BE461,IF(AW461=3,BI461+$BF461))))</f>
        <v>490</v>
      </c>
      <c r="BK461" s="138">
        <f t="shared" ref="BK461" si="586">IF($J$44&lt;BK$50,0,IF(AX461=1,BJ461+$BD461,IF(AX461=2,BJ461+$BE461,IF(AX461=3,BJ461+$BF461))))</f>
        <v>736</v>
      </c>
      <c r="BL461" s="138">
        <f t="shared" ref="BL461" si="587">IF($J$44&lt;BL$50,0,IF(AY461=1,BK461+$BD461,IF(AY461=2,BK461+$BE461,IF(AY461=3,BK461+$BF461))))</f>
        <v>982</v>
      </c>
      <c r="BM461" s="138">
        <f t="shared" ref="BM461" si="588">IF($J$44&lt;BM$50,0,IF(AZ461=1,BL461+$BD461,IF(AZ461=2,BL461+$BE461,IF(AZ461=3,BL461+$BF461))))</f>
        <v>1228</v>
      </c>
      <c r="BN461" s="138">
        <f t="shared" ref="BN461" si="589">IF($J$44&lt;BN$50,0,IF(BA461=1,BM461+$BD461,IF(BA461=2,BM461+$BE461,IF(BA461=3,BM461+$BF461))))</f>
        <v>1473</v>
      </c>
      <c r="BO461" s="138">
        <f t="shared" ref="BO461" si="590">IF($J$44&lt;BO$50,0,IF(BB461=1,BN461+$BD461,IF(BB461=2,BN461+$BE461,IF(BB461=3,BN461+$BF461))))</f>
        <v>1718</v>
      </c>
      <c r="BP461" s="138">
        <f t="shared" ref="BP461" si="591">IF($J$44&lt;BP$50,0,IF(BC461=1,BO461+$BD461,IF(BC461=2,BO461+$BE461,IF(BC461=3,BO461+$BF461))))</f>
        <v>0</v>
      </c>
      <c r="BQ461" s="25"/>
      <c r="BR461" s="26" t="str">
        <f t="shared" ref="BR461" si="592">IF(AND(MAX(BI461:BP461)&gt;$J$24,MAX(BI461:BP461)&lt;$J$25),"yes3",IF(AND(MAX(BI461:BP461)&gt;$J$24,MAX(BI461:BP461)&lt;$J$26),"yes2","no"))</f>
        <v>yes3</v>
      </c>
      <c r="BS461" s="26" t="str">
        <f t="shared" ref="BS461" si="593">IF(COUNTIF(BV461:DO461,1)&gt;0,"Int","good")</f>
        <v>Int</v>
      </c>
      <c r="BT461" s="25"/>
      <c r="BU461" s="25"/>
      <c r="BV461" s="1">
        <f t="shared" ref="BV461:CE470" si="594">IF(BV$3=0,0,IF(AND(ABS($BI461-BV$3)&gt;PostVertTotTol,ABS($BJ461-BV$3)&gt;PostVertTotTol,ABS($BK461-BV$3)&gt;PostVertTotTol,ABS($BL461-BV$3)&gt;PostVertTotTol,ABS($BM461-BV$3)&gt;PostVertTotTol,ABS($BN461-BV$3)&gt;PostVertTotTol,ABS($BO461-BV$3)&gt;PostVertTotTol,ABS($BP461-BV$3)&gt;PostVertTotTol),0,1))</f>
        <v>0</v>
      </c>
      <c r="BW461" s="1">
        <f t="shared" si="594"/>
        <v>0</v>
      </c>
      <c r="BX461" s="1">
        <f t="shared" si="594"/>
        <v>0</v>
      </c>
      <c r="BY461" s="1">
        <f t="shared" si="594"/>
        <v>0</v>
      </c>
      <c r="BZ461" s="1">
        <f t="shared" si="594"/>
        <v>0</v>
      </c>
      <c r="CA461" s="1">
        <f t="shared" si="594"/>
        <v>0</v>
      </c>
      <c r="CB461" s="1">
        <f t="shared" si="594"/>
        <v>1</v>
      </c>
      <c r="CC461" s="1">
        <f t="shared" si="594"/>
        <v>0</v>
      </c>
      <c r="CD461" s="1">
        <f t="shared" si="594"/>
        <v>0</v>
      </c>
      <c r="CE461" s="1">
        <f t="shared" si="594"/>
        <v>0</v>
      </c>
      <c r="CF461" s="1">
        <f t="shared" ref="CF461:CO470" si="595">IF(CF$3=0,0,IF(AND(ABS($BI461-CF$3)&gt;PostVertTotTol,ABS($BJ461-CF$3)&gt;PostVertTotTol,ABS($BK461-CF$3)&gt;PostVertTotTol,ABS($BL461-CF$3)&gt;PostVertTotTol,ABS($BM461-CF$3)&gt;PostVertTotTol,ABS($BN461-CF$3)&gt;PostVertTotTol,ABS($BO461-CF$3)&gt;PostVertTotTol,ABS($BP461-CF$3)&gt;PostVertTotTol),0,1))</f>
        <v>0</v>
      </c>
      <c r="CG461" s="1">
        <f t="shared" si="595"/>
        <v>0</v>
      </c>
      <c r="CH461" s="1">
        <f t="shared" si="595"/>
        <v>1</v>
      </c>
      <c r="CI461" s="1">
        <f t="shared" si="595"/>
        <v>0</v>
      </c>
      <c r="CJ461" s="1">
        <f t="shared" si="595"/>
        <v>0</v>
      </c>
      <c r="CK461" s="1">
        <f t="shared" si="595"/>
        <v>0</v>
      </c>
      <c r="CL461" s="1">
        <f t="shared" si="595"/>
        <v>0</v>
      </c>
      <c r="CM461" s="1">
        <f t="shared" si="595"/>
        <v>0</v>
      </c>
      <c r="CN461" s="1">
        <f t="shared" si="595"/>
        <v>0</v>
      </c>
      <c r="CO461" s="1">
        <f t="shared" si="595"/>
        <v>0</v>
      </c>
      <c r="CP461" s="1">
        <f t="shared" ref="CP461:CY470" si="596">IF(CP$3=0,0,IF(AND(ABS($BI461-CP$3)&gt;PostVertTotTol,ABS($BJ461-CP$3)&gt;PostVertTotTol,ABS($BK461-CP$3)&gt;PostVertTotTol,ABS($BL461-CP$3)&gt;PostVertTotTol,ABS($BM461-CP$3)&gt;PostVertTotTol,ABS($BN461-CP$3)&gt;PostVertTotTol,ABS($BO461-CP$3)&gt;PostVertTotTol,ABS($BP461-CP$3)&gt;PostVertTotTol),0,1))</f>
        <v>0</v>
      </c>
      <c r="CQ461" s="1">
        <f t="shared" si="596"/>
        <v>0</v>
      </c>
      <c r="CR461" s="1">
        <f t="shared" si="596"/>
        <v>0</v>
      </c>
      <c r="CS461" s="1">
        <f t="shared" si="596"/>
        <v>0</v>
      </c>
      <c r="CT461" s="1">
        <f t="shared" si="596"/>
        <v>0</v>
      </c>
      <c r="CU461" s="1">
        <f t="shared" si="596"/>
        <v>0</v>
      </c>
      <c r="CV461" s="1">
        <f t="shared" si="596"/>
        <v>0</v>
      </c>
      <c r="CW461" s="1">
        <f t="shared" si="596"/>
        <v>0</v>
      </c>
      <c r="CX461" s="1">
        <f t="shared" si="596"/>
        <v>0</v>
      </c>
      <c r="CY461" s="1">
        <f t="shared" si="596"/>
        <v>0</v>
      </c>
      <c r="CZ461" s="1">
        <f t="shared" ref="CZ461:DI470" si="597">IF(CZ$3=0,0,IF(AND(ABS($BI461-CZ$3)&gt;PostVertTotTol,ABS($BJ461-CZ$3)&gt;PostVertTotTol,ABS($BK461-CZ$3)&gt;PostVertTotTol,ABS($BL461-CZ$3)&gt;PostVertTotTol,ABS($BM461-CZ$3)&gt;PostVertTotTol,ABS($BN461-CZ$3)&gt;PostVertTotTol,ABS($BO461-CZ$3)&gt;PostVertTotTol,ABS($BP461-CZ$3)&gt;PostVertTotTol),0,1))</f>
        <v>0</v>
      </c>
      <c r="DA461" s="1">
        <f t="shared" si="597"/>
        <v>0</v>
      </c>
      <c r="DB461" s="1">
        <f t="shared" si="597"/>
        <v>0</v>
      </c>
      <c r="DC461" s="1">
        <f t="shared" si="597"/>
        <v>0</v>
      </c>
      <c r="DD461" s="1">
        <f t="shared" si="597"/>
        <v>0</v>
      </c>
      <c r="DE461" s="1">
        <f t="shared" si="597"/>
        <v>0</v>
      </c>
      <c r="DF461" s="1">
        <f t="shared" si="597"/>
        <v>0</v>
      </c>
      <c r="DG461" s="1">
        <f t="shared" si="597"/>
        <v>0</v>
      </c>
      <c r="DH461" s="1">
        <f t="shared" si="597"/>
        <v>0</v>
      </c>
      <c r="DI461" s="1">
        <f t="shared" si="597"/>
        <v>0</v>
      </c>
      <c r="DJ461" s="1">
        <f t="shared" ref="DJ461:DO470" si="598">IF(DJ$3=0,0,IF(AND(ABS($BI461-DJ$3)&gt;PostVertTotTol,ABS($BJ461-DJ$3)&gt;PostVertTotTol,ABS($BK461-DJ$3)&gt;PostVertTotTol,ABS($BL461-DJ$3)&gt;PostVertTotTol,ABS($BM461-DJ$3)&gt;PostVertTotTol,ABS($BN461-DJ$3)&gt;PostVertTotTol,ABS($BO461-DJ$3)&gt;PostVertTotTol,ABS($BP461-DJ$3)&gt;PostVertTotTol),0,1))</f>
        <v>0</v>
      </c>
      <c r="DK461" s="1">
        <f t="shared" si="598"/>
        <v>0</v>
      </c>
      <c r="DL461" s="1">
        <f t="shared" si="598"/>
        <v>0</v>
      </c>
      <c r="DM461" s="1">
        <f t="shared" si="598"/>
        <v>1</v>
      </c>
      <c r="DN461" s="1">
        <f t="shared" si="598"/>
        <v>0</v>
      </c>
      <c r="DO461" s="1">
        <f t="shared" si="598"/>
        <v>0</v>
      </c>
      <c r="DP461" s="25"/>
      <c r="DS461" s="26"/>
      <c r="DT461" s="26"/>
      <c r="DU461" s="142"/>
      <c r="DV461" s="26"/>
      <c r="DW461" s="48">
        <v>448</v>
      </c>
      <c r="DX461" s="26" t="str">
        <f>IFERROR(INDEX(AT$11:AT$2000,_xlfn.AGGREGATE(15,6,(ROW(AT$11:AT$2000)-ROW(AT$11)+1)/($AU$11:$AU$2000=$DY$8),ROWS(DX$11:DX461))),"")</f>
        <v/>
      </c>
      <c r="DY461" s="4" t="str">
        <f>IFERROR(INDEX(AU$11:AU$2000,_xlfn.AGGREGATE(15,6,(ROW(AU$11:AU$2000)-ROW(AU$11)+1)/($AU$11:$AU$2000=$DY$8),ROWS(DY$11:DY461))),"")</f>
        <v/>
      </c>
      <c r="DZ461" s="26" t="str">
        <f>IFERROR(INDEX(AV$11:AV$2000,_xlfn.AGGREGATE(15,6,(ROW(AV$11:AV$2000)-ROW(AV$11)+1)/($AU$11:$AU$2000=$DY$8),ROWS(DZ$11:DZ461))),"")</f>
        <v/>
      </c>
      <c r="EA461" s="26" t="str">
        <f>IFERROR(INDEX(AW$11:AW$2000,_xlfn.AGGREGATE(15,6,(ROW(AW$11:AW$2000)-ROW(AW$11)+1)/($AU$11:$AU$2000=$DY$8),ROWS(EA$11:EA461))),"")</f>
        <v/>
      </c>
      <c r="EB461" s="26" t="str">
        <f>IFERROR(INDEX(AX$11:AX$2000,_xlfn.AGGREGATE(15,6,(ROW(AX$11:AX$2000)-ROW(AX$11)+1)/($AU$11:$AU$2000=$DY$8),ROWS(EB$11:EB461))),"")</f>
        <v/>
      </c>
      <c r="EC461" s="26" t="str">
        <f>IFERROR(INDEX(AY$11:AY$2000,_xlfn.AGGREGATE(15,6,(ROW(AY$11:AY$2000)-ROW(AY$11)+1)/($AU$11:$AU$2000=$DY$8),ROWS(EC$11:EC461))),"")</f>
        <v/>
      </c>
      <c r="ED461" s="26" t="str">
        <f>IFERROR(INDEX(AZ$11:AZ$2000,_xlfn.AGGREGATE(15,6,(ROW(AZ$11:AZ$2000)-ROW(AZ$11)+1)/($AU$11:$AU$2000=$DY$8),ROWS(ED$11:ED461))),"")</f>
        <v/>
      </c>
      <c r="EE461" s="26" t="str">
        <f>IFERROR(INDEX(BA$11:BA$2000,_xlfn.AGGREGATE(15,6,(ROW(BA$11:BA$2000)-ROW(BA$11)+1)/($AU$11:$AU$2000=$DY$8),ROWS(EE$11:EE461))),"")</f>
        <v/>
      </c>
      <c r="EF461" s="26" t="str">
        <f>IFERROR(INDEX(BB$11:BB$2000,_xlfn.AGGREGATE(15,6,(ROW(BB$11:BB$2000)-ROW(BB$11)+1)/($AU$11:$AU$2000=$DY$8),ROWS(EF$11:EF461))),"")</f>
        <v/>
      </c>
      <c r="EG461" s="26" t="str">
        <f>IFERROR(INDEX(BC$11:BC$2000,_xlfn.AGGREGATE(15,6,(ROW(BC$11:BC$2000)-ROW(BC$11)+1)/($AU$11:$AU$2000=$DY$8),ROWS(EG$11:EG461))),"")</f>
        <v/>
      </c>
      <c r="EH461" s="26" t="str">
        <f>IFERROR(INDEX(BD$11:BD$2000,_xlfn.AGGREGATE(15,6,(ROW(BD$11:BD$2000)-ROW(BD$11)+1)/($AU$11:$AU$2000=$DY$8),ROWS(EH$11:EH461))),"")</f>
        <v/>
      </c>
      <c r="EI461" s="26" t="str">
        <f>IFERROR(INDEX(BE$11:BE$2000,_xlfn.AGGREGATE(15,6,(ROW(BE$11:BE$2000)-ROW(BE$11)+1)/($AU$11:$AU$2000=$DY$8),ROWS(EI$11:EI461))),"")</f>
        <v/>
      </c>
      <c r="EJ461" s="26" t="str">
        <f>IFERROR(INDEX(BF$11:BF$2000,_xlfn.AGGREGATE(15,6,(ROW(BF$11:BF$2000)-ROW(BF$11)+1)/($AU$11:$AU$2000=$DY$8),ROWS(EJ$11:EJ461))),"")</f>
        <v/>
      </c>
      <c r="EK461" s="26" t="str">
        <f>IFERROR(INDEX(BG$11:BG$2000,_xlfn.AGGREGATE(15,6,(ROW(BG$11:BG$2000)-ROW(BG$11)+1)/($AU$11:$AU$2000=$DY$8),ROWS(EK$11:EK461))),"")</f>
        <v/>
      </c>
      <c r="EL461" s="26" t="str">
        <f>IFERROR(INDEX(BH$11:BH$2000,_xlfn.AGGREGATE(15,6,(ROW(BH$11:BH$2000)-ROW(BH$11)+1)/($AU$11:$AU$2000=$DY$8),ROWS(EL$11:EL461))),"")</f>
        <v/>
      </c>
      <c r="EM461" s="26" t="str">
        <f>IFERROR(INDEX(BI$11:BI$2000,_xlfn.AGGREGATE(15,6,(ROW(BI$11:BI$2000)-ROW(BI$11)+1)/($AU$11:$AU$2000=$DY$8),ROWS(EM$11:EM461))),"")</f>
        <v/>
      </c>
      <c r="EN461" s="26" t="str">
        <f>IFERROR(INDEX(BJ$11:BJ$2000,_xlfn.AGGREGATE(15,6,(ROW(BJ$11:BJ$2000)-ROW(BJ$11)+1)/($AU$11:$AU$2000=$DY$8),ROWS(EN$11:EN461))),"")</f>
        <v/>
      </c>
      <c r="EO461" s="26" t="str">
        <f>IFERROR(INDEX(BK$11:BK$2000,_xlfn.AGGREGATE(15,6,(ROW(BK$11:BK$2000)-ROW(BK$11)+1)/($AU$11:$AU$2000=$DY$8),ROWS(EO$11:EO461))),"")</f>
        <v/>
      </c>
      <c r="EP461" s="26" t="str">
        <f>IFERROR(INDEX(BL$11:BL$2000,_xlfn.AGGREGATE(15,6,(ROW(BL$11:BL$2000)-ROW(BL$11)+1)/($AU$11:$AU$2000=$DY$8),ROWS(EP$11:EP461))),"")</f>
        <v/>
      </c>
      <c r="EQ461" s="26" t="str">
        <f>IFERROR(INDEX(BM$11:BM$2000,_xlfn.AGGREGATE(15,6,(ROW(BM$11:BM$2000)-ROW(BM$11)+1)/($AU$11:$AU$2000=$DY$8),ROWS(EQ$11:EQ461))),"")</f>
        <v/>
      </c>
      <c r="ER461" s="26" t="str">
        <f>IFERROR(INDEX(BN$11:BN$2000,_xlfn.AGGREGATE(15,6,(ROW(BN$11:BN$2000)-ROW(BN$11)+1)/($AU$11:$AU$2000=$DY$8),ROWS(ER$11:ER461))),"")</f>
        <v/>
      </c>
      <c r="ES461" s="26" t="str">
        <f>IFERROR(INDEX(BO$11:BO$2000,_xlfn.AGGREGATE(15,6,(ROW(BO$11:BO$2000)-ROW(BO$11)+1)/($AU$11:$AU$2000=$DY$8),ROWS(ES$11:ES461))),"")</f>
        <v/>
      </c>
      <c r="ET461" s="63" t="str">
        <f>IFERROR(INDEX(BP$11:BP$2000,_xlfn.AGGREGATE(15,6,(ROW(BP$11:BP$2000)-ROW(BP$11)+1)/($AU$11:$AU$2000=$DY$8),ROWS(ET$11:ET461))),"")</f>
        <v/>
      </c>
      <c r="EU461" s="25"/>
    </row>
    <row r="462" spans="14:151" x14ac:dyDescent="0.3">
      <c r="N462" s="2"/>
      <c r="O462" s="25"/>
      <c r="P462" s="25"/>
      <c r="Q462" s="25"/>
      <c r="R462" s="25"/>
      <c r="S462" s="25"/>
      <c r="T462" s="25"/>
      <c r="U462" s="25"/>
      <c r="V462" s="2"/>
      <c r="W462" s="2"/>
      <c r="X462" s="2"/>
      <c r="Y462" s="25"/>
      <c r="Z462" s="25"/>
      <c r="AA462" s="25"/>
      <c r="AB462" s="2"/>
      <c r="AC462" s="25"/>
      <c r="AD462" s="25"/>
      <c r="AE462" s="25"/>
      <c r="AF462" s="25"/>
      <c r="AG462" s="25"/>
      <c r="AH462" s="25"/>
      <c r="AI462" s="25"/>
      <c r="AJ462" s="25"/>
      <c r="AK462" s="25"/>
      <c r="AL462" s="25"/>
      <c r="AM462" s="25"/>
      <c r="AN462" s="25"/>
      <c r="AO462" s="25"/>
      <c r="AP462" s="25"/>
      <c r="AQ462" s="25"/>
      <c r="AR462" s="142"/>
      <c r="AS462">
        <v>2</v>
      </c>
      <c r="AT462" s="25" t="s">
        <v>122</v>
      </c>
      <c r="AU462" s="4" t="str">
        <f t="shared" si="582"/>
        <v>FAIL</v>
      </c>
      <c r="AV462" s="25">
        <v>1</v>
      </c>
      <c r="AW462" s="25">
        <v>1</v>
      </c>
      <c r="AX462" s="26">
        <v>2</v>
      </c>
      <c r="AY462" s="26">
        <v>2</v>
      </c>
      <c r="AZ462" s="26">
        <v>2</v>
      </c>
      <c r="BA462" s="26">
        <v>1</v>
      </c>
      <c r="BB462" s="26">
        <v>1</v>
      </c>
      <c r="BC462" s="25"/>
      <c r="BD462" s="25">
        <f t="shared" si="583"/>
        <v>244</v>
      </c>
      <c r="BE462" s="25">
        <f t="shared" si="583"/>
        <v>246</v>
      </c>
      <c r="BF462" s="25">
        <f t="shared" si="583"/>
        <v>248</v>
      </c>
      <c r="BG462" s="30">
        <f t="shared" ref="BG462:BG490" si="599">(BE462-BD462)/2</f>
        <v>1</v>
      </c>
      <c r="BH462" s="25"/>
      <c r="BI462" s="138">
        <f t="shared" ref="BI462:BI490" si="600">IF($J$44&lt;BI$50,0,IF(AV462=1,BH462+$BD462,IF(AV462=2,BH462+$BE462,IF(AV462=3,BH462+$BF462))))</f>
        <v>244</v>
      </c>
      <c r="BJ462" s="138">
        <f t="shared" ref="BJ462:BJ490" si="601">IF($J$44&lt;BJ$50,0,IF(AW462=1,BI462+$BD462,IF(AW462=2,BI462+$BE462,IF(AW462=3,BI462+$BF462))))</f>
        <v>488</v>
      </c>
      <c r="BK462" s="138">
        <f t="shared" ref="BK462:BK490" si="602">IF($J$44&lt;BK$50,0,IF(AX462=1,BJ462+$BD462,IF(AX462=2,BJ462+$BE462,IF(AX462=3,BJ462+$BF462))))</f>
        <v>734</v>
      </c>
      <c r="BL462" s="138">
        <f t="shared" ref="BL462:BL490" si="603">IF($J$44&lt;BL$50,0,IF(AY462=1,BK462+$BD462,IF(AY462=2,BK462+$BE462,IF(AY462=3,BK462+$BF462))))</f>
        <v>980</v>
      </c>
      <c r="BM462" s="138">
        <f t="shared" ref="BM462:BM490" si="604">IF($J$44&lt;BM$50,0,IF(AZ462=1,BL462+$BD462,IF(AZ462=2,BL462+$BE462,IF(AZ462=3,BL462+$BF462))))</f>
        <v>1226</v>
      </c>
      <c r="BN462" s="138">
        <f t="shared" ref="BN462:BN490" si="605">IF($J$44&lt;BN$50,0,IF(BA462=1,BM462+$BD462,IF(BA462=2,BM462+$BE462,IF(BA462=3,BM462+$BF462))))</f>
        <v>1470</v>
      </c>
      <c r="BO462" s="138">
        <f t="shared" ref="BO462:BO490" si="606">IF($J$44&lt;BO$50,0,IF(BB462=1,BN462+$BD462,IF(BB462=2,BN462+$BE462,IF(BB462=3,BN462+$BF462))))</f>
        <v>1714</v>
      </c>
      <c r="BP462" s="138">
        <f t="shared" ref="BP462:BP490" si="607">IF($J$44&lt;BP$50,0,IF(BC462=1,BO462+$BD462,IF(BC462=2,BO462+$BE462,IF(BC462=3,BO462+$BF462))))</f>
        <v>0</v>
      </c>
      <c r="BQ462" s="25"/>
      <c r="BR462" s="26" t="str">
        <f t="shared" ref="BR462:BR490" si="608">IF(AND(MAX(BI462:BP462)&gt;$J$24,MAX(BI462:BP462)&lt;$J$25),"yes3",IF(AND(MAX(BI462:BP462)&gt;$J$24,MAX(BI462:BP462)&lt;$J$26),"yes2","no"))</f>
        <v>yes3</v>
      </c>
      <c r="BS462" s="26" t="str">
        <f t="shared" ref="BS462:BS490" si="609">IF(COUNTIF(BV462:DO462,1)&gt;0,"Int","good")</f>
        <v>Int</v>
      </c>
      <c r="BT462" s="25"/>
      <c r="BU462" s="25"/>
      <c r="BV462" s="1">
        <f t="shared" si="594"/>
        <v>0</v>
      </c>
      <c r="BW462" s="1">
        <f t="shared" si="594"/>
        <v>0</v>
      </c>
      <c r="BX462" s="1">
        <f t="shared" si="594"/>
        <v>0</v>
      </c>
      <c r="BY462" s="1">
        <f t="shared" si="594"/>
        <v>0</v>
      </c>
      <c r="BZ462" s="1">
        <f t="shared" si="594"/>
        <v>0</v>
      </c>
      <c r="CA462" s="1">
        <f t="shared" si="594"/>
        <v>0</v>
      </c>
      <c r="CB462" s="1">
        <f t="shared" si="594"/>
        <v>1</v>
      </c>
      <c r="CC462" s="1">
        <f t="shared" si="594"/>
        <v>0</v>
      </c>
      <c r="CD462" s="1">
        <f t="shared" si="594"/>
        <v>0</v>
      </c>
      <c r="CE462" s="1">
        <f t="shared" si="594"/>
        <v>0</v>
      </c>
      <c r="CF462" s="1">
        <f t="shared" si="595"/>
        <v>0</v>
      </c>
      <c r="CG462" s="1">
        <f t="shared" si="595"/>
        <v>0</v>
      </c>
      <c r="CH462" s="1">
        <f t="shared" si="595"/>
        <v>1</v>
      </c>
      <c r="CI462" s="1">
        <f t="shared" si="595"/>
        <v>0</v>
      </c>
      <c r="CJ462" s="1">
        <f t="shared" si="595"/>
        <v>0</v>
      </c>
      <c r="CK462" s="1">
        <f t="shared" si="595"/>
        <v>0</v>
      </c>
      <c r="CL462" s="1">
        <f t="shared" si="595"/>
        <v>0</v>
      </c>
      <c r="CM462" s="1">
        <f t="shared" si="595"/>
        <v>0</v>
      </c>
      <c r="CN462" s="1">
        <f t="shared" si="595"/>
        <v>0</v>
      </c>
      <c r="CO462" s="1">
        <f t="shared" si="595"/>
        <v>0</v>
      </c>
      <c r="CP462" s="1">
        <f t="shared" si="596"/>
        <v>0</v>
      </c>
      <c r="CQ462" s="1">
        <f t="shared" si="596"/>
        <v>0</v>
      </c>
      <c r="CR462" s="1">
        <f t="shared" si="596"/>
        <v>0</v>
      </c>
      <c r="CS462" s="1">
        <f t="shared" si="596"/>
        <v>0</v>
      </c>
      <c r="CT462" s="1">
        <f t="shared" si="596"/>
        <v>0</v>
      </c>
      <c r="CU462" s="1">
        <f t="shared" si="596"/>
        <v>0</v>
      </c>
      <c r="CV462" s="1">
        <f t="shared" si="596"/>
        <v>0</v>
      </c>
      <c r="CW462" s="1">
        <f t="shared" si="596"/>
        <v>0</v>
      </c>
      <c r="CX462" s="1">
        <f t="shared" si="596"/>
        <v>0</v>
      </c>
      <c r="CY462" s="1">
        <f t="shared" si="596"/>
        <v>0</v>
      </c>
      <c r="CZ462" s="1">
        <f t="shared" si="597"/>
        <v>0</v>
      </c>
      <c r="DA462" s="1">
        <f t="shared" si="597"/>
        <v>0</v>
      </c>
      <c r="DB462" s="1">
        <f t="shared" si="597"/>
        <v>0</v>
      </c>
      <c r="DC462" s="1">
        <f t="shared" si="597"/>
        <v>0</v>
      </c>
      <c r="DD462" s="1">
        <f t="shared" si="597"/>
        <v>0</v>
      </c>
      <c r="DE462" s="1">
        <f t="shared" si="597"/>
        <v>0</v>
      </c>
      <c r="DF462" s="1">
        <f t="shared" si="597"/>
        <v>0</v>
      </c>
      <c r="DG462" s="1">
        <f t="shared" si="597"/>
        <v>0</v>
      </c>
      <c r="DH462" s="1">
        <f t="shared" si="597"/>
        <v>0</v>
      </c>
      <c r="DI462" s="1">
        <f t="shared" si="597"/>
        <v>0</v>
      </c>
      <c r="DJ462" s="1">
        <f t="shared" si="598"/>
        <v>0</v>
      </c>
      <c r="DK462" s="1">
        <f t="shared" si="598"/>
        <v>0</v>
      </c>
      <c r="DL462" s="1">
        <f t="shared" si="598"/>
        <v>0</v>
      </c>
      <c r="DM462" s="1">
        <f t="shared" si="598"/>
        <v>0</v>
      </c>
      <c r="DN462" s="1">
        <f t="shared" si="598"/>
        <v>0</v>
      </c>
      <c r="DO462" s="1">
        <f t="shared" si="598"/>
        <v>0</v>
      </c>
      <c r="DP462" s="25"/>
      <c r="DS462" s="26"/>
      <c r="DT462" s="26"/>
      <c r="DU462" s="142"/>
      <c r="DV462" s="26"/>
      <c r="DW462" s="48">
        <v>449</v>
      </c>
      <c r="DX462" s="26" t="str">
        <f>IFERROR(INDEX(AT$11:AT$2000,_xlfn.AGGREGATE(15,6,(ROW(AT$11:AT$2000)-ROW(AT$11)+1)/($AU$11:$AU$2000=$DY$8),ROWS(DX$11:DX462))),"")</f>
        <v/>
      </c>
      <c r="DY462" s="4" t="str">
        <f>IFERROR(INDEX(AU$11:AU$2000,_xlfn.AGGREGATE(15,6,(ROW(AU$11:AU$2000)-ROW(AU$11)+1)/($AU$11:$AU$2000=$DY$8),ROWS(DY$11:DY462))),"")</f>
        <v/>
      </c>
      <c r="DZ462" s="26" t="str">
        <f>IFERROR(INDEX(AV$11:AV$2000,_xlfn.AGGREGATE(15,6,(ROW(AV$11:AV$2000)-ROW(AV$11)+1)/($AU$11:$AU$2000=$DY$8),ROWS(DZ$11:DZ462))),"")</f>
        <v/>
      </c>
      <c r="EA462" s="26" t="str">
        <f>IFERROR(INDEX(AW$11:AW$2000,_xlfn.AGGREGATE(15,6,(ROW(AW$11:AW$2000)-ROW(AW$11)+1)/($AU$11:$AU$2000=$DY$8),ROWS(EA$11:EA462))),"")</f>
        <v/>
      </c>
      <c r="EB462" s="26" t="str">
        <f>IFERROR(INDEX(AX$11:AX$2000,_xlfn.AGGREGATE(15,6,(ROW(AX$11:AX$2000)-ROW(AX$11)+1)/($AU$11:$AU$2000=$DY$8),ROWS(EB$11:EB462))),"")</f>
        <v/>
      </c>
      <c r="EC462" s="26" t="str">
        <f>IFERROR(INDEX(AY$11:AY$2000,_xlfn.AGGREGATE(15,6,(ROW(AY$11:AY$2000)-ROW(AY$11)+1)/($AU$11:$AU$2000=$DY$8),ROWS(EC$11:EC462))),"")</f>
        <v/>
      </c>
      <c r="ED462" s="26" t="str">
        <f>IFERROR(INDEX(AZ$11:AZ$2000,_xlfn.AGGREGATE(15,6,(ROW(AZ$11:AZ$2000)-ROW(AZ$11)+1)/($AU$11:$AU$2000=$DY$8),ROWS(ED$11:ED462))),"")</f>
        <v/>
      </c>
      <c r="EE462" s="26" t="str">
        <f>IFERROR(INDEX(BA$11:BA$2000,_xlfn.AGGREGATE(15,6,(ROW(BA$11:BA$2000)-ROW(BA$11)+1)/($AU$11:$AU$2000=$DY$8),ROWS(EE$11:EE462))),"")</f>
        <v/>
      </c>
      <c r="EF462" s="26" t="str">
        <f>IFERROR(INDEX(BB$11:BB$2000,_xlfn.AGGREGATE(15,6,(ROW(BB$11:BB$2000)-ROW(BB$11)+1)/($AU$11:$AU$2000=$DY$8),ROWS(EF$11:EF462))),"")</f>
        <v/>
      </c>
      <c r="EG462" s="26" t="str">
        <f>IFERROR(INDEX(BC$11:BC$2000,_xlfn.AGGREGATE(15,6,(ROW(BC$11:BC$2000)-ROW(BC$11)+1)/($AU$11:$AU$2000=$DY$8),ROWS(EG$11:EG462))),"")</f>
        <v/>
      </c>
      <c r="EH462" s="26" t="str">
        <f>IFERROR(INDEX(BD$11:BD$2000,_xlfn.AGGREGATE(15,6,(ROW(BD$11:BD$2000)-ROW(BD$11)+1)/($AU$11:$AU$2000=$DY$8),ROWS(EH$11:EH462))),"")</f>
        <v/>
      </c>
      <c r="EI462" s="26" t="str">
        <f>IFERROR(INDEX(BE$11:BE$2000,_xlfn.AGGREGATE(15,6,(ROW(BE$11:BE$2000)-ROW(BE$11)+1)/($AU$11:$AU$2000=$DY$8),ROWS(EI$11:EI462))),"")</f>
        <v/>
      </c>
      <c r="EJ462" s="26" t="str">
        <f>IFERROR(INDEX(BF$11:BF$2000,_xlfn.AGGREGATE(15,6,(ROW(BF$11:BF$2000)-ROW(BF$11)+1)/($AU$11:$AU$2000=$DY$8),ROWS(EJ$11:EJ462))),"")</f>
        <v/>
      </c>
      <c r="EK462" s="26" t="str">
        <f>IFERROR(INDEX(BG$11:BG$2000,_xlfn.AGGREGATE(15,6,(ROW(BG$11:BG$2000)-ROW(BG$11)+1)/($AU$11:$AU$2000=$DY$8),ROWS(EK$11:EK462))),"")</f>
        <v/>
      </c>
      <c r="EL462" s="26" t="str">
        <f>IFERROR(INDEX(BH$11:BH$2000,_xlfn.AGGREGATE(15,6,(ROW(BH$11:BH$2000)-ROW(BH$11)+1)/($AU$11:$AU$2000=$DY$8),ROWS(EL$11:EL462))),"")</f>
        <v/>
      </c>
      <c r="EM462" s="26" t="str">
        <f>IFERROR(INDEX(BI$11:BI$2000,_xlfn.AGGREGATE(15,6,(ROW(BI$11:BI$2000)-ROW(BI$11)+1)/($AU$11:$AU$2000=$DY$8),ROWS(EM$11:EM462))),"")</f>
        <v/>
      </c>
      <c r="EN462" s="26" t="str">
        <f>IFERROR(INDEX(BJ$11:BJ$2000,_xlfn.AGGREGATE(15,6,(ROW(BJ$11:BJ$2000)-ROW(BJ$11)+1)/($AU$11:$AU$2000=$DY$8),ROWS(EN$11:EN462))),"")</f>
        <v/>
      </c>
      <c r="EO462" s="26" t="str">
        <f>IFERROR(INDEX(BK$11:BK$2000,_xlfn.AGGREGATE(15,6,(ROW(BK$11:BK$2000)-ROW(BK$11)+1)/($AU$11:$AU$2000=$DY$8),ROWS(EO$11:EO462))),"")</f>
        <v/>
      </c>
      <c r="EP462" s="26" t="str">
        <f>IFERROR(INDEX(BL$11:BL$2000,_xlfn.AGGREGATE(15,6,(ROW(BL$11:BL$2000)-ROW(BL$11)+1)/($AU$11:$AU$2000=$DY$8),ROWS(EP$11:EP462))),"")</f>
        <v/>
      </c>
      <c r="EQ462" s="26" t="str">
        <f>IFERROR(INDEX(BM$11:BM$2000,_xlfn.AGGREGATE(15,6,(ROW(BM$11:BM$2000)-ROW(BM$11)+1)/($AU$11:$AU$2000=$DY$8),ROWS(EQ$11:EQ462))),"")</f>
        <v/>
      </c>
      <c r="ER462" s="26" t="str">
        <f>IFERROR(INDEX(BN$11:BN$2000,_xlfn.AGGREGATE(15,6,(ROW(BN$11:BN$2000)-ROW(BN$11)+1)/($AU$11:$AU$2000=$DY$8),ROWS(ER$11:ER462))),"")</f>
        <v/>
      </c>
      <c r="ES462" s="26" t="str">
        <f>IFERROR(INDEX(BO$11:BO$2000,_xlfn.AGGREGATE(15,6,(ROW(BO$11:BO$2000)-ROW(BO$11)+1)/($AU$11:$AU$2000=$DY$8),ROWS(ES$11:ES462))),"")</f>
        <v/>
      </c>
      <c r="ET462" s="63" t="str">
        <f>IFERROR(INDEX(BP$11:BP$2000,_xlfn.AGGREGATE(15,6,(ROW(BP$11:BP$2000)-ROW(BP$11)+1)/($AU$11:$AU$2000=$DY$8),ROWS(ET$11:ET462))),"")</f>
        <v/>
      </c>
      <c r="EU462" s="25"/>
    </row>
    <row r="463" spans="14:151" x14ac:dyDescent="0.3">
      <c r="N463" s="2"/>
      <c r="O463" s="25"/>
      <c r="P463" s="25"/>
      <c r="Q463" s="25"/>
      <c r="R463" s="25"/>
      <c r="S463" s="25"/>
      <c r="T463" s="25"/>
      <c r="U463" s="25"/>
      <c r="V463" s="2"/>
      <c r="W463" s="2"/>
      <c r="X463" s="2"/>
      <c r="Y463" s="25"/>
      <c r="Z463" s="25"/>
      <c r="AA463" s="25"/>
      <c r="AB463" s="2"/>
      <c r="AC463" s="25"/>
      <c r="AD463" s="25"/>
      <c r="AE463" s="25"/>
      <c r="AF463" s="25"/>
      <c r="AG463" s="25"/>
      <c r="AH463" s="25"/>
      <c r="AI463" s="25"/>
      <c r="AJ463" s="25"/>
      <c r="AK463" s="25"/>
      <c r="AL463" s="25"/>
      <c r="AM463" s="25"/>
      <c r="AN463" s="25"/>
      <c r="AO463" s="25"/>
      <c r="AP463" s="25"/>
      <c r="AQ463" s="25"/>
      <c r="AR463" s="142"/>
      <c r="AS463">
        <v>3</v>
      </c>
      <c r="AT463" s="25" t="s">
        <v>122</v>
      </c>
      <c r="AU463" s="4" t="str">
        <f t="shared" si="582"/>
        <v>FAIL</v>
      </c>
      <c r="AV463" s="25">
        <v>1</v>
      </c>
      <c r="AW463" s="25">
        <v>1</v>
      </c>
      <c r="AX463" s="26">
        <v>2</v>
      </c>
      <c r="AY463" s="26">
        <v>2</v>
      </c>
      <c r="AZ463" s="26">
        <v>2</v>
      </c>
      <c r="BA463" s="26">
        <v>1</v>
      </c>
      <c r="BB463" s="26">
        <v>1</v>
      </c>
      <c r="BC463" s="25"/>
      <c r="BD463" s="25">
        <f t="shared" si="583"/>
        <v>243</v>
      </c>
      <c r="BE463" s="25">
        <f t="shared" si="583"/>
        <v>246</v>
      </c>
      <c r="BF463" s="25">
        <f t="shared" si="583"/>
        <v>249</v>
      </c>
      <c r="BG463" s="30">
        <f t="shared" si="599"/>
        <v>1.5</v>
      </c>
      <c r="BH463" s="25"/>
      <c r="BI463" s="138">
        <f t="shared" si="600"/>
        <v>243</v>
      </c>
      <c r="BJ463" s="138">
        <f t="shared" si="601"/>
        <v>486</v>
      </c>
      <c r="BK463" s="138">
        <f t="shared" si="602"/>
        <v>732</v>
      </c>
      <c r="BL463" s="138">
        <f t="shared" si="603"/>
        <v>978</v>
      </c>
      <c r="BM463" s="138">
        <f t="shared" si="604"/>
        <v>1224</v>
      </c>
      <c r="BN463" s="138">
        <f t="shared" si="605"/>
        <v>1467</v>
      </c>
      <c r="BO463" s="138">
        <f t="shared" si="606"/>
        <v>1710</v>
      </c>
      <c r="BP463" s="138">
        <f t="shared" si="607"/>
        <v>0</v>
      </c>
      <c r="BQ463" s="25"/>
      <c r="BR463" s="26" t="str">
        <f t="shared" si="608"/>
        <v>yes3</v>
      </c>
      <c r="BS463" s="26" t="str">
        <f t="shared" si="609"/>
        <v>Int</v>
      </c>
      <c r="BT463" s="25"/>
      <c r="BU463" s="25"/>
      <c r="BV463" s="1">
        <f t="shared" si="594"/>
        <v>0</v>
      </c>
      <c r="BW463" s="1">
        <f t="shared" si="594"/>
        <v>0</v>
      </c>
      <c r="BX463" s="1">
        <f t="shared" si="594"/>
        <v>0</v>
      </c>
      <c r="BY463" s="1">
        <f t="shared" si="594"/>
        <v>0</v>
      </c>
      <c r="BZ463" s="1">
        <f t="shared" si="594"/>
        <v>0</v>
      </c>
      <c r="CA463" s="1">
        <f t="shared" si="594"/>
        <v>0</v>
      </c>
      <c r="CB463" s="1">
        <f t="shared" si="594"/>
        <v>1</v>
      </c>
      <c r="CC463" s="1">
        <f t="shared" si="594"/>
        <v>0</v>
      </c>
      <c r="CD463" s="1">
        <f t="shared" si="594"/>
        <v>0</v>
      </c>
      <c r="CE463" s="1">
        <f t="shared" si="594"/>
        <v>0</v>
      </c>
      <c r="CF463" s="1">
        <f t="shared" si="595"/>
        <v>0</v>
      </c>
      <c r="CG463" s="1">
        <f t="shared" si="595"/>
        <v>0</v>
      </c>
      <c r="CH463" s="1">
        <f t="shared" si="595"/>
        <v>1</v>
      </c>
      <c r="CI463" s="1">
        <f t="shared" si="595"/>
        <v>0</v>
      </c>
      <c r="CJ463" s="1">
        <f t="shared" si="595"/>
        <v>0</v>
      </c>
      <c r="CK463" s="1">
        <f t="shared" si="595"/>
        <v>0</v>
      </c>
      <c r="CL463" s="1">
        <f t="shared" si="595"/>
        <v>0</v>
      </c>
      <c r="CM463" s="1">
        <f t="shared" si="595"/>
        <v>0</v>
      </c>
      <c r="CN463" s="1">
        <f t="shared" si="595"/>
        <v>0</v>
      </c>
      <c r="CO463" s="1">
        <f t="shared" si="595"/>
        <v>0</v>
      </c>
      <c r="CP463" s="1">
        <f t="shared" si="596"/>
        <v>0</v>
      </c>
      <c r="CQ463" s="1">
        <f t="shared" si="596"/>
        <v>0</v>
      </c>
      <c r="CR463" s="1">
        <f t="shared" si="596"/>
        <v>0</v>
      </c>
      <c r="CS463" s="1">
        <f t="shared" si="596"/>
        <v>0</v>
      </c>
      <c r="CT463" s="1">
        <f t="shared" si="596"/>
        <v>0</v>
      </c>
      <c r="CU463" s="1">
        <f t="shared" si="596"/>
        <v>0</v>
      </c>
      <c r="CV463" s="1">
        <f t="shared" si="596"/>
        <v>0</v>
      </c>
      <c r="CW463" s="1">
        <f t="shared" si="596"/>
        <v>0</v>
      </c>
      <c r="CX463" s="1">
        <f t="shared" si="596"/>
        <v>0</v>
      </c>
      <c r="CY463" s="1">
        <f t="shared" si="596"/>
        <v>0</v>
      </c>
      <c r="CZ463" s="1">
        <f t="shared" si="597"/>
        <v>0</v>
      </c>
      <c r="DA463" s="1">
        <f t="shared" si="597"/>
        <v>0</v>
      </c>
      <c r="DB463" s="1">
        <f t="shared" si="597"/>
        <v>0</v>
      </c>
      <c r="DC463" s="1">
        <f t="shared" si="597"/>
        <v>0</v>
      </c>
      <c r="DD463" s="1">
        <f t="shared" si="597"/>
        <v>0</v>
      </c>
      <c r="DE463" s="1">
        <f t="shared" si="597"/>
        <v>0</v>
      </c>
      <c r="DF463" s="1">
        <f t="shared" si="597"/>
        <v>0</v>
      </c>
      <c r="DG463" s="1">
        <f t="shared" si="597"/>
        <v>0</v>
      </c>
      <c r="DH463" s="1">
        <f t="shared" si="597"/>
        <v>0</v>
      </c>
      <c r="DI463" s="1">
        <f t="shared" si="597"/>
        <v>0</v>
      </c>
      <c r="DJ463" s="1">
        <f t="shared" si="598"/>
        <v>0</v>
      </c>
      <c r="DK463" s="1">
        <f t="shared" si="598"/>
        <v>0</v>
      </c>
      <c r="DL463" s="1">
        <f t="shared" si="598"/>
        <v>0</v>
      </c>
      <c r="DM463" s="1">
        <f t="shared" si="598"/>
        <v>0</v>
      </c>
      <c r="DN463" s="1">
        <f t="shared" si="598"/>
        <v>0</v>
      </c>
      <c r="DO463" s="1">
        <f t="shared" si="598"/>
        <v>0</v>
      </c>
      <c r="DP463" s="25"/>
      <c r="DS463" s="26"/>
      <c r="DT463" s="26"/>
      <c r="DU463" s="142"/>
      <c r="DV463" s="26"/>
      <c r="DW463" s="48">
        <v>450</v>
      </c>
      <c r="DX463" s="26" t="str">
        <f>IFERROR(INDEX(AT$11:AT$2000,_xlfn.AGGREGATE(15,6,(ROW(AT$11:AT$2000)-ROW(AT$11)+1)/($AU$11:$AU$2000=$DY$8),ROWS(DX$11:DX463))),"")</f>
        <v/>
      </c>
      <c r="DY463" s="4" t="str">
        <f>IFERROR(INDEX(AU$11:AU$2000,_xlfn.AGGREGATE(15,6,(ROW(AU$11:AU$2000)-ROW(AU$11)+1)/($AU$11:$AU$2000=$DY$8),ROWS(DY$11:DY463))),"")</f>
        <v/>
      </c>
      <c r="DZ463" s="26" t="str">
        <f>IFERROR(INDEX(AV$11:AV$2000,_xlfn.AGGREGATE(15,6,(ROW(AV$11:AV$2000)-ROW(AV$11)+1)/($AU$11:$AU$2000=$DY$8),ROWS(DZ$11:DZ463))),"")</f>
        <v/>
      </c>
      <c r="EA463" s="26" t="str">
        <f>IFERROR(INDEX(AW$11:AW$2000,_xlfn.AGGREGATE(15,6,(ROW(AW$11:AW$2000)-ROW(AW$11)+1)/($AU$11:$AU$2000=$DY$8),ROWS(EA$11:EA463))),"")</f>
        <v/>
      </c>
      <c r="EB463" s="26" t="str">
        <f>IFERROR(INDEX(AX$11:AX$2000,_xlfn.AGGREGATE(15,6,(ROW(AX$11:AX$2000)-ROW(AX$11)+1)/($AU$11:$AU$2000=$DY$8),ROWS(EB$11:EB463))),"")</f>
        <v/>
      </c>
      <c r="EC463" s="26" t="str">
        <f>IFERROR(INDEX(AY$11:AY$2000,_xlfn.AGGREGATE(15,6,(ROW(AY$11:AY$2000)-ROW(AY$11)+1)/($AU$11:$AU$2000=$DY$8),ROWS(EC$11:EC463))),"")</f>
        <v/>
      </c>
      <c r="ED463" s="26" t="str">
        <f>IFERROR(INDEX(AZ$11:AZ$2000,_xlfn.AGGREGATE(15,6,(ROW(AZ$11:AZ$2000)-ROW(AZ$11)+1)/($AU$11:$AU$2000=$DY$8),ROWS(ED$11:ED463))),"")</f>
        <v/>
      </c>
      <c r="EE463" s="26" t="str">
        <f>IFERROR(INDEX(BA$11:BA$2000,_xlfn.AGGREGATE(15,6,(ROW(BA$11:BA$2000)-ROW(BA$11)+1)/($AU$11:$AU$2000=$DY$8),ROWS(EE$11:EE463))),"")</f>
        <v/>
      </c>
      <c r="EF463" s="26" t="str">
        <f>IFERROR(INDEX(BB$11:BB$2000,_xlfn.AGGREGATE(15,6,(ROW(BB$11:BB$2000)-ROW(BB$11)+1)/($AU$11:$AU$2000=$DY$8),ROWS(EF$11:EF463))),"")</f>
        <v/>
      </c>
      <c r="EG463" s="26" t="str">
        <f>IFERROR(INDEX(BC$11:BC$2000,_xlfn.AGGREGATE(15,6,(ROW(BC$11:BC$2000)-ROW(BC$11)+1)/($AU$11:$AU$2000=$DY$8),ROWS(EG$11:EG463))),"")</f>
        <v/>
      </c>
      <c r="EH463" s="26" t="str">
        <f>IFERROR(INDEX(BD$11:BD$2000,_xlfn.AGGREGATE(15,6,(ROW(BD$11:BD$2000)-ROW(BD$11)+1)/($AU$11:$AU$2000=$DY$8),ROWS(EH$11:EH463))),"")</f>
        <v/>
      </c>
      <c r="EI463" s="26" t="str">
        <f>IFERROR(INDEX(BE$11:BE$2000,_xlfn.AGGREGATE(15,6,(ROW(BE$11:BE$2000)-ROW(BE$11)+1)/($AU$11:$AU$2000=$DY$8),ROWS(EI$11:EI463))),"")</f>
        <v/>
      </c>
      <c r="EJ463" s="26" t="str">
        <f>IFERROR(INDEX(BF$11:BF$2000,_xlfn.AGGREGATE(15,6,(ROW(BF$11:BF$2000)-ROW(BF$11)+1)/($AU$11:$AU$2000=$DY$8),ROWS(EJ$11:EJ463))),"")</f>
        <v/>
      </c>
      <c r="EK463" s="26" t="str">
        <f>IFERROR(INDEX(BG$11:BG$2000,_xlfn.AGGREGATE(15,6,(ROW(BG$11:BG$2000)-ROW(BG$11)+1)/($AU$11:$AU$2000=$DY$8),ROWS(EK$11:EK463))),"")</f>
        <v/>
      </c>
      <c r="EL463" s="26" t="str">
        <f>IFERROR(INDEX(BH$11:BH$2000,_xlfn.AGGREGATE(15,6,(ROW(BH$11:BH$2000)-ROW(BH$11)+1)/($AU$11:$AU$2000=$DY$8),ROWS(EL$11:EL463))),"")</f>
        <v/>
      </c>
      <c r="EM463" s="26" t="str">
        <f>IFERROR(INDEX(BI$11:BI$2000,_xlfn.AGGREGATE(15,6,(ROW(BI$11:BI$2000)-ROW(BI$11)+1)/($AU$11:$AU$2000=$DY$8),ROWS(EM$11:EM463))),"")</f>
        <v/>
      </c>
      <c r="EN463" s="26" t="str">
        <f>IFERROR(INDEX(BJ$11:BJ$2000,_xlfn.AGGREGATE(15,6,(ROW(BJ$11:BJ$2000)-ROW(BJ$11)+1)/($AU$11:$AU$2000=$DY$8),ROWS(EN$11:EN463))),"")</f>
        <v/>
      </c>
      <c r="EO463" s="26" t="str">
        <f>IFERROR(INDEX(BK$11:BK$2000,_xlfn.AGGREGATE(15,6,(ROW(BK$11:BK$2000)-ROW(BK$11)+1)/($AU$11:$AU$2000=$DY$8),ROWS(EO$11:EO463))),"")</f>
        <v/>
      </c>
      <c r="EP463" s="26" t="str">
        <f>IFERROR(INDEX(BL$11:BL$2000,_xlfn.AGGREGATE(15,6,(ROW(BL$11:BL$2000)-ROW(BL$11)+1)/($AU$11:$AU$2000=$DY$8),ROWS(EP$11:EP463))),"")</f>
        <v/>
      </c>
      <c r="EQ463" s="26" t="str">
        <f>IFERROR(INDEX(BM$11:BM$2000,_xlfn.AGGREGATE(15,6,(ROW(BM$11:BM$2000)-ROW(BM$11)+1)/($AU$11:$AU$2000=$DY$8),ROWS(EQ$11:EQ463))),"")</f>
        <v/>
      </c>
      <c r="ER463" s="26" t="str">
        <f>IFERROR(INDEX(BN$11:BN$2000,_xlfn.AGGREGATE(15,6,(ROW(BN$11:BN$2000)-ROW(BN$11)+1)/($AU$11:$AU$2000=$DY$8),ROWS(ER$11:ER463))),"")</f>
        <v/>
      </c>
      <c r="ES463" s="26" t="str">
        <f>IFERROR(INDEX(BO$11:BO$2000,_xlfn.AGGREGATE(15,6,(ROW(BO$11:BO$2000)-ROW(BO$11)+1)/($AU$11:$AU$2000=$DY$8),ROWS(ES$11:ES463))),"")</f>
        <v/>
      </c>
      <c r="ET463" s="63" t="str">
        <f>IFERROR(INDEX(BP$11:BP$2000,_xlfn.AGGREGATE(15,6,(ROW(BP$11:BP$2000)-ROW(BP$11)+1)/($AU$11:$AU$2000=$DY$8),ROWS(ET$11:ET463))),"")</f>
        <v/>
      </c>
      <c r="EU463" s="25"/>
    </row>
    <row r="464" spans="14:151" x14ac:dyDescent="0.3">
      <c r="N464" s="2"/>
      <c r="O464" s="25"/>
      <c r="P464" s="25"/>
      <c r="Q464" s="25"/>
      <c r="R464" s="25"/>
      <c r="S464" s="25"/>
      <c r="T464" s="25"/>
      <c r="U464" s="25"/>
      <c r="V464" s="2"/>
      <c r="W464" s="2"/>
      <c r="X464" s="2"/>
      <c r="Y464" s="25"/>
      <c r="Z464" s="25"/>
      <c r="AA464" s="25"/>
      <c r="AB464" s="2"/>
      <c r="AC464" s="25"/>
      <c r="AD464" s="25"/>
      <c r="AE464" s="25"/>
      <c r="AF464" s="25"/>
      <c r="AG464" s="25"/>
      <c r="AH464" s="25"/>
      <c r="AI464" s="25"/>
      <c r="AJ464" s="25"/>
      <c r="AK464" s="25"/>
      <c r="AL464" s="25"/>
      <c r="AM464" s="25"/>
      <c r="AN464" s="25"/>
      <c r="AO464" s="25"/>
      <c r="AP464" s="25"/>
      <c r="AQ464" s="25"/>
      <c r="AR464" s="142"/>
      <c r="AS464">
        <v>4</v>
      </c>
      <c r="AT464" s="25" t="s">
        <v>122</v>
      </c>
      <c r="AU464" s="4" t="str">
        <f t="shared" si="582"/>
        <v>FAIL</v>
      </c>
      <c r="AV464" s="25">
        <v>1</v>
      </c>
      <c r="AW464" s="25">
        <v>1</v>
      </c>
      <c r="AX464" s="26">
        <v>2</v>
      </c>
      <c r="AY464" s="26">
        <v>2</v>
      </c>
      <c r="AZ464" s="26">
        <v>2</v>
      </c>
      <c r="BA464" s="26">
        <v>1</v>
      </c>
      <c r="BB464" s="26">
        <v>1</v>
      </c>
      <c r="BC464" s="25"/>
      <c r="BD464" s="25">
        <f t="shared" si="583"/>
        <v>242</v>
      </c>
      <c r="BE464" s="25">
        <f t="shared" si="583"/>
        <v>246</v>
      </c>
      <c r="BF464" s="25">
        <f t="shared" si="583"/>
        <v>250</v>
      </c>
      <c r="BG464" s="30">
        <f t="shared" si="599"/>
        <v>2</v>
      </c>
      <c r="BH464" s="25"/>
      <c r="BI464" s="138">
        <f t="shared" si="600"/>
        <v>242</v>
      </c>
      <c r="BJ464" s="138">
        <f t="shared" si="601"/>
        <v>484</v>
      </c>
      <c r="BK464" s="138">
        <f t="shared" si="602"/>
        <v>730</v>
      </c>
      <c r="BL464" s="138">
        <f t="shared" si="603"/>
        <v>976</v>
      </c>
      <c r="BM464" s="138">
        <f t="shared" si="604"/>
        <v>1222</v>
      </c>
      <c r="BN464" s="138">
        <f t="shared" si="605"/>
        <v>1464</v>
      </c>
      <c r="BO464" s="138">
        <f t="shared" si="606"/>
        <v>1706</v>
      </c>
      <c r="BP464" s="138">
        <f t="shared" si="607"/>
        <v>0</v>
      </c>
      <c r="BQ464" s="25"/>
      <c r="BR464" s="26" t="str">
        <f t="shared" si="608"/>
        <v>yes3</v>
      </c>
      <c r="BS464" s="26" t="str">
        <f t="shared" si="609"/>
        <v>Int</v>
      </c>
      <c r="BT464" s="25"/>
      <c r="BU464" s="25"/>
      <c r="BV464" s="1">
        <f t="shared" si="594"/>
        <v>0</v>
      </c>
      <c r="BW464" s="1">
        <f t="shared" si="594"/>
        <v>0</v>
      </c>
      <c r="BX464" s="1">
        <f t="shared" si="594"/>
        <v>0</v>
      </c>
      <c r="BY464" s="1">
        <f t="shared" si="594"/>
        <v>0</v>
      </c>
      <c r="BZ464" s="1">
        <f t="shared" si="594"/>
        <v>0</v>
      </c>
      <c r="CA464" s="1">
        <f t="shared" si="594"/>
        <v>0</v>
      </c>
      <c r="CB464" s="1">
        <f t="shared" si="594"/>
        <v>0</v>
      </c>
      <c r="CC464" s="1">
        <f t="shared" si="594"/>
        <v>0</v>
      </c>
      <c r="CD464" s="1">
        <f t="shared" si="594"/>
        <v>0</v>
      </c>
      <c r="CE464" s="1">
        <f t="shared" si="594"/>
        <v>0</v>
      </c>
      <c r="CF464" s="1">
        <f t="shared" si="595"/>
        <v>0</v>
      </c>
      <c r="CG464" s="1">
        <f t="shared" si="595"/>
        <v>0</v>
      </c>
      <c r="CH464" s="1">
        <f t="shared" si="595"/>
        <v>1</v>
      </c>
      <c r="CI464" s="1">
        <f t="shared" si="595"/>
        <v>0</v>
      </c>
      <c r="CJ464" s="1">
        <f t="shared" si="595"/>
        <v>0</v>
      </c>
      <c r="CK464" s="1">
        <f t="shared" si="595"/>
        <v>0</v>
      </c>
      <c r="CL464" s="1">
        <f t="shared" si="595"/>
        <v>0</v>
      </c>
      <c r="CM464" s="1">
        <f t="shared" si="595"/>
        <v>0</v>
      </c>
      <c r="CN464" s="1">
        <f t="shared" si="595"/>
        <v>1</v>
      </c>
      <c r="CO464" s="1">
        <f t="shared" si="595"/>
        <v>0</v>
      </c>
      <c r="CP464" s="1">
        <f t="shared" si="596"/>
        <v>0</v>
      </c>
      <c r="CQ464" s="1">
        <f t="shared" si="596"/>
        <v>0</v>
      </c>
      <c r="CR464" s="1">
        <f t="shared" si="596"/>
        <v>0</v>
      </c>
      <c r="CS464" s="1">
        <f t="shared" si="596"/>
        <v>0</v>
      </c>
      <c r="CT464" s="1">
        <f t="shared" si="596"/>
        <v>0</v>
      </c>
      <c r="CU464" s="1">
        <f t="shared" si="596"/>
        <v>0</v>
      </c>
      <c r="CV464" s="1">
        <f t="shared" si="596"/>
        <v>0</v>
      </c>
      <c r="CW464" s="1">
        <f t="shared" si="596"/>
        <v>0</v>
      </c>
      <c r="CX464" s="1">
        <f t="shared" si="596"/>
        <v>0</v>
      </c>
      <c r="CY464" s="1">
        <f t="shared" si="596"/>
        <v>0</v>
      </c>
      <c r="CZ464" s="1">
        <f t="shared" si="597"/>
        <v>0</v>
      </c>
      <c r="DA464" s="1">
        <f t="shared" si="597"/>
        <v>0</v>
      </c>
      <c r="DB464" s="1">
        <f t="shared" si="597"/>
        <v>0</v>
      </c>
      <c r="DC464" s="1">
        <f t="shared" si="597"/>
        <v>0</v>
      </c>
      <c r="DD464" s="1">
        <f t="shared" si="597"/>
        <v>0</v>
      </c>
      <c r="DE464" s="1">
        <f t="shared" si="597"/>
        <v>0</v>
      </c>
      <c r="DF464" s="1">
        <f t="shared" si="597"/>
        <v>0</v>
      </c>
      <c r="DG464" s="1">
        <f t="shared" si="597"/>
        <v>0</v>
      </c>
      <c r="DH464" s="1">
        <f t="shared" si="597"/>
        <v>0</v>
      </c>
      <c r="DI464" s="1">
        <f t="shared" si="597"/>
        <v>0</v>
      </c>
      <c r="DJ464" s="1">
        <f t="shared" si="598"/>
        <v>0</v>
      </c>
      <c r="DK464" s="1">
        <f t="shared" si="598"/>
        <v>0</v>
      </c>
      <c r="DL464" s="1">
        <f t="shared" si="598"/>
        <v>0</v>
      </c>
      <c r="DM464" s="1">
        <f t="shared" si="598"/>
        <v>0</v>
      </c>
      <c r="DN464" s="1">
        <f t="shared" si="598"/>
        <v>0</v>
      </c>
      <c r="DO464" s="1">
        <f t="shared" si="598"/>
        <v>0</v>
      </c>
      <c r="DP464" s="25"/>
      <c r="DS464" s="26"/>
      <c r="DT464" s="26"/>
      <c r="DU464" s="142"/>
      <c r="DV464" s="26"/>
      <c r="DW464" s="48">
        <v>451</v>
      </c>
      <c r="DX464" s="26" t="str">
        <f>IFERROR(INDEX(AT$11:AT$2000,_xlfn.AGGREGATE(15,6,(ROW(AT$11:AT$2000)-ROW(AT$11)+1)/($AU$11:$AU$2000=$DY$8),ROWS(DX$11:DX464))),"")</f>
        <v/>
      </c>
      <c r="DY464" s="4" t="str">
        <f>IFERROR(INDEX(AU$11:AU$2000,_xlfn.AGGREGATE(15,6,(ROW(AU$11:AU$2000)-ROW(AU$11)+1)/($AU$11:$AU$2000=$DY$8),ROWS(DY$11:DY464))),"")</f>
        <v/>
      </c>
      <c r="DZ464" s="26" t="str">
        <f>IFERROR(INDEX(AV$11:AV$2000,_xlfn.AGGREGATE(15,6,(ROW(AV$11:AV$2000)-ROW(AV$11)+1)/($AU$11:$AU$2000=$DY$8),ROWS(DZ$11:DZ464))),"")</f>
        <v/>
      </c>
      <c r="EA464" s="26" t="str">
        <f>IFERROR(INDEX(AW$11:AW$2000,_xlfn.AGGREGATE(15,6,(ROW(AW$11:AW$2000)-ROW(AW$11)+1)/($AU$11:$AU$2000=$DY$8),ROWS(EA$11:EA464))),"")</f>
        <v/>
      </c>
      <c r="EB464" s="26" t="str">
        <f>IFERROR(INDEX(AX$11:AX$2000,_xlfn.AGGREGATE(15,6,(ROW(AX$11:AX$2000)-ROW(AX$11)+1)/($AU$11:$AU$2000=$DY$8),ROWS(EB$11:EB464))),"")</f>
        <v/>
      </c>
      <c r="EC464" s="26" t="str">
        <f>IFERROR(INDEX(AY$11:AY$2000,_xlfn.AGGREGATE(15,6,(ROW(AY$11:AY$2000)-ROW(AY$11)+1)/($AU$11:$AU$2000=$DY$8),ROWS(EC$11:EC464))),"")</f>
        <v/>
      </c>
      <c r="ED464" s="26" t="str">
        <f>IFERROR(INDEX(AZ$11:AZ$2000,_xlfn.AGGREGATE(15,6,(ROW(AZ$11:AZ$2000)-ROW(AZ$11)+1)/($AU$11:$AU$2000=$DY$8),ROWS(ED$11:ED464))),"")</f>
        <v/>
      </c>
      <c r="EE464" s="26" t="str">
        <f>IFERROR(INDEX(BA$11:BA$2000,_xlfn.AGGREGATE(15,6,(ROW(BA$11:BA$2000)-ROW(BA$11)+1)/($AU$11:$AU$2000=$DY$8),ROWS(EE$11:EE464))),"")</f>
        <v/>
      </c>
      <c r="EF464" s="26" t="str">
        <f>IFERROR(INDEX(BB$11:BB$2000,_xlfn.AGGREGATE(15,6,(ROW(BB$11:BB$2000)-ROW(BB$11)+1)/($AU$11:$AU$2000=$DY$8),ROWS(EF$11:EF464))),"")</f>
        <v/>
      </c>
      <c r="EG464" s="26" t="str">
        <f>IFERROR(INDEX(BC$11:BC$2000,_xlfn.AGGREGATE(15,6,(ROW(BC$11:BC$2000)-ROW(BC$11)+1)/($AU$11:$AU$2000=$DY$8),ROWS(EG$11:EG464))),"")</f>
        <v/>
      </c>
      <c r="EH464" s="26" t="str">
        <f>IFERROR(INDEX(BD$11:BD$2000,_xlfn.AGGREGATE(15,6,(ROW(BD$11:BD$2000)-ROW(BD$11)+1)/($AU$11:$AU$2000=$DY$8),ROWS(EH$11:EH464))),"")</f>
        <v/>
      </c>
      <c r="EI464" s="26" t="str">
        <f>IFERROR(INDEX(BE$11:BE$2000,_xlfn.AGGREGATE(15,6,(ROW(BE$11:BE$2000)-ROW(BE$11)+1)/($AU$11:$AU$2000=$DY$8),ROWS(EI$11:EI464))),"")</f>
        <v/>
      </c>
      <c r="EJ464" s="26" t="str">
        <f>IFERROR(INDEX(BF$11:BF$2000,_xlfn.AGGREGATE(15,6,(ROW(BF$11:BF$2000)-ROW(BF$11)+1)/($AU$11:$AU$2000=$DY$8),ROWS(EJ$11:EJ464))),"")</f>
        <v/>
      </c>
      <c r="EK464" s="26" t="str">
        <f>IFERROR(INDEX(BG$11:BG$2000,_xlfn.AGGREGATE(15,6,(ROW(BG$11:BG$2000)-ROW(BG$11)+1)/($AU$11:$AU$2000=$DY$8),ROWS(EK$11:EK464))),"")</f>
        <v/>
      </c>
      <c r="EL464" s="26" t="str">
        <f>IFERROR(INDEX(BH$11:BH$2000,_xlfn.AGGREGATE(15,6,(ROW(BH$11:BH$2000)-ROW(BH$11)+1)/($AU$11:$AU$2000=$DY$8),ROWS(EL$11:EL464))),"")</f>
        <v/>
      </c>
      <c r="EM464" s="26" t="str">
        <f>IFERROR(INDEX(BI$11:BI$2000,_xlfn.AGGREGATE(15,6,(ROW(BI$11:BI$2000)-ROW(BI$11)+1)/($AU$11:$AU$2000=$DY$8),ROWS(EM$11:EM464))),"")</f>
        <v/>
      </c>
      <c r="EN464" s="26" t="str">
        <f>IFERROR(INDEX(BJ$11:BJ$2000,_xlfn.AGGREGATE(15,6,(ROW(BJ$11:BJ$2000)-ROW(BJ$11)+1)/($AU$11:$AU$2000=$DY$8),ROWS(EN$11:EN464))),"")</f>
        <v/>
      </c>
      <c r="EO464" s="26" t="str">
        <f>IFERROR(INDEX(BK$11:BK$2000,_xlfn.AGGREGATE(15,6,(ROW(BK$11:BK$2000)-ROW(BK$11)+1)/($AU$11:$AU$2000=$DY$8),ROWS(EO$11:EO464))),"")</f>
        <v/>
      </c>
      <c r="EP464" s="26" t="str">
        <f>IFERROR(INDEX(BL$11:BL$2000,_xlfn.AGGREGATE(15,6,(ROW(BL$11:BL$2000)-ROW(BL$11)+1)/($AU$11:$AU$2000=$DY$8),ROWS(EP$11:EP464))),"")</f>
        <v/>
      </c>
      <c r="EQ464" s="26" t="str">
        <f>IFERROR(INDEX(BM$11:BM$2000,_xlfn.AGGREGATE(15,6,(ROW(BM$11:BM$2000)-ROW(BM$11)+1)/($AU$11:$AU$2000=$DY$8),ROWS(EQ$11:EQ464))),"")</f>
        <v/>
      </c>
      <c r="ER464" s="26" t="str">
        <f>IFERROR(INDEX(BN$11:BN$2000,_xlfn.AGGREGATE(15,6,(ROW(BN$11:BN$2000)-ROW(BN$11)+1)/($AU$11:$AU$2000=$DY$8),ROWS(ER$11:ER464))),"")</f>
        <v/>
      </c>
      <c r="ES464" s="26" t="str">
        <f>IFERROR(INDEX(BO$11:BO$2000,_xlfn.AGGREGATE(15,6,(ROW(BO$11:BO$2000)-ROW(BO$11)+1)/($AU$11:$AU$2000=$DY$8),ROWS(ES$11:ES464))),"")</f>
        <v/>
      </c>
      <c r="ET464" s="63" t="str">
        <f>IFERROR(INDEX(BP$11:BP$2000,_xlfn.AGGREGATE(15,6,(ROW(BP$11:BP$2000)-ROW(BP$11)+1)/($AU$11:$AU$2000=$DY$8),ROWS(ET$11:ET464))),"")</f>
        <v/>
      </c>
      <c r="EU464" s="25"/>
    </row>
    <row r="465" spans="14:151" x14ac:dyDescent="0.3">
      <c r="N465" s="2"/>
      <c r="O465" s="25"/>
      <c r="P465" s="25"/>
      <c r="Q465" s="25"/>
      <c r="R465" s="25"/>
      <c r="S465" s="25"/>
      <c r="T465" s="25"/>
      <c r="U465" s="25"/>
      <c r="V465" s="2"/>
      <c r="W465" s="2"/>
      <c r="X465" s="2"/>
      <c r="Y465" s="25"/>
      <c r="Z465" s="25"/>
      <c r="AA465" s="25"/>
      <c r="AB465" s="2"/>
      <c r="AC465" s="25"/>
      <c r="AD465" s="25"/>
      <c r="AE465" s="25"/>
      <c r="AF465" s="25"/>
      <c r="AG465" s="25"/>
      <c r="AH465" s="25"/>
      <c r="AI465" s="25"/>
      <c r="AJ465" s="25"/>
      <c r="AK465" s="25"/>
      <c r="AL465" s="25"/>
      <c r="AM465" s="25"/>
      <c r="AN465" s="25"/>
      <c r="AO465" s="25"/>
      <c r="AP465" s="25"/>
      <c r="AQ465" s="25"/>
      <c r="AR465" s="142"/>
      <c r="AS465">
        <v>5</v>
      </c>
      <c r="AT465" s="25" t="s">
        <v>122</v>
      </c>
      <c r="AU465" s="4" t="str">
        <f t="shared" si="582"/>
        <v>FAIL</v>
      </c>
      <c r="AV465" s="25">
        <v>1</v>
      </c>
      <c r="AW465" s="25">
        <v>1</v>
      </c>
      <c r="AX465" s="26">
        <v>2</v>
      </c>
      <c r="AY465" s="26">
        <v>2</v>
      </c>
      <c r="AZ465" s="26">
        <v>2</v>
      </c>
      <c r="BA465" s="26">
        <v>1</v>
      </c>
      <c r="BB465" s="26">
        <v>1</v>
      </c>
      <c r="BC465" s="25"/>
      <c r="BD465" s="25">
        <f t="shared" si="583"/>
        <v>241</v>
      </c>
      <c r="BE465" s="25">
        <f t="shared" si="583"/>
        <v>246</v>
      </c>
      <c r="BF465" s="25">
        <f t="shared" si="583"/>
        <v>251</v>
      </c>
      <c r="BG465" s="30">
        <f t="shared" si="599"/>
        <v>2.5</v>
      </c>
      <c r="BH465" s="25"/>
      <c r="BI465" s="138">
        <f t="shared" si="600"/>
        <v>241</v>
      </c>
      <c r="BJ465" s="138">
        <f t="shared" si="601"/>
        <v>482</v>
      </c>
      <c r="BK465" s="138">
        <f t="shared" si="602"/>
        <v>728</v>
      </c>
      <c r="BL465" s="138">
        <f t="shared" si="603"/>
        <v>974</v>
      </c>
      <c r="BM465" s="138">
        <f t="shared" si="604"/>
        <v>1220</v>
      </c>
      <c r="BN465" s="138">
        <f t="shared" si="605"/>
        <v>1461</v>
      </c>
      <c r="BO465" s="138">
        <f t="shared" si="606"/>
        <v>1702</v>
      </c>
      <c r="BP465" s="138">
        <f t="shared" si="607"/>
        <v>0</v>
      </c>
      <c r="BQ465" s="25"/>
      <c r="BR465" s="26" t="str">
        <f t="shared" si="608"/>
        <v>yes3</v>
      </c>
      <c r="BS465" s="26" t="str">
        <f t="shared" si="609"/>
        <v>Int</v>
      </c>
      <c r="BT465" s="25"/>
      <c r="BU465" s="25"/>
      <c r="BV465" s="1">
        <f t="shared" si="594"/>
        <v>0</v>
      </c>
      <c r="BW465" s="1">
        <f t="shared" si="594"/>
        <v>0</v>
      </c>
      <c r="BX465" s="1">
        <f t="shared" si="594"/>
        <v>0</v>
      </c>
      <c r="BY465" s="1">
        <f t="shared" si="594"/>
        <v>0</v>
      </c>
      <c r="BZ465" s="1">
        <f t="shared" si="594"/>
        <v>0</v>
      </c>
      <c r="CA465" s="1">
        <f t="shared" si="594"/>
        <v>0</v>
      </c>
      <c r="CB465" s="1">
        <f t="shared" si="594"/>
        <v>0</v>
      </c>
      <c r="CC465" s="1">
        <f t="shared" si="594"/>
        <v>0</v>
      </c>
      <c r="CD465" s="1">
        <f t="shared" si="594"/>
        <v>0</v>
      </c>
      <c r="CE465" s="1">
        <f t="shared" si="594"/>
        <v>0</v>
      </c>
      <c r="CF465" s="1">
        <f t="shared" si="595"/>
        <v>0</v>
      </c>
      <c r="CG465" s="1">
        <f t="shared" si="595"/>
        <v>0</v>
      </c>
      <c r="CH465" s="1">
        <f t="shared" si="595"/>
        <v>1</v>
      </c>
      <c r="CI465" s="1">
        <f t="shared" si="595"/>
        <v>0</v>
      </c>
      <c r="CJ465" s="1">
        <f t="shared" si="595"/>
        <v>0</v>
      </c>
      <c r="CK465" s="1">
        <f t="shared" si="595"/>
        <v>0</v>
      </c>
      <c r="CL465" s="1">
        <f t="shared" si="595"/>
        <v>0</v>
      </c>
      <c r="CM465" s="1">
        <f t="shared" si="595"/>
        <v>0</v>
      </c>
      <c r="CN465" s="1">
        <f t="shared" si="595"/>
        <v>1</v>
      </c>
      <c r="CO465" s="1">
        <f t="shared" si="595"/>
        <v>0</v>
      </c>
      <c r="CP465" s="1">
        <f t="shared" si="596"/>
        <v>0</v>
      </c>
      <c r="CQ465" s="1">
        <f t="shared" si="596"/>
        <v>0</v>
      </c>
      <c r="CR465" s="1">
        <f t="shared" si="596"/>
        <v>0</v>
      </c>
      <c r="CS465" s="1">
        <f t="shared" si="596"/>
        <v>0</v>
      </c>
      <c r="CT465" s="1">
        <f t="shared" si="596"/>
        <v>0</v>
      </c>
      <c r="CU465" s="1">
        <f t="shared" si="596"/>
        <v>0</v>
      </c>
      <c r="CV465" s="1">
        <f t="shared" si="596"/>
        <v>0</v>
      </c>
      <c r="CW465" s="1">
        <f t="shared" si="596"/>
        <v>0</v>
      </c>
      <c r="CX465" s="1">
        <f t="shared" si="596"/>
        <v>0</v>
      </c>
      <c r="CY465" s="1">
        <f t="shared" si="596"/>
        <v>0</v>
      </c>
      <c r="CZ465" s="1">
        <f t="shared" si="597"/>
        <v>0</v>
      </c>
      <c r="DA465" s="1">
        <f t="shared" si="597"/>
        <v>0</v>
      </c>
      <c r="DB465" s="1">
        <f t="shared" si="597"/>
        <v>0</v>
      </c>
      <c r="DC465" s="1">
        <f t="shared" si="597"/>
        <v>0</v>
      </c>
      <c r="DD465" s="1">
        <f t="shared" si="597"/>
        <v>0</v>
      </c>
      <c r="DE465" s="1">
        <f t="shared" si="597"/>
        <v>0</v>
      </c>
      <c r="DF465" s="1">
        <f t="shared" si="597"/>
        <v>0</v>
      </c>
      <c r="DG465" s="1">
        <f t="shared" si="597"/>
        <v>0</v>
      </c>
      <c r="DH465" s="1">
        <f t="shared" si="597"/>
        <v>0</v>
      </c>
      <c r="DI465" s="1">
        <f t="shared" si="597"/>
        <v>0</v>
      </c>
      <c r="DJ465" s="1">
        <f t="shared" si="598"/>
        <v>0</v>
      </c>
      <c r="DK465" s="1">
        <f t="shared" si="598"/>
        <v>0</v>
      </c>
      <c r="DL465" s="1">
        <f t="shared" si="598"/>
        <v>0</v>
      </c>
      <c r="DM465" s="1">
        <f t="shared" si="598"/>
        <v>0</v>
      </c>
      <c r="DN465" s="1">
        <f t="shared" si="598"/>
        <v>0</v>
      </c>
      <c r="DO465" s="1">
        <f t="shared" si="598"/>
        <v>0</v>
      </c>
      <c r="DP465" s="25"/>
      <c r="DS465" s="26"/>
      <c r="DT465" s="26"/>
      <c r="DU465" s="142"/>
      <c r="DV465" s="26"/>
      <c r="DW465" s="48">
        <v>452</v>
      </c>
      <c r="DX465" s="26" t="str">
        <f>IFERROR(INDEX(AT$11:AT$2000,_xlfn.AGGREGATE(15,6,(ROW(AT$11:AT$2000)-ROW(AT$11)+1)/($AU$11:$AU$2000=$DY$8),ROWS(DX$11:DX465))),"")</f>
        <v/>
      </c>
      <c r="DY465" s="4" t="str">
        <f>IFERROR(INDEX(AU$11:AU$2000,_xlfn.AGGREGATE(15,6,(ROW(AU$11:AU$2000)-ROW(AU$11)+1)/($AU$11:$AU$2000=$DY$8),ROWS(DY$11:DY465))),"")</f>
        <v/>
      </c>
      <c r="DZ465" s="26" t="str">
        <f>IFERROR(INDEX(AV$11:AV$2000,_xlfn.AGGREGATE(15,6,(ROW(AV$11:AV$2000)-ROW(AV$11)+1)/($AU$11:$AU$2000=$DY$8),ROWS(DZ$11:DZ465))),"")</f>
        <v/>
      </c>
      <c r="EA465" s="26" t="str">
        <f>IFERROR(INDEX(AW$11:AW$2000,_xlfn.AGGREGATE(15,6,(ROW(AW$11:AW$2000)-ROW(AW$11)+1)/($AU$11:$AU$2000=$DY$8),ROWS(EA$11:EA465))),"")</f>
        <v/>
      </c>
      <c r="EB465" s="26" t="str">
        <f>IFERROR(INDEX(AX$11:AX$2000,_xlfn.AGGREGATE(15,6,(ROW(AX$11:AX$2000)-ROW(AX$11)+1)/($AU$11:$AU$2000=$DY$8),ROWS(EB$11:EB465))),"")</f>
        <v/>
      </c>
      <c r="EC465" s="26" t="str">
        <f>IFERROR(INDEX(AY$11:AY$2000,_xlfn.AGGREGATE(15,6,(ROW(AY$11:AY$2000)-ROW(AY$11)+1)/($AU$11:$AU$2000=$DY$8),ROWS(EC$11:EC465))),"")</f>
        <v/>
      </c>
      <c r="ED465" s="26" t="str">
        <f>IFERROR(INDEX(AZ$11:AZ$2000,_xlfn.AGGREGATE(15,6,(ROW(AZ$11:AZ$2000)-ROW(AZ$11)+1)/($AU$11:$AU$2000=$DY$8),ROWS(ED$11:ED465))),"")</f>
        <v/>
      </c>
      <c r="EE465" s="26" t="str">
        <f>IFERROR(INDEX(BA$11:BA$2000,_xlfn.AGGREGATE(15,6,(ROW(BA$11:BA$2000)-ROW(BA$11)+1)/($AU$11:$AU$2000=$DY$8),ROWS(EE$11:EE465))),"")</f>
        <v/>
      </c>
      <c r="EF465" s="26" t="str">
        <f>IFERROR(INDEX(BB$11:BB$2000,_xlfn.AGGREGATE(15,6,(ROW(BB$11:BB$2000)-ROW(BB$11)+1)/($AU$11:$AU$2000=$DY$8),ROWS(EF$11:EF465))),"")</f>
        <v/>
      </c>
      <c r="EG465" s="26" t="str">
        <f>IFERROR(INDEX(BC$11:BC$2000,_xlfn.AGGREGATE(15,6,(ROW(BC$11:BC$2000)-ROW(BC$11)+1)/($AU$11:$AU$2000=$DY$8),ROWS(EG$11:EG465))),"")</f>
        <v/>
      </c>
      <c r="EH465" s="26" t="str">
        <f>IFERROR(INDEX(BD$11:BD$2000,_xlfn.AGGREGATE(15,6,(ROW(BD$11:BD$2000)-ROW(BD$11)+1)/($AU$11:$AU$2000=$DY$8),ROWS(EH$11:EH465))),"")</f>
        <v/>
      </c>
      <c r="EI465" s="26" t="str">
        <f>IFERROR(INDEX(BE$11:BE$2000,_xlfn.AGGREGATE(15,6,(ROW(BE$11:BE$2000)-ROW(BE$11)+1)/($AU$11:$AU$2000=$DY$8),ROWS(EI$11:EI465))),"")</f>
        <v/>
      </c>
      <c r="EJ465" s="26" t="str">
        <f>IFERROR(INDEX(BF$11:BF$2000,_xlfn.AGGREGATE(15,6,(ROW(BF$11:BF$2000)-ROW(BF$11)+1)/($AU$11:$AU$2000=$DY$8),ROWS(EJ$11:EJ465))),"")</f>
        <v/>
      </c>
      <c r="EK465" s="26" t="str">
        <f>IFERROR(INDEX(BG$11:BG$2000,_xlfn.AGGREGATE(15,6,(ROW(BG$11:BG$2000)-ROW(BG$11)+1)/($AU$11:$AU$2000=$DY$8),ROWS(EK$11:EK465))),"")</f>
        <v/>
      </c>
      <c r="EL465" s="26" t="str">
        <f>IFERROR(INDEX(BH$11:BH$2000,_xlfn.AGGREGATE(15,6,(ROW(BH$11:BH$2000)-ROW(BH$11)+1)/($AU$11:$AU$2000=$DY$8),ROWS(EL$11:EL465))),"")</f>
        <v/>
      </c>
      <c r="EM465" s="26" t="str">
        <f>IFERROR(INDEX(BI$11:BI$2000,_xlfn.AGGREGATE(15,6,(ROW(BI$11:BI$2000)-ROW(BI$11)+1)/($AU$11:$AU$2000=$DY$8),ROWS(EM$11:EM465))),"")</f>
        <v/>
      </c>
      <c r="EN465" s="26" t="str">
        <f>IFERROR(INDEX(BJ$11:BJ$2000,_xlfn.AGGREGATE(15,6,(ROW(BJ$11:BJ$2000)-ROW(BJ$11)+1)/($AU$11:$AU$2000=$DY$8),ROWS(EN$11:EN465))),"")</f>
        <v/>
      </c>
      <c r="EO465" s="26" t="str">
        <f>IFERROR(INDEX(BK$11:BK$2000,_xlfn.AGGREGATE(15,6,(ROW(BK$11:BK$2000)-ROW(BK$11)+1)/($AU$11:$AU$2000=$DY$8),ROWS(EO$11:EO465))),"")</f>
        <v/>
      </c>
      <c r="EP465" s="26" t="str">
        <f>IFERROR(INDEX(BL$11:BL$2000,_xlfn.AGGREGATE(15,6,(ROW(BL$11:BL$2000)-ROW(BL$11)+1)/($AU$11:$AU$2000=$DY$8),ROWS(EP$11:EP465))),"")</f>
        <v/>
      </c>
      <c r="EQ465" s="26" t="str">
        <f>IFERROR(INDEX(BM$11:BM$2000,_xlfn.AGGREGATE(15,6,(ROW(BM$11:BM$2000)-ROW(BM$11)+1)/($AU$11:$AU$2000=$DY$8),ROWS(EQ$11:EQ465))),"")</f>
        <v/>
      </c>
      <c r="ER465" s="26" t="str">
        <f>IFERROR(INDEX(BN$11:BN$2000,_xlfn.AGGREGATE(15,6,(ROW(BN$11:BN$2000)-ROW(BN$11)+1)/($AU$11:$AU$2000=$DY$8),ROWS(ER$11:ER465))),"")</f>
        <v/>
      </c>
      <c r="ES465" s="26" t="str">
        <f>IFERROR(INDEX(BO$11:BO$2000,_xlfn.AGGREGATE(15,6,(ROW(BO$11:BO$2000)-ROW(BO$11)+1)/($AU$11:$AU$2000=$DY$8),ROWS(ES$11:ES465))),"")</f>
        <v/>
      </c>
      <c r="ET465" s="63" t="str">
        <f>IFERROR(INDEX(BP$11:BP$2000,_xlfn.AGGREGATE(15,6,(ROW(BP$11:BP$2000)-ROW(BP$11)+1)/($AU$11:$AU$2000=$DY$8),ROWS(ET$11:ET465))),"")</f>
        <v/>
      </c>
      <c r="EU465" s="25"/>
    </row>
    <row r="466" spans="14:151" x14ac:dyDescent="0.3">
      <c r="N466" s="2"/>
      <c r="O466" s="25"/>
      <c r="P466" s="25"/>
      <c r="Q466" s="25"/>
      <c r="R466" s="25"/>
      <c r="S466" s="25"/>
      <c r="T466" s="25"/>
      <c r="U466" s="25"/>
      <c r="V466" s="2"/>
      <c r="W466" s="2"/>
      <c r="X466" s="2"/>
      <c r="Y466" s="25"/>
      <c r="Z466" s="25"/>
      <c r="AA466" s="25"/>
      <c r="AB466" s="2"/>
      <c r="AC466" s="25"/>
      <c r="AD466" s="25"/>
      <c r="AE466" s="25"/>
      <c r="AF466" s="25"/>
      <c r="AG466" s="25"/>
      <c r="AH466" s="25"/>
      <c r="AI466" s="25"/>
      <c r="AJ466" s="25"/>
      <c r="AK466" s="25"/>
      <c r="AL466" s="25"/>
      <c r="AM466" s="25"/>
      <c r="AN466" s="25"/>
      <c r="AO466" s="25"/>
      <c r="AP466" s="25"/>
      <c r="AQ466" s="25"/>
      <c r="AR466" s="142"/>
      <c r="AS466">
        <v>6</v>
      </c>
      <c r="AT466" s="25" t="s">
        <v>122</v>
      </c>
      <c r="AU466" s="4" t="str">
        <f t="shared" si="582"/>
        <v>FAIL</v>
      </c>
      <c r="AV466" s="25">
        <v>1</v>
      </c>
      <c r="AW466" s="25">
        <v>1</v>
      </c>
      <c r="AX466" s="26">
        <v>2</v>
      </c>
      <c r="AY466" s="26">
        <v>2</v>
      </c>
      <c r="AZ466" s="26">
        <v>2</v>
      </c>
      <c r="BA466" s="26">
        <v>1</v>
      </c>
      <c r="BB466" s="26">
        <v>1</v>
      </c>
      <c r="BC466" s="25"/>
      <c r="BD466" s="25">
        <f t="shared" si="583"/>
        <v>240</v>
      </c>
      <c r="BE466" s="25">
        <f t="shared" si="583"/>
        <v>246</v>
      </c>
      <c r="BF466" s="25">
        <f t="shared" si="583"/>
        <v>252</v>
      </c>
      <c r="BG466" s="30">
        <f t="shared" si="599"/>
        <v>3</v>
      </c>
      <c r="BH466" s="25"/>
      <c r="BI466" s="138">
        <f t="shared" si="600"/>
        <v>240</v>
      </c>
      <c r="BJ466" s="138">
        <f t="shared" si="601"/>
        <v>480</v>
      </c>
      <c r="BK466" s="138">
        <f t="shared" si="602"/>
        <v>726</v>
      </c>
      <c r="BL466" s="138">
        <f t="shared" si="603"/>
        <v>972</v>
      </c>
      <c r="BM466" s="138">
        <f t="shared" si="604"/>
        <v>1218</v>
      </c>
      <c r="BN466" s="138">
        <f t="shared" si="605"/>
        <v>1458</v>
      </c>
      <c r="BO466" s="138">
        <f t="shared" si="606"/>
        <v>1698</v>
      </c>
      <c r="BP466" s="138">
        <f t="shared" si="607"/>
        <v>0</v>
      </c>
      <c r="BQ466" s="25"/>
      <c r="BR466" s="26" t="str">
        <f t="shared" si="608"/>
        <v>yes3</v>
      </c>
      <c r="BS466" s="26" t="str">
        <f t="shared" si="609"/>
        <v>Int</v>
      </c>
      <c r="BT466" s="25"/>
      <c r="BU466" s="25"/>
      <c r="BV466" s="1">
        <f t="shared" si="594"/>
        <v>0</v>
      </c>
      <c r="BW466" s="1">
        <f t="shared" si="594"/>
        <v>0</v>
      </c>
      <c r="BX466" s="1">
        <f t="shared" si="594"/>
        <v>0</v>
      </c>
      <c r="BY466" s="1">
        <f t="shared" si="594"/>
        <v>0</v>
      </c>
      <c r="BZ466" s="1">
        <f t="shared" si="594"/>
        <v>0</v>
      </c>
      <c r="CA466" s="1">
        <f t="shared" si="594"/>
        <v>0</v>
      </c>
      <c r="CB466" s="1">
        <f t="shared" si="594"/>
        <v>0</v>
      </c>
      <c r="CC466" s="1">
        <f t="shared" si="594"/>
        <v>0</v>
      </c>
      <c r="CD466" s="1">
        <f t="shared" si="594"/>
        <v>0</v>
      </c>
      <c r="CE466" s="1">
        <f t="shared" si="594"/>
        <v>0</v>
      </c>
      <c r="CF466" s="1">
        <f t="shared" si="595"/>
        <v>0</v>
      </c>
      <c r="CG466" s="1">
        <f t="shared" si="595"/>
        <v>0</v>
      </c>
      <c r="CH466" s="1">
        <f t="shared" si="595"/>
        <v>0</v>
      </c>
      <c r="CI466" s="1">
        <f t="shared" si="595"/>
        <v>0</v>
      </c>
      <c r="CJ466" s="1">
        <f t="shared" si="595"/>
        <v>0</v>
      </c>
      <c r="CK466" s="1">
        <f t="shared" si="595"/>
        <v>0</v>
      </c>
      <c r="CL466" s="1">
        <f t="shared" si="595"/>
        <v>0</v>
      </c>
      <c r="CM466" s="1">
        <f t="shared" si="595"/>
        <v>0</v>
      </c>
      <c r="CN466" s="1">
        <f t="shared" si="595"/>
        <v>1</v>
      </c>
      <c r="CO466" s="1">
        <f t="shared" si="595"/>
        <v>0</v>
      </c>
      <c r="CP466" s="1">
        <f t="shared" si="596"/>
        <v>0</v>
      </c>
      <c r="CQ466" s="1">
        <f t="shared" si="596"/>
        <v>0</v>
      </c>
      <c r="CR466" s="1">
        <f t="shared" si="596"/>
        <v>0</v>
      </c>
      <c r="CS466" s="1">
        <f t="shared" si="596"/>
        <v>0</v>
      </c>
      <c r="CT466" s="1">
        <f t="shared" si="596"/>
        <v>0</v>
      </c>
      <c r="CU466" s="1">
        <f t="shared" si="596"/>
        <v>0</v>
      </c>
      <c r="CV466" s="1">
        <f t="shared" si="596"/>
        <v>0</v>
      </c>
      <c r="CW466" s="1">
        <f t="shared" si="596"/>
        <v>0</v>
      </c>
      <c r="CX466" s="1">
        <f t="shared" si="596"/>
        <v>0</v>
      </c>
      <c r="CY466" s="1">
        <f t="shared" si="596"/>
        <v>0</v>
      </c>
      <c r="CZ466" s="1">
        <f t="shared" si="597"/>
        <v>0</v>
      </c>
      <c r="DA466" s="1">
        <f t="shared" si="597"/>
        <v>0</v>
      </c>
      <c r="DB466" s="1">
        <f t="shared" si="597"/>
        <v>0</v>
      </c>
      <c r="DC466" s="1">
        <f t="shared" si="597"/>
        <v>0</v>
      </c>
      <c r="DD466" s="1">
        <f t="shared" si="597"/>
        <v>0</v>
      </c>
      <c r="DE466" s="1">
        <f t="shared" si="597"/>
        <v>0</v>
      </c>
      <c r="DF466" s="1">
        <f t="shared" si="597"/>
        <v>0</v>
      </c>
      <c r="DG466" s="1">
        <f t="shared" si="597"/>
        <v>0</v>
      </c>
      <c r="DH466" s="1">
        <f t="shared" si="597"/>
        <v>0</v>
      </c>
      <c r="DI466" s="1">
        <f t="shared" si="597"/>
        <v>0</v>
      </c>
      <c r="DJ466" s="1">
        <f t="shared" si="598"/>
        <v>0</v>
      </c>
      <c r="DK466" s="1">
        <f t="shared" si="598"/>
        <v>0</v>
      </c>
      <c r="DL466" s="1">
        <f t="shared" si="598"/>
        <v>0</v>
      </c>
      <c r="DM466" s="1">
        <f t="shared" si="598"/>
        <v>0</v>
      </c>
      <c r="DN466" s="1">
        <f t="shared" si="598"/>
        <v>0</v>
      </c>
      <c r="DO466" s="1">
        <f t="shared" si="598"/>
        <v>0</v>
      </c>
      <c r="DP466" s="25"/>
      <c r="DS466" s="26"/>
      <c r="DT466" s="26"/>
      <c r="DU466" s="142"/>
      <c r="DV466" s="26"/>
      <c r="DW466" s="48">
        <v>453</v>
      </c>
      <c r="DX466" s="26" t="str">
        <f>IFERROR(INDEX(AT$11:AT$2000,_xlfn.AGGREGATE(15,6,(ROW(AT$11:AT$2000)-ROW(AT$11)+1)/($AU$11:$AU$2000=$DY$8),ROWS(DX$11:DX466))),"")</f>
        <v/>
      </c>
      <c r="DY466" s="4" t="str">
        <f>IFERROR(INDEX(AU$11:AU$2000,_xlfn.AGGREGATE(15,6,(ROW(AU$11:AU$2000)-ROW(AU$11)+1)/($AU$11:$AU$2000=$DY$8),ROWS(DY$11:DY466))),"")</f>
        <v/>
      </c>
      <c r="DZ466" s="26" t="str">
        <f>IFERROR(INDEX(AV$11:AV$2000,_xlfn.AGGREGATE(15,6,(ROW(AV$11:AV$2000)-ROW(AV$11)+1)/($AU$11:$AU$2000=$DY$8),ROWS(DZ$11:DZ466))),"")</f>
        <v/>
      </c>
      <c r="EA466" s="26" t="str">
        <f>IFERROR(INDEX(AW$11:AW$2000,_xlfn.AGGREGATE(15,6,(ROW(AW$11:AW$2000)-ROW(AW$11)+1)/($AU$11:$AU$2000=$DY$8),ROWS(EA$11:EA466))),"")</f>
        <v/>
      </c>
      <c r="EB466" s="26" t="str">
        <f>IFERROR(INDEX(AX$11:AX$2000,_xlfn.AGGREGATE(15,6,(ROW(AX$11:AX$2000)-ROW(AX$11)+1)/($AU$11:$AU$2000=$DY$8),ROWS(EB$11:EB466))),"")</f>
        <v/>
      </c>
      <c r="EC466" s="26" t="str">
        <f>IFERROR(INDEX(AY$11:AY$2000,_xlfn.AGGREGATE(15,6,(ROW(AY$11:AY$2000)-ROW(AY$11)+1)/($AU$11:$AU$2000=$DY$8),ROWS(EC$11:EC466))),"")</f>
        <v/>
      </c>
      <c r="ED466" s="26" t="str">
        <f>IFERROR(INDEX(AZ$11:AZ$2000,_xlfn.AGGREGATE(15,6,(ROW(AZ$11:AZ$2000)-ROW(AZ$11)+1)/($AU$11:$AU$2000=$DY$8),ROWS(ED$11:ED466))),"")</f>
        <v/>
      </c>
      <c r="EE466" s="26" t="str">
        <f>IFERROR(INDEX(BA$11:BA$2000,_xlfn.AGGREGATE(15,6,(ROW(BA$11:BA$2000)-ROW(BA$11)+1)/($AU$11:$AU$2000=$DY$8),ROWS(EE$11:EE466))),"")</f>
        <v/>
      </c>
      <c r="EF466" s="26" t="str">
        <f>IFERROR(INDEX(BB$11:BB$2000,_xlfn.AGGREGATE(15,6,(ROW(BB$11:BB$2000)-ROW(BB$11)+1)/($AU$11:$AU$2000=$DY$8),ROWS(EF$11:EF466))),"")</f>
        <v/>
      </c>
      <c r="EG466" s="26" t="str">
        <f>IFERROR(INDEX(BC$11:BC$2000,_xlfn.AGGREGATE(15,6,(ROW(BC$11:BC$2000)-ROW(BC$11)+1)/($AU$11:$AU$2000=$DY$8),ROWS(EG$11:EG466))),"")</f>
        <v/>
      </c>
      <c r="EH466" s="26" t="str">
        <f>IFERROR(INDEX(BD$11:BD$2000,_xlfn.AGGREGATE(15,6,(ROW(BD$11:BD$2000)-ROW(BD$11)+1)/($AU$11:$AU$2000=$DY$8),ROWS(EH$11:EH466))),"")</f>
        <v/>
      </c>
      <c r="EI466" s="26" t="str">
        <f>IFERROR(INDEX(BE$11:BE$2000,_xlfn.AGGREGATE(15,6,(ROW(BE$11:BE$2000)-ROW(BE$11)+1)/($AU$11:$AU$2000=$DY$8),ROWS(EI$11:EI466))),"")</f>
        <v/>
      </c>
      <c r="EJ466" s="26" t="str">
        <f>IFERROR(INDEX(BF$11:BF$2000,_xlfn.AGGREGATE(15,6,(ROW(BF$11:BF$2000)-ROW(BF$11)+1)/($AU$11:$AU$2000=$DY$8),ROWS(EJ$11:EJ466))),"")</f>
        <v/>
      </c>
      <c r="EK466" s="26" t="str">
        <f>IFERROR(INDEX(BG$11:BG$2000,_xlfn.AGGREGATE(15,6,(ROW(BG$11:BG$2000)-ROW(BG$11)+1)/($AU$11:$AU$2000=$DY$8),ROWS(EK$11:EK466))),"")</f>
        <v/>
      </c>
      <c r="EL466" s="26" t="str">
        <f>IFERROR(INDEX(BH$11:BH$2000,_xlfn.AGGREGATE(15,6,(ROW(BH$11:BH$2000)-ROW(BH$11)+1)/($AU$11:$AU$2000=$DY$8),ROWS(EL$11:EL466))),"")</f>
        <v/>
      </c>
      <c r="EM466" s="26" t="str">
        <f>IFERROR(INDEX(BI$11:BI$2000,_xlfn.AGGREGATE(15,6,(ROW(BI$11:BI$2000)-ROW(BI$11)+1)/($AU$11:$AU$2000=$DY$8),ROWS(EM$11:EM466))),"")</f>
        <v/>
      </c>
      <c r="EN466" s="26" t="str">
        <f>IFERROR(INDEX(BJ$11:BJ$2000,_xlfn.AGGREGATE(15,6,(ROW(BJ$11:BJ$2000)-ROW(BJ$11)+1)/($AU$11:$AU$2000=$DY$8),ROWS(EN$11:EN466))),"")</f>
        <v/>
      </c>
      <c r="EO466" s="26" t="str">
        <f>IFERROR(INDEX(BK$11:BK$2000,_xlfn.AGGREGATE(15,6,(ROW(BK$11:BK$2000)-ROW(BK$11)+1)/($AU$11:$AU$2000=$DY$8),ROWS(EO$11:EO466))),"")</f>
        <v/>
      </c>
      <c r="EP466" s="26" t="str">
        <f>IFERROR(INDEX(BL$11:BL$2000,_xlfn.AGGREGATE(15,6,(ROW(BL$11:BL$2000)-ROW(BL$11)+1)/($AU$11:$AU$2000=$DY$8),ROWS(EP$11:EP466))),"")</f>
        <v/>
      </c>
      <c r="EQ466" s="26" t="str">
        <f>IFERROR(INDEX(BM$11:BM$2000,_xlfn.AGGREGATE(15,6,(ROW(BM$11:BM$2000)-ROW(BM$11)+1)/($AU$11:$AU$2000=$DY$8),ROWS(EQ$11:EQ466))),"")</f>
        <v/>
      </c>
      <c r="ER466" s="26" t="str">
        <f>IFERROR(INDEX(BN$11:BN$2000,_xlfn.AGGREGATE(15,6,(ROW(BN$11:BN$2000)-ROW(BN$11)+1)/($AU$11:$AU$2000=$DY$8),ROWS(ER$11:ER466))),"")</f>
        <v/>
      </c>
      <c r="ES466" s="26" t="str">
        <f>IFERROR(INDEX(BO$11:BO$2000,_xlfn.AGGREGATE(15,6,(ROW(BO$11:BO$2000)-ROW(BO$11)+1)/($AU$11:$AU$2000=$DY$8),ROWS(ES$11:ES466))),"")</f>
        <v/>
      </c>
      <c r="ET466" s="63" t="str">
        <f>IFERROR(INDEX(BP$11:BP$2000,_xlfn.AGGREGATE(15,6,(ROW(BP$11:BP$2000)-ROW(BP$11)+1)/($AU$11:$AU$2000=$DY$8),ROWS(ET$11:ET466))),"")</f>
        <v/>
      </c>
      <c r="EU466" s="25"/>
    </row>
    <row r="467" spans="14:151" x14ac:dyDescent="0.3">
      <c r="N467" s="2"/>
      <c r="O467" s="25"/>
      <c r="P467" s="25"/>
      <c r="Q467" s="25"/>
      <c r="R467" s="25"/>
      <c r="S467" s="25"/>
      <c r="T467" s="25"/>
      <c r="U467" s="25"/>
      <c r="V467" s="2"/>
      <c r="W467" s="2"/>
      <c r="X467" s="2"/>
      <c r="Y467" s="25"/>
      <c r="Z467" s="25"/>
      <c r="AA467" s="25"/>
      <c r="AB467" s="2"/>
      <c r="AC467" s="25"/>
      <c r="AD467" s="25"/>
      <c r="AE467" s="25"/>
      <c r="AF467" s="25"/>
      <c r="AG467" s="25"/>
      <c r="AH467" s="25"/>
      <c r="AI467" s="25"/>
      <c r="AJ467" s="25"/>
      <c r="AK467" s="25"/>
      <c r="AL467" s="25"/>
      <c r="AM467" s="25"/>
      <c r="AN467" s="25"/>
      <c r="AO467" s="25"/>
      <c r="AP467" s="25"/>
      <c r="AQ467" s="25"/>
      <c r="AR467" s="142"/>
      <c r="AS467">
        <v>7</v>
      </c>
      <c r="AT467" s="25" t="s">
        <v>122</v>
      </c>
      <c r="AU467" s="4" t="str">
        <f t="shared" si="582"/>
        <v>FAIL</v>
      </c>
      <c r="AV467" s="25">
        <v>1</v>
      </c>
      <c r="AW467" s="25">
        <v>1</v>
      </c>
      <c r="AX467" s="26">
        <v>2</v>
      </c>
      <c r="AY467" s="26">
        <v>2</v>
      </c>
      <c r="AZ467" s="26">
        <v>2</v>
      </c>
      <c r="BA467" s="26">
        <v>1</v>
      </c>
      <c r="BB467" s="26">
        <v>1</v>
      </c>
      <c r="BC467" s="25"/>
      <c r="BD467" s="25">
        <f t="shared" si="583"/>
        <v>239</v>
      </c>
      <c r="BE467" s="25">
        <f t="shared" si="583"/>
        <v>246</v>
      </c>
      <c r="BF467" s="25">
        <f t="shared" si="583"/>
        <v>253</v>
      </c>
      <c r="BG467" s="30">
        <f t="shared" si="599"/>
        <v>3.5</v>
      </c>
      <c r="BH467" s="25"/>
      <c r="BI467" s="138">
        <f t="shared" si="600"/>
        <v>239</v>
      </c>
      <c r="BJ467" s="138">
        <f t="shared" si="601"/>
        <v>478</v>
      </c>
      <c r="BK467" s="138">
        <f t="shared" si="602"/>
        <v>724</v>
      </c>
      <c r="BL467" s="138">
        <f t="shared" si="603"/>
        <v>970</v>
      </c>
      <c r="BM467" s="138">
        <f t="shared" si="604"/>
        <v>1216</v>
      </c>
      <c r="BN467" s="138">
        <f t="shared" si="605"/>
        <v>1455</v>
      </c>
      <c r="BO467" s="138">
        <f t="shared" si="606"/>
        <v>1694</v>
      </c>
      <c r="BP467" s="138">
        <f t="shared" si="607"/>
        <v>0</v>
      </c>
      <c r="BQ467" s="25"/>
      <c r="BR467" s="26" t="str">
        <f t="shared" si="608"/>
        <v>yes3</v>
      </c>
      <c r="BS467" s="26" t="str">
        <f t="shared" si="609"/>
        <v>Int</v>
      </c>
      <c r="BT467" s="25"/>
      <c r="BU467" s="25"/>
      <c r="BV467" s="1">
        <f t="shared" si="594"/>
        <v>0</v>
      </c>
      <c r="BW467" s="1">
        <f t="shared" si="594"/>
        <v>0</v>
      </c>
      <c r="BX467" s="1">
        <f t="shared" si="594"/>
        <v>0</v>
      </c>
      <c r="BY467" s="1">
        <f t="shared" si="594"/>
        <v>0</v>
      </c>
      <c r="BZ467" s="1">
        <f t="shared" si="594"/>
        <v>0</v>
      </c>
      <c r="CA467" s="1">
        <f t="shared" si="594"/>
        <v>0</v>
      </c>
      <c r="CB467" s="1">
        <f t="shared" si="594"/>
        <v>0</v>
      </c>
      <c r="CC467" s="1">
        <f t="shared" si="594"/>
        <v>0</v>
      </c>
      <c r="CD467" s="1">
        <f t="shared" si="594"/>
        <v>0</v>
      </c>
      <c r="CE467" s="1">
        <f t="shared" si="594"/>
        <v>0</v>
      </c>
      <c r="CF467" s="1">
        <f t="shared" si="595"/>
        <v>0</v>
      </c>
      <c r="CG467" s="1">
        <f t="shared" si="595"/>
        <v>0</v>
      </c>
      <c r="CH467" s="1">
        <f t="shared" si="595"/>
        <v>0</v>
      </c>
      <c r="CI467" s="1">
        <f t="shared" si="595"/>
        <v>0</v>
      </c>
      <c r="CJ467" s="1">
        <f t="shared" si="595"/>
        <v>0</v>
      </c>
      <c r="CK467" s="1">
        <f t="shared" si="595"/>
        <v>0</v>
      </c>
      <c r="CL467" s="1">
        <f t="shared" si="595"/>
        <v>0</v>
      </c>
      <c r="CM467" s="1">
        <f t="shared" si="595"/>
        <v>0</v>
      </c>
      <c r="CN467" s="1">
        <f t="shared" si="595"/>
        <v>1</v>
      </c>
      <c r="CO467" s="1">
        <f t="shared" si="595"/>
        <v>0</v>
      </c>
      <c r="CP467" s="1">
        <f t="shared" si="596"/>
        <v>0</v>
      </c>
      <c r="CQ467" s="1">
        <f t="shared" si="596"/>
        <v>0</v>
      </c>
      <c r="CR467" s="1">
        <f t="shared" si="596"/>
        <v>0</v>
      </c>
      <c r="CS467" s="1">
        <f t="shared" si="596"/>
        <v>0</v>
      </c>
      <c r="CT467" s="1">
        <f t="shared" si="596"/>
        <v>1</v>
      </c>
      <c r="CU467" s="1">
        <f t="shared" si="596"/>
        <v>0</v>
      </c>
      <c r="CV467" s="1">
        <f t="shared" si="596"/>
        <v>0</v>
      </c>
      <c r="CW467" s="1">
        <f t="shared" si="596"/>
        <v>0</v>
      </c>
      <c r="CX467" s="1">
        <f t="shared" si="596"/>
        <v>0</v>
      </c>
      <c r="CY467" s="1">
        <f t="shared" si="596"/>
        <v>0</v>
      </c>
      <c r="CZ467" s="1">
        <f t="shared" si="597"/>
        <v>0</v>
      </c>
      <c r="DA467" s="1">
        <f t="shared" si="597"/>
        <v>0</v>
      </c>
      <c r="DB467" s="1">
        <f t="shared" si="597"/>
        <v>0</v>
      </c>
      <c r="DC467" s="1">
        <f t="shared" si="597"/>
        <v>0</v>
      </c>
      <c r="DD467" s="1">
        <f t="shared" si="597"/>
        <v>0</v>
      </c>
      <c r="DE467" s="1">
        <f t="shared" si="597"/>
        <v>0</v>
      </c>
      <c r="DF467" s="1">
        <f t="shared" si="597"/>
        <v>0</v>
      </c>
      <c r="DG467" s="1">
        <f t="shared" si="597"/>
        <v>0</v>
      </c>
      <c r="DH467" s="1">
        <f t="shared" si="597"/>
        <v>0</v>
      </c>
      <c r="DI467" s="1">
        <f t="shared" si="597"/>
        <v>0</v>
      </c>
      <c r="DJ467" s="1">
        <f t="shared" si="598"/>
        <v>0</v>
      </c>
      <c r="DK467" s="1">
        <f t="shared" si="598"/>
        <v>0</v>
      </c>
      <c r="DL467" s="1">
        <f t="shared" si="598"/>
        <v>0</v>
      </c>
      <c r="DM467" s="1">
        <f t="shared" si="598"/>
        <v>0</v>
      </c>
      <c r="DN467" s="1">
        <f t="shared" si="598"/>
        <v>0</v>
      </c>
      <c r="DO467" s="1">
        <f t="shared" si="598"/>
        <v>0</v>
      </c>
      <c r="DP467" s="25"/>
      <c r="DS467" s="26"/>
      <c r="DT467" s="26"/>
      <c r="DU467" s="142"/>
      <c r="DV467" s="26"/>
      <c r="DW467" s="48">
        <v>454</v>
      </c>
      <c r="DX467" s="26" t="str">
        <f>IFERROR(INDEX(AT$11:AT$2000,_xlfn.AGGREGATE(15,6,(ROW(AT$11:AT$2000)-ROW(AT$11)+1)/($AU$11:$AU$2000=$DY$8),ROWS(DX$11:DX467))),"")</f>
        <v/>
      </c>
      <c r="DY467" s="4" t="str">
        <f>IFERROR(INDEX(AU$11:AU$2000,_xlfn.AGGREGATE(15,6,(ROW(AU$11:AU$2000)-ROW(AU$11)+1)/($AU$11:$AU$2000=$DY$8),ROWS(DY$11:DY467))),"")</f>
        <v/>
      </c>
      <c r="DZ467" s="26" t="str">
        <f>IFERROR(INDEX(AV$11:AV$2000,_xlfn.AGGREGATE(15,6,(ROW(AV$11:AV$2000)-ROW(AV$11)+1)/($AU$11:$AU$2000=$DY$8),ROWS(DZ$11:DZ467))),"")</f>
        <v/>
      </c>
      <c r="EA467" s="26" t="str">
        <f>IFERROR(INDEX(AW$11:AW$2000,_xlfn.AGGREGATE(15,6,(ROW(AW$11:AW$2000)-ROW(AW$11)+1)/($AU$11:$AU$2000=$DY$8),ROWS(EA$11:EA467))),"")</f>
        <v/>
      </c>
      <c r="EB467" s="26" t="str">
        <f>IFERROR(INDEX(AX$11:AX$2000,_xlfn.AGGREGATE(15,6,(ROW(AX$11:AX$2000)-ROW(AX$11)+1)/($AU$11:$AU$2000=$DY$8),ROWS(EB$11:EB467))),"")</f>
        <v/>
      </c>
      <c r="EC467" s="26" t="str">
        <f>IFERROR(INDEX(AY$11:AY$2000,_xlfn.AGGREGATE(15,6,(ROW(AY$11:AY$2000)-ROW(AY$11)+1)/($AU$11:$AU$2000=$DY$8),ROWS(EC$11:EC467))),"")</f>
        <v/>
      </c>
      <c r="ED467" s="26" t="str">
        <f>IFERROR(INDEX(AZ$11:AZ$2000,_xlfn.AGGREGATE(15,6,(ROW(AZ$11:AZ$2000)-ROW(AZ$11)+1)/($AU$11:$AU$2000=$DY$8),ROWS(ED$11:ED467))),"")</f>
        <v/>
      </c>
      <c r="EE467" s="26" t="str">
        <f>IFERROR(INDEX(BA$11:BA$2000,_xlfn.AGGREGATE(15,6,(ROW(BA$11:BA$2000)-ROW(BA$11)+1)/($AU$11:$AU$2000=$DY$8),ROWS(EE$11:EE467))),"")</f>
        <v/>
      </c>
      <c r="EF467" s="26" t="str">
        <f>IFERROR(INDEX(BB$11:BB$2000,_xlfn.AGGREGATE(15,6,(ROW(BB$11:BB$2000)-ROW(BB$11)+1)/($AU$11:$AU$2000=$DY$8),ROWS(EF$11:EF467))),"")</f>
        <v/>
      </c>
      <c r="EG467" s="26" t="str">
        <f>IFERROR(INDEX(BC$11:BC$2000,_xlfn.AGGREGATE(15,6,(ROW(BC$11:BC$2000)-ROW(BC$11)+1)/($AU$11:$AU$2000=$DY$8),ROWS(EG$11:EG467))),"")</f>
        <v/>
      </c>
      <c r="EH467" s="26" t="str">
        <f>IFERROR(INDEX(BD$11:BD$2000,_xlfn.AGGREGATE(15,6,(ROW(BD$11:BD$2000)-ROW(BD$11)+1)/($AU$11:$AU$2000=$DY$8),ROWS(EH$11:EH467))),"")</f>
        <v/>
      </c>
      <c r="EI467" s="26" t="str">
        <f>IFERROR(INDEX(BE$11:BE$2000,_xlfn.AGGREGATE(15,6,(ROW(BE$11:BE$2000)-ROW(BE$11)+1)/($AU$11:$AU$2000=$DY$8),ROWS(EI$11:EI467))),"")</f>
        <v/>
      </c>
      <c r="EJ467" s="26" t="str">
        <f>IFERROR(INDEX(BF$11:BF$2000,_xlfn.AGGREGATE(15,6,(ROW(BF$11:BF$2000)-ROW(BF$11)+1)/($AU$11:$AU$2000=$DY$8),ROWS(EJ$11:EJ467))),"")</f>
        <v/>
      </c>
      <c r="EK467" s="26" t="str">
        <f>IFERROR(INDEX(BG$11:BG$2000,_xlfn.AGGREGATE(15,6,(ROW(BG$11:BG$2000)-ROW(BG$11)+1)/($AU$11:$AU$2000=$DY$8),ROWS(EK$11:EK467))),"")</f>
        <v/>
      </c>
      <c r="EL467" s="26" t="str">
        <f>IFERROR(INDEX(BH$11:BH$2000,_xlfn.AGGREGATE(15,6,(ROW(BH$11:BH$2000)-ROW(BH$11)+1)/($AU$11:$AU$2000=$DY$8),ROWS(EL$11:EL467))),"")</f>
        <v/>
      </c>
      <c r="EM467" s="26" t="str">
        <f>IFERROR(INDEX(BI$11:BI$2000,_xlfn.AGGREGATE(15,6,(ROW(BI$11:BI$2000)-ROW(BI$11)+1)/($AU$11:$AU$2000=$DY$8),ROWS(EM$11:EM467))),"")</f>
        <v/>
      </c>
      <c r="EN467" s="26" t="str">
        <f>IFERROR(INDEX(BJ$11:BJ$2000,_xlfn.AGGREGATE(15,6,(ROW(BJ$11:BJ$2000)-ROW(BJ$11)+1)/($AU$11:$AU$2000=$DY$8),ROWS(EN$11:EN467))),"")</f>
        <v/>
      </c>
      <c r="EO467" s="26" t="str">
        <f>IFERROR(INDEX(BK$11:BK$2000,_xlfn.AGGREGATE(15,6,(ROW(BK$11:BK$2000)-ROW(BK$11)+1)/($AU$11:$AU$2000=$DY$8),ROWS(EO$11:EO467))),"")</f>
        <v/>
      </c>
      <c r="EP467" s="26" t="str">
        <f>IFERROR(INDEX(BL$11:BL$2000,_xlfn.AGGREGATE(15,6,(ROW(BL$11:BL$2000)-ROW(BL$11)+1)/($AU$11:$AU$2000=$DY$8),ROWS(EP$11:EP467))),"")</f>
        <v/>
      </c>
      <c r="EQ467" s="26" t="str">
        <f>IFERROR(INDEX(BM$11:BM$2000,_xlfn.AGGREGATE(15,6,(ROW(BM$11:BM$2000)-ROW(BM$11)+1)/($AU$11:$AU$2000=$DY$8),ROWS(EQ$11:EQ467))),"")</f>
        <v/>
      </c>
      <c r="ER467" s="26" t="str">
        <f>IFERROR(INDEX(BN$11:BN$2000,_xlfn.AGGREGATE(15,6,(ROW(BN$11:BN$2000)-ROW(BN$11)+1)/($AU$11:$AU$2000=$DY$8),ROWS(ER$11:ER467))),"")</f>
        <v/>
      </c>
      <c r="ES467" s="26" t="str">
        <f>IFERROR(INDEX(BO$11:BO$2000,_xlfn.AGGREGATE(15,6,(ROW(BO$11:BO$2000)-ROW(BO$11)+1)/($AU$11:$AU$2000=$DY$8),ROWS(ES$11:ES467))),"")</f>
        <v/>
      </c>
      <c r="ET467" s="63" t="str">
        <f>IFERROR(INDEX(BP$11:BP$2000,_xlfn.AGGREGATE(15,6,(ROW(BP$11:BP$2000)-ROW(BP$11)+1)/($AU$11:$AU$2000=$DY$8),ROWS(ET$11:ET467))),"")</f>
        <v/>
      </c>
      <c r="EU467" s="25"/>
    </row>
    <row r="468" spans="14:151" x14ac:dyDescent="0.3">
      <c r="N468" s="2"/>
      <c r="O468" s="25"/>
      <c r="P468" s="25"/>
      <c r="Q468" s="25"/>
      <c r="R468" s="25"/>
      <c r="S468" s="25"/>
      <c r="T468" s="25"/>
      <c r="U468" s="25"/>
      <c r="V468" s="2"/>
      <c r="W468" s="2"/>
      <c r="X468" s="2"/>
      <c r="Y468" s="25"/>
      <c r="Z468" s="25"/>
      <c r="AA468" s="25"/>
      <c r="AB468" s="2"/>
      <c r="AC468" s="25"/>
      <c r="AD468" s="25"/>
      <c r="AE468" s="25"/>
      <c r="AF468" s="25"/>
      <c r="AG468" s="25"/>
      <c r="AH468" s="25"/>
      <c r="AI468" s="25"/>
      <c r="AJ468" s="25"/>
      <c r="AK468" s="25"/>
      <c r="AL468" s="25"/>
      <c r="AM468" s="25"/>
      <c r="AN468" s="25"/>
      <c r="AO468" s="25"/>
      <c r="AP468" s="25"/>
      <c r="AQ468" s="25"/>
      <c r="AR468" s="142"/>
      <c r="AS468">
        <v>8</v>
      </c>
      <c r="AT468" s="25" t="s">
        <v>122</v>
      </c>
      <c r="AU468" s="4" t="str">
        <f t="shared" si="582"/>
        <v>FAIL</v>
      </c>
      <c r="AV468" s="25">
        <v>1</v>
      </c>
      <c r="AW468" s="25">
        <v>1</v>
      </c>
      <c r="AX468" s="26">
        <v>2</v>
      </c>
      <c r="AY468" s="26">
        <v>2</v>
      </c>
      <c r="AZ468" s="26">
        <v>2</v>
      </c>
      <c r="BA468" s="26">
        <v>1</v>
      </c>
      <c r="BB468" s="26">
        <v>1</v>
      </c>
      <c r="BC468" s="25"/>
      <c r="BD468" s="25">
        <f t="shared" si="583"/>
        <v>238</v>
      </c>
      <c r="BE468" s="25">
        <f t="shared" si="583"/>
        <v>246</v>
      </c>
      <c r="BF468" s="25">
        <f t="shared" si="583"/>
        <v>254</v>
      </c>
      <c r="BG468" s="30">
        <f t="shared" si="599"/>
        <v>4</v>
      </c>
      <c r="BH468" s="25"/>
      <c r="BI468" s="138">
        <f t="shared" si="600"/>
        <v>238</v>
      </c>
      <c r="BJ468" s="138">
        <f t="shared" si="601"/>
        <v>476</v>
      </c>
      <c r="BK468" s="138">
        <f t="shared" si="602"/>
        <v>722</v>
      </c>
      <c r="BL468" s="138">
        <f t="shared" si="603"/>
        <v>968</v>
      </c>
      <c r="BM468" s="138">
        <f t="shared" si="604"/>
        <v>1214</v>
      </c>
      <c r="BN468" s="138">
        <f t="shared" si="605"/>
        <v>1452</v>
      </c>
      <c r="BO468" s="138">
        <f t="shared" si="606"/>
        <v>1690</v>
      </c>
      <c r="BP468" s="138">
        <f t="shared" si="607"/>
        <v>0</v>
      </c>
      <c r="BQ468" s="25"/>
      <c r="BR468" s="26" t="str">
        <f t="shared" si="608"/>
        <v>yes3</v>
      </c>
      <c r="BS468" s="26" t="str">
        <f t="shared" si="609"/>
        <v>Int</v>
      </c>
      <c r="BT468" s="25"/>
      <c r="BU468" s="25"/>
      <c r="BV468" s="1">
        <f t="shared" si="594"/>
        <v>0</v>
      </c>
      <c r="BW468" s="1">
        <f t="shared" si="594"/>
        <v>0</v>
      </c>
      <c r="BX468" s="1">
        <f t="shared" si="594"/>
        <v>0</v>
      </c>
      <c r="BY468" s="1">
        <f t="shared" si="594"/>
        <v>0</v>
      </c>
      <c r="BZ468" s="1">
        <f t="shared" si="594"/>
        <v>0</v>
      </c>
      <c r="CA468" s="1">
        <f t="shared" si="594"/>
        <v>0</v>
      </c>
      <c r="CB468" s="1">
        <f t="shared" si="594"/>
        <v>0</v>
      </c>
      <c r="CC468" s="1">
        <f t="shared" si="594"/>
        <v>0</v>
      </c>
      <c r="CD468" s="1">
        <f t="shared" si="594"/>
        <v>0</v>
      </c>
      <c r="CE468" s="1">
        <f t="shared" si="594"/>
        <v>0</v>
      </c>
      <c r="CF468" s="1">
        <f t="shared" si="595"/>
        <v>0</v>
      </c>
      <c r="CG468" s="1">
        <f t="shared" si="595"/>
        <v>0</v>
      </c>
      <c r="CH468" s="1">
        <f t="shared" si="595"/>
        <v>0</v>
      </c>
      <c r="CI468" s="1">
        <f t="shared" si="595"/>
        <v>0</v>
      </c>
      <c r="CJ468" s="1">
        <f t="shared" si="595"/>
        <v>0</v>
      </c>
      <c r="CK468" s="1">
        <f t="shared" si="595"/>
        <v>0</v>
      </c>
      <c r="CL468" s="1">
        <f t="shared" si="595"/>
        <v>0</v>
      </c>
      <c r="CM468" s="1">
        <f t="shared" si="595"/>
        <v>0</v>
      </c>
      <c r="CN468" s="1">
        <f t="shared" si="595"/>
        <v>1</v>
      </c>
      <c r="CO468" s="1">
        <f t="shared" si="595"/>
        <v>0</v>
      </c>
      <c r="CP468" s="1">
        <f t="shared" si="596"/>
        <v>0</v>
      </c>
      <c r="CQ468" s="1">
        <f t="shared" si="596"/>
        <v>0</v>
      </c>
      <c r="CR468" s="1">
        <f t="shared" si="596"/>
        <v>0</v>
      </c>
      <c r="CS468" s="1">
        <f t="shared" si="596"/>
        <v>0</v>
      </c>
      <c r="CT468" s="1">
        <f t="shared" si="596"/>
        <v>1</v>
      </c>
      <c r="CU468" s="1">
        <f t="shared" si="596"/>
        <v>0</v>
      </c>
      <c r="CV468" s="1">
        <f t="shared" si="596"/>
        <v>0</v>
      </c>
      <c r="CW468" s="1">
        <f t="shared" si="596"/>
        <v>0</v>
      </c>
      <c r="CX468" s="1">
        <f t="shared" si="596"/>
        <v>0</v>
      </c>
      <c r="CY468" s="1">
        <f t="shared" si="596"/>
        <v>0</v>
      </c>
      <c r="CZ468" s="1">
        <f t="shared" si="597"/>
        <v>0</v>
      </c>
      <c r="DA468" s="1">
        <f t="shared" si="597"/>
        <v>0</v>
      </c>
      <c r="DB468" s="1">
        <f t="shared" si="597"/>
        <v>0</v>
      </c>
      <c r="DC468" s="1">
        <f t="shared" si="597"/>
        <v>0</v>
      </c>
      <c r="DD468" s="1">
        <f t="shared" si="597"/>
        <v>0</v>
      </c>
      <c r="DE468" s="1">
        <f t="shared" si="597"/>
        <v>0</v>
      </c>
      <c r="DF468" s="1">
        <f t="shared" si="597"/>
        <v>0</v>
      </c>
      <c r="DG468" s="1">
        <f t="shared" si="597"/>
        <v>0</v>
      </c>
      <c r="DH468" s="1">
        <f t="shared" si="597"/>
        <v>0</v>
      </c>
      <c r="DI468" s="1">
        <f t="shared" si="597"/>
        <v>0</v>
      </c>
      <c r="DJ468" s="1">
        <f t="shared" si="598"/>
        <v>0</v>
      </c>
      <c r="DK468" s="1">
        <f t="shared" si="598"/>
        <v>0</v>
      </c>
      <c r="DL468" s="1">
        <f t="shared" si="598"/>
        <v>0</v>
      </c>
      <c r="DM468" s="1">
        <f t="shared" si="598"/>
        <v>0</v>
      </c>
      <c r="DN468" s="1">
        <f t="shared" si="598"/>
        <v>0</v>
      </c>
      <c r="DO468" s="1">
        <f t="shared" si="598"/>
        <v>0</v>
      </c>
      <c r="DP468" s="25"/>
      <c r="DS468" s="26"/>
      <c r="DT468" s="26"/>
      <c r="DU468" s="142"/>
      <c r="DV468" s="26"/>
      <c r="DW468" s="48">
        <v>455</v>
      </c>
      <c r="DX468" s="26" t="str">
        <f>IFERROR(INDEX(AT$11:AT$2000,_xlfn.AGGREGATE(15,6,(ROW(AT$11:AT$2000)-ROW(AT$11)+1)/($AU$11:$AU$2000=$DY$8),ROWS(DX$11:DX468))),"")</f>
        <v/>
      </c>
      <c r="DY468" s="4" t="str">
        <f>IFERROR(INDEX(AU$11:AU$2000,_xlfn.AGGREGATE(15,6,(ROW(AU$11:AU$2000)-ROW(AU$11)+1)/($AU$11:$AU$2000=$DY$8),ROWS(DY$11:DY468))),"")</f>
        <v/>
      </c>
      <c r="DZ468" s="26" t="str">
        <f>IFERROR(INDEX(AV$11:AV$2000,_xlfn.AGGREGATE(15,6,(ROW(AV$11:AV$2000)-ROW(AV$11)+1)/($AU$11:$AU$2000=$DY$8),ROWS(DZ$11:DZ468))),"")</f>
        <v/>
      </c>
      <c r="EA468" s="26" t="str">
        <f>IFERROR(INDEX(AW$11:AW$2000,_xlfn.AGGREGATE(15,6,(ROW(AW$11:AW$2000)-ROW(AW$11)+1)/($AU$11:$AU$2000=$DY$8),ROWS(EA$11:EA468))),"")</f>
        <v/>
      </c>
      <c r="EB468" s="26" t="str">
        <f>IFERROR(INDEX(AX$11:AX$2000,_xlfn.AGGREGATE(15,6,(ROW(AX$11:AX$2000)-ROW(AX$11)+1)/($AU$11:$AU$2000=$DY$8),ROWS(EB$11:EB468))),"")</f>
        <v/>
      </c>
      <c r="EC468" s="26" t="str">
        <f>IFERROR(INDEX(AY$11:AY$2000,_xlfn.AGGREGATE(15,6,(ROW(AY$11:AY$2000)-ROW(AY$11)+1)/($AU$11:$AU$2000=$DY$8),ROWS(EC$11:EC468))),"")</f>
        <v/>
      </c>
      <c r="ED468" s="26" t="str">
        <f>IFERROR(INDEX(AZ$11:AZ$2000,_xlfn.AGGREGATE(15,6,(ROW(AZ$11:AZ$2000)-ROW(AZ$11)+1)/($AU$11:$AU$2000=$DY$8),ROWS(ED$11:ED468))),"")</f>
        <v/>
      </c>
      <c r="EE468" s="26" t="str">
        <f>IFERROR(INDEX(BA$11:BA$2000,_xlfn.AGGREGATE(15,6,(ROW(BA$11:BA$2000)-ROW(BA$11)+1)/($AU$11:$AU$2000=$DY$8),ROWS(EE$11:EE468))),"")</f>
        <v/>
      </c>
      <c r="EF468" s="26" t="str">
        <f>IFERROR(INDEX(BB$11:BB$2000,_xlfn.AGGREGATE(15,6,(ROW(BB$11:BB$2000)-ROW(BB$11)+1)/($AU$11:$AU$2000=$DY$8),ROWS(EF$11:EF468))),"")</f>
        <v/>
      </c>
      <c r="EG468" s="26" t="str">
        <f>IFERROR(INDEX(BC$11:BC$2000,_xlfn.AGGREGATE(15,6,(ROW(BC$11:BC$2000)-ROW(BC$11)+1)/($AU$11:$AU$2000=$DY$8),ROWS(EG$11:EG468))),"")</f>
        <v/>
      </c>
      <c r="EH468" s="26" t="str">
        <f>IFERROR(INDEX(BD$11:BD$2000,_xlfn.AGGREGATE(15,6,(ROW(BD$11:BD$2000)-ROW(BD$11)+1)/($AU$11:$AU$2000=$DY$8),ROWS(EH$11:EH468))),"")</f>
        <v/>
      </c>
      <c r="EI468" s="26" t="str">
        <f>IFERROR(INDEX(BE$11:BE$2000,_xlfn.AGGREGATE(15,6,(ROW(BE$11:BE$2000)-ROW(BE$11)+1)/($AU$11:$AU$2000=$DY$8),ROWS(EI$11:EI468))),"")</f>
        <v/>
      </c>
      <c r="EJ468" s="26" t="str">
        <f>IFERROR(INDEX(BF$11:BF$2000,_xlfn.AGGREGATE(15,6,(ROW(BF$11:BF$2000)-ROW(BF$11)+1)/($AU$11:$AU$2000=$DY$8),ROWS(EJ$11:EJ468))),"")</f>
        <v/>
      </c>
      <c r="EK468" s="26" t="str">
        <f>IFERROR(INDEX(BG$11:BG$2000,_xlfn.AGGREGATE(15,6,(ROW(BG$11:BG$2000)-ROW(BG$11)+1)/($AU$11:$AU$2000=$DY$8),ROWS(EK$11:EK468))),"")</f>
        <v/>
      </c>
      <c r="EL468" s="26" t="str">
        <f>IFERROR(INDEX(BH$11:BH$2000,_xlfn.AGGREGATE(15,6,(ROW(BH$11:BH$2000)-ROW(BH$11)+1)/($AU$11:$AU$2000=$DY$8),ROWS(EL$11:EL468))),"")</f>
        <v/>
      </c>
      <c r="EM468" s="26" t="str">
        <f>IFERROR(INDEX(BI$11:BI$2000,_xlfn.AGGREGATE(15,6,(ROW(BI$11:BI$2000)-ROW(BI$11)+1)/($AU$11:$AU$2000=$DY$8),ROWS(EM$11:EM468))),"")</f>
        <v/>
      </c>
      <c r="EN468" s="26" t="str">
        <f>IFERROR(INDEX(BJ$11:BJ$2000,_xlfn.AGGREGATE(15,6,(ROW(BJ$11:BJ$2000)-ROW(BJ$11)+1)/($AU$11:$AU$2000=$DY$8),ROWS(EN$11:EN468))),"")</f>
        <v/>
      </c>
      <c r="EO468" s="26" t="str">
        <f>IFERROR(INDEX(BK$11:BK$2000,_xlfn.AGGREGATE(15,6,(ROW(BK$11:BK$2000)-ROW(BK$11)+1)/($AU$11:$AU$2000=$DY$8),ROWS(EO$11:EO468))),"")</f>
        <v/>
      </c>
      <c r="EP468" s="26" t="str">
        <f>IFERROR(INDEX(BL$11:BL$2000,_xlfn.AGGREGATE(15,6,(ROW(BL$11:BL$2000)-ROW(BL$11)+1)/($AU$11:$AU$2000=$DY$8),ROWS(EP$11:EP468))),"")</f>
        <v/>
      </c>
      <c r="EQ468" s="26" t="str">
        <f>IFERROR(INDEX(BM$11:BM$2000,_xlfn.AGGREGATE(15,6,(ROW(BM$11:BM$2000)-ROW(BM$11)+1)/($AU$11:$AU$2000=$DY$8),ROWS(EQ$11:EQ468))),"")</f>
        <v/>
      </c>
      <c r="ER468" s="26" t="str">
        <f>IFERROR(INDEX(BN$11:BN$2000,_xlfn.AGGREGATE(15,6,(ROW(BN$11:BN$2000)-ROW(BN$11)+1)/($AU$11:$AU$2000=$DY$8),ROWS(ER$11:ER468))),"")</f>
        <v/>
      </c>
      <c r="ES468" s="26" t="str">
        <f>IFERROR(INDEX(BO$11:BO$2000,_xlfn.AGGREGATE(15,6,(ROW(BO$11:BO$2000)-ROW(BO$11)+1)/($AU$11:$AU$2000=$DY$8),ROWS(ES$11:ES468))),"")</f>
        <v/>
      </c>
      <c r="ET468" s="63" t="str">
        <f>IFERROR(INDEX(BP$11:BP$2000,_xlfn.AGGREGATE(15,6,(ROW(BP$11:BP$2000)-ROW(BP$11)+1)/($AU$11:$AU$2000=$DY$8),ROWS(ET$11:ET468))),"")</f>
        <v/>
      </c>
      <c r="EU468" s="25"/>
    </row>
    <row r="469" spans="14:151" x14ac:dyDescent="0.3">
      <c r="N469" s="2"/>
      <c r="O469" s="25"/>
      <c r="P469" s="25"/>
      <c r="Q469" s="25"/>
      <c r="R469" s="25"/>
      <c r="S469" s="25"/>
      <c r="T469" s="25"/>
      <c r="U469" s="25"/>
      <c r="V469" s="2"/>
      <c r="W469" s="2"/>
      <c r="X469" s="2"/>
      <c r="Y469" s="25"/>
      <c r="Z469" s="25"/>
      <c r="AA469" s="25"/>
      <c r="AB469" s="2"/>
      <c r="AC469" s="25"/>
      <c r="AD469" s="25"/>
      <c r="AE469" s="25"/>
      <c r="AF469" s="25"/>
      <c r="AG469" s="25"/>
      <c r="AH469" s="25"/>
      <c r="AI469" s="25"/>
      <c r="AJ469" s="25"/>
      <c r="AK469" s="25"/>
      <c r="AL469" s="25"/>
      <c r="AM469" s="25"/>
      <c r="AN469" s="25"/>
      <c r="AO469" s="25"/>
      <c r="AP469" s="25"/>
      <c r="AQ469" s="25"/>
      <c r="AR469" s="142"/>
      <c r="AS469">
        <v>9</v>
      </c>
      <c r="AT469" s="25" t="s">
        <v>122</v>
      </c>
      <c r="AU469" s="4" t="str">
        <f t="shared" si="582"/>
        <v>FAIL</v>
      </c>
      <c r="AV469" s="25">
        <v>1</v>
      </c>
      <c r="AW469" s="25">
        <v>1</v>
      </c>
      <c r="AX469" s="26">
        <v>2</v>
      </c>
      <c r="AY469" s="26">
        <v>2</v>
      </c>
      <c r="AZ469" s="26">
        <v>2</v>
      </c>
      <c r="BA469" s="26">
        <v>1</v>
      </c>
      <c r="BB469" s="26">
        <v>1</v>
      </c>
      <c r="BC469" s="25"/>
      <c r="BD469" s="25">
        <f t="shared" si="583"/>
        <v>237</v>
      </c>
      <c r="BE469" s="25">
        <f t="shared" si="583"/>
        <v>246</v>
      </c>
      <c r="BF469" s="25">
        <f t="shared" si="583"/>
        <v>255</v>
      </c>
      <c r="BG469" s="30">
        <f t="shared" si="599"/>
        <v>4.5</v>
      </c>
      <c r="BH469" s="25"/>
      <c r="BI469" s="138">
        <f t="shared" si="600"/>
        <v>237</v>
      </c>
      <c r="BJ469" s="138">
        <f t="shared" si="601"/>
        <v>474</v>
      </c>
      <c r="BK469" s="138">
        <f t="shared" si="602"/>
        <v>720</v>
      </c>
      <c r="BL469" s="138">
        <f t="shared" si="603"/>
        <v>966</v>
      </c>
      <c r="BM469" s="138">
        <f t="shared" si="604"/>
        <v>1212</v>
      </c>
      <c r="BN469" s="138">
        <f t="shared" si="605"/>
        <v>1449</v>
      </c>
      <c r="BO469" s="138">
        <f t="shared" si="606"/>
        <v>1686</v>
      </c>
      <c r="BP469" s="138">
        <f t="shared" si="607"/>
        <v>0</v>
      </c>
      <c r="BQ469" s="25"/>
      <c r="BR469" s="26" t="str">
        <f t="shared" si="608"/>
        <v>yes3</v>
      </c>
      <c r="BS469" s="26" t="str">
        <f t="shared" si="609"/>
        <v>Int</v>
      </c>
      <c r="BT469" s="25"/>
      <c r="BU469" s="25"/>
      <c r="BV469" s="1">
        <f t="shared" si="594"/>
        <v>0</v>
      </c>
      <c r="BW469" s="1">
        <f t="shared" si="594"/>
        <v>0</v>
      </c>
      <c r="BX469" s="1">
        <f t="shared" si="594"/>
        <v>0</v>
      </c>
      <c r="BY469" s="1">
        <f t="shared" si="594"/>
        <v>0</v>
      </c>
      <c r="BZ469" s="1">
        <f t="shared" si="594"/>
        <v>0</v>
      </c>
      <c r="CA469" s="1">
        <f t="shared" si="594"/>
        <v>0</v>
      </c>
      <c r="CB469" s="1">
        <f t="shared" si="594"/>
        <v>0</v>
      </c>
      <c r="CC469" s="1">
        <f t="shared" si="594"/>
        <v>0</v>
      </c>
      <c r="CD469" s="1">
        <f t="shared" si="594"/>
        <v>0</v>
      </c>
      <c r="CE469" s="1">
        <f t="shared" si="594"/>
        <v>0</v>
      </c>
      <c r="CF469" s="1">
        <f t="shared" si="595"/>
        <v>0</v>
      </c>
      <c r="CG469" s="1">
        <f t="shared" si="595"/>
        <v>0</v>
      </c>
      <c r="CH469" s="1">
        <f t="shared" si="595"/>
        <v>0</v>
      </c>
      <c r="CI469" s="1">
        <f t="shared" si="595"/>
        <v>0</v>
      </c>
      <c r="CJ469" s="1">
        <f t="shared" si="595"/>
        <v>0</v>
      </c>
      <c r="CK469" s="1">
        <f t="shared" si="595"/>
        <v>0</v>
      </c>
      <c r="CL469" s="1">
        <f t="shared" si="595"/>
        <v>0</v>
      </c>
      <c r="CM469" s="1">
        <f t="shared" si="595"/>
        <v>0</v>
      </c>
      <c r="CN469" s="1">
        <f t="shared" si="595"/>
        <v>0</v>
      </c>
      <c r="CO469" s="1">
        <f t="shared" si="595"/>
        <v>0</v>
      </c>
      <c r="CP469" s="1">
        <f t="shared" si="596"/>
        <v>0</v>
      </c>
      <c r="CQ469" s="1">
        <f t="shared" si="596"/>
        <v>0</v>
      </c>
      <c r="CR469" s="1">
        <f t="shared" si="596"/>
        <v>0</v>
      </c>
      <c r="CS469" s="1">
        <f t="shared" si="596"/>
        <v>0</v>
      </c>
      <c r="CT469" s="1">
        <f t="shared" si="596"/>
        <v>1</v>
      </c>
      <c r="CU469" s="1">
        <f t="shared" si="596"/>
        <v>0</v>
      </c>
      <c r="CV469" s="1">
        <f t="shared" si="596"/>
        <v>0</v>
      </c>
      <c r="CW469" s="1">
        <f t="shared" si="596"/>
        <v>0</v>
      </c>
      <c r="CX469" s="1">
        <f t="shared" si="596"/>
        <v>0</v>
      </c>
      <c r="CY469" s="1">
        <f t="shared" si="596"/>
        <v>0</v>
      </c>
      <c r="CZ469" s="1">
        <f t="shared" si="597"/>
        <v>0</v>
      </c>
      <c r="DA469" s="1">
        <f t="shared" si="597"/>
        <v>0</v>
      </c>
      <c r="DB469" s="1">
        <f t="shared" si="597"/>
        <v>0</v>
      </c>
      <c r="DC469" s="1">
        <f t="shared" si="597"/>
        <v>0</v>
      </c>
      <c r="DD469" s="1">
        <f t="shared" si="597"/>
        <v>0</v>
      </c>
      <c r="DE469" s="1">
        <f t="shared" si="597"/>
        <v>0</v>
      </c>
      <c r="DF469" s="1">
        <f t="shared" si="597"/>
        <v>0</v>
      </c>
      <c r="DG469" s="1">
        <f t="shared" si="597"/>
        <v>0</v>
      </c>
      <c r="DH469" s="1">
        <f t="shared" si="597"/>
        <v>0</v>
      </c>
      <c r="DI469" s="1">
        <f t="shared" si="597"/>
        <v>0</v>
      </c>
      <c r="DJ469" s="1">
        <f t="shared" si="598"/>
        <v>0</v>
      </c>
      <c r="DK469" s="1">
        <f t="shared" si="598"/>
        <v>0</v>
      </c>
      <c r="DL469" s="1">
        <f t="shared" si="598"/>
        <v>1</v>
      </c>
      <c r="DM469" s="1">
        <f t="shared" si="598"/>
        <v>0</v>
      </c>
      <c r="DN469" s="1">
        <f t="shared" si="598"/>
        <v>0</v>
      </c>
      <c r="DO469" s="1">
        <f t="shared" si="598"/>
        <v>0</v>
      </c>
      <c r="DP469" s="25"/>
      <c r="DS469" s="26"/>
      <c r="DT469" s="26"/>
      <c r="DU469" s="142"/>
      <c r="DV469" s="26"/>
      <c r="DW469" s="48">
        <v>456</v>
      </c>
      <c r="DX469" s="26" t="str">
        <f>IFERROR(INDEX(AT$11:AT$2000,_xlfn.AGGREGATE(15,6,(ROW(AT$11:AT$2000)-ROW(AT$11)+1)/($AU$11:$AU$2000=$DY$8),ROWS(DX$11:DX469))),"")</f>
        <v/>
      </c>
      <c r="DY469" s="4" t="str">
        <f>IFERROR(INDEX(AU$11:AU$2000,_xlfn.AGGREGATE(15,6,(ROW(AU$11:AU$2000)-ROW(AU$11)+1)/($AU$11:$AU$2000=$DY$8),ROWS(DY$11:DY469))),"")</f>
        <v/>
      </c>
      <c r="DZ469" s="26" t="str">
        <f>IFERROR(INDEX(AV$11:AV$2000,_xlfn.AGGREGATE(15,6,(ROW(AV$11:AV$2000)-ROW(AV$11)+1)/($AU$11:$AU$2000=$DY$8),ROWS(DZ$11:DZ469))),"")</f>
        <v/>
      </c>
      <c r="EA469" s="26" t="str">
        <f>IFERROR(INDEX(AW$11:AW$2000,_xlfn.AGGREGATE(15,6,(ROW(AW$11:AW$2000)-ROW(AW$11)+1)/($AU$11:$AU$2000=$DY$8),ROWS(EA$11:EA469))),"")</f>
        <v/>
      </c>
      <c r="EB469" s="26" t="str">
        <f>IFERROR(INDEX(AX$11:AX$2000,_xlfn.AGGREGATE(15,6,(ROW(AX$11:AX$2000)-ROW(AX$11)+1)/($AU$11:$AU$2000=$DY$8),ROWS(EB$11:EB469))),"")</f>
        <v/>
      </c>
      <c r="EC469" s="26" t="str">
        <f>IFERROR(INDEX(AY$11:AY$2000,_xlfn.AGGREGATE(15,6,(ROW(AY$11:AY$2000)-ROW(AY$11)+1)/($AU$11:$AU$2000=$DY$8),ROWS(EC$11:EC469))),"")</f>
        <v/>
      </c>
      <c r="ED469" s="26" t="str">
        <f>IFERROR(INDEX(AZ$11:AZ$2000,_xlfn.AGGREGATE(15,6,(ROW(AZ$11:AZ$2000)-ROW(AZ$11)+1)/($AU$11:$AU$2000=$DY$8),ROWS(ED$11:ED469))),"")</f>
        <v/>
      </c>
      <c r="EE469" s="26" t="str">
        <f>IFERROR(INDEX(BA$11:BA$2000,_xlfn.AGGREGATE(15,6,(ROW(BA$11:BA$2000)-ROW(BA$11)+1)/($AU$11:$AU$2000=$DY$8),ROWS(EE$11:EE469))),"")</f>
        <v/>
      </c>
      <c r="EF469" s="26" t="str">
        <f>IFERROR(INDEX(BB$11:BB$2000,_xlfn.AGGREGATE(15,6,(ROW(BB$11:BB$2000)-ROW(BB$11)+1)/($AU$11:$AU$2000=$DY$8),ROWS(EF$11:EF469))),"")</f>
        <v/>
      </c>
      <c r="EG469" s="26" t="str">
        <f>IFERROR(INDEX(BC$11:BC$2000,_xlfn.AGGREGATE(15,6,(ROW(BC$11:BC$2000)-ROW(BC$11)+1)/($AU$11:$AU$2000=$DY$8),ROWS(EG$11:EG469))),"")</f>
        <v/>
      </c>
      <c r="EH469" s="26" t="str">
        <f>IFERROR(INDEX(BD$11:BD$2000,_xlfn.AGGREGATE(15,6,(ROW(BD$11:BD$2000)-ROW(BD$11)+1)/($AU$11:$AU$2000=$DY$8),ROWS(EH$11:EH469))),"")</f>
        <v/>
      </c>
      <c r="EI469" s="26" t="str">
        <f>IFERROR(INDEX(BE$11:BE$2000,_xlfn.AGGREGATE(15,6,(ROW(BE$11:BE$2000)-ROW(BE$11)+1)/($AU$11:$AU$2000=$DY$8),ROWS(EI$11:EI469))),"")</f>
        <v/>
      </c>
      <c r="EJ469" s="26" t="str">
        <f>IFERROR(INDEX(BF$11:BF$2000,_xlfn.AGGREGATE(15,6,(ROW(BF$11:BF$2000)-ROW(BF$11)+1)/($AU$11:$AU$2000=$DY$8),ROWS(EJ$11:EJ469))),"")</f>
        <v/>
      </c>
      <c r="EK469" s="26" t="str">
        <f>IFERROR(INDEX(BG$11:BG$2000,_xlfn.AGGREGATE(15,6,(ROW(BG$11:BG$2000)-ROW(BG$11)+1)/($AU$11:$AU$2000=$DY$8),ROWS(EK$11:EK469))),"")</f>
        <v/>
      </c>
      <c r="EL469" s="26" t="str">
        <f>IFERROR(INDEX(BH$11:BH$2000,_xlfn.AGGREGATE(15,6,(ROW(BH$11:BH$2000)-ROW(BH$11)+1)/($AU$11:$AU$2000=$DY$8),ROWS(EL$11:EL469))),"")</f>
        <v/>
      </c>
      <c r="EM469" s="26" t="str">
        <f>IFERROR(INDEX(BI$11:BI$2000,_xlfn.AGGREGATE(15,6,(ROW(BI$11:BI$2000)-ROW(BI$11)+1)/($AU$11:$AU$2000=$DY$8),ROWS(EM$11:EM469))),"")</f>
        <v/>
      </c>
      <c r="EN469" s="26" t="str">
        <f>IFERROR(INDEX(BJ$11:BJ$2000,_xlfn.AGGREGATE(15,6,(ROW(BJ$11:BJ$2000)-ROW(BJ$11)+1)/($AU$11:$AU$2000=$DY$8),ROWS(EN$11:EN469))),"")</f>
        <v/>
      </c>
      <c r="EO469" s="26" t="str">
        <f>IFERROR(INDEX(BK$11:BK$2000,_xlfn.AGGREGATE(15,6,(ROW(BK$11:BK$2000)-ROW(BK$11)+1)/($AU$11:$AU$2000=$DY$8),ROWS(EO$11:EO469))),"")</f>
        <v/>
      </c>
      <c r="EP469" s="26" t="str">
        <f>IFERROR(INDEX(BL$11:BL$2000,_xlfn.AGGREGATE(15,6,(ROW(BL$11:BL$2000)-ROW(BL$11)+1)/($AU$11:$AU$2000=$DY$8),ROWS(EP$11:EP469))),"")</f>
        <v/>
      </c>
      <c r="EQ469" s="26" t="str">
        <f>IFERROR(INDEX(BM$11:BM$2000,_xlfn.AGGREGATE(15,6,(ROW(BM$11:BM$2000)-ROW(BM$11)+1)/($AU$11:$AU$2000=$DY$8),ROWS(EQ$11:EQ469))),"")</f>
        <v/>
      </c>
      <c r="ER469" s="26" t="str">
        <f>IFERROR(INDEX(BN$11:BN$2000,_xlfn.AGGREGATE(15,6,(ROW(BN$11:BN$2000)-ROW(BN$11)+1)/($AU$11:$AU$2000=$DY$8),ROWS(ER$11:ER469))),"")</f>
        <v/>
      </c>
      <c r="ES469" s="26" t="str">
        <f>IFERROR(INDEX(BO$11:BO$2000,_xlfn.AGGREGATE(15,6,(ROW(BO$11:BO$2000)-ROW(BO$11)+1)/($AU$11:$AU$2000=$DY$8),ROWS(ES$11:ES469))),"")</f>
        <v/>
      </c>
      <c r="ET469" s="63" t="str">
        <f>IFERROR(INDEX(BP$11:BP$2000,_xlfn.AGGREGATE(15,6,(ROW(BP$11:BP$2000)-ROW(BP$11)+1)/($AU$11:$AU$2000=$DY$8),ROWS(ET$11:ET469))),"")</f>
        <v/>
      </c>
      <c r="EU469" s="25"/>
    </row>
    <row r="470" spans="14:151" x14ac:dyDescent="0.3">
      <c r="N470" s="2"/>
      <c r="O470" s="25"/>
      <c r="P470" s="25"/>
      <c r="Q470" s="25"/>
      <c r="R470" s="25"/>
      <c r="S470" s="25"/>
      <c r="T470" s="25"/>
      <c r="U470" s="25"/>
      <c r="V470" s="2"/>
      <c r="W470" s="2"/>
      <c r="X470" s="2"/>
      <c r="Y470" s="25"/>
      <c r="Z470" s="25"/>
      <c r="AA470" s="25"/>
      <c r="AB470" s="2"/>
      <c r="AC470" s="25"/>
      <c r="AD470" s="25"/>
      <c r="AE470" s="25"/>
      <c r="AF470" s="25"/>
      <c r="AG470" s="25"/>
      <c r="AH470" s="25"/>
      <c r="AI470" s="25"/>
      <c r="AJ470" s="25"/>
      <c r="AK470" s="25"/>
      <c r="AL470" s="25"/>
      <c r="AM470" s="25"/>
      <c r="AN470" s="25"/>
      <c r="AO470" s="25"/>
      <c r="AP470" s="25"/>
      <c r="AQ470" s="25"/>
      <c r="AR470" s="142"/>
      <c r="AS470">
        <v>10</v>
      </c>
      <c r="AT470" s="25" t="s">
        <v>122</v>
      </c>
      <c r="AU470" s="4" t="str">
        <f t="shared" si="582"/>
        <v>FAIL</v>
      </c>
      <c r="AV470" s="25">
        <v>1</v>
      </c>
      <c r="AW470" s="25">
        <v>1</v>
      </c>
      <c r="AX470" s="26">
        <v>2</v>
      </c>
      <c r="AY470" s="26">
        <v>2</v>
      </c>
      <c r="AZ470" s="26">
        <v>2</v>
      </c>
      <c r="BA470" s="26">
        <v>1</v>
      </c>
      <c r="BB470" s="26">
        <v>1</v>
      </c>
      <c r="BC470" s="25"/>
      <c r="BD470" s="25">
        <f t="shared" si="583"/>
        <v>236</v>
      </c>
      <c r="BE470" s="25">
        <f t="shared" si="583"/>
        <v>246</v>
      </c>
      <c r="BF470" s="25">
        <f t="shared" si="583"/>
        <v>256</v>
      </c>
      <c r="BG470" s="30">
        <f t="shared" si="599"/>
        <v>5</v>
      </c>
      <c r="BH470" s="25"/>
      <c r="BI470" s="138">
        <f t="shared" si="600"/>
        <v>236</v>
      </c>
      <c r="BJ470" s="138">
        <f t="shared" si="601"/>
        <v>472</v>
      </c>
      <c r="BK470" s="138">
        <f t="shared" si="602"/>
        <v>718</v>
      </c>
      <c r="BL470" s="138">
        <f t="shared" si="603"/>
        <v>964</v>
      </c>
      <c r="BM470" s="138">
        <f t="shared" si="604"/>
        <v>1210</v>
      </c>
      <c r="BN470" s="138">
        <f t="shared" si="605"/>
        <v>1446</v>
      </c>
      <c r="BO470" s="138">
        <f t="shared" si="606"/>
        <v>1682</v>
      </c>
      <c r="BP470" s="138">
        <f t="shared" si="607"/>
        <v>0</v>
      </c>
      <c r="BQ470" s="25"/>
      <c r="BR470" s="26" t="str">
        <f t="shared" si="608"/>
        <v>yes3</v>
      </c>
      <c r="BS470" s="26" t="str">
        <f t="shared" si="609"/>
        <v>Int</v>
      </c>
      <c r="BT470" s="25"/>
      <c r="BU470" s="25"/>
      <c r="BV470" s="1">
        <f t="shared" si="594"/>
        <v>0</v>
      </c>
      <c r="BW470" s="1">
        <f t="shared" si="594"/>
        <v>0</v>
      </c>
      <c r="BX470" s="1">
        <f t="shared" si="594"/>
        <v>0</v>
      </c>
      <c r="BY470" s="1">
        <f t="shared" si="594"/>
        <v>0</v>
      </c>
      <c r="BZ470" s="1">
        <f t="shared" si="594"/>
        <v>0</v>
      </c>
      <c r="CA470" s="1">
        <f t="shared" si="594"/>
        <v>0</v>
      </c>
      <c r="CB470" s="1">
        <f t="shared" si="594"/>
        <v>0</v>
      </c>
      <c r="CC470" s="1">
        <f t="shared" si="594"/>
        <v>0</v>
      </c>
      <c r="CD470" s="1">
        <f t="shared" si="594"/>
        <v>0</v>
      </c>
      <c r="CE470" s="1">
        <f t="shared" si="594"/>
        <v>0</v>
      </c>
      <c r="CF470" s="1">
        <f t="shared" si="595"/>
        <v>0</v>
      </c>
      <c r="CG470" s="1">
        <f t="shared" si="595"/>
        <v>0</v>
      </c>
      <c r="CH470" s="1">
        <f t="shared" si="595"/>
        <v>0</v>
      </c>
      <c r="CI470" s="1">
        <f t="shared" si="595"/>
        <v>0</v>
      </c>
      <c r="CJ470" s="1">
        <f t="shared" si="595"/>
        <v>0</v>
      </c>
      <c r="CK470" s="1">
        <f t="shared" si="595"/>
        <v>0</v>
      </c>
      <c r="CL470" s="1">
        <f t="shared" si="595"/>
        <v>0</v>
      </c>
      <c r="CM470" s="1">
        <f t="shared" si="595"/>
        <v>0</v>
      </c>
      <c r="CN470" s="1">
        <f t="shared" si="595"/>
        <v>0</v>
      </c>
      <c r="CO470" s="1">
        <f t="shared" si="595"/>
        <v>0</v>
      </c>
      <c r="CP470" s="1">
        <f t="shared" si="596"/>
        <v>0</v>
      </c>
      <c r="CQ470" s="1">
        <f t="shared" si="596"/>
        <v>0</v>
      </c>
      <c r="CR470" s="1">
        <f t="shared" si="596"/>
        <v>0</v>
      </c>
      <c r="CS470" s="1">
        <f t="shared" si="596"/>
        <v>0</v>
      </c>
      <c r="CT470" s="1">
        <f t="shared" si="596"/>
        <v>1</v>
      </c>
      <c r="CU470" s="1">
        <f t="shared" si="596"/>
        <v>0</v>
      </c>
      <c r="CV470" s="1">
        <f t="shared" si="596"/>
        <v>0</v>
      </c>
      <c r="CW470" s="1">
        <f t="shared" si="596"/>
        <v>0</v>
      </c>
      <c r="CX470" s="1">
        <f t="shared" si="596"/>
        <v>0</v>
      </c>
      <c r="CY470" s="1">
        <f t="shared" si="596"/>
        <v>0</v>
      </c>
      <c r="CZ470" s="1">
        <f t="shared" si="597"/>
        <v>0</v>
      </c>
      <c r="DA470" s="1">
        <f t="shared" si="597"/>
        <v>0</v>
      </c>
      <c r="DB470" s="1">
        <f t="shared" si="597"/>
        <v>0</v>
      </c>
      <c r="DC470" s="1">
        <f t="shared" si="597"/>
        <v>0</v>
      </c>
      <c r="DD470" s="1">
        <f t="shared" si="597"/>
        <v>0</v>
      </c>
      <c r="DE470" s="1">
        <f t="shared" si="597"/>
        <v>0</v>
      </c>
      <c r="DF470" s="1">
        <f t="shared" si="597"/>
        <v>1</v>
      </c>
      <c r="DG470" s="1">
        <f t="shared" si="597"/>
        <v>0</v>
      </c>
      <c r="DH470" s="1">
        <f t="shared" si="597"/>
        <v>0</v>
      </c>
      <c r="DI470" s="1">
        <f t="shared" si="597"/>
        <v>0</v>
      </c>
      <c r="DJ470" s="1">
        <f t="shared" si="598"/>
        <v>0</v>
      </c>
      <c r="DK470" s="1">
        <f t="shared" si="598"/>
        <v>0</v>
      </c>
      <c r="DL470" s="1">
        <f t="shared" si="598"/>
        <v>1</v>
      </c>
      <c r="DM470" s="1">
        <f t="shared" si="598"/>
        <v>0</v>
      </c>
      <c r="DN470" s="1">
        <f t="shared" si="598"/>
        <v>0</v>
      </c>
      <c r="DO470" s="1">
        <f t="shared" si="598"/>
        <v>0</v>
      </c>
      <c r="DP470" s="25"/>
      <c r="DS470" s="26"/>
      <c r="DT470" s="26"/>
      <c r="DU470" s="142"/>
      <c r="DV470" s="26"/>
      <c r="DW470" s="48">
        <v>457</v>
      </c>
      <c r="DX470" s="26" t="str">
        <f>IFERROR(INDEX(AT$11:AT$2000,_xlfn.AGGREGATE(15,6,(ROW(AT$11:AT$2000)-ROW(AT$11)+1)/($AU$11:$AU$2000=$DY$8),ROWS(DX$11:DX470))),"")</f>
        <v/>
      </c>
      <c r="DY470" s="4" t="str">
        <f>IFERROR(INDEX(AU$11:AU$2000,_xlfn.AGGREGATE(15,6,(ROW(AU$11:AU$2000)-ROW(AU$11)+1)/($AU$11:$AU$2000=$DY$8),ROWS(DY$11:DY470))),"")</f>
        <v/>
      </c>
      <c r="DZ470" s="26" t="str">
        <f>IFERROR(INDEX(AV$11:AV$2000,_xlfn.AGGREGATE(15,6,(ROW(AV$11:AV$2000)-ROW(AV$11)+1)/($AU$11:$AU$2000=$DY$8),ROWS(DZ$11:DZ470))),"")</f>
        <v/>
      </c>
      <c r="EA470" s="26" t="str">
        <f>IFERROR(INDEX(AW$11:AW$2000,_xlfn.AGGREGATE(15,6,(ROW(AW$11:AW$2000)-ROW(AW$11)+1)/($AU$11:$AU$2000=$DY$8),ROWS(EA$11:EA470))),"")</f>
        <v/>
      </c>
      <c r="EB470" s="26" t="str">
        <f>IFERROR(INDEX(AX$11:AX$2000,_xlfn.AGGREGATE(15,6,(ROW(AX$11:AX$2000)-ROW(AX$11)+1)/($AU$11:$AU$2000=$DY$8),ROWS(EB$11:EB470))),"")</f>
        <v/>
      </c>
      <c r="EC470" s="26" t="str">
        <f>IFERROR(INDEX(AY$11:AY$2000,_xlfn.AGGREGATE(15,6,(ROW(AY$11:AY$2000)-ROW(AY$11)+1)/($AU$11:$AU$2000=$DY$8),ROWS(EC$11:EC470))),"")</f>
        <v/>
      </c>
      <c r="ED470" s="26" t="str">
        <f>IFERROR(INDEX(AZ$11:AZ$2000,_xlfn.AGGREGATE(15,6,(ROW(AZ$11:AZ$2000)-ROW(AZ$11)+1)/($AU$11:$AU$2000=$DY$8),ROWS(ED$11:ED470))),"")</f>
        <v/>
      </c>
      <c r="EE470" s="26" t="str">
        <f>IFERROR(INDEX(BA$11:BA$2000,_xlfn.AGGREGATE(15,6,(ROW(BA$11:BA$2000)-ROW(BA$11)+1)/($AU$11:$AU$2000=$DY$8),ROWS(EE$11:EE470))),"")</f>
        <v/>
      </c>
      <c r="EF470" s="26" t="str">
        <f>IFERROR(INDEX(BB$11:BB$2000,_xlfn.AGGREGATE(15,6,(ROW(BB$11:BB$2000)-ROW(BB$11)+1)/($AU$11:$AU$2000=$DY$8),ROWS(EF$11:EF470))),"")</f>
        <v/>
      </c>
      <c r="EG470" s="26" t="str">
        <f>IFERROR(INDEX(BC$11:BC$2000,_xlfn.AGGREGATE(15,6,(ROW(BC$11:BC$2000)-ROW(BC$11)+1)/($AU$11:$AU$2000=$DY$8),ROWS(EG$11:EG470))),"")</f>
        <v/>
      </c>
      <c r="EH470" s="26" t="str">
        <f>IFERROR(INDEX(BD$11:BD$2000,_xlfn.AGGREGATE(15,6,(ROW(BD$11:BD$2000)-ROW(BD$11)+1)/($AU$11:$AU$2000=$DY$8),ROWS(EH$11:EH470))),"")</f>
        <v/>
      </c>
      <c r="EI470" s="26" t="str">
        <f>IFERROR(INDEX(BE$11:BE$2000,_xlfn.AGGREGATE(15,6,(ROW(BE$11:BE$2000)-ROW(BE$11)+1)/($AU$11:$AU$2000=$DY$8),ROWS(EI$11:EI470))),"")</f>
        <v/>
      </c>
      <c r="EJ470" s="26" t="str">
        <f>IFERROR(INDEX(BF$11:BF$2000,_xlfn.AGGREGATE(15,6,(ROW(BF$11:BF$2000)-ROW(BF$11)+1)/($AU$11:$AU$2000=$DY$8),ROWS(EJ$11:EJ470))),"")</f>
        <v/>
      </c>
      <c r="EK470" s="26" t="str">
        <f>IFERROR(INDEX(BG$11:BG$2000,_xlfn.AGGREGATE(15,6,(ROW(BG$11:BG$2000)-ROW(BG$11)+1)/($AU$11:$AU$2000=$DY$8),ROWS(EK$11:EK470))),"")</f>
        <v/>
      </c>
      <c r="EL470" s="26" t="str">
        <f>IFERROR(INDEX(BH$11:BH$2000,_xlfn.AGGREGATE(15,6,(ROW(BH$11:BH$2000)-ROW(BH$11)+1)/($AU$11:$AU$2000=$DY$8),ROWS(EL$11:EL470))),"")</f>
        <v/>
      </c>
      <c r="EM470" s="26" t="str">
        <f>IFERROR(INDEX(BI$11:BI$2000,_xlfn.AGGREGATE(15,6,(ROW(BI$11:BI$2000)-ROW(BI$11)+1)/($AU$11:$AU$2000=$DY$8),ROWS(EM$11:EM470))),"")</f>
        <v/>
      </c>
      <c r="EN470" s="26" t="str">
        <f>IFERROR(INDEX(BJ$11:BJ$2000,_xlfn.AGGREGATE(15,6,(ROW(BJ$11:BJ$2000)-ROW(BJ$11)+1)/($AU$11:$AU$2000=$DY$8),ROWS(EN$11:EN470))),"")</f>
        <v/>
      </c>
      <c r="EO470" s="26" t="str">
        <f>IFERROR(INDEX(BK$11:BK$2000,_xlfn.AGGREGATE(15,6,(ROW(BK$11:BK$2000)-ROW(BK$11)+1)/($AU$11:$AU$2000=$DY$8),ROWS(EO$11:EO470))),"")</f>
        <v/>
      </c>
      <c r="EP470" s="26" t="str">
        <f>IFERROR(INDEX(BL$11:BL$2000,_xlfn.AGGREGATE(15,6,(ROW(BL$11:BL$2000)-ROW(BL$11)+1)/($AU$11:$AU$2000=$DY$8),ROWS(EP$11:EP470))),"")</f>
        <v/>
      </c>
      <c r="EQ470" s="26" t="str">
        <f>IFERROR(INDEX(BM$11:BM$2000,_xlfn.AGGREGATE(15,6,(ROW(BM$11:BM$2000)-ROW(BM$11)+1)/($AU$11:$AU$2000=$DY$8),ROWS(EQ$11:EQ470))),"")</f>
        <v/>
      </c>
      <c r="ER470" s="26" t="str">
        <f>IFERROR(INDEX(BN$11:BN$2000,_xlfn.AGGREGATE(15,6,(ROW(BN$11:BN$2000)-ROW(BN$11)+1)/($AU$11:$AU$2000=$DY$8),ROWS(ER$11:ER470))),"")</f>
        <v/>
      </c>
      <c r="ES470" s="26" t="str">
        <f>IFERROR(INDEX(BO$11:BO$2000,_xlfn.AGGREGATE(15,6,(ROW(BO$11:BO$2000)-ROW(BO$11)+1)/($AU$11:$AU$2000=$DY$8),ROWS(ES$11:ES470))),"")</f>
        <v/>
      </c>
      <c r="ET470" s="63" t="str">
        <f>IFERROR(INDEX(BP$11:BP$2000,_xlfn.AGGREGATE(15,6,(ROW(BP$11:BP$2000)-ROW(BP$11)+1)/($AU$11:$AU$2000=$DY$8),ROWS(ET$11:ET470))),"")</f>
        <v/>
      </c>
      <c r="EU470" s="25"/>
    </row>
    <row r="471" spans="14:151" x14ac:dyDescent="0.3">
      <c r="N471" s="2"/>
      <c r="O471" s="25"/>
      <c r="P471" s="25"/>
      <c r="Q471" s="25"/>
      <c r="R471" s="25"/>
      <c r="S471" s="25"/>
      <c r="T471" s="25"/>
      <c r="U471" s="25"/>
      <c r="V471" s="2"/>
      <c r="W471" s="2"/>
      <c r="X471" s="2"/>
      <c r="Y471" s="25"/>
      <c r="Z471" s="25"/>
      <c r="AA471" s="25"/>
      <c r="AB471" s="2"/>
      <c r="AC471" s="25"/>
      <c r="AD471" s="25"/>
      <c r="AE471" s="25"/>
      <c r="AF471" s="25"/>
      <c r="AG471" s="25"/>
      <c r="AH471" s="25"/>
      <c r="AI471" s="25"/>
      <c r="AJ471" s="25"/>
      <c r="AK471" s="25"/>
      <c r="AL471" s="25"/>
      <c r="AM471" s="25"/>
      <c r="AN471" s="25"/>
      <c r="AO471" s="25"/>
      <c r="AP471" s="25"/>
      <c r="AQ471" s="25"/>
      <c r="AR471" s="142"/>
      <c r="AS471">
        <v>11</v>
      </c>
      <c r="AT471" s="25" t="s">
        <v>122</v>
      </c>
      <c r="AU471" s="4" t="str">
        <f t="shared" si="582"/>
        <v>FAIL</v>
      </c>
      <c r="AV471" s="25">
        <v>1</v>
      </c>
      <c r="AW471" s="25">
        <v>1</v>
      </c>
      <c r="AX471" s="26">
        <v>2</v>
      </c>
      <c r="AY471" s="26">
        <v>2</v>
      </c>
      <c r="AZ471" s="26">
        <v>2</v>
      </c>
      <c r="BA471" s="26">
        <v>1</v>
      </c>
      <c r="BB471" s="26">
        <v>1</v>
      </c>
      <c r="BC471" s="25"/>
      <c r="BD471" s="25">
        <f t="shared" si="583"/>
        <v>235</v>
      </c>
      <c r="BE471" s="25">
        <f t="shared" si="583"/>
        <v>246</v>
      </c>
      <c r="BF471" s="25">
        <f t="shared" si="583"/>
        <v>257</v>
      </c>
      <c r="BG471" s="30">
        <f t="shared" si="599"/>
        <v>5.5</v>
      </c>
      <c r="BH471" s="25"/>
      <c r="BI471" s="138">
        <f t="shared" si="600"/>
        <v>235</v>
      </c>
      <c r="BJ471" s="138">
        <f t="shared" si="601"/>
        <v>470</v>
      </c>
      <c r="BK471" s="138">
        <f t="shared" si="602"/>
        <v>716</v>
      </c>
      <c r="BL471" s="138">
        <f t="shared" si="603"/>
        <v>962</v>
      </c>
      <c r="BM471" s="138">
        <f t="shared" si="604"/>
        <v>1208</v>
      </c>
      <c r="BN471" s="138">
        <f t="shared" si="605"/>
        <v>1443</v>
      </c>
      <c r="BO471" s="138">
        <f t="shared" si="606"/>
        <v>1678</v>
      </c>
      <c r="BP471" s="138">
        <f t="shared" si="607"/>
        <v>0</v>
      </c>
      <c r="BQ471" s="25"/>
      <c r="BR471" s="26" t="str">
        <f t="shared" si="608"/>
        <v>no</v>
      </c>
      <c r="BS471" s="26" t="str">
        <f t="shared" si="609"/>
        <v>Int</v>
      </c>
      <c r="BT471" s="25"/>
      <c r="BU471" s="25"/>
      <c r="BV471" s="1">
        <f t="shared" ref="BV471:CE480" si="610">IF(BV$3=0,0,IF(AND(ABS($BI471-BV$3)&gt;PostVertTotTol,ABS($BJ471-BV$3)&gt;PostVertTotTol,ABS($BK471-BV$3)&gt;PostVertTotTol,ABS($BL471-BV$3)&gt;PostVertTotTol,ABS($BM471-BV$3)&gt;PostVertTotTol,ABS($BN471-BV$3)&gt;PostVertTotTol,ABS($BO471-BV$3)&gt;PostVertTotTol,ABS($BP471-BV$3)&gt;PostVertTotTol),0,1))</f>
        <v>0</v>
      </c>
      <c r="BW471" s="1">
        <f t="shared" si="610"/>
        <v>0</v>
      </c>
      <c r="BX471" s="1">
        <f t="shared" si="610"/>
        <v>0</v>
      </c>
      <c r="BY471" s="1">
        <f t="shared" si="610"/>
        <v>0</v>
      </c>
      <c r="BZ471" s="1">
        <f t="shared" si="610"/>
        <v>0</v>
      </c>
      <c r="CA471" s="1">
        <f t="shared" si="610"/>
        <v>0</v>
      </c>
      <c r="CB471" s="1">
        <f t="shared" si="610"/>
        <v>0</v>
      </c>
      <c r="CC471" s="1">
        <f t="shared" si="610"/>
        <v>0</v>
      </c>
      <c r="CD471" s="1">
        <f t="shared" si="610"/>
        <v>0</v>
      </c>
      <c r="CE471" s="1">
        <f t="shared" si="610"/>
        <v>0</v>
      </c>
      <c r="CF471" s="1">
        <f t="shared" ref="CF471:CO480" si="611">IF(CF$3=0,0,IF(AND(ABS($BI471-CF$3)&gt;PostVertTotTol,ABS($BJ471-CF$3)&gt;PostVertTotTol,ABS($BK471-CF$3)&gt;PostVertTotTol,ABS($BL471-CF$3)&gt;PostVertTotTol,ABS($BM471-CF$3)&gt;PostVertTotTol,ABS($BN471-CF$3)&gt;PostVertTotTol,ABS($BO471-CF$3)&gt;PostVertTotTol,ABS($BP471-CF$3)&gt;PostVertTotTol),0,1))</f>
        <v>0</v>
      </c>
      <c r="CG471" s="1">
        <f t="shared" si="611"/>
        <v>0</v>
      </c>
      <c r="CH471" s="1">
        <f t="shared" si="611"/>
        <v>0</v>
      </c>
      <c r="CI471" s="1">
        <f t="shared" si="611"/>
        <v>0</v>
      </c>
      <c r="CJ471" s="1">
        <f t="shared" si="611"/>
        <v>0</v>
      </c>
      <c r="CK471" s="1">
        <f t="shared" si="611"/>
        <v>0</v>
      </c>
      <c r="CL471" s="1">
        <f t="shared" si="611"/>
        <v>0</v>
      </c>
      <c r="CM471" s="1">
        <f t="shared" si="611"/>
        <v>0</v>
      </c>
      <c r="CN471" s="1">
        <f t="shared" si="611"/>
        <v>0</v>
      </c>
      <c r="CO471" s="1">
        <f t="shared" si="611"/>
        <v>0</v>
      </c>
      <c r="CP471" s="1">
        <f t="shared" ref="CP471:CY480" si="612">IF(CP$3=0,0,IF(AND(ABS($BI471-CP$3)&gt;PostVertTotTol,ABS($BJ471-CP$3)&gt;PostVertTotTol,ABS($BK471-CP$3)&gt;PostVertTotTol,ABS($BL471-CP$3)&gt;PostVertTotTol,ABS($BM471-CP$3)&gt;PostVertTotTol,ABS($BN471-CP$3)&gt;PostVertTotTol,ABS($BO471-CP$3)&gt;PostVertTotTol,ABS($BP471-CP$3)&gt;PostVertTotTol),0,1))</f>
        <v>0</v>
      </c>
      <c r="CQ471" s="1">
        <f t="shared" si="612"/>
        <v>0</v>
      </c>
      <c r="CR471" s="1">
        <f t="shared" si="612"/>
        <v>0</v>
      </c>
      <c r="CS471" s="1">
        <f t="shared" si="612"/>
        <v>0</v>
      </c>
      <c r="CT471" s="1">
        <f t="shared" si="612"/>
        <v>1</v>
      </c>
      <c r="CU471" s="1">
        <f t="shared" si="612"/>
        <v>0</v>
      </c>
      <c r="CV471" s="1">
        <f t="shared" si="612"/>
        <v>0</v>
      </c>
      <c r="CW471" s="1">
        <f t="shared" si="612"/>
        <v>0</v>
      </c>
      <c r="CX471" s="1">
        <f t="shared" si="612"/>
        <v>0</v>
      </c>
      <c r="CY471" s="1">
        <f t="shared" si="612"/>
        <v>0</v>
      </c>
      <c r="CZ471" s="1">
        <f t="shared" ref="CZ471:DI480" si="613">IF(CZ$3=0,0,IF(AND(ABS($BI471-CZ$3)&gt;PostVertTotTol,ABS($BJ471-CZ$3)&gt;PostVertTotTol,ABS($BK471-CZ$3)&gt;PostVertTotTol,ABS($BL471-CZ$3)&gt;PostVertTotTol,ABS($BM471-CZ$3)&gt;PostVertTotTol,ABS($BN471-CZ$3)&gt;PostVertTotTol,ABS($BO471-CZ$3)&gt;PostVertTotTol,ABS($BP471-CZ$3)&gt;PostVertTotTol),0,1))</f>
        <v>1</v>
      </c>
      <c r="DA471" s="1">
        <f t="shared" si="613"/>
        <v>0</v>
      </c>
      <c r="DB471" s="1">
        <f t="shared" si="613"/>
        <v>0</v>
      </c>
      <c r="DC471" s="1">
        <f t="shared" si="613"/>
        <v>0</v>
      </c>
      <c r="DD471" s="1">
        <f t="shared" si="613"/>
        <v>0</v>
      </c>
      <c r="DE471" s="1">
        <f t="shared" si="613"/>
        <v>0</v>
      </c>
      <c r="DF471" s="1">
        <f t="shared" si="613"/>
        <v>1</v>
      </c>
      <c r="DG471" s="1">
        <f t="shared" si="613"/>
        <v>0</v>
      </c>
      <c r="DH471" s="1">
        <f t="shared" si="613"/>
        <v>0</v>
      </c>
      <c r="DI471" s="1">
        <f t="shared" si="613"/>
        <v>0</v>
      </c>
      <c r="DJ471" s="1">
        <f t="shared" ref="DJ471:DO480" si="614">IF(DJ$3=0,0,IF(AND(ABS($BI471-DJ$3)&gt;PostVertTotTol,ABS($BJ471-DJ$3)&gt;PostVertTotTol,ABS($BK471-DJ$3)&gt;PostVertTotTol,ABS($BL471-DJ$3)&gt;PostVertTotTol,ABS($BM471-DJ$3)&gt;PostVertTotTol,ABS($BN471-DJ$3)&gt;PostVertTotTol,ABS($BO471-DJ$3)&gt;PostVertTotTol,ABS($BP471-DJ$3)&gt;PostVertTotTol),0,1))</f>
        <v>0</v>
      </c>
      <c r="DK471" s="1">
        <f t="shared" si="614"/>
        <v>0</v>
      </c>
      <c r="DL471" s="1">
        <f t="shared" si="614"/>
        <v>1</v>
      </c>
      <c r="DM471" s="1">
        <f t="shared" si="614"/>
        <v>0</v>
      </c>
      <c r="DN471" s="1">
        <f t="shared" si="614"/>
        <v>0</v>
      </c>
      <c r="DO471" s="1">
        <f t="shared" si="614"/>
        <v>0</v>
      </c>
      <c r="DP471" s="25"/>
      <c r="DS471" s="26"/>
      <c r="DT471" s="26"/>
      <c r="DU471" s="142"/>
      <c r="DV471" s="26"/>
      <c r="DW471" s="48">
        <v>458</v>
      </c>
      <c r="DX471" s="26" t="str">
        <f>IFERROR(INDEX(AT$11:AT$2000,_xlfn.AGGREGATE(15,6,(ROW(AT$11:AT$2000)-ROW(AT$11)+1)/($AU$11:$AU$2000=$DY$8),ROWS(DX$11:DX471))),"")</f>
        <v/>
      </c>
      <c r="DY471" s="4" t="str">
        <f>IFERROR(INDEX(AU$11:AU$2000,_xlfn.AGGREGATE(15,6,(ROW(AU$11:AU$2000)-ROW(AU$11)+1)/($AU$11:$AU$2000=$DY$8),ROWS(DY$11:DY471))),"")</f>
        <v/>
      </c>
      <c r="DZ471" s="26" t="str">
        <f>IFERROR(INDEX(AV$11:AV$2000,_xlfn.AGGREGATE(15,6,(ROW(AV$11:AV$2000)-ROW(AV$11)+1)/($AU$11:$AU$2000=$DY$8),ROWS(DZ$11:DZ471))),"")</f>
        <v/>
      </c>
      <c r="EA471" s="26" t="str">
        <f>IFERROR(INDEX(AW$11:AW$2000,_xlfn.AGGREGATE(15,6,(ROW(AW$11:AW$2000)-ROW(AW$11)+1)/($AU$11:$AU$2000=$DY$8),ROWS(EA$11:EA471))),"")</f>
        <v/>
      </c>
      <c r="EB471" s="26" t="str">
        <f>IFERROR(INDEX(AX$11:AX$2000,_xlfn.AGGREGATE(15,6,(ROW(AX$11:AX$2000)-ROW(AX$11)+1)/($AU$11:$AU$2000=$DY$8),ROWS(EB$11:EB471))),"")</f>
        <v/>
      </c>
      <c r="EC471" s="26" t="str">
        <f>IFERROR(INDEX(AY$11:AY$2000,_xlfn.AGGREGATE(15,6,(ROW(AY$11:AY$2000)-ROW(AY$11)+1)/($AU$11:$AU$2000=$DY$8),ROWS(EC$11:EC471))),"")</f>
        <v/>
      </c>
      <c r="ED471" s="26" t="str">
        <f>IFERROR(INDEX(AZ$11:AZ$2000,_xlfn.AGGREGATE(15,6,(ROW(AZ$11:AZ$2000)-ROW(AZ$11)+1)/($AU$11:$AU$2000=$DY$8),ROWS(ED$11:ED471))),"")</f>
        <v/>
      </c>
      <c r="EE471" s="26" t="str">
        <f>IFERROR(INDEX(BA$11:BA$2000,_xlfn.AGGREGATE(15,6,(ROW(BA$11:BA$2000)-ROW(BA$11)+1)/($AU$11:$AU$2000=$DY$8),ROWS(EE$11:EE471))),"")</f>
        <v/>
      </c>
      <c r="EF471" s="26" t="str">
        <f>IFERROR(INDEX(BB$11:BB$2000,_xlfn.AGGREGATE(15,6,(ROW(BB$11:BB$2000)-ROW(BB$11)+1)/($AU$11:$AU$2000=$DY$8),ROWS(EF$11:EF471))),"")</f>
        <v/>
      </c>
      <c r="EG471" s="26" t="str">
        <f>IFERROR(INDEX(BC$11:BC$2000,_xlfn.AGGREGATE(15,6,(ROW(BC$11:BC$2000)-ROW(BC$11)+1)/($AU$11:$AU$2000=$DY$8),ROWS(EG$11:EG471))),"")</f>
        <v/>
      </c>
      <c r="EH471" s="26" t="str">
        <f>IFERROR(INDEX(BD$11:BD$2000,_xlfn.AGGREGATE(15,6,(ROW(BD$11:BD$2000)-ROW(BD$11)+1)/($AU$11:$AU$2000=$DY$8),ROWS(EH$11:EH471))),"")</f>
        <v/>
      </c>
      <c r="EI471" s="26" t="str">
        <f>IFERROR(INDEX(BE$11:BE$2000,_xlfn.AGGREGATE(15,6,(ROW(BE$11:BE$2000)-ROW(BE$11)+1)/($AU$11:$AU$2000=$DY$8),ROWS(EI$11:EI471))),"")</f>
        <v/>
      </c>
      <c r="EJ471" s="26" t="str">
        <f>IFERROR(INDEX(BF$11:BF$2000,_xlfn.AGGREGATE(15,6,(ROW(BF$11:BF$2000)-ROW(BF$11)+1)/($AU$11:$AU$2000=$DY$8),ROWS(EJ$11:EJ471))),"")</f>
        <v/>
      </c>
      <c r="EK471" s="26" t="str">
        <f>IFERROR(INDEX(BG$11:BG$2000,_xlfn.AGGREGATE(15,6,(ROW(BG$11:BG$2000)-ROW(BG$11)+1)/($AU$11:$AU$2000=$DY$8),ROWS(EK$11:EK471))),"")</f>
        <v/>
      </c>
      <c r="EL471" s="26" t="str">
        <f>IFERROR(INDEX(BH$11:BH$2000,_xlfn.AGGREGATE(15,6,(ROW(BH$11:BH$2000)-ROW(BH$11)+1)/($AU$11:$AU$2000=$DY$8),ROWS(EL$11:EL471))),"")</f>
        <v/>
      </c>
      <c r="EM471" s="26" t="str">
        <f>IFERROR(INDEX(BI$11:BI$2000,_xlfn.AGGREGATE(15,6,(ROW(BI$11:BI$2000)-ROW(BI$11)+1)/($AU$11:$AU$2000=$DY$8),ROWS(EM$11:EM471))),"")</f>
        <v/>
      </c>
      <c r="EN471" s="26" t="str">
        <f>IFERROR(INDEX(BJ$11:BJ$2000,_xlfn.AGGREGATE(15,6,(ROW(BJ$11:BJ$2000)-ROW(BJ$11)+1)/($AU$11:$AU$2000=$DY$8),ROWS(EN$11:EN471))),"")</f>
        <v/>
      </c>
      <c r="EO471" s="26" t="str">
        <f>IFERROR(INDEX(BK$11:BK$2000,_xlfn.AGGREGATE(15,6,(ROW(BK$11:BK$2000)-ROW(BK$11)+1)/($AU$11:$AU$2000=$DY$8),ROWS(EO$11:EO471))),"")</f>
        <v/>
      </c>
      <c r="EP471" s="26" t="str">
        <f>IFERROR(INDEX(BL$11:BL$2000,_xlfn.AGGREGATE(15,6,(ROW(BL$11:BL$2000)-ROW(BL$11)+1)/($AU$11:$AU$2000=$DY$8),ROWS(EP$11:EP471))),"")</f>
        <v/>
      </c>
      <c r="EQ471" s="26" t="str">
        <f>IFERROR(INDEX(BM$11:BM$2000,_xlfn.AGGREGATE(15,6,(ROW(BM$11:BM$2000)-ROW(BM$11)+1)/($AU$11:$AU$2000=$DY$8),ROWS(EQ$11:EQ471))),"")</f>
        <v/>
      </c>
      <c r="ER471" s="26" t="str">
        <f>IFERROR(INDEX(BN$11:BN$2000,_xlfn.AGGREGATE(15,6,(ROW(BN$11:BN$2000)-ROW(BN$11)+1)/($AU$11:$AU$2000=$DY$8),ROWS(ER$11:ER471))),"")</f>
        <v/>
      </c>
      <c r="ES471" s="26" t="str">
        <f>IFERROR(INDEX(BO$11:BO$2000,_xlfn.AGGREGATE(15,6,(ROW(BO$11:BO$2000)-ROW(BO$11)+1)/($AU$11:$AU$2000=$DY$8),ROWS(ES$11:ES471))),"")</f>
        <v/>
      </c>
      <c r="ET471" s="63" t="str">
        <f>IFERROR(INDEX(BP$11:BP$2000,_xlfn.AGGREGATE(15,6,(ROW(BP$11:BP$2000)-ROW(BP$11)+1)/($AU$11:$AU$2000=$DY$8),ROWS(ET$11:ET471))),"")</f>
        <v/>
      </c>
      <c r="EU471" s="25"/>
    </row>
    <row r="472" spans="14:151" x14ac:dyDescent="0.3">
      <c r="N472" s="2"/>
      <c r="O472" s="25"/>
      <c r="P472" s="25"/>
      <c r="Q472" s="25"/>
      <c r="R472" s="25"/>
      <c r="S472" s="25"/>
      <c r="T472" s="25"/>
      <c r="U472" s="25"/>
      <c r="V472" s="2"/>
      <c r="W472" s="2"/>
      <c r="X472" s="2"/>
      <c r="Y472" s="25"/>
      <c r="Z472" s="25"/>
      <c r="AA472" s="25"/>
      <c r="AB472" s="2"/>
      <c r="AC472" s="25"/>
      <c r="AD472" s="25"/>
      <c r="AE472" s="25"/>
      <c r="AF472" s="25"/>
      <c r="AG472" s="25"/>
      <c r="AH472" s="25"/>
      <c r="AI472" s="25"/>
      <c r="AJ472" s="25"/>
      <c r="AK472" s="25"/>
      <c r="AL472" s="25"/>
      <c r="AM472" s="25"/>
      <c r="AN472" s="25"/>
      <c r="AO472" s="25"/>
      <c r="AP472" s="25"/>
      <c r="AQ472" s="25"/>
      <c r="AR472" s="142"/>
      <c r="AS472">
        <v>12</v>
      </c>
      <c r="AT472" s="25" t="s">
        <v>122</v>
      </c>
      <c r="AU472" s="4" t="str">
        <f t="shared" si="582"/>
        <v>FAIL</v>
      </c>
      <c r="AV472" s="25">
        <v>1</v>
      </c>
      <c r="AW472" s="25">
        <v>1</v>
      </c>
      <c r="AX472" s="26">
        <v>2</v>
      </c>
      <c r="AY472" s="26">
        <v>2</v>
      </c>
      <c r="AZ472" s="26">
        <v>2</v>
      </c>
      <c r="BA472" s="26">
        <v>1</v>
      </c>
      <c r="BB472" s="26">
        <v>1</v>
      </c>
      <c r="BC472" s="25"/>
      <c r="BD472" s="25">
        <f t="shared" si="583"/>
        <v>234</v>
      </c>
      <c r="BE472" s="25">
        <f t="shared" si="583"/>
        <v>246</v>
      </c>
      <c r="BF472" s="25">
        <f t="shared" si="583"/>
        <v>258</v>
      </c>
      <c r="BG472" s="30">
        <f t="shared" si="599"/>
        <v>6</v>
      </c>
      <c r="BH472" s="25"/>
      <c r="BI472" s="138">
        <f t="shared" si="600"/>
        <v>234</v>
      </c>
      <c r="BJ472" s="138">
        <f t="shared" si="601"/>
        <v>468</v>
      </c>
      <c r="BK472" s="138">
        <f t="shared" si="602"/>
        <v>714</v>
      </c>
      <c r="BL472" s="138">
        <f t="shared" si="603"/>
        <v>960</v>
      </c>
      <c r="BM472" s="138">
        <f t="shared" si="604"/>
        <v>1206</v>
      </c>
      <c r="BN472" s="138">
        <f t="shared" si="605"/>
        <v>1440</v>
      </c>
      <c r="BO472" s="138">
        <f t="shared" si="606"/>
        <v>1674</v>
      </c>
      <c r="BP472" s="138">
        <f t="shared" si="607"/>
        <v>0</v>
      </c>
      <c r="BQ472" s="25"/>
      <c r="BR472" s="26" t="str">
        <f t="shared" si="608"/>
        <v>no</v>
      </c>
      <c r="BS472" s="26" t="str">
        <f t="shared" si="609"/>
        <v>Int</v>
      </c>
      <c r="BT472" s="25"/>
      <c r="BU472" s="25"/>
      <c r="BV472" s="1">
        <f t="shared" si="610"/>
        <v>0</v>
      </c>
      <c r="BW472" s="1">
        <f t="shared" si="610"/>
        <v>0</v>
      </c>
      <c r="BX472" s="1">
        <f t="shared" si="610"/>
        <v>0</v>
      </c>
      <c r="BY472" s="1">
        <f t="shared" si="610"/>
        <v>0</v>
      </c>
      <c r="BZ472" s="1">
        <f t="shared" si="610"/>
        <v>0</v>
      </c>
      <c r="CA472" s="1">
        <f t="shared" si="610"/>
        <v>0</v>
      </c>
      <c r="CB472" s="1">
        <f t="shared" si="610"/>
        <v>0</v>
      </c>
      <c r="CC472" s="1">
        <f t="shared" si="610"/>
        <v>0</v>
      </c>
      <c r="CD472" s="1">
        <f t="shared" si="610"/>
        <v>0</v>
      </c>
      <c r="CE472" s="1">
        <f t="shared" si="610"/>
        <v>0</v>
      </c>
      <c r="CF472" s="1">
        <f t="shared" si="611"/>
        <v>0</v>
      </c>
      <c r="CG472" s="1">
        <f t="shared" si="611"/>
        <v>0</v>
      </c>
      <c r="CH472" s="1">
        <f t="shared" si="611"/>
        <v>0</v>
      </c>
      <c r="CI472" s="1">
        <f t="shared" si="611"/>
        <v>0</v>
      </c>
      <c r="CJ472" s="1">
        <f t="shared" si="611"/>
        <v>0</v>
      </c>
      <c r="CK472" s="1">
        <f t="shared" si="611"/>
        <v>0</v>
      </c>
      <c r="CL472" s="1">
        <f t="shared" si="611"/>
        <v>0</v>
      </c>
      <c r="CM472" s="1">
        <f t="shared" si="611"/>
        <v>0</v>
      </c>
      <c r="CN472" s="1">
        <f t="shared" si="611"/>
        <v>0</v>
      </c>
      <c r="CO472" s="1">
        <f t="shared" si="611"/>
        <v>0</v>
      </c>
      <c r="CP472" s="1">
        <f t="shared" si="612"/>
        <v>0</v>
      </c>
      <c r="CQ472" s="1">
        <f t="shared" si="612"/>
        <v>0</v>
      </c>
      <c r="CR472" s="1">
        <f t="shared" si="612"/>
        <v>0</v>
      </c>
      <c r="CS472" s="1">
        <f t="shared" si="612"/>
        <v>0</v>
      </c>
      <c r="CT472" s="1">
        <f t="shared" si="612"/>
        <v>1</v>
      </c>
      <c r="CU472" s="1">
        <f t="shared" si="612"/>
        <v>0</v>
      </c>
      <c r="CV472" s="1">
        <f t="shared" si="612"/>
        <v>0</v>
      </c>
      <c r="CW472" s="1">
        <f t="shared" si="612"/>
        <v>0</v>
      </c>
      <c r="CX472" s="1">
        <f t="shared" si="612"/>
        <v>0</v>
      </c>
      <c r="CY472" s="1">
        <f t="shared" si="612"/>
        <v>0</v>
      </c>
      <c r="CZ472" s="1">
        <f t="shared" si="613"/>
        <v>1</v>
      </c>
      <c r="DA472" s="1">
        <f t="shared" si="613"/>
        <v>0</v>
      </c>
      <c r="DB472" s="1">
        <f t="shared" si="613"/>
        <v>0</v>
      </c>
      <c r="DC472" s="1">
        <f t="shared" si="613"/>
        <v>0</v>
      </c>
      <c r="DD472" s="1">
        <f t="shared" si="613"/>
        <v>0</v>
      </c>
      <c r="DE472" s="1">
        <f t="shared" si="613"/>
        <v>0</v>
      </c>
      <c r="DF472" s="1">
        <f t="shared" si="613"/>
        <v>1</v>
      </c>
      <c r="DG472" s="1">
        <f t="shared" si="613"/>
        <v>0</v>
      </c>
      <c r="DH472" s="1">
        <f t="shared" si="613"/>
        <v>0</v>
      </c>
      <c r="DI472" s="1">
        <f t="shared" si="613"/>
        <v>0</v>
      </c>
      <c r="DJ472" s="1">
        <f t="shared" si="614"/>
        <v>0</v>
      </c>
      <c r="DK472" s="1">
        <f t="shared" si="614"/>
        <v>0</v>
      </c>
      <c r="DL472" s="1">
        <f t="shared" si="614"/>
        <v>0</v>
      </c>
      <c r="DM472" s="1">
        <f t="shared" si="614"/>
        <v>0</v>
      </c>
      <c r="DN472" s="1">
        <f t="shared" si="614"/>
        <v>0</v>
      </c>
      <c r="DO472" s="1">
        <f t="shared" si="614"/>
        <v>0</v>
      </c>
      <c r="DP472" s="25"/>
      <c r="DS472" s="26"/>
      <c r="DT472" s="26"/>
      <c r="DU472" s="142"/>
      <c r="DV472" s="26"/>
      <c r="DW472" s="48">
        <v>459</v>
      </c>
      <c r="DX472" s="26" t="str">
        <f>IFERROR(INDEX(AT$11:AT$2000,_xlfn.AGGREGATE(15,6,(ROW(AT$11:AT$2000)-ROW(AT$11)+1)/($AU$11:$AU$2000=$DY$8),ROWS(DX$11:DX472))),"")</f>
        <v/>
      </c>
      <c r="DY472" s="4" t="str">
        <f>IFERROR(INDEX(AU$11:AU$2000,_xlfn.AGGREGATE(15,6,(ROW(AU$11:AU$2000)-ROW(AU$11)+1)/($AU$11:$AU$2000=$DY$8),ROWS(DY$11:DY472))),"")</f>
        <v/>
      </c>
      <c r="DZ472" s="26" t="str">
        <f>IFERROR(INDEX(AV$11:AV$2000,_xlfn.AGGREGATE(15,6,(ROW(AV$11:AV$2000)-ROW(AV$11)+1)/($AU$11:$AU$2000=$DY$8),ROWS(DZ$11:DZ472))),"")</f>
        <v/>
      </c>
      <c r="EA472" s="26" t="str">
        <f>IFERROR(INDEX(AW$11:AW$2000,_xlfn.AGGREGATE(15,6,(ROW(AW$11:AW$2000)-ROW(AW$11)+1)/($AU$11:$AU$2000=$DY$8),ROWS(EA$11:EA472))),"")</f>
        <v/>
      </c>
      <c r="EB472" s="26" t="str">
        <f>IFERROR(INDEX(AX$11:AX$2000,_xlfn.AGGREGATE(15,6,(ROW(AX$11:AX$2000)-ROW(AX$11)+1)/($AU$11:$AU$2000=$DY$8),ROWS(EB$11:EB472))),"")</f>
        <v/>
      </c>
      <c r="EC472" s="26" t="str">
        <f>IFERROR(INDEX(AY$11:AY$2000,_xlfn.AGGREGATE(15,6,(ROW(AY$11:AY$2000)-ROW(AY$11)+1)/($AU$11:$AU$2000=$DY$8),ROWS(EC$11:EC472))),"")</f>
        <v/>
      </c>
      <c r="ED472" s="26" t="str">
        <f>IFERROR(INDEX(AZ$11:AZ$2000,_xlfn.AGGREGATE(15,6,(ROW(AZ$11:AZ$2000)-ROW(AZ$11)+1)/($AU$11:$AU$2000=$DY$8),ROWS(ED$11:ED472))),"")</f>
        <v/>
      </c>
      <c r="EE472" s="26" t="str">
        <f>IFERROR(INDEX(BA$11:BA$2000,_xlfn.AGGREGATE(15,6,(ROW(BA$11:BA$2000)-ROW(BA$11)+1)/($AU$11:$AU$2000=$DY$8),ROWS(EE$11:EE472))),"")</f>
        <v/>
      </c>
      <c r="EF472" s="26" t="str">
        <f>IFERROR(INDEX(BB$11:BB$2000,_xlfn.AGGREGATE(15,6,(ROW(BB$11:BB$2000)-ROW(BB$11)+1)/($AU$11:$AU$2000=$DY$8),ROWS(EF$11:EF472))),"")</f>
        <v/>
      </c>
      <c r="EG472" s="26" t="str">
        <f>IFERROR(INDEX(BC$11:BC$2000,_xlfn.AGGREGATE(15,6,(ROW(BC$11:BC$2000)-ROW(BC$11)+1)/($AU$11:$AU$2000=$DY$8),ROWS(EG$11:EG472))),"")</f>
        <v/>
      </c>
      <c r="EH472" s="26" t="str">
        <f>IFERROR(INDEX(BD$11:BD$2000,_xlfn.AGGREGATE(15,6,(ROW(BD$11:BD$2000)-ROW(BD$11)+1)/($AU$11:$AU$2000=$DY$8),ROWS(EH$11:EH472))),"")</f>
        <v/>
      </c>
      <c r="EI472" s="26" t="str">
        <f>IFERROR(INDEX(BE$11:BE$2000,_xlfn.AGGREGATE(15,6,(ROW(BE$11:BE$2000)-ROW(BE$11)+1)/($AU$11:$AU$2000=$DY$8),ROWS(EI$11:EI472))),"")</f>
        <v/>
      </c>
      <c r="EJ472" s="26" t="str">
        <f>IFERROR(INDEX(BF$11:BF$2000,_xlfn.AGGREGATE(15,6,(ROW(BF$11:BF$2000)-ROW(BF$11)+1)/($AU$11:$AU$2000=$DY$8),ROWS(EJ$11:EJ472))),"")</f>
        <v/>
      </c>
      <c r="EK472" s="26" t="str">
        <f>IFERROR(INDEX(BG$11:BG$2000,_xlfn.AGGREGATE(15,6,(ROW(BG$11:BG$2000)-ROW(BG$11)+1)/($AU$11:$AU$2000=$DY$8),ROWS(EK$11:EK472))),"")</f>
        <v/>
      </c>
      <c r="EL472" s="26" t="str">
        <f>IFERROR(INDEX(BH$11:BH$2000,_xlfn.AGGREGATE(15,6,(ROW(BH$11:BH$2000)-ROW(BH$11)+1)/($AU$11:$AU$2000=$DY$8),ROWS(EL$11:EL472))),"")</f>
        <v/>
      </c>
      <c r="EM472" s="26" t="str">
        <f>IFERROR(INDEX(BI$11:BI$2000,_xlfn.AGGREGATE(15,6,(ROW(BI$11:BI$2000)-ROW(BI$11)+1)/($AU$11:$AU$2000=$DY$8),ROWS(EM$11:EM472))),"")</f>
        <v/>
      </c>
      <c r="EN472" s="26" t="str">
        <f>IFERROR(INDEX(BJ$11:BJ$2000,_xlfn.AGGREGATE(15,6,(ROW(BJ$11:BJ$2000)-ROW(BJ$11)+1)/($AU$11:$AU$2000=$DY$8),ROWS(EN$11:EN472))),"")</f>
        <v/>
      </c>
      <c r="EO472" s="26" t="str">
        <f>IFERROR(INDEX(BK$11:BK$2000,_xlfn.AGGREGATE(15,6,(ROW(BK$11:BK$2000)-ROW(BK$11)+1)/($AU$11:$AU$2000=$DY$8),ROWS(EO$11:EO472))),"")</f>
        <v/>
      </c>
      <c r="EP472" s="26" t="str">
        <f>IFERROR(INDEX(BL$11:BL$2000,_xlfn.AGGREGATE(15,6,(ROW(BL$11:BL$2000)-ROW(BL$11)+1)/($AU$11:$AU$2000=$DY$8),ROWS(EP$11:EP472))),"")</f>
        <v/>
      </c>
      <c r="EQ472" s="26" t="str">
        <f>IFERROR(INDEX(BM$11:BM$2000,_xlfn.AGGREGATE(15,6,(ROW(BM$11:BM$2000)-ROW(BM$11)+1)/($AU$11:$AU$2000=$DY$8),ROWS(EQ$11:EQ472))),"")</f>
        <v/>
      </c>
      <c r="ER472" s="26" t="str">
        <f>IFERROR(INDEX(BN$11:BN$2000,_xlfn.AGGREGATE(15,6,(ROW(BN$11:BN$2000)-ROW(BN$11)+1)/($AU$11:$AU$2000=$DY$8),ROWS(ER$11:ER472))),"")</f>
        <v/>
      </c>
      <c r="ES472" s="26" t="str">
        <f>IFERROR(INDEX(BO$11:BO$2000,_xlfn.AGGREGATE(15,6,(ROW(BO$11:BO$2000)-ROW(BO$11)+1)/($AU$11:$AU$2000=$DY$8),ROWS(ES$11:ES472))),"")</f>
        <v/>
      </c>
      <c r="ET472" s="63" t="str">
        <f>IFERROR(INDEX(BP$11:BP$2000,_xlfn.AGGREGATE(15,6,(ROW(BP$11:BP$2000)-ROW(BP$11)+1)/($AU$11:$AU$2000=$DY$8),ROWS(ET$11:ET472))),"")</f>
        <v/>
      </c>
      <c r="EU472" s="25"/>
    </row>
    <row r="473" spans="14:151" x14ac:dyDescent="0.3">
      <c r="N473" s="2"/>
      <c r="O473" s="25"/>
      <c r="P473" s="25"/>
      <c r="Q473" s="25"/>
      <c r="R473" s="25"/>
      <c r="S473" s="25"/>
      <c r="T473" s="25"/>
      <c r="U473" s="25"/>
      <c r="V473" s="2"/>
      <c r="W473" s="2"/>
      <c r="X473" s="2"/>
      <c r="Y473" s="25"/>
      <c r="Z473" s="25"/>
      <c r="AA473" s="25"/>
      <c r="AB473" s="2"/>
      <c r="AC473" s="25"/>
      <c r="AD473" s="25"/>
      <c r="AE473" s="25"/>
      <c r="AF473" s="25"/>
      <c r="AG473" s="25"/>
      <c r="AH473" s="25"/>
      <c r="AI473" s="25"/>
      <c r="AJ473" s="25"/>
      <c r="AK473" s="25"/>
      <c r="AL473" s="25"/>
      <c r="AM473" s="25"/>
      <c r="AN473" s="25"/>
      <c r="AO473" s="25"/>
      <c r="AP473" s="25"/>
      <c r="AQ473" s="25"/>
      <c r="AR473" s="142"/>
      <c r="AS473">
        <v>13</v>
      </c>
      <c r="AT473" s="25" t="s">
        <v>122</v>
      </c>
      <c r="AU473" s="4" t="str">
        <f t="shared" si="582"/>
        <v>FAIL</v>
      </c>
      <c r="AV473" s="25">
        <v>1</v>
      </c>
      <c r="AW473" s="25">
        <v>1</v>
      </c>
      <c r="AX473" s="26">
        <v>2</v>
      </c>
      <c r="AY473" s="26">
        <v>2</v>
      </c>
      <c r="AZ473" s="26">
        <v>2</v>
      </c>
      <c r="BA473" s="26">
        <v>1</v>
      </c>
      <c r="BB473" s="26">
        <v>1</v>
      </c>
      <c r="BC473" s="25"/>
      <c r="BD473" s="25">
        <f t="shared" si="583"/>
        <v>233</v>
      </c>
      <c r="BE473" s="25">
        <f t="shared" si="583"/>
        <v>246</v>
      </c>
      <c r="BF473" s="25">
        <f t="shared" si="583"/>
        <v>259</v>
      </c>
      <c r="BG473" s="30">
        <f t="shared" si="599"/>
        <v>6.5</v>
      </c>
      <c r="BH473" s="25"/>
      <c r="BI473" s="138">
        <f t="shared" si="600"/>
        <v>233</v>
      </c>
      <c r="BJ473" s="138">
        <f t="shared" si="601"/>
        <v>466</v>
      </c>
      <c r="BK473" s="138">
        <f t="shared" si="602"/>
        <v>712</v>
      </c>
      <c r="BL473" s="138">
        <f t="shared" si="603"/>
        <v>958</v>
      </c>
      <c r="BM473" s="138">
        <f t="shared" si="604"/>
        <v>1204</v>
      </c>
      <c r="BN473" s="138">
        <f t="shared" si="605"/>
        <v>1437</v>
      </c>
      <c r="BO473" s="138">
        <f t="shared" si="606"/>
        <v>1670</v>
      </c>
      <c r="BP473" s="138">
        <f t="shared" si="607"/>
        <v>0</v>
      </c>
      <c r="BQ473" s="25"/>
      <c r="BR473" s="26" t="str">
        <f t="shared" si="608"/>
        <v>no</v>
      </c>
      <c r="BS473" s="26" t="str">
        <f t="shared" si="609"/>
        <v>Int</v>
      </c>
      <c r="BT473" s="25"/>
      <c r="BU473" s="25"/>
      <c r="BV473" s="1">
        <f t="shared" si="610"/>
        <v>0</v>
      </c>
      <c r="BW473" s="1">
        <f t="shared" si="610"/>
        <v>0</v>
      </c>
      <c r="BX473" s="1">
        <f t="shared" si="610"/>
        <v>0</v>
      </c>
      <c r="BY473" s="1">
        <f t="shared" si="610"/>
        <v>0</v>
      </c>
      <c r="BZ473" s="1">
        <f t="shared" si="610"/>
        <v>0</v>
      </c>
      <c r="CA473" s="1">
        <f t="shared" si="610"/>
        <v>0</v>
      </c>
      <c r="CB473" s="1">
        <f t="shared" si="610"/>
        <v>0</v>
      </c>
      <c r="CC473" s="1">
        <f t="shared" si="610"/>
        <v>0</v>
      </c>
      <c r="CD473" s="1">
        <f t="shared" si="610"/>
        <v>0</v>
      </c>
      <c r="CE473" s="1">
        <f t="shared" si="610"/>
        <v>0</v>
      </c>
      <c r="CF473" s="1">
        <f t="shared" si="611"/>
        <v>0</v>
      </c>
      <c r="CG473" s="1">
        <f t="shared" si="611"/>
        <v>0</v>
      </c>
      <c r="CH473" s="1">
        <f t="shared" si="611"/>
        <v>0</v>
      </c>
      <c r="CI473" s="1">
        <f t="shared" si="611"/>
        <v>0</v>
      </c>
      <c r="CJ473" s="1">
        <f t="shared" si="611"/>
        <v>0</v>
      </c>
      <c r="CK473" s="1">
        <f t="shared" si="611"/>
        <v>0</v>
      </c>
      <c r="CL473" s="1">
        <f t="shared" si="611"/>
        <v>0</v>
      </c>
      <c r="CM473" s="1">
        <f t="shared" si="611"/>
        <v>0</v>
      </c>
      <c r="CN473" s="1">
        <f t="shared" si="611"/>
        <v>0</v>
      </c>
      <c r="CO473" s="1">
        <f t="shared" si="611"/>
        <v>0</v>
      </c>
      <c r="CP473" s="1">
        <f t="shared" si="612"/>
        <v>0</v>
      </c>
      <c r="CQ473" s="1">
        <f t="shared" si="612"/>
        <v>0</v>
      </c>
      <c r="CR473" s="1">
        <f t="shared" si="612"/>
        <v>0</v>
      </c>
      <c r="CS473" s="1">
        <f t="shared" si="612"/>
        <v>0</v>
      </c>
      <c r="CT473" s="1">
        <f t="shared" si="612"/>
        <v>0</v>
      </c>
      <c r="CU473" s="1">
        <f t="shared" si="612"/>
        <v>0</v>
      </c>
      <c r="CV473" s="1">
        <f t="shared" si="612"/>
        <v>0</v>
      </c>
      <c r="CW473" s="1">
        <f t="shared" si="612"/>
        <v>0</v>
      </c>
      <c r="CX473" s="1">
        <f t="shared" si="612"/>
        <v>0</v>
      </c>
      <c r="CY473" s="1">
        <f t="shared" si="612"/>
        <v>0</v>
      </c>
      <c r="CZ473" s="1">
        <f t="shared" si="613"/>
        <v>1</v>
      </c>
      <c r="DA473" s="1">
        <f t="shared" si="613"/>
        <v>0</v>
      </c>
      <c r="DB473" s="1">
        <f t="shared" si="613"/>
        <v>0</v>
      </c>
      <c r="DC473" s="1">
        <f t="shared" si="613"/>
        <v>0</v>
      </c>
      <c r="DD473" s="1">
        <f t="shared" si="613"/>
        <v>0</v>
      </c>
      <c r="DE473" s="1">
        <f t="shared" si="613"/>
        <v>0</v>
      </c>
      <c r="DF473" s="1">
        <f t="shared" si="613"/>
        <v>1</v>
      </c>
      <c r="DG473" s="1">
        <f t="shared" si="613"/>
        <v>0</v>
      </c>
      <c r="DH473" s="1">
        <f t="shared" si="613"/>
        <v>0</v>
      </c>
      <c r="DI473" s="1">
        <f t="shared" si="613"/>
        <v>0</v>
      </c>
      <c r="DJ473" s="1">
        <f t="shared" si="614"/>
        <v>0</v>
      </c>
      <c r="DK473" s="1">
        <f t="shared" si="614"/>
        <v>0</v>
      </c>
      <c r="DL473" s="1">
        <f t="shared" si="614"/>
        <v>0</v>
      </c>
      <c r="DM473" s="1">
        <f t="shared" si="614"/>
        <v>0</v>
      </c>
      <c r="DN473" s="1">
        <f t="shared" si="614"/>
        <v>0</v>
      </c>
      <c r="DO473" s="1">
        <f t="shared" si="614"/>
        <v>0</v>
      </c>
      <c r="DP473" s="25"/>
      <c r="DS473" s="26"/>
      <c r="DT473" s="26"/>
      <c r="DU473" s="142"/>
      <c r="DV473" s="26"/>
      <c r="DW473" s="48">
        <v>460</v>
      </c>
      <c r="DX473" s="26" t="str">
        <f>IFERROR(INDEX(AT$11:AT$2000,_xlfn.AGGREGATE(15,6,(ROW(AT$11:AT$2000)-ROW(AT$11)+1)/($AU$11:$AU$2000=$DY$8),ROWS(DX$11:DX473))),"")</f>
        <v/>
      </c>
      <c r="DY473" s="4" t="str">
        <f>IFERROR(INDEX(AU$11:AU$2000,_xlfn.AGGREGATE(15,6,(ROW(AU$11:AU$2000)-ROW(AU$11)+1)/($AU$11:$AU$2000=$DY$8),ROWS(DY$11:DY473))),"")</f>
        <v/>
      </c>
      <c r="DZ473" s="26" t="str">
        <f>IFERROR(INDEX(AV$11:AV$2000,_xlfn.AGGREGATE(15,6,(ROW(AV$11:AV$2000)-ROW(AV$11)+1)/($AU$11:$AU$2000=$DY$8),ROWS(DZ$11:DZ473))),"")</f>
        <v/>
      </c>
      <c r="EA473" s="26" t="str">
        <f>IFERROR(INDEX(AW$11:AW$2000,_xlfn.AGGREGATE(15,6,(ROW(AW$11:AW$2000)-ROW(AW$11)+1)/($AU$11:$AU$2000=$DY$8),ROWS(EA$11:EA473))),"")</f>
        <v/>
      </c>
      <c r="EB473" s="26" t="str">
        <f>IFERROR(INDEX(AX$11:AX$2000,_xlfn.AGGREGATE(15,6,(ROW(AX$11:AX$2000)-ROW(AX$11)+1)/($AU$11:$AU$2000=$DY$8),ROWS(EB$11:EB473))),"")</f>
        <v/>
      </c>
      <c r="EC473" s="26" t="str">
        <f>IFERROR(INDEX(AY$11:AY$2000,_xlfn.AGGREGATE(15,6,(ROW(AY$11:AY$2000)-ROW(AY$11)+1)/($AU$11:$AU$2000=$DY$8),ROWS(EC$11:EC473))),"")</f>
        <v/>
      </c>
      <c r="ED473" s="26" t="str">
        <f>IFERROR(INDEX(AZ$11:AZ$2000,_xlfn.AGGREGATE(15,6,(ROW(AZ$11:AZ$2000)-ROW(AZ$11)+1)/($AU$11:$AU$2000=$DY$8),ROWS(ED$11:ED473))),"")</f>
        <v/>
      </c>
      <c r="EE473" s="26" t="str">
        <f>IFERROR(INDEX(BA$11:BA$2000,_xlfn.AGGREGATE(15,6,(ROW(BA$11:BA$2000)-ROW(BA$11)+1)/($AU$11:$AU$2000=$DY$8),ROWS(EE$11:EE473))),"")</f>
        <v/>
      </c>
      <c r="EF473" s="26" t="str">
        <f>IFERROR(INDEX(BB$11:BB$2000,_xlfn.AGGREGATE(15,6,(ROW(BB$11:BB$2000)-ROW(BB$11)+1)/($AU$11:$AU$2000=$DY$8),ROWS(EF$11:EF473))),"")</f>
        <v/>
      </c>
      <c r="EG473" s="26" t="str">
        <f>IFERROR(INDEX(BC$11:BC$2000,_xlfn.AGGREGATE(15,6,(ROW(BC$11:BC$2000)-ROW(BC$11)+1)/($AU$11:$AU$2000=$DY$8),ROWS(EG$11:EG473))),"")</f>
        <v/>
      </c>
      <c r="EH473" s="26" t="str">
        <f>IFERROR(INDEX(BD$11:BD$2000,_xlfn.AGGREGATE(15,6,(ROW(BD$11:BD$2000)-ROW(BD$11)+1)/($AU$11:$AU$2000=$DY$8),ROWS(EH$11:EH473))),"")</f>
        <v/>
      </c>
      <c r="EI473" s="26" t="str">
        <f>IFERROR(INDEX(BE$11:BE$2000,_xlfn.AGGREGATE(15,6,(ROW(BE$11:BE$2000)-ROW(BE$11)+1)/($AU$11:$AU$2000=$DY$8),ROWS(EI$11:EI473))),"")</f>
        <v/>
      </c>
      <c r="EJ473" s="26" t="str">
        <f>IFERROR(INDEX(BF$11:BF$2000,_xlfn.AGGREGATE(15,6,(ROW(BF$11:BF$2000)-ROW(BF$11)+1)/($AU$11:$AU$2000=$DY$8),ROWS(EJ$11:EJ473))),"")</f>
        <v/>
      </c>
      <c r="EK473" s="26" t="str">
        <f>IFERROR(INDEX(BG$11:BG$2000,_xlfn.AGGREGATE(15,6,(ROW(BG$11:BG$2000)-ROW(BG$11)+1)/($AU$11:$AU$2000=$DY$8),ROWS(EK$11:EK473))),"")</f>
        <v/>
      </c>
      <c r="EL473" s="26" t="str">
        <f>IFERROR(INDEX(BH$11:BH$2000,_xlfn.AGGREGATE(15,6,(ROW(BH$11:BH$2000)-ROW(BH$11)+1)/($AU$11:$AU$2000=$DY$8),ROWS(EL$11:EL473))),"")</f>
        <v/>
      </c>
      <c r="EM473" s="26" t="str">
        <f>IFERROR(INDEX(BI$11:BI$2000,_xlfn.AGGREGATE(15,6,(ROW(BI$11:BI$2000)-ROW(BI$11)+1)/($AU$11:$AU$2000=$DY$8),ROWS(EM$11:EM473))),"")</f>
        <v/>
      </c>
      <c r="EN473" s="26" t="str">
        <f>IFERROR(INDEX(BJ$11:BJ$2000,_xlfn.AGGREGATE(15,6,(ROW(BJ$11:BJ$2000)-ROW(BJ$11)+1)/($AU$11:$AU$2000=$DY$8),ROWS(EN$11:EN473))),"")</f>
        <v/>
      </c>
      <c r="EO473" s="26" t="str">
        <f>IFERROR(INDEX(BK$11:BK$2000,_xlfn.AGGREGATE(15,6,(ROW(BK$11:BK$2000)-ROW(BK$11)+1)/($AU$11:$AU$2000=$DY$8),ROWS(EO$11:EO473))),"")</f>
        <v/>
      </c>
      <c r="EP473" s="26" t="str">
        <f>IFERROR(INDEX(BL$11:BL$2000,_xlfn.AGGREGATE(15,6,(ROW(BL$11:BL$2000)-ROW(BL$11)+1)/($AU$11:$AU$2000=$DY$8),ROWS(EP$11:EP473))),"")</f>
        <v/>
      </c>
      <c r="EQ473" s="26" t="str">
        <f>IFERROR(INDEX(BM$11:BM$2000,_xlfn.AGGREGATE(15,6,(ROW(BM$11:BM$2000)-ROW(BM$11)+1)/($AU$11:$AU$2000=$DY$8),ROWS(EQ$11:EQ473))),"")</f>
        <v/>
      </c>
      <c r="ER473" s="26" t="str">
        <f>IFERROR(INDEX(BN$11:BN$2000,_xlfn.AGGREGATE(15,6,(ROW(BN$11:BN$2000)-ROW(BN$11)+1)/($AU$11:$AU$2000=$DY$8),ROWS(ER$11:ER473))),"")</f>
        <v/>
      </c>
      <c r="ES473" s="26" t="str">
        <f>IFERROR(INDEX(BO$11:BO$2000,_xlfn.AGGREGATE(15,6,(ROW(BO$11:BO$2000)-ROW(BO$11)+1)/($AU$11:$AU$2000=$DY$8),ROWS(ES$11:ES473))),"")</f>
        <v/>
      </c>
      <c r="ET473" s="63" t="str">
        <f>IFERROR(INDEX(BP$11:BP$2000,_xlfn.AGGREGATE(15,6,(ROW(BP$11:BP$2000)-ROW(BP$11)+1)/($AU$11:$AU$2000=$DY$8),ROWS(ET$11:ET473))),"")</f>
        <v/>
      </c>
      <c r="EU473" s="25"/>
    </row>
    <row r="474" spans="14:151" x14ac:dyDescent="0.3">
      <c r="N474" s="2"/>
      <c r="O474" s="25"/>
      <c r="P474" s="25"/>
      <c r="Q474" s="25"/>
      <c r="R474" s="25"/>
      <c r="S474" s="25"/>
      <c r="T474" s="25"/>
      <c r="U474" s="25"/>
      <c r="V474" s="2"/>
      <c r="W474" s="2"/>
      <c r="X474" s="2"/>
      <c r="Y474" s="25"/>
      <c r="Z474" s="25"/>
      <c r="AA474" s="25"/>
      <c r="AB474" s="2"/>
      <c r="AC474" s="25"/>
      <c r="AD474" s="25"/>
      <c r="AE474" s="25"/>
      <c r="AF474" s="25"/>
      <c r="AG474" s="25"/>
      <c r="AH474" s="25"/>
      <c r="AI474" s="25"/>
      <c r="AJ474" s="25"/>
      <c r="AK474" s="25"/>
      <c r="AL474" s="25"/>
      <c r="AM474" s="25"/>
      <c r="AN474" s="25"/>
      <c r="AO474" s="25"/>
      <c r="AP474" s="25"/>
      <c r="AQ474" s="25"/>
      <c r="AR474" s="142"/>
      <c r="AS474">
        <v>14</v>
      </c>
      <c r="AT474" s="25" t="s">
        <v>122</v>
      </c>
      <c r="AU474" s="4" t="str">
        <f t="shared" si="582"/>
        <v>FAIL</v>
      </c>
      <c r="AV474" s="25">
        <v>1</v>
      </c>
      <c r="AW474" s="25">
        <v>1</v>
      </c>
      <c r="AX474" s="26">
        <v>2</v>
      </c>
      <c r="AY474" s="26">
        <v>2</v>
      </c>
      <c r="AZ474" s="26">
        <v>2</v>
      </c>
      <c r="BA474" s="26">
        <v>1</v>
      </c>
      <c r="BB474" s="26">
        <v>1</v>
      </c>
      <c r="BC474" s="25"/>
      <c r="BD474" s="25">
        <f t="shared" si="583"/>
        <v>232</v>
      </c>
      <c r="BE474" s="25">
        <f t="shared" si="583"/>
        <v>246</v>
      </c>
      <c r="BF474" s="25">
        <f t="shared" si="583"/>
        <v>260</v>
      </c>
      <c r="BG474" s="30">
        <f t="shared" si="599"/>
        <v>7</v>
      </c>
      <c r="BH474" s="25"/>
      <c r="BI474" s="138">
        <f t="shared" si="600"/>
        <v>232</v>
      </c>
      <c r="BJ474" s="138">
        <f t="shared" si="601"/>
        <v>464</v>
      </c>
      <c r="BK474" s="138">
        <f t="shared" si="602"/>
        <v>710</v>
      </c>
      <c r="BL474" s="138">
        <f t="shared" si="603"/>
        <v>956</v>
      </c>
      <c r="BM474" s="138">
        <f t="shared" si="604"/>
        <v>1202</v>
      </c>
      <c r="BN474" s="138">
        <f t="shared" si="605"/>
        <v>1434</v>
      </c>
      <c r="BO474" s="138">
        <f t="shared" si="606"/>
        <v>1666</v>
      </c>
      <c r="BP474" s="138">
        <f t="shared" si="607"/>
        <v>0</v>
      </c>
      <c r="BQ474" s="25"/>
      <c r="BR474" s="26" t="str">
        <f t="shared" si="608"/>
        <v>no</v>
      </c>
      <c r="BS474" s="26" t="str">
        <f t="shared" si="609"/>
        <v>Int</v>
      </c>
      <c r="BT474" s="25"/>
      <c r="BU474" s="25"/>
      <c r="BV474" s="1">
        <f t="shared" si="610"/>
        <v>0</v>
      </c>
      <c r="BW474" s="1">
        <f t="shared" si="610"/>
        <v>0</v>
      </c>
      <c r="BX474" s="1">
        <f t="shared" si="610"/>
        <v>0</v>
      </c>
      <c r="BY474" s="1">
        <f t="shared" si="610"/>
        <v>0</v>
      </c>
      <c r="BZ474" s="1">
        <f t="shared" si="610"/>
        <v>0</v>
      </c>
      <c r="CA474" s="1">
        <f t="shared" si="610"/>
        <v>0</v>
      </c>
      <c r="CB474" s="1">
        <f t="shared" si="610"/>
        <v>0</v>
      </c>
      <c r="CC474" s="1">
        <f t="shared" si="610"/>
        <v>0</v>
      </c>
      <c r="CD474" s="1">
        <f t="shared" si="610"/>
        <v>0</v>
      </c>
      <c r="CE474" s="1">
        <f t="shared" si="610"/>
        <v>0</v>
      </c>
      <c r="CF474" s="1">
        <f t="shared" si="611"/>
        <v>0</v>
      </c>
      <c r="CG474" s="1">
        <f t="shared" si="611"/>
        <v>0</v>
      </c>
      <c r="CH474" s="1">
        <f t="shared" si="611"/>
        <v>0</v>
      </c>
      <c r="CI474" s="1">
        <f t="shared" si="611"/>
        <v>0</v>
      </c>
      <c r="CJ474" s="1">
        <f t="shared" si="611"/>
        <v>0</v>
      </c>
      <c r="CK474" s="1">
        <f t="shared" si="611"/>
        <v>0</v>
      </c>
      <c r="CL474" s="1">
        <f t="shared" si="611"/>
        <v>0</v>
      </c>
      <c r="CM474" s="1">
        <f t="shared" si="611"/>
        <v>0</v>
      </c>
      <c r="CN474" s="1">
        <f t="shared" si="611"/>
        <v>0</v>
      </c>
      <c r="CO474" s="1">
        <f t="shared" si="611"/>
        <v>0</v>
      </c>
      <c r="CP474" s="1">
        <f t="shared" si="612"/>
        <v>0</v>
      </c>
      <c r="CQ474" s="1">
        <f t="shared" si="612"/>
        <v>0</v>
      </c>
      <c r="CR474" s="1">
        <f t="shared" si="612"/>
        <v>0</v>
      </c>
      <c r="CS474" s="1">
        <f t="shared" si="612"/>
        <v>0</v>
      </c>
      <c r="CT474" s="1">
        <f t="shared" si="612"/>
        <v>0</v>
      </c>
      <c r="CU474" s="1">
        <f t="shared" si="612"/>
        <v>0</v>
      </c>
      <c r="CV474" s="1">
        <f t="shared" si="612"/>
        <v>0</v>
      </c>
      <c r="CW474" s="1">
        <f t="shared" si="612"/>
        <v>0</v>
      </c>
      <c r="CX474" s="1">
        <f t="shared" si="612"/>
        <v>0</v>
      </c>
      <c r="CY474" s="1">
        <f t="shared" si="612"/>
        <v>0</v>
      </c>
      <c r="CZ474" s="1">
        <f t="shared" si="613"/>
        <v>1</v>
      </c>
      <c r="DA474" s="1">
        <f t="shared" si="613"/>
        <v>0</v>
      </c>
      <c r="DB474" s="1">
        <f t="shared" si="613"/>
        <v>0</v>
      </c>
      <c r="DC474" s="1">
        <f t="shared" si="613"/>
        <v>0</v>
      </c>
      <c r="DD474" s="1">
        <f t="shared" si="613"/>
        <v>0</v>
      </c>
      <c r="DE474" s="1">
        <f t="shared" si="613"/>
        <v>0</v>
      </c>
      <c r="DF474" s="1">
        <f t="shared" si="613"/>
        <v>0</v>
      </c>
      <c r="DG474" s="1">
        <f t="shared" si="613"/>
        <v>0</v>
      </c>
      <c r="DH474" s="1">
        <f t="shared" si="613"/>
        <v>0</v>
      </c>
      <c r="DI474" s="1">
        <f t="shared" si="613"/>
        <v>0</v>
      </c>
      <c r="DJ474" s="1">
        <f t="shared" si="614"/>
        <v>0</v>
      </c>
      <c r="DK474" s="1">
        <f t="shared" si="614"/>
        <v>0</v>
      </c>
      <c r="DL474" s="1">
        <f t="shared" si="614"/>
        <v>0</v>
      </c>
      <c r="DM474" s="1">
        <f t="shared" si="614"/>
        <v>0</v>
      </c>
      <c r="DN474" s="1">
        <f t="shared" si="614"/>
        <v>0</v>
      </c>
      <c r="DO474" s="1">
        <f t="shared" si="614"/>
        <v>0</v>
      </c>
      <c r="DP474" s="25"/>
      <c r="DS474" s="26"/>
      <c r="DT474" s="26"/>
      <c r="DU474" s="142"/>
      <c r="DV474" s="26"/>
      <c r="DW474" s="48">
        <v>461</v>
      </c>
      <c r="DX474" s="26" t="str">
        <f>IFERROR(INDEX(AT$11:AT$2000,_xlfn.AGGREGATE(15,6,(ROW(AT$11:AT$2000)-ROW(AT$11)+1)/($AU$11:$AU$2000=$DY$8),ROWS(DX$11:DX474))),"")</f>
        <v/>
      </c>
      <c r="DY474" s="4" t="str">
        <f>IFERROR(INDEX(AU$11:AU$2000,_xlfn.AGGREGATE(15,6,(ROW(AU$11:AU$2000)-ROW(AU$11)+1)/($AU$11:$AU$2000=$DY$8),ROWS(DY$11:DY474))),"")</f>
        <v/>
      </c>
      <c r="DZ474" s="26" t="str">
        <f>IFERROR(INDEX(AV$11:AV$2000,_xlfn.AGGREGATE(15,6,(ROW(AV$11:AV$2000)-ROW(AV$11)+1)/($AU$11:$AU$2000=$DY$8),ROWS(DZ$11:DZ474))),"")</f>
        <v/>
      </c>
      <c r="EA474" s="26" t="str">
        <f>IFERROR(INDEX(AW$11:AW$2000,_xlfn.AGGREGATE(15,6,(ROW(AW$11:AW$2000)-ROW(AW$11)+1)/($AU$11:$AU$2000=$DY$8),ROWS(EA$11:EA474))),"")</f>
        <v/>
      </c>
      <c r="EB474" s="26" t="str">
        <f>IFERROR(INDEX(AX$11:AX$2000,_xlfn.AGGREGATE(15,6,(ROW(AX$11:AX$2000)-ROW(AX$11)+1)/($AU$11:$AU$2000=$DY$8),ROWS(EB$11:EB474))),"")</f>
        <v/>
      </c>
      <c r="EC474" s="26" t="str">
        <f>IFERROR(INDEX(AY$11:AY$2000,_xlfn.AGGREGATE(15,6,(ROW(AY$11:AY$2000)-ROW(AY$11)+1)/($AU$11:$AU$2000=$DY$8),ROWS(EC$11:EC474))),"")</f>
        <v/>
      </c>
      <c r="ED474" s="26" t="str">
        <f>IFERROR(INDEX(AZ$11:AZ$2000,_xlfn.AGGREGATE(15,6,(ROW(AZ$11:AZ$2000)-ROW(AZ$11)+1)/($AU$11:$AU$2000=$DY$8),ROWS(ED$11:ED474))),"")</f>
        <v/>
      </c>
      <c r="EE474" s="26" t="str">
        <f>IFERROR(INDEX(BA$11:BA$2000,_xlfn.AGGREGATE(15,6,(ROW(BA$11:BA$2000)-ROW(BA$11)+1)/($AU$11:$AU$2000=$DY$8),ROWS(EE$11:EE474))),"")</f>
        <v/>
      </c>
      <c r="EF474" s="26" t="str">
        <f>IFERROR(INDEX(BB$11:BB$2000,_xlfn.AGGREGATE(15,6,(ROW(BB$11:BB$2000)-ROW(BB$11)+1)/($AU$11:$AU$2000=$DY$8),ROWS(EF$11:EF474))),"")</f>
        <v/>
      </c>
      <c r="EG474" s="26" t="str">
        <f>IFERROR(INDEX(BC$11:BC$2000,_xlfn.AGGREGATE(15,6,(ROW(BC$11:BC$2000)-ROW(BC$11)+1)/($AU$11:$AU$2000=$DY$8),ROWS(EG$11:EG474))),"")</f>
        <v/>
      </c>
      <c r="EH474" s="26" t="str">
        <f>IFERROR(INDEX(BD$11:BD$2000,_xlfn.AGGREGATE(15,6,(ROW(BD$11:BD$2000)-ROW(BD$11)+1)/($AU$11:$AU$2000=$DY$8),ROWS(EH$11:EH474))),"")</f>
        <v/>
      </c>
      <c r="EI474" s="26" t="str">
        <f>IFERROR(INDEX(BE$11:BE$2000,_xlfn.AGGREGATE(15,6,(ROW(BE$11:BE$2000)-ROW(BE$11)+1)/($AU$11:$AU$2000=$DY$8),ROWS(EI$11:EI474))),"")</f>
        <v/>
      </c>
      <c r="EJ474" s="26" t="str">
        <f>IFERROR(INDEX(BF$11:BF$2000,_xlfn.AGGREGATE(15,6,(ROW(BF$11:BF$2000)-ROW(BF$11)+1)/($AU$11:$AU$2000=$DY$8),ROWS(EJ$11:EJ474))),"")</f>
        <v/>
      </c>
      <c r="EK474" s="26" t="str">
        <f>IFERROR(INDEX(BG$11:BG$2000,_xlfn.AGGREGATE(15,6,(ROW(BG$11:BG$2000)-ROW(BG$11)+1)/($AU$11:$AU$2000=$DY$8),ROWS(EK$11:EK474))),"")</f>
        <v/>
      </c>
      <c r="EL474" s="26" t="str">
        <f>IFERROR(INDEX(BH$11:BH$2000,_xlfn.AGGREGATE(15,6,(ROW(BH$11:BH$2000)-ROW(BH$11)+1)/($AU$11:$AU$2000=$DY$8),ROWS(EL$11:EL474))),"")</f>
        <v/>
      </c>
      <c r="EM474" s="26" t="str">
        <f>IFERROR(INDEX(BI$11:BI$2000,_xlfn.AGGREGATE(15,6,(ROW(BI$11:BI$2000)-ROW(BI$11)+1)/($AU$11:$AU$2000=$DY$8),ROWS(EM$11:EM474))),"")</f>
        <v/>
      </c>
      <c r="EN474" s="26" t="str">
        <f>IFERROR(INDEX(BJ$11:BJ$2000,_xlfn.AGGREGATE(15,6,(ROW(BJ$11:BJ$2000)-ROW(BJ$11)+1)/($AU$11:$AU$2000=$DY$8),ROWS(EN$11:EN474))),"")</f>
        <v/>
      </c>
      <c r="EO474" s="26" t="str">
        <f>IFERROR(INDEX(BK$11:BK$2000,_xlfn.AGGREGATE(15,6,(ROW(BK$11:BK$2000)-ROW(BK$11)+1)/($AU$11:$AU$2000=$DY$8),ROWS(EO$11:EO474))),"")</f>
        <v/>
      </c>
      <c r="EP474" s="26" t="str">
        <f>IFERROR(INDEX(BL$11:BL$2000,_xlfn.AGGREGATE(15,6,(ROW(BL$11:BL$2000)-ROW(BL$11)+1)/($AU$11:$AU$2000=$DY$8),ROWS(EP$11:EP474))),"")</f>
        <v/>
      </c>
      <c r="EQ474" s="26" t="str">
        <f>IFERROR(INDEX(BM$11:BM$2000,_xlfn.AGGREGATE(15,6,(ROW(BM$11:BM$2000)-ROW(BM$11)+1)/($AU$11:$AU$2000=$DY$8),ROWS(EQ$11:EQ474))),"")</f>
        <v/>
      </c>
      <c r="ER474" s="26" t="str">
        <f>IFERROR(INDEX(BN$11:BN$2000,_xlfn.AGGREGATE(15,6,(ROW(BN$11:BN$2000)-ROW(BN$11)+1)/($AU$11:$AU$2000=$DY$8),ROWS(ER$11:ER474))),"")</f>
        <v/>
      </c>
      <c r="ES474" s="26" t="str">
        <f>IFERROR(INDEX(BO$11:BO$2000,_xlfn.AGGREGATE(15,6,(ROW(BO$11:BO$2000)-ROW(BO$11)+1)/($AU$11:$AU$2000=$DY$8),ROWS(ES$11:ES474))),"")</f>
        <v/>
      </c>
      <c r="ET474" s="63" t="str">
        <f>IFERROR(INDEX(BP$11:BP$2000,_xlfn.AGGREGATE(15,6,(ROW(BP$11:BP$2000)-ROW(BP$11)+1)/($AU$11:$AU$2000=$DY$8),ROWS(ET$11:ET474))),"")</f>
        <v/>
      </c>
      <c r="EU474" s="25"/>
    </row>
    <row r="475" spans="14:151" x14ac:dyDescent="0.3">
      <c r="N475" s="2"/>
      <c r="O475" s="25"/>
      <c r="P475" s="25"/>
      <c r="Q475" s="25"/>
      <c r="R475" s="25"/>
      <c r="S475" s="25"/>
      <c r="T475" s="25"/>
      <c r="U475" s="25"/>
      <c r="V475" s="2"/>
      <c r="W475" s="2"/>
      <c r="X475" s="2"/>
      <c r="Y475" s="25"/>
      <c r="Z475" s="25"/>
      <c r="AA475" s="25"/>
      <c r="AB475" s="2"/>
      <c r="AC475" s="25"/>
      <c r="AD475" s="25"/>
      <c r="AE475" s="25"/>
      <c r="AF475" s="25"/>
      <c r="AG475" s="25"/>
      <c r="AH475" s="25"/>
      <c r="AI475" s="25"/>
      <c r="AJ475" s="25"/>
      <c r="AK475" s="25"/>
      <c r="AL475" s="25"/>
      <c r="AM475" s="25"/>
      <c r="AN475" s="25"/>
      <c r="AO475" s="25"/>
      <c r="AP475" s="25"/>
      <c r="AQ475" s="25"/>
      <c r="AR475" s="142"/>
      <c r="AS475">
        <v>15</v>
      </c>
      <c r="AT475" s="25" t="s">
        <v>122</v>
      </c>
      <c r="AU475" s="4" t="str">
        <f t="shared" si="582"/>
        <v>FAIL</v>
      </c>
      <c r="AV475" s="25">
        <v>1</v>
      </c>
      <c r="AW475" s="25">
        <v>1</v>
      </c>
      <c r="AX475" s="26">
        <v>2</v>
      </c>
      <c r="AY475" s="26">
        <v>2</v>
      </c>
      <c r="AZ475" s="26">
        <v>2</v>
      </c>
      <c r="BA475" s="26">
        <v>1</v>
      </c>
      <c r="BB475" s="26">
        <v>1</v>
      </c>
      <c r="BC475" s="25"/>
      <c r="BD475" s="25">
        <f t="shared" si="583"/>
        <v>231</v>
      </c>
      <c r="BE475" s="25">
        <f t="shared" si="583"/>
        <v>246</v>
      </c>
      <c r="BF475" s="25">
        <f t="shared" si="583"/>
        <v>261</v>
      </c>
      <c r="BG475" s="30">
        <f t="shared" si="599"/>
        <v>7.5</v>
      </c>
      <c r="BH475" s="25"/>
      <c r="BI475" s="138">
        <f t="shared" si="600"/>
        <v>231</v>
      </c>
      <c r="BJ475" s="138">
        <f t="shared" si="601"/>
        <v>462</v>
      </c>
      <c r="BK475" s="138">
        <f t="shared" si="602"/>
        <v>708</v>
      </c>
      <c r="BL475" s="138">
        <f t="shared" si="603"/>
        <v>954</v>
      </c>
      <c r="BM475" s="138">
        <f t="shared" si="604"/>
        <v>1200</v>
      </c>
      <c r="BN475" s="138">
        <f t="shared" si="605"/>
        <v>1431</v>
      </c>
      <c r="BO475" s="138">
        <f t="shared" si="606"/>
        <v>1662</v>
      </c>
      <c r="BP475" s="138">
        <f t="shared" si="607"/>
        <v>0</v>
      </c>
      <c r="BQ475" s="25"/>
      <c r="BR475" s="26" t="str">
        <f t="shared" si="608"/>
        <v>no</v>
      </c>
      <c r="BS475" s="26" t="str">
        <f t="shared" si="609"/>
        <v>Int</v>
      </c>
      <c r="BT475" s="25"/>
      <c r="BU475" s="25"/>
      <c r="BV475" s="1">
        <f t="shared" si="610"/>
        <v>0</v>
      </c>
      <c r="BW475" s="1">
        <f t="shared" si="610"/>
        <v>0</v>
      </c>
      <c r="BX475" s="1">
        <f t="shared" si="610"/>
        <v>0</v>
      </c>
      <c r="BY475" s="1">
        <f t="shared" si="610"/>
        <v>0</v>
      </c>
      <c r="BZ475" s="1">
        <f t="shared" si="610"/>
        <v>0</v>
      </c>
      <c r="CA475" s="1">
        <f t="shared" si="610"/>
        <v>0</v>
      </c>
      <c r="CB475" s="1">
        <f t="shared" si="610"/>
        <v>0</v>
      </c>
      <c r="CC475" s="1">
        <f t="shared" si="610"/>
        <v>0</v>
      </c>
      <c r="CD475" s="1">
        <f t="shared" si="610"/>
        <v>0</v>
      </c>
      <c r="CE475" s="1">
        <f t="shared" si="610"/>
        <v>0</v>
      </c>
      <c r="CF475" s="1">
        <f t="shared" si="611"/>
        <v>0</v>
      </c>
      <c r="CG475" s="1">
        <f t="shared" si="611"/>
        <v>0</v>
      </c>
      <c r="CH475" s="1">
        <f t="shared" si="611"/>
        <v>0</v>
      </c>
      <c r="CI475" s="1">
        <f t="shared" si="611"/>
        <v>0</v>
      </c>
      <c r="CJ475" s="1">
        <f t="shared" si="611"/>
        <v>0</v>
      </c>
      <c r="CK475" s="1">
        <f t="shared" si="611"/>
        <v>0</v>
      </c>
      <c r="CL475" s="1">
        <f t="shared" si="611"/>
        <v>0</v>
      </c>
      <c r="CM475" s="1">
        <f t="shared" si="611"/>
        <v>0</v>
      </c>
      <c r="CN475" s="1">
        <f t="shared" si="611"/>
        <v>0</v>
      </c>
      <c r="CO475" s="1">
        <f t="shared" si="611"/>
        <v>0</v>
      </c>
      <c r="CP475" s="1">
        <f t="shared" si="612"/>
        <v>0</v>
      </c>
      <c r="CQ475" s="1">
        <f t="shared" si="612"/>
        <v>0</v>
      </c>
      <c r="CR475" s="1">
        <f t="shared" si="612"/>
        <v>0</v>
      </c>
      <c r="CS475" s="1">
        <f t="shared" si="612"/>
        <v>0</v>
      </c>
      <c r="CT475" s="1">
        <f t="shared" si="612"/>
        <v>0</v>
      </c>
      <c r="CU475" s="1">
        <f t="shared" si="612"/>
        <v>0</v>
      </c>
      <c r="CV475" s="1">
        <f t="shared" si="612"/>
        <v>0</v>
      </c>
      <c r="CW475" s="1">
        <f t="shared" si="612"/>
        <v>0</v>
      </c>
      <c r="CX475" s="1">
        <f t="shared" si="612"/>
        <v>0</v>
      </c>
      <c r="CY475" s="1">
        <f t="shared" si="612"/>
        <v>0</v>
      </c>
      <c r="CZ475" s="1">
        <f t="shared" si="613"/>
        <v>1</v>
      </c>
      <c r="DA475" s="1">
        <f t="shared" si="613"/>
        <v>0</v>
      </c>
      <c r="DB475" s="1">
        <f t="shared" si="613"/>
        <v>0</v>
      </c>
      <c r="DC475" s="1">
        <f t="shared" si="613"/>
        <v>0</v>
      </c>
      <c r="DD475" s="1">
        <f t="shared" si="613"/>
        <v>0</v>
      </c>
      <c r="DE475" s="1">
        <f t="shared" si="613"/>
        <v>0</v>
      </c>
      <c r="DF475" s="1">
        <f t="shared" si="613"/>
        <v>0</v>
      </c>
      <c r="DG475" s="1">
        <f t="shared" si="613"/>
        <v>0</v>
      </c>
      <c r="DH475" s="1">
        <f t="shared" si="613"/>
        <v>0</v>
      </c>
      <c r="DI475" s="1">
        <f t="shared" si="613"/>
        <v>0</v>
      </c>
      <c r="DJ475" s="1">
        <f t="shared" si="614"/>
        <v>0</v>
      </c>
      <c r="DK475" s="1">
        <f t="shared" si="614"/>
        <v>0</v>
      </c>
      <c r="DL475" s="1">
        <f t="shared" si="614"/>
        <v>0</v>
      </c>
      <c r="DM475" s="1">
        <f t="shared" si="614"/>
        <v>0</v>
      </c>
      <c r="DN475" s="1">
        <f t="shared" si="614"/>
        <v>0</v>
      </c>
      <c r="DO475" s="1">
        <f t="shared" si="614"/>
        <v>0</v>
      </c>
      <c r="DP475" s="25"/>
      <c r="DS475" s="26"/>
      <c r="DT475" s="26"/>
      <c r="DU475" s="142"/>
      <c r="DV475" s="26"/>
      <c r="DW475" s="48">
        <v>462</v>
      </c>
      <c r="DX475" s="26" t="str">
        <f>IFERROR(INDEX(AT$11:AT$2000,_xlfn.AGGREGATE(15,6,(ROW(AT$11:AT$2000)-ROW(AT$11)+1)/($AU$11:$AU$2000=$DY$8),ROWS(DX$11:DX475))),"")</f>
        <v/>
      </c>
      <c r="DY475" s="4" t="str">
        <f>IFERROR(INDEX(AU$11:AU$2000,_xlfn.AGGREGATE(15,6,(ROW(AU$11:AU$2000)-ROW(AU$11)+1)/($AU$11:$AU$2000=$DY$8),ROWS(DY$11:DY475))),"")</f>
        <v/>
      </c>
      <c r="DZ475" s="26" t="str">
        <f>IFERROR(INDEX(AV$11:AV$2000,_xlfn.AGGREGATE(15,6,(ROW(AV$11:AV$2000)-ROW(AV$11)+1)/($AU$11:$AU$2000=$DY$8),ROWS(DZ$11:DZ475))),"")</f>
        <v/>
      </c>
      <c r="EA475" s="26" t="str">
        <f>IFERROR(INDEX(AW$11:AW$2000,_xlfn.AGGREGATE(15,6,(ROW(AW$11:AW$2000)-ROW(AW$11)+1)/($AU$11:$AU$2000=$DY$8),ROWS(EA$11:EA475))),"")</f>
        <v/>
      </c>
      <c r="EB475" s="26" t="str">
        <f>IFERROR(INDEX(AX$11:AX$2000,_xlfn.AGGREGATE(15,6,(ROW(AX$11:AX$2000)-ROW(AX$11)+1)/($AU$11:$AU$2000=$DY$8),ROWS(EB$11:EB475))),"")</f>
        <v/>
      </c>
      <c r="EC475" s="26" t="str">
        <f>IFERROR(INDEX(AY$11:AY$2000,_xlfn.AGGREGATE(15,6,(ROW(AY$11:AY$2000)-ROW(AY$11)+1)/($AU$11:$AU$2000=$DY$8),ROWS(EC$11:EC475))),"")</f>
        <v/>
      </c>
      <c r="ED475" s="26" t="str">
        <f>IFERROR(INDEX(AZ$11:AZ$2000,_xlfn.AGGREGATE(15,6,(ROW(AZ$11:AZ$2000)-ROW(AZ$11)+1)/($AU$11:$AU$2000=$DY$8),ROWS(ED$11:ED475))),"")</f>
        <v/>
      </c>
      <c r="EE475" s="26" t="str">
        <f>IFERROR(INDEX(BA$11:BA$2000,_xlfn.AGGREGATE(15,6,(ROW(BA$11:BA$2000)-ROW(BA$11)+1)/($AU$11:$AU$2000=$DY$8),ROWS(EE$11:EE475))),"")</f>
        <v/>
      </c>
      <c r="EF475" s="26" t="str">
        <f>IFERROR(INDEX(BB$11:BB$2000,_xlfn.AGGREGATE(15,6,(ROW(BB$11:BB$2000)-ROW(BB$11)+1)/($AU$11:$AU$2000=$DY$8),ROWS(EF$11:EF475))),"")</f>
        <v/>
      </c>
      <c r="EG475" s="26" t="str">
        <f>IFERROR(INDEX(BC$11:BC$2000,_xlfn.AGGREGATE(15,6,(ROW(BC$11:BC$2000)-ROW(BC$11)+1)/($AU$11:$AU$2000=$DY$8),ROWS(EG$11:EG475))),"")</f>
        <v/>
      </c>
      <c r="EH475" s="26" t="str">
        <f>IFERROR(INDEX(BD$11:BD$2000,_xlfn.AGGREGATE(15,6,(ROW(BD$11:BD$2000)-ROW(BD$11)+1)/($AU$11:$AU$2000=$DY$8),ROWS(EH$11:EH475))),"")</f>
        <v/>
      </c>
      <c r="EI475" s="26" t="str">
        <f>IFERROR(INDEX(BE$11:BE$2000,_xlfn.AGGREGATE(15,6,(ROW(BE$11:BE$2000)-ROW(BE$11)+1)/($AU$11:$AU$2000=$DY$8),ROWS(EI$11:EI475))),"")</f>
        <v/>
      </c>
      <c r="EJ475" s="26" t="str">
        <f>IFERROR(INDEX(BF$11:BF$2000,_xlfn.AGGREGATE(15,6,(ROW(BF$11:BF$2000)-ROW(BF$11)+1)/($AU$11:$AU$2000=$DY$8),ROWS(EJ$11:EJ475))),"")</f>
        <v/>
      </c>
      <c r="EK475" s="26" t="str">
        <f>IFERROR(INDEX(BG$11:BG$2000,_xlfn.AGGREGATE(15,6,(ROW(BG$11:BG$2000)-ROW(BG$11)+1)/($AU$11:$AU$2000=$DY$8),ROWS(EK$11:EK475))),"")</f>
        <v/>
      </c>
      <c r="EL475" s="26" t="str">
        <f>IFERROR(INDEX(BH$11:BH$2000,_xlfn.AGGREGATE(15,6,(ROW(BH$11:BH$2000)-ROW(BH$11)+1)/($AU$11:$AU$2000=$DY$8),ROWS(EL$11:EL475))),"")</f>
        <v/>
      </c>
      <c r="EM475" s="26" t="str">
        <f>IFERROR(INDEX(BI$11:BI$2000,_xlfn.AGGREGATE(15,6,(ROW(BI$11:BI$2000)-ROW(BI$11)+1)/($AU$11:$AU$2000=$DY$8),ROWS(EM$11:EM475))),"")</f>
        <v/>
      </c>
      <c r="EN475" s="26" t="str">
        <f>IFERROR(INDEX(BJ$11:BJ$2000,_xlfn.AGGREGATE(15,6,(ROW(BJ$11:BJ$2000)-ROW(BJ$11)+1)/($AU$11:$AU$2000=$DY$8),ROWS(EN$11:EN475))),"")</f>
        <v/>
      </c>
      <c r="EO475" s="26" t="str">
        <f>IFERROR(INDEX(BK$11:BK$2000,_xlfn.AGGREGATE(15,6,(ROW(BK$11:BK$2000)-ROW(BK$11)+1)/($AU$11:$AU$2000=$DY$8),ROWS(EO$11:EO475))),"")</f>
        <v/>
      </c>
      <c r="EP475" s="26" t="str">
        <f>IFERROR(INDEX(BL$11:BL$2000,_xlfn.AGGREGATE(15,6,(ROW(BL$11:BL$2000)-ROW(BL$11)+1)/($AU$11:$AU$2000=$DY$8),ROWS(EP$11:EP475))),"")</f>
        <v/>
      </c>
      <c r="EQ475" s="26" t="str">
        <f>IFERROR(INDEX(BM$11:BM$2000,_xlfn.AGGREGATE(15,6,(ROW(BM$11:BM$2000)-ROW(BM$11)+1)/($AU$11:$AU$2000=$DY$8),ROWS(EQ$11:EQ475))),"")</f>
        <v/>
      </c>
      <c r="ER475" s="26" t="str">
        <f>IFERROR(INDEX(BN$11:BN$2000,_xlfn.AGGREGATE(15,6,(ROW(BN$11:BN$2000)-ROW(BN$11)+1)/($AU$11:$AU$2000=$DY$8),ROWS(ER$11:ER475))),"")</f>
        <v/>
      </c>
      <c r="ES475" s="26" t="str">
        <f>IFERROR(INDEX(BO$11:BO$2000,_xlfn.AGGREGATE(15,6,(ROW(BO$11:BO$2000)-ROW(BO$11)+1)/($AU$11:$AU$2000=$DY$8),ROWS(ES$11:ES475))),"")</f>
        <v/>
      </c>
      <c r="ET475" s="63" t="str">
        <f>IFERROR(INDEX(BP$11:BP$2000,_xlfn.AGGREGATE(15,6,(ROW(BP$11:BP$2000)-ROW(BP$11)+1)/($AU$11:$AU$2000=$DY$8),ROWS(ET$11:ET475))),"")</f>
        <v/>
      </c>
      <c r="EU475" s="25"/>
    </row>
    <row r="476" spans="14:151" x14ac:dyDescent="0.3">
      <c r="N476" s="2"/>
      <c r="O476" s="25"/>
      <c r="P476" s="25"/>
      <c r="Q476" s="25"/>
      <c r="R476" s="25"/>
      <c r="S476" s="25"/>
      <c r="T476" s="25"/>
      <c r="U476" s="25"/>
      <c r="V476" s="2"/>
      <c r="W476" s="2"/>
      <c r="X476" s="2"/>
      <c r="Y476" s="25"/>
      <c r="Z476" s="25"/>
      <c r="AA476" s="25"/>
      <c r="AB476" s="2"/>
      <c r="AC476" s="25"/>
      <c r="AD476" s="25"/>
      <c r="AE476" s="25"/>
      <c r="AF476" s="25"/>
      <c r="AG476" s="25"/>
      <c r="AH476" s="25"/>
      <c r="AI476" s="25"/>
      <c r="AJ476" s="25"/>
      <c r="AK476" s="25"/>
      <c r="AL476" s="25"/>
      <c r="AM476" s="25"/>
      <c r="AN476" s="25"/>
      <c r="AO476" s="25"/>
      <c r="AP476" s="25"/>
      <c r="AQ476" s="25"/>
      <c r="AR476" s="142"/>
      <c r="AS476">
        <v>16</v>
      </c>
      <c r="AT476" s="25" t="s">
        <v>122</v>
      </c>
      <c r="AU476" s="4" t="str">
        <f t="shared" si="582"/>
        <v>FAIL</v>
      </c>
      <c r="AV476" s="25">
        <v>1</v>
      </c>
      <c r="AW476" s="25">
        <v>1</v>
      </c>
      <c r="AX476" s="26">
        <v>2</v>
      </c>
      <c r="AY476" s="26">
        <v>2</v>
      </c>
      <c r="AZ476" s="26">
        <v>2</v>
      </c>
      <c r="BA476" s="26">
        <v>1</v>
      </c>
      <c r="BB476" s="26">
        <v>1</v>
      </c>
      <c r="BC476" s="25"/>
      <c r="BD476" s="25">
        <f t="shared" si="583"/>
        <v>230</v>
      </c>
      <c r="BE476" s="25">
        <f t="shared" si="583"/>
        <v>246</v>
      </c>
      <c r="BF476" s="25">
        <f t="shared" si="583"/>
        <v>262</v>
      </c>
      <c r="BG476" s="30">
        <f t="shared" si="599"/>
        <v>8</v>
      </c>
      <c r="BH476" s="25"/>
      <c r="BI476" s="138">
        <f t="shared" si="600"/>
        <v>230</v>
      </c>
      <c r="BJ476" s="138">
        <f t="shared" si="601"/>
        <v>460</v>
      </c>
      <c r="BK476" s="138">
        <f t="shared" si="602"/>
        <v>706</v>
      </c>
      <c r="BL476" s="138">
        <f t="shared" si="603"/>
        <v>952</v>
      </c>
      <c r="BM476" s="138">
        <f t="shared" si="604"/>
        <v>1198</v>
      </c>
      <c r="BN476" s="138">
        <f t="shared" si="605"/>
        <v>1428</v>
      </c>
      <c r="BO476" s="138">
        <f t="shared" si="606"/>
        <v>1658</v>
      </c>
      <c r="BP476" s="138">
        <f t="shared" si="607"/>
        <v>0</v>
      </c>
      <c r="BQ476" s="25"/>
      <c r="BR476" s="26" t="str">
        <f t="shared" si="608"/>
        <v>no</v>
      </c>
      <c r="BS476" s="26" t="str">
        <f t="shared" si="609"/>
        <v>Int</v>
      </c>
      <c r="BT476" s="25"/>
      <c r="BU476" s="25"/>
      <c r="BV476" s="1">
        <f t="shared" si="610"/>
        <v>0</v>
      </c>
      <c r="BW476" s="1">
        <f t="shared" si="610"/>
        <v>0</v>
      </c>
      <c r="BX476" s="1">
        <f t="shared" si="610"/>
        <v>0</v>
      </c>
      <c r="BY476" s="1">
        <f t="shared" si="610"/>
        <v>0</v>
      </c>
      <c r="BZ476" s="1">
        <f t="shared" si="610"/>
        <v>0</v>
      </c>
      <c r="CA476" s="1">
        <f t="shared" si="610"/>
        <v>0</v>
      </c>
      <c r="CB476" s="1">
        <f t="shared" si="610"/>
        <v>0</v>
      </c>
      <c r="CC476" s="1">
        <f t="shared" si="610"/>
        <v>0</v>
      </c>
      <c r="CD476" s="1">
        <f t="shared" si="610"/>
        <v>0</v>
      </c>
      <c r="CE476" s="1">
        <f t="shared" si="610"/>
        <v>0</v>
      </c>
      <c r="CF476" s="1">
        <f t="shared" si="611"/>
        <v>0</v>
      </c>
      <c r="CG476" s="1">
        <f t="shared" si="611"/>
        <v>0</v>
      </c>
      <c r="CH476" s="1">
        <f t="shared" si="611"/>
        <v>0</v>
      </c>
      <c r="CI476" s="1">
        <f t="shared" si="611"/>
        <v>0</v>
      </c>
      <c r="CJ476" s="1">
        <f t="shared" si="611"/>
        <v>0</v>
      </c>
      <c r="CK476" s="1">
        <f t="shared" si="611"/>
        <v>0</v>
      </c>
      <c r="CL476" s="1">
        <f t="shared" si="611"/>
        <v>0</v>
      </c>
      <c r="CM476" s="1">
        <f t="shared" si="611"/>
        <v>0</v>
      </c>
      <c r="CN476" s="1">
        <f t="shared" si="611"/>
        <v>0</v>
      </c>
      <c r="CO476" s="1">
        <f t="shared" si="611"/>
        <v>0</v>
      </c>
      <c r="CP476" s="1">
        <f t="shared" si="612"/>
        <v>0</v>
      </c>
      <c r="CQ476" s="1">
        <f t="shared" si="612"/>
        <v>0</v>
      </c>
      <c r="CR476" s="1">
        <f t="shared" si="612"/>
        <v>0</v>
      </c>
      <c r="CS476" s="1">
        <f t="shared" si="612"/>
        <v>0</v>
      </c>
      <c r="CT476" s="1">
        <f t="shared" si="612"/>
        <v>0</v>
      </c>
      <c r="CU476" s="1">
        <f t="shared" si="612"/>
        <v>0</v>
      </c>
      <c r="CV476" s="1">
        <f t="shared" si="612"/>
        <v>0</v>
      </c>
      <c r="CW476" s="1">
        <f t="shared" si="612"/>
        <v>0</v>
      </c>
      <c r="CX476" s="1">
        <f t="shared" si="612"/>
        <v>0</v>
      </c>
      <c r="CY476" s="1">
        <f t="shared" si="612"/>
        <v>0</v>
      </c>
      <c r="CZ476" s="1">
        <f t="shared" si="613"/>
        <v>1</v>
      </c>
      <c r="DA476" s="1">
        <f t="shared" si="613"/>
        <v>0</v>
      </c>
      <c r="DB476" s="1">
        <f t="shared" si="613"/>
        <v>0</v>
      </c>
      <c r="DC476" s="1">
        <f t="shared" si="613"/>
        <v>0</v>
      </c>
      <c r="DD476" s="1">
        <f t="shared" si="613"/>
        <v>0</v>
      </c>
      <c r="DE476" s="1">
        <f t="shared" si="613"/>
        <v>0</v>
      </c>
      <c r="DF476" s="1">
        <f t="shared" si="613"/>
        <v>0</v>
      </c>
      <c r="DG476" s="1">
        <f t="shared" si="613"/>
        <v>0</v>
      </c>
      <c r="DH476" s="1">
        <f t="shared" si="613"/>
        <v>0</v>
      </c>
      <c r="DI476" s="1">
        <f t="shared" si="613"/>
        <v>0</v>
      </c>
      <c r="DJ476" s="1">
        <f t="shared" si="614"/>
        <v>0</v>
      </c>
      <c r="DK476" s="1">
        <f t="shared" si="614"/>
        <v>0</v>
      </c>
      <c r="DL476" s="1">
        <f t="shared" si="614"/>
        <v>0</v>
      </c>
      <c r="DM476" s="1">
        <f t="shared" si="614"/>
        <v>0</v>
      </c>
      <c r="DN476" s="1">
        <f t="shared" si="614"/>
        <v>0</v>
      </c>
      <c r="DO476" s="1">
        <f t="shared" si="614"/>
        <v>0</v>
      </c>
      <c r="DP476" s="25"/>
      <c r="DS476" s="26"/>
      <c r="DT476" s="26"/>
      <c r="DU476" s="142"/>
      <c r="DV476" s="26"/>
      <c r="DW476" s="48">
        <v>463</v>
      </c>
      <c r="DX476" s="26" t="str">
        <f>IFERROR(INDEX(AT$11:AT$2000,_xlfn.AGGREGATE(15,6,(ROW(AT$11:AT$2000)-ROW(AT$11)+1)/($AU$11:$AU$2000=$DY$8),ROWS(DX$11:DX476))),"")</f>
        <v/>
      </c>
      <c r="DY476" s="4" t="str">
        <f>IFERROR(INDEX(AU$11:AU$2000,_xlfn.AGGREGATE(15,6,(ROW(AU$11:AU$2000)-ROW(AU$11)+1)/($AU$11:$AU$2000=$DY$8),ROWS(DY$11:DY476))),"")</f>
        <v/>
      </c>
      <c r="DZ476" s="26" t="str">
        <f>IFERROR(INDEX(AV$11:AV$2000,_xlfn.AGGREGATE(15,6,(ROW(AV$11:AV$2000)-ROW(AV$11)+1)/($AU$11:$AU$2000=$DY$8),ROWS(DZ$11:DZ476))),"")</f>
        <v/>
      </c>
      <c r="EA476" s="26" t="str">
        <f>IFERROR(INDEX(AW$11:AW$2000,_xlfn.AGGREGATE(15,6,(ROW(AW$11:AW$2000)-ROW(AW$11)+1)/($AU$11:$AU$2000=$DY$8),ROWS(EA$11:EA476))),"")</f>
        <v/>
      </c>
      <c r="EB476" s="26" t="str">
        <f>IFERROR(INDEX(AX$11:AX$2000,_xlfn.AGGREGATE(15,6,(ROW(AX$11:AX$2000)-ROW(AX$11)+1)/($AU$11:$AU$2000=$DY$8),ROWS(EB$11:EB476))),"")</f>
        <v/>
      </c>
      <c r="EC476" s="26" t="str">
        <f>IFERROR(INDEX(AY$11:AY$2000,_xlfn.AGGREGATE(15,6,(ROW(AY$11:AY$2000)-ROW(AY$11)+1)/($AU$11:$AU$2000=$DY$8),ROWS(EC$11:EC476))),"")</f>
        <v/>
      </c>
      <c r="ED476" s="26" t="str">
        <f>IFERROR(INDEX(AZ$11:AZ$2000,_xlfn.AGGREGATE(15,6,(ROW(AZ$11:AZ$2000)-ROW(AZ$11)+1)/($AU$11:$AU$2000=$DY$8),ROWS(ED$11:ED476))),"")</f>
        <v/>
      </c>
      <c r="EE476" s="26" t="str">
        <f>IFERROR(INDEX(BA$11:BA$2000,_xlfn.AGGREGATE(15,6,(ROW(BA$11:BA$2000)-ROW(BA$11)+1)/($AU$11:$AU$2000=$DY$8),ROWS(EE$11:EE476))),"")</f>
        <v/>
      </c>
      <c r="EF476" s="26" t="str">
        <f>IFERROR(INDEX(BB$11:BB$2000,_xlfn.AGGREGATE(15,6,(ROW(BB$11:BB$2000)-ROW(BB$11)+1)/($AU$11:$AU$2000=$DY$8),ROWS(EF$11:EF476))),"")</f>
        <v/>
      </c>
      <c r="EG476" s="26" t="str">
        <f>IFERROR(INDEX(BC$11:BC$2000,_xlfn.AGGREGATE(15,6,(ROW(BC$11:BC$2000)-ROW(BC$11)+1)/($AU$11:$AU$2000=$DY$8),ROWS(EG$11:EG476))),"")</f>
        <v/>
      </c>
      <c r="EH476" s="26" t="str">
        <f>IFERROR(INDEX(BD$11:BD$2000,_xlfn.AGGREGATE(15,6,(ROW(BD$11:BD$2000)-ROW(BD$11)+1)/($AU$11:$AU$2000=$DY$8),ROWS(EH$11:EH476))),"")</f>
        <v/>
      </c>
      <c r="EI476" s="26" t="str">
        <f>IFERROR(INDEX(BE$11:BE$2000,_xlfn.AGGREGATE(15,6,(ROW(BE$11:BE$2000)-ROW(BE$11)+1)/($AU$11:$AU$2000=$DY$8),ROWS(EI$11:EI476))),"")</f>
        <v/>
      </c>
      <c r="EJ476" s="26" t="str">
        <f>IFERROR(INDEX(BF$11:BF$2000,_xlfn.AGGREGATE(15,6,(ROW(BF$11:BF$2000)-ROW(BF$11)+1)/($AU$11:$AU$2000=$DY$8),ROWS(EJ$11:EJ476))),"")</f>
        <v/>
      </c>
      <c r="EK476" s="26" t="str">
        <f>IFERROR(INDEX(BG$11:BG$2000,_xlfn.AGGREGATE(15,6,(ROW(BG$11:BG$2000)-ROW(BG$11)+1)/($AU$11:$AU$2000=$DY$8),ROWS(EK$11:EK476))),"")</f>
        <v/>
      </c>
      <c r="EL476" s="26" t="str">
        <f>IFERROR(INDEX(BH$11:BH$2000,_xlfn.AGGREGATE(15,6,(ROW(BH$11:BH$2000)-ROW(BH$11)+1)/($AU$11:$AU$2000=$DY$8),ROWS(EL$11:EL476))),"")</f>
        <v/>
      </c>
      <c r="EM476" s="26" t="str">
        <f>IFERROR(INDEX(BI$11:BI$2000,_xlfn.AGGREGATE(15,6,(ROW(BI$11:BI$2000)-ROW(BI$11)+1)/($AU$11:$AU$2000=$DY$8),ROWS(EM$11:EM476))),"")</f>
        <v/>
      </c>
      <c r="EN476" s="26" t="str">
        <f>IFERROR(INDEX(BJ$11:BJ$2000,_xlfn.AGGREGATE(15,6,(ROW(BJ$11:BJ$2000)-ROW(BJ$11)+1)/($AU$11:$AU$2000=$DY$8),ROWS(EN$11:EN476))),"")</f>
        <v/>
      </c>
      <c r="EO476" s="26" t="str">
        <f>IFERROR(INDEX(BK$11:BK$2000,_xlfn.AGGREGATE(15,6,(ROW(BK$11:BK$2000)-ROW(BK$11)+1)/($AU$11:$AU$2000=$DY$8),ROWS(EO$11:EO476))),"")</f>
        <v/>
      </c>
      <c r="EP476" s="26" t="str">
        <f>IFERROR(INDEX(BL$11:BL$2000,_xlfn.AGGREGATE(15,6,(ROW(BL$11:BL$2000)-ROW(BL$11)+1)/($AU$11:$AU$2000=$DY$8),ROWS(EP$11:EP476))),"")</f>
        <v/>
      </c>
      <c r="EQ476" s="26" t="str">
        <f>IFERROR(INDEX(BM$11:BM$2000,_xlfn.AGGREGATE(15,6,(ROW(BM$11:BM$2000)-ROW(BM$11)+1)/($AU$11:$AU$2000=$DY$8),ROWS(EQ$11:EQ476))),"")</f>
        <v/>
      </c>
      <c r="ER476" s="26" t="str">
        <f>IFERROR(INDEX(BN$11:BN$2000,_xlfn.AGGREGATE(15,6,(ROW(BN$11:BN$2000)-ROW(BN$11)+1)/($AU$11:$AU$2000=$DY$8),ROWS(ER$11:ER476))),"")</f>
        <v/>
      </c>
      <c r="ES476" s="26" t="str">
        <f>IFERROR(INDEX(BO$11:BO$2000,_xlfn.AGGREGATE(15,6,(ROW(BO$11:BO$2000)-ROW(BO$11)+1)/($AU$11:$AU$2000=$DY$8),ROWS(ES$11:ES476))),"")</f>
        <v/>
      </c>
      <c r="ET476" s="63" t="str">
        <f>IFERROR(INDEX(BP$11:BP$2000,_xlfn.AGGREGATE(15,6,(ROW(BP$11:BP$2000)-ROW(BP$11)+1)/($AU$11:$AU$2000=$DY$8),ROWS(ET$11:ET476))),"")</f>
        <v/>
      </c>
      <c r="EU476" s="25"/>
    </row>
    <row r="477" spans="14:151" x14ac:dyDescent="0.3">
      <c r="N477" s="2"/>
      <c r="O477" s="25"/>
      <c r="P477" s="25"/>
      <c r="Q477" s="25"/>
      <c r="R477" s="25"/>
      <c r="S477" s="25"/>
      <c r="T477" s="25"/>
      <c r="U477" s="25"/>
      <c r="V477" s="2"/>
      <c r="W477" s="2"/>
      <c r="X477" s="2"/>
      <c r="Y477" s="25"/>
      <c r="Z477" s="25"/>
      <c r="AA477" s="25"/>
      <c r="AB477" s="2"/>
      <c r="AC477" s="25"/>
      <c r="AD477" s="25"/>
      <c r="AE477" s="25"/>
      <c r="AF477" s="25"/>
      <c r="AG477" s="25"/>
      <c r="AH477" s="25"/>
      <c r="AI477" s="25"/>
      <c r="AJ477" s="25"/>
      <c r="AK477" s="25"/>
      <c r="AL477" s="25"/>
      <c r="AM477" s="25"/>
      <c r="AN477" s="25"/>
      <c r="AO477" s="25"/>
      <c r="AP477" s="25"/>
      <c r="AQ477" s="25"/>
      <c r="AR477" s="142"/>
      <c r="AS477">
        <v>17</v>
      </c>
      <c r="AT477" s="25" t="s">
        <v>122</v>
      </c>
      <c r="AU477" s="4" t="str">
        <f t="shared" si="582"/>
        <v>FAIL</v>
      </c>
      <c r="AV477" s="25">
        <v>1</v>
      </c>
      <c r="AW477" s="25">
        <v>1</v>
      </c>
      <c r="AX477" s="26">
        <v>2</v>
      </c>
      <c r="AY477" s="26">
        <v>2</v>
      </c>
      <c r="AZ477" s="26">
        <v>2</v>
      </c>
      <c r="BA477" s="26">
        <v>1</v>
      </c>
      <c r="BB477" s="26">
        <v>1</v>
      </c>
      <c r="BC477" s="25"/>
      <c r="BD477" s="25">
        <f t="shared" si="583"/>
        <v>229</v>
      </c>
      <c r="BE477" s="25">
        <f t="shared" si="583"/>
        <v>246</v>
      </c>
      <c r="BF477" s="25">
        <f t="shared" si="583"/>
        <v>263</v>
      </c>
      <c r="BG477" s="30">
        <f t="shared" si="599"/>
        <v>8.5</v>
      </c>
      <c r="BH477" s="25"/>
      <c r="BI477" s="138">
        <f t="shared" si="600"/>
        <v>229</v>
      </c>
      <c r="BJ477" s="138">
        <f t="shared" si="601"/>
        <v>458</v>
      </c>
      <c r="BK477" s="138">
        <f t="shared" si="602"/>
        <v>704</v>
      </c>
      <c r="BL477" s="138">
        <f t="shared" si="603"/>
        <v>950</v>
      </c>
      <c r="BM477" s="138">
        <f t="shared" si="604"/>
        <v>1196</v>
      </c>
      <c r="BN477" s="138">
        <f t="shared" si="605"/>
        <v>1425</v>
      </c>
      <c r="BO477" s="138">
        <f t="shared" si="606"/>
        <v>1654</v>
      </c>
      <c r="BP477" s="138">
        <f t="shared" si="607"/>
        <v>0</v>
      </c>
      <c r="BQ477" s="25"/>
      <c r="BR477" s="26" t="str">
        <f t="shared" si="608"/>
        <v>no</v>
      </c>
      <c r="BS477" s="26" t="str">
        <f t="shared" si="609"/>
        <v>good</v>
      </c>
      <c r="BT477" s="25"/>
      <c r="BU477" s="25"/>
      <c r="BV477" s="1">
        <f t="shared" si="610"/>
        <v>0</v>
      </c>
      <c r="BW477" s="1">
        <f t="shared" si="610"/>
        <v>0</v>
      </c>
      <c r="BX477" s="1">
        <f t="shared" si="610"/>
        <v>0</v>
      </c>
      <c r="BY477" s="1">
        <f t="shared" si="610"/>
        <v>0</v>
      </c>
      <c r="BZ477" s="1">
        <f t="shared" si="610"/>
        <v>0</v>
      </c>
      <c r="CA477" s="1">
        <f t="shared" si="610"/>
        <v>0</v>
      </c>
      <c r="CB477" s="1">
        <f t="shared" si="610"/>
        <v>0</v>
      </c>
      <c r="CC477" s="1">
        <f t="shared" si="610"/>
        <v>0</v>
      </c>
      <c r="CD477" s="1">
        <f t="shared" si="610"/>
        <v>0</v>
      </c>
      <c r="CE477" s="1">
        <f t="shared" si="610"/>
        <v>0</v>
      </c>
      <c r="CF477" s="1">
        <f t="shared" si="611"/>
        <v>0</v>
      </c>
      <c r="CG477" s="1">
        <f t="shared" si="611"/>
        <v>0</v>
      </c>
      <c r="CH477" s="1">
        <f t="shared" si="611"/>
        <v>0</v>
      </c>
      <c r="CI477" s="1">
        <f t="shared" si="611"/>
        <v>0</v>
      </c>
      <c r="CJ477" s="1">
        <f t="shared" si="611"/>
        <v>0</v>
      </c>
      <c r="CK477" s="1">
        <f t="shared" si="611"/>
        <v>0</v>
      </c>
      <c r="CL477" s="1">
        <f t="shared" si="611"/>
        <v>0</v>
      </c>
      <c r="CM477" s="1">
        <f t="shared" si="611"/>
        <v>0</v>
      </c>
      <c r="CN477" s="1">
        <f t="shared" si="611"/>
        <v>0</v>
      </c>
      <c r="CO477" s="1">
        <f t="shared" si="611"/>
        <v>0</v>
      </c>
      <c r="CP477" s="1">
        <f t="shared" si="612"/>
        <v>0</v>
      </c>
      <c r="CQ477" s="1">
        <f t="shared" si="612"/>
        <v>0</v>
      </c>
      <c r="CR477" s="1">
        <f t="shared" si="612"/>
        <v>0</v>
      </c>
      <c r="CS477" s="1">
        <f t="shared" si="612"/>
        <v>0</v>
      </c>
      <c r="CT477" s="1">
        <f t="shared" si="612"/>
        <v>0</v>
      </c>
      <c r="CU477" s="1">
        <f t="shared" si="612"/>
        <v>0</v>
      </c>
      <c r="CV477" s="1">
        <f t="shared" si="612"/>
        <v>0</v>
      </c>
      <c r="CW477" s="1">
        <f t="shared" si="612"/>
        <v>0</v>
      </c>
      <c r="CX477" s="1">
        <f t="shared" si="612"/>
        <v>0</v>
      </c>
      <c r="CY477" s="1">
        <f t="shared" si="612"/>
        <v>0</v>
      </c>
      <c r="CZ477" s="1">
        <f t="shared" si="613"/>
        <v>0</v>
      </c>
      <c r="DA477" s="1">
        <f t="shared" si="613"/>
        <v>0</v>
      </c>
      <c r="DB477" s="1">
        <f t="shared" si="613"/>
        <v>0</v>
      </c>
      <c r="DC477" s="1">
        <f t="shared" si="613"/>
        <v>0</v>
      </c>
      <c r="DD477" s="1">
        <f t="shared" si="613"/>
        <v>0</v>
      </c>
      <c r="DE477" s="1">
        <f t="shared" si="613"/>
        <v>0</v>
      </c>
      <c r="DF477" s="1">
        <f t="shared" si="613"/>
        <v>0</v>
      </c>
      <c r="DG477" s="1">
        <f t="shared" si="613"/>
        <v>0</v>
      </c>
      <c r="DH477" s="1">
        <f t="shared" si="613"/>
        <v>0</v>
      </c>
      <c r="DI477" s="1">
        <f t="shared" si="613"/>
        <v>0</v>
      </c>
      <c r="DJ477" s="1">
        <f t="shared" si="614"/>
        <v>0</v>
      </c>
      <c r="DK477" s="1">
        <f t="shared" si="614"/>
        <v>0</v>
      </c>
      <c r="DL477" s="1">
        <f t="shared" si="614"/>
        <v>0</v>
      </c>
      <c r="DM477" s="1">
        <f t="shared" si="614"/>
        <v>0</v>
      </c>
      <c r="DN477" s="1">
        <f t="shared" si="614"/>
        <v>0</v>
      </c>
      <c r="DO477" s="1">
        <f t="shared" si="614"/>
        <v>0</v>
      </c>
      <c r="DP477" s="25"/>
      <c r="DS477" s="26"/>
      <c r="DT477" s="26"/>
      <c r="DU477" s="142"/>
      <c r="DV477" s="26"/>
      <c r="DW477" s="48">
        <v>464</v>
      </c>
      <c r="DX477" s="26" t="str">
        <f>IFERROR(INDEX(AT$11:AT$2000,_xlfn.AGGREGATE(15,6,(ROW(AT$11:AT$2000)-ROW(AT$11)+1)/($AU$11:$AU$2000=$DY$8),ROWS(DX$11:DX477))),"")</f>
        <v/>
      </c>
      <c r="DY477" s="4" t="str">
        <f>IFERROR(INDEX(AU$11:AU$2000,_xlfn.AGGREGATE(15,6,(ROW(AU$11:AU$2000)-ROW(AU$11)+1)/($AU$11:$AU$2000=$DY$8),ROWS(DY$11:DY477))),"")</f>
        <v/>
      </c>
      <c r="DZ477" s="26" t="str">
        <f>IFERROR(INDEX(AV$11:AV$2000,_xlfn.AGGREGATE(15,6,(ROW(AV$11:AV$2000)-ROW(AV$11)+1)/($AU$11:$AU$2000=$DY$8),ROWS(DZ$11:DZ477))),"")</f>
        <v/>
      </c>
      <c r="EA477" s="26" t="str">
        <f>IFERROR(INDEX(AW$11:AW$2000,_xlfn.AGGREGATE(15,6,(ROW(AW$11:AW$2000)-ROW(AW$11)+1)/($AU$11:$AU$2000=$DY$8),ROWS(EA$11:EA477))),"")</f>
        <v/>
      </c>
      <c r="EB477" s="26" t="str">
        <f>IFERROR(INDEX(AX$11:AX$2000,_xlfn.AGGREGATE(15,6,(ROW(AX$11:AX$2000)-ROW(AX$11)+1)/($AU$11:$AU$2000=$DY$8),ROWS(EB$11:EB477))),"")</f>
        <v/>
      </c>
      <c r="EC477" s="26" t="str">
        <f>IFERROR(INDEX(AY$11:AY$2000,_xlfn.AGGREGATE(15,6,(ROW(AY$11:AY$2000)-ROW(AY$11)+1)/($AU$11:$AU$2000=$DY$8),ROWS(EC$11:EC477))),"")</f>
        <v/>
      </c>
      <c r="ED477" s="26" t="str">
        <f>IFERROR(INDEX(AZ$11:AZ$2000,_xlfn.AGGREGATE(15,6,(ROW(AZ$11:AZ$2000)-ROW(AZ$11)+1)/($AU$11:$AU$2000=$DY$8),ROWS(ED$11:ED477))),"")</f>
        <v/>
      </c>
      <c r="EE477" s="26" t="str">
        <f>IFERROR(INDEX(BA$11:BA$2000,_xlfn.AGGREGATE(15,6,(ROW(BA$11:BA$2000)-ROW(BA$11)+1)/($AU$11:$AU$2000=$DY$8),ROWS(EE$11:EE477))),"")</f>
        <v/>
      </c>
      <c r="EF477" s="26" t="str">
        <f>IFERROR(INDEX(BB$11:BB$2000,_xlfn.AGGREGATE(15,6,(ROW(BB$11:BB$2000)-ROW(BB$11)+1)/($AU$11:$AU$2000=$DY$8),ROWS(EF$11:EF477))),"")</f>
        <v/>
      </c>
      <c r="EG477" s="26" t="str">
        <f>IFERROR(INDEX(BC$11:BC$2000,_xlfn.AGGREGATE(15,6,(ROW(BC$11:BC$2000)-ROW(BC$11)+1)/($AU$11:$AU$2000=$DY$8),ROWS(EG$11:EG477))),"")</f>
        <v/>
      </c>
      <c r="EH477" s="26" t="str">
        <f>IFERROR(INDEX(BD$11:BD$2000,_xlfn.AGGREGATE(15,6,(ROW(BD$11:BD$2000)-ROW(BD$11)+1)/($AU$11:$AU$2000=$DY$8),ROWS(EH$11:EH477))),"")</f>
        <v/>
      </c>
      <c r="EI477" s="26" t="str">
        <f>IFERROR(INDEX(BE$11:BE$2000,_xlfn.AGGREGATE(15,6,(ROW(BE$11:BE$2000)-ROW(BE$11)+1)/($AU$11:$AU$2000=$DY$8),ROWS(EI$11:EI477))),"")</f>
        <v/>
      </c>
      <c r="EJ477" s="26" t="str">
        <f>IFERROR(INDEX(BF$11:BF$2000,_xlfn.AGGREGATE(15,6,(ROW(BF$11:BF$2000)-ROW(BF$11)+1)/($AU$11:$AU$2000=$DY$8),ROWS(EJ$11:EJ477))),"")</f>
        <v/>
      </c>
      <c r="EK477" s="26" t="str">
        <f>IFERROR(INDEX(BG$11:BG$2000,_xlfn.AGGREGATE(15,6,(ROW(BG$11:BG$2000)-ROW(BG$11)+1)/($AU$11:$AU$2000=$DY$8),ROWS(EK$11:EK477))),"")</f>
        <v/>
      </c>
      <c r="EL477" s="26" t="str">
        <f>IFERROR(INDEX(BH$11:BH$2000,_xlfn.AGGREGATE(15,6,(ROW(BH$11:BH$2000)-ROW(BH$11)+1)/($AU$11:$AU$2000=$DY$8),ROWS(EL$11:EL477))),"")</f>
        <v/>
      </c>
      <c r="EM477" s="26" t="str">
        <f>IFERROR(INDEX(BI$11:BI$2000,_xlfn.AGGREGATE(15,6,(ROW(BI$11:BI$2000)-ROW(BI$11)+1)/($AU$11:$AU$2000=$DY$8),ROWS(EM$11:EM477))),"")</f>
        <v/>
      </c>
      <c r="EN477" s="26" t="str">
        <f>IFERROR(INDEX(BJ$11:BJ$2000,_xlfn.AGGREGATE(15,6,(ROW(BJ$11:BJ$2000)-ROW(BJ$11)+1)/($AU$11:$AU$2000=$DY$8),ROWS(EN$11:EN477))),"")</f>
        <v/>
      </c>
      <c r="EO477" s="26" t="str">
        <f>IFERROR(INDEX(BK$11:BK$2000,_xlfn.AGGREGATE(15,6,(ROW(BK$11:BK$2000)-ROW(BK$11)+1)/($AU$11:$AU$2000=$DY$8),ROWS(EO$11:EO477))),"")</f>
        <v/>
      </c>
      <c r="EP477" s="26" t="str">
        <f>IFERROR(INDEX(BL$11:BL$2000,_xlfn.AGGREGATE(15,6,(ROW(BL$11:BL$2000)-ROW(BL$11)+1)/($AU$11:$AU$2000=$DY$8),ROWS(EP$11:EP477))),"")</f>
        <v/>
      </c>
      <c r="EQ477" s="26" t="str">
        <f>IFERROR(INDEX(BM$11:BM$2000,_xlfn.AGGREGATE(15,6,(ROW(BM$11:BM$2000)-ROW(BM$11)+1)/($AU$11:$AU$2000=$DY$8),ROWS(EQ$11:EQ477))),"")</f>
        <v/>
      </c>
      <c r="ER477" s="26" t="str">
        <f>IFERROR(INDEX(BN$11:BN$2000,_xlfn.AGGREGATE(15,6,(ROW(BN$11:BN$2000)-ROW(BN$11)+1)/($AU$11:$AU$2000=$DY$8),ROWS(ER$11:ER477))),"")</f>
        <v/>
      </c>
      <c r="ES477" s="26" t="str">
        <f>IFERROR(INDEX(BO$11:BO$2000,_xlfn.AGGREGATE(15,6,(ROW(BO$11:BO$2000)-ROW(BO$11)+1)/($AU$11:$AU$2000=$DY$8),ROWS(ES$11:ES477))),"")</f>
        <v/>
      </c>
      <c r="ET477" s="63" t="str">
        <f>IFERROR(INDEX(BP$11:BP$2000,_xlfn.AGGREGATE(15,6,(ROW(BP$11:BP$2000)-ROW(BP$11)+1)/($AU$11:$AU$2000=$DY$8),ROWS(ET$11:ET477))),"")</f>
        <v/>
      </c>
      <c r="EU477" s="25"/>
    </row>
    <row r="478" spans="14:151" x14ac:dyDescent="0.3">
      <c r="N478" s="2"/>
      <c r="O478" s="25"/>
      <c r="P478" s="25"/>
      <c r="Q478" s="25"/>
      <c r="R478" s="25"/>
      <c r="S478" s="25"/>
      <c r="T478" s="25"/>
      <c r="U478" s="25"/>
      <c r="V478" s="2"/>
      <c r="W478" s="2"/>
      <c r="X478" s="2"/>
      <c r="Y478" s="25"/>
      <c r="Z478" s="25"/>
      <c r="AA478" s="25"/>
      <c r="AB478" s="2"/>
      <c r="AC478" s="25"/>
      <c r="AD478" s="25"/>
      <c r="AE478" s="25"/>
      <c r="AF478" s="25"/>
      <c r="AG478" s="25"/>
      <c r="AH478" s="25"/>
      <c r="AI478" s="25"/>
      <c r="AJ478" s="25"/>
      <c r="AK478" s="25"/>
      <c r="AL478" s="25"/>
      <c r="AM478" s="25"/>
      <c r="AN478" s="25"/>
      <c r="AO478" s="25"/>
      <c r="AP478" s="25"/>
      <c r="AQ478" s="25"/>
      <c r="AR478" s="142"/>
      <c r="AS478">
        <v>18</v>
      </c>
      <c r="AT478" s="25" t="s">
        <v>122</v>
      </c>
      <c r="AU478" s="4" t="str">
        <f t="shared" si="582"/>
        <v>FAIL</v>
      </c>
      <c r="AV478" s="25">
        <v>1</v>
      </c>
      <c r="AW478" s="25">
        <v>1</v>
      </c>
      <c r="AX478" s="26">
        <v>2</v>
      </c>
      <c r="AY478" s="26">
        <v>2</v>
      </c>
      <c r="AZ478" s="26">
        <v>2</v>
      </c>
      <c r="BA478" s="26">
        <v>1</v>
      </c>
      <c r="BB478" s="26">
        <v>1</v>
      </c>
      <c r="BC478" s="25"/>
      <c r="BD478" s="25">
        <f t="shared" si="583"/>
        <v>228</v>
      </c>
      <c r="BE478" s="25">
        <f t="shared" si="583"/>
        <v>246</v>
      </c>
      <c r="BF478" s="25">
        <f t="shared" si="583"/>
        <v>264</v>
      </c>
      <c r="BG478" s="30">
        <f t="shared" si="599"/>
        <v>9</v>
      </c>
      <c r="BH478" s="25"/>
      <c r="BI478" s="138">
        <f t="shared" si="600"/>
        <v>228</v>
      </c>
      <c r="BJ478" s="138">
        <f t="shared" si="601"/>
        <v>456</v>
      </c>
      <c r="BK478" s="138">
        <f t="shared" si="602"/>
        <v>702</v>
      </c>
      <c r="BL478" s="138">
        <f t="shared" si="603"/>
        <v>948</v>
      </c>
      <c r="BM478" s="138">
        <f t="shared" si="604"/>
        <v>1194</v>
      </c>
      <c r="BN478" s="138">
        <f t="shared" si="605"/>
        <v>1422</v>
      </c>
      <c r="BO478" s="138">
        <f t="shared" si="606"/>
        <v>1650</v>
      </c>
      <c r="BP478" s="138">
        <f t="shared" si="607"/>
        <v>0</v>
      </c>
      <c r="BQ478" s="25"/>
      <c r="BR478" s="26" t="str">
        <f t="shared" si="608"/>
        <v>no</v>
      </c>
      <c r="BS478" s="26" t="str">
        <f t="shared" si="609"/>
        <v>good</v>
      </c>
      <c r="BT478" s="25"/>
      <c r="BU478" s="25"/>
      <c r="BV478" s="1">
        <f t="shared" si="610"/>
        <v>0</v>
      </c>
      <c r="BW478" s="1">
        <f t="shared" si="610"/>
        <v>0</v>
      </c>
      <c r="BX478" s="1">
        <f t="shared" si="610"/>
        <v>0</v>
      </c>
      <c r="BY478" s="1">
        <f t="shared" si="610"/>
        <v>0</v>
      </c>
      <c r="BZ478" s="1">
        <f t="shared" si="610"/>
        <v>0</v>
      </c>
      <c r="CA478" s="1">
        <f t="shared" si="610"/>
        <v>0</v>
      </c>
      <c r="CB478" s="1">
        <f t="shared" si="610"/>
        <v>0</v>
      </c>
      <c r="CC478" s="1">
        <f t="shared" si="610"/>
        <v>0</v>
      </c>
      <c r="CD478" s="1">
        <f t="shared" si="610"/>
        <v>0</v>
      </c>
      <c r="CE478" s="1">
        <f t="shared" si="610"/>
        <v>0</v>
      </c>
      <c r="CF478" s="1">
        <f t="shared" si="611"/>
        <v>0</v>
      </c>
      <c r="CG478" s="1">
        <f t="shared" si="611"/>
        <v>0</v>
      </c>
      <c r="CH478" s="1">
        <f t="shared" si="611"/>
        <v>0</v>
      </c>
      <c r="CI478" s="1">
        <f t="shared" si="611"/>
        <v>0</v>
      </c>
      <c r="CJ478" s="1">
        <f t="shared" si="611"/>
        <v>0</v>
      </c>
      <c r="CK478" s="1">
        <f t="shared" si="611"/>
        <v>0</v>
      </c>
      <c r="CL478" s="1">
        <f t="shared" si="611"/>
        <v>0</v>
      </c>
      <c r="CM478" s="1">
        <f t="shared" si="611"/>
        <v>0</v>
      </c>
      <c r="CN478" s="1">
        <f t="shared" si="611"/>
        <v>0</v>
      </c>
      <c r="CO478" s="1">
        <f t="shared" si="611"/>
        <v>0</v>
      </c>
      <c r="CP478" s="1">
        <f t="shared" si="612"/>
        <v>0</v>
      </c>
      <c r="CQ478" s="1">
        <f t="shared" si="612"/>
        <v>0</v>
      </c>
      <c r="CR478" s="1">
        <f t="shared" si="612"/>
        <v>0</v>
      </c>
      <c r="CS478" s="1">
        <f t="shared" si="612"/>
        <v>0</v>
      </c>
      <c r="CT478" s="1">
        <f t="shared" si="612"/>
        <v>0</v>
      </c>
      <c r="CU478" s="1">
        <f t="shared" si="612"/>
        <v>0</v>
      </c>
      <c r="CV478" s="1">
        <f t="shared" si="612"/>
        <v>0</v>
      </c>
      <c r="CW478" s="1">
        <f t="shared" si="612"/>
        <v>0</v>
      </c>
      <c r="CX478" s="1">
        <f t="shared" si="612"/>
        <v>0</v>
      </c>
      <c r="CY478" s="1">
        <f t="shared" si="612"/>
        <v>0</v>
      </c>
      <c r="CZ478" s="1">
        <f t="shared" si="613"/>
        <v>0</v>
      </c>
      <c r="DA478" s="1">
        <f t="shared" si="613"/>
        <v>0</v>
      </c>
      <c r="DB478" s="1">
        <f t="shared" si="613"/>
        <v>0</v>
      </c>
      <c r="DC478" s="1">
        <f t="shared" si="613"/>
        <v>0</v>
      </c>
      <c r="DD478" s="1">
        <f t="shared" si="613"/>
        <v>0</v>
      </c>
      <c r="DE478" s="1">
        <f t="shared" si="613"/>
        <v>0</v>
      </c>
      <c r="DF478" s="1">
        <f t="shared" si="613"/>
        <v>0</v>
      </c>
      <c r="DG478" s="1">
        <f t="shared" si="613"/>
        <v>0</v>
      </c>
      <c r="DH478" s="1">
        <f t="shared" si="613"/>
        <v>0</v>
      </c>
      <c r="DI478" s="1">
        <f t="shared" si="613"/>
        <v>0</v>
      </c>
      <c r="DJ478" s="1">
        <f t="shared" si="614"/>
        <v>0</v>
      </c>
      <c r="DK478" s="1">
        <f t="shared" si="614"/>
        <v>0</v>
      </c>
      <c r="DL478" s="1">
        <f t="shared" si="614"/>
        <v>0</v>
      </c>
      <c r="DM478" s="1">
        <f t="shared" si="614"/>
        <v>0</v>
      </c>
      <c r="DN478" s="1">
        <f t="shared" si="614"/>
        <v>0</v>
      </c>
      <c r="DO478" s="1">
        <f t="shared" si="614"/>
        <v>0</v>
      </c>
      <c r="DP478" s="25"/>
      <c r="DS478" s="26"/>
      <c r="DT478" s="26"/>
      <c r="DU478" s="142"/>
      <c r="DV478" s="26"/>
      <c r="DW478" s="48">
        <v>465</v>
      </c>
      <c r="DX478" s="26" t="str">
        <f>IFERROR(INDEX(AT$11:AT$2000,_xlfn.AGGREGATE(15,6,(ROW(AT$11:AT$2000)-ROW(AT$11)+1)/($AU$11:$AU$2000=$DY$8),ROWS(DX$11:DX478))),"")</f>
        <v/>
      </c>
      <c r="DY478" s="4" t="str">
        <f>IFERROR(INDEX(AU$11:AU$2000,_xlfn.AGGREGATE(15,6,(ROW(AU$11:AU$2000)-ROW(AU$11)+1)/($AU$11:$AU$2000=$DY$8),ROWS(DY$11:DY478))),"")</f>
        <v/>
      </c>
      <c r="DZ478" s="26" t="str">
        <f>IFERROR(INDEX(AV$11:AV$2000,_xlfn.AGGREGATE(15,6,(ROW(AV$11:AV$2000)-ROW(AV$11)+1)/($AU$11:$AU$2000=$DY$8),ROWS(DZ$11:DZ478))),"")</f>
        <v/>
      </c>
      <c r="EA478" s="26" t="str">
        <f>IFERROR(INDEX(AW$11:AW$2000,_xlfn.AGGREGATE(15,6,(ROW(AW$11:AW$2000)-ROW(AW$11)+1)/($AU$11:$AU$2000=$DY$8),ROWS(EA$11:EA478))),"")</f>
        <v/>
      </c>
      <c r="EB478" s="26" t="str">
        <f>IFERROR(INDEX(AX$11:AX$2000,_xlfn.AGGREGATE(15,6,(ROW(AX$11:AX$2000)-ROW(AX$11)+1)/($AU$11:$AU$2000=$DY$8),ROWS(EB$11:EB478))),"")</f>
        <v/>
      </c>
      <c r="EC478" s="26" t="str">
        <f>IFERROR(INDEX(AY$11:AY$2000,_xlfn.AGGREGATE(15,6,(ROW(AY$11:AY$2000)-ROW(AY$11)+1)/($AU$11:$AU$2000=$DY$8),ROWS(EC$11:EC478))),"")</f>
        <v/>
      </c>
      <c r="ED478" s="26" t="str">
        <f>IFERROR(INDEX(AZ$11:AZ$2000,_xlfn.AGGREGATE(15,6,(ROW(AZ$11:AZ$2000)-ROW(AZ$11)+1)/($AU$11:$AU$2000=$DY$8),ROWS(ED$11:ED478))),"")</f>
        <v/>
      </c>
      <c r="EE478" s="26" t="str">
        <f>IFERROR(INDEX(BA$11:BA$2000,_xlfn.AGGREGATE(15,6,(ROW(BA$11:BA$2000)-ROW(BA$11)+1)/($AU$11:$AU$2000=$DY$8),ROWS(EE$11:EE478))),"")</f>
        <v/>
      </c>
      <c r="EF478" s="26" t="str">
        <f>IFERROR(INDEX(BB$11:BB$2000,_xlfn.AGGREGATE(15,6,(ROW(BB$11:BB$2000)-ROW(BB$11)+1)/($AU$11:$AU$2000=$DY$8),ROWS(EF$11:EF478))),"")</f>
        <v/>
      </c>
      <c r="EG478" s="26" t="str">
        <f>IFERROR(INDEX(BC$11:BC$2000,_xlfn.AGGREGATE(15,6,(ROW(BC$11:BC$2000)-ROW(BC$11)+1)/($AU$11:$AU$2000=$DY$8),ROWS(EG$11:EG478))),"")</f>
        <v/>
      </c>
      <c r="EH478" s="26" t="str">
        <f>IFERROR(INDEX(BD$11:BD$2000,_xlfn.AGGREGATE(15,6,(ROW(BD$11:BD$2000)-ROW(BD$11)+1)/($AU$11:$AU$2000=$DY$8),ROWS(EH$11:EH478))),"")</f>
        <v/>
      </c>
      <c r="EI478" s="26" t="str">
        <f>IFERROR(INDEX(BE$11:BE$2000,_xlfn.AGGREGATE(15,6,(ROW(BE$11:BE$2000)-ROW(BE$11)+1)/($AU$11:$AU$2000=$DY$8),ROWS(EI$11:EI478))),"")</f>
        <v/>
      </c>
      <c r="EJ478" s="26" t="str">
        <f>IFERROR(INDEX(BF$11:BF$2000,_xlfn.AGGREGATE(15,6,(ROW(BF$11:BF$2000)-ROW(BF$11)+1)/($AU$11:$AU$2000=$DY$8),ROWS(EJ$11:EJ478))),"")</f>
        <v/>
      </c>
      <c r="EK478" s="26" t="str">
        <f>IFERROR(INDEX(BG$11:BG$2000,_xlfn.AGGREGATE(15,6,(ROW(BG$11:BG$2000)-ROW(BG$11)+1)/($AU$11:$AU$2000=$DY$8),ROWS(EK$11:EK478))),"")</f>
        <v/>
      </c>
      <c r="EL478" s="26" t="str">
        <f>IFERROR(INDEX(BH$11:BH$2000,_xlfn.AGGREGATE(15,6,(ROW(BH$11:BH$2000)-ROW(BH$11)+1)/($AU$11:$AU$2000=$DY$8),ROWS(EL$11:EL478))),"")</f>
        <v/>
      </c>
      <c r="EM478" s="26" t="str">
        <f>IFERROR(INDEX(BI$11:BI$2000,_xlfn.AGGREGATE(15,6,(ROW(BI$11:BI$2000)-ROW(BI$11)+1)/($AU$11:$AU$2000=$DY$8),ROWS(EM$11:EM478))),"")</f>
        <v/>
      </c>
      <c r="EN478" s="26" t="str">
        <f>IFERROR(INDEX(BJ$11:BJ$2000,_xlfn.AGGREGATE(15,6,(ROW(BJ$11:BJ$2000)-ROW(BJ$11)+1)/($AU$11:$AU$2000=$DY$8),ROWS(EN$11:EN478))),"")</f>
        <v/>
      </c>
      <c r="EO478" s="26" t="str">
        <f>IFERROR(INDEX(BK$11:BK$2000,_xlfn.AGGREGATE(15,6,(ROW(BK$11:BK$2000)-ROW(BK$11)+1)/($AU$11:$AU$2000=$DY$8),ROWS(EO$11:EO478))),"")</f>
        <v/>
      </c>
      <c r="EP478" s="26" t="str">
        <f>IFERROR(INDEX(BL$11:BL$2000,_xlfn.AGGREGATE(15,6,(ROW(BL$11:BL$2000)-ROW(BL$11)+1)/($AU$11:$AU$2000=$DY$8),ROWS(EP$11:EP478))),"")</f>
        <v/>
      </c>
      <c r="EQ478" s="26" t="str">
        <f>IFERROR(INDEX(BM$11:BM$2000,_xlfn.AGGREGATE(15,6,(ROW(BM$11:BM$2000)-ROW(BM$11)+1)/($AU$11:$AU$2000=$DY$8),ROWS(EQ$11:EQ478))),"")</f>
        <v/>
      </c>
      <c r="ER478" s="26" t="str">
        <f>IFERROR(INDEX(BN$11:BN$2000,_xlfn.AGGREGATE(15,6,(ROW(BN$11:BN$2000)-ROW(BN$11)+1)/($AU$11:$AU$2000=$DY$8),ROWS(ER$11:ER478))),"")</f>
        <v/>
      </c>
      <c r="ES478" s="26" t="str">
        <f>IFERROR(INDEX(BO$11:BO$2000,_xlfn.AGGREGATE(15,6,(ROW(BO$11:BO$2000)-ROW(BO$11)+1)/($AU$11:$AU$2000=$DY$8),ROWS(ES$11:ES478))),"")</f>
        <v/>
      </c>
      <c r="ET478" s="63" t="str">
        <f>IFERROR(INDEX(BP$11:BP$2000,_xlfn.AGGREGATE(15,6,(ROW(BP$11:BP$2000)-ROW(BP$11)+1)/($AU$11:$AU$2000=$DY$8),ROWS(ET$11:ET478))),"")</f>
        <v/>
      </c>
      <c r="EU478" s="25"/>
    </row>
    <row r="479" spans="14:151" x14ac:dyDescent="0.3">
      <c r="N479" s="2"/>
      <c r="O479" s="25"/>
      <c r="P479" s="25"/>
      <c r="Q479" s="25"/>
      <c r="R479" s="25"/>
      <c r="S479" s="25"/>
      <c r="T479" s="25"/>
      <c r="U479" s="25"/>
      <c r="V479" s="2"/>
      <c r="W479" s="2"/>
      <c r="X479" s="2"/>
      <c r="Y479" s="25"/>
      <c r="Z479" s="25"/>
      <c r="AA479" s="25"/>
      <c r="AB479" s="2"/>
      <c r="AC479" s="25"/>
      <c r="AD479" s="25"/>
      <c r="AE479" s="25"/>
      <c r="AF479" s="25"/>
      <c r="AG479" s="25"/>
      <c r="AH479" s="25"/>
      <c r="AI479" s="25"/>
      <c r="AJ479" s="25"/>
      <c r="AK479" s="25"/>
      <c r="AL479" s="25"/>
      <c r="AM479" s="25"/>
      <c r="AN479" s="25"/>
      <c r="AO479" s="25"/>
      <c r="AP479" s="25"/>
      <c r="AQ479" s="25"/>
      <c r="AR479" s="142"/>
      <c r="AS479">
        <v>19</v>
      </c>
      <c r="AT479" s="25" t="s">
        <v>122</v>
      </c>
      <c r="AU479" s="4" t="str">
        <f t="shared" si="582"/>
        <v>FAIL</v>
      </c>
      <c r="AV479" s="25">
        <v>1</v>
      </c>
      <c r="AW479" s="25">
        <v>1</v>
      </c>
      <c r="AX479" s="26">
        <v>2</v>
      </c>
      <c r="AY479" s="26">
        <v>2</v>
      </c>
      <c r="AZ479" s="26">
        <v>2</v>
      </c>
      <c r="BA479" s="26">
        <v>1</v>
      </c>
      <c r="BB479" s="26">
        <v>1</v>
      </c>
      <c r="BC479" s="25"/>
      <c r="BD479" s="25">
        <f t="shared" si="583"/>
        <v>227</v>
      </c>
      <c r="BE479" s="25">
        <f t="shared" si="583"/>
        <v>246</v>
      </c>
      <c r="BF479" s="25">
        <f t="shared" si="583"/>
        <v>265</v>
      </c>
      <c r="BG479" s="30">
        <f t="shared" si="599"/>
        <v>9.5</v>
      </c>
      <c r="BH479" s="25"/>
      <c r="BI479" s="138">
        <f t="shared" si="600"/>
        <v>227</v>
      </c>
      <c r="BJ479" s="138">
        <f t="shared" si="601"/>
        <v>454</v>
      </c>
      <c r="BK479" s="138">
        <f t="shared" si="602"/>
        <v>700</v>
      </c>
      <c r="BL479" s="138">
        <f t="shared" si="603"/>
        <v>946</v>
      </c>
      <c r="BM479" s="138">
        <f t="shared" si="604"/>
        <v>1192</v>
      </c>
      <c r="BN479" s="138">
        <f t="shared" si="605"/>
        <v>1419</v>
      </c>
      <c r="BO479" s="138">
        <f t="shared" si="606"/>
        <v>1646</v>
      </c>
      <c r="BP479" s="138">
        <f t="shared" si="607"/>
        <v>0</v>
      </c>
      <c r="BQ479" s="25"/>
      <c r="BR479" s="26" t="str">
        <f t="shared" si="608"/>
        <v>no</v>
      </c>
      <c r="BS479" s="26" t="str">
        <f t="shared" si="609"/>
        <v>Int</v>
      </c>
      <c r="BT479" s="25"/>
      <c r="BU479" s="25"/>
      <c r="BV479" s="1">
        <f t="shared" si="610"/>
        <v>0</v>
      </c>
      <c r="BW479" s="1">
        <f t="shared" si="610"/>
        <v>0</v>
      </c>
      <c r="BX479" s="1">
        <f t="shared" si="610"/>
        <v>0</v>
      </c>
      <c r="BY479" s="1">
        <f t="shared" si="610"/>
        <v>0</v>
      </c>
      <c r="BZ479" s="1">
        <f t="shared" si="610"/>
        <v>0</v>
      </c>
      <c r="CA479" s="1">
        <f t="shared" si="610"/>
        <v>0</v>
      </c>
      <c r="CB479" s="1">
        <f t="shared" si="610"/>
        <v>0</v>
      </c>
      <c r="CC479" s="1">
        <f t="shared" si="610"/>
        <v>0</v>
      </c>
      <c r="CD479" s="1">
        <f t="shared" si="610"/>
        <v>0</v>
      </c>
      <c r="CE479" s="1">
        <f t="shared" si="610"/>
        <v>0</v>
      </c>
      <c r="CF479" s="1">
        <f t="shared" si="611"/>
        <v>0</v>
      </c>
      <c r="CG479" s="1">
        <f t="shared" si="611"/>
        <v>0</v>
      </c>
      <c r="CH479" s="1">
        <f t="shared" si="611"/>
        <v>0</v>
      </c>
      <c r="CI479" s="1">
        <f t="shared" si="611"/>
        <v>0</v>
      </c>
      <c r="CJ479" s="1">
        <f t="shared" si="611"/>
        <v>0</v>
      </c>
      <c r="CK479" s="1">
        <f t="shared" si="611"/>
        <v>0</v>
      </c>
      <c r="CL479" s="1">
        <f t="shared" si="611"/>
        <v>0</v>
      </c>
      <c r="CM479" s="1">
        <f t="shared" si="611"/>
        <v>0</v>
      </c>
      <c r="CN479" s="1">
        <f t="shared" si="611"/>
        <v>0</v>
      </c>
      <c r="CO479" s="1">
        <f t="shared" si="611"/>
        <v>0</v>
      </c>
      <c r="CP479" s="1">
        <f t="shared" si="612"/>
        <v>0</v>
      </c>
      <c r="CQ479" s="1">
        <f t="shared" si="612"/>
        <v>0</v>
      </c>
      <c r="CR479" s="1">
        <f t="shared" si="612"/>
        <v>0</v>
      </c>
      <c r="CS479" s="1">
        <f t="shared" si="612"/>
        <v>0</v>
      </c>
      <c r="CT479" s="1">
        <f t="shared" si="612"/>
        <v>0</v>
      </c>
      <c r="CU479" s="1">
        <f t="shared" si="612"/>
        <v>0</v>
      </c>
      <c r="CV479" s="1">
        <f t="shared" si="612"/>
        <v>0</v>
      </c>
      <c r="CW479" s="1">
        <f t="shared" si="612"/>
        <v>0</v>
      </c>
      <c r="CX479" s="1">
        <f t="shared" si="612"/>
        <v>0</v>
      </c>
      <c r="CY479" s="1">
        <f t="shared" si="612"/>
        <v>0</v>
      </c>
      <c r="CZ479" s="1">
        <f t="shared" si="613"/>
        <v>0</v>
      </c>
      <c r="DA479" s="1">
        <f t="shared" si="613"/>
        <v>0</v>
      </c>
      <c r="DB479" s="1">
        <f t="shared" si="613"/>
        <v>0</v>
      </c>
      <c r="DC479" s="1">
        <f t="shared" si="613"/>
        <v>0</v>
      </c>
      <c r="DD479" s="1">
        <f t="shared" si="613"/>
        <v>0</v>
      </c>
      <c r="DE479" s="1">
        <f t="shared" si="613"/>
        <v>0</v>
      </c>
      <c r="DF479" s="1">
        <f t="shared" si="613"/>
        <v>0</v>
      </c>
      <c r="DG479" s="1">
        <f t="shared" si="613"/>
        <v>0</v>
      </c>
      <c r="DH479" s="1">
        <f t="shared" si="613"/>
        <v>0</v>
      </c>
      <c r="DI479" s="1">
        <f t="shared" si="613"/>
        <v>0</v>
      </c>
      <c r="DJ479" s="1">
        <f t="shared" si="614"/>
        <v>0</v>
      </c>
      <c r="DK479" s="1">
        <f t="shared" si="614"/>
        <v>1</v>
      </c>
      <c r="DL479" s="1">
        <f t="shared" si="614"/>
        <v>0</v>
      </c>
      <c r="DM479" s="1">
        <f t="shared" si="614"/>
        <v>0</v>
      </c>
      <c r="DN479" s="1">
        <f t="shared" si="614"/>
        <v>0</v>
      </c>
      <c r="DO479" s="1">
        <f t="shared" si="614"/>
        <v>0</v>
      </c>
      <c r="DP479" s="25"/>
      <c r="DS479" s="26"/>
      <c r="DT479" s="26"/>
      <c r="DU479" s="142"/>
      <c r="DV479" s="26"/>
      <c r="DW479" s="48">
        <v>466</v>
      </c>
      <c r="DX479" s="26" t="str">
        <f>IFERROR(INDEX(AT$11:AT$2000,_xlfn.AGGREGATE(15,6,(ROW(AT$11:AT$2000)-ROW(AT$11)+1)/($AU$11:$AU$2000=$DY$8),ROWS(DX$11:DX479))),"")</f>
        <v/>
      </c>
      <c r="DY479" s="4" t="str">
        <f>IFERROR(INDEX(AU$11:AU$2000,_xlfn.AGGREGATE(15,6,(ROW(AU$11:AU$2000)-ROW(AU$11)+1)/($AU$11:$AU$2000=$DY$8),ROWS(DY$11:DY479))),"")</f>
        <v/>
      </c>
      <c r="DZ479" s="26" t="str">
        <f>IFERROR(INDEX(AV$11:AV$2000,_xlfn.AGGREGATE(15,6,(ROW(AV$11:AV$2000)-ROW(AV$11)+1)/($AU$11:$AU$2000=$DY$8),ROWS(DZ$11:DZ479))),"")</f>
        <v/>
      </c>
      <c r="EA479" s="26" t="str">
        <f>IFERROR(INDEX(AW$11:AW$2000,_xlfn.AGGREGATE(15,6,(ROW(AW$11:AW$2000)-ROW(AW$11)+1)/($AU$11:$AU$2000=$DY$8),ROWS(EA$11:EA479))),"")</f>
        <v/>
      </c>
      <c r="EB479" s="26" t="str">
        <f>IFERROR(INDEX(AX$11:AX$2000,_xlfn.AGGREGATE(15,6,(ROW(AX$11:AX$2000)-ROW(AX$11)+1)/($AU$11:$AU$2000=$DY$8),ROWS(EB$11:EB479))),"")</f>
        <v/>
      </c>
      <c r="EC479" s="26" t="str">
        <f>IFERROR(INDEX(AY$11:AY$2000,_xlfn.AGGREGATE(15,6,(ROW(AY$11:AY$2000)-ROW(AY$11)+1)/($AU$11:$AU$2000=$DY$8),ROWS(EC$11:EC479))),"")</f>
        <v/>
      </c>
      <c r="ED479" s="26" t="str">
        <f>IFERROR(INDEX(AZ$11:AZ$2000,_xlfn.AGGREGATE(15,6,(ROW(AZ$11:AZ$2000)-ROW(AZ$11)+1)/($AU$11:$AU$2000=$DY$8),ROWS(ED$11:ED479))),"")</f>
        <v/>
      </c>
      <c r="EE479" s="26" t="str">
        <f>IFERROR(INDEX(BA$11:BA$2000,_xlfn.AGGREGATE(15,6,(ROW(BA$11:BA$2000)-ROW(BA$11)+1)/($AU$11:$AU$2000=$DY$8),ROWS(EE$11:EE479))),"")</f>
        <v/>
      </c>
      <c r="EF479" s="26" t="str">
        <f>IFERROR(INDEX(BB$11:BB$2000,_xlfn.AGGREGATE(15,6,(ROW(BB$11:BB$2000)-ROW(BB$11)+1)/($AU$11:$AU$2000=$DY$8),ROWS(EF$11:EF479))),"")</f>
        <v/>
      </c>
      <c r="EG479" s="26" t="str">
        <f>IFERROR(INDEX(BC$11:BC$2000,_xlfn.AGGREGATE(15,6,(ROW(BC$11:BC$2000)-ROW(BC$11)+1)/($AU$11:$AU$2000=$DY$8),ROWS(EG$11:EG479))),"")</f>
        <v/>
      </c>
      <c r="EH479" s="26" t="str">
        <f>IFERROR(INDEX(BD$11:BD$2000,_xlfn.AGGREGATE(15,6,(ROW(BD$11:BD$2000)-ROW(BD$11)+1)/($AU$11:$AU$2000=$DY$8),ROWS(EH$11:EH479))),"")</f>
        <v/>
      </c>
      <c r="EI479" s="26" t="str">
        <f>IFERROR(INDEX(BE$11:BE$2000,_xlfn.AGGREGATE(15,6,(ROW(BE$11:BE$2000)-ROW(BE$11)+1)/($AU$11:$AU$2000=$DY$8),ROWS(EI$11:EI479))),"")</f>
        <v/>
      </c>
      <c r="EJ479" s="26" t="str">
        <f>IFERROR(INDEX(BF$11:BF$2000,_xlfn.AGGREGATE(15,6,(ROW(BF$11:BF$2000)-ROW(BF$11)+1)/($AU$11:$AU$2000=$DY$8),ROWS(EJ$11:EJ479))),"")</f>
        <v/>
      </c>
      <c r="EK479" s="26" t="str">
        <f>IFERROR(INDEX(BG$11:BG$2000,_xlfn.AGGREGATE(15,6,(ROW(BG$11:BG$2000)-ROW(BG$11)+1)/($AU$11:$AU$2000=$DY$8),ROWS(EK$11:EK479))),"")</f>
        <v/>
      </c>
      <c r="EL479" s="26" t="str">
        <f>IFERROR(INDEX(BH$11:BH$2000,_xlfn.AGGREGATE(15,6,(ROW(BH$11:BH$2000)-ROW(BH$11)+1)/($AU$11:$AU$2000=$DY$8),ROWS(EL$11:EL479))),"")</f>
        <v/>
      </c>
      <c r="EM479" s="26" t="str">
        <f>IFERROR(INDEX(BI$11:BI$2000,_xlfn.AGGREGATE(15,6,(ROW(BI$11:BI$2000)-ROW(BI$11)+1)/($AU$11:$AU$2000=$DY$8),ROWS(EM$11:EM479))),"")</f>
        <v/>
      </c>
      <c r="EN479" s="26" t="str">
        <f>IFERROR(INDEX(BJ$11:BJ$2000,_xlfn.AGGREGATE(15,6,(ROW(BJ$11:BJ$2000)-ROW(BJ$11)+1)/($AU$11:$AU$2000=$DY$8),ROWS(EN$11:EN479))),"")</f>
        <v/>
      </c>
      <c r="EO479" s="26" t="str">
        <f>IFERROR(INDEX(BK$11:BK$2000,_xlfn.AGGREGATE(15,6,(ROW(BK$11:BK$2000)-ROW(BK$11)+1)/($AU$11:$AU$2000=$DY$8),ROWS(EO$11:EO479))),"")</f>
        <v/>
      </c>
      <c r="EP479" s="26" t="str">
        <f>IFERROR(INDEX(BL$11:BL$2000,_xlfn.AGGREGATE(15,6,(ROW(BL$11:BL$2000)-ROW(BL$11)+1)/($AU$11:$AU$2000=$DY$8),ROWS(EP$11:EP479))),"")</f>
        <v/>
      </c>
      <c r="EQ479" s="26" t="str">
        <f>IFERROR(INDEX(BM$11:BM$2000,_xlfn.AGGREGATE(15,6,(ROW(BM$11:BM$2000)-ROW(BM$11)+1)/($AU$11:$AU$2000=$DY$8),ROWS(EQ$11:EQ479))),"")</f>
        <v/>
      </c>
      <c r="ER479" s="26" t="str">
        <f>IFERROR(INDEX(BN$11:BN$2000,_xlfn.AGGREGATE(15,6,(ROW(BN$11:BN$2000)-ROW(BN$11)+1)/($AU$11:$AU$2000=$DY$8),ROWS(ER$11:ER479))),"")</f>
        <v/>
      </c>
      <c r="ES479" s="26" t="str">
        <f>IFERROR(INDEX(BO$11:BO$2000,_xlfn.AGGREGATE(15,6,(ROW(BO$11:BO$2000)-ROW(BO$11)+1)/($AU$11:$AU$2000=$DY$8),ROWS(ES$11:ES479))),"")</f>
        <v/>
      </c>
      <c r="ET479" s="63" t="str">
        <f>IFERROR(INDEX(BP$11:BP$2000,_xlfn.AGGREGATE(15,6,(ROW(BP$11:BP$2000)-ROW(BP$11)+1)/($AU$11:$AU$2000=$DY$8),ROWS(ET$11:ET479))),"")</f>
        <v/>
      </c>
      <c r="EU479" s="25"/>
    </row>
    <row r="480" spans="14:151" x14ac:dyDescent="0.3">
      <c r="N480" s="2"/>
      <c r="O480" s="25"/>
      <c r="P480" s="25"/>
      <c r="Q480" s="25"/>
      <c r="R480" s="25"/>
      <c r="S480" s="25"/>
      <c r="T480" s="25"/>
      <c r="U480" s="25"/>
      <c r="V480" s="2"/>
      <c r="W480" s="2"/>
      <c r="X480" s="2"/>
      <c r="Y480" s="25"/>
      <c r="Z480" s="25"/>
      <c r="AA480" s="25"/>
      <c r="AB480" s="2"/>
      <c r="AC480" s="25"/>
      <c r="AD480" s="25"/>
      <c r="AE480" s="25"/>
      <c r="AF480" s="25"/>
      <c r="AG480" s="25"/>
      <c r="AH480" s="25"/>
      <c r="AI480" s="25"/>
      <c r="AJ480" s="25"/>
      <c r="AK480" s="25"/>
      <c r="AL480" s="25"/>
      <c r="AM480" s="25"/>
      <c r="AN480" s="25"/>
      <c r="AO480" s="25"/>
      <c r="AP480" s="25"/>
      <c r="AQ480" s="25"/>
      <c r="AR480" s="142"/>
      <c r="AS480">
        <v>20</v>
      </c>
      <c r="AT480" s="25" t="s">
        <v>122</v>
      </c>
      <c r="AU480" s="4" t="str">
        <f t="shared" si="582"/>
        <v>FAIL</v>
      </c>
      <c r="AV480" s="25">
        <v>1</v>
      </c>
      <c r="AW480" s="25">
        <v>1</v>
      </c>
      <c r="AX480" s="26">
        <v>2</v>
      </c>
      <c r="AY480" s="26">
        <v>2</v>
      </c>
      <c r="AZ480" s="26">
        <v>2</v>
      </c>
      <c r="BA480" s="26">
        <v>1</v>
      </c>
      <c r="BB480" s="26">
        <v>1</v>
      </c>
      <c r="BC480" s="25"/>
      <c r="BD480" s="25">
        <f t="shared" si="583"/>
        <v>226</v>
      </c>
      <c r="BE480" s="25">
        <f t="shared" si="583"/>
        <v>246</v>
      </c>
      <c r="BF480" s="25">
        <f t="shared" si="583"/>
        <v>266</v>
      </c>
      <c r="BG480" s="30">
        <f t="shared" si="599"/>
        <v>10</v>
      </c>
      <c r="BH480" s="25"/>
      <c r="BI480" s="138">
        <f t="shared" si="600"/>
        <v>226</v>
      </c>
      <c r="BJ480" s="138">
        <f t="shared" si="601"/>
        <v>452</v>
      </c>
      <c r="BK480" s="138">
        <f t="shared" si="602"/>
        <v>698</v>
      </c>
      <c r="BL480" s="138">
        <f t="shared" si="603"/>
        <v>944</v>
      </c>
      <c r="BM480" s="138">
        <f t="shared" si="604"/>
        <v>1190</v>
      </c>
      <c r="BN480" s="138">
        <f t="shared" si="605"/>
        <v>1416</v>
      </c>
      <c r="BO480" s="138">
        <f t="shared" si="606"/>
        <v>1642</v>
      </c>
      <c r="BP480" s="138">
        <f t="shared" si="607"/>
        <v>0</v>
      </c>
      <c r="BQ480" s="25"/>
      <c r="BR480" s="26" t="str">
        <f t="shared" si="608"/>
        <v>no</v>
      </c>
      <c r="BS480" s="26" t="str">
        <f t="shared" si="609"/>
        <v>Int</v>
      </c>
      <c r="BT480" s="25"/>
      <c r="BU480" s="25"/>
      <c r="BV480" s="1">
        <f t="shared" si="610"/>
        <v>0</v>
      </c>
      <c r="BW480" s="1">
        <f t="shared" si="610"/>
        <v>0</v>
      </c>
      <c r="BX480" s="1">
        <f t="shared" si="610"/>
        <v>0</v>
      </c>
      <c r="BY480" s="1">
        <f t="shared" si="610"/>
        <v>0</v>
      </c>
      <c r="BZ480" s="1">
        <f t="shared" si="610"/>
        <v>0</v>
      </c>
      <c r="CA480" s="1">
        <f t="shared" si="610"/>
        <v>0</v>
      </c>
      <c r="CB480" s="1">
        <f t="shared" si="610"/>
        <v>0</v>
      </c>
      <c r="CC480" s="1">
        <f t="shared" si="610"/>
        <v>0</v>
      </c>
      <c r="CD480" s="1">
        <f t="shared" si="610"/>
        <v>0</v>
      </c>
      <c r="CE480" s="1">
        <f t="shared" si="610"/>
        <v>0</v>
      </c>
      <c r="CF480" s="1">
        <f t="shared" si="611"/>
        <v>0</v>
      </c>
      <c r="CG480" s="1">
        <f t="shared" si="611"/>
        <v>1</v>
      </c>
      <c r="CH480" s="1">
        <f t="shared" si="611"/>
        <v>0</v>
      </c>
      <c r="CI480" s="1">
        <f t="shared" si="611"/>
        <v>0</v>
      </c>
      <c r="CJ480" s="1">
        <f t="shared" si="611"/>
        <v>0</v>
      </c>
      <c r="CK480" s="1">
        <f t="shared" si="611"/>
        <v>0</v>
      </c>
      <c r="CL480" s="1">
        <f t="shared" si="611"/>
        <v>0</v>
      </c>
      <c r="CM480" s="1">
        <f t="shared" si="611"/>
        <v>0</v>
      </c>
      <c r="CN480" s="1">
        <f t="shared" si="611"/>
        <v>0</v>
      </c>
      <c r="CO480" s="1">
        <f t="shared" si="611"/>
        <v>0</v>
      </c>
      <c r="CP480" s="1">
        <f t="shared" si="612"/>
        <v>0</v>
      </c>
      <c r="CQ480" s="1">
        <f t="shared" si="612"/>
        <v>0</v>
      </c>
      <c r="CR480" s="1">
        <f t="shared" si="612"/>
        <v>0</v>
      </c>
      <c r="CS480" s="1">
        <f t="shared" si="612"/>
        <v>0</v>
      </c>
      <c r="CT480" s="1">
        <f t="shared" si="612"/>
        <v>0</v>
      </c>
      <c r="CU480" s="1">
        <f t="shared" si="612"/>
        <v>0</v>
      </c>
      <c r="CV480" s="1">
        <f t="shared" si="612"/>
        <v>0</v>
      </c>
      <c r="CW480" s="1">
        <f t="shared" si="612"/>
        <v>0</v>
      </c>
      <c r="CX480" s="1">
        <f t="shared" si="612"/>
        <v>0</v>
      </c>
      <c r="CY480" s="1">
        <f t="shared" si="612"/>
        <v>0</v>
      </c>
      <c r="CZ480" s="1">
        <f t="shared" si="613"/>
        <v>0</v>
      </c>
      <c r="DA480" s="1">
        <f t="shared" si="613"/>
        <v>0</v>
      </c>
      <c r="DB480" s="1">
        <f t="shared" si="613"/>
        <v>0</v>
      </c>
      <c r="DC480" s="1">
        <f t="shared" si="613"/>
        <v>0</v>
      </c>
      <c r="DD480" s="1">
        <f t="shared" si="613"/>
        <v>0</v>
      </c>
      <c r="DE480" s="1">
        <f t="shared" si="613"/>
        <v>0</v>
      </c>
      <c r="DF480" s="1">
        <f t="shared" si="613"/>
        <v>0</v>
      </c>
      <c r="DG480" s="1">
        <f t="shared" si="613"/>
        <v>0</v>
      </c>
      <c r="DH480" s="1">
        <f t="shared" si="613"/>
        <v>0</v>
      </c>
      <c r="DI480" s="1">
        <f t="shared" si="613"/>
        <v>0</v>
      </c>
      <c r="DJ480" s="1">
        <f t="shared" si="614"/>
        <v>0</v>
      </c>
      <c r="DK480" s="1">
        <f t="shared" si="614"/>
        <v>1</v>
      </c>
      <c r="DL480" s="1">
        <f t="shared" si="614"/>
        <v>0</v>
      </c>
      <c r="DM480" s="1">
        <f t="shared" si="614"/>
        <v>0</v>
      </c>
      <c r="DN480" s="1">
        <f t="shared" si="614"/>
        <v>0</v>
      </c>
      <c r="DO480" s="1">
        <f t="shared" si="614"/>
        <v>0</v>
      </c>
      <c r="DP480" s="25"/>
      <c r="DS480" s="26"/>
      <c r="DT480" s="26"/>
      <c r="DU480" s="142"/>
      <c r="DV480" s="26"/>
      <c r="DW480" s="48">
        <v>467</v>
      </c>
      <c r="DX480" s="26" t="str">
        <f>IFERROR(INDEX(AT$11:AT$2000,_xlfn.AGGREGATE(15,6,(ROW(AT$11:AT$2000)-ROW(AT$11)+1)/($AU$11:$AU$2000=$DY$8),ROWS(DX$11:DX480))),"")</f>
        <v/>
      </c>
      <c r="DY480" s="4" t="str">
        <f>IFERROR(INDEX(AU$11:AU$2000,_xlfn.AGGREGATE(15,6,(ROW(AU$11:AU$2000)-ROW(AU$11)+1)/($AU$11:$AU$2000=$DY$8),ROWS(DY$11:DY480))),"")</f>
        <v/>
      </c>
      <c r="DZ480" s="26" t="str">
        <f>IFERROR(INDEX(AV$11:AV$2000,_xlfn.AGGREGATE(15,6,(ROW(AV$11:AV$2000)-ROW(AV$11)+1)/($AU$11:$AU$2000=$DY$8),ROWS(DZ$11:DZ480))),"")</f>
        <v/>
      </c>
      <c r="EA480" s="26" t="str">
        <f>IFERROR(INDEX(AW$11:AW$2000,_xlfn.AGGREGATE(15,6,(ROW(AW$11:AW$2000)-ROW(AW$11)+1)/($AU$11:$AU$2000=$DY$8),ROWS(EA$11:EA480))),"")</f>
        <v/>
      </c>
      <c r="EB480" s="26" t="str">
        <f>IFERROR(INDEX(AX$11:AX$2000,_xlfn.AGGREGATE(15,6,(ROW(AX$11:AX$2000)-ROW(AX$11)+1)/($AU$11:$AU$2000=$DY$8),ROWS(EB$11:EB480))),"")</f>
        <v/>
      </c>
      <c r="EC480" s="26" t="str">
        <f>IFERROR(INDEX(AY$11:AY$2000,_xlfn.AGGREGATE(15,6,(ROW(AY$11:AY$2000)-ROW(AY$11)+1)/($AU$11:$AU$2000=$DY$8),ROWS(EC$11:EC480))),"")</f>
        <v/>
      </c>
      <c r="ED480" s="26" t="str">
        <f>IFERROR(INDEX(AZ$11:AZ$2000,_xlfn.AGGREGATE(15,6,(ROW(AZ$11:AZ$2000)-ROW(AZ$11)+1)/($AU$11:$AU$2000=$DY$8),ROWS(ED$11:ED480))),"")</f>
        <v/>
      </c>
      <c r="EE480" s="26" t="str">
        <f>IFERROR(INDEX(BA$11:BA$2000,_xlfn.AGGREGATE(15,6,(ROW(BA$11:BA$2000)-ROW(BA$11)+1)/($AU$11:$AU$2000=$DY$8),ROWS(EE$11:EE480))),"")</f>
        <v/>
      </c>
      <c r="EF480" s="26" t="str">
        <f>IFERROR(INDEX(BB$11:BB$2000,_xlfn.AGGREGATE(15,6,(ROW(BB$11:BB$2000)-ROW(BB$11)+1)/($AU$11:$AU$2000=$DY$8),ROWS(EF$11:EF480))),"")</f>
        <v/>
      </c>
      <c r="EG480" s="26" t="str">
        <f>IFERROR(INDEX(BC$11:BC$2000,_xlfn.AGGREGATE(15,6,(ROW(BC$11:BC$2000)-ROW(BC$11)+1)/($AU$11:$AU$2000=$DY$8),ROWS(EG$11:EG480))),"")</f>
        <v/>
      </c>
      <c r="EH480" s="26" t="str">
        <f>IFERROR(INDEX(BD$11:BD$2000,_xlfn.AGGREGATE(15,6,(ROW(BD$11:BD$2000)-ROW(BD$11)+1)/($AU$11:$AU$2000=$DY$8),ROWS(EH$11:EH480))),"")</f>
        <v/>
      </c>
      <c r="EI480" s="26" t="str">
        <f>IFERROR(INDEX(BE$11:BE$2000,_xlfn.AGGREGATE(15,6,(ROW(BE$11:BE$2000)-ROW(BE$11)+1)/($AU$11:$AU$2000=$DY$8),ROWS(EI$11:EI480))),"")</f>
        <v/>
      </c>
      <c r="EJ480" s="26" t="str">
        <f>IFERROR(INDEX(BF$11:BF$2000,_xlfn.AGGREGATE(15,6,(ROW(BF$11:BF$2000)-ROW(BF$11)+1)/($AU$11:$AU$2000=$DY$8),ROWS(EJ$11:EJ480))),"")</f>
        <v/>
      </c>
      <c r="EK480" s="26" t="str">
        <f>IFERROR(INDEX(BG$11:BG$2000,_xlfn.AGGREGATE(15,6,(ROW(BG$11:BG$2000)-ROW(BG$11)+1)/($AU$11:$AU$2000=$DY$8),ROWS(EK$11:EK480))),"")</f>
        <v/>
      </c>
      <c r="EL480" s="26" t="str">
        <f>IFERROR(INDEX(BH$11:BH$2000,_xlfn.AGGREGATE(15,6,(ROW(BH$11:BH$2000)-ROW(BH$11)+1)/($AU$11:$AU$2000=$DY$8),ROWS(EL$11:EL480))),"")</f>
        <v/>
      </c>
      <c r="EM480" s="26" t="str">
        <f>IFERROR(INDEX(BI$11:BI$2000,_xlfn.AGGREGATE(15,6,(ROW(BI$11:BI$2000)-ROW(BI$11)+1)/($AU$11:$AU$2000=$DY$8),ROWS(EM$11:EM480))),"")</f>
        <v/>
      </c>
      <c r="EN480" s="26" t="str">
        <f>IFERROR(INDEX(BJ$11:BJ$2000,_xlfn.AGGREGATE(15,6,(ROW(BJ$11:BJ$2000)-ROW(BJ$11)+1)/($AU$11:$AU$2000=$DY$8),ROWS(EN$11:EN480))),"")</f>
        <v/>
      </c>
      <c r="EO480" s="26" t="str">
        <f>IFERROR(INDEX(BK$11:BK$2000,_xlfn.AGGREGATE(15,6,(ROW(BK$11:BK$2000)-ROW(BK$11)+1)/($AU$11:$AU$2000=$DY$8),ROWS(EO$11:EO480))),"")</f>
        <v/>
      </c>
      <c r="EP480" s="26" t="str">
        <f>IFERROR(INDEX(BL$11:BL$2000,_xlfn.AGGREGATE(15,6,(ROW(BL$11:BL$2000)-ROW(BL$11)+1)/($AU$11:$AU$2000=$DY$8),ROWS(EP$11:EP480))),"")</f>
        <v/>
      </c>
      <c r="EQ480" s="26" t="str">
        <f>IFERROR(INDEX(BM$11:BM$2000,_xlfn.AGGREGATE(15,6,(ROW(BM$11:BM$2000)-ROW(BM$11)+1)/($AU$11:$AU$2000=$DY$8),ROWS(EQ$11:EQ480))),"")</f>
        <v/>
      </c>
      <c r="ER480" s="26" t="str">
        <f>IFERROR(INDEX(BN$11:BN$2000,_xlfn.AGGREGATE(15,6,(ROW(BN$11:BN$2000)-ROW(BN$11)+1)/($AU$11:$AU$2000=$DY$8),ROWS(ER$11:ER480))),"")</f>
        <v/>
      </c>
      <c r="ES480" s="26" t="str">
        <f>IFERROR(INDEX(BO$11:BO$2000,_xlfn.AGGREGATE(15,6,(ROW(BO$11:BO$2000)-ROW(BO$11)+1)/($AU$11:$AU$2000=$DY$8),ROWS(ES$11:ES480))),"")</f>
        <v/>
      </c>
      <c r="ET480" s="63" t="str">
        <f>IFERROR(INDEX(BP$11:BP$2000,_xlfn.AGGREGATE(15,6,(ROW(BP$11:BP$2000)-ROW(BP$11)+1)/($AU$11:$AU$2000=$DY$8),ROWS(ET$11:ET480))),"")</f>
        <v/>
      </c>
      <c r="EU480" s="25"/>
    </row>
    <row r="481" spans="14:151" x14ac:dyDescent="0.3">
      <c r="N481" s="2"/>
      <c r="O481" s="25"/>
      <c r="P481" s="25"/>
      <c r="Q481" s="25"/>
      <c r="R481" s="25"/>
      <c r="S481" s="25"/>
      <c r="T481" s="25"/>
      <c r="U481" s="25"/>
      <c r="V481" s="2"/>
      <c r="W481" s="2"/>
      <c r="X481" s="2"/>
      <c r="Y481" s="25"/>
      <c r="Z481" s="25"/>
      <c r="AA481" s="25"/>
      <c r="AB481" s="2"/>
      <c r="AC481" s="25"/>
      <c r="AD481" s="25"/>
      <c r="AE481" s="25"/>
      <c r="AF481" s="25"/>
      <c r="AG481" s="25"/>
      <c r="AH481" s="25"/>
      <c r="AI481" s="25"/>
      <c r="AJ481" s="25"/>
      <c r="AK481" s="25"/>
      <c r="AL481" s="25"/>
      <c r="AM481" s="25"/>
      <c r="AN481" s="25"/>
      <c r="AO481" s="25"/>
      <c r="AP481" s="25"/>
      <c r="AQ481" s="25"/>
      <c r="AR481" s="142"/>
      <c r="AS481">
        <v>21</v>
      </c>
      <c r="AT481" s="25" t="s">
        <v>122</v>
      </c>
      <c r="AU481" s="4" t="str">
        <f t="shared" si="582"/>
        <v>FAIL</v>
      </c>
      <c r="AV481" s="25">
        <v>1</v>
      </c>
      <c r="AW481" s="25">
        <v>1</v>
      </c>
      <c r="AX481" s="26">
        <v>2</v>
      </c>
      <c r="AY481" s="26">
        <v>2</v>
      </c>
      <c r="AZ481" s="26">
        <v>2</v>
      </c>
      <c r="BA481" s="26">
        <v>1</v>
      </c>
      <c r="BB481" s="26">
        <v>1</v>
      </c>
      <c r="BC481" s="25"/>
      <c r="BD481" s="25">
        <f t="shared" si="583"/>
        <v>225</v>
      </c>
      <c r="BE481" s="25">
        <f t="shared" si="583"/>
        <v>246</v>
      </c>
      <c r="BF481" s="25">
        <f t="shared" si="583"/>
        <v>267</v>
      </c>
      <c r="BG481" s="30">
        <f t="shared" si="599"/>
        <v>10.5</v>
      </c>
      <c r="BH481" s="25"/>
      <c r="BI481" s="138">
        <f t="shared" si="600"/>
        <v>225</v>
      </c>
      <c r="BJ481" s="138">
        <f t="shared" si="601"/>
        <v>450</v>
      </c>
      <c r="BK481" s="138">
        <f t="shared" si="602"/>
        <v>696</v>
      </c>
      <c r="BL481" s="138">
        <f t="shared" si="603"/>
        <v>942</v>
      </c>
      <c r="BM481" s="138">
        <f t="shared" si="604"/>
        <v>1188</v>
      </c>
      <c r="BN481" s="138">
        <f t="shared" si="605"/>
        <v>1413</v>
      </c>
      <c r="BO481" s="138">
        <f t="shared" si="606"/>
        <v>1638</v>
      </c>
      <c r="BP481" s="138">
        <f t="shared" si="607"/>
        <v>0</v>
      </c>
      <c r="BQ481" s="25"/>
      <c r="BR481" s="26" t="str">
        <f t="shared" si="608"/>
        <v>no</v>
      </c>
      <c r="BS481" s="26" t="str">
        <f t="shared" si="609"/>
        <v>Int</v>
      </c>
      <c r="BT481" s="25"/>
      <c r="BU481" s="25"/>
      <c r="BV481" s="1">
        <f t="shared" ref="BV481:CE490" si="615">IF(BV$3=0,0,IF(AND(ABS($BI481-BV$3)&gt;PostVertTotTol,ABS($BJ481-BV$3)&gt;PostVertTotTol,ABS($BK481-BV$3)&gt;PostVertTotTol,ABS($BL481-BV$3)&gt;PostVertTotTol,ABS($BM481-BV$3)&gt;PostVertTotTol,ABS($BN481-BV$3)&gt;PostVertTotTol,ABS($BO481-BV$3)&gt;PostVertTotTol,ABS($BP481-BV$3)&gt;PostVertTotTol),0,1))</f>
        <v>0</v>
      </c>
      <c r="BW481" s="1">
        <f t="shared" si="615"/>
        <v>0</v>
      </c>
      <c r="BX481" s="1">
        <f t="shared" si="615"/>
        <v>0</v>
      </c>
      <c r="BY481" s="1">
        <f t="shared" si="615"/>
        <v>0</v>
      </c>
      <c r="BZ481" s="1">
        <f t="shared" si="615"/>
        <v>0</v>
      </c>
      <c r="CA481" s="1">
        <f t="shared" si="615"/>
        <v>0</v>
      </c>
      <c r="CB481" s="1">
        <f t="shared" si="615"/>
        <v>0</v>
      </c>
      <c r="CC481" s="1">
        <f t="shared" si="615"/>
        <v>0</v>
      </c>
      <c r="CD481" s="1">
        <f t="shared" si="615"/>
        <v>0</v>
      </c>
      <c r="CE481" s="1">
        <f t="shared" si="615"/>
        <v>0</v>
      </c>
      <c r="CF481" s="1">
        <f t="shared" ref="CF481:CO490" si="616">IF(CF$3=0,0,IF(AND(ABS($BI481-CF$3)&gt;PostVertTotTol,ABS($BJ481-CF$3)&gt;PostVertTotTol,ABS($BK481-CF$3)&gt;PostVertTotTol,ABS($BL481-CF$3)&gt;PostVertTotTol,ABS($BM481-CF$3)&gt;PostVertTotTol,ABS($BN481-CF$3)&gt;PostVertTotTol,ABS($BO481-CF$3)&gt;PostVertTotTol,ABS($BP481-CF$3)&gt;PostVertTotTol),0,1))</f>
        <v>0</v>
      </c>
      <c r="CG481" s="1">
        <f t="shared" si="616"/>
        <v>1</v>
      </c>
      <c r="CH481" s="1">
        <f t="shared" si="616"/>
        <v>0</v>
      </c>
      <c r="CI481" s="1">
        <f t="shared" si="616"/>
        <v>0</v>
      </c>
      <c r="CJ481" s="1">
        <f t="shared" si="616"/>
        <v>0</v>
      </c>
      <c r="CK481" s="1">
        <f t="shared" si="616"/>
        <v>0</v>
      </c>
      <c r="CL481" s="1">
        <f t="shared" si="616"/>
        <v>0</v>
      </c>
      <c r="CM481" s="1">
        <f t="shared" si="616"/>
        <v>0</v>
      </c>
      <c r="CN481" s="1">
        <f t="shared" si="616"/>
        <v>0</v>
      </c>
      <c r="CO481" s="1">
        <f t="shared" si="616"/>
        <v>0</v>
      </c>
      <c r="CP481" s="1">
        <f t="shared" ref="CP481:CY490" si="617">IF(CP$3=0,0,IF(AND(ABS($BI481-CP$3)&gt;PostVertTotTol,ABS($BJ481-CP$3)&gt;PostVertTotTol,ABS($BK481-CP$3)&gt;PostVertTotTol,ABS($BL481-CP$3)&gt;PostVertTotTol,ABS($BM481-CP$3)&gt;PostVertTotTol,ABS($BN481-CP$3)&gt;PostVertTotTol,ABS($BO481-CP$3)&gt;PostVertTotTol,ABS($BP481-CP$3)&gt;PostVertTotTol),0,1))</f>
        <v>0</v>
      </c>
      <c r="CQ481" s="1">
        <f t="shared" si="617"/>
        <v>0</v>
      </c>
      <c r="CR481" s="1">
        <f t="shared" si="617"/>
        <v>0</v>
      </c>
      <c r="CS481" s="1">
        <f t="shared" si="617"/>
        <v>0</v>
      </c>
      <c r="CT481" s="1">
        <f t="shared" si="617"/>
        <v>0</v>
      </c>
      <c r="CU481" s="1">
        <f t="shared" si="617"/>
        <v>0</v>
      </c>
      <c r="CV481" s="1">
        <f t="shared" si="617"/>
        <v>0</v>
      </c>
      <c r="CW481" s="1">
        <f t="shared" si="617"/>
        <v>0</v>
      </c>
      <c r="CX481" s="1">
        <f t="shared" si="617"/>
        <v>0</v>
      </c>
      <c r="CY481" s="1">
        <f t="shared" si="617"/>
        <v>0</v>
      </c>
      <c r="CZ481" s="1">
        <f t="shared" ref="CZ481:DI490" si="618">IF(CZ$3=0,0,IF(AND(ABS($BI481-CZ$3)&gt;PostVertTotTol,ABS($BJ481-CZ$3)&gt;PostVertTotTol,ABS($BK481-CZ$3)&gt;PostVertTotTol,ABS($BL481-CZ$3)&gt;PostVertTotTol,ABS($BM481-CZ$3)&gt;PostVertTotTol,ABS($BN481-CZ$3)&gt;PostVertTotTol,ABS($BO481-CZ$3)&gt;PostVertTotTol,ABS($BP481-CZ$3)&gt;PostVertTotTol),0,1))</f>
        <v>0</v>
      </c>
      <c r="DA481" s="1">
        <f t="shared" si="618"/>
        <v>0</v>
      </c>
      <c r="DB481" s="1">
        <f t="shared" si="618"/>
        <v>0</v>
      </c>
      <c r="DC481" s="1">
        <f t="shared" si="618"/>
        <v>0</v>
      </c>
      <c r="DD481" s="1">
        <f t="shared" si="618"/>
        <v>0</v>
      </c>
      <c r="DE481" s="1">
        <f t="shared" si="618"/>
        <v>0</v>
      </c>
      <c r="DF481" s="1">
        <f t="shared" si="618"/>
        <v>0</v>
      </c>
      <c r="DG481" s="1">
        <f t="shared" si="618"/>
        <v>0</v>
      </c>
      <c r="DH481" s="1">
        <f t="shared" si="618"/>
        <v>0</v>
      </c>
      <c r="DI481" s="1">
        <f t="shared" si="618"/>
        <v>0</v>
      </c>
      <c r="DJ481" s="1">
        <f t="shared" ref="DJ481:DO490" si="619">IF(DJ$3=0,0,IF(AND(ABS($BI481-DJ$3)&gt;PostVertTotTol,ABS($BJ481-DJ$3)&gt;PostVertTotTol,ABS($BK481-DJ$3)&gt;PostVertTotTol,ABS($BL481-DJ$3)&gt;PostVertTotTol,ABS($BM481-DJ$3)&gt;PostVertTotTol,ABS($BN481-DJ$3)&gt;PostVertTotTol,ABS($BO481-DJ$3)&gt;PostVertTotTol,ABS($BP481-DJ$3)&gt;PostVertTotTol),0,1))</f>
        <v>0</v>
      </c>
      <c r="DK481" s="1">
        <f t="shared" si="619"/>
        <v>1</v>
      </c>
      <c r="DL481" s="1">
        <f t="shared" si="619"/>
        <v>0</v>
      </c>
      <c r="DM481" s="1">
        <f t="shared" si="619"/>
        <v>0</v>
      </c>
      <c r="DN481" s="1">
        <f t="shared" si="619"/>
        <v>0</v>
      </c>
      <c r="DO481" s="1">
        <f t="shared" si="619"/>
        <v>0</v>
      </c>
      <c r="DP481" s="25"/>
      <c r="DS481" s="26"/>
      <c r="DT481" s="26"/>
      <c r="DU481" s="142"/>
      <c r="DV481" s="26"/>
      <c r="DW481" s="48">
        <v>468</v>
      </c>
      <c r="DX481" s="26" t="str">
        <f>IFERROR(INDEX(AT$11:AT$2000,_xlfn.AGGREGATE(15,6,(ROW(AT$11:AT$2000)-ROW(AT$11)+1)/($AU$11:$AU$2000=$DY$8),ROWS(DX$11:DX481))),"")</f>
        <v/>
      </c>
      <c r="DY481" s="4" t="str">
        <f>IFERROR(INDEX(AU$11:AU$2000,_xlfn.AGGREGATE(15,6,(ROW(AU$11:AU$2000)-ROW(AU$11)+1)/($AU$11:$AU$2000=$DY$8),ROWS(DY$11:DY481))),"")</f>
        <v/>
      </c>
      <c r="DZ481" s="26" t="str">
        <f>IFERROR(INDEX(AV$11:AV$2000,_xlfn.AGGREGATE(15,6,(ROW(AV$11:AV$2000)-ROW(AV$11)+1)/($AU$11:$AU$2000=$DY$8),ROWS(DZ$11:DZ481))),"")</f>
        <v/>
      </c>
      <c r="EA481" s="26" t="str">
        <f>IFERROR(INDEX(AW$11:AW$2000,_xlfn.AGGREGATE(15,6,(ROW(AW$11:AW$2000)-ROW(AW$11)+1)/($AU$11:$AU$2000=$DY$8),ROWS(EA$11:EA481))),"")</f>
        <v/>
      </c>
      <c r="EB481" s="26" t="str">
        <f>IFERROR(INDEX(AX$11:AX$2000,_xlfn.AGGREGATE(15,6,(ROW(AX$11:AX$2000)-ROW(AX$11)+1)/($AU$11:$AU$2000=$DY$8),ROWS(EB$11:EB481))),"")</f>
        <v/>
      </c>
      <c r="EC481" s="26" t="str">
        <f>IFERROR(INDEX(AY$11:AY$2000,_xlfn.AGGREGATE(15,6,(ROW(AY$11:AY$2000)-ROW(AY$11)+1)/($AU$11:$AU$2000=$DY$8),ROWS(EC$11:EC481))),"")</f>
        <v/>
      </c>
      <c r="ED481" s="26" t="str">
        <f>IFERROR(INDEX(AZ$11:AZ$2000,_xlfn.AGGREGATE(15,6,(ROW(AZ$11:AZ$2000)-ROW(AZ$11)+1)/($AU$11:$AU$2000=$DY$8),ROWS(ED$11:ED481))),"")</f>
        <v/>
      </c>
      <c r="EE481" s="26" t="str">
        <f>IFERROR(INDEX(BA$11:BA$2000,_xlfn.AGGREGATE(15,6,(ROW(BA$11:BA$2000)-ROW(BA$11)+1)/($AU$11:$AU$2000=$DY$8),ROWS(EE$11:EE481))),"")</f>
        <v/>
      </c>
      <c r="EF481" s="26" t="str">
        <f>IFERROR(INDEX(BB$11:BB$2000,_xlfn.AGGREGATE(15,6,(ROW(BB$11:BB$2000)-ROW(BB$11)+1)/($AU$11:$AU$2000=$DY$8),ROWS(EF$11:EF481))),"")</f>
        <v/>
      </c>
      <c r="EG481" s="26" t="str">
        <f>IFERROR(INDEX(BC$11:BC$2000,_xlfn.AGGREGATE(15,6,(ROW(BC$11:BC$2000)-ROW(BC$11)+1)/($AU$11:$AU$2000=$DY$8),ROWS(EG$11:EG481))),"")</f>
        <v/>
      </c>
      <c r="EH481" s="26" t="str">
        <f>IFERROR(INDEX(BD$11:BD$2000,_xlfn.AGGREGATE(15,6,(ROW(BD$11:BD$2000)-ROW(BD$11)+1)/($AU$11:$AU$2000=$DY$8),ROWS(EH$11:EH481))),"")</f>
        <v/>
      </c>
      <c r="EI481" s="26" t="str">
        <f>IFERROR(INDEX(BE$11:BE$2000,_xlfn.AGGREGATE(15,6,(ROW(BE$11:BE$2000)-ROW(BE$11)+1)/($AU$11:$AU$2000=$DY$8),ROWS(EI$11:EI481))),"")</f>
        <v/>
      </c>
      <c r="EJ481" s="26" t="str">
        <f>IFERROR(INDEX(BF$11:BF$2000,_xlfn.AGGREGATE(15,6,(ROW(BF$11:BF$2000)-ROW(BF$11)+1)/($AU$11:$AU$2000=$DY$8),ROWS(EJ$11:EJ481))),"")</f>
        <v/>
      </c>
      <c r="EK481" s="26" t="str">
        <f>IFERROR(INDEX(BG$11:BG$2000,_xlfn.AGGREGATE(15,6,(ROW(BG$11:BG$2000)-ROW(BG$11)+1)/($AU$11:$AU$2000=$DY$8),ROWS(EK$11:EK481))),"")</f>
        <v/>
      </c>
      <c r="EL481" s="26" t="str">
        <f>IFERROR(INDEX(BH$11:BH$2000,_xlfn.AGGREGATE(15,6,(ROW(BH$11:BH$2000)-ROW(BH$11)+1)/($AU$11:$AU$2000=$DY$8),ROWS(EL$11:EL481))),"")</f>
        <v/>
      </c>
      <c r="EM481" s="26" t="str">
        <f>IFERROR(INDEX(BI$11:BI$2000,_xlfn.AGGREGATE(15,6,(ROW(BI$11:BI$2000)-ROW(BI$11)+1)/($AU$11:$AU$2000=$DY$8),ROWS(EM$11:EM481))),"")</f>
        <v/>
      </c>
      <c r="EN481" s="26" t="str">
        <f>IFERROR(INDEX(BJ$11:BJ$2000,_xlfn.AGGREGATE(15,6,(ROW(BJ$11:BJ$2000)-ROW(BJ$11)+1)/($AU$11:$AU$2000=$DY$8),ROWS(EN$11:EN481))),"")</f>
        <v/>
      </c>
      <c r="EO481" s="26" t="str">
        <f>IFERROR(INDEX(BK$11:BK$2000,_xlfn.AGGREGATE(15,6,(ROW(BK$11:BK$2000)-ROW(BK$11)+1)/($AU$11:$AU$2000=$DY$8),ROWS(EO$11:EO481))),"")</f>
        <v/>
      </c>
      <c r="EP481" s="26" t="str">
        <f>IFERROR(INDEX(BL$11:BL$2000,_xlfn.AGGREGATE(15,6,(ROW(BL$11:BL$2000)-ROW(BL$11)+1)/($AU$11:$AU$2000=$DY$8),ROWS(EP$11:EP481))),"")</f>
        <v/>
      </c>
      <c r="EQ481" s="26" t="str">
        <f>IFERROR(INDEX(BM$11:BM$2000,_xlfn.AGGREGATE(15,6,(ROW(BM$11:BM$2000)-ROW(BM$11)+1)/($AU$11:$AU$2000=$DY$8),ROWS(EQ$11:EQ481))),"")</f>
        <v/>
      </c>
      <c r="ER481" s="26" t="str">
        <f>IFERROR(INDEX(BN$11:BN$2000,_xlfn.AGGREGATE(15,6,(ROW(BN$11:BN$2000)-ROW(BN$11)+1)/($AU$11:$AU$2000=$DY$8),ROWS(ER$11:ER481))),"")</f>
        <v/>
      </c>
      <c r="ES481" s="26" t="str">
        <f>IFERROR(INDEX(BO$11:BO$2000,_xlfn.AGGREGATE(15,6,(ROW(BO$11:BO$2000)-ROW(BO$11)+1)/($AU$11:$AU$2000=$DY$8),ROWS(ES$11:ES481))),"")</f>
        <v/>
      </c>
      <c r="ET481" s="63" t="str">
        <f>IFERROR(INDEX(BP$11:BP$2000,_xlfn.AGGREGATE(15,6,(ROW(BP$11:BP$2000)-ROW(BP$11)+1)/($AU$11:$AU$2000=$DY$8),ROWS(ET$11:ET481))),"")</f>
        <v/>
      </c>
      <c r="EU481" s="25"/>
    </row>
    <row r="482" spans="14:151" x14ac:dyDescent="0.3">
      <c r="N482" s="2"/>
      <c r="O482" s="25"/>
      <c r="P482" s="25"/>
      <c r="Q482" s="25"/>
      <c r="R482" s="25"/>
      <c r="S482" s="25"/>
      <c r="T482" s="25"/>
      <c r="U482" s="25"/>
      <c r="V482" s="2"/>
      <c r="W482" s="2"/>
      <c r="X482" s="2"/>
      <c r="Y482" s="25"/>
      <c r="Z482" s="25"/>
      <c r="AA482" s="25"/>
      <c r="AB482" s="2"/>
      <c r="AC482" s="25"/>
      <c r="AD482" s="25"/>
      <c r="AE482" s="25"/>
      <c r="AF482" s="25"/>
      <c r="AG482" s="25"/>
      <c r="AH482" s="25"/>
      <c r="AI482" s="25"/>
      <c r="AJ482" s="25"/>
      <c r="AK482" s="25"/>
      <c r="AL482" s="25"/>
      <c r="AM482" s="25"/>
      <c r="AN482" s="25"/>
      <c r="AO482" s="25"/>
      <c r="AP482" s="25"/>
      <c r="AQ482" s="25"/>
      <c r="AR482" s="142"/>
      <c r="AS482">
        <v>22</v>
      </c>
      <c r="AT482" s="25" t="s">
        <v>122</v>
      </c>
      <c r="AU482" s="4" t="str">
        <f t="shared" si="582"/>
        <v>FAIL</v>
      </c>
      <c r="AV482" s="25">
        <v>1</v>
      </c>
      <c r="AW482" s="25">
        <v>1</v>
      </c>
      <c r="AX482" s="26">
        <v>2</v>
      </c>
      <c r="AY482" s="26">
        <v>2</v>
      </c>
      <c r="AZ482" s="26">
        <v>2</v>
      </c>
      <c r="BA482" s="26">
        <v>1</v>
      </c>
      <c r="BB482" s="26">
        <v>1</v>
      </c>
      <c r="BC482" s="25"/>
      <c r="BD482" s="25">
        <f t="shared" si="583"/>
        <v>224</v>
      </c>
      <c r="BE482" s="25">
        <f t="shared" si="583"/>
        <v>246</v>
      </c>
      <c r="BF482" s="25">
        <f t="shared" si="583"/>
        <v>268</v>
      </c>
      <c r="BG482" s="30">
        <f t="shared" si="599"/>
        <v>11</v>
      </c>
      <c r="BH482" s="25"/>
      <c r="BI482" s="138">
        <f t="shared" si="600"/>
        <v>224</v>
      </c>
      <c r="BJ482" s="138">
        <f t="shared" si="601"/>
        <v>448</v>
      </c>
      <c r="BK482" s="138">
        <f t="shared" si="602"/>
        <v>694</v>
      </c>
      <c r="BL482" s="138">
        <f t="shared" si="603"/>
        <v>940</v>
      </c>
      <c r="BM482" s="138">
        <f t="shared" si="604"/>
        <v>1186</v>
      </c>
      <c r="BN482" s="138">
        <f t="shared" si="605"/>
        <v>1410</v>
      </c>
      <c r="BO482" s="138">
        <f t="shared" si="606"/>
        <v>1634</v>
      </c>
      <c r="BP482" s="138">
        <f t="shared" si="607"/>
        <v>0</v>
      </c>
      <c r="BQ482" s="25"/>
      <c r="BR482" s="26" t="str">
        <f t="shared" si="608"/>
        <v>no</v>
      </c>
      <c r="BS482" s="26" t="str">
        <f t="shared" si="609"/>
        <v>Int</v>
      </c>
      <c r="BT482" s="25"/>
      <c r="BU482" s="25"/>
      <c r="BV482" s="1">
        <f t="shared" si="615"/>
        <v>0</v>
      </c>
      <c r="BW482" s="1">
        <f t="shared" si="615"/>
        <v>0</v>
      </c>
      <c r="BX482" s="1">
        <f t="shared" si="615"/>
        <v>0</v>
      </c>
      <c r="BY482" s="1">
        <f t="shared" si="615"/>
        <v>0</v>
      </c>
      <c r="BZ482" s="1">
        <f t="shared" si="615"/>
        <v>0</v>
      </c>
      <c r="CA482" s="1">
        <f t="shared" si="615"/>
        <v>0</v>
      </c>
      <c r="CB482" s="1">
        <f t="shared" si="615"/>
        <v>0</v>
      </c>
      <c r="CC482" s="1">
        <f t="shared" si="615"/>
        <v>0</v>
      </c>
      <c r="CD482" s="1">
        <f t="shared" si="615"/>
        <v>0</v>
      </c>
      <c r="CE482" s="1">
        <f t="shared" si="615"/>
        <v>0</v>
      </c>
      <c r="CF482" s="1">
        <f t="shared" si="616"/>
        <v>0</v>
      </c>
      <c r="CG482" s="1">
        <f t="shared" si="616"/>
        <v>1</v>
      </c>
      <c r="CH482" s="1">
        <f t="shared" si="616"/>
        <v>0</v>
      </c>
      <c r="CI482" s="1">
        <f t="shared" si="616"/>
        <v>0</v>
      </c>
      <c r="CJ482" s="1">
        <f t="shared" si="616"/>
        <v>0</v>
      </c>
      <c r="CK482" s="1">
        <f t="shared" si="616"/>
        <v>0</v>
      </c>
      <c r="CL482" s="1">
        <f t="shared" si="616"/>
        <v>0</v>
      </c>
      <c r="CM482" s="1">
        <f t="shared" si="616"/>
        <v>0</v>
      </c>
      <c r="CN482" s="1">
        <f t="shared" si="616"/>
        <v>0</v>
      </c>
      <c r="CO482" s="1">
        <f t="shared" si="616"/>
        <v>0</v>
      </c>
      <c r="CP482" s="1">
        <f t="shared" si="617"/>
        <v>0</v>
      </c>
      <c r="CQ482" s="1">
        <f t="shared" si="617"/>
        <v>0</v>
      </c>
      <c r="CR482" s="1">
        <f t="shared" si="617"/>
        <v>0</v>
      </c>
      <c r="CS482" s="1">
        <f t="shared" si="617"/>
        <v>0</v>
      </c>
      <c r="CT482" s="1">
        <f t="shared" si="617"/>
        <v>0</v>
      </c>
      <c r="CU482" s="1">
        <f t="shared" si="617"/>
        <v>0</v>
      </c>
      <c r="CV482" s="1">
        <f t="shared" si="617"/>
        <v>0</v>
      </c>
      <c r="CW482" s="1">
        <f t="shared" si="617"/>
        <v>0</v>
      </c>
      <c r="CX482" s="1">
        <f t="shared" si="617"/>
        <v>0</v>
      </c>
      <c r="CY482" s="1">
        <f t="shared" si="617"/>
        <v>0</v>
      </c>
      <c r="CZ482" s="1">
        <f t="shared" si="618"/>
        <v>0</v>
      </c>
      <c r="DA482" s="1">
        <f t="shared" si="618"/>
        <v>0</v>
      </c>
      <c r="DB482" s="1">
        <f t="shared" si="618"/>
        <v>0</v>
      </c>
      <c r="DC482" s="1">
        <f t="shared" si="618"/>
        <v>0</v>
      </c>
      <c r="DD482" s="1">
        <f t="shared" si="618"/>
        <v>0</v>
      </c>
      <c r="DE482" s="1">
        <f t="shared" si="618"/>
        <v>0</v>
      </c>
      <c r="DF482" s="1">
        <f t="shared" si="618"/>
        <v>0</v>
      </c>
      <c r="DG482" s="1">
        <f t="shared" si="618"/>
        <v>0</v>
      </c>
      <c r="DH482" s="1">
        <f t="shared" si="618"/>
        <v>0</v>
      </c>
      <c r="DI482" s="1">
        <f t="shared" si="618"/>
        <v>0</v>
      </c>
      <c r="DJ482" s="1">
        <f t="shared" si="619"/>
        <v>0</v>
      </c>
      <c r="DK482" s="1">
        <f t="shared" si="619"/>
        <v>0</v>
      </c>
      <c r="DL482" s="1">
        <f t="shared" si="619"/>
        <v>0</v>
      </c>
      <c r="DM482" s="1">
        <f t="shared" si="619"/>
        <v>0</v>
      </c>
      <c r="DN482" s="1">
        <f t="shared" si="619"/>
        <v>0</v>
      </c>
      <c r="DO482" s="1">
        <f t="shared" si="619"/>
        <v>0</v>
      </c>
      <c r="DP482" s="25"/>
      <c r="DS482" s="26"/>
      <c r="DT482" s="26"/>
      <c r="DU482" s="142"/>
      <c r="DV482" s="26"/>
      <c r="DW482" s="48">
        <v>469</v>
      </c>
      <c r="DX482" s="26" t="str">
        <f>IFERROR(INDEX(AT$11:AT$2000,_xlfn.AGGREGATE(15,6,(ROW(AT$11:AT$2000)-ROW(AT$11)+1)/($AU$11:$AU$2000=$DY$8),ROWS(DX$11:DX482))),"")</f>
        <v/>
      </c>
      <c r="DY482" s="4" t="str">
        <f>IFERROR(INDEX(AU$11:AU$2000,_xlfn.AGGREGATE(15,6,(ROW(AU$11:AU$2000)-ROW(AU$11)+1)/($AU$11:$AU$2000=$DY$8),ROWS(DY$11:DY482))),"")</f>
        <v/>
      </c>
      <c r="DZ482" s="26" t="str">
        <f>IFERROR(INDEX(AV$11:AV$2000,_xlfn.AGGREGATE(15,6,(ROW(AV$11:AV$2000)-ROW(AV$11)+1)/($AU$11:$AU$2000=$DY$8),ROWS(DZ$11:DZ482))),"")</f>
        <v/>
      </c>
      <c r="EA482" s="26" t="str">
        <f>IFERROR(INDEX(AW$11:AW$2000,_xlfn.AGGREGATE(15,6,(ROW(AW$11:AW$2000)-ROW(AW$11)+1)/($AU$11:$AU$2000=$DY$8),ROWS(EA$11:EA482))),"")</f>
        <v/>
      </c>
      <c r="EB482" s="26" t="str">
        <f>IFERROR(INDEX(AX$11:AX$2000,_xlfn.AGGREGATE(15,6,(ROW(AX$11:AX$2000)-ROW(AX$11)+1)/($AU$11:$AU$2000=$DY$8),ROWS(EB$11:EB482))),"")</f>
        <v/>
      </c>
      <c r="EC482" s="26" t="str">
        <f>IFERROR(INDEX(AY$11:AY$2000,_xlfn.AGGREGATE(15,6,(ROW(AY$11:AY$2000)-ROW(AY$11)+1)/($AU$11:$AU$2000=$DY$8),ROWS(EC$11:EC482))),"")</f>
        <v/>
      </c>
      <c r="ED482" s="26" t="str">
        <f>IFERROR(INDEX(AZ$11:AZ$2000,_xlfn.AGGREGATE(15,6,(ROW(AZ$11:AZ$2000)-ROW(AZ$11)+1)/($AU$11:$AU$2000=$DY$8),ROWS(ED$11:ED482))),"")</f>
        <v/>
      </c>
      <c r="EE482" s="26" t="str">
        <f>IFERROR(INDEX(BA$11:BA$2000,_xlfn.AGGREGATE(15,6,(ROW(BA$11:BA$2000)-ROW(BA$11)+1)/($AU$11:$AU$2000=$DY$8),ROWS(EE$11:EE482))),"")</f>
        <v/>
      </c>
      <c r="EF482" s="26" t="str">
        <f>IFERROR(INDEX(BB$11:BB$2000,_xlfn.AGGREGATE(15,6,(ROW(BB$11:BB$2000)-ROW(BB$11)+1)/($AU$11:$AU$2000=$DY$8),ROWS(EF$11:EF482))),"")</f>
        <v/>
      </c>
      <c r="EG482" s="26" t="str">
        <f>IFERROR(INDEX(BC$11:BC$2000,_xlfn.AGGREGATE(15,6,(ROW(BC$11:BC$2000)-ROW(BC$11)+1)/($AU$11:$AU$2000=$DY$8),ROWS(EG$11:EG482))),"")</f>
        <v/>
      </c>
      <c r="EH482" s="26" t="str">
        <f>IFERROR(INDEX(BD$11:BD$2000,_xlfn.AGGREGATE(15,6,(ROW(BD$11:BD$2000)-ROW(BD$11)+1)/($AU$11:$AU$2000=$DY$8),ROWS(EH$11:EH482))),"")</f>
        <v/>
      </c>
      <c r="EI482" s="26" t="str">
        <f>IFERROR(INDEX(BE$11:BE$2000,_xlfn.AGGREGATE(15,6,(ROW(BE$11:BE$2000)-ROW(BE$11)+1)/($AU$11:$AU$2000=$DY$8),ROWS(EI$11:EI482))),"")</f>
        <v/>
      </c>
      <c r="EJ482" s="26" t="str">
        <f>IFERROR(INDEX(BF$11:BF$2000,_xlfn.AGGREGATE(15,6,(ROW(BF$11:BF$2000)-ROW(BF$11)+1)/($AU$11:$AU$2000=$DY$8),ROWS(EJ$11:EJ482))),"")</f>
        <v/>
      </c>
      <c r="EK482" s="26" t="str">
        <f>IFERROR(INDEX(BG$11:BG$2000,_xlfn.AGGREGATE(15,6,(ROW(BG$11:BG$2000)-ROW(BG$11)+1)/($AU$11:$AU$2000=$DY$8),ROWS(EK$11:EK482))),"")</f>
        <v/>
      </c>
      <c r="EL482" s="26" t="str">
        <f>IFERROR(INDEX(BH$11:BH$2000,_xlfn.AGGREGATE(15,6,(ROW(BH$11:BH$2000)-ROW(BH$11)+1)/($AU$11:$AU$2000=$DY$8),ROWS(EL$11:EL482))),"")</f>
        <v/>
      </c>
      <c r="EM482" s="26" t="str">
        <f>IFERROR(INDEX(BI$11:BI$2000,_xlfn.AGGREGATE(15,6,(ROW(BI$11:BI$2000)-ROW(BI$11)+1)/($AU$11:$AU$2000=$DY$8),ROWS(EM$11:EM482))),"")</f>
        <v/>
      </c>
      <c r="EN482" s="26" t="str">
        <f>IFERROR(INDEX(BJ$11:BJ$2000,_xlfn.AGGREGATE(15,6,(ROW(BJ$11:BJ$2000)-ROW(BJ$11)+1)/($AU$11:$AU$2000=$DY$8),ROWS(EN$11:EN482))),"")</f>
        <v/>
      </c>
      <c r="EO482" s="26" t="str">
        <f>IFERROR(INDEX(BK$11:BK$2000,_xlfn.AGGREGATE(15,6,(ROW(BK$11:BK$2000)-ROW(BK$11)+1)/($AU$11:$AU$2000=$DY$8),ROWS(EO$11:EO482))),"")</f>
        <v/>
      </c>
      <c r="EP482" s="26" t="str">
        <f>IFERROR(INDEX(BL$11:BL$2000,_xlfn.AGGREGATE(15,6,(ROW(BL$11:BL$2000)-ROW(BL$11)+1)/($AU$11:$AU$2000=$DY$8),ROWS(EP$11:EP482))),"")</f>
        <v/>
      </c>
      <c r="EQ482" s="26" t="str">
        <f>IFERROR(INDEX(BM$11:BM$2000,_xlfn.AGGREGATE(15,6,(ROW(BM$11:BM$2000)-ROW(BM$11)+1)/($AU$11:$AU$2000=$DY$8),ROWS(EQ$11:EQ482))),"")</f>
        <v/>
      </c>
      <c r="ER482" s="26" t="str">
        <f>IFERROR(INDEX(BN$11:BN$2000,_xlfn.AGGREGATE(15,6,(ROW(BN$11:BN$2000)-ROW(BN$11)+1)/($AU$11:$AU$2000=$DY$8),ROWS(ER$11:ER482))),"")</f>
        <v/>
      </c>
      <c r="ES482" s="26" t="str">
        <f>IFERROR(INDEX(BO$11:BO$2000,_xlfn.AGGREGATE(15,6,(ROW(BO$11:BO$2000)-ROW(BO$11)+1)/($AU$11:$AU$2000=$DY$8),ROWS(ES$11:ES482))),"")</f>
        <v/>
      </c>
      <c r="ET482" s="63" t="str">
        <f>IFERROR(INDEX(BP$11:BP$2000,_xlfn.AGGREGATE(15,6,(ROW(BP$11:BP$2000)-ROW(BP$11)+1)/($AU$11:$AU$2000=$DY$8),ROWS(ET$11:ET482))),"")</f>
        <v/>
      </c>
      <c r="EU482" s="25"/>
    </row>
    <row r="483" spans="14:151" x14ac:dyDescent="0.3">
      <c r="N483" s="2"/>
      <c r="O483" s="25"/>
      <c r="P483" s="25"/>
      <c r="Q483" s="25"/>
      <c r="R483" s="25"/>
      <c r="S483" s="25"/>
      <c r="T483" s="25"/>
      <c r="U483" s="25"/>
      <c r="V483" s="2"/>
      <c r="W483" s="2"/>
      <c r="X483" s="2"/>
      <c r="Y483" s="25"/>
      <c r="Z483" s="25"/>
      <c r="AA483" s="25"/>
      <c r="AB483" s="2"/>
      <c r="AC483" s="25"/>
      <c r="AD483" s="25"/>
      <c r="AE483" s="25"/>
      <c r="AF483" s="25"/>
      <c r="AG483" s="25"/>
      <c r="AH483" s="25"/>
      <c r="AI483" s="25"/>
      <c r="AJ483" s="25"/>
      <c r="AK483" s="25"/>
      <c r="AL483" s="25"/>
      <c r="AM483" s="25"/>
      <c r="AN483" s="25"/>
      <c r="AO483" s="25"/>
      <c r="AP483" s="25"/>
      <c r="AQ483" s="25"/>
      <c r="AR483" s="142"/>
      <c r="AS483">
        <v>23</v>
      </c>
      <c r="AT483" s="25" t="s">
        <v>122</v>
      </c>
      <c r="AU483" s="4" t="str">
        <f t="shared" si="582"/>
        <v>FAIL</v>
      </c>
      <c r="AV483" s="25">
        <v>1</v>
      </c>
      <c r="AW483" s="25">
        <v>1</v>
      </c>
      <c r="AX483" s="26">
        <v>2</v>
      </c>
      <c r="AY483" s="26">
        <v>2</v>
      </c>
      <c r="AZ483" s="26">
        <v>2</v>
      </c>
      <c r="BA483" s="26">
        <v>1</v>
      </c>
      <c r="BB483" s="26">
        <v>1</v>
      </c>
      <c r="BC483" s="25"/>
      <c r="BD483" s="25">
        <f t="shared" si="583"/>
        <v>223</v>
      </c>
      <c r="BE483" s="25">
        <f t="shared" si="583"/>
        <v>246</v>
      </c>
      <c r="BF483" s="25">
        <f t="shared" si="583"/>
        <v>269</v>
      </c>
      <c r="BG483" s="30">
        <f t="shared" si="599"/>
        <v>11.5</v>
      </c>
      <c r="BH483" s="25"/>
      <c r="BI483" s="138">
        <f t="shared" si="600"/>
        <v>223</v>
      </c>
      <c r="BJ483" s="138">
        <f t="shared" si="601"/>
        <v>446</v>
      </c>
      <c r="BK483" s="138">
        <f t="shared" si="602"/>
        <v>692</v>
      </c>
      <c r="BL483" s="138">
        <f t="shared" si="603"/>
        <v>938</v>
      </c>
      <c r="BM483" s="138">
        <f t="shared" si="604"/>
        <v>1184</v>
      </c>
      <c r="BN483" s="138">
        <f t="shared" si="605"/>
        <v>1407</v>
      </c>
      <c r="BO483" s="138">
        <f t="shared" si="606"/>
        <v>1630</v>
      </c>
      <c r="BP483" s="138">
        <f t="shared" si="607"/>
        <v>0</v>
      </c>
      <c r="BQ483" s="25"/>
      <c r="BR483" s="26" t="str">
        <f t="shared" si="608"/>
        <v>no</v>
      </c>
      <c r="BS483" s="26" t="str">
        <f t="shared" si="609"/>
        <v>Int</v>
      </c>
      <c r="BT483" s="25"/>
      <c r="BU483" s="25"/>
      <c r="BV483" s="1">
        <f t="shared" si="615"/>
        <v>0</v>
      </c>
      <c r="BW483" s="1">
        <f t="shared" si="615"/>
        <v>0</v>
      </c>
      <c r="BX483" s="1">
        <f t="shared" si="615"/>
        <v>0</v>
      </c>
      <c r="BY483" s="1">
        <f t="shared" si="615"/>
        <v>0</v>
      </c>
      <c r="BZ483" s="1">
        <f t="shared" si="615"/>
        <v>0</v>
      </c>
      <c r="CA483" s="1">
        <f t="shared" si="615"/>
        <v>0</v>
      </c>
      <c r="CB483" s="1">
        <f t="shared" si="615"/>
        <v>0</v>
      </c>
      <c r="CC483" s="1">
        <f t="shared" si="615"/>
        <v>0</v>
      </c>
      <c r="CD483" s="1">
        <f t="shared" si="615"/>
        <v>0</v>
      </c>
      <c r="CE483" s="1">
        <f t="shared" si="615"/>
        <v>0</v>
      </c>
      <c r="CF483" s="1">
        <f t="shared" si="616"/>
        <v>0</v>
      </c>
      <c r="CG483" s="1">
        <f t="shared" si="616"/>
        <v>1</v>
      </c>
      <c r="CH483" s="1">
        <f t="shared" si="616"/>
        <v>0</v>
      </c>
      <c r="CI483" s="1">
        <f t="shared" si="616"/>
        <v>0</v>
      </c>
      <c r="CJ483" s="1">
        <f t="shared" si="616"/>
        <v>0</v>
      </c>
      <c r="CK483" s="1">
        <f t="shared" si="616"/>
        <v>0</v>
      </c>
      <c r="CL483" s="1">
        <f t="shared" si="616"/>
        <v>0</v>
      </c>
      <c r="CM483" s="1">
        <f t="shared" si="616"/>
        <v>1</v>
      </c>
      <c r="CN483" s="1">
        <f t="shared" si="616"/>
        <v>0</v>
      </c>
      <c r="CO483" s="1">
        <f t="shared" si="616"/>
        <v>0</v>
      </c>
      <c r="CP483" s="1">
        <f t="shared" si="617"/>
        <v>0</v>
      </c>
      <c r="CQ483" s="1">
        <f t="shared" si="617"/>
        <v>0</v>
      </c>
      <c r="CR483" s="1">
        <f t="shared" si="617"/>
        <v>0</v>
      </c>
      <c r="CS483" s="1">
        <f t="shared" si="617"/>
        <v>0</v>
      </c>
      <c r="CT483" s="1">
        <f t="shared" si="617"/>
        <v>0</v>
      </c>
      <c r="CU483" s="1">
        <f t="shared" si="617"/>
        <v>0</v>
      </c>
      <c r="CV483" s="1">
        <f t="shared" si="617"/>
        <v>0</v>
      </c>
      <c r="CW483" s="1">
        <f t="shared" si="617"/>
        <v>0</v>
      </c>
      <c r="CX483" s="1">
        <f t="shared" si="617"/>
        <v>0</v>
      </c>
      <c r="CY483" s="1">
        <f t="shared" si="617"/>
        <v>0</v>
      </c>
      <c r="CZ483" s="1">
        <f t="shared" si="618"/>
        <v>0</v>
      </c>
      <c r="DA483" s="1">
        <f t="shared" si="618"/>
        <v>0</v>
      </c>
      <c r="DB483" s="1">
        <f t="shared" si="618"/>
        <v>0</v>
      </c>
      <c r="DC483" s="1">
        <f t="shared" si="618"/>
        <v>0</v>
      </c>
      <c r="DD483" s="1">
        <f t="shared" si="618"/>
        <v>0</v>
      </c>
      <c r="DE483" s="1">
        <f t="shared" si="618"/>
        <v>1</v>
      </c>
      <c r="DF483" s="1">
        <f t="shared" si="618"/>
        <v>0</v>
      </c>
      <c r="DG483" s="1">
        <f t="shared" si="618"/>
        <v>0</v>
      </c>
      <c r="DH483" s="1">
        <f t="shared" si="618"/>
        <v>0</v>
      </c>
      <c r="DI483" s="1">
        <f t="shared" si="618"/>
        <v>0</v>
      </c>
      <c r="DJ483" s="1">
        <f t="shared" si="619"/>
        <v>0</v>
      </c>
      <c r="DK483" s="1">
        <f t="shared" si="619"/>
        <v>0</v>
      </c>
      <c r="DL483" s="1">
        <f t="shared" si="619"/>
        <v>0</v>
      </c>
      <c r="DM483" s="1">
        <f t="shared" si="619"/>
        <v>0</v>
      </c>
      <c r="DN483" s="1">
        <f t="shared" si="619"/>
        <v>0</v>
      </c>
      <c r="DO483" s="1">
        <f t="shared" si="619"/>
        <v>0</v>
      </c>
      <c r="DP483" s="25"/>
      <c r="DS483" s="26"/>
      <c r="DT483" s="26"/>
      <c r="DU483" s="142"/>
      <c r="DV483" s="26"/>
      <c r="DW483" s="48">
        <v>470</v>
      </c>
      <c r="DX483" s="26" t="str">
        <f>IFERROR(INDEX(AT$11:AT$2000,_xlfn.AGGREGATE(15,6,(ROW(AT$11:AT$2000)-ROW(AT$11)+1)/($AU$11:$AU$2000=$DY$8),ROWS(DX$11:DX483))),"")</f>
        <v/>
      </c>
      <c r="DY483" s="4" t="str">
        <f>IFERROR(INDEX(AU$11:AU$2000,_xlfn.AGGREGATE(15,6,(ROW(AU$11:AU$2000)-ROW(AU$11)+1)/($AU$11:$AU$2000=$DY$8),ROWS(DY$11:DY483))),"")</f>
        <v/>
      </c>
      <c r="DZ483" s="26" t="str">
        <f>IFERROR(INDEX(AV$11:AV$2000,_xlfn.AGGREGATE(15,6,(ROW(AV$11:AV$2000)-ROW(AV$11)+1)/($AU$11:$AU$2000=$DY$8),ROWS(DZ$11:DZ483))),"")</f>
        <v/>
      </c>
      <c r="EA483" s="26" t="str">
        <f>IFERROR(INDEX(AW$11:AW$2000,_xlfn.AGGREGATE(15,6,(ROW(AW$11:AW$2000)-ROW(AW$11)+1)/($AU$11:$AU$2000=$DY$8),ROWS(EA$11:EA483))),"")</f>
        <v/>
      </c>
      <c r="EB483" s="26" t="str">
        <f>IFERROR(INDEX(AX$11:AX$2000,_xlfn.AGGREGATE(15,6,(ROW(AX$11:AX$2000)-ROW(AX$11)+1)/($AU$11:$AU$2000=$DY$8),ROWS(EB$11:EB483))),"")</f>
        <v/>
      </c>
      <c r="EC483" s="26" t="str">
        <f>IFERROR(INDEX(AY$11:AY$2000,_xlfn.AGGREGATE(15,6,(ROW(AY$11:AY$2000)-ROW(AY$11)+1)/($AU$11:$AU$2000=$DY$8),ROWS(EC$11:EC483))),"")</f>
        <v/>
      </c>
      <c r="ED483" s="26" t="str">
        <f>IFERROR(INDEX(AZ$11:AZ$2000,_xlfn.AGGREGATE(15,6,(ROW(AZ$11:AZ$2000)-ROW(AZ$11)+1)/($AU$11:$AU$2000=$DY$8),ROWS(ED$11:ED483))),"")</f>
        <v/>
      </c>
      <c r="EE483" s="26" t="str">
        <f>IFERROR(INDEX(BA$11:BA$2000,_xlfn.AGGREGATE(15,6,(ROW(BA$11:BA$2000)-ROW(BA$11)+1)/($AU$11:$AU$2000=$DY$8),ROWS(EE$11:EE483))),"")</f>
        <v/>
      </c>
      <c r="EF483" s="26" t="str">
        <f>IFERROR(INDEX(BB$11:BB$2000,_xlfn.AGGREGATE(15,6,(ROW(BB$11:BB$2000)-ROW(BB$11)+1)/($AU$11:$AU$2000=$DY$8),ROWS(EF$11:EF483))),"")</f>
        <v/>
      </c>
      <c r="EG483" s="26" t="str">
        <f>IFERROR(INDEX(BC$11:BC$2000,_xlfn.AGGREGATE(15,6,(ROW(BC$11:BC$2000)-ROW(BC$11)+1)/($AU$11:$AU$2000=$DY$8),ROWS(EG$11:EG483))),"")</f>
        <v/>
      </c>
      <c r="EH483" s="26" t="str">
        <f>IFERROR(INDEX(BD$11:BD$2000,_xlfn.AGGREGATE(15,6,(ROW(BD$11:BD$2000)-ROW(BD$11)+1)/($AU$11:$AU$2000=$DY$8),ROWS(EH$11:EH483))),"")</f>
        <v/>
      </c>
      <c r="EI483" s="26" t="str">
        <f>IFERROR(INDEX(BE$11:BE$2000,_xlfn.AGGREGATE(15,6,(ROW(BE$11:BE$2000)-ROW(BE$11)+1)/($AU$11:$AU$2000=$DY$8),ROWS(EI$11:EI483))),"")</f>
        <v/>
      </c>
      <c r="EJ483" s="26" t="str">
        <f>IFERROR(INDEX(BF$11:BF$2000,_xlfn.AGGREGATE(15,6,(ROW(BF$11:BF$2000)-ROW(BF$11)+1)/($AU$11:$AU$2000=$DY$8),ROWS(EJ$11:EJ483))),"")</f>
        <v/>
      </c>
      <c r="EK483" s="26" t="str">
        <f>IFERROR(INDEX(BG$11:BG$2000,_xlfn.AGGREGATE(15,6,(ROW(BG$11:BG$2000)-ROW(BG$11)+1)/($AU$11:$AU$2000=$DY$8),ROWS(EK$11:EK483))),"")</f>
        <v/>
      </c>
      <c r="EL483" s="26" t="str">
        <f>IFERROR(INDEX(BH$11:BH$2000,_xlfn.AGGREGATE(15,6,(ROW(BH$11:BH$2000)-ROW(BH$11)+1)/($AU$11:$AU$2000=$DY$8),ROWS(EL$11:EL483))),"")</f>
        <v/>
      </c>
      <c r="EM483" s="26" t="str">
        <f>IFERROR(INDEX(BI$11:BI$2000,_xlfn.AGGREGATE(15,6,(ROW(BI$11:BI$2000)-ROW(BI$11)+1)/($AU$11:$AU$2000=$DY$8),ROWS(EM$11:EM483))),"")</f>
        <v/>
      </c>
      <c r="EN483" s="26" t="str">
        <f>IFERROR(INDEX(BJ$11:BJ$2000,_xlfn.AGGREGATE(15,6,(ROW(BJ$11:BJ$2000)-ROW(BJ$11)+1)/($AU$11:$AU$2000=$DY$8),ROWS(EN$11:EN483))),"")</f>
        <v/>
      </c>
      <c r="EO483" s="26" t="str">
        <f>IFERROR(INDEX(BK$11:BK$2000,_xlfn.AGGREGATE(15,6,(ROW(BK$11:BK$2000)-ROW(BK$11)+1)/($AU$11:$AU$2000=$DY$8),ROWS(EO$11:EO483))),"")</f>
        <v/>
      </c>
      <c r="EP483" s="26" t="str">
        <f>IFERROR(INDEX(BL$11:BL$2000,_xlfn.AGGREGATE(15,6,(ROW(BL$11:BL$2000)-ROW(BL$11)+1)/($AU$11:$AU$2000=$DY$8),ROWS(EP$11:EP483))),"")</f>
        <v/>
      </c>
      <c r="EQ483" s="26" t="str">
        <f>IFERROR(INDEX(BM$11:BM$2000,_xlfn.AGGREGATE(15,6,(ROW(BM$11:BM$2000)-ROW(BM$11)+1)/($AU$11:$AU$2000=$DY$8),ROWS(EQ$11:EQ483))),"")</f>
        <v/>
      </c>
      <c r="ER483" s="26" t="str">
        <f>IFERROR(INDEX(BN$11:BN$2000,_xlfn.AGGREGATE(15,6,(ROW(BN$11:BN$2000)-ROW(BN$11)+1)/($AU$11:$AU$2000=$DY$8),ROWS(ER$11:ER483))),"")</f>
        <v/>
      </c>
      <c r="ES483" s="26" t="str">
        <f>IFERROR(INDEX(BO$11:BO$2000,_xlfn.AGGREGATE(15,6,(ROW(BO$11:BO$2000)-ROW(BO$11)+1)/($AU$11:$AU$2000=$DY$8),ROWS(ES$11:ES483))),"")</f>
        <v/>
      </c>
      <c r="ET483" s="63" t="str">
        <f>IFERROR(INDEX(BP$11:BP$2000,_xlfn.AGGREGATE(15,6,(ROW(BP$11:BP$2000)-ROW(BP$11)+1)/($AU$11:$AU$2000=$DY$8),ROWS(ET$11:ET483))),"")</f>
        <v/>
      </c>
      <c r="EU483" s="25"/>
    </row>
    <row r="484" spans="14:151" x14ac:dyDescent="0.3">
      <c r="N484" s="2"/>
      <c r="O484" s="25"/>
      <c r="P484" s="25"/>
      <c r="Q484" s="25"/>
      <c r="R484" s="25"/>
      <c r="S484" s="25"/>
      <c r="T484" s="25"/>
      <c r="U484" s="25"/>
      <c r="V484" s="2"/>
      <c r="W484" s="2"/>
      <c r="X484" s="2"/>
      <c r="Y484" s="25"/>
      <c r="Z484" s="25"/>
      <c r="AA484" s="25"/>
      <c r="AB484" s="2"/>
      <c r="AC484" s="25"/>
      <c r="AD484" s="25"/>
      <c r="AE484" s="25"/>
      <c r="AF484" s="25"/>
      <c r="AG484" s="25"/>
      <c r="AH484" s="25"/>
      <c r="AI484" s="25"/>
      <c r="AJ484" s="25"/>
      <c r="AK484" s="25"/>
      <c r="AL484" s="25"/>
      <c r="AM484" s="25"/>
      <c r="AN484" s="25"/>
      <c r="AO484" s="25"/>
      <c r="AP484" s="25"/>
      <c r="AQ484" s="25"/>
      <c r="AR484" s="142"/>
      <c r="AS484">
        <v>24</v>
      </c>
      <c r="AT484" s="25" t="s">
        <v>122</v>
      </c>
      <c r="AU484" s="4" t="str">
        <f t="shared" si="582"/>
        <v>FAIL</v>
      </c>
      <c r="AV484" s="25">
        <v>1</v>
      </c>
      <c r="AW484" s="25">
        <v>1</v>
      </c>
      <c r="AX484" s="26">
        <v>2</v>
      </c>
      <c r="AY484" s="26">
        <v>2</v>
      </c>
      <c r="AZ484" s="26">
        <v>2</v>
      </c>
      <c r="BA484" s="26">
        <v>1</v>
      </c>
      <c r="BB484" s="26">
        <v>1</v>
      </c>
      <c r="BC484" s="25"/>
      <c r="BD484" s="25">
        <f t="shared" si="583"/>
        <v>222</v>
      </c>
      <c r="BE484" s="25">
        <f t="shared" si="583"/>
        <v>246</v>
      </c>
      <c r="BF484" s="25">
        <f t="shared" si="583"/>
        <v>270</v>
      </c>
      <c r="BG484" s="30">
        <f t="shared" si="599"/>
        <v>12</v>
      </c>
      <c r="BH484" s="25"/>
      <c r="BI484" s="138">
        <f t="shared" si="600"/>
        <v>222</v>
      </c>
      <c r="BJ484" s="138">
        <f t="shared" si="601"/>
        <v>444</v>
      </c>
      <c r="BK484" s="138">
        <f t="shared" si="602"/>
        <v>690</v>
      </c>
      <c r="BL484" s="138">
        <f t="shared" si="603"/>
        <v>936</v>
      </c>
      <c r="BM484" s="138">
        <f t="shared" si="604"/>
        <v>1182</v>
      </c>
      <c r="BN484" s="138">
        <f t="shared" si="605"/>
        <v>1404</v>
      </c>
      <c r="BO484" s="138">
        <f t="shared" si="606"/>
        <v>1626</v>
      </c>
      <c r="BP484" s="138">
        <f t="shared" si="607"/>
        <v>0</v>
      </c>
      <c r="BQ484" s="25"/>
      <c r="BR484" s="26" t="str">
        <f t="shared" si="608"/>
        <v>no</v>
      </c>
      <c r="BS484" s="26" t="str">
        <f t="shared" si="609"/>
        <v>Int</v>
      </c>
      <c r="BT484" s="25"/>
      <c r="BU484" s="25"/>
      <c r="BV484" s="1">
        <f t="shared" si="615"/>
        <v>0</v>
      </c>
      <c r="BW484" s="1">
        <f t="shared" si="615"/>
        <v>0</v>
      </c>
      <c r="BX484" s="1">
        <f t="shared" si="615"/>
        <v>0</v>
      </c>
      <c r="BY484" s="1">
        <f t="shared" si="615"/>
        <v>0</v>
      </c>
      <c r="BZ484" s="1">
        <f t="shared" si="615"/>
        <v>0</v>
      </c>
      <c r="CA484" s="1">
        <f t="shared" si="615"/>
        <v>0</v>
      </c>
      <c r="CB484" s="1">
        <f t="shared" si="615"/>
        <v>0</v>
      </c>
      <c r="CC484" s="1">
        <f t="shared" si="615"/>
        <v>0</v>
      </c>
      <c r="CD484" s="1">
        <f t="shared" si="615"/>
        <v>0</v>
      </c>
      <c r="CE484" s="1">
        <f t="shared" si="615"/>
        <v>0</v>
      </c>
      <c r="CF484" s="1">
        <f t="shared" si="616"/>
        <v>0</v>
      </c>
      <c r="CG484" s="1">
        <f t="shared" si="616"/>
        <v>1</v>
      </c>
      <c r="CH484" s="1">
        <f t="shared" si="616"/>
        <v>0</v>
      </c>
      <c r="CI484" s="1">
        <f t="shared" si="616"/>
        <v>0</v>
      </c>
      <c r="CJ484" s="1">
        <f t="shared" si="616"/>
        <v>0</v>
      </c>
      <c r="CK484" s="1">
        <f t="shared" si="616"/>
        <v>0</v>
      </c>
      <c r="CL484" s="1">
        <f t="shared" si="616"/>
        <v>0</v>
      </c>
      <c r="CM484" s="1">
        <f t="shared" si="616"/>
        <v>1</v>
      </c>
      <c r="CN484" s="1">
        <f t="shared" si="616"/>
        <v>0</v>
      </c>
      <c r="CO484" s="1">
        <f t="shared" si="616"/>
        <v>0</v>
      </c>
      <c r="CP484" s="1">
        <f t="shared" si="617"/>
        <v>0</v>
      </c>
      <c r="CQ484" s="1">
        <f t="shared" si="617"/>
        <v>0</v>
      </c>
      <c r="CR484" s="1">
        <f t="shared" si="617"/>
        <v>0</v>
      </c>
      <c r="CS484" s="1">
        <f t="shared" si="617"/>
        <v>0</v>
      </c>
      <c r="CT484" s="1">
        <f t="shared" si="617"/>
        <v>0</v>
      </c>
      <c r="CU484" s="1">
        <f t="shared" si="617"/>
        <v>0</v>
      </c>
      <c r="CV484" s="1">
        <f t="shared" si="617"/>
        <v>0</v>
      </c>
      <c r="CW484" s="1">
        <f t="shared" si="617"/>
        <v>0</v>
      </c>
      <c r="CX484" s="1">
        <f t="shared" si="617"/>
        <v>0</v>
      </c>
      <c r="CY484" s="1">
        <f t="shared" si="617"/>
        <v>0</v>
      </c>
      <c r="CZ484" s="1">
        <f t="shared" si="618"/>
        <v>0</v>
      </c>
      <c r="DA484" s="1">
        <f t="shared" si="618"/>
        <v>0</v>
      </c>
      <c r="DB484" s="1">
        <f t="shared" si="618"/>
        <v>0</v>
      </c>
      <c r="DC484" s="1">
        <f t="shared" si="618"/>
        <v>0</v>
      </c>
      <c r="DD484" s="1">
        <f t="shared" si="618"/>
        <v>0</v>
      </c>
      <c r="DE484" s="1">
        <f t="shared" si="618"/>
        <v>1</v>
      </c>
      <c r="DF484" s="1">
        <f t="shared" si="618"/>
        <v>0</v>
      </c>
      <c r="DG484" s="1">
        <f t="shared" si="618"/>
        <v>0</v>
      </c>
      <c r="DH484" s="1">
        <f t="shared" si="618"/>
        <v>0</v>
      </c>
      <c r="DI484" s="1">
        <f t="shared" si="618"/>
        <v>0</v>
      </c>
      <c r="DJ484" s="1">
        <f t="shared" si="619"/>
        <v>0</v>
      </c>
      <c r="DK484" s="1">
        <f t="shared" si="619"/>
        <v>0</v>
      </c>
      <c r="DL484" s="1">
        <f t="shared" si="619"/>
        <v>0</v>
      </c>
      <c r="DM484" s="1">
        <f t="shared" si="619"/>
        <v>0</v>
      </c>
      <c r="DN484" s="1">
        <f t="shared" si="619"/>
        <v>0</v>
      </c>
      <c r="DO484" s="1">
        <f t="shared" si="619"/>
        <v>0</v>
      </c>
      <c r="DP484" s="25"/>
      <c r="DS484" s="26"/>
      <c r="DT484" s="26"/>
      <c r="DU484" s="142"/>
      <c r="DV484" s="26"/>
      <c r="DW484" s="48">
        <v>471</v>
      </c>
      <c r="DX484" s="26" t="str">
        <f>IFERROR(INDEX(AT$11:AT$2000,_xlfn.AGGREGATE(15,6,(ROW(AT$11:AT$2000)-ROW(AT$11)+1)/($AU$11:$AU$2000=$DY$8),ROWS(DX$11:DX484))),"")</f>
        <v/>
      </c>
      <c r="DY484" s="4" t="str">
        <f>IFERROR(INDEX(AU$11:AU$2000,_xlfn.AGGREGATE(15,6,(ROW(AU$11:AU$2000)-ROW(AU$11)+1)/($AU$11:$AU$2000=$DY$8),ROWS(DY$11:DY484))),"")</f>
        <v/>
      </c>
      <c r="DZ484" s="26" t="str">
        <f>IFERROR(INDEX(AV$11:AV$2000,_xlfn.AGGREGATE(15,6,(ROW(AV$11:AV$2000)-ROW(AV$11)+1)/($AU$11:$AU$2000=$DY$8),ROWS(DZ$11:DZ484))),"")</f>
        <v/>
      </c>
      <c r="EA484" s="26" t="str">
        <f>IFERROR(INDEX(AW$11:AW$2000,_xlfn.AGGREGATE(15,6,(ROW(AW$11:AW$2000)-ROW(AW$11)+1)/($AU$11:$AU$2000=$DY$8),ROWS(EA$11:EA484))),"")</f>
        <v/>
      </c>
      <c r="EB484" s="26" t="str">
        <f>IFERROR(INDEX(AX$11:AX$2000,_xlfn.AGGREGATE(15,6,(ROW(AX$11:AX$2000)-ROW(AX$11)+1)/($AU$11:$AU$2000=$DY$8),ROWS(EB$11:EB484))),"")</f>
        <v/>
      </c>
      <c r="EC484" s="26" t="str">
        <f>IFERROR(INDEX(AY$11:AY$2000,_xlfn.AGGREGATE(15,6,(ROW(AY$11:AY$2000)-ROW(AY$11)+1)/($AU$11:$AU$2000=$DY$8),ROWS(EC$11:EC484))),"")</f>
        <v/>
      </c>
      <c r="ED484" s="26" t="str">
        <f>IFERROR(INDEX(AZ$11:AZ$2000,_xlfn.AGGREGATE(15,6,(ROW(AZ$11:AZ$2000)-ROW(AZ$11)+1)/($AU$11:$AU$2000=$DY$8),ROWS(ED$11:ED484))),"")</f>
        <v/>
      </c>
      <c r="EE484" s="26" t="str">
        <f>IFERROR(INDEX(BA$11:BA$2000,_xlfn.AGGREGATE(15,6,(ROW(BA$11:BA$2000)-ROW(BA$11)+1)/($AU$11:$AU$2000=$DY$8),ROWS(EE$11:EE484))),"")</f>
        <v/>
      </c>
      <c r="EF484" s="26" t="str">
        <f>IFERROR(INDEX(BB$11:BB$2000,_xlfn.AGGREGATE(15,6,(ROW(BB$11:BB$2000)-ROW(BB$11)+1)/($AU$11:$AU$2000=$DY$8),ROWS(EF$11:EF484))),"")</f>
        <v/>
      </c>
      <c r="EG484" s="26" t="str">
        <f>IFERROR(INDEX(BC$11:BC$2000,_xlfn.AGGREGATE(15,6,(ROW(BC$11:BC$2000)-ROW(BC$11)+1)/($AU$11:$AU$2000=$DY$8),ROWS(EG$11:EG484))),"")</f>
        <v/>
      </c>
      <c r="EH484" s="26" t="str">
        <f>IFERROR(INDEX(BD$11:BD$2000,_xlfn.AGGREGATE(15,6,(ROW(BD$11:BD$2000)-ROW(BD$11)+1)/($AU$11:$AU$2000=$DY$8),ROWS(EH$11:EH484))),"")</f>
        <v/>
      </c>
      <c r="EI484" s="26" t="str">
        <f>IFERROR(INDEX(BE$11:BE$2000,_xlfn.AGGREGATE(15,6,(ROW(BE$11:BE$2000)-ROW(BE$11)+1)/($AU$11:$AU$2000=$DY$8),ROWS(EI$11:EI484))),"")</f>
        <v/>
      </c>
      <c r="EJ484" s="26" t="str">
        <f>IFERROR(INDEX(BF$11:BF$2000,_xlfn.AGGREGATE(15,6,(ROW(BF$11:BF$2000)-ROW(BF$11)+1)/($AU$11:$AU$2000=$DY$8),ROWS(EJ$11:EJ484))),"")</f>
        <v/>
      </c>
      <c r="EK484" s="26" t="str">
        <f>IFERROR(INDEX(BG$11:BG$2000,_xlfn.AGGREGATE(15,6,(ROW(BG$11:BG$2000)-ROW(BG$11)+1)/($AU$11:$AU$2000=$DY$8),ROWS(EK$11:EK484))),"")</f>
        <v/>
      </c>
      <c r="EL484" s="26" t="str">
        <f>IFERROR(INDEX(BH$11:BH$2000,_xlfn.AGGREGATE(15,6,(ROW(BH$11:BH$2000)-ROW(BH$11)+1)/($AU$11:$AU$2000=$DY$8),ROWS(EL$11:EL484))),"")</f>
        <v/>
      </c>
      <c r="EM484" s="26" t="str">
        <f>IFERROR(INDEX(BI$11:BI$2000,_xlfn.AGGREGATE(15,6,(ROW(BI$11:BI$2000)-ROW(BI$11)+1)/($AU$11:$AU$2000=$DY$8),ROWS(EM$11:EM484))),"")</f>
        <v/>
      </c>
      <c r="EN484" s="26" t="str">
        <f>IFERROR(INDEX(BJ$11:BJ$2000,_xlfn.AGGREGATE(15,6,(ROW(BJ$11:BJ$2000)-ROW(BJ$11)+1)/($AU$11:$AU$2000=$DY$8),ROWS(EN$11:EN484))),"")</f>
        <v/>
      </c>
      <c r="EO484" s="26" t="str">
        <f>IFERROR(INDEX(BK$11:BK$2000,_xlfn.AGGREGATE(15,6,(ROW(BK$11:BK$2000)-ROW(BK$11)+1)/($AU$11:$AU$2000=$DY$8),ROWS(EO$11:EO484))),"")</f>
        <v/>
      </c>
      <c r="EP484" s="26" t="str">
        <f>IFERROR(INDEX(BL$11:BL$2000,_xlfn.AGGREGATE(15,6,(ROW(BL$11:BL$2000)-ROW(BL$11)+1)/($AU$11:$AU$2000=$DY$8),ROWS(EP$11:EP484))),"")</f>
        <v/>
      </c>
      <c r="EQ484" s="26" t="str">
        <f>IFERROR(INDEX(BM$11:BM$2000,_xlfn.AGGREGATE(15,6,(ROW(BM$11:BM$2000)-ROW(BM$11)+1)/($AU$11:$AU$2000=$DY$8),ROWS(EQ$11:EQ484))),"")</f>
        <v/>
      </c>
      <c r="ER484" s="26" t="str">
        <f>IFERROR(INDEX(BN$11:BN$2000,_xlfn.AGGREGATE(15,6,(ROW(BN$11:BN$2000)-ROW(BN$11)+1)/($AU$11:$AU$2000=$DY$8),ROWS(ER$11:ER484))),"")</f>
        <v/>
      </c>
      <c r="ES484" s="26" t="str">
        <f>IFERROR(INDEX(BO$11:BO$2000,_xlfn.AGGREGATE(15,6,(ROW(BO$11:BO$2000)-ROW(BO$11)+1)/($AU$11:$AU$2000=$DY$8),ROWS(ES$11:ES484))),"")</f>
        <v/>
      </c>
      <c r="ET484" s="63" t="str">
        <f>IFERROR(INDEX(BP$11:BP$2000,_xlfn.AGGREGATE(15,6,(ROW(BP$11:BP$2000)-ROW(BP$11)+1)/($AU$11:$AU$2000=$DY$8),ROWS(ET$11:ET484))),"")</f>
        <v/>
      </c>
      <c r="EU484" s="25"/>
    </row>
    <row r="485" spans="14:151" x14ac:dyDescent="0.3">
      <c r="N485" s="2"/>
      <c r="O485" s="25"/>
      <c r="P485" s="25"/>
      <c r="Q485" s="25"/>
      <c r="R485" s="25"/>
      <c r="S485" s="25"/>
      <c r="T485" s="25"/>
      <c r="U485" s="25"/>
      <c r="V485" s="2"/>
      <c r="W485" s="2"/>
      <c r="X485" s="2"/>
      <c r="Y485" s="25"/>
      <c r="Z485" s="25"/>
      <c r="AA485" s="25"/>
      <c r="AB485" s="2"/>
      <c r="AC485" s="25"/>
      <c r="AD485" s="25"/>
      <c r="AE485" s="25"/>
      <c r="AF485" s="25"/>
      <c r="AG485" s="25"/>
      <c r="AH485" s="25"/>
      <c r="AI485" s="25"/>
      <c r="AJ485" s="25"/>
      <c r="AK485" s="25"/>
      <c r="AL485" s="25"/>
      <c r="AM485" s="25"/>
      <c r="AN485" s="25"/>
      <c r="AO485" s="25"/>
      <c r="AP485" s="25"/>
      <c r="AQ485" s="25"/>
      <c r="AR485" s="142"/>
      <c r="AS485">
        <v>25</v>
      </c>
      <c r="AT485" s="25" t="s">
        <v>122</v>
      </c>
      <c r="AU485" s="4" t="str">
        <f t="shared" si="582"/>
        <v>FAIL</v>
      </c>
      <c r="AV485" s="25">
        <v>1</v>
      </c>
      <c r="AW485" s="25">
        <v>1</v>
      </c>
      <c r="AX485" s="26">
        <v>2</v>
      </c>
      <c r="AY485" s="26">
        <v>2</v>
      </c>
      <c r="AZ485" s="26">
        <v>2</v>
      </c>
      <c r="BA485" s="26">
        <v>1</v>
      </c>
      <c r="BB485" s="26">
        <v>1</v>
      </c>
      <c r="BC485" s="25"/>
      <c r="BD485" s="25">
        <f t="shared" si="583"/>
        <v>221</v>
      </c>
      <c r="BE485" s="25">
        <f t="shared" si="583"/>
        <v>246</v>
      </c>
      <c r="BF485" s="25">
        <f t="shared" si="583"/>
        <v>271</v>
      </c>
      <c r="BG485" s="30">
        <f t="shared" si="599"/>
        <v>12.5</v>
      </c>
      <c r="BH485" s="25"/>
      <c r="BI485" s="138">
        <f t="shared" si="600"/>
        <v>221</v>
      </c>
      <c r="BJ485" s="138">
        <f t="shared" si="601"/>
        <v>442</v>
      </c>
      <c r="BK485" s="138">
        <f t="shared" si="602"/>
        <v>688</v>
      </c>
      <c r="BL485" s="138">
        <f t="shared" si="603"/>
        <v>934</v>
      </c>
      <c r="BM485" s="138">
        <f t="shared" si="604"/>
        <v>1180</v>
      </c>
      <c r="BN485" s="138">
        <f t="shared" si="605"/>
        <v>1401</v>
      </c>
      <c r="BO485" s="138">
        <f t="shared" si="606"/>
        <v>1622</v>
      </c>
      <c r="BP485" s="138">
        <f t="shared" si="607"/>
        <v>0</v>
      </c>
      <c r="BQ485" s="25"/>
      <c r="BR485" s="26" t="str">
        <f t="shared" si="608"/>
        <v>no</v>
      </c>
      <c r="BS485" s="26" t="str">
        <f t="shared" si="609"/>
        <v>Int</v>
      </c>
      <c r="BT485" s="25"/>
      <c r="BU485" s="25"/>
      <c r="BV485" s="1">
        <f t="shared" si="615"/>
        <v>0</v>
      </c>
      <c r="BW485" s="1">
        <f t="shared" si="615"/>
        <v>0</v>
      </c>
      <c r="BX485" s="1">
        <f t="shared" si="615"/>
        <v>0</v>
      </c>
      <c r="BY485" s="1">
        <f t="shared" si="615"/>
        <v>0</v>
      </c>
      <c r="BZ485" s="1">
        <f t="shared" si="615"/>
        <v>0</v>
      </c>
      <c r="CA485" s="1">
        <f t="shared" si="615"/>
        <v>0</v>
      </c>
      <c r="CB485" s="1">
        <f t="shared" si="615"/>
        <v>0</v>
      </c>
      <c r="CC485" s="1">
        <f t="shared" si="615"/>
        <v>0</v>
      </c>
      <c r="CD485" s="1">
        <f t="shared" si="615"/>
        <v>0</v>
      </c>
      <c r="CE485" s="1">
        <f t="shared" si="615"/>
        <v>0</v>
      </c>
      <c r="CF485" s="1">
        <f t="shared" si="616"/>
        <v>0</v>
      </c>
      <c r="CG485" s="1">
        <f t="shared" si="616"/>
        <v>1</v>
      </c>
      <c r="CH485" s="1">
        <f t="shared" si="616"/>
        <v>0</v>
      </c>
      <c r="CI485" s="1">
        <f t="shared" si="616"/>
        <v>0</v>
      </c>
      <c r="CJ485" s="1">
        <f t="shared" si="616"/>
        <v>0</v>
      </c>
      <c r="CK485" s="1">
        <f t="shared" si="616"/>
        <v>0</v>
      </c>
      <c r="CL485" s="1">
        <f t="shared" si="616"/>
        <v>0</v>
      </c>
      <c r="CM485" s="1">
        <f t="shared" si="616"/>
        <v>1</v>
      </c>
      <c r="CN485" s="1">
        <f t="shared" si="616"/>
        <v>0</v>
      </c>
      <c r="CO485" s="1">
        <f t="shared" si="616"/>
        <v>0</v>
      </c>
      <c r="CP485" s="1">
        <f t="shared" si="617"/>
        <v>0</v>
      </c>
      <c r="CQ485" s="1">
        <f t="shared" si="617"/>
        <v>0</v>
      </c>
      <c r="CR485" s="1">
        <f t="shared" si="617"/>
        <v>0</v>
      </c>
      <c r="CS485" s="1">
        <f t="shared" si="617"/>
        <v>0</v>
      </c>
      <c r="CT485" s="1">
        <f t="shared" si="617"/>
        <v>0</v>
      </c>
      <c r="CU485" s="1">
        <f t="shared" si="617"/>
        <v>0</v>
      </c>
      <c r="CV485" s="1">
        <f t="shared" si="617"/>
        <v>0</v>
      </c>
      <c r="CW485" s="1">
        <f t="shared" si="617"/>
        <v>0</v>
      </c>
      <c r="CX485" s="1">
        <f t="shared" si="617"/>
        <v>0</v>
      </c>
      <c r="CY485" s="1">
        <f t="shared" si="617"/>
        <v>0</v>
      </c>
      <c r="CZ485" s="1">
        <f t="shared" si="618"/>
        <v>0</v>
      </c>
      <c r="DA485" s="1">
        <f t="shared" si="618"/>
        <v>0</v>
      </c>
      <c r="DB485" s="1">
        <f t="shared" si="618"/>
        <v>0</v>
      </c>
      <c r="DC485" s="1">
        <f t="shared" si="618"/>
        <v>0</v>
      </c>
      <c r="DD485" s="1">
        <f t="shared" si="618"/>
        <v>0</v>
      </c>
      <c r="DE485" s="1">
        <f t="shared" si="618"/>
        <v>1</v>
      </c>
      <c r="DF485" s="1">
        <f t="shared" si="618"/>
        <v>0</v>
      </c>
      <c r="DG485" s="1">
        <f t="shared" si="618"/>
        <v>0</v>
      </c>
      <c r="DH485" s="1">
        <f t="shared" si="618"/>
        <v>0</v>
      </c>
      <c r="DI485" s="1">
        <f t="shared" si="618"/>
        <v>0</v>
      </c>
      <c r="DJ485" s="1">
        <f t="shared" si="619"/>
        <v>0</v>
      </c>
      <c r="DK485" s="1">
        <f t="shared" si="619"/>
        <v>0</v>
      </c>
      <c r="DL485" s="1">
        <f t="shared" si="619"/>
        <v>0</v>
      </c>
      <c r="DM485" s="1">
        <f t="shared" si="619"/>
        <v>0</v>
      </c>
      <c r="DN485" s="1">
        <f t="shared" si="619"/>
        <v>0</v>
      </c>
      <c r="DO485" s="1">
        <f t="shared" si="619"/>
        <v>0</v>
      </c>
      <c r="DP485" s="25"/>
      <c r="DS485" s="26"/>
      <c r="DT485" s="26"/>
      <c r="DU485" s="142"/>
      <c r="DV485" s="26"/>
      <c r="DW485" s="48">
        <v>472</v>
      </c>
      <c r="DX485" s="26" t="str">
        <f>IFERROR(INDEX(AT$11:AT$2000,_xlfn.AGGREGATE(15,6,(ROW(AT$11:AT$2000)-ROW(AT$11)+1)/($AU$11:$AU$2000=$DY$8),ROWS(DX$11:DX485))),"")</f>
        <v/>
      </c>
      <c r="DY485" s="4" t="str">
        <f>IFERROR(INDEX(AU$11:AU$2000,_xlfn.AGGREGATE(15,6,(ROW(AU$11:AU$2000)-ROW(AU$11)+1)/($AU$11:$AU$2000=$DY$8),ROWS(DY$11:DY485))),"")</f>
        <v/>
      </c>
      <c r="DZ485" s="26" t="str">
        <f>IFERROR(INDEX(AV$11:AV$2000,_xlfn.AGGREGATE(15,6,(ROW(AV$11:AV$2000)-ROW(AV$11)+1)/($AU$11:$AU$2000=$DY$8),ROWS(DZ$11:DZ485))),"")</f>
        <v/>
      </c>
      <c r="EA485" s="26" t="str">
        <f>IFERROR(INDEX(AW$11:AW$2000,_xlfn.AGGREGATE(15,6,(ROW(AW$11:AW$2000)-ROW(AW$11)+1)/($AU$11:$AU$2000=$DY$8),ROWS(EA$11:EA485))),"")</f>
        <v/>
      </c>
      <c r="EB485" s="26" t="str">
        <f>IFERROR(INDEX(AX$11:AX$2000,_xlfn.AGGREGATE(15,6,(ROW(AX$11:AX$2000)-ROW(AX$11)+1)/($AU$11:$AU$2000=$DY$8),ROWS(EB$11:EB485))),"")</f>
        <v/>
      </c>
      <c r="EC485" s="26" t="str">
        <f>IFERROR(INDEX(AY$11:AY$2000,_xlfn.AGGREGATE(15,6,(ROW(AY$11:AY$2000)-ROW(AY$11)+1)/($AU$11:$AU$2000=$DY$8),ROWS(EC$11:EC485))),"")</f>
        <v/>
      </c>
      <c r="ED485" s="26" t="str">
        <f>IFERROR(INDEX(AZ$11:AZ$2000,_xlfn.AGGREGATE(15,6,(ROW(AZ$11:AZ$2000)-ROW(AZ$11)+1)/($AU$11:$AU$2000=$DY$8),ROWS(ED$11:ED485))),"")</f>
        <v/>
      </c>
      <c r="EE485" s="26" t="str">
        <f>IFERROR(INDEX(BA$11:BA$2000,_xlfn.AGGREGATE(15,6,(ROW(BA$11:BA$2000)-ROW(BA$11)+1)/($AU$11:$AU$2000=$DY$8),ROWS(EE$11:EE485))),"")</f>
        <v/>
      </c>
      <c r="EF485" s="26" t="str">
        <f>IFERROR(INDEX(BB$11:BB$2000,_xlfn.AGGREGATE(15,6,(ROW(BB$11:BB$2000)-ROW(BB$11)+1)/($AU$11:$AU$2000=$DY$8),ROWS(EF$11:EF485))),"")</f>
        <v/>
      </c>
      <c r="EG485" s="26" t="str">
        <f>IFERROR(INDEX(BC$11:BC$2000,_xlfn.AGGREGATE(15,6,(ROW(BC$11:BC$2000)-ROW(BC$11)+1)/($AU$11:$AU$2000=$DY$8),ROWS(EG$11:EG485))),"")</f>
        <v/>
      </c>
      <c r="EH485" s="26" t="str">
        <f>IFERROR(INDEX(BD$11:BD$2000,_xlfn.AGGREGATE(15,6,(ROW(BD$11:BD$2000)-ROW(BD$11)+1)/($AU$11:$AU$2000=$DY$8),ROWS(EH$11:EH485))),"")</f>
        <v/>
      </c>
      <c r="EI485" s="26" t="str">
        <f>IFERROR(INDEX(BE$11:BE$2000,_xlfn.AGGREGATE(15,6,(ROW(BE$11:BE$2000)-ROW(BE$11)+1)/($AU$11:$AU$2000=$DY$8),ROWS(EI$11:EI485))),"")</f>
        <v/>
      </c>
      <c r="EJ485" s="26" t="str">
        <f>IFERROR(INDEX(BF$11:BF$2000,_xlfn.AGGREGATE(15,6,(ROW(BF$11:BF$2000)-ROW(BF$11)+1)/($AU$11:$AU$2000=$DY$8),ROWS(EJ$11:EJ485))),"")</f>
        <v/>
      </c>
      <c r="EK485" s="26" t="str">
        <f>IFERROR(INDEX(BG$11:BG$2000,_xlfn.AGGREGATE(15,6,(ROW(BG$11:BG$2000)-ROW(BG$11)+1)/($AU$11:$AU$2000=$DY$8),ROWS(EK$11:EK485))),"")</f>
        <v/>
      </c>
      <c r="EL485" s="26" t="str">
        <f>IFERROR(INDEX(BH$11:BH$2000,_xlfn.AGGREGATE(15,6,(ROW(BH$11:BH$2000)-ROW(BH$11)+1)/($AU$11:$AU$2000=$DY$8),ROWS(EL$11:EL485))),"")</f>
        <v/>
      </c>
      <c r="EM485" s="26" t="str">
        <f>IFERROR(INDEX(BI$11:BI$2000,_xlfn.AGGREGATE(15,6,(ROW(BI$11:BI$2000)-ROW(BI$11)+1)/($AU$11:$AU$2000=$DY$8),ROWS(EM$11:EM485))),"")</f>
        <v/>
      </c>
      <c r="EN485" s="26" t="str">
        <f>IFERROR(INDEX(BJ$11:BJ$2000,_xlfn.AGGREGATE(15,6,(ROW(BJ$11:BJ$2000)-ROW(BJ$11)+1)/($AU$11:$AU$2000=$DY$8),ROWS(EN$11:EN485))),"")</f>
        <v/>
      </c>
      <c r="EO485" s="26" t="str">
        <f>IFERROR(INDEX(BK$11:BK$2000,_xlfn.AGGREGATE(15,6,(ROW(BK$11:BK$2000)-ROW(BK$11)+1)/($AU$11:$AU$2000=$DY$8),ROWS(EO$11:EO485))),"")</f>
        <v/>
      </c>
      <c r="EP485" s="26" t="str">
        <f>IFERROR(INDEX(BL$11:BL$2000,_xlfn.AGGREGATE(15,6,(ROW(BL$11:BL$2000)-ROW(BL$11)+1)/($AU$11:$AU$2000=$DY$8),ROWS(EP$11:EP485))),"")</f>
        <v/>
      </c>
      <c r="EQ485" s="26" t="str">
        <f>IFERROR(INDEX(BM$11:BM$2000,_xlfn.AGGREGATE(15,6,(ROW(BM$11:BM$2000)-ROW(BM$11)+1)/($AU$11:$AU$2000=$DY$8),ROWS(EQ$11:EQ485))),"")</f>
        <v/>
      </c>
      <c r="ER485" s="26" t="str">
        <f>IFERROR(INDEX(BN$11:BN$2000,_xlfn.AGGREGATE(15,6,(ROW(BN$11:BN$2000)-ROW(BN$11)+1)/($AU$11:$AU$2000=$DY$8),ROWS(ER$11:ER485))),"")</f>
        <v/>
      </c>
      <c r="ES485" s="26" t="str">
        <f>IFERROR(INDEX(BO$11:BO$2000,_xlfn.AGGREGATE(15,6,(ROW(BO$11:BO$2000)-ROW(BO$11)+1)/($AU$11:$AU$2000=$DY$8),ROWS(ES$11:ES485))),"")</f>
        <v/>
      </c>
      <c r="ET485" s="63" t="str">
        <f>IFERROR(INDEX(BP$11:BP$2000,_xlfn.AGGREGATE(15,6,(ROW(BP$11:BP$2000)-ROW(BP$11)+1)/($AU$11:$AU$2000=$DY$8),ROWS(ET$11:ET485))),"")</f>
        <v/>
      </c>
      <c r="EU485" s="25"/>
    </row>
    <row r="486" spans="14:151" x14ac:dyDescent="0.3">
      <c r="N486" s="2"/>
      <c r="O486" s="25"/>
      <c r="P486" s="25"/>
      <c r="Q486" s="25"/>
      <c r="R486" s="25"/>
      <c r="S486" s="25"/>
      <c r="T486" s="25"/>
      <c r="U486" s="25"/>
      <c r="V486" s="2"/>
      <c r="W486" s="2"/>
      <c r="X486" s="2"/>
      <c r="Y486" s="25"/>
      <c r="Z486" s="25"/>
      <c r="AA486" s="25"/>
      <c r="AB486" s="2"/>
      <c r="AC486" s="25"/>
      <c r="AD486" s="25"/>
      <c r="AE486" s="25"/>
      <c r="AF486" s="25"/>
      <c r="AG486" s="25"/>
      <c r="AH486" s="25"/>
      <c r="AI486" s="25"/>
      <c r="AJ486" s="25"/>
      <c r="AK486" s="25"/>
      <c r="AL486" s="25"/>
      <c r="AM486" s="25"/>
      <c r="AN486" s="25"/>
      <c r="AO486" s="25"/>
      <c r="AP486" s="25"/>
      <c r="AQ486" s="25"/>
      <c r="AR486" s="142"/>
      <c r="AS486">
        <v>26</v>
      </c>
      <c r="AT486" s="25" t="s">
        <v>122</v>
      </c>
      <c r="AU486" s="4" t="str">
        <f t="shared" si="582"/>
        <v>FAIL</v>
      </c>
      <c r="AV486" s="25">
        <v>1</v>
      </c>
      <c r="AW486" s="25">
        <v>1</v>
      </c>
      <c r="AX486" s="26">
        <v>2</v>
      </c>
      <c r="AY486" s="26">
        <v>2</v>
      </c>
      <c r="AZ486" s="26">
        <v>2</v>
      </c>
      <c r="BA486" s="26">
        <v>1</v>
      </c>
      <c r="BB486" s="26">
        <v>1</v>
      </c>
      <c r="BC486" s="25"/>
      <c r="BD486" s="25">
        <f t="shared" si="583"/>
        <v>220</v>
      </c>
      <c r="BE486" s="25">
        <f t="shared" si="583"/>
        <v>246</v>
      </c>
      <c r="BF486" s="25">
        <f t="shared" si="583"/>
        <v>272</v>
      </c>
      <c r="BG486" s="30">
        <f t="shared" si="599"/>
        <v>13</v>
      </c>
      <c r="BH486" s="25"/>
      <c r="BI486" s="138">
        <f t="shared" si="600"/>
        <v>220</v>
      </c>
      <c r="BJ486" s="138">
        <f t="shared" si="601"/>
        <v>440</v>
      </c>
      <c r="BK486" s="138">
        <f t="shared" si="602"/>
        <v>686</v>
      </c>
      <c r="BL486" s="138">
        <f t="shared" si="603"/>
        <v>932</v>
      </c>
      <c r="BM486" s="138">
        <f t="shared" si="604"/>
        <v>1178</v>
      </c>
      <c r="BN486" s="138">
        <f t="shared" si="605"/>
        <v>1398</v>
      </c>
      <c r="BO486" s="138">
        <f t="shared" si="606"/>
        <v>1618</v>
      </c>
      <c r="BP486" s="138">
        <f t="shared" si="607"/>
        <v>0</v>
      </c>
      <c r="BQ486" s="25"/>
      <c r="BR486" s="26" t="str">
        <f t="shared" si="608"/>
        <v>no</v>
      </c>
      <c r="BS486" s="26" t="str">
        <f t="shared" si="609"/>
        <v>Int</v>
      </c>
      <c r="BT486" s="25"/>
      <c r="BU486" s="25"/>
      <c r="BV486" s="1">
        <f t="shared" si="615"/>
        <v>0</v>
      </c>
      <c r="BW486" s="1">
        <f t="shared" si="615"/>
        <v>0</v>
      </c>
      <c r="BX486" s="1">
        <f t="shared" si="615"/>
        <v>0</v>
      </c>
      <c r="BY486" s="1">
        <f t="shared" si="615"/>
        <v>0</v>
      </c>
      <c r="BZ486" s="1">
        <f t="shared" si="615"/>
        <v>0</v>
      </c>
      <c r="CA486" s="1">
        <f t="shared" si="615"/>
        <v>0</v>
      </c>
      <c r="CB486" s="1">
        <f t="shared" si="615"/>
        <v>0</v>
      </c>
      <c r="CC486" s="1">
        <f t="shared" si="615"/>
        <v>0</v>
      </c>
      <c r="CD486" s="1">
        <f t="shared" si="615"/>
        <v>0</v>
      </c>
      <c r="CE486" s="1">
        <f t="shared" si="615"/>
        <v>0</v>
      </c>
      <c r="CF486" s="1">
        <f t="shared" si="616"/>
        <v>0</v>
      </c>
      <c r="CG486" s="1">
        <f t="shared" si="616"/>
        <v>0</v>
      </c>
      <c r="CH486" s="1">
        <f t="shared" si="616"/>
        <v>0</v>
      </c>
      <c r="CI486" s="1">
        <f t="shared" si="616"/>
        <v>0</v>
      </c>
      <c r="CJ486" s="1">
        <f t="shared" si="616"/>
        <v>0</v>
      </c>
      <c r="CK486" s="1">
        <f t="shared" si="616"/>
        <v>0</v>
      </c>
      <c r="CL486" s="1">
        <f t="shared" si="616"/>
        <v>0</v>
      </c>
      <c r="CM486" s="1">
        <f t="shared" si="616"/>
        <v>1</v>
      </c>
      <c r="CN486" s="1">
        <f t="shared" si="616"/>
        <v>0</v>
      </c>
      <c r="CO486" s="1">
        <f t="shared" si="616"/>
        <v>0</v>
      </c>
      <c r="CP486" s="1">
        <f t="shared" si="617"/>
        <v>0</v>
      </c>
      <c r="CQ486" s="1">
        <f t="shared" si="617"/>
        <v>0</v>
      </c>
      <c r="CR486" s="1">
        <f t="shared" si="617"/>
        <v>0</v>
      </c>
      <c r="CS486" s="1">
        <f t="shared" si="617"/>
        <v>0</v>
      </c>
      <c r="CT486" s="1">
        <f t="shared" si="617"/>
        <v>0</v>
      </c>
      <c r="CU486" s="1">
        <f t="shared" si="617"/>
        <v>0</v>
      </c>
      <c r="CV486" s="1">
        <f t="shared" si="617"/>
        <v>0</v>
      </c>
      <c r="CW486" s="1">
        <f t="shared" si="617"/>
        <v>0</v>
      </c>
      <c r="CX486" s="1">
        <f t="shared" si="617"/>
        <v>0</v>
      </c>
      <c r="CY486" s="1">
        <f t="shared" si="617"/>
        <v>0</v>
      </c>
      <c r="CZ486" s="1">
        <f t="shared" si="618"/>
        <v>0</v>
      </c>
      <c r="DA486" s="1">
        <f t="shared" si="618"/>
        <v>0</v>
      </c>
      <c r="DB486" s="1">
        <f t="shared" si="618"/>
        <v>0</v>
      </c>
      <c r="DC486" s="1">
        <f t="shared" si="618"/>
        <v>0</v>
      </c>
      <c r="DD486" s="1">
        <f t="shared" si="618"/>
        <v>0</v>
      </c>
      <c r="DE486" s="1">
        <f t="shared" si="618"/>
        <v>1</v>
      </c>
      <c r="DF486" s="1">
        <f t="shared" si="618"/>
        <v>0</v>
      </c>
      <c r="DG486" s="1">
        <f t="shared" si="618"/>
        <v>0</v>
      </c>
      <c r="DH486" s="1">
        <f t="shared" si="618"/>
        <v>0</v>
      </c>
      <c r="DI486" s="1">
        <f t="shared" si="618"/>
        <v>0</v>
      </c>
      <c r="DJ486" s="1">
        <f t="shared" si="619"/>
        <v>0</v>
      </c>
      <c r="DK486" s="1">
        <f t="shared" si="619"/>
        <v>0</v>
      </c>
      <c r="DL486" s="1">
        <f t="shared" si="619"/>
        <v>0</v>
      </c>
      <c r="DM486" s="1">
        <f t="shared" si="619"/>
        <v>0</v>
      </c>
      <c r="DN486" s="1">
        <f t="shared" si="619"/>
        <v>0</v>
      </c>
      <c r="DO486" s="1">
        <f t="shared" si="619"/>
        <v>0</v>
      </c>
      <c r="DP486" s="25"/>
      <c r="DS486" s="26"/>
      <c r="DT486" s="26"/>
      <c r="DU486" s="142"/>
      <c r="DV486" s="26"/>
      <c r="DW486" s="48">
        <v>473</v>
      </c>
      <c r="DX486" s="26" t="str">
        <f>IFERROR(INDEX(AT$11:AT$2000,_xlfn.AGGREGATE(15,6,(ROW(AT$11:AT$2000)-ROW(AT$11)+1)/($AU$11:$AU$2000=$DY$8),ROWS(DX$11:DX486))),"")</f>
        <v/>
      </c>
      <c r="DY486" s="4" t="str">
        <f>IFERROR(INDEX(AU$11:AU$2000,_xlfn.AGGREGATE(15,6,(ROW(AU$11:AU$2000)-ROW(AU$11)+1)/($AU$11:$AU$2000=$DY$8),ROWS(DY$11:DY486))),"")</f>
        <v/>
      </c>
      <c r="DZ486" s="26" t="str">
        <f>IFERROR(INDEX(AV$11:AV$2000,_xlfn.AGGREGATE(15,6,(ROW(AV$11:AV$2000)-ROW(AV$11)+1)/($AU$11:$AU$2000=$DY$8),ROWS(DZ$11:DZ486))),"")</f>
        <v/>
      </c>
      <c r="EA486" s="26" t="str">
        <f>IFERROR(INDEX(AW$11:AW$2000,_xlfn.AGGREGATE(15,6,(ROW(AW$11:AW$2000)-ROW(AW$11)+1)/($AU$11:$AU$2000=$DY$8),ROWS(EA$11:EA486))),"")</f>
        <v/>
      </c>
      <c r="EB486" s="26" t="str">
        <f>IFERROR(INDEX(AX$11:AX$2000,_xlfn.AGGREGATE(15,6,(ROW(AX$11:AX$2000)-ROW(AX$11)+1)/($AU$11:$AU$2000=$DY$8),ROWS(EB$11:EB486))),"")</f>
        <v/>
      </c>
      <c r="EC486" s="26" t="str">
        <f>IFERROR(INDEX(AY$11:AY$2000,_xlfn.AGGREGATE(15,6,(ROW(AY$11:AY$2000)-ROW(AY$11)+1)/($AU$11:$AU$2000=$DY$8),ROWS(EC$11:EC486))),"")</f>
        <v/>
      </c>
      <c r="ED486" s="26" t="str">
        <f>IFERROR(INDEX(AZ$11:AZ$2000,_xlfn.AGGREGATE(15,6,(ROW(AZ$11:AZ$2000)-ROW(AZ$11)+1)/($AU$11:$AU$2000=$DY$8),ROWS(ED$11:ED486))),"")</f>
        <v/>
      </c>
      <c r="EE486" s="26" t="str">
        <f>IFERROR(INDEX(BA$11:BA$2000,_xlfn.AGGREGATE(15,6,(ROW(BA$11:BA$2000)-ROW(BA$11)+1)/($AU$11:$AU$2000=$DY$8),ROWS(EE$11:EE486))),"")</f>
        <v/>
      </c>
      <c r="EF486" s="26" t="str">
        <f>IFERROR(INDEX(BB$11:BB$2000,_xlfn.AGGREGATE(15,6,(ROW(BB$11:BB$2000)-ROW(BB$11)+1)/($AU$11:$AU$2000=$DY$8),ROWS(EF$11:EF486))),"")</f>
        <v/>
      </c>
      <c r="EG486" s="26" t="str">
        <f>IFERROR(INDEX(BC$11:BC$2000,_xlfn.AGGREGATE(15,6,(ROW(BC$11:BC$2000)-ROW(BC$11)+1)/($AU$11:$AU$2000=$DY$8),ROWS(EG$11:EG486))),"")</f>
        <v/>
      </c>
      <c r="EH486" s="26" t="str">
        <f>IFERROR(INDEX(BD$11:BD$2000,_xlfn.AGGREGATE(15,6,(ROW(BD$11:BD$2000)-ROW(BD$11)+1)/($AU$11:$AU$2000=$DY$8),ROWS(EH$11:EH486))),"")</f>
        <v/>
      </c>
      <c r="EI486" s="26" t="str">
        <f>IFERROR(INDEX(BE$11:BE$2000,_xlfn.AGGREGATE(15,6,(ROW(BE$11:BE$2000)-ROW(BE$11)+1)/($AU$11:$AU$2000=$DY$8),ROWS(EI$11:EI486))),"")</f>
        <v/>
      </c>
      <c r="EJ486" s="26" t="str">
        <f>IFERROR(INDEX(BF$11:BF$2000,_xlfn.AGGREGATE(15,6,(ROW(BF$11:BF$2000)-ROW(BF$11)+1)/($AU$11:$AU$2000=$DY$8),ROWS(EJ$11:EJ486))),"")</f>
        <v/>
      </c>
      <c r="EK486" s="26" t="str">
        <f>IFERROR(INDEX(BG$11:BG$2000,_xlfn.AGGREGATE(15,6,(ROW(BG$11:BG$2000)-ROW(BG$11)+1)/($AU$11:$AU$2000=$DY$8),ROWS(EK$11:EK486))),"")</f>
        <v/>
      </c>
      <c r="EL486" s="26" t="str">
        <f>IFERROR(INDEX(BH$11:BH$2000,_xlfn.AGGREGATE(15,6,(ROW(BH$11:BH$2000)-ROW(BH$11)+1)/($AU$11:$AU$2000=$DY$8),ROWS(EL$11:EL486))),"")</f>
        <v/>
      </c>
      <c r="EM486" s="26" t="str">
        <f>IFERROR(INDEX(BI$11:BI$2000,_xlfn.AGGREGATE(15,6,(ROW(BI$11:BI$2000)-ROW(BI$11)+1)/($AU$11:$AU$2000=$DY$8),ROWS(EM$11:EM486))),"")</f>
        <v/>
      </c>
      <c r="EN486" s="26" t="str">
        <f>IFERROR(INDEX(BJ$11:BJ$2000,_xlfn.AGGREGATE(15,6,(ROW(BJ$11:BJ$2000)-ROW(BJ$11)+1)/($AU$11:$AU$2000=$DY$8),ROWS(EN$11:EN486))),"")</f>
        <v/>
      </c>
      <c r="EO486" s="26" t="str">
        <f>IFERROR(INDEX(BK$11:BK$2000,_xlfn.AGGREGATE(15,6,(ROW(BK$11:BK$2000)-ROW(BK$11)+1)/($AU$11:$AU$2000=$DY$8),ROWS(EO$11:EO486))),"")</f>
        <v/>
      </c>
      <c r="EP486" s="26" t="str">
        <f>IFERROR(INDEX(BL$11:BL$2000,_xlfn.AGGREGATE(15,6,(ROW(BL$11:BL$2000)-ROW(BL$11)+1)/($AU$11:$AU$2000=$DY$8),ROWS(EP$11:EP486))),"")</f>
        <v/>
      </c>
      <c r="EQ486" s="26" t="str">
        <f>IFERROR(INDEX(BM$11:BM$2000,_xlfn.AGGREGATE(15,6,(ROW(BM$11:BM$2000)-ROW(BM$11)+1)/($AU$11:$AU$2000=$DY$8),ROWS(EQ$11:EQ486))),"")</f>
        <v/>
      </c>
      <c r="ER486" s="26" t="str">
        <f>IFERROR(INDEX(BN$11:BN$2000,_xlfn.AGGREGATE(15,6,(ROW(BN$11:BN$2000)-ROW(BN$11)+1)/($AU$11:$AU$2000=$DY$8),ROWS(ER$11:ER486))),"")</f>
        <v/>
      </c>
      <c r="ES486" s="26" t="str">
        <f>IFERROR(INDEX(BO$11:BO$2000,_xlfn.AGGREGATE(15,6,(ROW(BO$11:BO$2000)-ROW(BO$11)+1)/($AU$11:$AU$2000=$DY$8),ROWS(ES$11:ES486))),"")</f>
        <v/>
      </c>
      <c r="ET486" s="63" t="str">
        <f>IFERROR(INDEX(BP$11:BP$2000,_xlfn.AGGREGATE(15,6,(ROW(BP$11:BP$2000)-ROW(BP$11)+1)/($AU$11:$AU$2000=$DY$8),ROWS(ET$11:ET486))),"")</f>
        <v/>
      </c>
      <c r="EU486" s="25"/>
    </row>
    <row r="487" spans="14:151" x14ac:dyDescent="0.3">
      <c r="N487" s="2"/>
      <c r="O487" s="25"/>
      <c r="P487" s="25"/>
      <c r="Q487" s="25"/>
      <c r="R487" s="25"/>
      <c r="S487" s="25"/>
      <c r="T487" s="25"/>
      <c r="U487" s="25"/>
      <c r="V487" s="2"/>
      <c r="W487" s="2"/>
      <c r="X487" s="2"/>
      <c r="Y487" s="25"/>
      <c r="Z487" s="25"/>
      <c r="AA487" s="25"/>
      <c r="AB487" s="2"/>
      <c r="AC487" s="25"/>
      <c r="AD487" s="25"/>
      <c r="AE487" s="25"/>
      <c r="AF487" s="25"/>
      <c r="AG487" s="25"/>
      <c r="AH487" s="25"/>
      <c r="AI487" s="25"/>
      <c r="AJ487" s="25"/>
      <c r="AK487" s="25"/>
      <c r="AL487" s="25"/>
      <c r="AM487" s="25"/>
      <c r="AN487" s="25"/>
      <c r="AO487" s="25"/>
      <c r="AP487" s="25"/>
      <c r="AQ487" s="25"/>
      <c r="AR487" s="142"/>
      <c r="AS487">
        <v>27</v>
      </c>
      <c r="AT487" s="25" t="s">
        <v>122</v>
      </c>
      <c r="AU487" s="4" t="str">
        <f t="shared" si="582"/>
        <v>FAIL</v>
      </c>
      <c r="AV487" s="25">
        <v>1</v>
      </c>
      <c r="AW487" s="25">
        <v>1</v>
      </c>
      <c r="AX487" s="26">
        <v>2</v>
      </c>
      <c r="AY487" s="26">
        <v>2</v>
      </c>
      <c r="AZ487" s="26">
        <v>2</v>
      </c>
      <c r="BA487" s="26">
        <v>1</v>
      </c>
      <c r="BB487" s="26">
        <v>1</v>
      </c>
      <c r="BC487" s="25"/>
      <c r="BD487" s="25">
        <f t="shared" si="583"/>
        <v>219</v>
      </c>
      <c r="BE487" s="25">
        <f t="shared" si="583"/>
        <v>246</v>
      </c>
      <c r="BF487" s="25">
        <f t="shared" si="583"/>
        <v>273</v>
      </c>
      <c r="BG487" s="30">
        <f t="shared" si="599"/>
        <v>13.5</v>
      </c>
      <c r="BH487" s="25"/>
      <c r="BI487" s="138">
        <f t="shared" si="600"/>
        <v>219</v>
      </c>
      <c r="BJ487" s="138">
        <f t="shared" si="601"/>
        <v>438</v>
      </c>
      <c r="BK487" s="138">
        <f t="shared" si="602"/>
        <v>684</v>
      </c>
      <c r="BL487" s="138">
        <f t="shared" si="603"/>
        <v>930</v>
      </c>
      <c r="BM487" s="138">
        <f t="shared" si="604"/>
        <v>1176</v>
      </c>
      <c r="BN487" s="138">
        <f t="shared" si="605"/>
        <v>1395</v>
      </c>
      <c r="BO487" s="138">
        <f t="shared" si="606"/>
        <v>1614</v>
      </c>
      <c r="BP487" s="138">
        <f t="shared" si="607"/>
        <v>0</v>
      </c>
      <c r="BQ487" s="25"/>
      <c r="BR487" s="26" t="str">
        <f t="shared" si="608"/>
        <v>no</v>
      </c>
      <c r="BS487" s="26" t="str">
        <f t="shared" si="609"/>
        <v>Int</v>
      </c>
      <c r="BT487" s="25"/>
      <c r="BU487" s="25"/>
      <c r="BV487" s="1">
        <f t="shared" si="615"/>
        <v>0</v>
      </c>
      <c r="BW487" s="1">
        <f t="shared" si="615"/>
        <v>0</v>
      </c>
      <c r="BX487" s="1">
        <f t="shared" si="615"/>
        <v>0</v>
      </c>
      <c r="BY487" s="1">
        <f t="shared" si="615"/>
        <v>0</v>
      </c>
      <c r="BZ487" s="1">
        <f t="shared" si="615"/>
        <v>0</v>
      </c>
      <c r="CA487" s="1">
        <f t="shared" si="615"/>
        <v>0</v>
      </c>
      <c r="CB487" s="1">
        <f t="shared" si="615"/>
        <v>0</v>
      </c>
      <c r="CC487" s="1">
        <f t="shared" si="615"/>
        <v>0</v>
      </c>
      <c r="CD487" s="1">
        <f t="shared" si="615"/>
        <v>0</v>
      </c>
      <c r="CE487" s="1">
        <f t="shared" si="615"/>
        <v>0</v>
      </c>
      <c r="CF487" s="1">
        <f t="shared" si="616"/>
        <v>0</v>
      </c>
      <c r="CG487" s="1">
        <f t="shared" si="616"/>
        <v>0</v>
      </c>
      <c r="CH487" s="1">
        <f t="shared" si="616"/>
        <v>0</v>
      </c>
      <c r="CI487" s="1">
        <f t="shared" si="616"/>
        <v>0</v>
      </c>
      <c r="CJ487" s="1">
        <f t="shared" si="616"/>
        <v>0</v>
      </c>
      <c r="CK487" s="1">
        <f t="shared" si="616"/>
        <v>0</v>
      </c>
      <c r="CL487" s="1">
        <f t="shared" si="616"/>
        <v>0</v>
      </c>
      <c r="CM487" s="1">
        <f t="shared" si="616"/>
        <v>1</v>
      </c>
      <c r="CN487" s="1">
        <f t="shared" si="616"/>
        <v>0</v>
      </c>
      <c r="CO487" s="1">
        <f t="shared" si="616"/>
        <v>0</v>
      </c>
      <c r="CP487" s="1">
        <f t="shared" si="617"/>
        <v>0</v>
      </c>
      <c r="CQ487" s="1">
        <f t="shared" si="617"/>
        <v>0</v>
      </c>
      <c r="CR487" s="1">
        <f t="shared" si="617"/>
        <v>0</v>
      </c>
      <c r="CS487" s="1">
        <f t="shared" si="617"/>
        <v>1</v>
      </c>
      <c r="CT487" s="1">
        <f t="shared" si="617"/>
        <v>0</v>
      </c>
      <c r="CU487" s="1">
        <f t="shared" si="617"/>
        <v>0</v>
      </c>
      <c r="CV487" s="1">
        <f t="shared" si="617"/>
        <v>0</v>
      </c>
      <c r="CW487" s="1">
        <f t="shared" si="617"/>
        <v>0</v>
      </c>
      <c r="CX487" s="1">
        <f t="shared" si="617"/>
        <v>0</v>
      </c>
      <c r="CY487" s="1">
        <f t="shared" si="617"/>
        <v>0</v>
      </c>
      <c r="CZ487" s="1">
        <f t="shared" si="618"/>
        <v>0</v>
      </c>
      <c r="DA487" s="1">
        <f t="shared" si="618"/>
        <v>0</v>
      </c>
      <c r="DB487" s="1">
        <f t="shared" si="618"/>
        <v>0</v>
      </c>
      <c r="DC487" s="1">
        <f t="shared" si="618"/>
        <v>0</v>
      </c>
      <c r="DD487" s="1">
        <f t="shared" si="618"/>
        <v>0</v>
      </c>
      <c r="DE487" s="1">
        <f t="shared" si="618"/>
        <v>0</v>
      </c>
      <c r="DF487" s="1">
        <f t="shared" si="618"/>
        <v>0</v>
      </c>
      <c r="DG487" s="1">
        <f t="shared" si="618"/>
        <v>0</v>
      </c>
      <c r="DH487" s="1">
        <f t="shared" si="618"/>
        <v>0</v>
      </c>
      <c r="DI487" s="1">
        <f t="shared" si="618"/>
        <v>0</v>
      </c>
      <c r="DJ487" s="1">
        <f t="shared" si="619"/>
        <v>0</v>
      </c>
      <c r="DK487" s="1">
        <f t="shared" si="619"/>
        <v>0</v>
      </c>
      <c r="DL487" s="1">
        <f t="shared" si="619"/>
        <v>0</v>
      </c>
      <c r="DM487" s="1">
        <f t="shared" si="619"/>
        <v>0</v>
      </c>
      <c r="DN487" s="1">
        <f t="shared" si="619"/>
        <v>0</v>
      </c>
      <c r="DO487" s="1">
        <f t="shared" si="619"/>
        <v>0</v>
      </c>
      <c r="DP487" s="25"/>
      <c r="DS487" s="26"/>
      <c r="DT487" s="26"/>
      <c r="DU487" s="142"/>
      <c r="DV487" s="26"/>
      <c r="DW487" s="48">
        <v>474</v>
      </c>
      <c r="DX487" s="26" t="str">
        <f>IFERROR(INDEX(AT$11:AT$2000,_xlfn.AGGREGATE(15,6,(ROW(AT$11:AT$2000)-ROW(AT$11)+1)/($AU$11:$AU$2000=$DY$8),ROWS(DX$11:DX487))),"")</f>
        <v/>
      </c>
      <c r="DY487" s="4" t="str">
        <f>IFERROR(INDEX(AU$11:AU$2000,_xlfn.AGGREGATE(15,6,(ROW(AU$11:AU$2000)-ROW(AU$11)+1)/($AU$11:$AU$2000=$DY$8),ROWS(DY$11:DY487))),"")</f>
        <v/>
      </c>
      <c r="DZ487" s="26" t="str">
        <f>IFERROR(INDEX(AV$11:AV$2000,_xlfn.AGGREGATE(15,6,(ROW(AV$11:AV$2000)-ROW(AV$11)+1)/($AU$11:$AU$2000=$DY$8),ROWS(DZ$11:DZ487))),"")</f>
        <v/>
      </c>
      <c r="EA487" s="26" t="str">
        <f>IFERROR(INDEX(AW$11:AW$2000,_xlfn.AGGREGATE(15,6,(ROW(AW$11:AW$2000)-ROW(AW$11)+1)/($AU$11:$AU$2000=$DY$8),ROWS(EA$11:EA487))),"")</f>
        <v/>
      </c>
      <c r="EB487" s="26" t="str">
        <f>IFERROR(INDEX(AX$11:AX$2000,_xlfn.AGGREGATE(15,6,(ROW(AX$11:AX$2000)-ROW(AX$11)+1)/($AU$11:$AU$2000=$DY$8),ROWS(EB$11:EB487))),"")</f>
        <v/>
      </c>
      <c r="EC487" s="26" t="str">
        <f>IFERROR(INDEX(AY$11:AY$2000,_xlfn.AGGREGATE(15,6,(ROW(AY$11:AY$2000)-ROW(AY$11)+1)/($AU$11:$AU$2000=$DY$8),ROWS(EC$11:EC487))),"")</f>
        <v/>
      </c>
      <c r="ED487" s="26" t="str">
        <f>IFERROR(INDEX(AZ$11:AZ$2000,_xlfn.AGGREGATE(15,6,(ROW(AZ$11:AZ$2000)-ROW(AZ$11)+1)/($AU$11:$AU$2000=$DY$8),ROWS(ED$11:ED487))),"")</f>
        <v/>
      </c>
      <c r="EE487" s="26" t="str">
        <f>IFERROR(INDEX(BA$11:BA$2000,_xlfn.AGGREGATE(15,6,(ROW(BA$11:BA$2000)-ROW(BA$11)+1)/($AU$11:$AU$2000=$DY$8),ROWS(EE$11:EE487))),"")</f>
        <v/>
      </c>
      <c r="EF487" s="26" t="str">
        <f>IFERROR(INDEX(BB$11:BB$2000,_xlfn.AGGREGATE(15,6,(ROW(BB$11:BB$2000)-ROW(BB$11)+1)/($AU$11:$AU$2000=$DY$8),ROWS(EF$11:EF487))),"")</f>
        <v/>
      </c>
      <c r="EG487" s="26" t="str">
        <f>IFERROR(INDEX(BC$11:BC$2000,_xlfn.AGGREGATE(15,6,(ROW(BC$11:BC$2000)-ROW(BC$11)+1)/($AU$11:$AU$2000=$DY$8),ROWS(EG$11:EG487))),"")</f>
        <v/>
      </c>
      <c r="EH487" s="26" t="str">
        <f>IFERROR(INDEX(BD$11:BD$2000,_xlfn.AGGREGATE(15,6,(ROW(BD$11:BD$2000)-ROW(BD$11)+1)/($AU$11:$AU$2000=$DY$8),ROWS(EH$11:EH487))),"")</f>
        <v/>
      </c>
      <c r="EI487" s="26" t="str">
        <f>IFERROR(INDEX(BE$11:BE$2000,_xlfn.AGGREGATE(15,6,(ROW(BE$11:BE$2000)-ROW(BE$11)+1)/($AU$11:$AU$2000=$DY$8),ROWS(EI$11:EI487))),"")</f>
        <v/>
      </c>
      <c r="EJ487" s="26" t="str">
        <f>IFERROR(INDEX(BF$11:BF$2000,_xlfn.AGGREGATE(15,6,(ROW(BF$11:BF$2000)-ROW(BF$11)+1)/($AU$11:$AU$2000=$DY$8),ROWS(EJ$11:EJ487))),"")</f>
        <v/>
      </c>
      <c r="EK487" s="26" t="str">
        <f>IFERROR(INDEX(BG$11:BG$2000,_xlfn.AGGREGATE(15,6,(ROW(BG$11:BG$2000)-ROW(BG$11)+1)/($AU$11:$AU$2000=$DY$8),ROWS(EK$11:EK487))),"")</f>
        <v/>
      </c>
      <c r="EL487" s="26" t="str">
        <f>IFERROR(INDEX(BH$11:BH$2000,_xlfn.AGGREGATE(15,6,(ROW(BH$11:BH$2000)-ROW(BH$11)+1)/($AU$11:$AU$2000=$DY$8),ROWS(EL$11:EL487))),"")</f>
        <v/>
      </c>
      <c r="EM487" s="26" t="str">
        <f>IFERROR(INDEX(BI$11:BI$2000,_xlfn.AGGREGATE(15,6,(ROW(BI$11:BI$2000)-ROW(BI$11)+1)/($AU$11:$AU$2000=$DY$8),ROWS(EM$11:EM487))),"")</f>
        <v/>
      </c>
      <c r="EN487" s="26" t="str">
        <f>IFERROR(INDEX(BJ$11:BJ$2000,_xlfn.AGGREGATE(15,6,(ROW(BJ$11:BJ$2000)-ROW(BJ$11)+1)/($AU$11:$AU$2000=$DY$8),ROWS(EN$11:EN487))),"")</f>
        <v/>
      </c>
      <c r="EO487" s="26" t="str">
        <f>IFERROR(INDEX(BK$11:BK$2000,_xlfn.AGGREGATE(15,6,(ROW(BK$11:BK$2000)-ROW(BK$11)+1)/($AU$11:$AU$2000=$DY$8),ROWS(EO$11:EO487))),"")</f>
        <v/>
      </c>
      <c r="EP487" s="26" t="str">
        <f>IFERROR(INDEX(BL$11:BL$2000,_xlfn.AGGREGATE(15,6,(ROW(BL$11:BL$2000)-ROW(BL$11)+1)/($AU$11:$AU$2000=$DY$8),ROWS(EP$11:EP487))),"")</f>
        <v/>
      </c>
      <c r="EQ487" s="26" t="str">
        <f>IFERROR(INDEX(BM$11:BM$2000,_xlfn.AGGREGATE(15,6,(ROW(BM$11:BM$2000)-ROW(BM$11)+1)/($AU$11:$AU$2000=$DY$8),ROWS(EQ$11:EQ487))),"")</f>
        <v/>
      </c>
      <c r="ER487" s="26" t="str">
        <f>IFERROR(INDEX(BN$11:BN$2000,_xlfn.AGGREGATE(15,6,(ROW(BN$11:BN$2000)-ROW(BN$11)+1)/($AU$11:$AU$2000=$DY$8),ROWS(ER$11:ER487))),"")</f>
        <v/>
      </c>
      <c r="ES487" s="26" t="str">
        <f>IFERROR(INDEX(BO$11:BO$2000,_xlfn.AGGREGATE(15,6,(ROW(BO$11:BO$2000)-ROW(BO$11)+1)/($AU$11:$AU$2000=$DY$8),ROWS(ES$11:ES487))),"")</f>
        <v/>
      </c>
      <c r="ET487" s="63" t="str">
        <f>IFERROR(INDEX(BP$11:BP$2000,_xlfn.AGGREGATE(15,6,(ROW(BP$11:BP$2000)-ROW(BP$11)+1)/($AU$11:$AU$2000=$DY$8),ROWS(ET$11:ET487))),"")</f>
        <v/>
      </c>
      <c r="EU487" s="25"/>
    </row>
    <row r="488" spans="14:151" x14ac:dyDescent="0.3">
      <c r="N488" s="2"/>
      <c r="O488" s="25"/>
      <c r="P488" s="25"/>
      <c r="Q488" s="25"/>
      <c r="R488" s="25"/>
      <c r="S488" s="25"/>
      <c r="T488" s="25"/>
      <c r="U488" s="25"/>
      <c r="V488" s="2"/>
      <c r="W488" s="2"/>
      <c r="X488" s="2"/>
      <c r="Y488" s="25"/>
      <c r="Z488" s="25"/>
      <c r="AA488" s="25"/>
      <c r="AB488" s="2"/>
      <c r="AC488" s="25"/>
      <c r="AD488" s="25"/>
      <c r="AE488" s="25"/>
      <c r="AF488" s="25"/>
      <c r="AG488" s="25"/>
      <c r="AH488" s="25"/>
      <c r="AI488" s="25"/>
      <c r="AJ488" s="25"/>
      <c r="AK488" s="25"/>
      <c r="AL488" s="25"/>
      <c r="AM488" s="25"/>
      <c r="AN488" s="25"/>
      <c r="AO488" s="25"/>
      <c r="AP488" s="25"/>
      <c r="AQ488" s="25"/>
      <c r="AR488" s="142"/>
      <c r="AS488">
        <v>28</v>
      </c>
      <c r="AT488" s="25" t="s">
        <v>122</v>
      </c>
      <c r="AU488" s="4" t="str">
        <f t="shared" si="582"/>
        <v>FAIL</v>
      </c>
      <c r="AV488" s="25">
        <v>1</v>
      </c>
      <c r="AW488" s="25">
        <v>1</v>
      </c>
      <c r="AX488" s="26">
        <v>2</v>
      </c>
      <c r="AY488" s="26">
        <v>2</v>
      </c>
      <c r="AZ488" s="26">
        <v>2</v>
      </c>
      <c r="BA488" s="26">
        <v>1</v>
      </c>
      <c r="BB488" s="26">
        <v>1</v>
      </c>
      <c r="BC488" s="25"/>
      <c r="BD488" s="25">
        <f t="shared" si="583"/>
        <v>218</v>
      </c>
      <c r="BE488" s="25">
        <f t="shared" si="583"/>
        <v>246</v>
      </c>
      <c r="BF488" s="25">
        <f t="shared" si="583"/>
        <v>274</v>
      </c>
      <c r="BG488" s="30">
        <f t="shared" si="599"/>
        <v>14</v>
      </c>
      <c r="BH488" s="25"/>
      <c r="BI488" s="138">
        <f t="shared" si="600"/>
        <v>218</v>
      </c>
      <c r="BJ488" s="138">
        <f t="shared" si="601"/>
        <v>436</v>
      </c>
      <c r="BK488" s="138">
        <f t="shared" si="602"/>
        <v>682</v>
      </c>
      <c r="BL488" s="138">
        <f t="shared" si="603"/>
        <v>928</v>
      </c>
      <c r="BM488" s="138">
        <f t="shared" si="604"/>
        <v>1174</v>
      </c>
      <c r="BN488" s="138">
        <f t="shared" si="605"/>
        <v>1392</v>
      </c>
      <c r="BO488" s="138">
        <f t="shared" si="606"/>
        <v>1610</v>
      </c>
      <c r="BP488" s="138">
        <f t="shared" si="607"/>
        <v>0</v>
      </c>
      <c r="BQ488" s="25"/>
      <c r="BR488" s="26" t="str">
        <f t="shared" si="608"/>
        <v>no</v>
      </c>
      <c r="BS488" s="26" t="str">
        <f t="shared" si="609"/>
        <v>Int</v>
      </c>
      <c r="BT488" s="25"/>
      <c r="BU488" s="25"/>
      <c r="BV488" s="1">
        <f t="shared" si="615"/>
        <v>0</v>
      </c>
      <c r="BW488" s="1">
        <f t="shared" si="615"/>
        <v>0</v>
      </c>
      <c r="BX488" s="1">
        <f t="shared" si="615"/>
        <v>0</v>
      </c>
      <c r="BY488" s="1">
        <f t="shared" si="615"/>
        <v>0</v>
      </c>
      <c r="BZ488" s="1">
        <f t="shared" si="615"/>
        <v>0</v>
      </c>
      <c r="CA488" s="1">
        <f t="shared" si="615"/>
        <v>0</v>
      </c>
      <c r="CB488" s="1">
        <f t="shared" si="615"/>
        <v>0</v>
      </c>
      <c r="CC488" s="1">
        <f t="shared" si="615"/>
        <v>0</v>
      </c>
      <c r="CD488" s="1">
        <f t="shared" si="615"/>
        <v>0</v>
      </c>
      <c r="CE488" s="1">
        <f t="shared" si="615"/>
        <v>0</v>
      </c>
      <c r="CF488" s="1">
        <f t="shared" si="616"/>
        <v>0</v>
      </c>
      <c r="CG488" s="1">
        <f t="shared" si="616"/>
        <v>0</v>
      </c>
      <c r="CH488" s="1">
        <f t="shared" si="616"/>
        <v>0</v>
      </c>
      <c r="CI488" s="1">
        <f t="shared" si="616"/>
        <v>0</v>
      </c>
      <c r="CJ488" s="1">
        <f t="shared" si="616"/>
        <v>0</v>
      </c>
      <c r="CK488" s="1">
        <f t="shared" si="616"/>
        <v>0</v>
      </c>
      <c r="CL488" s="1">
        <f t="shared" si="616"/>
        <v>0</v>
      </c>
      <c r="CM488" s="1">
        <f t="shared" si="616"/>
        <v>1</v>
      </c>
      <c r="CN488" s="1">
        <f t="shared" si="616"/>
        <v>0</v>
      </c>
      <c r="CO488" s="1">
        <f t="shared" si="616"/>
        <v>0</v>
      </c>
      <c r="CP488" s="1">
        <f t="shared" si="617"/>
        <v>0</v>
      </c>
      <c r="CQ488" s="1">
        <f t="shared" si="617"/>
        <v>0</v>
      </c>
      <c r="CR488" s="1">
        <f t="shared" si="617"/>
        <v>0</v>
      </c>
      <c r="CS488" s="1">
        <f t="shared" si="617"/>
        <v>1</v>
      </c>
      <c r="CT488" s="1">
        <f t="shared" si="617"/>
        <v>0</v>
      </c>
      <c r="CU488" s="1">
        <f t="shared" si="617"/>
        <v>0</v>
      </c>
      <c r="CV488" s="1">
        <f t="shared" si="617"/>
        <v>0</v>
      </c>
      <c r="CW488" s="1">
        <f t="shared" si="617"/>
        <v>0</v>
      </c>
      <c r="CX488" s="1">
        <f t="shared" si="617"/>
        <v>0</v>
      </c>
      <c r="CY488" s="1">
        <f t="shared" si="617"/>
        <v>0</v>
      </c>
      <c r="CZ488" s="1">
        <f t="shared" si="618"/>
        <v>0</v>
      </c>
      <c r="DA488" s="1">
        <f t="shared" si="618"/>
        <v>0</v>
      </c>
      <c r="DB488" s="1">
        <f t="shared" si="618"/>
        <v>0</v>
      </c>
      <c r="DC488" s="1">
        <f t="shared" si="618"/>
        <v>0</v>
      </c>
      <c r="DD488" s="1">
        <f t="shared" si="618"/>
        <v>0</v>
      </c>
      <c r="DE488" s="1">
        <f t="shared" si="618"/>
        <v>0</v>
      </c>
      <c r="DF488" s="1">
        <f t="shared" si="618"/>
        <v>0</v>
      </c>
      <c r="DG488" s="1">
        <f t="shared" si="618"/>
        <v>0</v>
      </c>
      <c r="DH488" s="1">
        <f t="shared" si="618"/>
        <v>0</v>
      </c>
      <c r="DI488" s="1">
        <f t="shared" si="618"/>
        <v>0</v>
      </c>
      <c r="DJ488" s="1">
        <f t="shared" si="619"/>
        <v>0</v>
      </c>
      <c r="DK488" s="1">
        <f t="shared" si="619"/>
        <v>0</v>
      </c>
      <c r="DL488" s="1">
        <f t="shared" si="619"/>
        <v>0</v>
      </c>
      <c r="DM488" s="1">
        <f t="shared" si="619"/>
        <v>0</v>
      </c>
      <c r="DN488" s="1">
        <f t="shared" si="619"/>
        <v>0</v>
      </c>
      <c r="DO488" s="1">
        <f t="shared" si="619"/>
        <v>0</v>
      </c>
      <c r="DP488" s="25"/>
      <c r="DS488" s="26"/>
      <c r="DT488" s="26"/>
      <c r="DU488" s="142"/>
      <c r="DV488" s="26"/>
      <c r="DW488" s="48">
        <v>475</v>
      </c>
      <c r="DX488" s="26" t="str">
        <f>IFERROR(INDEX(AT$11:AT$2000,_xlfn.AGGREGATE(15,6,(ROW(AT$11:AT$2000)-ROW(AT$11)+1)/($AU$11:$AU$2000=$DY$8),ROWS(DX$11:DX488))),"")</f>
        <v/>
      </c>
      <c r="DY488" s="4" t="str">
        <f>IFERROR(INDEX(AU$11:AU$2000,_xlfn.AGGREGATE(15,6,(ROW(AU$11:AU$2000)-ROW(AU$11)+1)/($AU$11:$AU$2000=$DY$8),ROWS(DY$11:DY488))),"")</f>
        <v/>
      </c>
      <c r="DZ488" s="26" t="str">
        <f>IFERROR(INDEX(AV$11:AV$2000,_xlfn.AGGREGATE(15,6,(ROW(AV$11:AV$2000)-ROW(AV$11)+1)/($AU$11:$AU$2000=$DY$8),ROWS(DZ$11:DZ488))),"")</f>
        <v/>
      </c>
      <c r="EA488" s="26" t="str">
        <f>IFERROR(INDEX(AW$11:AW$2000,_xlfn.AGGREGATE(15,6,(ROW(AW$11:AW$2000)-ROW(AW$11)+1)/($AU$11:$AU$2000=$DY$8),ROWS(EA$11:EA488))),"")</f>
        <v/>
      </c>
      <c r="EB488" s="26" t="str">
        <f>IFERROR(INDEX(AX$11:AX$2000,_xlfn.AGGREGATE(15,6,(ROW(AX$11:AX$2000)-ROW(AX$11)+1)/($AU$11:$AU$2000=$DY$8),ROWS(EB$11:EB488))),"")</f>
        <v/>
      </c>
      <c r="EC488" s="26" t="str">
        <f>IFERROR(INDEX(AY$11:AY$2000,_xlfn.AGGREGATE(15,6,(ROW(AY$11:AY$2000)-ROW(AY$11)+1)/($AU$11:$AU$2000=$DY$8),ROWS(EC$11:EC488))),"")</f>
        <v/>
      </c>
      <c r="ED488" s="26" t="str">
        <f>IFERROR(INDEX(AZ$11:AZ$2000,_xlfn.AGGREGATE(15,6,(ROW(AZ$11:AZ$2000)-ROW(AZ$11)+1)/($AU$11:$AU$2000=$DY$8),ROWS(ED$11:ED488))),"")</f>
        <v/>
      </c>
      <c r="EE488" s="26" t="str">
        <f>IFERROR(INDEX(BA$11:BA$2000,_xlfn.AGGREGATE(15,6,(ROW(BA$11:BA$2000)-ROW(BA$11)+1)/($AU$11:$AU$2000=$DY$8),ROWS(EE$11:EE488))),"")</f>
        <v/>
      </c>
      <c r="EF488" s="26" t="str">
        <f>IFERROR(INDEX(BB$11:BB$2000,_xlfn.AGGREGATE(15,6,(ROW(BB$11:BB$2000)-ROW(BB$11)+1)/($AU$11:$AU$2000=$DY$8),ROWS(EF$11:EF488))),"")</f>
        <v/>
      </c>
      <c r="EG488" s="26" t="str">
        <f>IFERROR(INDEX(BC$11:BC$2000,_xlfn.AGGREGATE(15,6,(ROW(BC$11:BC$2000)-ROW(BC$11)+1)/($AU$11:$AU$2000=$DY$8),ROWS(EG$11:EG488))),"")</f>
        <v/>
      </c>
      <c r="EH488" s="26" t="str">
        <f>IFERROR(INDEX(BD$11:BD$2000,_xlfn.AGGREGATE(15,6,(ROW(BD$11:BD$2000)-ROW(BD$11)+1)/($AU$11:$AU$2000=$DY$8),ROWS(EH$11:EH488))),"")</f>
        <v/>
      </c>
      <c r="EI488" s="26" t="str">
        <f>IFERROR(INDEX(BE$11:BE$2000,_xlfn.AGGREGATE(15,6,(ROW(BE$11:BE$2000)-ROW(BE$11)+1)/($AU$11:$AU$2000=$DY$8),ROWS(EI$11:EI488))),"")</f>
        <v/>
      </c>
      <c r="EJ488" s="26" t="str">
        <f>IFERROR(INDEX(BF$11:BF$2000,_xlfn.AGGREGATE(15,6,(ROW(BF$11:BF$2000)-ROW(BF$11)+1)/($AU$11:$AU$2000=$DY$8),ROWS(EJ$11:EJ488))),"")</f>
        <v/>
      </c>
      <c r="EK488" s="26" t="str">
        <f>IFERROR(INDEX(BG$11:BG$2000,_xlfn.AGGREGATE(15,6,(ROW(BG$11:BG$2000)-ROW(BG$11)+1)/($AU$11:$AU$2000=$DY$8),ROWS(EK$11:EK488))),"")</f>
        <v/>
      </c>
      <c r="EL488" s="26" t="str">
        <f>IFERROR(INDEX(BH$11:BH$2000,_xlfn.AGGREGATE(15,6,(ROW(BH$11:BH$2000)-ROW(BH$11)+1)/($AU$11:$AU$2000=$DY$8),ROWS(EL$11:EL488))),"")</f>
        <v/>
      </c>
      <c r="EM488" s="26" t="str">
        <f>IFERROR(INDEX(BI$11:BI$2000,_xlfn.AGGREGATE(15,6,(ROW(BI$11:BI$2000)-ROW(BI$11)+1)/($AU$11:$AU$2000=$DY$8),ROWS(EM$11:EM488))),"")</f>
        <v/>
      </c>
      <c r="EN488" s="26" t="str">
        <f>IFERROR(INDEX(BJ$11:BJ$2000,_xlfn.AGGREGATE(15,6,(ROW(BJ$11:BJ$2000)-ROW(BJ$11)+1)/($AU$11:$AU$2000=$DY$8),ROWS(EN$11:EN488))),"")</f>
        <v/>
      </c>
      <c r="EO488" s="26" t="str">
        <f>IFERROR(INDEX(BK$11:BK$2000,_xlfn.AGGREGATE(15,6,(ROW(BK$11:BK$2000)-ROW(BK$11)+1)/($AU$11:$AU$2000=$DY$8),ROWS(EO$11:EO488))),"")</f>
        <v/>
      </c>
      <c r="EP488" s="26" t="str">
        <f>IFERROR(INDEX(BL$11:BL$2000,_xlfn.AGGREGATE(15,6,(ROW(BL$11:BL$2000)-ROW(BL$11)+1)/($AU$11:$AU$2000=$DY$8),ROWS(EP$11:EP488))),"")</f>
        <v/>
      </c>
      <c r="EQ488" s="26" t="str">
        <f>IFERROR(INDEX(BM$11:BM$2000,_xlfn.AGGREGATE(15,6,(ROW(BM$11:BM$2000)-ROW(BM$11)+1)/($AU$11:$AU$2000=$DY$8),ROWS(EQ$11:EQ488))),"")</f>
        <v/>
      </c>
      <c r="ER488" s="26" t="str">
        <f>IFERROR(INDEX(BN$11:BN$2000,_xlfn.AGGREGATE(15,6,(ROW(BN$11:BN$2000)-ROW(BN$11)+1)/($AU$11:$AU$2000=$DY$8),ROWS(ER$11:ER488))),"")</f>
        <v/>
      </c>
      <c r="ES488" s="26" t="str">
        <f>IFERROR(INDEX(BO$11:BO$2000,_xlfn.AGGREGATE(15,6,(ROW(BO$11:BO$2000)-ROW(BO$11)+1)/($AU$11:$AU$2000=$DY$8),ROWS(ES$11:ES488))),"")</f>
        <v/>
      </c>
      <c r="ET488" s="63" t="str">
        <f>IFERROR(INDEX(BP$11:BP$2000,_xlfn.AGGREGATE(15,6,(ROW(BP$11:BP$2000)-ROW(BP$11)+1)/($AU$11:$AU$2000=$DY$8),ROWS(ET$11:ET488))),"")</f>
        <v/>
      </c>
      <c r="EU488" s="25"/>
    </row>
    <row r="489" spans="14:151" x14ac:dyDescent="0.3">
      <c r="N489" s="2"/>
      <c r="O489" s="25"/>
      <c r="P489" s="25"/>
      <c r="Q489" s="25"/>
      <c r="R489" s="25"/>
      <c r="S489" s="25"/>
      <c r="T489" s="25"/>
      <c r="U489" s="25"/>
      <c r="V489" s="2"/>
      <c r="W489" s="2"/>
      <c r="X489" s="2"/>
      <c r="Y489" s="25"/>
      <c r="Z489" s="25"/>
      <c r="AA489" s="25"/>
      <c r="AB489" s="2"/>
      <c r="AC489" s="25"/>
      <c r="AD489" s="25"/>
      <c r="AE489" s="25"/>
      <c r="AF489" s="25"/>
      <c r="AG489" s="25"/>
      <c r="AH489" s="25"/>
      <c r="AI489" s="25"/>
      <c r="AJ489" s="25"/>
      <c r="AK489" s="25"/>
      <c r="AL489" s="25"/>
      <c r="AM489" s="25"/>
      <c r="AN489" s="25"/>
      <c r="AO489" s="25"/>
      <c r="AP489" s="25"/>
      <c r="AQ489" s="25"/>
      <c r="AR489" s="142"/>
      <c r="AS489">
        <v>29</v>
      </c>
      <c r="AT489" s="25" t="s">
        <v>122</v>
      </c>
      <c r="AU489" s="4" t="str">
        <f t="shared" si="582"/>
        <v>FAIL</v>
      </c>
      <c r="AV489" s="25">
        <v>1</v>
      </c>
      <c r="AW489" s="25">
        <v>1</v>
      </c>
      <c r="AX489" s="26">
        <v>2</v>
      </c>
      <c r="AY489" s="26">
        <v>2</v>
      </c>
      <c r="AZ489" s="26">
        <v>2</v>
      </c>
      <c r="BA489" s="26">
        <v>1</v>
      </c>
      <c r="BB489" s="26">
        <v>1</v>
      </c>
      <c r="BC489" s="25"/>
      <c r="BD489" s="25">
        <f t="shared" si="583"/>
        <v>217</v>
      </c>
      <c r="BE489" s="25">
        <f t="shared" si="583"/>
        <v>246</v>
      </c>
      <c r="BF489" s="25">
        <f t="shared" si="583"/>
        <v>275</v>
      </c>
      <c r="BG489" s="30">
        <f t="shared" si="599"/>
        <v>14.5</v>
      </c>
      <c r="BH489" s="25"/>
      <c r="BI489" s="138">
        <f t="shared" si="600"/>
        <v>217</v>
      </c>
      <c r="BJ489" s="138">
        <f t="shared" si="601"/>
        <v>434</v>
      </c>
      <c r="BK489" s="138">
        <f t="shared" si="602"/>
        <v>680</v>
      </c>
      <c r="BL489" s="138">
        <f t="shared" si="603"/>
        <v>926</v>
      </c>
      <c r="BM489" s="138">
        <f t="shared" si="604"/>
        <v>1172</v>
      </c>
      <c r="BN489" s="138">
        <f t="shared" si="605"/>
        <v>1389</v>
      </c>
      <c r="BO489" s="138">
        <f t="shared" si="606"/>
        <v>1606</v>
      </c>
      <c r="BP489" s="138">
        <f t="shared" si="607"/>
        <v>0</v>
      </c>
      <c r="BQ489" s="25"/>
      <c r="BR489" s="26" t="str">
        <f t="shared" si="608"/>
        <v>no</v>
      </c>
      <c r="BS489" s="26" t="str">
        <f t="shared" si="609"/>
        <v>Int</v>
      </c>
      <c r="BT489" s="25"/>
      <c r="BU489" s="25"/>
      <c r="BV489" s="1">
        <f t="shared" si="615"/>
        <v>0</v>
      </c>
      <c r="BW489" s="1">
        <f t="shared" si="615"/>
        <v>0</v>
      </c>
      <c r="BX489" s="1">
        <f t="shared" si="615"/>
        <v>0</v>
      </c>
      <c r="BY489" s="1">
        <f t="shared" si="615"/>
        <v>0</v>
      </c>
      <c r="BZ489" s="1">
        <f t="shared" si="615"/>
        <v>0</v>
      </c>
      <c r="CA489" s="1">
        <f t="shared" si="615"/>
        <v>0</v>
      </c>
      <c r="CB489" s="1">
        <f t="shared" si="615"/>
        <v>0</v>
      </c>
      <c r="CC489" s="1">
        <f t="shared" si="615"/>
        <v>0</v>
      </c>
      <c r="CD489" s="1">
        <f t="shared" si="615"/>
        <v>0</v>
      </c>
      <c r="CE489" s="1">
        <f t="shared" si="615"/>
        <v>0</v>
      </c>
      <c r="CF489" s="1">
        <f t="shared" si="616"/>
        <v>0</v>
      </c>
      <c r="CG489" s="1">
        <f t="shared" si="616"/>
        <v>0</v>
      </c>
      <c r="CH489" s="1">
        <f t="shared" si="616"/>
        <v>0</v>
      </c>
      <c r="CI489" s="1">
        <f t="shared" si="616"/>
        <v>0</v>
      </c>
      <c r="CJ489" s="1">
        <f t="shared" si="616"/>
        <v>0</v>
      </c>
      <c r="CK489" s="1">
        <f t="shared" si="616"/>
        <v>0</v>
      </c>
      <c r="CL489" s="1">
        <f t="shared" si="616"/>
        <v>0</v>
      </c>
      <c r="CM489" s="1">
        <f t="shared" si="616"/>
        <v>0</v>
      </c>
      <c r="CN489" s="1">
        <f t="shared" si="616"/>
        <v>0</v>
      </c>
      <c r="CO489" s="1">
        <f t="shared" si="616"/>
        <v>0</v>
      </c>
      <c r="CP489" s="1">
        <f t="shared" si="617"/>
        <v>0</v>
      </c>
      <c r="CQ489" s="1">
        <f t="shared" si="617"/>
        <v>0</v>
      </c>
      <c r="CR489" s="1">
        <f t="shared" si="617"/>
        <v>0</v>
      </c>
      <c r="CS489" s="1">
        <f t="shared" si="617"/>
        <v>1</v>
      </c>
      <c r="CT489" s="1">
        <f t="shared" si="617"/>
        <v>0</v>
      </c>
      <c r="CU489" s="1">
        <f t="shared" si="617"/>
        <v>0</v>
      </c>
      <c r="CV489" s="1">
        <f t="shared" si="617"/>
        <v>0</v>
      </c>
      <c r="CW489" s="1">
        <f t="shared" si="617"/>
        <v>0</v>
      </c>
      <c r="CX489" s="1">
        <f t="shared" si="617"/>
        <v>0</v>
      </c>
      <c r="CY489" s="1">
        <f t="shared" si="617"/>
        <v>0</v>
      </c>
      <c r="CZ489" s="1">
        <f t="shared" si="618"/>
        <v>0</v>
      </c>
      <c r="DA489" s="1">
        <f t="shared" si="618"/>
        <v>0</v>
      </c>
      <c r="DB489" s="1">
        <f t="shared" si="618"/>
        <v>0</v>
      </c>
      <c r="DC489" s="1">
        <f t="shared" si="618"/>
        <v>0</v>
      </c>
      <c r="DD489" s="1">
        <f t="shared" si="618"/>
        <v>0</v>
      </c>
      <c r="DE489" s="1">
        <f t="shared" si="618"/>
        <v>0</v>
      </c>
      <c r="DF489" s="1">
        <f t="shared" si="618"/>
        <v>0</v>
      </c>
      <c r="DG489" s="1">
        <f t="shared" si="618"/>
        <v>0</v>
      </c>
      <c r="DH489" s="1">
        <f t="shared" si="618"/>
        <v>0</v>
      </c>
      <c r="DI489" s="1">
        <f t="shared" si="618"/>
        <v>0</v>
      </c>
      <c r="DJ489" s="1">
        <f t="shared" si="619"/>
        <v>1</v>
      </c>
      <c r="DK489" s="1">
        <f t="shared" si="619"/>
        <v>0</v>
      </c>
      <c r="DL489" s="1">
        <f t="shared" si="619"/>
        <v>0</v>
      </c>
      <c r="DM489" s="1">
        <f t="shared" si="619"/>
        <v>0</v>
      </c>
      <c r="DN489" s="1">
        <f t="shared" si="619"/>
        <v>0</v>
      </c>
      <c r="DO489" s="1">
        <f t="shared" si="619"/>
        <v>0</v>
      </c>
      <c r="DP489" s="25"/>
      <c r="DS489" s="26"/>
      <c r="DT489" s="26"/>
      <c r="DU489" s="142"/>
      <c r="DV489" s="26"/>
      <c r="DW489" s="48">
        <v>476</v>
      </c>
      <c r="DX489" s="26" t="str">
        <f>IFERROR(INDEX(AT$11:AT$2000,_xlfn.AGGREGATE(15,6,(ROW(AT$11:AT$2000)-ROW(AT$11)+1)/($AU$11:$AU$2000=$DY$8),ROWS(DX$11:DX489))),"")</f>
        <v/>
      </c>
      <c r="DY489" s="4" t="str">
        <f>IFERROR(INDEX(AU$11:AU$2000,_xlfn.AGGREGATE(15,6,(ROW(AU$11:AU$2000)-ROW(AU$11)+1)/($AU$11:$AU$2000=$DY$8),ROWS(DY$11:DY489))),"")</f>
        <v/>
      </c>
      <c r="DZ489" s="26" t="str">
        <f>IFERROR(INDEX(AV$11:AV$2000,_xlfn.AGGREGATE(15,6,(ROW(AV$11:AV$2000)-ROW(AV$11)+1)/($AU$11:$AU$2000=$DY$8),ROWS(DZ$11:DZ489))),"")</f>
        <v/>
      </c>
      <c r="EA489" s="26" t="str">
        <f>IFERROR(INDEX(AW$11:AW$2000,_xlfn.AGGREGATE(15,6,(ROW(AW$11:AW$2000)-ROW(AW$11)+1)/($AU$11:$AU$2000=$DY$8),ROWS(EA$11:EA489))),"")</f>
        <v/>
      </c>
      <c r="EB489" s="26" t="str">
        <f>IFERROR(INDEX(AX$11:AX$2000,_xlfn.AGGREGATE(15,6,(ROW(AX$11:AX$2000)-ROW(AX$11)+1)/($AU$11:$AU$2000=$DY$8),ROWS(EB$11:EB489))),"")</f>
        <v/>
      </c>
      <c r="EC489" s="26" t="str">
        <f>IFERROR(INDEX(AY$11:AY$2000,_xlfn.AGGREGATE(15,6,(ROW(AY$11:AY$2000)-ROW(AY$11)+1)/($AU$11:$AU$2000=$DY$8),ROWS(EC$11:EC489))),"")</f>
        <v/>
      </c>
      <c r="ED489" s="26" t="str">
        <f>IFERROR(INDEX(AZ$11:AZ$2000,_xlfn.AGGREGATE(15,6,(ROW(AZ$11:AZ$2000)-ROW(AZ$11)+1)/($AU$11:$AU$2000=$DY$8),ROWS(ED$11:ED489))),"")</f>
        <v/>
      </c>
      <c r="EE489" s="26" t="str">
        <f>IFERROR(INDEX(BA$11:BA$2000,_xlfn.AGGREGATE(15,6,(ROW(BA$11:BA$2000)-ROW(BA$11)+1)/($AU$11:$AU$2000=$DY$8),ROWS(EE$11:EE489))),"")</f>
        <v/>
      </c>
      <c r="EF489" s="26" t="str">
        <f>IFERROR(INDEX(BB$11:BB$2000,_xlfn.AGGREGATE(15,6,(ROW(BB$11:BB$2000)-ROW(BB$11)+1)/($AU$11:$AU$2000=$DY$8),ROWS(EF$11:EF489))),"")</f>
        <v/>
      </c>
      <c r="EG489" s="26" t="str">
        <f>IFERROR(INDEX(BC$11:BC$2000,_xlfn.AGGREGATE(15,6,(ROW(BC$11:BC$2000)-ROW(BC$11)+1)/($AU$11:$AU$2000=$DY$8),ROWS(EG$11:EG489))),"")</f>
        <v/>
      </c>
      <c r="EH489" s="26" t="str">
        <f>IFERROR(INDEX(BD$11:BD$2000,_xlfn.AGGREGATE(15,6,(ROW(BD$11:BD$2000)-ROW(BD$11)+1)/($AU$11:$AU$2000=$DY$8),ROWS(EH$11:EH489))),"")</f>
        <v/>
      </c>
      <c r="EI489" s="26" t="str">
        <f>IFERROR(INDEX(BE$11:BE$2000,_xlfn.AGGREGATE(15,6,(ROW(BE$11:BE$2000)-ROW(BE$11)+1)/($AU$11:$AU$2000=$DY$8),ROWS(EI$11:EI489))),"")</f>
        <v/>
      </c>
      <c r="EJ489" s="26" t="str">
        <f>IFERROR(INDEX(BF$11:BF$2000,_xlfn.AGGREGATE(15,6,(ROW(BF$11:BF$2000)-ROW(BF$11)+1)/($AU$11:$AU$2000=$DY$8),ROWS(EJ$11:EJ489))),"")</f>
        <v/>
      </c>
      <c r="EK489" s="26" t="str">
        <f>IFERROR(INDEX(BG$11:BG$2000,_xlfn.AGGREGATE(15,6,(ROW(BG$11:BG$2000)-ROW(BG$11)+1)/($AU$11:$AU$2000=$DY$8),ROWS(EK$11:EK489))),"")</f>
        <v/>
      </c>
      <c r="EL489" s="26" t="str">
        <f>IFERROR(INDEX(BH$11:BH$2000,_xlfn.AGGREGATE(15,6,(ROW(BH$11:BH$2000)-ROW(BH$11)+1)/($AU$11:$AU$2000=$DY$8),ROWS(EL$11:EL489))),"")</f>
        <v/>
      </c>
      <c r="EM489" s="26" t="str">
        <f>IFERROR(INDEX(BI$11:BI$2000,_xlfn.AGGREGATE(15,6,(ROW(BI$11:BI$2000)-ROW(BI$11)+1)/($AU$11:$AU$2000=$DY$8),ROWS(EM$11:EM489))),"")</f>
        <v/>
      </c>
      <c r="EN489" s="26" t="str">
        <f>IFERROR(INDEX(BJ$11:BJ$2000,_xlfn.AGGREGATE(15,6,(ROW(BJ$11:BJ$2000)-ROW(BJ$11)+1)/($AU$11:$AU$2000=$DY$8),ROWS(EN$11:EN489))),"")</f>
        <v/>
      </c>
      <c r="EO489" s="26" t="str">
        <f>IFERROR(INDEX(BK$11:BK$2000,_xlfn.AGGREGATE(15,6,(ROW(BK$11:BK$2000)-ROW(BK$11)+1)/($AU$11:$AU$2000=$DY$8),ROWS(EO$11:EO489))),"")</f>
        <v/>
      </c>
      <c r="EP489" s="26" t="str">
        <f>IFERROR(INDEX(BL$11:BL$2000,_xlfn.AGGREGATE(15,6,(ROW(BL$11:BL$2000)-ROW(BL$11)+1)/($AU$11:$AU$2000=$DY$8),ROWS(EP$11:EP489))),"")</f>
        <v/>
      </c>
      <c r="EQ489" s="26" t="str">
        <f>IFERROR(INDEX(BM$11:BM$2000,_xlfn.AGGREGATE(15,6,(ROW(BM$11:BM$2000)-ROW(BM$11)+1)/($AU$11:$AU$2000=$DY$8),ROWS(EQ$11:EQ489))),"")</f>
        <v/>
      </c>
      <c r="ER489" s="26" t="str">
        <f>IFERROR(INDEX(BN$11:BN$2000,_xlfn.AGGREGATE(15,6,(ROW(BN$11:BN$2000)-ROW(BN$11)+1)/($AU$11:$AU$2000=$DY$8),ROWS(ER$11:ER489))),"")</f>
        <v/>
      </c>
      <c r="ES489" s="26" t="str">
        <f>IFERROR(INDEX(BO$11:BO$2000,_xlfn.AGGREGATE(15,6,(ROW(BO$11:BO$2000)-ROW(BO$11)+1)/($AU$11:$AU$2000=$DY$8),ROWS(ES$11:ES489))),"")</f>
        <v/>
      </c>
      <c r="ET489" s="63" t="str">
        <f>IFERROR(INDEX(BP$11:BP$2000,_xlfn.AGGREGATE(15,6,(ROW(BP$11:BP$2000)-ROW(BP$11)+1)/($AU$11:$AU$2000=$DY$8),ROWS(ET$11:ET489))),"")</f>
        <v/>
      </c>
      <c r="EU489" s="25"/>
    </row>
    <row r="490" spans="14:151" x14ac:dyDescent="0.3">
      <c r="N490" s="2"/>
      <c r="O490" s="25"/>
      <c r="P490" s="25"/>
      <c r="Q490" s="25"/>
      <c r="R490" s="25"/>
      <c r="S490" s="25"/>
      <c r="T490" s="25"/>
      <c r="U490" s="25"/>
      <c r="V490" s="2"/>
      <c r="W490" s="2"/>
      <c r="X490" s="2"/>
      <c r="Y490" s="25"/>
      <c r="Z490" s="25"/>
      <c r="AA490" s="25"/>
      <c r="AB490" s="2"/>
      <c r="AC490" s="25"/>
      <c r="AD490" s="25"/>
      <c r="AE490" s="25"/>
      <c r="AF490" s="25"/>
      <c r="AG490" s="25"/>
      <c r="AH490" s="25"/>
      <c r="AI490" s="25"/>
      <c r="AJ490" s="25"/>
      <c r="AK490" s="25"/>
      <c r="AL490" s="25"/>
      <c r="AM490" s="25"/>
      <c r="AN490" s="25"/>
      <c r="AO490" s="25"/>
      <c r="AP490" s="25"/>
      <c r="AQ490" s="25"/>
      <c r="AR490" s="142"/>
      <c r="AS490">
        <v>30</v>
      </c>
      <c r="AT490" s="25" t="s">
        <v>122</v>
      </c>
      <c r="AU490" s="64" t="str">
        <f t="shared" si="582"/>
        <v>FAIL</v>
      </c>
      <c r="AV490" s="29">
        <v>1</v>
      </c>
      <c r="AW490" s="29">
        <v>1</v>
      </c>
      <c r="AX490" s="33">
        <v>2</v>
      </c>
      <c r="AY490" s="33">
        <v>2</v>
      </c>
      <c r="AZ490" s="33">
        <v>2</v>
      </c>
      <c r="BA490" s="33">
        <v>1</v>
      </c>
      <c r="BB490" s="33">
        <v>1</v>
      </c>
      <c r="BC490" s="29"/>
      <c r="BD490" s="29">
        <f t="shared" si="583"/>
        <v>216</v>
      </c>
      <c r="BE490" s="29">
        <f t="shared" si="583"/>
        <v>246</v>
      </c>
      <c r="BF490" s="29">
        <f t="shared" si="583"/>
        <v>276</v>
      </c>
      <c r="BG490" s="231">
        <f t="shared" si="599"/>
        <v>15</v>
      </c>
      <c r="BH490" s="25"/>
      <c r="BI490" s="138">
        <f t="shared" si="600"/>
        <v>216</v>
      </c>
      <c r="BJ490" s="138">
        <f t="shared" si="601"/>
        <v>432</v>
      </c>
      <c r="BK490" s="138">
        <f t="shared" si="602"/>
        <v>678</v>
      </c>
      <c r="BL490" s="138">
        <f t="shared" si="603"/>
        <v>924</v>
      </c>
      <c r="BM490" s="138">
        <f t="shared" si="604"/>
        <v>1170</v>
      </c>
      <c r="BN490" s="138">
        <f t="shared" si="605"/>
        <v>1386</v>
      </c>
      <c r="BO490" s="138">
        <f t="shared" si="606"/>
        <v>1602</v>
      </c>
      <c r="BP490" s="138">
        <f t="shared" si="607"/>
        <v>0</v>
      </c>
      <c r="BQ490" s="25"/>
      <c r="BR490" s="26" t="str">
        <f t="shared" si="608"/>
        <v>no</v>
      </c>
      <c r="BS490" s="26" t="str">
        <f t="shared" si="609"/>
        <v>Int</v>
      </c>
      <c r="BT490" s="25"/>
      <c r="BU490" s="25"/>
      <c r="BV490" s="1">
        <f t="shared" si="615"/>
        <v>0</v>
      </c>
      <c r="BW490" s="1">
        <f t="shared" si="615"/>
        <v>0</v>
      </c>
      <c r="BX490" s="1">
        <f t="shared" si="615"/>
        <v>0</v>
      </c>
      <c r="BY490" s="1">
        <f t="shared" si="615"/>
        <v>0</v>
      </c>
      <c r="BZ490" s="1">
        <f t="shared" si="615"/>
        <v>0</v>
      </c>
      <c r="CA490" s="1">
        <f t="shared" si="615"/>
        <v>0</v>
      </c>
      <c r="CB490" s="1">
        <f t="shared" si="615"/>
        <v>0</v>
      </c>
      <c r="CC490" s="1">
        <f t="shared" si="615"/>
        <v>0</v>
      </c>
      <c r="CD490" s="1">
        <f t="shared" si="615"/>
        <v>0</v>
      </c>
      <c r="CE490" s="1">
        <f t="shared" si="615"/>
        <v>0</v>
      </c>
      <c r="CF490" s="1">
        <f t="shared" si="616"/>
        <v>0</v>
      </c>
      <c r="CG490" s="1">
        <f t="shared" si="616"/>
        <v>0</v>
      </c>
      <c r="CH490" s="1">
        <f t="shared" si="616"/>
        <v>0</v>
      </c>
      <c r="CI490" s="1">
        <f t="shared" si="616"/>
        <v>0</v>
      </c>
      <c r="CJ490" s="1">
        <f t="shared" si="616"/>
        <v>0</v>
      </c>
      <c r="CK490" s="1">
        <f t="shared" si="616"/>
        <v>0</v>
      </c>
      <c r="CL490" s="1">
        <f t="shared" si="616"/>
        <v>0</v>
      </c>
      <c r="CM490" s="1">
        <f t="shared" si="616"/>
        <v>0</v>
      </c>
      <c r="CN490" s="1">
        <f t="shared" si="616"/>
        <v>0</v>
      </c>
      <c r="CO490" s="1">
        <f t="shared" si="616"/>
        <v>0</v>
      </c>
      <c r="CP490" s="1">
        <f t="shared" si="617"/>
        <v>0</v>
      </c>
      <c r="CQ490" s="1">
        <f t="shared" si="617"/>
        <v>0</v>
      </c>
      <c r="CR490" s="1">
        <f t="shared" si="617"/>
        <v>0</v>
      </c>
      <c r="CS490" s="1">
        <f t="shared" si="617"/>
        <v>1</v>
      </c>
      <c r="CT490" s="1">
        <f t="shared" si="617"/>
        <v>0</v>
      </c>
      <c r="CU490" s="1">
        <f t="shared" si="617"/>
        <v>0</v>
      </c>
      <c r="CV490" s="1">
        <f t="shared" si="617"/>
        <v>0</v>
      </c>
      <c r="CW490" s="1">
        <f t="shared" si="617"/>
        <v>0</v>
      </c>
      <c r="CX490" s="1">
        <f t="shared" si="617"/>
        <v>0</v>
      </c>
      <c r="CY490" s="1">
        <f t="shared" si="617"/>
        <v>0</v>
      </c>
      <c r="CZ490" s="1">
        <f t="shared" si="618"/>
        <v>0</v>
      </c>
      <c r="DA490" s="1">
        <f t="shared" si="618"/>
        <v>0</v>
      </c>
      <c r="DB490" s="1">
        <f t="shared" si="618"/>
        <v>0</v>
      </c>
      <c r="DC490" s="1">
        <f t="shared" si="618"/>
        <v>0</v>
      </c>
      <c r="DD490" s="1">
        <f t="shared" si="618"/>
        <v>0</v>
      </c>
      <c r="DE490" s="1">
        <f t="shared" si="618"/>
        <v>0</v>
      </c>
      <c r="DF490" s="1">
        <f t="shared" si="618"/>
        <v>0</v>
      </c>
      <c r="DG490" s="1">
        <f t="shared" si="618"/>
        <v>0</v>
      </c>
      <c r="DH490" s="1">
        <f t="shared" si="618"/>
        <v>0</v>
      </c>
      <c r="DI490" s="1">
        <f t="shared" si="618"/>
        <v>0</v>
      </c>
      <c r="DJ490" s="1">
        <f t="shared" si="619"/>
        <v>1</v>
      </c>
      <c r="DK490" s="1">
        <f t="shared" si="619"/>
        <v>0</v>
      </c>
      <c r="DL490" s="1">
        <f t="shared" si="619"/>
        <v>0</v>
      </c>
      <c r="DM490" s="1">
        <f t="shared" si="619"/>
        <v>0</v>
      </c>
      <c r="DN490" s="1">
        <f t="shared" si="619"/>
        <v>0</v>
      </c>
      <c r="DO490" s="1">
        <f t="shared" si="619"/>
        <v>0</v>
      </c>
      <c r="DP490" s="25"/>
      <c r="DS490" s="26"/>
      <c r="DT490" s="26"/>
      <c r="DU490" s="142"/>
      <c r="DV490" s="26"/>
      <c r="DW490" s="48">
        <v>477</v>
      </c>
      <c r="DX490" s="26" t="str">
        <f>IFERROR(INDEX(AT$11:AT$2000,_xlfn.AGGREGATE(15,6,(ROW(AT$11:AT$2000)-ROW(AT$11)+1)/($AU$11:$AU$2000=$DY$8),ROWS(DX$11:DX490))),"")</f>
        <v/>
      </c>
      <c r="DY490" s="4" t="str">
        <f>IFERROR(INDEX(AU$11:AU$2000,_xlfn.AGGREGATE(15,6,(ROW(AU$11:AU$2000)-ROW(AU$11)+1)/($AU$11:$AU$2000=$DY$8),ROWS(DY$11:DY490))),"")</f>
        <v/>
      </c>
      <c r="DZ490" s="26" t="str">
        <f>IFERROR(INDEX(AV$11:AV$2000,_xlfn.AGGREGATE(15,6,(ROW(AV$11:AV$2000)-ROW(AV$11)+1)/($AU$11:$AU$2000=$DY$8),ROWS(DZ$11:DZ490))),"")</f>
        <v/>
      </c>
      <c r="EA490" s="26" t="str">
        <f>IFERROR(INDEX(AW$11:AW$2000,_xlfn.AGGREGATE(15,6,(ROW(AW$11:AW$2000)-ROW(AW$11)+1)/($AU$11:$AU$2000=$DY$8),ROWS(EA$11:EA490))),"")</f>
        <v/>
      </c>
      <c r="EB490" s="26" t="str">
        <f>IFERROR(INDEX(AX$11:AX$2000,_xlfn.AGGREGATE(15,6,(ROW(AX$11:AX$2000)-ROW(AX$11)+1)/($AU$11:$AU$2000=$DY$8),ROWS(EB$11:EB490))),"")</f>
        <v/>
      </c>
      <c r="EC490" s="26" t="str">
        <f>IFERROR(INDEX(AY$11:AY$2000,_xlfn.AGGREGATE(15,6,(ROW(AY$11:AY$2000)-ROW(AY$11)+1)/($AU$11:$AU$2000=$DY$8),ROWS(EC$11:EC490))),"")</f>
        <v/>
      </c>
      <c r="ED490" s="26" t="str">
        <f>IFERROR(INDEX(AZ$11:AZ$2000,_xlfn.AGGREGATE(15,6,(ROW(AZ$11:AZ$2000)-ROW(AZ$11)+1)/($AU$11:$AU$2000=$DY$8),ROWS(ED$11:ED490))),"")</f>
        <v/>
      </c>
      <c r="EE490" s="26" t="str">
        <f>IFERROR(INDEX(BA$11:BA$2000,_xlfn.AGGREGATE(15,6,(ROW(BA$11:BA$2000)-ROW(BA$11)+1)/($AU$11:$AU$2000=$DY$8),ROWS(EE$11:EE490))),"")</f>
        <v/>
      </c>
      <c r="EF490" s="26" t="str">
        <f>IFERROR(INDEX(BB$11:BB$2000,_xlfn.AGGREGATE(15,6,(ROW(BB$11:BB$2000)-ROW(BB$11)+1)/($AU$11:$AU$2000=$DY$8),ROWS(EF$11:EF490))),"")</f>
        <v/>
      </c>
      <c r="EG490" s="26" t="str">
        <f>IFERROR(INDEX(BC$11:BC$2000,_xlfn.AGGREGATE(15,6,(ROW(BC$11:BC$2000)-ROW(BC$11)+1)/($AU$11:$AU$2000=$DY$8),ROWS(EG$11:EG490))),"")</f>
        <v/>
      </c>
      <c r="EH490" s="26" t="str">
        <f>IFERROR(INDEX(BD$11:BD$2000,_xlfn.AGGREGATE(15,6,(ROW(BD$11:BD$2000)-ROW(BD$11)+1)/($AU$11:$AU$2000=$DY$8),ROWS(EH$11:EH490))),"")</f>
        <v/>
      </c>
      <c r="EI490" s="26" t="str">
        <f>IFERROR(INDEX(BE$11:BE$2000,_xlfn.AGGREGATE(15,6,(ROW(BE$11:BE$2000)-ROW(BE$11)+1)/($AU$11:$AU$2000=$DY$8),ROWS(EI$11:EI490))),"")</f>
        <v/>
      </c>
      <c r="EJ490" s="26" t="str">
        <f>IFERROR(INDEX(BF$11:BF$2000,_xlfn.AGGREGATE(15,6,(ROW(BF$11:BF$2000)-ROW(BF$11)+1)/($AU$11:$AU$2000=$DY$8),ROWS(EJ$11:EJ490))),"")</f>
        <v/>
      </c>
      <c r="EK490" s="26" t="str">
        <f>IFERROR(INDEX(BG$11:BG$2000,_xlfn.AGGREGATE(15,6,(ROW(BG$11:BG$2000)-ROW(BG$11)+1)/($AU$11:$AU$2000=$DY$8),ROWS(EK$11:EK490))),"")</f>
        <v/>
      </c>
      <c r="EL490" s="26" t="str">
        <f>IFERROR(INDEX(BH$11:BH$2000,_xlfn.AGGREGATE(15,6,(ROW(BH$11:BH$2000)-ROW(BH$11)+1)/($AU$11:$AU$2000=$DY$8),ROWS(EL$11:EL490))),"")</f>
        <v/>
      </c>
      <c r="EM490" s="26" t="str">
        <f>IFERROR(INDEX(BI$11:BI$2000,_xlfn.AGGREGATE(15,6,(ROW(BI$11:BI$2000)-ROW(BI$11)+1)/($AU$11:$AU$2000=$DY$8),ROWS(EM$11:EM490))),"")</f>
        <v/>
      </c>
      <c r="EN490" s="26" t="str">
        <f>IFERROR(INDEX(BJ$11:BJ$2000,_xlfn.AGGREGATE(15,6,(ROW(BJ$11:BJ$2000)-ROW(BJ$11)+1)/($AU$11:$AU$2000=$DY$8),ROWS(EN$11:EN490))),"")</f>
        <v/>
      </c>
      <c r="EO490" s="26" t="str">
        <f>IFERROR(INDEX(BK$11:BK$2000,_xlfn.AGGREGATE(15,6,(ROW(BK$11:BK$2000)-ROW(BK$11)+1)/($AU$11:$AU$2000=$DY$8),ROWS(EO$11:EO490))),"")</f>
        <v/>
      </c>
      <c r="EP490" s="26" t="str">
        <f>IFERROR(INDEX(BL$11:BL$2000,_xlfn.AGGREGATE(15,6,(ROW(BL$11:BL$2000)-ROW(BL$11)+1)/($AU$11:$AU$2000=$DY$8),ROWS(EP$11:EP490))),"")</f>
        <v/>
      </c>
      <c r="EQ490" s="26" t="str">
        <f>IFERROR(INDEX(BM$11:BM$2000,_xlfn.AGGREGATE(15,6,(ROW(BM$11:BM$2000)-ROW(BM$11)+1)/($AU$11:$AU$2000=$DY$8),ROWS(EQ$11:EQ490))),"")</f>
        <v/>
      </c>
      <c r="ER490" s="26" t="str">
        <f>IFERROR(INDEX(BN$11:BN$2000,_xlfn.AGGREGATE(15,6,(ROW(BN$11:BN$2000)-ROW(BN$11)+1)/($AU$11:$AU$2000=$DY$8),ROWS(ER$11:ER490))),"")</f>
        <v/>
      </c>
      <c r="ES490" s="26" t="str">
        <f>IFERROR(INDEX(BO$11:BO$2000,_xlfn.AGGREGATE(15,6,(ROW(BO$11:BO$2000)-ROW(BO$11)+1)/($AU$11:$AU$2000=$DY$8),ROWS(ES$11:ES490))),"")</f>
        <v/>
      </c>
      <c r="ET490" s="63" t="str">
        <f>IFERROR(INDEX(BP$11:BP$2000,_xlfn.AGGREGATE(15,6,(ROW(BP$11:BP$2000)-ROW(BP$11)+1)/($AU$11:$AU$2000=$DY$8),ROWS(ET$11:ET490))),"")</f>
        <v/>
      </c>
      <c r="EU490" s="25"/>
    </row>
    <row r="491" spans="14:151" x14ac:dyDescent="0.3">
      <c r="N491" s="2"/>
      <c r="O491" s="25"/>
      <c r="P491" s="25"/>
      <c r="Q491" s="25"/>
      <c r="R491" s="25"/>
      <c r="S491" s="25"/>
      <c r="T491" s="25"/>
      <c r="U491" s="25"/>
      <c r="V491" s="2"/>
      <c r="W491" s="2"/>
      <c r="X491" s="2"/>
      <c r="Y491" s="25"/>
      <c r="Z491" s="25"/>
      <c r="AA491" s="25"/>
      <c r="AB491" s="2"/>
      <c r="AC491" s="25"/>
      <c r="AD491" s="25"/>
      <c r="AE491" s="25"/>
      <c r="AF491" s="25"/>
      <c r="AG491" s="25"/>
      <c r="AH491" s="25"/>
      <c r="AI491" s="25"/>
      <c r="AJ491" s="25"/>
      <c r="AK491" s="25"/>
      <c r="AL491" s="25"/>
      <c r="AM491" s="25"/>
      <c r="AN491" s="25"/>
      <c r="AO491" s="25"/>
      <c r="AP491" s="25"/>
      <c r="AQ491" s="25"/>
      <c r="AR491" s="142"/>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6"/>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S491" s="26"/>
      <c r="DT491" s="26"/>
      <c r="DU491" s="142"/>
      <c r="DV491" s="26"/>
      <c r="DW491" s="48">
        <v>478</v>
      </c>
      <c r="DX491" s="26" t="str">
        <f>IFERROR(INDEX(AT$11:AT$2000,_xlfn.AGGREGATE(15,6,(ROW(AT$11:AT$2000)-ROW(AT$11)+1)/($AU$11:$AU$2000=$DY$8),ROWS(DX$11:DX491))),"")</f>
        <v/>
      </c>
      <c r="DY491" s="4" t="str">
        <f>IFERROR(INDEX(AU$11:AU$2000,_xlfn.AGGREGATE(15,6,(ROW(AU$11:AU$2000)-ROW(AU$11)+1)/($AU$11:$AU$2000=$DY$8),ROWS(DY$11:DY491))),"")</f>
        <v/>
      </c>
      <c r="DZ491" s="26" t="str">
        <f>IFERROR(INDEX(AV$11:AV$2000,_xlfn.AGGREGATE(15,6,(ROW(AV$11:AV$2000)-ROW(AV$11)+1)/($AU$11:$AU$2000=$DY$8),ROWS(DZ$11:DZ491))),"")</f>
        <v/>
      </c>
      <c r="EA491" s="26" t="str">
        <f>IFERROR(INDEX(AW$11:AW$2000,_xlfn.AGGREGATE(15,6,(ROW(AW$11:AW$2000)-ROW(AW$11)+1)/($AU$11:$AU$2000=$DY$8),ROWS(EA$11:EA491))),"")</f>
        <v/>
      </c>
      <c r="EB491" s="26" t="str">
        <f>IFERROR(INDEX(AX$11:AX$2000,_xlfn.AGGREGATE(15,6,(ROW(AX$11:AX$2000)-ROW(AX$11)+1)/($AU$11:$AU$2000=$DY$8),ROWS(EB$11:EB491))),"")</f>
        <v/>
      </c>
      <c r="EC491" s="26" t="str">
        <f>IFERROR(INDEX(AY$11:AY$2000,_xlfn.AGGREGATE(15,6,(ROW(AY$11:AY$2000)-ROW(AY$11)+1)/($AU$11:$AU$2000=$DY$8),ROWS(EC$11:EC491))),"")</f>
        <v/>
      </c>
      <c r="ED491" s="26" t="str">
        <f>IFERROR(INDEX(AZ$11:AZ$2000,_xlfn.AGGREGATE(15,6,(ROW(AZ$11:AZ$2000)-ROW(AZ$11)+1)/($AU$11:$AU$2000=$DY$8),ROWS(ED$11:ED491))),"")</f>
        <v/>
      </c>
      <c r="EE491" s="26" t="str">
        <f>IFERROR(INDEX(BA$11:BA$2000,_xlfn.AGGREGATE(15,6,(ROW(BA$11:BA$2000)-ROW(BA$11)+1)/($AU$11:$AU$2000=$DY$8),ROWS(EE$11:EE491))),"")</f>
        <v/>
      </c>
      <c r="EF491" s="26" t="str">
        <f>IFERROR(INDEX(BB$11:BB$2000,_xlfn.AGGREGATE(15,6,(ROW(BB$11:BB$2000)-ROW(BB$11)+1)/($AU$11:$AU$2000=$DY$8),ROWS(EF$11:EF491))),"")</f>
        <v/>
      </c>
      <c r="EG491" s="26" t="str">
        <f>IFERROR(INDEX(BC$11:BC$2000,_xlfn.AGGREGATE(15,6,(ROW(BC$11:BC$2000)-ROW(BC$11)+1)/($AU$11:$AU$2000=$DY$8),ROWS(EG$11:EG491))),"")</f>
        <v/>
      </c>
      <c r="EH491" s="26" t="str">
        <f>IFERROR(INDEX(BD$11:BD$2000,_xlfn.AGGREGATE(15,6,(ROW(BD$11:BD$2000)-ROW(BD$11)+1)/($AU$11:$AU$2000=$DY$8),ROWS(EH$11:EH491))),"")</f>
        <v/>
      </c>
      <c r="EI491" s="26" t="str">
        <f>IFERROR(INDEX(BE$11:BE$2000,_xlfn.AGGREGATE(15,6,(ROW(BE$11:BE$2000)-ROW(BE$11)+1)/($AU$11:$AU$2000=$DY$8),ROWS(EI$11:EI491))),"")</f>
        <v/>
      </c>
      <c r="EJ491" s="26" t="str">
        <f>IFERROR(INDEX(BF$11:BF$2000,_xlfn.AGGREGATE(15,6,(ROW(BF$11:BF$2000)-ROW(BF$11)+1)/($AU$11:$AU$2000=$DY$8),ROWS(EJ$11:EJ491))),"")</f>
        <v/>
      </c>
      <c r="EK491" s="26" t="str">
        <f>IFERROR(INDEX(BG$11:BG$2000,_xlfn.AGGREGATE(15,6,(ROW(BG$11:BG$2000)-ROW(BG$11)+1)/($AU$11:$AU$2000=$DY$8),ROWS(EK$11:EK491))),"")</f>
        <v/>
      </c>
      <c r="EL491" s="26" t="str">
        <f>IFERROR(INDEX(BH$11:BH$2000,_xlfn.AGGREGATE(15,6,(ROW(BH$11:BH$2000)-ROW(BH$11)+1)/($AU$11:$AU$2000=$DY$8),ROWS(EL$11:EL491))),"")</f>
        <v/>
      </c>
      <c r="EM491" s="26" t="str">
        <f>IFERROR(INDEX(BI$11:BI$2000,_xlfn.AGGREGATE(15,6,(ROW(BI$11:BI$2000)-ROW(BI$11)+1)/($AU$11:$AU$2000=$DY$8),ROWS(EM$11:EM491))),"")</f>
        <v/>
      </c>
      <c r="EN491" s="26" t="str">
        <f>IFERROR(INDEX(BJ$11:BJ$2000,_xlfn.AGGREGATE(15,6,(ROW(BJ$11:BJ$2000)-ROW(BJ$11)+1)/($AU$11:$AU$2000=$DY$8),ROWS(EN$11:EN491))),"")</f>
        <v/>
      </c>
      <c r="EO491" s="26" t="str">
        <f>IFERROR(INDEX(BK$11:BK$2000,_xlfn.AGGREGATE(15,6,(ROW(BK$11:BK$2000)-ROW(BK$11)+1)/($AU$11:$AU$2000=$DY$8),ROWS(EO$11:EO491))),"")</f>
        <v/>
      </c>
      <c r="EP491" s="26" t="str">
        <f>IFERROR(INDEX(BL$11:BL$2000,_xlfn.AGGREGATE(15,6,(ROW(BL$11:BL$2000)-ROW(BL$11)+1)/($AU$11:$AU$2000=$DY$8),ROWS(EP$11:EP491))),"")</f>
        <v/>
      </c>
      <c r="EQ491" s="26" t="str">
        <f>IFERROR(INDEX(BM$11:BM$2000,_xlfn.AGGREGATE(15,6,(ROW(BM$11:BM$2000)-ROW(BM$11)+1)/($AU$11:$AU$2000=$DY$8),ROWS(EQ$11:EQ491))),"")</f>
        <v/>
      </c>
      <c r="ER491" s="26" t="str">
        <f>IFERROR(INDEX(BN$11:BN$2000,_xlfn.AGGREGATE(15,6,(ROW(BN$11:BN$2000)-ROW(BN$11)+1)/($AU$11:$AU$2000=$DY$8),ROWS(ER$11:ER491))),"")</f>
        <v/>
      </c>
      <c r="ES491" s="26" t="str">
        <f>IFERROR(INDEX(BO$11:BO$2000,_xlfn.AGGREGATE(15,6,(ROW(BO$11:BO$2000)-ROW(BO$11)+1)/($AU$11:$AU$2000=$DY$8),ROWS(ES$11:ES491))),"")</f>
        <v/>
      </c>
      <c r="ET491" s="63" t="str">
        <f>IFERROR(INDEX(BP$11:BP$2000,_xlfn.AGGREGATE(15,6,(ROW(BP$11:BP$2000)-ROW(BP$11)+1)/($AU$11:$AU$2000=$DY$8),ROWS(ET$11:ET491))),"")</f>
        <v/>
      </c>
      <c r="EU491" s="25"/>
    </row>
    <row r="492" spans="14:151" x14ac:dyDescent="0.3">
      <c r="N492" s="2"/>
      <c r="O492" s="25"/>
      <c r="P492" s="25"/>
      <c r="Q492" s="25"/>
      <c r="R492" s="25"/>
      <c r="S492" s="25"/>
      <c r="T492" s="25"/>
      <c r="U492" s="25"/>
      <c r="V492" s="2"/>
      <c r="W492" s="2"/>
      <c r="X492" s="2"/>
      <c r="Y492" s="25"/>
      <c r="Z492" s="25"/>
      <c r="AA492" s="25"/>
      <c r="AB492" s="2"/>
      <c r="AC492" s="25"/>
      <c r="AD492" s="25"/>
      <c r="AE492" s="25"/>
      <c r="AF492" s="25"/>
      <c r="AG492" s="25"/>
      <c r="AH492" s="25"/>
      <c r="AI492" s="25"/>
      <c r="AJ492" s="25"/>
      <c r="AK492" s="25"/>
      <c r="AL492" s="25"/>
      <c r="AM492" s="25"/>
      <c r="AN492" s="25"/>
      <c r="AO492" s="25"/>
      <c r="AP492" s="25"/>
      <c r="AQ492" s="25"/>
      <c r="AR492" s="142"/>
      <c r="AT492" s="25"/>
      <c r="AU492" s="322" t="s">
        <v>222</v>
      </c>
      <c r="AV492" s="322"/>
      <c r="AW492" s="322"/>
      <c r="AX492" s="322"/>
      <c r="AY492" s="322"/>
      <c r="AZ492" s="322"/>
      <c r="BA492" s="322"/>
      <c r="BB492" s="322"/>
      <c r="BC492" s="322"/>
      <c r="BD492" s="322"/>
      <c r="BE492" s="322"/>
      <c r="BF492" s="322"/>
      <c r="BG492" s="322"/>
      <c r="BH492" s="25"/>
      <c r="BI492" s="25"/>
      <c r="BJ492" s="25"/>
      <c r="BK492" s="25"/>
      <c r="BL492" s="25"/>
      <c r="BM492" s="25"/>
      <c r="BN492" s="25"/>
      <c r="BO492" s="25"/>
      <c r="BP492" s="25"/>
      <c r="BQ492" s="25"/>
      <c r="BR492" s="25"/>
      <c r="BS492" s="26"/>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S492" s="26"/>
      <c r="DT492" s="26"/>
      <c r="DU492" s="142"/>
      <c r="DV492" s="26"/>
      <c r="DW492" s="48">
        <v>479</v>
      </c>
      <c r="DX492" s="26" t="str">
        <f>IFERROR(INDEX(AT$11:AT$2000,_xlfn.AGGREGATE(15,6,(ROW(AT$11:AT$2000)-ROW(AT$11)+1)/($AU$11:$AU$2000=$DY$8),ROWS(DX$11:DX492))),"")</f>
        <v/>
      </c>
      <c r="DY492" s="4" t="str">
        <f>IFERROR(INDEX(AU$11:AU$2000,_xlfn.AGGREGATE(15,6,(ROW(AU$11:AU$2000)-ROW(AU$11)+1)/($AU$11:$AU$2000=$DY$8),ROWS(DY$11:DY492))),"")</f>
        <v/>
      </c>
      <c r="DZ492" s="26" t="str">
        <f>IFERROR(INDEX(AV$11:AV$2000,_xlfn.AGGREGATE(15,6,(ROW(AV$11:AV$2000)-ROW(AV$11)+1)/($AU$11:$AU$2000=$DY$8),ROWS(DZ$11:DZ492))),"")</f>
        <v/>
      </c>
      <c r="EA492" s="26" t="str">
        <f>IFERROR(INDEX(AW$11:AW$2000,_xlfn.AGGREGATE(15,6,(ROW(AW$11:AW$2000)-ROW(AW$11)+1)/($AU$11:$AU$2000=$DY$8),ROWS(EA$11:EA492))),"")</f>
        <v/>
      </c>
      <c r="EB492" s="26" t="str">
        <f>IFERROR(INDEX(AX$11:AX$2000,_xlfn.AGGREGATE(15,6,(ROW(AX$11:AX$2000)-ROW(AX$11)+1)/($AU$11:$AU$2000=$DY$8),ROWS(EB$11:EB492))),"")</f>
        <v/>
      </c>
      <c r="EC492" s="26" t="str">
        <f>IFERROR(INDEX(AY$11:AY$2000,_xlfn.AGGREGATE(15,6,(ROW(AY$11:AY$2000)-ROW(AY$11)+1)/($AU$11:$AU$2000=$DY$8),ROWS(EC$11:EC492))),"")</f>
        <v/>
      </c>
      <c r="ED492" s="26" t="str">
        <f>IFERROR(INDEX(AZ$11:AZ$2000,_xlfn.AGGREGATE(15,6,(ROW(AZ$11:AZ$2000)-ROW(AZ$11)+1)/($AU$11:$AU$2000=$DY$8),ROWS(ED$11:ED492))),"")</f>
        <v/>
      </c>
      <c r="EE492" s="26" t="str">
        <f>IFERROR(INDEX(BA$11:BA$2000,_xlfn.AGGREGATE(15,6,(ROW(BA$11:BA$2000)-ROW(BA$11)+1)/($AU$11:$AU$2000=$DY$8),ROWS(EE$11:EE492))),"")</f>
        <v/>
      </c>
      <c r="EF492" s="26" t="str">
        <f>IFERROR(INDEX(BB$11:BB$2000,_xlfn.AGGREGATE(15,6,(ROW(BB$11:BB$2000)-ROW(BB$11)+1)/($AU$11:$AU$2000=$DY$8),ROWS(EF$11:EF492))),"")</f>
        <v/>
      </c>
      <c r="EG492" s="26" t="str">
        <f>IFERROR(INDEX(BC$11:BC$2000,_xlfn.AGGREGATE(15,6,(ROW(BC$11:BC$2000)-ROW(BC$11)+1)/($AU$11:$AU$2000=$DY$8),ROWS(EG$11:EG492))),"")</f>
        <v/>
      </c>
      <c r="EH492" s="26" t="str">
        <f>IFERROR(INDEX(BD$11:BD$2000,_xlfn.AGGREGATE(15,6,(ROW(BD$11:BD$2000)-ROW(BD$11)+1)/($AU$11:$AU$2000=$DY$8),ROWS(EH$11:EH492))),"")</f>
        <v/>
      </c>
      <c r="EI492" s="26" t="str">
        <f>IFERROR(INDEX(BE$11:BE$2000,_xlfn.AGGREGATE(15,6,(ROW(BE$11:BE$2000)-ROW(BE$11)+1)/($AU$11:$AU$2000=$DY$8),ROWS(EI$11:EI492))),"")</f>
        <v/>
      </c>
      <c r="EJ492" s="26" t="str">
        <f>IFERROR(INDEX(BF$11:BF$2000,_xlfn.AGGREGATE(15,6,(ROW(BF$11:BF$2000)-ROW(BF$11)+1)/($AU$11:$AU$2000=$DY$8),ROWS(EJ$11:EJ492))),"")</f>
        <v/>
      </c>
      <c r="EK492" s="26" t="str">
        <f>IFERROR(INDEX(BG$11:BG$2000,_xlfn.AGGREGATE(15,6,(ROW(BG$11:BG$2000)-ROW(BG$11)+1)/($AU$11:$AU$2000=$DY$8),ROWS(EK$11:EK492))),"")</f>
        <v/>
      </c>
      <c r="EL492" s="26" t="str">
        <f>IFERROR(INDEX(BH$11:BH$2000,_xlfn.AGGREGATE(15,6,(ROW(BH$11:BH$2000)-ROW(BH$11)+1)/($AU$11:$AU$2000=$DY$8),ROWS(EL$11:EL492))),"")</f>
        <v/>
      </c>
      <c r="EM492" s="26" t="str">
        <f>IFERROR(INDEX(BI$11:BI$2000,_xlfn.AGGREGATE(15,6,(ROW(BI$11:BI$2000)-ROW(BI$11)+1)/($AU$11:$AU$2000=$DY$8),ROWS(EM$11:EM492))),"")</f>
        <v/>
      </c>
      <c r="EN492" s="26" t="str">
        <f>IFERROR(INDEX(BJ$11:BJ$2000,_xlfn.AGGREGATE(15,6,(ROW(BJ$11:BJ$2000)-ROW(BJ$11)+1)/($AU$11:$AU$2000=$DY$8),ROWS(EN$11:EN492))),"")</f>
        <v/>
      </c>
      <c r="EO492" s="26" t="str">
        <f>IFERROR(INDEX(BK$11:BK$2000,_xlfn.AGGREGATE(15,6,(ROW(BK$11:BK$2000)-ROW(BK$11)+1)/($AU$11:$AU$2000=$DY$8),ROWS(EO$11:EO492))),"")</f>
        <v/>
      </c>
      <c r="EP492" s="26" t="str">
        <f>IFERROR(INDEX(BL$11:BL$2000,_xlfn.AGGREGATE(15,6,(ROW(BL$11:BL$2000)-ROW(BL$11)+1)/($AU$11:$AU$2000=$DY$8),ROWS(EP$11:EP492))),"")</f>
        <v/>
      </c>
      <c r="EQ492" s="26" t="str">
        <f>IFERROR(INDEX(BM$11:BM$2000,_xlfn.AGGREGATE(15,6,(ROW(BM$11:BM$2000)-ROW(BM$11)+1)/($AU$11:$AU$2000=$DY$8),ROWS(EQ$11:EQ492))),"")</f>
        <v/>
      </c>
      <c r="ER492" s="26" t="str">
        <f>IFERROR(INDEX(BN$11:BN$2000,_xlfn.AGGREGATE(15,6,(ROW(BN$11:BN$2000)-ROW(BN$11)+1)/($AU$11:$AU$2000=$DY$8),ROWS(ER$11:ER492))),"")</f>
        <v/>
      </c>
      <c r="ES492" s="26" t="str">
        <f>IFERROR(INDEX(BO$11:BO$2000,_xlfn.AGGREGATE(15,6,(ROW(BO$11:BO$2000)-ROW(BO$11)+1)/($AU$11:$AU$2000=$DY$8),ROWS(ES$11:ES492))),"")</f>
        <v/>
      </c>
      <c r="ET492" s="63" t="str">
        <f>IFERROR(INDEX(BP$11:BP$2000,_xlfn.AGGREGATE(15,6,(ROW(BP$11:BP$2000)-ROW(BP$11)+1)/($AU$11:$AU$2000=$DY$8),ROWS(ET$11:ET492))),"")</f>
        <v/>
      </c>
      <c r="EU492" s="25"/>
    </row>
    <row r="493" spans="14:151" x14ac:dyDescent="0.3">
      <c r="N493" s="2"/>
      <c r="O493" s="25"/>
      <c r="P493" s="25"/>
      <c r="Q493" s="25"/>
      <c r="R493" s="25"/>
      <c r="S493" s="25"/>
      <c r="T493" s="25"/>
      <c r="U493" s="25"/>
      <c r="V493" s="2"/>
      <c r="W493" s="2"/>
      <c r="X493" s="2"/>
      <c r="Y493" s="25"/>
      <c r="Z493" s="25"/>
      <c r="AA493" s="25"/>
      <c r="AB493" s="2"/>
      <c r="AC493" s="25"/>
      <c r="AD493" s="25"/>
      <c r="AE493" s="25"/>
      <c r="AF493" s="25"/>
      <c r="AG493" s="25"/>
      <c r="AH493" s="25"/>
      <c r="AI493" s="25"/>
      <c r="AJ493" s="25"/>
      <c r="AK493" s="25"/>
      <c r="AL493" s="25"/>
      <c r="AM493" s="25"/>
      <c r="AN493" s="25"/>
      <c r="AO493" s="25"/>
      <c r="AP493" s="25"/>
      <c r="AQ493" s="25"/>
      <c r="AR493" s="142"/>
      <c r="AT493" s="25"/>
      <c r="AU493" s="27" t="s">
        <v>107</v>
      </c>
      <c r="AV493" s="32"/>
      <c r="AW493" s="32"/>
      <c r="AX493" s="32"/>
      <c r="AY493" s="32"/>
      <c r="AZ493" s="32"/>
      <c r="BA493" s="32"/>
      <c r="BB493" s="32"/>
      <c r="BC493" s="32"/>
      <c r="BD493" s="32">
        <v>1</v>
      </c>
      <c r="BE493" s="32">
        <v>2</v>
      </c>
      <c r="BF493" s="32">
        <v>3</v>
      </c>
      <c r="BG493" s="22" t="s">
        <v>242</v>
      </c>
      <c r="BH493" s="25"/>
      <c r="BI493" s="25"/>
      <c r="BJ493" s="25"/>
      <c r="BK493" s="25"/>
      <c r="BL493" s="25"/>
      <c r="BM493" s="25"/>
      <c r="BN493" s="25"/>
      <c r="BO493" s="25"/>
      <c r="BP493" s="25"/>
      <c r="BQ493" s="25"/>
      <c r="BR493" s="25"/>
      <c r="BS493" s="26"/>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S493" s="26"/>
      <c r="DT493" s="26"/>
      <c r="DU493" s="142"/>
      <c r="DV493" s="26"/>
      <c r="DW493" s="48">
        <v>480</v>
      </c>
      <c r="DX493" s="26" t="str">
        <f>IFERROR(INDEX(AT$11:AT$2000,_xlfn.AGGREGATE(15,6,(ROW(AT$11:AT$2000)-ROW(AT$11)+1)/($AU$11:$AU$2000=$DY$8),ROWS(DX$11:DX493))),"")</f>
        <v/>
      </c>
      <c r="DY493" s="4" t="str">
        <f>IFERROR(INDEX(AU$11:AU$2000,_xlfn.AGGREGATE(15,6,(ROW(AU$11:AU$2000)-ROW(AU$11)+1)/($AU$11:$AU$2000=$DY$8),ROWS(DY$11:DY493))),"")</f>
        <v/>
      </c>
      <c r="DZ493" s="26" t="str">
        <f>IFERROR(INDEX(AV$11:AV$2000,_xlfn.AGGREGATE(15,6,(ROW(AV$11:AV$2000)-ROW(AV$11)+1)/($AU$11:$AU$2000=$DY$8),ROWS(DZ$11:DZ493))),"")</f>
        <v/>
      </c>
      <c r="EA493" s="26" t="str">
        <f>IFERROR(INDEX(AW$11:AW$2000,_xlfn.AGGREGATE(15,6,(ROW(AW$11:AW$2000)-ROW(AW$11)+1)/($AU$11:$AU$2000=$DY$8),ROWS(EA$11:EA493))),"")</f>
        <v/>
      </c>
      <c r="EB493" s="26" t="str">
        <f>IFERROR(INDEX(AX$11:AX$2000,_xlfn.AGGREGATE(15,6,(ROW(AX$11:AX$2000)-ROW(AX$11)+1)/($AU$11:$AU$2000=$DY$8),ROWS(EB$11:EB493))),"")</f>
        <v/>
      </c>
      <c r="EC493" s="26" t="str">
        <f>IFERROR(INDEX(AY$11:AY$2000,_xlfn.AGGREGATE(15,6,(ROW(AY$11:AY$2000)-ROW(AY$11)+1)/($AU$11:$AU$2000=$DY$8),ROWS(EC$11:EC493))),"")</f>
        <v/>
      </c>
      <c r="ED493" s="26" t="str">
        <f>IFERROR(INDEX(AZ$11:AZ$2000,_xlfn.AGGREGATE(15,6,(ROW(AZ$11:AZ$2000)-ROW(AZ$11)+1)/($AU$11:$AU$2000=$DY$8),ROWS(ED$11:ED493))),"")</f>
        <v/>
      </c>
      <c r="EE493" s="26" t="str">
        <f>IFERROR(INDEX(BA$11:BA$2000,_xlfn.AGGREGATE(15,6,(ROW(BA$11:BA$2000)-ROW(BA$11)+1)/($AU$11:$AU$2000=$DY$8),ROWS(EE$11:EE493))),"")</f>
        <v/>
      </c>
      <c r="EF493" s="26" t="str">
        <f>IFERROR(INDEX(BB$11:BB$2000,_xlfn.AGGREGATE(15,6,(ROW(BB$11:BB$2000)-ROW(BB$11)+1)/($AU$11:$AU$2000=$DY$8),ROWS(EF$11:EF493))),"")</f>
        <v/>
      </c>
      <c r="EG493" s="26" t="str">
        <f>IFERROR(INDEX(BC$11:BC$2000,_xlfn.AGGREGATE(15,6,(ROW(BC$11:BC$2000)-ROW(BC$11)+1)/($AU$11:$AU$2000=$DY$8),ROWS(EG$11:EG493))),"")</f>
        <v/>
      </c>
      <c r="EH493" s="26" t="str">
        <f>IFERROR(INDEX(BD$11:BD$2000,_xlfn.AGGREGATE(15,6,(ROW(BD$11:BD$2000)-ROW(BD$11)+1)/($AU$11:$AU$2000=$DY$8),ROWS(EH$11:EH493))),"")</f>
        <v/>
      </c>
      <c r="EI493" s="26" t="str">
        <f>IFERROR(INDEX(BE$11:BE$2000,_xlfn.AGGREGATE(15,6,(ROW(BE$11:BE$2000)-ROW(BE$11)+1)/($AU$11:$AU$2000=$DY$8),ROWS(EI$11:EI493))),"")</f>
        <v/>
      </c>
      <c r="EJ493" s="26" t="str">
        <f>IFERROR(INDEX(BF$11:BF$2000,_xlfn.AGGREGATE(15,6,(ROW(BF$11:BF$2000)-ROW(BF$11)+1)/($AU$11:$AU$2000=$DY$8),ROWS(EJ$11:EJ493))),"")</f>
        <v/>
      </c>
      <c r="EK493" s="26" t="str">
        <f>IFERROR(INDEX(BG$11:BG$2000,_xlfn.AGGREGATE(15,6,(ROW(BG$11:BG$2000)-ROW(BG$11)+1)/($AU$11:$AU$2000=$DY$8),ROWS(EK$11:EK493))),"")</f>
        <v/>
      </c>
      <c r="EL493" s="26" t="str">
        <f>IFERROR(INDEX(BH$11:BH$2000,_xlfn.AGGREGATE(15,6,(ROW(BH$11:BH$2000)-ROW(BH$11)+1)/($AU$11:$AU$2000=$DY$8),ROWS(EL$11:EL493))),"")</f>
        <v/>
      </c>
      <c r="EM493" s="26" t="str">
        <f>IFERROR(INDEX(BI$11:BI$2000,_xlfn.AGGREGATE(15,6,(ROW(BI$11:BI$2000)-ROW(BI$11)+1)/($AU$11:$AU$2000=$DY$8),ROWS(EM$11:EM493))),"")</f>
        <v/>
      </c>
      <c r="EN493" s="26" t="str">
        <f>IFERROR(INDEX(BJ$11:BJ$2000,_xlfn.AGGREGATE(15,6,(ROW(BJ$11:BJ$2000)-ROW(BJ$11)+1)/($AU$11:$AU$2000=$DY$8),ROWS(EN$11:EN493))),"")</f>
        <v/>
      </c>
      <c r="EO493" s="26" t="str">
        <f>IFERROR(INDEX(BK$11:BK$2000,_xlfn.AGGREGATE(15,6,(ROW(BK$11:BK$2000)-ROW(BK$11)+1)/($AU$11:$AU$2000=$DY$8),ROWS(EO$11:EO493))),"")</f>
        <v/>
      </c>
      <c r="EP493" s="26" t="str">
        <f>IFERROR(INDEX(BL$11:BL$2000,_xlfn.AGGREGATE(15,6,(ROW(BL$11:BL$2000)-ROW(BL$11)+1)/($AU$11:$AU$2000=$DY$8),ROWS(EP$11:EP493))),"")</f>
        <v/>
      </c>
      <c r="EQ493" s="26" t="str">
        <f>IFERROR(INDEX(BM$11:BM$2000,_xlfn.AGGREGATE(15,6,(ROW(BM$11:BM$2000)-ROW(BM$11)+1)/($AU$11:$AU$2000=$DY$8),ROWS(EQ$11:EQ493))),"")</f>
        <v/>
      </c>
      <c r="ER493" s="26" t="str">
        <f>IFERROR(INDEX(BN$11:BN$2000,_xlfn.AGGREGATE(15,6,(ROW(BN$11:BN$2000)-ROW(BN$11)+1)/($AU$11:$AU$2000=$DY$8),ROWS(ER$11:ER493))),"")</f>
        <v/>
      </c>
      <c r="ES493" s="26" t="str">
        <f>IFERROR(INDEX(BO$11:BO$2000,_xlfn.AGGREGATE(15,6,(ROW(BO$11:BO$2000)-ROW(BO$11)+1)/($AU$11:$AU$2000=$DY$8),ROWS(ES$11:ES493))),"")</f>
        <v/>
      </c>
      <c r="ET493" s="63" t="str">
        <f>IFERROR(INDEX(BP$11:BP$2000,_xlfn.AGGREGATE(15,6,(ROW(BP$11:BP$2000)-ROW(BP$11)+1)/($AU$11:$AU$2000=$DY$8),ROWS(ET$11:ET493))),"")</f>
        <v/>
      </c>
      <c r="EU493" s="25"/>
    </row>
    <row r="494" spans="14:151" x14ac:dyDescent="0.3">
      <c r="N494" s="2"/>
      <c r="O494" s="25"/>
      <c r="P494" s="25"/>
      <c r="Q494" s="25"/>
      <c r="R494" s="25"/>
      <c r="S494" s="25"/>
      <c r="T494" s="25"/>
      <c r="U494" s="25"/>
      <c r="V494" s="2"/>
      <c r="W494" s="2"/>
      <c r="X494" s="2"/>
      <c r="Y494" s="25"/>
      <c r="Z494" s="25"/>
      <c r="AA494" s="25"/>
      <c r="AB494" s="2"/>
      <c r="AC494" s="25"/>
      <c r="AD494" s="25"/>
      <c r="AE494" s="25"/>
      <c r="AF494" s="25"/>
      <c r="AG494" s="25"/>
      <c r="AH494" s="25"/>
      <c r="AI494" s="25"/>
      <c r="AJ494" s="25"/>
      <c r="AK494" s="25"/>
      <c r="AL494" s="25"/>
      <c r="AM494" s="25"/>
      <c r="AN494" s="25"/>
      <c r="AO494" s="25"/>
      <c r="AP494" s="25"/>
      <c r="AQ494" s="25"/>
      <c r="AR494" s="142"/>
      <c r="AS494">
        <v>1</v>
      </c>
      <c r="AT494" s="25" t="s">
        <v>122</v>
      </c>
      <c r="AU494" s="4" t="str">
        <f t="shared" ref="AU494:AU523" si="620">IF(OR(BR494="no",BS494="int",BI494=0),"FAIL",IF(BR494="yes2","PASS2",IF(BR494="yes3","PASS","fail?")))</f>
        <v>FAIL</v>
      </c>
      <c r="AV494" s="25">
        <v>3</v>
      </c>
      <c r="AW494" s="25">
        <v>2</v>
      </c>
      <c r="AX494" s="26">
        <v>2</v>
      </c>
      <c r="AY494" s="26">
        <v>2</v>
      </c>
      <c r="AZ494" s="26">
        <v>2</v>
      </c>
      <c r="BA494" s="26">
        <v>2</v>
      </c>
      <c r="BB494" s="26">
        <v>2</v>
      </c>
      <c r="BC494" s="26">
        <v>2</v>
      </c>
      <c r="BD494" s="25">
        <f t="shared" ref="BD494:BF523" si="621">BD461</f>
        <v>245</v>
      </c>
      <c r="BE494" s="26">
        <f>(BF494-6+BD494)/2</f>
        <v>243</v>
      </c>
      <c r="BF494" s="25">
        <f t="shared" si="621"/>
        <v>247</v>
      </c>
      <c r="BG494" s="30">
        <f>(BF494-BE494)/2</f>
        <v>2</v>
      </c>
      <c r="BH494" s="25"/>
      <c r="BI494" s="138">
        <f t="shared" ref="BI494" si="622">IF($J$44&lt;BI$50,0,IF(AV494=1,BH494+$BD494,IF(AV494=2,BH494+$BE494,IF(AV494=3,BH494+$BF494))))</f>
        <v>247</v>
      </c>
      <c r="BJ494" s="138">
        <f t="shared" ref="BJ494" si="623">IF($J$44&lt;BJ$50,0,IF(AW494=1,BI494+$BD494,IF(AW494=2,BI494+$BE494,IF(AW494=3,BI494+$BF494))))</f>
        <v>490</v>
      </c>
      <c r="BK494" s="138">
        <f t="shared" ref="BK494" si="624">IF($J$44&lt;BK$50,0,IF(AX494=1,BJ494+$BD494,IF(AX494=2,BJ494+$BE494,IF(AX494=3,BJ494+$BF494))))</f>
        <v>733</v>
      </c>
      <c r="BL494" s="138">
        <f t="shared" ref="BL494" si="625">IF($J$44&lt;BL$50,0,IF(AY494=1,BK494+$BD494,IF(AY494=2,BK494+$BE494,IF(AY494=3,BK494+$BF494))))</f>
        <v>976</v>
      </c>
      <c r="BM494" s="138">
        <f t="shared" ref="BM494" si="626">IF($J$44&lt;BM$50,0,IF(AZ494=1,BL494+$BD494,IF(AZ494=2,BL494+$BE494,IF(AZ494=3,BL494+$BF494))))</f>
        <v>1219</v>
      </c>
      <c r="BN494" s="138">
        <f t="shared" ref="BN494" si="627">IF($J$44&lt;BN$50,0,IF(BA494=1,BM494+$BD494,IF(BA494=2,BM494+$BE494,IF(BA494=3,BM494+$BF494))))</f>
        <v>1462</v>
      </c>
      <c r="BO494" s="138">
        <f t="shared" ref="BO494" si="628">IF($J$44&lt;BO$50,0,IF(BB494=1,BN494+$BD494,IF(BB494=2,BN494+$BE494,IF(BB494=3,BN494+$BF494))))</f>
        <v>1705</v>
      </c>
      <c r="BP494" s="138">
        <f t="shared" ref="BP494" si="629">IF($J$44&lt;BP$50,0,IF(BC494=1,BO494+$BD494,IF(BC494=2,BO494+$BE494,IF(BC494=3,BO494+$BF494))))</f>
        <v>0</v>
      </c>
      <c r="BQ494" s="25"/>
      <c r="BR494" s="26" t="str">
        <f t="shared" ref="BR494" si="630">IF(AND(MAX(BI494:BP494)&gt;$J$24,MAX(BI494:BP494)&lt;$J$25),"yes3",IF(AND(MAX(BI494:BP494)&gt;$J$24,MAX(BI494:BP494)&lt;$J$26),"yes2","no"))</f>
        <v>yes3</v>
      </c>
      <c r="BS494" s="26" t="str">
        <f t="shared" ref="BS494" si="631">IF(COUNTIF(BV494:DO494,1)&gt;0,"Int","good")</f>
        <v>Int</v>
      </c>
      <c r="BT494" s="25"/>
      <c r="BU494" s="25"/>
      <c r="BV494" s="1">
        <f t="shared" ref="BV494:CE503" si="632">IF(BV$3=0,0,IF(AND(ABS($BI494-BV$3)&gt;PostVertTotTol,ABS($BJ494-BV$3)&gt;PostVertTotTol,ABS($BK494-BV$3)&gt;PostVertTotTol,ABS($BL494-BV$3)&gt;PostVertTotTol,ABS($BM494-BV$3)&gt;PostVertTotTol,ABS($BN494-BV$3)&gt;PostVertTotTol,ABS($BO494-BV$3)&gt;PostVertTotTol,ABS($BP494-BV$3)&gt;PostVertTotTol),0,1))</f>
        <v>0</v>
      </c>
      <c r="BW494" s="1">
        <f t="shared" si="632"/>
        <v>0</v>
      </c>
      <c r="BX494" s="1">
        <f t="shared" si="632"/>
        <v>0</v>
      </c>
      <c r="BY494" s="1">
        <f t="shared" si="632"/>
        <v>0</v>
      </c>
      <c r="BZ494" s="1">
        <f t="shared" si="632"/>
        <v>0</v>
      </c>
      <c r="CA494" s="1">
        <f t="shared" si="632"/>
        <v>0</v>
      </c>
      <c r="CB494" s="1">
        <f t="shared" si="632"/>
        <v>1</v>
      </c>
      <c r="CC494" s="1">
        <f t="shared" si="632"/>
        <v>0</v>
      </c>
      <c r="CD494" s="1">
        <f t="shared" si="632"/>
        <v>0</v>
      </c>
      <c r="CE494" s="1">
        <f t="shared" si="632"/>
        <v>0</v>
      </c>
      <c r="CF494" s="1">
        <f t="shared" ref="CF494:CO503" si="633">IF(CF$3=0,0,IF(AND(ABS($BI494-CF$3)&gt;PostVertTotTol,ABS($BJ494-CF$3)&gt;PostVertTotTol,ABS($BK494-CF$3)&gt;PostVertTotTol,ABS($BL494-CF$3)&gt;PostVertTotTol,ABS($BM494-CF$3)&gt;PostVertTotTol,ABS($BN494-CF$3)&gt;PostVertTotTol,ABS($BO494-CF$3)&gt;PostVertTotTol,ABS($BP494-CF$3)&gt;PostVertTotTol),0,1))</f>
        <v>0</v>
      </c>
      <c r="CG494" s="1">
        <f t="shared" si="633"/>
        <v>0</v>
      </c>
      <c r="CH494" s="1">
        <f t="shared" si="633"/>
        <v>1</v>
      </c>
      <c r="CI494" s="1">
        <f t="shared" si="633"/>
        <v>0</v>
      </c>
      <c r="CJ494" s="1">
        <f t="shared" si="633"/>
        <v>0</v>
      </c>
      <c r="CK494" s="1">
        <f t="shared" si="633"/>
        <v>0</v>
      </c>
      <c r="CL494" s="1">
        <f t="shared" si="633"/>
        <v>0</v>
      </c>
      <c r="CM494" s="1">
        <f t="shared" si="633"/>
        <v>0</v>
      </c>
      <c r="CN494" s="1">
        <f t="shared" si="633"/>
        <v>0</v>
      </c>
      <c r="CO494" s="1">
        <f t="shared" si="633"/>
        <v>0</v>
      </c>
      <c r="CP494" s="1">
        <f t="shared" ref="CP494:CY503" si="634">IF(CP$3=0,0,IF(AND(ABS($BI494-CP$3)&gt;PostVertTotTol,ABS($BJ494-CP$3)&gt;PostVertTotTol,ABS($BK494-CP$3)&gt;PostVertTotTol,ABS($BL494-CP$3)&gt;PostVertTotTol,ABS($BM494-CP$3)&gt;PostVertTotTol,ABS($BN494-CP$3)&gt;PostVertTotTol,ABS($BO494-CP$3)&gt;PostVertTotTol,ABS($BP494-CP$3)&gt;PostVertTotTol),0,1))</f>
        <v>0</v>
      </c>
      <c r="CQ494" s="1">
        <f t="shared" si="634"/>
        <v>0</v>
      </c>
      <c r="CR494" s="1">
        <f t="shared" si="634"/>
        <v>0</v>
      </c>
      <c r="CS494" s="1">
        <f t="shared" si="634"/>
        <v>0</v>
      </c>
      <c r="CT494" s="1">
        <f t="shared" si="634"/>
        <v>0</v>
      </c>
      <c r="CU494" s="1">
        <f t="shared" si="634"/>
        <v>0</v>
      </c>
      <c r="CV494" s="1">
        <f t="shared" si="634"/>
        <v>0</v>
      </c>
      <c r="CW494" s="1">
        <f t="shared" si="634"/>
        <v>0</v>
      </c>
      <c r="CX494" s="1">
        <f t="shared" si="634"/>
        <v>0</v>
      </c>
      <c r="CY494" s="1">
        <f t="shared" si="634"/>
        <v>0</v>
      </c>
      <c r="CZ494" s="1">
        <f t="shared" ref="CZ494:DI503" si="635">IF(CZ$3=0,0,IF(AND(ABS($BI494-CZ$3)&gt;PostVertTotTol,ABS($BJ494-CZ$3)&gt;PostVertTotTol,ABS($BK494-CZ$3)&gt;PostVertTotTol,ABS($BL494-CZ$3)&gt;PostVertTotTol,ABS($BM494-CZ$3)&gt;PostVertTotTol,ABS($BN494-CZ$3)&gt;PostVertTotTol,ABS($BO494-CZ$3)&gt;PostVertTotTol,ABS($BP494-CZ$3)&gt;PostVertTotTol),0,1))</f>
        <v>0</v>
      </c>
      <c r="DA494" s="1">
        <f t="shared" si="635"/>
        <v>0</v>
      </c>
      <c r="DB494" s="1">
        <f t="shared" si="635"/>
        <v>0</v>
      </c>
      <c r="DC494" s="1">
        <f t="shared" si="635"/>
        <v>0</v>
      </c>
      <c r="DD494" s="1">
        <f t="shared" si="635"/>
        <v>0</v>
      </c>
      <c r="DE494" s="1">
        <f t="shared" si="635"/>
        <v>0</v>
      </c>
      <c r="DF494" s="1">
        <f t="shared" si="635"/>
        <v>0</v>
      </c>
      <c r="DG494" s="1">
        <f t="shared" si="635"/>
        <v>0</v>
      </c>
      <c r="DH494" s="1">
        <f t="shared" si="635"/>
        <v>0</v>
      </c>
      <c r="DI494" s="1">
        <f t="shared" si="635"/>
        <v>0</v>
      </c>
      <c r="DJ494" s="1">
        <f t="shared" ref="DJ494:DO503" si="636">IF(DJ$3=0,0,IF(AND(ABS($BI494-DJ$3)&gt;PostVertTotTol,ABS($BJ494-DJ$3)&gt;PostVertTotTol,ABS($BK494-DJ$3)&gt;PostVertTotTol,ABS($BL494-DJ$3)&gt;PostVertTotTol,ABS($BM494-DJ$3)&gt;PostVertTotTol,ABS($BN494-DJ$3)&gt;PostVertTotTol,ABS($BO494-DJ$3)&gt;PostVertTotTol,ABS($BP494-DJ$3)&gt;PostVertTotTol),0,1))</f>
        <v>0</v>
      </c>
      <c r="DK494" s="1">
        <f t="shared" si="636"/>
        <v>0</v>
      </c>
      <c r="DL494" s="1">
        <f t="shared" si="636"/>
        <v>0</v>
      </c>
      <c r="DM494" s="1">
        <f t="shared" si="636"/>
        <v>0</v>
      </c>
      <c r="DN494" s="1">
        <f t="shared" si="636"/>
        <v>0</v>
      </c>
      <c r="DO494" s="1">
        <f t="shared" si="636"/>
        <v>0</v>
      </c>
      <c r="DP494" s="25"/>
      <c r="DS494" s="26"/>
      <c r="DT494" s="26"/>
      <c r="DU494" s="142"/>
      <c r="DV494" s="26"/>
      <c r="DW494" s="48">
        <v>481</v>
      </c>
      <c r="DX494" s="26" t="str">
        <f>IFERROR(INDEX(AT$11:AT$2000,_xlfn.AGGREGATE(15,6,(ROW(AT$11:AT$2000)-ROW(AT$11)+1)/($AU$11:$AU$2000=$DY$8),ROWS(DX$11:DX494))),"")</f>
        <v/>
      </c>
      <c r="DY494" s="4" t="str">
        <f>IFERROR(INDEX(AU$11:AU$2000,_xlfn.AGGREGATE(15,6,(ROW(AU$11:AU$2000)-ROW(AU$11)+1)/($AU$11:$AU$2000=$DY$8),ROWS(DY$11:DY494))),"")</f>
        <v/>
      </c>
      <c r="DZ494" s="26" t="str">
        <f>IFERROR(INDEX(AV$11:AV$2000,_xlfn.AGGREGATE(15,6,(ROW(AV$11:AV$2000)-ROW(AV$11)+1)/($AU$11:$AU$2000=$DY$8),ROWS(DZ$11:DZ494))),"")</f>
        <v/>
      </c>
      <c r="EA494" s="26" t="str">
        <f>IFERROR(INDEX(AW$11:AW$2000,_xlfn.AGGREGATE(15,6,(ROW(AW$11:AW$2000)-ROW(AW$11)+1)/($AU$11:$AU$2000=$DY$8),ROWS(EA$11:EA494))),"")</f>
        <v/>
      </c>
      <c r="EB494" s="26" t="str">
        <f>IFERROR(INDEX(AX$11:AX$2000,_xlfn.AGGREGATE(15,6,(ROW(AX$11:AX$2000)-ROW(AX$11)+1)/($AU$11:$AU$2000=$DY$8),ROWS(EB$11:EB494))),"")</f>
        <v/>
      </c>
      <c r="EC494" s="26" t="str">
        <f>IFERROR(INDEX(AY$11:AY$2000,_xlfn.AGGREGATE(15,6,(ROW(AY$11:AY$2000)-ROW(AY$11)+1)/($AU$11:$AU$2000=$DY$8),ROWS(EC$11:EC494))),"")</f>
        <v/>
      </c>
      <c r="ED494" s="26" t="str">
        <f>IFERROR(INDEX(AZ$11:AZ$2000,_xlfn.AGGREGATE(15,6,(ROW(AZ$11:AZ$2000)-ROW(AZ$11)+1)/($AU$11:$AU$2000=$DY$8),ROWS(ED$11:ED494))),"")</f>
        <v/>
      </c>
      <c r="EE494" s="26" t="str">
        <f>IFERROR(INDEX(BA$11:BA$2000,_xlfn.AGGREGATE(15,6,(ROW(BA$11:BA$2000)-ROW(BA$11)+1)/($AU$11:$AU$2000=$DY$8),ROWS(EE$11:EE494))),"")</f>
        <v/>
      </c>
      <c r="EF494" s="26" t="str">
        <f>IFERROR(INDEX(BB$11:BB$2000,_xlfn.AGGREGATE(15,6,(ROW(BB$11:BB$2000)-ROW(BB$11)+1)/($AU$11:$AU$2000=$DY$8),ROWS(EF$11:EF494))),"")</f>
        <v/>
      </c>
      <c r="EG494" s="26" t="str">
        <f>IFERROR(INDEX(BC$11:BC$2000,_xlfn.AGGREGATE(15,6,(ROW(BC$11:BC$2000)-ROW(BC$11)+1)/($AU$11:$AU$2000=$DY$8),ROWS(EG$11:EG494))),"")</f>
        <v/>
      </c>
      <c r="EH494" s="26" t="str">
        <f>IFERROR(INDEX(BD$11:BD$2000,_xlfn.AGGREGATE(15,6,(ROW(BD$11:BD$2000)-ROW(BD$11)+1)/($AU$11:$AU$2000=$DY$8),ROWS(EH$11:EH494))),"")</f>
        <v/>
      </c>
      <c r="EI494" s="26" t="str">
        <f>IFERROR(INDEX(BE$11:BE$2000,_xlfn.AGGREGATE(15,6,(ROW(BE$11:BE$2000)-ROW(BE$11)+1)/($AU$11:$AU$2000=$DY$8),ROWS(EI$11:EI494))),"")</f>
        <v/>
      </c>
      <c r="EJ494" s="26" t="str">
        <f>IFERROR(INDEX(BF$11:BF$2000,_xlfn.AGGREGATE(15,6,(ROW(BF$11:BF$2000)-ROW(BF$11)+1)/($AU$11:$AU$2000=$DY$8),ROWS(EJ$11:EJ494))),"")</f>
        <v/>
      </c>
      <c r="EK494" s="26" t="str">
        <f>IFERROR(INDEX(BG$11:BG$2000,_xlfn.AGGREGATE(15,6,(ROW(BG$11:BG$2000)-ROW(BG$11)+1)/($AU$11:$AU$2000=$DY$8),ROWS(EK$11:EK494))),"")</f>
        <v/>
      </c>
      <c r="EL494" s="26" t="str">
        <f>IFERROR(INDEX(BH$11:BH$2000,_xlfn.AGGREGATE(15,6,(ROW(BH$11:BH$2000)-ROW(BH$11)+1)/($AU$11:$AU$2000=$DY$8),ROWS(EL$11:EL494))),"")</f>
        <v/>
      </c>
      <c r="EM494" s="26" t="str">
        <f>IFERROR(INDEX(BI$11:BI$2000,_xlfn.AGGREGATE(15,6,(ROW(BI$11:BI$2000)-ROW(BI$11)+1)/($AU$11:$AU$2000=$DY$8),ROWS(EM$11:EM494))),"")</f>
        <v/>
      </c>
      <c r="EN494" s="26" t="str">
        <f>IFERROR(INDEX(BJ$11:BJ$2000,_xlfn.AGGREGATE(15,6,(ROW(BJ$11:BJ$2000)-ROW(BJ$11)+1)/($AU$11:$AU$2000=$DY$8),ROWS(EN$11:EN494))),"")</f>
        <v/>
      </c>
      <c r="EO494" s="26" t="str">
        <f>IFERROR(INDEX(BK$11:BK$2000,_xlfn.AGGREGATE(15,6,(ROW(BK$11:BK$2000)-ROW(BK$11)+1)/($AU$11:$AU$2000=$DY$8),ROWS(EO$11:EO494))),"")</f>
        <v/>
      </c>
      <c r="EP494" s="26" t="str">
        <f>IFERROR(INDEX(BL$11:BL$2000,_xlfn.AGGREGATE(15,6,(ROW(BL$11:BL$2000)-ROW(BL$11)+1)/($AU$11:$AU$2000=$DY$8),ROWS(EP$11:EP494))),"")</f>
        <v/>
      </c>
      <c r="EQ494" s="26" t="str">
        <f>IFERROR(INDEX(BM$11:BM$2000,_xlfn.AGGREGATE(15,6,(ROW(BM$11:BM$2000)-ROW(BM$11)+1)/($AU$11:$AU$2000=$DY$8),ROWS(EQ$11:EQ494))),"")</f>
        <v/>
      </c>
      <c r="ER494" s="26" t="str">
        <f>IFERROR(INDEX(BN$11:BN$2000,_xlfn.AGGREGATE(15,6,(ROW(BN$11:BN$2000)-ROW(BN$11)+1)/($AU$11:$AU$2000=$DY$8),ROWS(ER$11:ER494))),"")</f>
        <v/>
      </c>
      <c r="ES494" s="26" t="str">
        <f>IFERROR(INDEX(BO$11:BO$2000,_xlfn.AGGREGATE(15,6,(ROW(BO$11:BO$2000)-ROW(BO$11)+1)/($AU$11:$AU$2000=$DY$8),ROWS(ES$11:ES494))),"")</f>
        <v/>
      </c>
      <c r="ET494" s="63" t="str">
        <f>IFERROR(INDEX(BP$11:BP$2000,_xlfn.AGGREGATE(15,6,(ROW(BP$11:BP$2000)-ROW(BP$11)+1)/($AU$11:$AU$2000=$DY$8),ROWS(ET$11:ET494))),"")</f>
        <v/>
      </c>
      <c r="EU494" s="25"/>
    </row>
    <row r="495" spans="14:151" x14ac:dyDescent="0.3">
      <c r="N495" s="2"/>
      <c r="O495" s="25"/>
      <c r="P495" s="25"/>
      <c r="Q495" s="25"/>
      <c r="R495" s="25"/>
      <c r="S495" s="25"/>
      <c r="T495" s="25"/>
      <c r="U495" s="25"/>
      <c r="V495" s="2"/>
      <c r="W495" s="2"/>
      <c r="X495" s="2"/>
      <c r="Y495" s="25"/>
      <c r="Z495" s="25"/>
      <c r="AA495" s="25"/>
      <c r="AB495" s="2"/>
      <c r="AC495" s="25"/>
      <c r="AD495" s="25"/>
      <c r="AE495" s="25"/>
      <c r="AF495" s="25"/>
      <c r="AG495" s="25"/>
      <c r="AH495" s="25"/>
      <c r="AI495" s="25"/>
      <c r="AJ495" s="25"/>
      <c r="AK495" s="25"/>
      <c r="AL495" s="25"/>
      <c r="AM495" s="25"/>
      <c r="AN495" s="25"/>
      <c r="AO495" s="25"/>
      <c r="AP495" s="25"/>
      <c r="AQ495" s="25"/>
      <c r="AR495" s="142"/>
      <c r="AS495">
        <v>2</v>
      </c>
      <c r="AT495" s="25" t="s">
        <v>122</v>
      </c>
      <c r="AU495" s="4" t="str">
        <f t="shared" si="620"/>
        <v>FAIL</v>
      </c>
      <c r="AV495" s="25">
        <v>3</v>
      </c>
      <c r="AW495" s="25">
        <v>2</v>
      </c>
      <c r="AX495" s="26">
        <v>2</v>
      </c>
      <c r="AY495" s="26">
        <v>2</v>
      </c>
      <c r="AZ495" s="26">
        <v>2</v>
      </c>
      <c r="BA495" s="26">
        <v>2</v>
      </c>
      <c r="BB495" s="26">
        <v>2</v>
      </c>
      <c r="BC495" s="26">
        <v>2</v>
      </c>
      <c r="BD495" s="25">
        <f t="shared" si="621"/>
        <v>244</v>
      </c>
      <c r="BE495" s="26">
        <f t="shared" ref="BE495:BE523" si="637">(BF495-6+BD495)/2</f>
        <v>243</v>
      </c>
      <c r="BF495" s="25">
        <f t="shared" si="621"/>
        <v>248</v>
      </c>
      <c r="BG495" s="30">
        <f t="shared" ref="BG495:BG523" si="638">(BF495-BE495)/2</f>
        <v>2.5</v>
      </c>
      <c r="BH495" s="25"/>
      <c r="BI495" s="138">
        <f t="shared" ref="BI495:BI523" si="639">IF($J$44&lt;BI$50,0,IF(AV495=1,BH495+$BD495,IF(AV495=2,BH495+$BE495,IF(AV495=3,BH495+$BF495))))</f>
        <v>248</v>
      </c>
      <c r="BJ495" s="138">
        <f t="shared" ref="BJ495:BJ523" si="640">IF($J$44&lt;BJ$50,0,IF(AW495=1,BI495+$BD495,IF(AW495=2,BI495+$BE495,IF(AW495=3,BI495+$BF495))))</f>
        <v>491</v>
      </c>
      <c r="BK495" s="138">
        <f t="shared" ref="BK495:BK523" si="641">IF($J$44&lt;BK$50,0,IF(AX495=1,BJ495+$BD495,IF(AX495=2,BJ495+$BE495,IF(AX495=3,BJ495+$BF495))))</f>
        <v>734</v>
      </c>
      <c r="BL495" s="138">
        <f t="shared" ref="BL495:BL523" si="642">IF($J$44&lt;BL$50,0,IF(AY495=1,BK495+$BD495,IF(AY495=2,BK495+$BE495,IF(AY495=3,BK495+$BF495))))</f>
        <v>977</v>
      </c>
      <c r="BM495" s="138">
        <f t="shared" ref="BM495:BM523" si="643">IF($J$44&lt;BM$50,0,IF(AZ495=1,BL495+$BD495,IF(AZ495=2,BL495+$BE495,IF(AZ495=3,BL495+$BF495))))</f>
        <v>1220</v>
      </c>
      <c r="BN495" s="138">
        <f t="shared" ref="BN495:BN523" si="644">IF($J$44&lt;BN$50,0,IF(BA495=1,BM495+$BD495,IF(BA495=2,BM495+$BE495,IF(BA495=3,BM495+$BF495))))</f>
        <v>1463</v>
      </c>
      <c r="BO495" s="138">
        <f t="shared" ref="BO495:BO523" si="645">IF($J$44&lt;BO$50,0,IF(BB495=1,BN495+$BD495,IF(BB495=2,BN495+$BE495,IF(BB495=3,BN495+$BF495))))</f>
        <v>1706</v>
      </c>
      <c r="BP495" s="138">
        <f t="shared" ref="BP495:BP523" si="646">IF($J$44&lt;BP$50,0,IF(BC495=1,BO495+$BD495,IF(BC495=2,BO495+$BE495,IF(BC495=3,BO495+$BF495))))</f>
        <v>0</v>
      </c>
      <c r="BQ495" s="25"/>
      <c r="BR495" s="26" t="str">
        <f t="shared" ref="BR495:BR523" si="647">IF(AND(MAX(BI495:BP495)&gt;$J$24,MAX(BI495:BP495)&lt;$J$25),"yes3",IF(AND(MAX(BI495:BP495)&gt;$J$24,MAX(BI495:BP495)&lt;$J$26),"yes2","no"))</f>
        <v>yes3</v>
      </c>
      <c r="BS495" s="26" t="str">
        <f t="shared" ref="BS495:BS523" si="648">IF(COUNTIF(BV495:DO495,1)&gt;0,"Int","good")</f>
        <v>Int</v>
      </c>
      <c r="BT495" s="25"/>
      <c r="BU495" s="25"/>
      <c r="BV495" s="1">
        <f t="shared" si="632"/>
        <v>0</v>
      </c>
      <c r="BW495" s="1">
        <f t="shared" si="632"/>
        <v>0</v>
      </c>
      <c r="BX495" s="1">
        <f t="shared" si="632"/>
        <v>0</v>
      </c>
      <c r="BY495" s="1">
        <f t="shared" si="632"/>
        <v>0</v>
      </c>
      <c r="BZ495" s="1">
        <f t="shared" si="632"/>
        <v>0</v>
      </c>
      <c r="CA495" s="1">
        <f t="shared" si="632"/>
        <v>0</v>
      </c>
      <c r="CB495" s="1">
        <f t="shared" si="632"/>
        <v>1</v>
      </c>
      <c r="CC495" s="1">
        <f t="shared" si="632"/>
        <v>0</v>
      </c>
      <c r="CD495" s="1">
        <f t="shared" si="632"/>
        <v>0</v>
      </c>
      <c r="CE495" s="1">
        <f t="shared" si="632"/>
        <v>0</v>
      </c>
      <c r="CF495" s="1">
        <f t="shared" si="633"/>
        <v>0</v>
      </c>
      <c r="CG495" s="1">
        <f t="shared" si="633"/>
        <v>0</v>
      </c>
      <c r="CH495" s="1">
        <f t="shared" si="633"/>
        <v>1</v>
      </c>
      <c r="CI495" s="1">
        <f t="shared" si="633"/>
        <v>0</v>
      </c>
      <c r="CJ495" s="1">
        <f t="shared" si="633"/>
        <v>0</v>
      </c>
      <c r="CK495" s="1">
        <f t="shared" si="633"/>
        <v>0</v>
      </c>
      <c r="CL495" s="1">
        <f t="shared" si="633"/>
        <v>0</v>
      </c>
      <c r="CM495" s="1">
        <f t="shared" si="633"/>
        <v>0</v>
      </c>
      <c r="CN495" s="1">
        <f t="shared" si="633"/>
        <v>0</v>
      </c>
      <c r="CO495" s="1">
        <f t="shared" si="633"/>
        <v>0</v>
      </c>
      <c r="CP495" s="1">
        <f t="shared" si="634"/>
        <v>0</v>
      </c>
      <c r="CQ495" s="1">
        <f t="shared" si="634"/>
        <v>0</v>
      </c>
      <c r="CR495" s="1">
        <f t="shared" si="634"/>
        <v>0</v>
      </c>
      <c r="CS495" s="1">
        <f t="shared" si="634"/>
        <v>0</v>
      </c>
      <c r="CT495" s="1">
        <f t="shared" si="634"/>
        <v>0</v>
      </c>
      <c r="CU495" s="1">
        <f t="shared" si="634"/>
        <v>0</v>
      </c>
      <c r="CV495" s="1">
        <f t="shared" si="634"/>
        <v>0</v>
      </c>
      <c r="CW495" s="1">
        <f t="shared" si="634"/>
        <v>0</v>
      </c>
      <c r="CX495" s="1">
        <f t="shared" si="634"/>
        <v>0</v>
      </c>
      <c r="CY495" s="1">
        <f t="shared" si="634"/>
        <v>0</v>
      </c>
      <c r="CZ495" s="1">
        <f t="shared" si="635"/>
        <v>0</v>
      </c>
      <c r="DA495" s="1">
        <f t="shared" si="635"/>
        <v>0</v>
      </c>
      <c r="DB495" s="1">
        <f t="shared" si="635"/>
        <v>0</v>
      </c>
      <c r="DC495" s="1">
        <f t="shared" si="635"/>
        <v>0</v>
      </c>
      <c r="DD495" s="1">
        <f t="shared" si="635"/>
        <v>0</v>
      </c>
      <c r="DE495" s="1">
        <f t="shared" si="635"/>
        <v>0</v>
      </c>
      <c r="DF495" s="1">
        <f t="shared" si="635"/>
        <v>0</v>
      </c>
      <c r="DG495" s="1">
        <f t="shared" si="635"/>
        <v>0</v>
      </c>
      <c r="DH495" s="1">
        <f t="shared" si="635"/>
        <v>0</v>
      </c>
      <c r="DI495" s="1">
        <f t="shared" si="635"/>
        <v>0</v>
      </c>
      <c r="DJ495" s="1">
        <f t="shared" si="636"/>
        <v>0</v>
      </c>
      <c r="DK495" s="1">
        <f t="shared" si="636"/>
        <v>0</v>
      </c>
      <c r="DL495" s="1">
        <f t="shared" si="636"/>
        <v>0</v>
      </c>
      <c r="DM495" s="1">
        <f t="shared" si="636"/>
        <v>0</v>
      </c>
      <c r="DN495" s="1">
        <f t="shared" si="636"/>
        <v>0</v>
      </c>
      <c r="DO495" s="1">
        <f t="shared" si="636"/>
        <v>0</v>
      </c>
      <c r="DP495" s="25"/>
      <c r="DS495" s="26"/>
      <c r="DT495" s="26"/>
      <c r="DU495" s="142"/>
      <c r="DV495" s="26"/>
      <c r="DW495" s="48">
        <v>482</v>
      </c>
      <c r="DX495" s="26" t="str">
        <f>IFERROR(INDEX(AT$11:AT$2000,_xlfn.AGGREGATE(15,6,(ROW(AT$11:AT$2000)-ROW(AT$11)+1)/($AU$11:$AU$2000=$DY$8),ROWS(DX$11:DX495))),"")</f>
        <v/>
      </c>
      <c r="DY495" s="4" t="str">
        <f>IFERROR(INDEX(AU$11:AU$2000,_xlfn.AGGREGATE(15,6,(ROW(AU$11:AU$2000)-ROW(AU$11)+1)/($AU$11:$AU$2000=$DY$8),ROWS(DY$11:DY495))),"")</f>
        <v/>
      </c>
      <c r="DZ495" s="26" t="str">
        <f>IFERROR(INDEX(AV$11:AV$2000,_xlfn.AGGREGATE(15,6,(ROW(AV$11:AV$2000)-ROW(AV$11)+1)/($AU$11:$AU$2000=$DY$8),ROWS(DZ$11:DZ495))),"")</f>
        <v/>
      </c>
      <c r="EA495" s="26" t="str">
        <f>IFERROR(INDEX(AW$11:AW$2000,_xlfn.AGGREGATE(15,6,(ROW(AW$11:AW$2000)-ROW(AW$11)+1)/($AU$11:$AU$2000=$DY$8),ROWS(EA$11:EA495))),"")</f>
        <v/>
      </c>
      <c r="EB495" s="26" t="str">
        <f>IFERROR(INDEX(AX$11:AX$2000,_xlfn.AGGREGATE(15,6,(ROW(AX$11:AX$2000)-ROW(AX$11)+1)/($AU$11:$AU$2000=$DY$8),ROWS(EB$11:EB495))),"")</f>
        <v/>
      </c>
      <c r="EC495" s="26" t="str">
        <f>IFERROR(INDEX(AY$11:AY$2000,_xlfn.AGGREGATE(15,6,(ROW(AY$11:AY$2000)-ROW(AY$11)+1)/($AU$11:$AU$2000=$DY$8),ROWS(EC$11:EC495))),"")</f>
        <v/>
      </c>
      <c r="ED495" s="26" t="str">
        <f>IFERROR(INDEX(AZ$11:AZ$2000,_xlfn.AGGREGATE(15,6,(ROW(AZ$11:AZ$2000)-ROW(AZ$11)+1)/($AU$11:$AU$2000=$DY$8),ROWS(ED$11:ED495))),"")</f>
        <v/>
      </c>
      <c r="EE495" s="26" t="str">
        <f>IFERROR(INDEX(BA$11:BA$2000,_xlfn.AGGREGATE(15,6,(ROW(BA$11:BA$2000)-ROW(BA$11)+1)/($AU$11:$AU$2000=$DY$8),ROWS(EE$11:EE495))),"")</f>
        <v/>
      </c>
      <c r="EF495" s="26" t="str">
        <f>IFERROR(INDEX(BB$11:BB$2000,_xlfn.AGGREGATE(15,6,(ROW(BB$11:BB$2000)-ROW(BB$11)+1)/($AU$11:$AU$2000=$DY$8),ROWS(EF$11:EF495))),"")</f>
        <v/>
      </c>
      <c r="EG495" s="26" t="str">
        <f>IFERROR(INDEX(BC$11:BC$2000,_xlfn.AGGREGATE(15,6,(ROW(BC$11:BC$2000)-ROW(BC$11)+1)/($AU$11:$AU$2000=$DY$8),ROWS(EG$11:EG495))),"")</f>
        <v/>
      </c>
      <c r="EH495" s="26" t="str">
        <f>IFERROR(INDEX(BD$11:BD$2000,_xlfn.AGGREGATE(15,6,(ROW(BD$11:BD$2000)-ROW(BD$11)+1)/($AU$11:$AU$2000=$DY$8),ROWS(EH$11:EH495))),"")</f>
        <v/>
      </c>
      <c r="EI495" s="26" t="str">
        <f>IFERROR(INDEX(BE$11:BE$2000,_xlfn.AGGREGATE(15,6,(ROW(BE$11:BE$2000)-ROW(BE$11)+1)/($AU$11:$AU$2000=$DY$8),ROWS(EI$11:EI495))),"")</f>
        <v/>
      </c>
      <c r="EJ495" s="26" t="str">
        <f>IFERROR(INDEX(BF$11:BF$2000,_xlfn.AGGREGATE(15,6,(ROW(BF$11:BF$2000)-ROW(BF$11)+1)/($AU$11:$AU$2000=$DY$8),ROWS(EJ$11:EJ495))),"")</f>
        <v/>
      </c>
      <c r="EK495" s="26" t="str">
        <f>IFERROR(INDEX(BG$11:BG$2000,_xlfn.AGGREGATE(15,6,(ROW(BG$11:BG$2000)-ROW(BG$11)+1)/($AU$11:$AU$2000=$DY$8),ROWS(EK$11:EK495))),"")</f>
        <v/>
      </c>
      <c r="EL495" s="26" t="str">
        <f>IFERROR(INDEX(BH$11:BH$2000,_xlfn.AGGREGATE(15,6,(ROW(BH$11:BH$2000)-ROW(BH$11)+1)/($AU$11:$AU$2000=$DY$8),ROWS(EL$11:EL495))),"")</f>
        <v/>
      </c>
      <c r="EM495" s="26" t="str">
        <f>IFERROR(INDEX(BI$11:BI$2000,_xlfn.AGGREGATE(15,6,(ROW(BI$11:BI$2000)-ROW(BI$11)+1)/($AU$11:$AU$2000=$DY$8),ROWS(EM$11:EM495))),"")</f>
        <v/>
      </c>
      <c r="EN495" s="26" t="str">
        <f>IFERROR(INDEX(BJ$11:BJ$2000,_xlfn.AGGREGATE(15,6,(ROW(BJ$11:BJ$2000)-ROW(BJ$11)+1)/($AU$11:$AU$2000=$DY$8),ROWS(EN$11:EN495))),"")</f>
        <v/>
      </c>
      <c r="EO495" s="26" t="str">
        <f>IFERROR(INDEX(BK$11:BK$2000,_xlfn.AGGREGATE(15,6,(ROW(BK$11:BK$2000)-ROW(BK$11)+1)/($AU$11:$AU$2000=$DY$8),ROWS(EO$11:EO495))),"")</f>
        <v/>
      </c>
      <c r="EP495" s="26" t="str">
        <f>IFERROR(INDEX(BL$11:BL$2000,_xlfn.AGGREGATE(15,6,(ROW(BL$11:BL$2000)-ROW(BL$11)+1)/($AU$11:$AU$2000=$DY$8),ROWS(EP$11:EP495))),"")</f>
        <v/>
      </c>
      <c r="EQ495" s="26" t="str">
        <f>IFERROR(INDEX(BM$11:BM$2000,_xlfn.AGGREGATE(15,6,(ROW(BM$11:BM$2000)-ROW(BM$11)+1)/($AU$11:$AU$2000=$DY$8),ROWS(EQ$11:EQ495))),"")</f>
        <v/>
      </c>
      <c r="ER495" s="26" t="str">
        <f>IFERROR(INDEX(BN$11:BN$2000,_xlfn.AGGREGATE(15,6,(ROW(BN$11:BN$2000)-ROW(BN$11)+1)/($AU$11:$AU$2000=$DY$8),ROWS(ER$11:ER495))),"")</f>
        <v/>
      </c>
      <c r="ES495" s="26" t="str">
        <f>IFERROR(INDEX(BO$11:BO$2000,_xlfn.AGGREGATE(15,6,(ROW(BO$11:BO$2000)-ROW(BO$11)+1)/($AU$11:$AU$2000=$DY$8),ROWS(ES$11:ES495))),"")</f>
        <v/>
      </c>
      <c r="ET495" s="63" t="str">
        <f>IFERROR(INDEX(BP$11:BP$2000,_xlfn.AGGREGATE(15,6,(ROW(BP$11:BP$2000)-ROW(BP$11)+1)/($AU$11:$AU$2000=$DY$8),ROWS(ET$11:ET495))),"")</f>
        <v/>
      </c>
      <c r="EU495" s="25"/>
    </row>
    <row r="496" spans="14:151" x14ac:dyDescent="0.3">
      <c r="N496" s="2"/>
      <c r="O496" s="25"/>
      <c r="P496" s="25"/>
      <c r="Q496" s="25"/>
      <c r="R496" s="25"/>
      <c r="S496" s="25"/>
      <c r="T496" s="25"/>
      <c r="U496" s="25"/>
      <c r="V496" s="2"/>
      <c r="W496" s="2"/>
      <c r="X496" s="2"/>
      <c r="Y496" s="25"/>
      <c r="Z496" s="25"/>
      <c r="AA496" s="25"/>
      <c r="AB496" s="2"/>
      <c r="AC496" s="25"/>
      <c r="AD496" s="25"/>
      <c r="AE496" s="25"/>
      <c r="AF496" s="25"/>
      <c r="AG496" s="25"/>
      <c r="AH496" s="25"/>
      <c r="AI496" s="25"/>
      <c r="AJ496" s="25"/>
      <c r="AK496" s="25"/>
      <c r="AL496" s="25"/>
      <c r="AM496" s="25"/>
      <c r="AN496" s="25"/>
      <c r="AO496" s="25"/>
      <c r="AP496" s="25"/>
      <c r="AQ496" s="25"/>
      <c r="AR496" s="142"/>
      <c r="AS496">
        <v>3</v>
      </c>
      <c r="AT496" s="25" t="s">
        <v>122</v>
      </c>
      <c r="AU496" s="4" t="str">
        <f t="shared" si="620"/>
        <v>FAIL</v>
      </c>
      <c r="AV496" s="25">
        <v>3</v>
      </c>
      <c r="AW496" s="25">
        <v>2</v>
      </c>
      <c r="AX496" s="26">
        <v>2</v>
      </c>
      <c r="AY496" s="26">
        <v>2</v>
      </c>
      <c r="AZ496" s="26">
        <v>2</v>
      </c>
      <c r="BA496" s="26">
        <v>2</v>
      </c>
      <c r="BB496" s="26">
        <v>2</v>
      </c>
      <c r="BC496" s="26">
        <v>2</v>
      </c>
      <c r="BD496" s="25">
        <f t="shared" si="621"/>
        <v>243</v>
      </c>
      <c r="BE496" s="26">
        <f t="shared" si="637"/>
        <v>243</v>
      </c>
      <c r="BF496" s="25">
        <f t="shared" si="621"/>
        <v>249</v>
      </c>
      <c r="BG496" s="30">
        <f t="shared" si="638"/>
        <v>3</v>
      </c>
      <c r="BH496" s="25"/>
      <c r="BI496" s="138">
        <f t="shared" si="639"/>
        <v>249</v>
      </c>
      <c r="BJ496" s="138">
        <f t="shared" si="640"/>
        <v>492</v>
      </c>
      <c r="BK496" s="138">
        <f t="shared" si="641"/>
        <v>735</v>
      </c>
      <c r="BL496" s="138">
        <f t="shared" si="642"/>
        <v>978</v>
      </c>
      <c r="BM496" s="138">
        <f t="shared" si="643"/>
        <v>1221</v>
      </c>
      <c r="BN496" s="138">
        <f t="shared" si="644"/>
        <v>1464</v>
      </c>
      <c r="BO496" s="138">
        <f t="shared" si="645"/>
        <v>1707</v>
      </c>
      <c r="BP496" s="138">
        <f t="shared" si="646"/>
        <v>0</v>
      </c>
      <c r="BQ496" s="25"/>
      <c r="BR496" s="26" t="str">
        <f t="shared" si="647"/>
        <v>yes3</v>
      </c>
      <c r="BS496" s="26" t="str">
        <f t="shared" si="648"/>
        <v>Int</v>
      </c>
      <c r="BT496" s="25"/>
      <c r="BU496" s="25"/>
      <c r="BV496" s="1">
        <f t="shared" si="632"/>
        <v>0</v>
      </c>
      <c r="BW496" s="1">
        <f t="shared" si="632"/>
        <v>0</v>
      </c>
      <c r="BX496" s="1">
        <f t="shared" si="632"/>
        <v>0</v>
      </c>
      <c r="BY496" s="1">
        <f t="shared" si="632"/>
        <v>0</v>
      </c>
      <c r="BZ496" s="1">
        <f t="shared" si="632"/>
        <v>0</v>
      </c>
      <c r="CA496" s="1">
        <f t="shared" si="632"/>
        <v>0</v>
      </c>
      <c r="CB496" s="1">
        <f t="shared" si="632"/>
        <v>1</v>
      </c>
      <c r="CC496" s="1">
        <f t="shared" si="632"/>
        <v>0</v>
      </c>
      <c r="CD496" s="1">
        <f t="shared" si="632"/>
        <v>0</v>
      </c>
      <c r="CE496" s="1">
        <f t="shared" si="632"/>
        <v>0</v>
      </c>
      <c r="CF496" s="1">
        <f t="shared" si="633"/>
        <v>0</v>
      </c>
      <c r="CG496" s="1">
        <f t="shared" si="633"/>
        <v>0</v>
      </c>
      <c r="CH496" s="1">
        <f t="shared" si="633"/>
        <v>1</v>
      </c>
      <c r="CI496" s="1">
        <f t="shared" si="633"/>
        <v>0</v>
      </c>
      <c r="CJ496" s="1">
        <f t="shared" si="633"/>
        <v>0</v>
      </c>
      <c r="CK496" s="1">
        <f t="shared" si="633"/>
        <v>0</v>
      </c>
      <c r="CL496" s="1">
        <f t="shared" si="633"/>
        <v>0</v>
      </c>
      <c r="CM496" s="1">
        <f t="shared" si="633"/>
        <v>0</v>
      </c>
      <c r="CN496" s="1">
        <f t="shared" si="633"/>
        <v>0</v>
      </c>
      <c r="CO496" s="1">
        <f t="shared" si="633"/>
        <v>0</v>
      </c>
      <c r="CP496" s="1">
        <f t="shared" si="634"/>
        <v>0</v>
      </c>
      <c r="CQ496" s="1">
        <f t="shared" si="634"/>
        <v>0</v>
      </c>
      <c r="CR496" s="1">
        <f t="shared" si="634"/>
        <v>0</v>
      </c>
      <c r="CS496" s="1">
        <f t="shared" si="634"/>
        <v>0</v>
      </c>
      <c r="CT496" s="1">
        <f t="shared" si="634"/>
        <v>0</v>
      </c>
      <c r="CU496" s="1">
        <f t="shared" si="634"/>
        <v>0</v>
      </c>
      <c r="CV496" s="1">
        <f t="shared" si="634"/>
        <v>0</v>
      </c>
      <c r="CW496" s="1">
        <f t="shared" si="634"/>
        <v>0</v>
      </c>
      <c r="CX496" s="1">
        <f t="shared" si="634"/>
        <v>0</v>
      </c>
      <c r="CY496" s="1">
        <f t="shared" si="634"/>
        <v>0</v>
      </c>
      <c r="CZ496" s="1">
        <f t="shared" si="635"/>
        <v>0</v>
      </c>
      <c r="DA496" s="1">
        <f t="shared" si="635"/>
        <v>0</v>
      </c>
      <c r="DB496" s="1">
        <f t="shared" si="635"/>
        <v>0</v>
      </c>
      <c r="DC496" s="1">
        <f t="shared" si="635"/>
        <v>0</v>
      </c>
      <c r="DD496" s="1">
        <f t="shared" si="635"/>
        <v>0</v>
      </c>
      <c r="DE496" s="1">
        <f t="shared" si="635"/>
        <v>0</v>
      </c>
      <c r="DF496" s="1">
        <f t="shared" si="635"/>
        <v>0</v>
      </c>
      <c r="DG496" s="1">
        <f t="shared" si="635"/>
        <v>0</v>
      </c>
      <c r="DH496" s="1">
        <f t="shared" si="635"/>
        <v>0</v>
      </c>
      <c r="DI496" s="1">
        <f t="shared" si="635"/>
        <v>0</v>
      </c>
      <c r="DJ496" s="1">
        <f t="shared" si="636"/>
        <v>0</v>
      </c>
      <c r="DK496" s="1">
        <f t="shared" si="636"/>
        <v>0</v>
      </c>
      <c r="DL496" s="1">
        <f t="shared" si="636"/>
        <v>0</v>
      </c>
      <c r="DM496" s="1">
        <f t="shared" si="636"/>
        <v>0</v>
      </c>
      <c r="DN496" s="1">
        <f t="shared" si="636"/>
        <v>0</v>
      </c>
      <c r="DO496" s="1">
        <f t="shared" si="636"/>
        <v>0</v>
      </c>
      <c r="DP496" s="25"/>
      <c r="DS496" s="26"/>
      <c r="DT496" s="26"/>
      <c r="DU496" s="142"/>
      <c r="DV496" s="26"/>
      <c r="DW496" s="48">
        <v>483</v>
      </c>
      <c r="DX496" s="26" t="str">
        <f>IFERROR(INDEX(AT$11:AT$2000,_xlfn.AGGREGATE(15,6,(ROW(AT$11:AT$2000)-ROW(AT$11)+1)/($AU$11:$AU$2000=$DY$8),ROWS(DX$11:DX496))),"")</f>
        <v/>
      </c>
      <c r="DY496" s="4" t="str">
        <f>IFERROR(INDEX(AU$11:AU$2000,_xlfn.AGGREGATE(15,6,(ROW(AU$11:AU$2000)-ROW(AU$11)+1)/($AU$11:$AU$2000=$DY$8),ROWS(DY$11:DY496))),"")</f>
        <v/>
      </c>
      <c r="DZ496" s="26" t="str">
        <f>IFERROR(INDEX(AV$11:AV$2000,_xlfn.AGGREGATE(15,6,(ROW(AV$11:AV$2000)-ROW(AV$11)+1)/($AU$11:$AU$2000=$DY$8),ROWS(DZ$11:DZ496))),"")</f>
        <v/>
      </c>
      <c r="EA496" s="26" t="str">
        <f>IFERROR(INDEX(AW$11:AW$2000,_xlfn.AGGREGATE(15,6,(ROW(AW$11:AW$2000)-ROW(AW$11)+1)/($AU$11:$AU$2000=$DY$8),ROWS(EA$11:EA496))),"")</f>
        <v/>
      </c>
      <c r="EB496" s="26" t="str">
        <f>IFERROR(INDEX(AX$11:AX$2000,_xlfn.AGGREGATE(15,6,(ROW(AX$11:AX$2000)-ROW(AX$11)+1)/($AU$11:$AU$2000=$DY$8),ROWS(EB$11:EB496))),"")</f>
        <v/>
      </c>
      <c r="EC496" s="26" t="str">
        <f>IFERROR(INDEX(AY$11:AY$2000,_xlfn.AGGREGATE(15,6,(ROW(AY$11:AY$2000)-ROW(AY$11)+1)/($AU$11:$AU$2000=$DY$8),ROWS(EC$11:EC496))),"")</f>
        <v/>
      </c>
      <c r="ED496" s="26" t="str">
        <f>IFERROR(INDEX(AZ$11:AZ$2000,_xlfn.AGGREGATE(15,6,(ROW(AZ$11:AZ$2000)-ROW(AZ$11)+1)/($AU$11:$AU$2000=$DY$8),ROWS(ED$11:ED496))),"")</f>
        <v/>
      </c>
      <c r="EE496" s="26" t="str">
        <f>IFERROR(INDEX(BA$11:BA$2000,_xlfn.AGGREGATE(15,6,(ROW(BA$11:BA$2000)-ROW(BA$11)+1)/($AU$11:$AU$2000=$DY$8),ROWS(EE$11:EE496))),"")</f>
        <v/>
      </c>
      <c r="EF496" s="26" t="str">
        <f>IFERROR(INDEX(BB$11:BB$2000,_xlfn.AGGREGATE(15,6,(ROW(BB$11:BB$2000)-ROW(BB$11)+1)/($AU$11:$AU$2000=$DY$8),ROWS(EF$11:EF496))),"")</f>
        <v/>
      </c>
      <c r="EG496" s="26" t="str">
        <f>IFERROR(INDEX(BC$11:BC$2000,_xlfn.AGGREGATE(15,6,(ROW(BC$11:BC$2000)-ROW(BC$11)+1)/($AU$11:$AU$2000=$DY$8),ROWS(EG$11:EG496))),"")</f>
        <v/>
      </c>
      <c r="EH496" s="26" t="str">
        <f>IFERROR(INDEX(BD$11:BD$2000,_xlfn.AGGREGATE(15,6,(ROW(BD$11:BD$2000)-ROW(BD$11)+1)/($AU$11:$AU$2000=$DY$8),ROWS(EH$11:EH496))),"")</f>
        <v/>
      </c>
      <c r="EI496" s="26" t="str">
        <f>IFERROR(INDEX(BE$11:BE$2000,_xlfn.AGGREGATE(15,6,(ROW(BE$11:BE$2000)-ROW(BE$11)+1)/($AU$11:$AU$2000=$DY$8),ROWS(EI$11:EI496))),"")</f>
        <v/>
      </c>
      <c r="EJ496" s="26" t="str">
        <f>IFERROR(INDEX(BF$11:BF$2000,_xlfn.AGGREGATE(15,6,(ROW(BF$11:BF$2000)-ROW(BF$11)+1)/($AU$11:$AU$2000=$DY$8),ROWS(EJ$11:EJ496))),"")</f>
        <v/>
      </c>
      <c r="EK496" s="26" t="str">
        <f>IFERROR(INDEX(BG$11:BG$2000,_xlfn.AGGREGATE(15,6,(ROW(BG$11:BG$2000)-ROW(BG$11)+1)/($AU$11:$AU$2000=$DY$8),ROWS(EK$11:EK496))),"")</f>
        <v/>
      </c>
      <c r="EL496" s="26" t="str">
        <f>IFERROR(INDEX(BH$11:BH$2000,_xlfn.AGGREGATE(15,6,(ROW(BH$11:BH$2000)-ROW(BH$11)+1)/($AU$11:$AU$2000=$DY$8),ROWS(EL$11:EL496))),"")</f>
        <v/>
      </c>
      <c r="EM496" s="26" t="str">
        <f>IFERROR(INDEX(BI$11:BI$2000,_xlfn.AGGREGATE(15,6,(ROW(BI$11:BI$2000)-ROW(BI$11)+1)/($AU$11:$AU$2000=$DY$8),ROWS(EM$11:EM496))),"")</f>
        <v/>
      </c>
      <c r="EN496" s="26" t="str">
        <f>IFERROR(INDEX(BJ$11:BJ$2000,_xlfn.AGGREGATE(15,6,(ROW(BJ$11:BJ$2000)-ROW(BJ$11)+1)/($AU$11:$AU$2000=$DY$8),ROWS(EN$11:EN496))),"")</f>
        <v/>
      </c>
      <c r="EO496" s="26" t="str">
        <f>IFERROR(INDEX(BK$11:BK$2000,_xlfn.AGGREGATE(15,6,(ROW(BK$11:BK$2000)-ROW(BK$11)+1)/($AU$11:$AU$2000=$DY$8),ROWS(EO$11:EO496))),"")</f>
        <v/>
      </c>
      <c r="EP496" s="26" t="str">
        <f>IFERROR(INDEX(BL$11:BL$2000,_xlfn.AGGREGATE(15,6,(ROW(BL$11:BL$2000)-ROW(BL$11)+1)/($AU$11:$AU$2000=$DY$8),ROWS(EP$11:EP496))),"")</f>
        <v/>
      </c>
      <c r="EQ496" s="26" t="str">
        <f>IFERROR(INDEX(BM$11:BM$2000,_xlfn.AGGREGATE(15,6,(ROW(BM$11:BM$2000)-ROW(BM$11)+1)/($AU$11:$AU$2000=$DY$8),ROWS(EQ$11:EQ496))),"")</f>
        <v/>
      </c>
      <c r="ER496" s="26" t="str">
        <f>IFERROR(INDEX(BN$11:BN$2000,_xlfn.AGGREGATE(15,6,(ROW(BN$11:BN$2000)-ROW(BN$11)+1)/($AU$11:$AU$2000=$DY$8),ROWS(ER$11:ER496))),"")</f>
        <v/>
      </c>
      <c r="ES496" s="26" t="str">
        <f>IFERROR(INDEX(BO$11:BO$2000,_xlfn.AGGREGATE(15,6,(ROW(BO$11:BO$2000)-ROW(BO$11)+1)/($AU$11:$AU$2000=$DY$8),ROWS(ES$11:ES496))),"")</f>
        <v/>
      </c>
      <c r="ET496" s="63" t="str">
        <f>IFERROR(INDEX(BP$11:BP$2000,_xlfn.AGGREGATE(15,6,(ROW(BP$11:BP$2000)-ROW(BP$11)+1)/($AU$11:$AU$2000=$DY$8),ROWS(ET$11:ET496))),"")</f>
        <v/>
      </c>
      <c r="EU496" s="25"/>
    </row>
    <row r="497" spans="14:151" x14ac:dyDescent="0.3">
      <c r="N497" s="2"/>
      <c r="O497" s="25"/>
      <c r="P497" s="25"/>
      <c r="Q497" s="25"/>
      <c r="R497" s="25"/>
      <c r="S497" s="25"/>
      <c r="T497" s="25"/>
      <c r="U497" s="25"/>
      <c r="V497" s="2"/>
      <c r="W497" s="2"/>
      <c r="X497" s="2"/>
      <c r="Y497" s="25"/>
      <c r="Z497" s="25"/>
      <c r="AA497" s="25"/>
      <c r="AB497" s="2"/>
      <c r="AC497" s="25"/>
      <c r="AD497" s="25"/>
      <c r="AE497" s="25"/>
      <c r="AF497" s="25"/>
      <c r="AG497" s="25"/>
      <c r="AH497" s="25"/>
      <c r="AI497" s="25"/>
      <c r="AJ497" s="25"/>
      <c r="AK497" s="25"/>
      <c r="AL497" s="25"/>
      <c r="AM497" s="25"/>
      <c r="AN497" s="25"/>
      <c r="AO497" s="25"/>
      <c r="AP497" s="25"/>
      <c r="AQ497" s="25"/>
      <c r="AR497" s="142"/>
      <c r="AS497">
        <v>4</v>
      </c>
      <c r="AT497" s="25" t="s">
        <v>122</v>
      </c>
      <c r="AU497" s="4" t="str">
        <f t="shared" si="620"/>
        <v>FAIL</v>
      </c>
      <c r="AV497" s="25">
        <v>3</v>
      </c>
      <c r="AW497" s="25">
        <v>2</v>
      </c>
      <c r="AX497" s="26">
        <v>2</v>
      </c>
      <c r="AY497" s="26">
        <v>2</v>
      </c>
      <c r="AZ497" s="26">
        <v>2</v>
      </c>
      <c r="BA497" s="26">
        <v>2</v>
      </c>
      <c r="BB497" s="26">
        <v>2</v>
      </c>
      <c r="BC497" s="26">
        <v>2</v>
      </c>
      <c r="BD497" s="25">
        <f t="shared" si="621"/>
        <v>242</v>
      </c>
      <c r="BE497" s="26">
        <f t="shared" si="637"/>
        <v>243</v>
      </c>
      <c r="BF497" s="25">
        <f t="shared" si="621"/>
        <v>250</v>
      </c>
      <c r="BG497" s="30">
        <f t="shared" si="638"/>
        <v>3.5</v>
      </c>
      <c r="BH497" s="25"/>
      <c r="BI497" s="138">
        <f t="shared" si="639"/>
        <v>250</v>
      </c>
      <c r="BJ497" s="138">
        <f t="shared" si="640"/>
        <v>493</v>
      </c>
      <c r="BK497" s="138">
        <f t="shared" si="641"/>
        <v>736</v>
      </c>
      <c r="BL497" s="138">
        <f t="shared" si="642"/>
        <v>979</v>
      </c>
      <c r="BM497" s="138">
        <f t="shared" si="643"/>
        <v>1222</v>
      </c>
      <c r="BN497" s="138">
        <f t="shared" si="644"/>
        <v>1465</v>
      </c>
      <c r="BO497" s="138">
        <f t="shared" si="645"/>
        <v>1708</v>
      </c>
      <c r="BP497" s="138">
        <f t="shared" si="646"/>
        <v>0</v>
      </c>
      <c r="BQ497" s="25"/>
      <c r="BR497" s="26" t="str">
        <f t="shared" si="647"/>
        <v>yes3</v>
      </c>
      <c r="BS497" s="26" t="str">
        <f t="shared" si="648"/>
        <v>Int</v>
      </c>
      <c r="BT497" s="25"/>
      <c r="BU497" s="25"/>
      <c r="BV497" s="1">
        <f t="shared" si="632"/>
        <v>0</v>
      </c>
      <c r="BW497" s="1">
        <f t="shared" si="632"/>
        <v>0</v>
      </c>
      <c r="BX497" s="1">
        <f t="shared" si="632"/>
        <v>0</v>
      </c>
      <c r="BY497" s="1">
        <f t="shared" si="632"/>
        <v>0</v>
      </c>
      <c r="BZ497" s="1">
        <f t="shared" si="632"/>
        <v>0</v>
      </c>
      <c r="CA497" s="1">
        <f t="shared" si="632"/>
        <v>0</v>
      </c>
      <c r="CB497" s="1">
        <f t="shared" si="632"/>
        <v>1</v>
      </c>
      <c r="CC497" s="1">
        <f t="shared" si="632"/>
        <v>0</v>
      </c>
      <c r="CD497" s="1">
        <f t="shared" si="632"/>
        <v>0</v>
      </c>
      <c r="CE497" s="1">
        <f t="shared" si="632"/>
        <v>0</v>
      </c>
      <c r="CF497" s="1">
        <f t="shared" si="633"/>
        <v>0</v>
      </c>
      <c r="CG497" s="1">
        <f t="shared" si="633"/>
        <v>0</v>
      </c>
      <c r="CH497" s="1">
        <f t="shared" si="633"/>
        <v>1</v>
      </c>
      <c r="CI497" s="1">
        <f t="shared" si="633"/>
        <v>0</v>
      </c>
      <c r="CJ497" s="1">
        <f t="shared" si="633"/>
        <v>0</v>
      </c>
      <c r="CK497" s="1">
        <f t="shared" si="633"/>
        <v>0</v>
      </c>
      <c r="CL497" s="1">
        <f t="shared" si="633"/>
        <v>0</v>
      </c>
      <c r="CM497" s="1">
        <f t="shared" si="633"/>
        <v>0</v>
      </c>
      <c r="CN497" s="1">
        <f t="shared" si="633"/>
        <v>0</v>
      </c>
      <c r="CO497" s="1">
        <f t="shared" si="633"/>
        <v>0</v>
      </c>
      <c r="CP497" s="1">
        <f t="shared" si="634"/>
        <v>0</v>
      </c>
      <c r="CQ497" s="1">
        <f t="shared" si="634"/>
        <v>0</v>
      </c>
      <c r="CR497" s="1">
        <f t="shared" si="634"/>
        <v>0</v>
      </c>
      <c r="CS497" s="1">
        <f t="shared" si="634"/>
        <v>0</v>
      </c>
      <c r="CT497" s="1">
        <f t="shared" si="634"/>
        <v>0</v>
      </c>
      <c r="CU497" s="1">
        <f t="shared" si="634"/>
        <v>0</v>
      </c>
      <c r="CV497" s="1">
        <f t="shared" si="634"/>
        <v>0</v>
      </c>
      <c r="CW497" s="1">
        <f t="shared" si="634"/>
        <v>0</v>
      </c>
      <c r="CX497" s="1">
        <f t="shared" si="634"/>
        <v>0</v>
      </c>
      <c r="CY497" s="1">
        <f t="shared" si="634"/>
        <v>0</v>
      </c>
      <c r="CZ497" s="1">
        <f t="shared" si="635"/>
        <v>0</v>
      </c>
      <c r="DA497" s="1">
        <f t="shared" si="635"/>
        <v>0</v>
      </c>
      <c r="DB497" s="1">
        <f t="shared" si="635"/>
        <v>0</v>
      </c>
      <c r="DC497" s="1">
        <f t="shared" si="635"/>
        <v>0</v>
      </c>
      <c r="DD497" s="1">
        <f t="shared" si="635"/>
        <v>0</v>
      </c>
      <c r="DE497" s="1">
        <f t="shared" si="635"/>
        <v>0</v>
      </c>
      <c r="DF497" s="1">
        <f t="shared" si="635"/>
        <v>0</v>
      </c>
      <c r="DG497" s="1">
        <f t="shared" si="635"/>
        <v>0</v>
      </c>
      <c r="DH497" s="1">
        <f t="shared" si="635"/>
        <v>0</v>
      </c>
      <c r="DI497" s="1">
        <f t="shared" si="635"/>
        <v>0</v>
      </c>
      <c r="DJ497" s="1">
        <f t="shared" si="636"/>
        <v>0</v>
      </c>
      <c r="DK497" s="1">
        <f t="shared" si="636"/>
        <v>0</v>
      </c>
      <c r="DL497" s="1">
        <f t="shared" si="636"/>
        <v>0</v>
      </c>
      <c r="DM497" s="1">
        <f t="shared" si="636"/>
        <v>0</v>
      </c>
      <c r="DN497" s="1">
        <f t="shared" si="636"/>
        <v>0</v>
      </c>
      <c r="DO497" s="1">
        <f t="shared" si="636"/>
        <v>0</v>
      </c>
      <c r="DP497" s="25"/>
      <c r="DS497" s="26"/>
      <c r="DT497" s="26"/>
      <c r="DU497" s="142"/>
      <c r="DV497" s="26"/>
      <c r="DW497" s="48">
        <v>484</v>
      </c>
      <c r="DX497" s="26" t="str">
        <f>IFERROR(INDEX(AT$11:AT$2000,_xlfn.AGGREGATE(15,6,(ROW(AT$11:AT$2000)-ROW(AT$11)+1)/($AU$11:$AU$2000=$DY$8),ROWS(DX$11:DX497))),"")</f>
        <v/>
      </c>
      <c r="DY497" s="4" t="str">
        <f>IFERROR(INDEX(AU$11:AU$2000,_xlfn.AGGREGATE(15,6,(ROW(AU$11:AU$2000)-ROW(AU$11)+1)/($AU$11:$AU$2000=$DY$8),ROWS(DY$11:DY497))),"")</f>
        <v/>
      </c>
      <c r="DZ497" s="26" t="str">
        <f>IFERROR(INDEX(AV$11:AV$2000,_xlfn.AGGREGATE(15,6,(ROW(AV$11:AV$2000)-ROW(AV$11)+1)/($AU$11:$AU$2000=$DY$8),ROWS(DZ$11:DZ497))),"")</f>
        <v/>
      </c>
      <c r="EA497" s="26" t="str">
        <f>IFERROR(INDEX(AW$11:AW$2000,_xlfn.AGGREGATE(15,6,(ROW(AW$11:AW$2000)-ROW(AW$11)+1)/($AU$11:$AU$2000=$DY$8),ROWS(EA$11:EA497))),"")</f>
        <v/>
      </c>
      <c r="EB497" s="26" t="str">
        <f>IFERROR(INDEX(AX$11:AX$2000,_xlfn.AGGREGATE(15,6,(ROW(AX$11:AX$2000)-ROW(AX$11)+1)/($AU$11:$AU$2000=$DY$8),ROWS(EB$11:EB497))),"")</f>
        <v/>
      </c>
      <c r="EC497" s="26" t="str">
        <f>IFERROR(INDEX(AY$11:AY$2000,_xlfn.AGGREGATE(15,6,(ROW(AY$11:AY$2000)-ROW(AY$11)+1)/($AU$11:$AU$2000=$DY$8),ROWS(EC$11:EC497))),"")</f>
        <v/>
      </c>
      <c r="ED497" s="26" t="str">
        <f>IFERROR(INDEX(AZ$11:AZ$2000,_xlfn.AGGREGATE(15,6,(ROW(AZ$11:AZ$2000)-ROW(AZ$11)+1)/($AU$11:$AU$2000=$DY$8),ROWS(ED$11:ED497))),"")</f>
        <v/>
      </c>
      <c r="EE497" s="26" t="str">
        <f>IFERROR(INDEX(BA$11:BA$2000,_xlfn.AGGREGATE(15,6,(ROW(BA$11:BA$2000)-ROW(BA$11)+1)/($AU$11:$AU$2000=$DY$8),ROWS(EE$11:EE497))),"")</f>
        <v/>
      </c>
      <c r="EF497" s="26" t="str">
        <f>IFERROR(INDEX(BB$11:BB$2000,_xlfn.AGGREGATE(15,6,(ROW(BB$11:BB$2000)-ROW(BB$11)+1)/($AU$11:$AU$2000=$DY$8),ROWS(EF$11:EF497))),"")</f>
        <v/>
      </c>
      <c r="EG497" s="26" t="str">
        <f>IFERROR(INDEX(BC$11:BC$2000,_xlfn.AGGREGATE(15,6,(ROW(BC$11:BC$2000)-ROW(BC$11)+1)/($AU$11:$AU$2000=$DY$8),ROWS(EG$11:EG497))),"")</f>
        <v/>
      </c>
      <c r="EH497" s="26" t="str">
        <f>IFERROR(INDEX(BD$11:BD$2000,_xlfn.AGGREGATE(15,6,(ROW(BD$11:BD$2000)-ROW(BD$11)+1)/($AU$11:$AU$2000=$DY$8),ROWS(EH$11:EH497))),"")</f>
        <v/>
      </c>
      <c r="EI497" s="26" t="str">
        <f>IFERROR(INDEX(BE$11:BE$2000,_xlfn.AGGREGATE(15,6,(ROW(BE$11:BE$2000)-ROW(BE$11)+1)/($AU$11:$AU$2000=$DY$8),ROWS(EI$11:EI497))),"")</f>
        <v/>
      </c>
      <c r="EJ497" s="26" t="str">
        <f>IFERROR(INDEX(BF$11:BF$2000,_xlfn.AGGREGATE(15,6,(ROW(BF$11:BF$2000)-ROW(BF$11)+1)/($AU$11:$AU$2000=$DY$8),ROWS(EJ$11:EJ497))),"")</f>
        <v/>
      </c>
      <c r="EK497" s="26" t="str">
        <f>IFERROR(INDEX(BG$11:BG$2000,_xlfn.AGGREGATE(15,6,(ROW(BG$11:BG$2000)-ROW(BG$11)+1)/($AU$11:$AU$2000=$DY$8),ROWS(EK$11:EK497))),"")</f>
        <v/>
      </c>
      <c r="EL497" s="26" t="str">
        <f>IFERROR(INDEX(BH$11:BH$2000,_xlfn.AGGREGATE(15,6,(ROW(BH$11:BH$2000)-ROW(BH$11)+1)/($AU$11:$AU$2000=$DY$8),ROWS(EL$11:EL497))),"")</f>
        <v/>
      </c>
      <c r="EM497" s="26" t="str">
        <f>IFERROR(INDEX(BI$11:BI$2000,_xlfn.AGGREGATE(15,6,(ROW(BI$11:BI$2000)-ROW(BI$11)+1)/($AU$11:$AU$2000=$DY$8),ROWS(EM$11:EM497))),"")</f>
        <v/>
      </c>
      <c r="EN497" s="26" t="str">
        <f>IFERROR(INDEX(BJ$11:BJ$2000,_xlfn.AGGREGATE(15,6,(ROW(BJ$11:BJ$2000)-ROW(BJ$11)+1)/($AU$11:$AU$2000=$DY$8),ROWS(EN$11:EN497))),"")</f>
        <v/>
      </c>
      <c r="EO497" s="26" t="str">
        <f>IFERROR(INDEX(BK$11:BK$2000,_xlfn.AGGREGATE(15,6,(ROW(BK$11:BK$2000)-ROW(BK$11)+1)/($AU$11:$AU$2000=$DY$8),ROWS(EO$11:EO497))),"")</f>
        <v/>
      </c>
      <c r="EP497" s="26" t="str">
        <f>IFERROR(INDEX(BL$11:BL$2000,_xlfn.AGGREGATE(15,6,(ROW(BL$11:BL$2000)-ROW(BL$11)+1)/($AU$11:$AU$2000=$DY$8),ROWS(EP$11:EP497))),"")</f>
        <v/>
      </c>
      <c r="EQ497" s="26" t="str">
        <f>IFERROR(INDEX(BM$11:BM$2000,_xlfn.AGGREGATE(15,6,(ROW(BM$11:BM$2000)-ROW(BM$11)+1)/($AU$11:$AU$2000=$DY$8),ROWS(EQ$11:EQ497))),"")</f>
        <v/>
      </c>
      <c r="ER497" s="26" t="str">
        <f>IFERROR(INDEX(BN$11:BN$2000,_xlfn.AGGREGATE(15,6,(ROW(BN$11:BN$2000)-ROW(BN$11)+1)/($AU$11:$AU$2000=$DY$8),ROWS(ER$11:ER497))),"")</f>
        <v/>
      </c>
      <c r="ES497" s="26" t="str">
        <f>IFERROR(INDEX(BO$11:BO$2000,_xlfn.AGGREGATE(15,6,(ROW(BO$11:BO$2000)-ROW(BO$11)+1)/($AU$11:$AU$2000=$DY$8),ROWS(ES$11:ES497))),"")</f>
        <v/>
      </c>
      <c r="ET497" s="63" t="str">
        <f>IFERROR(INDEX(BP$11:BP$2000,_xlfn.AGGREGATE(15,6,(ROW(BP$11:BP$2000)-ROW(BP$11)+1)/($AU$11:$AU$2000=$DY$8),ROWS(ET$11:ET497))),"")</f>
        <v/>
      </c>
      <c r="EU497" s="25"/>
    </row>
    <row r="498" spans="14:151" x14ac:dyDescent="0.3">
      <c r="N498" s="2"/>
      <c r="O498" s="25"/>
      <c r="P498" s="25"/>
      <c r="Q498" s="25"/>
      <c r="R498" s="25"/>
      <c r="S498" s="25"/>
      <c r="T498" s="25"/>
      <c r="U498" s="25"/>
      <c r="V498" s="2"/>
      <c r="W498" s="2"/>
      <c r="X498" s="2"/>
      <c r="Y498" s="25"/>
      <c r="Z498" s="25"/>
      <c r="AA498" s="25"/>
      <c r="AB498" s="2"/>
      <c r="AC498" s="25"/>
      <c r="AD498" s="25"/>
      <c r="AE498" s="25"/>
      <c r="AF498" s="25"/>
      <c r="AG498" s="25"/>
      <c r="AH498" s="25"/>
      <c r="AI498" s="25"/>
      <c r="AJ498" s="25"/>
      <c r="AK498" s="25"/>
      <c r="AL498" s="25"/>
      <c r="AM498" s="25"/>
      <c r="AN498" s="25"/>
      <c r="AO498" s="25"/>
      <c r="AP498" s="25"/>
      <c r="AQ498" s="25"/>
      <c r="AR498" s="142"/>
      <c r="AS498">
        <v>5</v>
      </c>
      <c r="AT498" s="25" t="s">
        <v>122</v>
      </c>
      <c r="AU498" s="4" t="str">
        <f t="shared" si="620"/>
        <v>FAIL</v>
      </c>
      <c r="AV498" s="25">
        <v>3</v>
      </c>
      <c r="AW498" s="25">
        <v>2</v>
      </c>
      <c r="AX498" s="26">
        <v>2</v>
      </c>
      <c r="AY498" s="26">
        <v>2</v>
      </c>
      <c r="AZ498" s="26">
        <v>2</v>
      </c>
      <c r="BA498" s="26">
        <v>2</v>
      </c>
      <c r="BB498" s="26">
        <v>2</v>
      </c>
      <c r="BC498" s="26">
        <v>2</v>
      </c>
      <c r="BD498" s="25">
        <f t="shared" si="621"/>
        <v>241</v>
      </c>
      <c r="BE498" s="26">
        <f t="shared" si="637"/>
        <v>243</v>
      </c>
      <c r="BF498" s="25">
        <f t="shared" si="621"/>
        <v>251</v>
      </c>
      <c r="BG498" s="30">
        <f t="shared" si="638"/>
        <v>4</v>
      </c>
      <c r="BH498" s="25"/>
      <c r="BI498" s="138">
        <f t="shared" si="639"/>
        <v>251</v>
      </c>
      <c r="BJ498" s="138">
        <f t="shared" si="640"/>
        <v>494</v>
      </c>
      <c r="BK498" s="138">
        <f t="shared" si="641"/>
        <v>737</v>
      </c>
      <c r="BL498" s="138">
        <f t="shared" si="642"/>
        <v>980</v>
      </c>
      <c r="BM498" s="138">
        <f t="shared" si="643"/>
        <v>1223</v>
      </c>
      <c r="BN498" s="138">
        <f t="shared" si="644"/>
        <v>1466</v>
      </c>
      <c r="BO498" s="138">
        <f t="shared" si="645"/>
        <v>1709</v>
      </c>
      <c r="BP498" s="138">
        <f t="shared" si="646"/>
        <v>0</v>
      </c>
      <c r="BQ498" s="25"/>
      <c r="BR498" s="26" t="str">
        <f t="shared" si="647"/>
        <v>yes3</v>
      </c>
      <c r="BS498" s="26" t="str">
        <f t="shared" si="648"/>
        <v>Int</v>
      </c>
      <c r="BT498" s="25"/>
      <c r="BU498" s="25"/>
      <c r="BV498" s="1">
        <f t="shared" si="632"/>
        <v>0</v>
      </c>
      <c r="BW498" s="1">
        <f t="shared" si="632"/>
        <v>0</v>
      </c>
      <c r="BX498" s="1">
        <f t="shared" si="632"/>
        <v>0</v>
      </c>
      <c r="BY498" s="1">
        <f t="shared" si="632"/>
        <v>0</v>
      </c>
      <c r="BZ498" s="1">
        <f t="shared" si="632"/>
        <v>0</v>
      </c>
      <c r="CA498" s="1">
        <f t="shared" si="632"/>
        <v>0</v>
      </c>
      <c r="CB498" s="1">
        <f t="shared" si="632"/>
        <v>1</v>
      </c>
      <c r="CC498" s="1">
        <f t="shared" si="632"/>
        <v>0</v>
      </c>
      <c r="CD498" s="1">
        <f t="shared" si="632"/>
        <v>0</v>
      </c>
      <c r="CE498" s="1">
        <f t="shared" si="632"/>
        <v>0</v>
      </c>
      <c r="CF498" s="1">
        <f t="shared" si="633"/>
        <v>0</v>
      </c>
      <c r="CG498" s="1">
        <f t="shared" si="633"/>
        <v>0</v>
      </c>
      <c r="CH498" s="1">
        <f t="shared" si="633"/>
        <v>0</v>
      </c>
      <c r="CI498" s="1">
        <f t="shared" si="633"/>
        <v>0</v>
      </c>
      <c r="CJ498" s="1">
        <f t="shared" si="633"/>
        <v>0</v>
      </c>
      <c r="CK498" s="1">
        <f t="shared" si="633"/>
        <v>0</v>
      </c>
      <c r="CL498" s="1">
        <f t="shared" si="633"/>
        <v>0</v>
      </c>
      <c r="CM498" s="1">
        <f t="shared" si="633"/>
        <v>0</v>
      </c>
      <c r="CN498" s="1">
        <f t="shared" si="633"/>
        <v>0</v>
      </c>
      <c r="CO498" s="1">
        <f t="shared" si="633"/>
        <v>0</v>
      </c>
      <c r="CP498" s="1">
        <f t="shared" si="634"/>
        <v>0</v>
      </c>
      <c r="CQ498" s="1">
        <f t="shared" si="634"/>
        <v>0</v>
      </c>
      <c r="CR498" s="1">
        <f t="shared" si="634"/>
        <v>0</v>
      </c>
      <c r="CS498" s="1">
        <f t="shared" si="634"/>
        <v>0</v>
      </c>
      <c r="CT498" s="1">
        <f t="shared" si="634"/>
        <v>0</v>
      </c>
      <c r="CU498" s="1">
        <f t="shared" si="634"/>
        <v>0</v>
      </c>
      <c r="CV498" s="1">
        <f t="shared" si="634"/>
        <v>0</v>
      </c>
      <c r="CW498" s="1">
        <f t="shared" si="634"/>
        <v>0</v>
      </c>
      <c r="CX498" s="1">
        <f t="shared" si="634"/>
        <v>0</v>
      </c>
      <c r="CY498" s="1">
        <f t="shared" si="634"/>
        <v>0</v>
      </c>
      <c r="CZ498" s="1">
        <f t="shared" si="635"/>
        <v>0</v>
      </c>
      <c r="DA498" s="1">
        <f t="shared" si="635"/>
        <v>0</v>
      </c>
      <c r="DB498" s="1">
        <f t="shared" si="635"/>
        <v>0</v>
      </c>
      <c r="DC498" s="1">
        <f t="shared" si="635"/>
        <v>0</v>
      </c>
      <c r="DD498" s="1">
        <f t="shared" si="635"/>
        <v>0</v>
      </c>
      <c r="DE498" s="1">
        <f t="shared" si="635"/>
        <v>0</v>
      </c>
      <c r="DF498" s="1">
        <f t="shared" si="635"/>
        <v>0</v>
      </c>
      <c r="DG498" s="1">
        <f t="shared" si="635"/>
        <v>0</v>
      </c>
      <c r="DH498" s="1">
        <f t="shared" si="635"/>
        <v>0</v>
      </c>
      <c r="DI498" s="1">
        <f t="shared" si="635"/>
        <v>0</v>
      </c>
      <c r="DJ498" s="1">
        <f t="shared" si="636"/>
        <v>0</v>
      </c>
      <c r="DK498" s="1">
        <f t="shared" si="636"/>
        <v>0</v>
      </c>
      <c r="DL498" s="1">
        <f t="shared" si="636"/>
        <v>0</v>
      </c>
      <c r="DM498" s="1">
        <f t="shared" si="636"/>
        <v>0</v>
      </c>
      <c r="DN498" s="1">
        <f t="shared" si="636"/>
        <v>0</v>
      </c>
      <c r="DO498" s="1">
        <f t="shared" si="636"/>
        <v>0</v>
      </c>
      <c r="DP498" s="25"/>
      <c r="DS498" s="26"/>
      <c r="DT498" s="26"/>
      <c r="DU498" s="142"/>
      <c r="DV498" s="26"/>
      <c r="DW498" s="48">
        <v>485</v>
      </c>
      <c r="DX498" s="26" t="str">
        <f>IFERROR(INDEX(AT$11:AT$2000,_xlfn.AGGREGATE(15,6,(ROW(AT$11:AT$2000)-ROW(AT$11)+1)/($AU$11:$AU$2000=$DY$8),ROWS(DX$11:DX498))),"")</f>
        <v/>
      </c>
      <c r="DY498" s="4" t="str">
        <f>IFERROR(INDEX(AU$11:AU$2000,_xlfn.AGGREGATE(15,6,(ROW(AU$11:AU$2000)-ROW(AU$11)+1)/($AU$11:$AU$2000=$DY$8),ROWS(DY$11:DY498))),"")</f>
        <v/>
      </c>
      <c r="DZ498" s="26" t="str">
        <f>IFERROR(INDEX(AV$11:AV$2000,_xlfn.AGGREGATE(15,6,(ROW(AV$11:AV$2000)-ROW(AV$11)+1)/($AU$11:$AU$2000=$DY$8),ROWS(DZ$11:DZ498))),"")</f>
        <v/>
      </c>
      <c r="EA498" s="26" t="str">
        <f>IFERROR(INDEX(AW$11:AW$2000,_xlfn.AGGREGATE(15,6,(ROW(AW$11:AW$2000)-ROW(AW$11)+1)/($AU$11:$AU$2000=$DY$8),ROWS(EA$11:EA498))),"")</f>
        <v/>
      </c>
      <c r="EB498" s="26" t="str">
        <f>IFERROR(INDEX(AX$11:AX$2000,_xlfn.AGGREGATE(15,6,(ROW(AX$11:AX$2000)-ROW(AX$11)+1)/($AU$11:$AU$2000=$DY$8),ROWS(EB$11:EB498))),"")</f>
        <v/>
      </c>
      <c r="EC498" s="26" t="str">
        <f>IFERROR(INDEX(AY$11:AY$2000,_xlfn.AGGREGATE(15,6,(ROW(AY$11:AY$2000)-ROW(AY$11)+1)/($AU$11:$AU$2000=$DY$8),ROWS(EC$11:EC498))),"")</f>
        <v/>
      </c>
      <c r="ED498" s="26" t="str">
        <f>IFERROR(INDEX(AZ$11:AZ$2000,_xlfn.AGGREGATE(15,6,(ROW(AZ$11:AZ$2000)-ROW(AZ$11)+1)/($AU$11:$AU$2000=$DY$8),ROWS(ED$11:ED498))),"")</f>
        <v/>
      </c>
      <c r="EE498" s="26" t="str">
        <f>IFERROR(INDEX(BA$11:BA$2000,_xlfn.AGGREGATE(15,6,(ROW(BA$11:BA$2000)-ROW(BA$11)+1)/($AU$11:$AU$2000=$DY$8),ROWS(EE$11:EE498))),"")</f>
        <v/>
      </c>
      <c r="EF498" s="26" t="str">
        <f>IFERROR(INDEX(BB$11:BB$2000,_xlfn.AGGREGATE(15,6,(ROW(BB$11:BB$2000)-ROW(BB$11)+1)/($AU$11:$AU$2000=$DY$8),ROWS(EF$11:EF498))),"")</f>
        <v/>
      </c>
      <c r="EG498" s="26" t="str">
        <f>IFERROR(INDEX(BC$11:BC$2000,_xlfn.AGGREGATE(15,6,(ROW(BC$11:BC$2000)-ROW(BC$11)+1)/($AU$11:$AU$2000=$DY$8),ROWS(EG$11:EG498))),"")</f>
        <v/>
      </c>
      <c r="EH498" s="26" t="str">
        <f>IFERROR(INDEX(BD$11:BD$2000,_xlfn.AGGREGATE(15,6,(ROW(BD$11:BD$2000)-ROW(BD$11)+1)/($AU$11:$AU$2000=$DY$8),ROWS(EH$11:EH498))),"")</f>
        <v/>
      </c>
      <c r="EI498" s="26" t="str">
        <f>IFERROR(INDEX(BE$11:BE$2000,_xlfn.AGGREGATE(15,6,(ROW(BE$11:BE$2000)-ROW(BE$11)+1)/($AU$11:$AU$2000=$DY$8),ROWS(EI$11:EI498))),"")</f>
        <v/>
      </c>
      <c r="EJ498" s="26" t="str">
        <f>IFERROR(INDEX(BF$11:BF$2000,_xlfn.AGGREGATE(15,6,(ROW(BF$11:BF$2000)-ROW(BF$11)+1)/($AU$11:$AU$2000=$DY$8),ROWS(EJ$11:EJ498))),"")</f>
        <v/>
      </c>
      <c r="EK498" s="26" t="str">
        <f>IFERROR(INDEX(BG$11:BG$2000,_xlfn.AGGREGATE(15,6,(ROW(BG$11:BG$2000)-ROW(BG$11)+1)/($AU$11:$AU$2000=$DY$8),ROWS(EK$11:EK498))),"")</f>
        <v/>
      </c>
      <c r="EL498" s="26" t="str">
        <f>IFERROR(INDEX(BH$11:BH$2000,_xlfn.AGGREGATE(15,6,(ROW(BH$11:BH$2000)-ROW(BH$11)+1)/($AU$11:$AU$2000=$DY$8),ROWS(EL$11:EL498))),"")</f>
        <v/>
      </c>
      <c r="EM498" s="26" t="str">
        <f>IFERROR(INDEX(BI$11:BI$2000,_xlfn.AGGREGATE(15,6,(ROW(BI$11:BI$2000)-ROW(BI$11)+1)/($AU$11:$AU$2000=$DY$8),ROWS(EM$11:EM498))),"")</f>
        <v/>
      </c>
      <c r="EN498" s="26" t="str">
        <f>IFERROR(INDEX(BJ$11:BJ$2000,_xlfn.AGGREGATE(15,6,(ROW(BJ$11:BJ$2000)-ROW(BJ$11)+1)/($AU$11:$AU$2000=$DY$8),ROWS(EN$11:EN498))),"")</f>
        <v/>
      </c>
      <c r="EO498" s="26" t="str">
        <f>IFERROR(INDEX(BK$11:BK$2000,_xlfn.AGGREGATE(15,6,(ROW(BK$11:BK$2000)-ROW(BK$11)+1)/($AU$11:$AU$2000=$DY$8),ROWS(EO$11:EO498))),"")</f>
        <v/>
      </c>
      <c r="EP498" s="26" t="str">
        <f>IFERROR(INDEX(BL$11:BL$2000,_xlfn.AGGREGATE(15,6,(ROW(BL$11:BL$2000)-ROW(BL$11)+1)/($AU$11:$AU$2000=$DY$8),ROWS(EP$11:EP498))),"")</f>
        <v/>
      </c>
      <c r="EQ498" s="26" t="str">
        <f>IFERROR(INDEX(BM$11:BM$2000,_xlfn.AGGREGATE(15,6,(ROW(BM$11:BM$2000)-ROW(BM$11)+1)/($AU$11:$AU$2000=$DY$8),ROWS(EQ$11:EQ498))),"")</f>
        <v/>
      </c>
      <c r="ER498" s="26" t="str">
        <f>IFERROR(INDEX(BN$11:BN$2000,_xlfn.AGGREGATE(15,6,(ROW(BN$11:BN$2000)-ROW(BN$11)+1)/($AU$11:$AU$2000=$DY$8),ROWS(ER$11:ER498))),"")</f>
        <v/>
      </c>
      <c r="ES498" s="26" t="str">
        <f>IFERROR(INDEX(BO$11:BO$2000,_xlfn.AGGREGATE(15,6,(ROW(BO$11:BO$2000)-ROW(BO$11)+1)/($AU$11:$AU$2000=$DY$8),ROWS(ES$11:ES498))),"")</f>
        <v/>
      </c>
      <c r="ET498" s="63" t="str">
        <f>IFERROR(INDEX(BP$11:BP$2000,_xlfn.AGGREGATE(15,6,(ROW(BP$11:BP$2000)-ROW(BP$11)+1)/($AU$11:$AU$2000=$DY$8),ROWS(ET$11:ET498))),"")</f>
        <v/>
      </c>
      <c r="EU498" s="25"/>
    </row>
    <row r="499" spans="14:151" x14ac:dyDescent="0.3">
      <c r="N499" s="2"/>
      <c r="O499" s="25"/>
      <c r="P499" s="25"/>
      <c r="Q499" s="25"/>
      <c r="R499" s="25"/>
      <c r="S499" s="25"/>
      <c r="T499" s="25"/>
      <c r="U499" s="25"/>
      <c r="V499" s="2"/>
      <c r="W499" s="2"/>
      <c r="X499" s="2"/>
      <c r="Y499" s="25"/>
      <c r="Z499" s="25"/>
      <c r="AA499" s="25"/>
      <c r="AB499" s="2"/>
      <c r="AC499" s="25"/>
      <c r="AD499" s="25"/>
      <c r="AE499" s="25"/>
      <c r="AF499" s="25"/>
      <c r="AG499" s="25"/>
      <c r="AH499" s="25"/>
      <c r="AI499" s="25"/>
      <c r="AJ499" s="25"/>
      <c r="AK499" s="25"/>
      <c r="AL499" s="25"/>
      <c r="AM499" s="25"/>
      <c r="AN499" s="25"/>
      <c r="AO499" s="25"/>
      <c r="AP499" s="25"/>
      <c r="AQ499" s="25"/>
      <c r="AR499" s="142"/>
      <c r="AS499">
        <v>6</v>
      </c>
      <c r="AT499" s="25" t="s">
        <v>122</v>
      </c>
      <c r="AU499" s="4" t="str">
        <f t="shared" si="620"/>
        <v>FAIL</v>
      </c>
      <c r="AV499" s="25">
        <v>3</v>
      </c>
      <c r="AW499" s="25">
        <v>2</v>
      </c>
      <c r="AX499" s="26">
        <v>2</v>
      </c>
      <c r="AY499" s="26">
        <v>2</v>
      </c>
      <c r="AZ499" s="26">
        <v>2</v>
      </c>
      <c r="BA499" s="26">
        <v>2</v>
      </c>
      <c r="BB499" s="26">
        <v>2</v>
      </c>
      <c r="BC499" s="26">
        <v>2</v>
      </c>
      <c r="BD499" s="25">
        <f t="shared" si="621"/>
        <v>240</v>
      </c>
      <c r="BE499" s="26">
        <f t="shared" si="637"/>
        <v>243</v>
      </c>
      <c r="BF499" s="25">
        <f t="shared" si="621"/>
        <v>252</v>
      </c>
      <c r="BG499" s="30">
        <f t="shared" si="638"/>
        <v>4.5</v>
      </c>
      <c r="BH499" s="25"/>
      <c r="BI499" s="138">
        <f t="shared" si="639"/>
        <v>252</v>
      </c>
      <c r="BJ499" s="138">
        <f t="shared" si="640"/>
        <v>495</v>
      </c>
      <c r="BK499" s="138">
        <f t="shared" si="641"/>
        <v>738</v>
      </c>
      <c r="BL499" s="138">
        <f t="shared" si="642"/>
        <v>981</v>
      </c>
      <c r="BM499" s="138">
        <f t="shared" si="643"/>
        <v>1224</v>
      </c>
      <c r="BN499" s="138">
        <f t="shared" si="644"/>
        <v>1467</v>
      </c>
      <c r="BO499" s="138">
        <f t="shared" si="645"/>
        <v>1710</v>
      </c>
      <c r="BP499" s="138">
        <f t="shared" si="646"/>
        <v>0</v>
      </c>
      <c r="BQ499" s="25"/>
      <c r="BR499" s="26" t="str">
        <f t="shared" si="647"/>
        <v>yes3</v>
      </c>
      <c r="BS499" s="26" t="str">
        <f t="shared" si="648"/>
        <v>Int</v>
      </c>
      <c r="BT499" s="25"/>
      <c r="BU499" s="25"/>
      <c r="BV499" s="1">
        <f t="shared" si="632"/>
        <v>0</v>
      </c>
      <c r="BW499" s="1">
        <f t="shared" si="632"/>
        <v>0</v>
      </c>
      <c r="BX499" s="1">
        <f t="shared" si="632"/>
        <v>0</v>
      </c>
      <c r="BY499" s="1">
        <f t="shared" si="632"/>
        <v>0</v>
      </c>
      <c r="BZ499" s="1">
        <f t="shared" si="632"/>
        <v>0</v>
      </c>
      <c r="CA499" s="1">
        <f t="shared" si="632"/>
        <v>0</v>
      </c>
      <c r="CB499" s="1">
        <f t="shared" si="632"/>
        <v>1</v>
      </c>
      <c r="CC499" s="1">
        <f t="shared" si="632"/>
        <v>0</v>
      </c>
      <c r="CD499" s="1">
        <f t="shared" si="632"/>
        <v>0</v>
      </c>
      <c r="CE499" s="1">
        <f t="shared" si="632"/>
        <v>0</v>
      </c>
      <c r="CF499" s="1">
        <f t="shared" si="633"/>
        <v>0</v>
      </c>
      <c r="CG499" s="1">
        <f t="shared" si="633"/>
        <v>0</v>
      </c>
      <c r="CH499" s="1">
        <f t="shared" si="633"/>
        <v>0</v>
      </c>
      <c r="CI499" s="1">
        <f t="shared" si="633"/>
        <v>0</v>
      </c>
      <c r="CJ499" s="1">
        <f t="shared" si="633"/>
        <v>0</v>
      </c>
      <c r="CK499" s="1">
        <f t="shared" si="633"/>
        <v>0</v>
      </c>
      <c r="CL499" s="1">
        <f t="shared" si="633"/>
        <v>0</v>
      </c>
      <c r="CM499" s="1">
        <f t="shared" si="633"/>
        <v>0</v>
      </c>
      <c r="CN499" s="1">
        <f t="shared" si="633"/>
        <v>0</v>
      </c>
      <c r="CO499" s="1">
        <f t="shared" si="633"/>
        <v>0</v>
      </c>
      <c r="CP499" s="1">
        <f t="shared" si="634"/>
        <v>0</v>
      </c>
      <c r="CQ499" s="1">
        <f t="shared" si="634"/>
        <v>0</v>
      </c>
      <c r="CR499" s="1">
        <f t="shared" si="634"/>
        <v>0</v>
      </c>
      <c r="CS499" s="1">
        <f t="shared" si="634"/>
        <v>0</v>
      </c>
      <c r="CT499" s="1">
        <f t="shared" si="634"/>
        <v>0</v>
      </c>
      <c r="CU499" s="1">
        <f t="shared" si="634"/>
        <v>0</v>
      </c>
      <c r="CV499" s="1">
        <f t="shared" si="634"/>
        <v>0</v>
      </c>
      <c r="CW499" s="1">
        <f t="shared" si="634"/>
        <v>0</v>
      </c>
      <c r="CX499" s="1">
        <f t="shared" si="634"/>
        <v>0</v>
      </c>
      <c r="CY499" s="1">
        <f t="shared" si="634"/>
        <v>0</v>
      </c>
      <c r="CZ499" s="1">
        <f t="shared" si="635"/>
        <v>0</v>
      </c>
      <c r="DA499" s="1">
        <f t="shared" si="635"/>
        <v>0</v>
      </c>
      <c r="DB499" s="1">
        <f t="shared" si="635"/>
        <v>0</v>
      </c>
      <c r="DC499" s="1">
        <f t="shared" si="635"/>
        <v>0</v>
      </c>
      <c r="DD499" s="1">
        <f t="shared" si="635"/>
        <v>0</v>
      </c>
      <c r="DE499" s="1">
        <f t="shared" si="635"/>
        <v>0</v>
      </c>
      <c r="DF499" s="1">
        <f t="shared" si="635"/>
        <v>0</v>
      </c>
      <c r="DG499" s="1">
        <f t="shared" si="635"/>
        <v>0</v>
      </c>
      <c r="DH499" s="1">
        <f t="shared" si="635"/>
        <v>0</v>
      </c>
      <c r="DI499" s="1">
        <f t="shared" si="635"/>
        <v>0</v>
      </c>
      <c r="DJ499" s="1">
        <f t="shared" si="636"/>
        <v>0</v>
      </c>
      <c r="DK499" s="1">
        <f t="shared" si="636"/>
        <v>0</v>
      </c>
      <c r="DL499" s="1">
        <f t="shared" si="636"/>
        <v>0</v>
      </c>
      <c r="DM499" s="1">
        <f t="shared" si="636"/>
        <v>0</v>
      </c>
      <c r="DN499" s="1">
        <f t="shared" si="636"/>
        <v>0</v>
      </c>
      <c r="DO499" s="1">
        <f t="shared" si="636"/>
        <v>0</v>
      </c>
      <c r="DP499" s="25"/>
      <c r="DS499" s="26"/>
      <c r="DT499" s="26"/>
      <c r="DU499" s="142"/>
      <c r="DV499" s="26"/>
      <c r="DW499" s="48">
        <v>486</v>
      </c>
      <c r="DX499" s="26" t="str">
        <f>IFERROR(INDEX(AT$11:AT$2000,_xlfn.AGGREGATE(15,6,(ROW(AT$11:AT$2000)-ROW(AT$11)+1)/($AU$11:$AU$2000=$DY$8),ROWS(DX$11:DX499))),"")</f>
        <v/>
      </c>
      <c r="DY499" s="4" t="str">
        <f>IFERROR(INDEX(AU$11:AU$2000,_xlfn.AGGREGATE(15,6,(ROW(AU$11:AU$2000)-ROW(AU$11)+1)/($AU$11:$AU$2000=$DY$8),ROWS(DY$11:DY499))),"")</f>
        <v/>
      </c>
      <c r="DZ499" s="26" t="str">
        <f>IFERROR(INDEX(AV$11:AV$2000,_xlfn.AGGREGATE(15,6,(ROW(AV$11:AV$2000)-ROW(AV$11)+1)/($AU$11:$AU$2000=$DY$8),ROWS(DZ$11:DZ499))),"")</f>
        <v/>
      </c>
      <c r="EA499" s="26" t="str">
        <f>IFERROR(INDEX(AW$11:AW$2000,_xlfn.AGGREGATE(15,6,(ROW(AW$11:AW$2000)-ROW(AW$11)+1)/($AU$11:$AU$2000=$DY$8),ROWS(EA$11:EA499))),"")</f>
        <v/>
      </c>
      <c r="EB499" s="26" t="str">
        <f>IFERROR(INDEX(AX$11:AX$2000,_xlfn.AGGREGATE(15,6,(ROW(AX$11:AX$2000)-ROW(AX$11)+1)/($AU$11:$AU$2000=$DY$8),ROWS(EB$11:EB499))),"")</f>
        <v/>
      </c>
      <c r="EC499" s="26" t="str">
        <f>IFERROR(INDEX(AY$11:AY$2000,_xlfn.AGGREGATE(15,6,(ROW(AY$11:AY$2000)-ROW(AY$11)+1)/($AU$11:$AU$2000=$DY$8),ROWS(EC$11:EC499))),"")</f>
        <v/>
      </c>
      <c r="ED499" s="26" t="str">
        <f>IFERROR(INDEX(AZ$11:AZ$2000,_xlfn.AGGREGATE(15,6,(ROW(AZ$11:AZ$2000)-ROW(AZ$11)+1)/($AU$11:$AU$2000=$DY$8),ROWS(ED$11:ED499))),"")</f>
        <v/>
      </c>
      <c r="EE499" s="26" t="str">
        <f>IFERROR(INDEX(BA$11:BA$2000,_xlfn.AGGREGATE(15,6,(ROW(BA$11:BA$2000)-ROW(BA$11)+1)/($AU$11:$AU$2000=$DY$8),ROWS(EE$11:EE499))),"")</f>
        <v/>
      </c>
      <c r="EF499" s="26" t="str">
        <f>IFERROR(INDEX(BB$11:BB$2000,_xlfn.AGGREGATE(15,6,(ROW(BB$11:BB$2000)-ROW(BB$11)+1)/($AU$11:$AU$2000=$DY$8),ROWS(EF$11:EF499))),"")</f>
        <v/>
      </c>
      <c r="EG499" s="26" t="str">
        <f>IFERROR(INDEX(BC$11:BC$2000,_xlfn.AGGREGATE(15,6,(ROW(BC$11:BC$2000)-ROW(BC$11)+1)/($AU$11:$AU$2000=$DY$8),ROWS(EG$11:EG499))),"")</f>
        <v/>
      </c>
      <c r="EH499" s="26" t="str">
        <f>IFERROR(INDEX(BD$11:BD$2000,_xlfn.AGGREGATE(15,6,(ROW(BD$11:BD$2000)-ROW(BD$11)+1)/($AU$11:$AU$2000=$DY$8),ROWS(EH$11:EH499))),"")</f>
        <v/>
      </c>
      <c r="EI499" s="26" t="str">
        <f>IFERROR(INDEX(BE$11:BE$2000,_xlfn.AGGREGATE(15,6,(ROW(BE$11:BE$2000)-ROW(BE$11)+1)/($AU$11:$AU$2000=$DY$8),ROWS(EI$11:EI499))),"")</f>
        <v/>
      </c>
      <c r="EJ499" s="26" t="str">
        <f>IFERROR(INDEX(BF$11:BF$2000,_xlfn.AGGREGATE(15,6,(ROW(BF$11:BF$2000)-ROW(BF$11)+1)/($AU$11:$AU$2000=$DY$8),ROWS(EJ$11:EJ499))),"")</f>
        <v/>
      </c>
      <c r="EK499" s="26" t="str">
        <f>IFERROR(INDEX(BG$11:BG$2000,_xlfn.AGGREGATE(15,6,(ROW(BG$11:BG$2000)-ROW(BG$11)+1)/($AU$11:$AU$2000=$DY$8),ROWS(EK$11:EK499))),"")</f>
        <v/>
      </c>
      <c r="EL499" s="26" t="str">
        <f>IFERROR(INDEX(BH$11:BH$2000,_xlfn.AGGREGATE(15,6,(ROW(BH$11:BH$2000)-ROW(BH$11)+1)/($AU$11:$AU$2000=$DY$8),ROWS(EL$11:EL499))),"")</f>
        <v/>
      </c>
      <c r="EM499" s="26" t="str">
        <f>IFERROR(INDEX(BI$11:BI$2000,_xlfn.AGGREGATE(15,6,(ROW(BI$11:BI$2000)-ROW(BI$11)+1)/($AU$11:$AU$2000=$DY$8),ROWS(EM$11:EM499))),"")</f>
        <v/>
      </c>
      <c r="EN499" s="26" t="str">
        <f>IFERROR(INDEX(BJ$11:BJ$2000,_xlfn.AGGREGATE(15,6,(ROW(BJ$11:BJ$2000)-ROW(BJ$11)+1)/($AU$11:$AU$2000=$DY$8),ROWS(EN$11:EN499))),"")</f>
        <v/>
      </c>
      <c r="EO499" s="26" t="str">
        <f>IFERROR(INDEX(BK$11:BK$2000,_xlfn.AGGREGATE(15,6,(ROW(BK$11:BK$2000)-ROW(BK$11)+1)/($AU$11:$AU$2000=$DY$8),ROWS(EO$11:EO499))),"")</f>
        <v/>
      </c>
      <c r="EP499" s="26" t="str">
        <f>IFERROR(INDEX(BL$11:BL$2000,_xlfn.AGGREGATE(15,6,(ROW(BL$11:BL$2000)-ROW(BL$11)+1)/($AU$11:$AU$2000=$DY$8),ROWS(EP$11:EP499))),"")</f>
        <v/>
      </c>
      <c r="EQ499" s="26" t="str">
        <f>IFERROR(INDEX(BM$11:BM$2000,_xlfn.AGGREGATE(15,6,(ROW(BM$11:BM$2000)-ROW(BM$11)+1)/($AU$11:$AU$2000=$DY$8),ROWS(EQ$11:EQ499))),"")</f>
        <v/>
      </c>
      <c r="ER499" s="26" t="str">
        <f>IFERROR(INDEX(BN$11:BN$2000,_xlfn.AGGREGATE(15,6,(ROW(BN$11:BN$2000)-ROW(BN$11)+1)/($AU$11:$AU$2000=$DY$8),ROWS(ER$11:ER499))),"")</f>
        <v/>
      </c>
      <c r="ES499" s="26" t="str">
        <f>IFERROR(INDEX(BO$11:BO$2000,_xlfn.AGGREGATE(15,6,(ROW(BO$11:BO$2000)-ROW(BO$11)+1)/($AU$11:$AU$2000=$DY$8),ROWS(ES$11:ES499))),"")</f>
        <v/>
      </c>
      <c r="ET499" s="63" t="str">
        <f>IFERROR(INDEX(BP$11:BP$2000,_xlfn.AGGREGATE(15,6,(ROW(BP$11:BP$2000)-ROW(BP$11)+1)/($AU$11:$AU$2000=$DY$8),ROWS(ET$11:ET499))),"")</f>
        <v/>
      </c>
      <c r="EU499" s="25"/>
    </row>
    <row r="500" spans="14:151" x14ac:dyDescent="0.3">
      <c r="N500" s="2"/>
      <c r="O500" s="25"/>
      <c r="P500" s="25"/>
      <c r="Q500" s="25"/>
      <c r="R500" s="25"/>
      <c r="S500" s="25"/>
      <c r="T500" s="25"/>
      <c r="U500" s="25"/>
      <c r="V500" s="2"/>
      <c r="W500" s="2"/>
      <c r="X500" s="2"/>
      <c r="Y500" s="25"/>
      <c r="Z500" s="25"/>
      <c r="AA500" s="25"/>
      <c r="AB500" s="2"/>
      <c r="AC500" s="25"/>
      <c r="AD500" s="25"/>
      <c r="AE500" s="25"/>
      <c r="AF500" s="25"/>
      <c r="AG500" s="25"/>
      <c r="AH500" s="25"/>
      <c r="AI500" s="25"/>
      <c r="AJ500" s="25"/>
      <c r="AK500" s="25"/>
      <c r="AL500" s="25"/>
      <c r="AM500" s="25"/>
      <c r="AN500" s="25"/>
      <c r="AO500" s="25"/>
      <c r="AP500" s="25"/>
      <c r="AQ500" s="25"/>
      <c r="AR500" s="142"/>
      <c r="AS500">
        <v>7</v>
      </c>
      <c r="AT500" s="25" t="s">
        <v>122</v>
      </c>
      <c r="AU500" s="4" t="str">
        <f t="shared" si="620"/>
        <v>FAIL</v>
      </c>
      <c r="AV500" s="25">
        <v>3</v>
      </c>
      <c r="AW500" s="25">
        <v>2</v>
      </c>
      <c r="AX500" s="26">
        <v>2</v>
      </c>
      <c r="AY500" s="26">
        <v>2</v>
      </c>
      <c r="AZ500" s="26">
        <v>2</v>
      </c>
      <c r="BA500" s="26">
        <v>2</v>
      </c>
      <c r="BB500" s="26">
        <v>2</v>
      </c>
      <c r="BC500" s="26">
        <v>2</v>
      </c>
      <c r="BD500" s="25">
        <f t="shared" si="621"/>
        <v>239</v>
      </c>
      <c r="BE500" s="26">
        <f t="shared" si="637"/>
        <v>243</v>
      </c>
      <c r="BF500" s="25">
        <f t="shared" si="621"/>
        <v>253</v>
      </c>
      <c r="BG500" s="30">
        <f t="shared" si="638"/>
        <v>5</v>
      </c>
      <c r="BH500" s="25"/>
      <c r="BI500" s="138">
        <f t="shared" si="639"/>
        <v>253</v>
      </c>
      <c r="BJ500" s="138">
        <f t="shared" si="640"/>
        <v>496</v>
      </c>
      <c r="BK500" s="138">
        <f t="shared" si="641"/>
        <v>739</v>
      </c>
      <c r="BL500" s="138">
        <f t="shared" si="642"/>
        <v>982</v>
      </c>
      <c r="BM500" s="138">
        <f t="shared" si="643"/>
        <v>1225</v>
      </c>
      <c r="BN500" s="138">
        <f t="shared" si="644"/>
        <v>1468</v>
      </c>
      <c r="BO500" s="138">
        <f t="shared" si="645"/>
        <v>1711</v>
      </c>
      <c r="BP500" s="138">
        <f t="shared" si="646"/>
        <v>0</v>
      </c>
      <c r="BQ500" s="25"/>
      <c r="BR500" s="26" t="str">
        <f t="shared" si="647"/>
        <v>yes3</v>
      </c>
      <c r="BS500" s="26" t="str">
        <f t="shared" si="648"/>
        <v>Int</v>
      </c>
      <c r="BT500" s="25"/>
      <c r="BU500" s="25"/>
      <c r="BV500" s="1">
        <f t="shared" si="632"/>
        <v>0</v>
      </c>
      <c r="BW500" s="1">
        <f t="shared" si="632"/>
        <v>0</v>
      </c>
      <c r="BX500" s="1">
        <f t="shared" si="632"/>
        <v>0</v>
      </c>
      <c r="BY500" s="1">
        <f t="shared" si="632"/>
        <v>0</v>
      </c>
      <c r="BZ500" s="1">
        <f t="shared" si="632"/>
        <v>0</v>
      </c>
      <c r="CA500" s="1">
        <f t="shared" si="632"/>
        <v>0</v>
      </c>
      <c r="CB500" s="1">
        <f t="shared" si="632"/>
        <v>1</v>
      </c>
      <c r="CC500" s="1">
        <f t="shared" si="632"/>
        <v>0</v>
      </c>
      <c r="CD500" s="1">
        <f t="shared" si="632"/>
        <v>0</v>
      </c>
      <c r="CE500" s="1">
        <f t="shared" si="632"/>
        <v>0</v>
      </c>
      <c r="CF500" s="1">
        <f t="shared" si="633"/>
        <v>0</v>
      </c>
      <c r="CG500" s="1">
        <f t="shared" si="633"/>
        <v>0</v>
      </c>
      <c r="CH500" s="1">
        <f t="shared" si="633"/>
        <v>0</v>
      </c>
      <c r="CI500" s="1">
        <f t="shared" si="633"/>
        <v>0</v>
      </c>
      <c r="CJ500" s="1">
        <f t="shared" si="633"/>
        <v>0</v>
      </c>
      <c r="CK500" s="1">
        <f t="shared" si="633"/>
        <v>0</v>
      </c>
      <c r="CL500" s="1">
        <f t="shared" si="633"/>
        <v>0</v>
      </c>
      <c r="CM500" s="1">
        <f t="shared" si="633"/>
        <v>0</v>
      </c>
      <c r="CN500" s="1">
        <f t="shared" si="633"/>
        <v>0</v>
      </c>
      <c r="CO500" s="1">
        <f t="shared" si="633"/>
        <v>0</v>
      </c>
      <c r="CP500" s="1">
        <f t="shared" si="634"/>
        <v>0</v>
      </c>
      <c r="CQ500" s="1">
        <f t="shared" si="634"/>
        <v>0</v>
      </c>
      <c r="CR500" s="1">
        <f t="shared" si="634"/>
        <v>0</v>
      </c>
      <c r="CS500" s="1">
        <f t="shared" si="634"/>
        <v>0</v>
      </c>
      <c r="CT500" s="1">
        <f t="shared" si="634"/>
        <v>0</v>
      </c>
      <c r="CU500" s="1">
        <f t="shared" si="634"/>
        <v>0</v>
      </c>
      <c r="CV500" s="1">
        <f t="shared" si="634"/>
        <v>0</v>
      </c>
      <c r="CW500" s="1">
        <f t="shared" si="634"/>
        <v>0</v>
      </c>
      <c r="CX500" s="1">
        <f t="shared" si="634"/>
        <v>0</v>
      </c>
      <c r="CY500" s="1">
        <f t="shared" si="634"/>
        <v>0</v>
      </c>
      <c r="CZ500" s="1">
        <f t="shared" si="635"/>
        <v>0</v>
      </c>
      <c r="DA500" s="1">
        <f t="shared" si="635"/>
        <v>0</v>
      </c>
      <c r="DB500" s="1">
        <f t="shared" si="635"/>
        <v>0</v>
      </c>
      <c r="DC500" s="1">
        <f t="shared" si="635"/>
        <v>0</v>
      </c>
      <c r="DD500" s="1">
        <f t="shared" si="635"/>
        <v>0</v>
      </c>
      <c r="DE500" s="1">
        <f t="shared" si="635"/>
        <v>0</v>
      </c>
      <c r="DF500" s="1">
        <f t="shared" si="635"/>
        <v>0</v>
      </c>
      <c r="DG500" s="1">
        <f t="shared" si="635"/>
        <v>0</v>
      </c>
      <c r="DH500" s="1">
        <f t="shared" si="635"/>
        <v>0</v>
      </c>
      <c r="DI500" s="1">
        <f t="shared" si="635"/>
        <v>0</v>
      </c>
      <c r="DJ500" s="1">
        <f t="shared" si="636"/>
        <v>0</v>
      </c>
      <c r="DK500" s="1">
        <f t="shared" si="636"/>
        <v>0</v>
      </c>
      <c r="DL500" s="1">
        <f t="shared" si="636"/>
        <v>0</v>
      </c>
      <c r="DM500" s="1">
        <f t="shared" si="636"/>
        <v>0</v>
      </c>
      <c r="DN500" s="1">
        <f t="shared" si="636"/>
        <v>0</v>
      </c>
      <c r="DO500" s="1">
        <f t="shared" si="636"/>
        <v>0</v>
      </c>
      <c r="DP500" s="25"/>
      <c r="DS500" s="26"/>
      <c r="DT500" s="26"/>
      <c r="DU500" s="142"/>
      <c r="DV500" s="26"/>
      <c r="DW500" s="48">
        <v>487</v>
      </c>
      <c r="DX500" s="26" t="str">
        <f>IFERROR(INDEX(AT$11:AT$2000,_xlfn.AGGREGATE(15,6,(ROW(AT$11:AT$2000)-ROW(AT$11)+1)/($AU$11:$AU$2000=$DY$8),ROWS(DX$11:DX500))),"")</f>
        <v/>
      </c>
      <c r="DY500" s="4" t="str">
        <f>IFERROR(INDEX(AU$11:AU$2000,_xlfn.AGGREGATE(15,6,(ROW(AU$11:AU$2000)-ROW(AU$11)+1)/($AU$11:$AU$2000=$DY$8),ROWS(DY$11:DY500))),"")</f>
        <v/>
      </c>
      <c r="DZ500" s="26" t="str">
        <f>IFERROR(INDEX(AV$11:AV$2000,_xlfn.AGGREGATE(15,6,(ROW(AV$11:AV$2000)-ROW(AV$11)+1)/($AU$11:$AU$2000=$DY$8),ROWS(DZ$11:DZ500))),"")</f>
        <v/>
      </c>
      <c r="EA500" s="26" t="str">
        <f>IFERROR(INDEX(AW$11:AW$2000,_xlfn.AGGREGATE(15,6,(ROW(AW$11:AW$2000)-ROW(AW$11)+1)/($AU$11:$AU$2000=$DY$8),ROWS(EA$11:EA500))),"")</f>
        <v/>
      </c>
      <c r="EB500" s="26" t="str">
        <f>IFERROR(INDEX(AX$11:AX$2000,_xlfn.AGGREGATE(15,6,(ROW(AX$11:AX$2000)-ROW(AX$11)+1)/($AU$11:$AU$2000=$DY$8),ROWS(EB$11:EB500))),"")</f>
        <v/>
      </c>
      <c r="EC500" s="26" t="str">
        <f>IFERROR(INDEX(AY$11:AY$2000,_xlfn.AGGREGATE(15,6,(ROW(AY$11:AY$2000)-ROW(AY$11)+1)/($AU$11:$AU$2000=$DY$8),ROWS(EC$11:EC500))),"")</f>
        <v/>
      </c>
      <c r="ED500" s="26" t="str">
        <f>IFERROR(INDEX(AZ$11:AZ$2000,_xlfn.AGGREGATE(15,6,(ROW(AZ$11:AZ$2000)-ROW(AZ$11)+1)/($AU$11:$AU$2000=$DY$8),ROWS(ED$11:ED500))),"")</f>
        <v/>
      </c>
      <c r="EE500" s="26" t="str">
        <f>IFERROR(INDEX(BA$11:BA$2000,_xlfn.AGGREGATE(15,6,(ROW(BA$11:BA$2000)-ROW(BA$11)+1)/($AU$11:$AU$2000=$DY$8),ROWS(EE$11:EE500))),"")</f>
        <v/>
      </c>
      <c r="EF500" s="26" t="str">
        <f>IFERROR(INDEX(BB$11:BB$2000,_xlfn.AGGREGATE(15,6,(ROW(BB$11:BB$2000)-ROW(BB$11)+1)/($AU$11:$AU$2000=$DY$8),ROWS(EF$11:EF500))),"")</f>
        <v/>
      </c>
      <c r="EG500" s="26" t="str">
        <f>IFERROR(INDEX(BC$11:BC$2000,_xlfn.AGGREGATE(15,6,(ROW(BC$11:BC$2000)-ROW(BC$11)+1)/($AU$11:$AU$2000=$DY$8),ROWS(EG$11:EG500))),"")</f>
        <v/>
      </c>
      <c r="EH500" s="26" t="str">
        <f>IFERROR(INDEX(BD$11:BD$2000,_xlfn.AGGREGATE(15,6,(ROW(BD$11:BD$2000)-ROW(BD$11)+1)/($AU$11:$AU$2000=$DY$8),ROWS(EH$11:EH500))),"")</f>
        <v/>
      </c>
      <c r="EI500" s="26" t="str">
        <f>IFERROR(INDEX(BE$11:BE$2000,_xlfn.AGGREGATE(15,6,(ROW(BE$11:BE$2000)-ROW(BE$11)+1)/($AU$11:$AU$2000=$DY$8),ROWS(EI$11:EI500))),"")</f>
        <v/>
      </c>
      <c r="EJ500" s="26" t="str">
        <f>IFERROR(INDEX(BF$11:BF$2000,_xlfn.AGGREGATE(15,6,(ROW(BF$11:BF$2000)-ROW(BF$11)+1)/($AU$11:$AU$2000=$DY$8),ROWS(EJ$11:EJ500))),"")</f>
        <v/>
      </c>
      <c r="EK500" s="26" t="str">
        <f>IFERROR(INDEX(BG$11:BG$2000,_xlfn.AGGREGATE(15,6,(ROW(BG$11:BG$2000)-ROW(BG$11)+1)/($AU$11:$AU$2000=$DY$8),ROWS(EK$11:EK500))),"")</f>
        <v/>
      </c>
      <c r="EL500" s="26" t="str">
        <f>IFERROR(INDEX(BH$11:BH$2000,_xlfn.AGGREGATE(15,6,(ROW(BH$11:BH$2000)-ROW(BH$11)+1)/($AU$11:$AU$2000=$DY$8),ROWS(EL$11:EL500))),"")</f>
        <v/>
      </c>
      <c r="EM500" s="26" t="str">
        <f>IFERROR(INDEX(BI$11:BI$2000,_xlfn.AGGREGATE(15,6,(ROW(BI$11:BI$2000)-ROW(BI$11)+1)/($AU$11:$AU$2000=$DY$8),ROWS(EM$11:EM500))),"")</f>
        <v/>
      </c>
      <c r="EN500" s="26" t="str">
        <f>IFERROR(INDEX(BJ$11:BJ$2000,_xlfn.AGGREGATE(15,6,(ROW(BJ$11:BJ$2000)-ROW(BJ$11)+1)/($AU$11:$AU$2000=$DY$8),ROWS(EN$11:EN500))),"")</f>
        <v/>
      </c>
      <c r="EO500" s="26" t="str">
        <f>IFERROR(INDEX(BK$11:BK$2000,_xlfn.AGGREGATE(15,6,(ROW(BK$11:BK$2000)-ROW(BK$11)+1)/($AU$11:$AU$2000=$DY$8),ROWS(EO$11:EO500))),"")</f>
        <v/>
      </c>
      <c r="EP500" s="26" t="str">
        <f>IFERROR(INDEX(BL$11:BL$2000,_xlfn.AGGREGATE(15,6,(ROW(BL$11:BL$2000)-ROW(BL$11)+1)/($AU$11:$AU$2000=$DY$8),ROWS(EP$11:EP500))),"")</f>
        <v/>
      </c>
      <c r="EQ500" s="26" t="str">
        <f>IFERROR(INDEX(BM$11:BM$2000,_xlfn.AGGREGATE(15,6,(ROW(BM$11:BM$2000)-ROW(BM$11)+1)/($AU$11:$AU$2000=$DY$8),ROWS(EQ$11:EQ500))),"")</f>
        <v/>
      </c>
      <c r="ER500" s="26" t="str">
        <f>IFERROR(INDEX(BN$11:BN$2000,_xlfn.AGGREGATE(15,6,(ROW(BN$11:BN$2000)-ROW(BN$11)+1)/($AU$11:$AU$2000=$DY$8),ROWS(ER$11:ER500))),"")</f>
        <v/>
      </c>
      <c r="ES500" s="26" t="str">
        <f>IFERROR(INDEX(BO$11:BO$2000,_xlfn.AGGREGATE(15,6,(ROW(BO$11:BO$2000)-ROW(BO$11)+1)/($AU$11:$AU$2000=$DY$8),ROWS(ES$11:ES500))),"")</f>
        <v/>
      </c>
      <c r="ET500" s="63" t="str">
        <f>IFERROR(INDEX(BP$11:BP$2000,_xlfn.AGGREGATE(15,6,(ROW(BP$11:BP$2000)-ROW(BP$11)+1)/($AU$11:$AU$2000=$DY$8),ROWS(ET$11:ET500))),"")</f>
        <v/>
      </c>
      <c r="EU500" s="25"/>
    </row>
    <row r="501" spans="14:151" x14ac:dyDescent="0.3">
      <c r="N501" s="2"/>
      <c r="O501" s="25"/>
      <c r="P501" s="25"/>
      <c r="Q501" s="25"/>
      <c r="R501" s="25"/>
      <c r="S501" s="25"/>
      <c r="T501" s="25"/>
      <c r="U501" s="25"/>
      <c r="V501" s="2"/>
      <c r="W501" s="2"/>
      <c r="X501" s="2"/>
      <c r="Y501" s="25"/>
      <c r="Z501" s="25"/>
      <c r="AA501" s="25"/>
      <c r="AB501" s="2"/>
      <c r="AC501" s="25"/>
      <c r="AD501" s="25"/>
      <c r="AE501" s="25"/>
      <c r="AF501" s="25"/>
      <c r="AG501" s="25"/>
      <c r="AH501" s="25"/>
      <c r="AI501" s="25"/>
      <c r="AJ501" s="25"/>
      <c r="AK501" s="25"/>
      <c r="AL501" s="25"/>
      <c r="AM501" s="25"/>
      <c r="AN501" s="25"/>
      <c r="AO501" s="25"/>
      <c r="AP501" s="25"/>
      <c r="AQ501" s="25"/>
      <c r="AR501" s="142"/>
      <c r="AS501">
        <v>8</v>
      </c>
      <c r="AT501" s="25" t="s">
        <v>122</v>
      </c>
      <c r="AU501" s="4" t="str">
        <f t="shared" si="620"/>
        <v>FAIL</v>
      </c>
      <c r="AV501" s="25">
        <v>3</v>
      </c>
      <c r="AW501" s="25">
        <v>2</v>
      </c>
      <c r="AX501" s="26">
        <v>2</v>
      </c>
      <c r="AY501" s="26">
        <v>2</v>
      </c>
      <c r="AZ501" s="26">
        <v>2</v>
      </c>
      <c r="BA501" s="26">
        <v>2</v>
      </c>
      <c r="BB501" s="26">
        <v>2</v>
      </c>
      <c r="BC501" s="26">
        <v>2</v>
      </c>
      <c r="BD501" s="25">
        <f t="shared" si="621"/>
        <v>238</v>
      </c>
      <c r="BE501" s="26">
        <f t="shared" si="637"/>
        <v>243</v>
      </c>
      <c r="BF501" s="25">
        <f t="shared" si="621"/>
        <v>254</v>
      </c>
      <c r="BG501" s="30">
        <f t="shared" si="638"/>
        <v>5.5</v>
      </c>
      <c r="BH501" s="25"/>
      <c r="BI501" s="138">
        <f t="shared" si="639"/>
        <v>254</v>
      </c>
      <c r="BJ501" s="138">
        <f t="shared" si="640"/>
        <v>497</v>
      </c>
      <c r="BK501" s="138">
        <f t="shared" si="641"/>
        <v>740</v>
      </c>
      <c r="BL501" s="138">
        <f t="shared" si="642"/>
        <v>983</v>
      </c>
      <c r="BM501" s="138">
        <f t="shared" si="643"/>
        <v>1226</v>
      </c>
      <c r="BN501" s="138">
        <f t="shared" si="644"/>
        <v>1469</v>
      </c>
      <c r="BO501" s="138">
        <f t="shared" si="645"/>
        <v>1712</v>
      </c>
      <c r="BP501" s="138">
        <f t="shared" si="646"/>
        <v>0</v>
      </c>
      <c r="BQ501" s="25"/>
      <c r="BR501" s="26" t="str">
        <f t="shared" si="647"/>
        <v>yes3</v>
      </c>
      <c r="BS501" s="26" t="str">
        <f t="shared" si="648"/>
        <v>Int</v>
      </c>
      <c r="BT501" s="25"/>
      <c r="BU501" s="25"/>
      <c r="BV501" s="1">
        <f t="shared" si="632"/>
        <v>0</v>
      </c>
      <c r="BW501" s="1">
        <f t="shared" si="632"/>
        <v>0</v>
      </c>
      <c r="BX501" s="1">
        <f t="shared" si="632"/>
        <v>0</v>
      </c>
      <c r="BY501" s="1">
        <f t="shared" si="632"/>
        <v>0</v>
      </c>
      <c r="BZ501" s="1">
        <f t="shared" si="632"/>
        <v>0</v>
      </c>
      <c r="CA501" s="1">
        <f t="shared" si="632"/>
        <v>0</v>
      </c>
      <c r="CB501" s="1">
        <f t="shared" si="632"/>
        <v>1</v>
      </c>
      <c r="CC501" s="1">
        <f t="shared" si="632"/>
        <v>0</v>
      </c>
      <c r="CD501" s="1">
        <f t="shared" si="632"/>
        <v>0</v>
      </c>
      <c r="CE501" s="1">
        <f t="shared" si="632"/>
        <v>0</v>
      </c>
      <c r="CF501" s="1">
        <f t="shared" si="633"/>
        <v>0</v>
      </c>
      <c r="CG501" s="1">
        <f t="shared" si="633"/>
        <v>0</v>
      </c>
      <c r="CH501" s="1">
        <f t="shared" si="633"/>
        <v>0</v>
      </c>
      <c r="CI501" s="1">
        <f t="shared" si="633"/>
        <v>0</v>
      </c>
      <c r="CJ501" s="1">
        <f t="shared" si="633"/>
        <v>0</v>
      </c>
      <c r="CK501" s="1">
        <f t="shared" si="633"/>
        <v>0</v>
      </c>
      <c r="CL501" s="1">
        <f t="shared" si="633"/>
        <v>0</v>
      </c>
      <c r="CM501" s="1">
        <f t="shared" si="633"/>
        <v>0</v>
      </c>
      <c r="CN501" s="1">
        <f t="shared" si="633"/>
        <v>0</v>
      </c>
      <c r="CO501" s="1">
        <f t="shared" si="633"/>
        <v>0</v>
      </c>
      <c r="CP501" s="1">
        <f t="shared" si="634"/>
        <v>0</v>
      </c>
      <c r="CQ501" s="1">
        <f t="shared" si="634"/>
        <v>0</v>
      </c>
      <c r="CR501" s="1">
        <f t="shared" si="634"/>
        <v>0</v>
      </c>
      <c r="CS501" s="1">
        <f t="shared" si="634"/>
        <v>0</v>
      </c>
      <c r="CT501" s="1">
        <f t="shared" si="634"/>
        <v>0</v>
      </c>
      <c r="CU501" s="1">
        <f t="shared" si="634"/>
        <v>0</v>
      </c>
      <c r="CV501" s="1">
        <f t="shared" si="634"/>
        <v>0</v>
      </c>
      <c r="CW501" s="1">
        <f t="shared" si="634"/>
        <v>0</v>
      </c>
      <c r="CX501" s="1">
        <f t="shared" si="634"/>
        <v>0</v>
      </c>
      <c r="CY501" s="1">
        <f t="shared" si="634"/>
        <v>0</v>
      </c>
      <c r="CZ501" s="1">
        <f t="shared" si="635"/>
        <v>0</v>
      </c>
      <c r="DA501" s="1">
        <f t="shared" si="635"/>
        <v>0</v>
      </c>
      <c r="DB501" s="1">
        <f t="shared" si="635"/>
        <v>0</v>
      </c>
      <c r="DC501" s="1">
        <f t="shared" si="635"/>
        <v>0</v>
      </c>
      <c r="DD501" s="1">
        <f t="shared" si="635"/>
        <v>0</v>
      </c>
      <c r="DE501" s="1">
        <f t="shared" si="635"/>
        <v>0</v>
      </c>
      <c r="DF501" s="1">
        <f t="shared" si="635"/>
        <v>0</v>
      </c>
      <c r="DG501" s="1">
        <f t="shared" si="635"/>
        <v>0</v>
      </c>
      <c r="DH501" s="1">
        <f t="shared" si="635"/>
        <v>0</v>
      </c>
      <c r="DI501" s="1">
        <f t="shared" si="635"/>
        <v>0</v>
      </c>
      <c r="DJ501" s="1">
        <f t="shared" si="636"/>
        <v>0</v>
      </c>
      <c r="DK501" s="1">
        <f t="shared" si="636"/>
        <v>0</v>
      </c>
      <c r="DL501" s="1">
        <f t="shared" si="636"/>
        <v>0</v>
      </c>
      <c r="DM501" s="1">
        <f t="shared" si="636"/>
        <v>0</v>
      </c>
      <c r="DN501" s="1">
        <f t="shared" si="636"/>
        <v>0</v>
      </c>
      <c r="DO501" s="1">
        <f t="shared" si="636"/>
        <v>0</v>
      </c>
      <c r="DP501" s="25"/>
      <c r="DS501" s="26"/>
      <c r="DT501" s="26"/>
      <c r="DU501" s="142"/>
      <c r="DV501" s="26"/>
      <c r="DW501" s="48">
        <v>488</v>
      </c>
      <c r="DX501" s="26" t="str">
        <f>IFERROR(INDEX(AT$11:AT$2000,_xlfn.AGGREGATE(15,6,(ROW(AT$11:AT$2000)-ROW(AT$11)+1)/($AU$11:$AU$2000=$DY$8),ROWS(DX$11:DX501))),"")</f>
        <v/>
      </c>
      <c r="DY501" s="4" t="str">
        <f>IFERROR(INDEX(AU$11:AU$2000,_xlfn.AGGREGATE(15,6,(ROW(AU$11:AU$2000)-ROW(AU$11)+1)/($AU$11:$AU$2000=$DY$8),ROWS(DY$11:DY501))),"")</f>
        <v/>
      </c>
      <c r="DZ501" s="26" t="str">
        <f>IFERROR(INDEX(AV$11:AV$2000,_xlfn.AGGREGATE(15,6,(ROW(AV$11:AV$2000)-ROW(AV$11)+1)/($AU$11:$AU$2000=$DY$8),ROWS(DZ$11:DZ501))),"")</f>
        <v/>
      </c>
      <c r="EA501" s="26" t="str">
        <f>IFERROR(INDEX(AW$11:AW$2000,_xlfn.AGGREGATE(15,6,(ROW(AW$11:AW$2000)-ROW(AW$11)+1)/($AU$11:$AU$2000=$DY$8),ROWS(EA$11:EA501))),"")</f>
        <v/>
      </c>
      <c r="EB501" s="26" t="str">
        <f>IFERROR(INDEX(AX$11:AX$2000,_xlfn.AGGREGATE(15,6,(ROW(AX$11:AX$2000)-ROW(AX$11)+1)/($AU$11:$AU$2000=$DY$8),ROWS(EB$11:EB501))),"")</f>
        <v/>
      </c>
      <c r="EC501" s="26" t="str">
        <f>IFERROR(INDEX(AY$11:AY$2000,_xlfn.AGGREGATE(15,6,(ROW(AY$11:AY$2000)-ROW(AY$11)+1)/($AU$11:$AU$2000=$DY$8),ROWS(EC$11:EC501))),"")</f>
        <v/>
      </c>
      <c r="ED501" s="26" t="str">
        <f>IFERROR(INDEX(AZ$11:AZ$2000,_xlfn.AGGREGATE(15,6,(ROW(AZ$11:AZ$2000)-ROW(AZ$11)+1)/($AU$11:$AU$2000=$DY$8),ROWS(ED$11:ED501))),"")</f>
        <v/>
      </c>
      <c r="EE501" s="26" t="str">
        <f>IFERROR(INDEX(BA$11:BA$2000,_xlfn.AGGREGATE(15,6,(ROW(BA$11:BA$2000)-ROW(BA$11)+1)/($AU$11:$AU$2000=$DY$8),ROWS(EE$11:EE501))),"")</f>
        <v/>
      </c>
      <c r="EF501" s="26" t="str">
        <f>IFERROR(INDEX(BB$11:BB$2000,_xlfn.AGGREGATE(15,6,(ROW(BB$11:BB$2000)-ROW(BB$11)+1)/($AU$11:$AU$2000=$DY$8),ROWS(EF$11:EF501))),"")</f>
        <v/>
      </c>
      <c r="EG501" s="26" t="str">
        <f>IFERROR(INDEX(BC$11:BC$2000,_xlfn.AGGREGATE(15,6,(ROW(BC$11:BC$2000)-ROW(BC$11)+1)/($AU$11:$AU$2000=$DY$8),ROWS(EG$11:EG501))),"")</f>
        <v/>
      </c>
      <c r="EH501" s="26" t="str">
        <f>IFERROR(INDEX(BD$11:BD$2000,_xlfn.AGGREGATE(15,6,(ROW(BD$11:BD$2000)-ROW(BD$11)+1)/($AU$11:$AU$2000=$DY$8),ROWS(EH$11:EH501))),"")</f>
        <v/>
      </c>
      <c r="EI501" s="26" t="str">
        <f>IFERROR(INDEX(BE$11:BE$2000,_xlfn.AGGREGATE(15,6,(ROW(BE$11:BE$2000)-ROW(BE$11)+1)/($AU$11:$AU$2000=$DY$8),ROWS(EI$11:EI501))),"")</f>
        <v/>
      </c>
      <c r="EJ501" s="26" t="str">
        <f>IFERROR(INDEX(BF$11:BF$2000,_xlfn.AGGREGATE(15,6,(ROW(BF$11:BF$2000)-ROW(BF$11)+1)/($AU$11:$AU$2000=$DY$8),ROWS(EJ$11:EJ501))),"")</f>
        <v/>
      </c>
      <c r="EK501" s="26" t="str">
        <f>IFERROR(INDEX(BG$11:BG$2000,_xlfn.AGGREGATE(15,6,(ROW(BG$11:BG$2000)-ROW(BG$11)+1)/($AU$11:$AU$2000=$DY$8),ROWS(EK$11:EK501))),"")</f>
        <v/>
      </c>
      <c r="EL501" s="26" t="str">
        <f>IFERROR(INDEX(BH$11:BH$2000,_xlfn.AGGREGATE(15,6,(ROW(BH$11:BH$2000)-ROW(BH$11)+1)/($AU$11:$AU$2000=$DY$8),ROWS(EL$11:EL501))),"")</f>
        <v/>
      </c>
      <c r="EM501" s="26" t="str">
        <f>IFERROR(INDEX(BI$11:BI$2000,_xlfn.AGGREGATE(15,6,(ROW(BI$11:BI$2000)-ROW(BI$11)+1)/($AU$11:$AU$2000=$DY$8),ROWS(EM$11:EM501))),"")</f>
        <v/>
      </c>
      <c r="EN501" s="26" t="str">
        <f>IFERROR(INDEX(BJ$11:BJ$2000,_xlfn.AGGREGATE(15,6,(ROW(BJ$11:BJ$2000)-ROW(BJ$11)+1)/($AU$11:$AU$2000=$DY$8),ROWS(EN$11:EN501))),"")</f>
        <v/>
      </c>
      <c r="EO501" s="26" t="str">
        <f>IFERROR(INDEX(BK$11:BK$2000,_xlfn.AGGREGATE(15,6,(ROW(BK$11:BK$2000)-ROW(BK$11)+1)/($AU$11:$AU$2000=$DY$8),ROWS(EO$11:EO501))),"")</f>
        <v/>
      </c>
      <c r="EP501" s="26" t="str">
        <f>IFERROR(INDEX(BL$11:BL$2000,_xlfn.AGGREGATE(15,6,(ROW(BL$11:BL$2000)-ROW(BL$11)+1)/($AU$11:$AU$2000=$DY$8),ROWS(EP$11:EP501))),"")</f>
        <v/>
      </c>
      <c r="EQ501" s="26" t="str">
        <f>IFERROR(INDEX(BM$11:BM$2000,_xlfn.AGGREGATE(15,6,(ROW(BM$11:BM$2000)-ROW(BM$11)+1)/($AU$11:$AU$2000=$DY$8),ROWS(EQ$11:EQ501))),"")</f>
        <v/>
      </c>
      <c r="ER501" s="26" t="str">
        <f>IFERROR(INDEX(BN$11:BN$2000,_xlfn.AGGREGATE(15,6,(ROW(BN$11:BN$2000)-ROW(BN$11)+1)/($AU$11:$AU$2000=$DY$8),ROWS(ER$11:ER501))),"")</f>
        <v/>
      </c>
      <c r="ES501" s="26" t="str">
        <f>IFERROR(INDEX(BO$11:BO$2000,_xlfn.AGGREGATE(15,6,(ROW(BO$11:BO$2000)-ROW(BO$11)+1)/($AU$11:$AU$2000=$DY$8),ROWS(ES$11:ES501))),"")</f>
        <v/>
      </c>
      <c r="ET501" s="63" t="str">
        <f>IFERROR(INDEX(BP$11:BP$2000,_xlfn.AGGREGATE(15,6,(ROW(BP$11:BP$2000)-ROW(BP$11)+1)/($AU$11:$AU$2000=$DY$8),ROWS(ET$11:ET501))),"")</f>
        <v/>
      </c>
      <c r="EU501" s="25"/>
    </row>
    <row r="502" spans="14:151" x14ac:dyDescent="0.3">
      <c r="N502" s="2"/>
      <c r="O502" s="25"/>
      <c r="P502" s="25"/>
      <c r="Q502" s="25"/>
      <c r="R502" s="25"/>
      <c r="S502" s="25"/>
      <c r="T502" s="25"/>
      <c r="U502" s="25"/>
      <c r="V502" s="2"/>
      <c r="W502" s="2"/>
      <c r="X502" s="2"/>
      <c r="Y502" s="25"/>
      <c r="Z502" s="25"/>
      <c r="AA502" s="25"/>
      <c r="AB502" s="2"/>
      <c r="AC502" s="25"/>
      <c r="AD502" s="25"/>
      <c r="AE502" s="25"/>
      <c r="AF502" s="25"/>
      <c r="AG502" s="25"/>
      <c r="AH502" s="25"/>
      <c r="AI502" s="25"/>
      <c r="AJ502" s="25"/>
      <c r="AK502" s="25"/>
      <c r="AL502" s="25"/>
      <c r="AM502" s="25"/>
      <c r="AN502" s="25"/>
      <c r="AO502" s="25"/>
      <c r="AP502" s="25"/>
      <c r="AQ502" s="25"/>
      <c r="AR502" s="142"/>
      <c r="AS502">
        <v>9</v>
      </c>
      <c r="AT502" s="25" t="s">
        <v>122</v>
      </c>
      <c r="AU502" s="4" t="str">
        <f t="shared" si="620"/>
        <v>PASS</v>
      </c>
      <c r="AV502" s="25">
        <v>3</v>
      </c>
      <c r="AW502" s="25">
        <v>2</v>
      </c>
      <c r="AX502" s="26">
        <v>2</v>
      </c>
      <c r="AY502" s="26">
        <v>2</v>
      </c>
      <c r="AZ502" s="26">
        <v>2</v>
      </c>
      <c r="BA502" s="26">
        <v>2</v>
      </c>
      <c r="BB502" s="26">
        <v>2</v>
      </c>
      <c r="BC502" s="26">
        <v>2</v>
      </c>
      <c r="BD502" s="25">
        <f t="shared" si="621"/>
        <v>237</v>
      </c>
      <c r="BE502" s="26">
        <f t="shared" si="637"/>
        <v>243</v>
      </c>
      <c r="BF502" s="25">
        <f t="shared" si="621"/>
        <v>255</v>
      </c>
      <c r="BG502" s="30">
        <f t="shared" si="638"/>
        <v>6</v>
      </c>
      <c r="BH502" s="25"/>
      <c r="BI502" s="138">
        <f t="shared" si="639"/>
        <v>255</v>
      </c>
      <c r="BJ502" s="138">
        <f t="shared" si="640"/>
        <v>498</v>
      </c>
      <c r="BK502" s="138">
        <f t="shared" si="641"/>
        <v>741</v>
      </c>
      <c r="BL502" s="138">
        <f t="shared" si="642"/>
        <v>984</v>
      </c>
      <c r="BM502" s="138">
        <f t="shared" si="643"/>
        <v>1227</v>
      </c>
      <c r="BN502" s="138">
        <f t="shared" si="644"/>
        <v>1470</v>
      </c>
      <c r="BO502" s="138">
        <f t="shared" si="645"/>
        <v>1713</v>
      </c>
      <c r="BP502" s="138">
        <f t="shared" si="646"/>
        <v>0</v>
      </c>
      <c r="BQ502" s="25"/>
      <c r="BR502" s="26" t="str">
        <f t="shared" si="647"/>
        <v>yes3</v>
      </c>
      <c r="BS502" s="26" t="str">
        <f t="shared" si="648"/>
        <v>good</v>
      </c>
      <c r="BT502" s="25"/>
      <c r="BU502" s="25"/>
      <c r="BV502" s="1">
        <f t="shared" si="632"/>
        <v>0</v>
      </c>
      <c r="BW502" s="1">
        <f t="shared" si="632"/>
        <v>0</v>
      </c>
      <c r="BX502" s="1">
        <f t="shared" si="632"/>
        <v>0</v>
      </c>
      <c r="BY502" s="1">
        <f t="shared" si="632"/>
        <v>0</v>
      </c>
      <c r="BZ502" s="1">
        <f t="shared" si="632"/>
        <v>0</v>
      </c>
      <c r="CA502" s="1">
        <f t="shared" si="632"/>
        <v>0</v>
      </c>
      <c r="CB502" s="1">
        <f t="shared" si="632"/>
        <v>0</v>
      </c>
      <c r="CC502" s="1">
        <f t="shared" si="632"/>
        <v>0</v>
      </c>
      <c r="CD502" s="1">
        <f t="shared" si="632"/>
        <v>0</v>
      </c>
      <c r="CE502" s="1">
        <f t="shared" si="632"/>
        <v>0</v>
      </c>
      <c r="CF502" s="1">
        <f t="shared" si="633"/>
        <v>0</v>
      </c>
      <c r="CG502" s="1">
        <f t="shared" si="633"/>
        <v>0</v>
      </c>
      <c r="CH502" s="1">
        <f t="shared" si="633"/>
        <v>0</v>
      </c>
      <c r="CI502" s="1">
        <f t="shared" si="633"/>
        <v>0</v>
      </c>
      <c r="CJ502" s="1">
        <f t="shared" si="633"/>
        <v>0</v>
      </c>
      <c r="CK502" s="1">
        <f t="shared" si="633"/>
        <v>0</v>
      </c>
      <c r="CL502" s="1">
        <f t="shared" si="633"/>
        <v>0</v>
      </c>
      <c r="CM502" s="1">
        <f t="shared" si="633"/>
        <v>0</v>
      </c>
      <c r="CN502" s="1">
        <f t="shared" si="633"/>
        <v>0</v>
      </c>
      <c r="CO502" s="1">
        <f t="shared" si="633"/>
        <v>0</v>
      </c>
      <c r="CP502" s="1">
        <f t="shared" si="634"/>
        <v>0</v>
      </c>
      <c r="CQ502" s="1">
        <f t="shared" si="634"/>
        <v>0</v>
      </c>
      <c r="CR502" s="1">
        <f t="shared" si="634"/>
        <v>0</v>
      </c>
      <c r="CS502" s="1">
        <f t="shared" si="634"/>
        <v>0</v>
      </c>
      <c r="CT502" s="1">
        <f t="shared" si="634"/>
        <v>0</v>
      </c>
      <c r="CU502" s="1">
        <f t="shared" si="634"/>
        <v>0</v>
      </c>
      <c r="CV502" s="1">
        <f t="shared" si="634"/>
        <v>0</v>
      </c>
      <c r="CW502" s="1">
        <f t="shared" si="634"/>
        <v>0</v>
      </c>
      <c r="CX502" s="1">
        <f t="shared" si="634"/>
        <v>0</v>
      </c>
      <c r="CY502" s="1">
        <f t="shared" si="634"/>
        <v>0</v>
      </c>
      <c r="CZ502" s="1">
        <f t="shared" si="635"/>
        <v>0</v>
      </c>
      <c r="DA502" s="1">
        <f t="shared" si="635"/>
        <v>0</v>
      </c>
      <c r="DB502" s="1">
        <f t="shared" si="635"/>
        <v>0</v>
      </c>
      <c r="DC502" s="1">
        <f t="shared" si="635"/>
        <v>0</v>
      </c>
      <c r="DD502" s="1">
        <f t="shared" si="635"/>
        <v>0</v>
      </c>
      <c r="DE502" s="1">
        <f t="shared" si="635"/>
        <v>0</v>
      </c>
      <c r="DF502" s="1">
        <f t="shared" si="635"/>
        <v>0</v>
      </c>
      <c r="DG502" s="1">
        <f t="shared" si="635"/>
        <v>0</v>
      </c>
      <c r="DH502" s="1">
        <f t="shared" si="635"/>
        <v>0</v>
      </c>
      <c r="DI502" s="1">
        <f t="shared" si="635"/>
        <v>0</v>
      </c>
      <c r="DJ502" s="1">
        <f t="shared" si="636"/>
        <v>0</v>
      </c>
      <c r="DK502" s="1">
        <f t="shared" si="636"/>
        <v>0</v>
      </c>
      <c r="DL502" s="1">
        <f t="shared" si="636"/>
        <v>0</v>
      </c>
      <c r="DM502" s="1">
        <f t="shared" si="636"/>
        <v>0</v>
      </c>
      <c r="DN502" s="1">
        <f t="shared" si="636"/>
        <v>0</v>
      </c>
      <c r="DO502" s="1">
        <f t="shared" si="636"/>
        <v>0</v>
      </c>
      <c r="DP502" s="25"/>
      <c r="DS502" s="26"/>
      <c r="DT502" s="26"/>
      <c r="DU502" s="142"/>
      <c r="DV502" s="26"/>
      <c r="DW502" s="48">
        <v>489</v>
      </c>
      <c r="DX502" s="26" t="str">
        <f>IFERROR(INDEX(AT$11:AT$2000,_xlfn.AGGREGATE(15,6,(ROW(AT$11:AT$2000)-ROW(AT$11)+1)/($AU$11:$AU$2000=$DY$8),ROWS(DX$11:DX502))),"")</f>
        <v/>
      </c>
      <c r="DY502" s="4" t="str">
        <f>IFERROR(INDEX(AU$11:AU$2000,_xlfn.AGGREGATE(15,6,(ROW(AU$11:AU$2000)-ROW(AU$11)+1)/($AU$11:$AU$2000=$DY$8),ROWS(DY$11:DY502))),"")</f>
        <v/>
      </c>
      <c r="DZ502" s="26" t="str">
        <f>IFERROR(INDEX(AV$11:AV$2000,_xlfn.AGGREGATE(15,6,(ROW(AV$11:AV$2000)-ROW(AV$11)+1)/($AU$11:$AU$2000=$DY$8),ROWS(DZ$11:DZ502))),"")</f>
        <v/>
      </c>
      <c r="EA502" s="26" t="str">
        <f>IFERROR(INDEX(AW$11:AW$2000,_xlfn.AGGREGATE(15,6,(ROW(AW$11:AW$2000)-ROW(AW$11)+1)/($AU$11:$AU$2000=$DY$8),ROWS(EA$11:EA502))),"")</f>
        <v/>
      </c>
      <c r="EB502" s="26" t="str">
        <f>IFERROR(INDEX(AX$11:AX$2000,_xlfn.AGGREGATE(15,6,(ROW(AX$11:AX$2000)-ROW(AX$11)+1)/($AU$11:$AU$2000=$DY$8),ROWS(EB$11:EB502))),"")</f>
        <v/>
      </c>
      <c r="EC502" s="26" t="str">
        <f>IFERROR(INDEX(AY$11:AY$2000,_xlfn.AGGREGATE(15,6,(ROW(AY$11:AY$2000)-ROW(AY$11)+1)/($AU$11:$AU$2000=$DY$8),ROWS(EC$11:EC502))),"")</f>
        <v/>
      </c>
      <c r="ED502" s="26" t="str">
        <f>IFERROR(INDEX(AZ$11:AZ$2000,_xlfn.AGGREGATE(15,6,(ROW(AZ$11:AZ$2000)-ROW(AZ$11)+1)/($AU$11:$AU$2000=$DY$8),ROWS(ED$11:ED502))),"")</f>
        <v/>
      </c>
      <c r="EE502" s="26" t="str">
        <f>IFERROR(INDEX(BA$11:BA$2000,_xlfn.AGGREGATE(15,6,(ROW(BA$11:BA$2000)-ROW(BA$11)+1)/($AU$11:$AU$2000=$DY$8),ROWS(EE$11:EE502))),"")</f>
        <v/>
      </c>
      <c r="EF502" s="26" t="str">
        <f>IFERROR(INDEX(BB$11:BB$2000,_xlfn.AGGREGATE(15,6,(ROW(BB$11:BB$2000)-ROW(BB$11)+1)/($AU$11:$AU$2000=$DY$8),ROWS(EF$11:EF502))),"")</f>
        <v/>
      </c>
      <c r="EG502" s="26" t="str">
        <f>IFERROR(INDEX(BC$11:BC$2000,_xlfn.AGGREGATE(15,6,(ROW(BC$11:BC$2000)-ROW(BC$11)+1)/($AU$11:$AU$2000=$DY$8),ROWS(EG$11:EG502))),"")</f>
        <v/>
      </c>
      <c r="EH502" s="26" t="str">
        <f>IFERROR(INDEX(BD$11:BD$2000,_xlfn.AGGREGATE(15,6,(ROW(BD$11:BD$2000)-ROW(BD$11)+1)/($AU$11:$AU$2000=$DY$8),ROWS(EH$11:EH502))),"")</f>
        <v/>
      </c>
      <c r="EI502" s="26" t="str">
        <f>IFERROR(INDEX(BE$11:BE$2000,_xlfn.AGGREGATE(15,6,(ROW(BE$11:BE$2000)-ROW(BE$11)+1)/($AU$11:$AU$2000=$DY$8),ROWS(EI$11:EI502))),"")</f>
        <v/>
      </c>
      <c r="EJ502" s="26" t="str">
        <f>IFERROR(INDEX(BF$11:BF$2000,_xlfn.AGGREGATE(15,6,(ROW(BF$11:BF$2000)-ROW(BF$11)+1)/($AU$11:$AU$2000=$DY$8),ROWS(EJ$11:EJ502))),"")</f>
        <v/>
      </c>
      <c r="EK502" s="26" t="str">
        <f>IFERROR(INDEX(BG$11:BG$2000,_xlfn.AGGREGATE(15,6,(ROW(BG$11:BG$2000)-ROW(BG$11)+1)/($AU$11:$AU$2000=$DY$8),ROWS(EK$11:EK502))),"")</f>
        <v/>
      </c>
      <c r="EL502" s="26" t="str">
        <f>IFERROR(INDEX(BH$11:BH$2000,_xlfn.AGGREGATE(15,6,(ROW(BH$11:BH$2000)-ROW(BH$11)+1)/($AU$11:$AU$2000=$DY$8),ROWS(EL$11:EL502))),"")</f>
        <v/>
      </c>
      <c r="EM502" s="26" t="str">
        <f>IFERROR(INDEX(BI$11:BI$2000,_xlfn.AGGREGATE(15,6,(ROW(BI$11:BI$2000)-ROW(BI$11)+1)/($AU$11:$AU$2000=$DY$8),ROWS(EM$11:EM502))),"")</f>
        <v/>
      </c>
      <c r="EN502" s="26" t="str">
        <f>IFERROR(INDEX(BJ$11:BJ$2000,_xlfn.AGGREGATE(15,6,(ROW(BJ$11:BJ$2000)-ROW(BJ$11)+1)/($AU$11:$AU$2000=$DY$8),ROWS(EN$11:EN502))),"")</f>
        <v/>
      </c>
      <c r="EO502" s="26" t="str">
        <f>IFERROR(INDEX(BK$11:BK$2000,_xlfn.AGGREGATE(15,6,(ROW(BK$11:BK$2000)-ROW(BK$11)+1)/($AU$11:$AU$2000=$DY$8),ROWS(EO$11:EO502))),"")</f>
        <v/>
      </c>
      <c r="EP502" s="26" t="str">
        <f>IFERROR(INDEX(BL$11:BL$2000,_xlfn.AGGREGATE(15,6,(ROW(BL$11:BL$2000)-ROW(BL$11)+1)/($AU$11:$AU$2000=$DY$8),ROWS(EP$11:EP502))),"")</f>
        <v/>
      </c>
      <c r="EQ502" s="26" t="str">
        <f>IFERROR(INDEX(BM$11:BM$2000,_xlfn.AGGREGATE(15,6,(ROW(BM$11:BM$2000)-ROW(BM$11)+1)/($AU$11:$AU$2000=$DY$8),ROWS(EQ$11:EQ502))),"")</f>
        <v/>
      </c>
      <c r="ER502" s="26" t="str">
        <f>IFERROR(INDEX(BN$11:BN$2000,_xlfn.AGGREGATE(15,6,(ROW(BN$11:BN$2000)-ROW(BN$11)+1)/($AU$11:$AU$2000=$DY$8),ROWS(ER$11:ER502))),"")</f>
        <v/>
      </c>
      <c r="ES502" s="26" t="str">
        <f>IFERROR(INDEX(BO$11:BO$2000,_xlfn.AGGREGATE(15,6,(ROW(BO$11:BO$2000)-ROW(BO$11)+1)/($AU$11:$AU$2000=$DY$8),ROWS(ES$11:ES502))),"")</f>
        <v/>
      </c>
      <c r="ET502" s="63" t="str">
        <f>IFERROR(INDEX(BP$11:BP$2000,_xlfn.AGGREGATE(15,6,(ROW(BP$11:BP$2000)-ROW(BP$11)+1)/($AU$11:$AU$2000=$DY$8),ROWS(ET$11:ET502))),"")</f>
        <v/>
      </c>
      <c r="EU502" s="25"/>
    </row>
    <row r="503" spans="14:151" x14ac:dyDescent="0.3">
      <c r="N503" s="2"/>
      <c r="O503" s="25"/>
      <c r="P503" s="25"/>
      <c r="Q503" s="25"/>
      <c r="R503" s="25"/>
      <c r="S503" s="25"/>
      <c r="T503" s="25"/>
      <c r="U503" s="25"/>
      <c r="V503" s="2"/>
      <c r="W503" s="2"/>
      <c r="X503" s="2"/>
      <c r="Y503" s="25"/>
      <c r="Z503" s="25"/>
      <c r="AA503" s="25"/>
      <c r="AB503" s="2"/>
      <c r="AC503" s="25"/>
      <c r="AD503" s="25"/>
      <c r="AE503" s="25"/>
      <c r="AF503" s="25"/>
      <c r="AG503" s="25"/>
      <c r="AH503" s="25"/>
      <c r="AI503" s="25"/>
      <c r="AJ503" s="25"/>
      <c r="AK503" s="25"/>
      <c r="AL503" s="25"/>
      <c r="AM503" s="25"/>
      <c r="AN503" s="25"/>
      <c r="AO503" s="25"/>
      <c r="AP503" s="25"/>
      <c r="AQ503" s="25"/>
      <c r="AR503" s="142"/>
      <c r="AS503">
        <v>10</v>
      </c>
      <c r="AT503" s="25" t="s">
        <v>122</v>
      </c>
      <c r="AU503" s="4" t="str">
        <f t="shared" si="620"/>
        <v>PASS</v>
      </c>
      <c r="AV503" s="25">
        <v>3</v>
      </c>
      <c r="AW503" s="25">
        <v>2</v>
      </c>
      <c r="AX503" s="26">
        <v>2</v>
      </c>
      <c r="AY503" s="26">
        <v>2</v>
      </c>
      <c r="AZ503" s="26">
        <v>2</v>
      </c>
      <c r="BA503" s="26">
        <v>2</v>
      </c>
      <c r="BB503" s="26">
        <v>2</v>
      </c>
      <c r="BC503" s="26">
        <v>2</v>
      </c>
      <c r="BD503" s="25">
        <f t="shared" si="621"/>
        <v>236</v>
      </c>
      <c r="BE503" s="26">
        <f t="shared" si="637"/>
        <v>243</v>
      </c>
      <c r="BF503" s="25">
        <f t="shared" si="621"/>
        <v>256</v>
      </c>
      <c r="BG503" s="30">
        <f t="shared" si="638"/>
        <v>6.5</v>
      </c>
      <c r="BH503" s="25"/>
      <c r="BI503" s="138">
        <f t="shared" si="639"/>
        <v>256</v>
      </c>
      <c r="BJ503" s="138">
        <f t="shared" si="640"/>
        <v>499</v>
      </c>
      <c r="BK503" s="138">
        <f t="shared" si="641"/>
        <v>742</v>
      </c>
      <c r="BL503" s="138">
        <f t="shared" si="642"/>
        <v>985</v>
      </c>
      <c r="BM503" s="138">
        <f t="shared" si="643"/>
        <v>1228</v>
      </c>
      <c r="BN503" s="138">
        <f t="shared" si="644"/>
        <v>1471</v>
      </c>
      <c r="BO503" s="138">
        <f t="shared" si="645"/>
        <v>1714</v>
      </c>
      <c r="BP503" s="138">
        <f t="shared" si="646"/>
        <v>0</v>
      </c>
      <c r="BQ503" s="25"/>
      <c r="BR503" s="26" t="str">
        <f t="shared" si="647"/>
        <v>yes3</v>
      </c>
      <c r="BS503" s="26" t="str">
        <f t="shared" si="648"/>
        <v>good</v>
      </c>
      <c r="BT503" s="25"/>
      <c r="BU503" s="25"/>
      <c r="BV503" s="1">
        <f t="shared" si="632"/>
        <v>0</v>
      </c>
      <c r="BW503" s="1">
        <f t="shared" si="632"/>
        <v>0</v>
      </c>
      <c r="BX503" s="1">
        <f t="shared" si="632"/>
        <v>0</v>
      </c>
      <c r="BY503" s="1">
        <f t="shared" si="632"/>
        <v>0</v>
      </c>
      <c r="BZ503" s="1">
        <f t="shared" si="632"/>
        <v>0</v>
      </c>
      <c r="CA503" s="1">
        <f t="shared" si="632"/>
        <v>0</v>
      </c>
      <c r="CB503" s="1">
        <f t="shared" si="632"/>
        <v>0</v>
      </c>
      <c r="CC503" s="1">
        <f t="shared" si="632"/>
        <v>0</v>
      </c>
      <c r="CD503" s="1">
        <f t="shared" si="632"/>
        <v>0</v>
      </c>
      <c r="CE503" s="1">
        <f t="shared" si="632"/>
        <v>0</v>
      </c>
      <c r="CF503" s="1">
        <f t="shared" si="633"/>
        <v>0</v>
      </c>
      <c r="CG503" s="1">
        <f t="shared" si="633"/>
        <v>0</v>
      </c>
      <c r="CH503" s="1">
        <f t="shared" si="633"/>
        <v>0</v>
      </c>
      <c r="CI503" s="1">
        <f t="shared" si="633"/>
        <v>0</v>
      </c>
      <c r="CJ503" s="1">
        <f t="shared" si="633"/>
        <v>0</v>
      </c>
      <c r="CK503" s="1">
        <f t="shared" si="633"/>
        <v>0</v>
      </c>
      <c r="CL503" s="1">
        <f t="shared" si="633"/>
        <v>0</v>
      </c>
      <c r="CM503" s="1">
        <f t="shared" si="633"/>
        <v>0</v>
      </c>
      <c r="CN503" s="1">
        <f t="shared" si="633"/>
        <v>0</v>
      </c>
      <c r="CO503" s="1">
        <f t="shared" si="633"/>
        <v>0</v>
      </c>
      <c r="CP503" s="1">
        <f t="shared" si="634"/>
        <v>0</v>
      </c>
      <c r="CQ503" s="1">
        <f t="shared" si="634"/>
        <v>0</v>
      </c>
      <c r="CR503" s="1">
        <f t="shared" si="634"/>
        <v>0</v>
      </c>
      <c r="CS503" s="1">
        <f t="shared" si="634"/>
        <v>0</v>
      </c>
      <c r="CT503" s="1">
        <f t="shared" si="634"/>
        <v>0</v>
      </c>
      <c r="CU503" s="1">
        <f t="shared" si="634"/>
        <v>0</v>
      </c>
      <c r="CV503" s="1">
        <f t="shared" si="634"/>
        <v>0</v>
      </c>
      <c r="CW503" s="1">
        <f t="shared" si="634"/>
        <v>0</v>
      </c>
      <c r="CX503" s="1">
        <f t="shared" si="634"/>
        <v>0</v>
      </c>
      <c r="CY503" s="1">
        <f t="shared" si="634"/>
        <v>0</v>
      </c>
      <c r="CZ503" s="1">
        <f t="shared" si="635"/>
        <v>0</v>
      </c>
      <c r="DA503" s="1">
        <f t="shared" si="635"/>
        <v>0</v>
      </c>
      <c r="DB503" s="1">
        <f t="shared" si="635"/>
        <v>0</v>
      </c>
      <c r="DC503" s="1">
        <f t="shared" si="635"/>
        <v>0</v>
      </c>
      <c r="DD503" s="1">
        <f t="shared" si="635"/>
        <v>0</v>
      </c>
      <c r="DE503" s="1">
        <f t="shared" si="635"/>
        <v>0</v>
      </c>
      <c r="DF503" s="1">
        <f t="shared" si="635"/>
        <v>0</v>
      </c>
      <c r="DG503" s="1">
        <f t="shared" si="635"/>
        <v>0</v>
      </c>
      <c r="DH503" s="1">
        <f t="shared" si="635"/>
        <v>0</v>
      </c>
      <c r="DI503" s="1">
        <f t="shared" si="635"/>
        <v>0</v>
      </c>
      <c r="DJ503" s="1">
        <f t="shared" si="636"/>
        <v>0</v>
      </c>
      <c r="DK503" s="1">
        <f t="shared" si="636"/>
        <v>0</v>
      </c>
      <c r="DL503" s="1">
        <f t="shared" si="636"/>
        <v>0</v>
      </c>
      <c r="DM503" s="1">
        <f t="shared" si="636"/>
        <v>0</v>
      </c>
      <c r="DN503" s="1">
        <f t="shared" si="636"/>
        <v>0</v>
      </c>
      <c r="DO503" s="1">
        <f t="shared" si="636"/>
        <v>0</v>
      </c>
      <c r="DP503" s="25"/>
      <c r="DS503" s="26"/>
      <c r="DT503" s="26"/>
      <c r="DU503" s="142"/>
      <c r="DV503" s="26"/>
      <c r="DW503" s="48">
        <v>490</v>
      </c>
      <c r="DX503" s="26" t="str">
        <f>IFERROR(INDEX(AT$11:AT$2000,_xlfn.AGGREGATE(15,6,(ROW(AT$11:AT$2000)-ROW(AT$11)+1)/($AU$11:$AU$2000=$DY$8),ROWS(DX$11:DX503))),"")</f>
        <v/>
      </c>
      <c r="DY503" s="4" t="str">
        <f>IFERROR(INDEX(AU$11:AU$2000,_xlfn.AGGREGATE(15,6,(ROW(AU$11:AU$2000)-ROW(AU$11)+1)/($AU$11:$AU$2000=$DY$8),ROWS(DY$11:DY503))),"")</f>
        <v/>
      </c>
      <c r="DZ503" s="26" t="str">
        <f>IFERROR(INDEX(AV$11:AV$2000,_xlfn.AGGREGATE(15,6,(ROW(AV$11:AV$2000)-ROW(AV$11)+1)/($AU$11:$AU$2000=$DY$8),ROWS(DZ$11:DZ503))),"")</f>
        <v/>
      </c>
      <c r="EA503" s="26" t="str">
        <f>IFERROR(INDEX(AW$11:AW$2000,_xlfn.AGGREGATE(15,6,(ROW(AW$11:AW$2000)-ROW(AW$11)+1)/($AU$11:$AU$2000=$DY$8),ROWS(EA$11:EA503))),"")</f>
        <v/>
      </c>
      <c r="EB503" s="26" t="str">
        <f>IFERROR(INDEX(AX$11:AX$2000,_xlfn.AGGREGATE(15,6,(ROW(AX$11:AX$2000)-ROW(AX$11)+1)/($AU$11:$AU$2000=$DY$8),ROWS(EB$11:EB503))),"")</f>
        <v/>
      </c>
      <c r="EC503" s="26" t="str">
        <f>IFERROR(INDEX(AY$11:AY$2000,_xlfn.AGGREGATE(15,6,(ROW(AY$11:AY$2000)-ROW(AY$11)+1)/($AU$11:$AU$2000=$DY$8),ROWS(EC$11:EC503))),"")</f>
        <v/>
      </c>
      <c r="ED503" s="26" t="str">
        <f>IFERROR(INDEX(AZ$11:AZ$2000,_xlfn.AGGREGATE(15,6,(ROW(AZ$11:AZ$2000)-ROW(AZ$11)+1)/($AU$11:$AU$2000=$DY$8),ROWS(ED$11:ED503))),"")</f>
        <v/>
      </c>
      <c r="EE503" s="26" t="str">
        <f>IFERROR(INDEX(BA$11:BA$2000,_xlfn.AGGREGATE(15,6,(ROW(BA$11:BA$2000)-ROW(BA$11)+1)/($AU$11:$AU$2000=$DY$8),ROWS(EE$11:EE503))),"")</f>
        <v/>
      </c>
      <c r="EF503" s="26" t="str">
        <f>IFERROR(INDEX(BB$11:BB$2000,_xlfn.AGGREGATE(15,6,(ROW(BB$11:BB$2000)-ROW(BB$11)+1)/($AU$11:$AU$2000=$DY$8),ROWS(EF$11:EF503))),"")</f>
        <v/>
      </c>
      <c r="EG503" s="26" t="str">
        <f>IFERROR(INDEX(BC$11:BC$2000,_xlfn.AGGREGATE(15,6,(ROW(BC$11:BC$2000)-ROW(BC$11)+1)/($AU$11:$AU$2000=$DY$8),ROWS(EG$11:EG503))),"")</f>
        <v/>
      </c>
      <c r="EH503" s="26" t="str">
        <f>IFERROR(INDEX(BD$11:BD$2000,_xlfn.AGGREGATE(15,6,(ROW(BD$11:BD$2000)-ROW(BD$11)+1)/($AU$11:$AU$2000=$DY$8),ROWS(EH$11:EH503))),"")</f>
        <v/>
      </c>
      <c r="EI503" s="26" t="str">
        <f>IFERROR(INDEX(BE$11:BE$2000,_xlfn.AGGREGATE(15,6,(ROW(BE$11:BE$2000)-ROW(BE$11)+1)/($AU$11:$AU$2000=$DY$8),ROWS(EI$11:EI503))),"")</f>
        <v/>
      </c>
      <c r="EJ503" s="26" t="str">
        <f>IFERROR(INDEX(BF$11:BF$2000,_xlfn.AGGREGATE(15,6,(ROW(BF$11:BF$2000)-ROW(BF$11)+1)/($AU$11:$AU$2000=$DY$8),ROWS(EJ$11:EJ503))),"")</f>
        <v/>
      </c>
      <c r="EK503" s="26" t="str">
        <f>IFERROR(INDEX(BG$11:BG$2000,_xlfn.AGGREGATE(15,6,(ROW(BG$11:BG$2000)-ROW(BG$11)+1)/($AU$11:$AU$2000=$DY$8),ROWS(EK$11:EK503))),"")</f>
        <v/>
      </c>
      <c r="EL503" s="26" t="str">
        <f>IFERROR(INDEX(BH$11:BH$2000,_xlfn.AGGREGATE(15,6,(ROW(BH$11:BH$2000)-ROW(BH$11)+1)/($AU$11:$AU$2000=$DY$8),ROWS(EL$11:EL503))),"")</f>
        <v/>
      </c>
      <c r="EM503" s="26" t="str">
        <f>IFERROR(INDEX(BI$11:BI$2000,_xlfn.AGGREGATE(15,6,(ROW(BI$11:BI$2000)-ROW(BI$11)+1)/($AU$11:$AU$2000=$DY$8),ROWS(EM$11:EM503))),"")</f>
        <v/>
      </c>
      <c r="EN503" s="26" t="str">
        <f>IFERROR(INDEX(BJ$11:BJ$2000,_xlfn.AGGREGATE(15,6,(ROW(BJ$11:BJ$2000)-ROW(BJ$11)+1)/($AU$11:$AU$2000=$DY$8),ROWS(EN$11:EN503))),"")</f>
        <v/>
      </c>
      <c r="EO503" s="26" t="str">
        <f>IFERROR(INDEX(BK$11:BK$2000,_xlfn.AGGREGATE(15,6,(ROW(BK$11:BK$2000)-ROW(BK$11)+1)/($AU$11:$AU$2000=$DY$8),ROWS(EO$11:EO503))),"")</f>
        <v/>
      </c>
      <c r="EP503" s="26" t="str">
        <f>IFERROR(INDEX(BL$11:BL$2000,_xlfn.AGGREGATE(15,6,(ROW(BL$11:BL$2000)-ROW(BL$11)+1)/($AU$11:$AU$2000=$DY$8),ROWS(EP$11:EP503))),"")</f>
        <v/>
      </c>
      <c r="EQ503" s="26" t="str">
        <f>IFERROR(INDEX(BM$11:BM$2000,_xlfn.AGGREGATE(15,6,(ROW(BM$11:BM$2000)-ROW(BM$11)+1)/($AU$11:$AU$2000=$DY$8),ROWS(EQ$11:EQ503))),"")</f>
        <v/>
      </c>
      <c r="ER503" s="26" t="str">
        <f>IFERROR(INDEX(BN$11:BN$2000,_xlfn.AGGREGATE(15,6,(ROW(BN$11:BN$2000)-ROW(BN$11)+1)/($AU$11:$AU$2000=$DY$8),ROWS(ER$11:ER503))),"")</f>
        <v/>
      </c>
      <c r="ES503" s="26" t="str">
        <f>IFERROR(INDEX(BO$11:BO$2000,_xlfn.AGGREGATE(15,6,(ROW(BO$11:BO$2000)-ROW(BO$11)+1)/($AU$11:$AU$2000=$DY$8),ROWS(ES$11:ES503))),"")</f>
        <v/>
      </c>
      <c r="ET503" s="63" t="str">
        <f>IFERROR(INDEX(BP$11:BP$2000,_xlfn.AGGREGATE(15,6,(ROW(BP$11:BP$2000)-ROW(BP$11)+1)/($AU$11:$AU$2000=$DY$8),ROWS(ET$11:ET503))),"")</f>
        <v/>
      </c>
      <c r="EU503" s="25"/>
    </row>
    <row r="504" spans="14:151" x14ac:dyDescent="0.3">
      <c r="N504" s="2"/>
      <c r="O504" s="25"/>
      <c r="P504" s="25"/>
      <c r="Q504" s="25"/>
      <c r="R504" s="25"/>
      <c r="S504" s="25"/>
      <c r="T504" s="25"/>
      <c r="U504" s="25"/>
      <c r="V504" s="2"/>
      <c r="W504" s="2"/>
      <c r="X504" s="2"/>
      <c r="Y504" s="25"/>
      <c r="Z504" s="25"/>
      <c r="AA504" s="25"/>
      <c r="AB504" s="2"/>
      <c r="AC504" s="25"/>
      <c r="AD504" s="25"/>
      <c r="AE504" s="25"/>
      <c r="AF504" s="25"/>
      <c r="AG504" s="25"/>
      <c r="AH504" s="25"/>
      <c r="AI504" s="25"/>
      <c r="AJ504" s="25"/>
      <c r="AK504" s="25"/>
      <c r="AL504" s="25"/>
      <c r="AM504" s="25"/>
      <c r="AN504" s="25"/>
      <c r="AO504" s="25"/>
      <c r="AP504" s="25"/>
      <c r="AQ504" s="25"/>
      <c r="AR504" s="142"/>
      <c r="AS504">
        <v>11</v>
      </c>
      <c r="AT504" s="25" t="s">
        <v>122</v>
      </c>
      <c r="AU504" s="4" t="str">
        <f t="shared" si="620"/>
        <v>FAIL</v>
      </c>
      <c r="AV504" s="25">
        <v>3</v>
      </c>
      <c r="AW504" s="25">
        <v>2</v>
      </c>
      <c r="AX504" s="26">
        <v>2</v>
      </c>
      <c r="AY504" s="26">
        <v>2</v>
      </c>
      <c r="AZ504" s="26">
        <v>2</v>
      </c>
      <c r="BA504" s="26">
        <v>2</v>
      </c>
      <c r="BB504" s="26">
        <v>2</v>
      </c>
      <c r="BC504" s="26">
        <v>2</v>
      </c>
      <c r="BD504" s="25">
        <f t="shared" si="621"/>
        <v>235</v>
      </c>
      <c r="BE504" s="26">
        <f t="shared" si="637"/>
        <v>243</v>
      </c>
      <c r="BF504" s="25">
        <f t="shared" si="621"/>
        <v>257</v>
      </c>
      <c r="BG504" s="30">
        <f t="shared" si="638"/>
        <v>7</v>
      </c>
      <c r="BH504" s="25"/>
      <c r="BI504" s="138">
        <f t="shared" si="639"/>
        <v>257</v>
      </c>
      <c r="BJ504" s="138">
        <f t="shared" si="640"/>
        <v>500</v>
      </c>
      <c r="BK504" s="138">
        <f t="shared" si="641"/>
        <v>743</v>
      </c>
      <c r="BL504" s="138">
        <f t="shared" si="642"/>
        <v>986</v>
      </c>
      <c r="BM504" s="138">
        <f t="shared" si="643"/>
        <v>1229</v>
      </c>
      <c r="BN504" s="138">
        <f t="shared" si="644"/>
        <v>1472</v>
      </c>
      <c r="BO504" s="138">
        <f t="shared" si="645"/>
        <v>1715</v>
      </c>
      <c r="BP504" s="138">
        <f t="shared" si="646"/>
        <v>0</v>
      </c>
      <c r="BQ504" s="25"/>
      <c r="BR504" s="26" t="str">
        <f t="shared" si="647"/>
        <v>yes3</v>
      </c>
      <c r="BS504" s="26" t="str">
        <f t="shared" si="648"/>
        <v>Int</v>
      </c>
      <c r="BT504" s="25"/>
      <c r="BU504" s="25"/>
      <c r="BV504" s="1">
        <f t="shared" ref="BV504:CE513" si="649">IF(BV$3=0,0,IF(AND(ABS($BI504-BV$3)&gt;PostVertTotTol,ABS($BJ504-BV$3)&gt;PostVertTotTol,ABS($BK504-BV$3)&gt;PostVertTotTol,ABS($BL504-BV$3)&gt;PostVertTotTol,ABS($BM504-BV$3)&gt;PostVertTotTol,ABS($BN504-BV$3)&gt;PostVertTotTol,ABS($BO504-BV$3)&gt;PostVertTotTol,ABS($BP504-BV$3)&gt;PostVertTotTol),0,1))</f>
        <v>0</v>
      </c>
      <c r="BW504" s="1">
        <f t="shared" si="649"/>
        <v>0</v>
      </c>
      <c r="BX504" s="1">
        <f t="shared" si="649"/>
        <v>0</v>
      </c>
      <c r="BY504" s="1">
        <f t="shared" si="649"/>
        <v>0</v>
      </c>
      <c r="BZ504" s="1">
        <f t="shared" si="649"/>
        <v>0</v>
      </c>
      <c r="CA504" s="1">
        <f t="shared" si="649"/>
        <v>0</v>
      </c>
      <c r="CB504" s="1">
        <f t="shared" si="649"/>
        <v>0</v>
      </c>
      <c r="CC504" s="1">
        <f t="shared" si="649"/>
        <v>0</v>
      </c>
      <c r="CD504" s="1">
        <f t="shared" si="649"/>
        <v>0</v>
      </c>
      <c r="CE504" s="1">
        <f t="shared" si="649"/>
        <v>0</v>
      </c>
      <c r="CF504" s="1">
        <f t="shared" ref="CF504:CO513" si="650">IF(CF$3=0,0,IF(AND(ABS($BI504-CF$3)&gt;PostVertTotTol,ABS($BJ504-CF$3)&gt;PostVertTotTol,ABS($BK504-CF$3)&gt;PostVertTotTol,ABS($BL504-CF$3)&gt;PostVertTotTol,ABS($BM504-CF$3)&gt;PostVertTotTol,ABS($BN504-CF$3)&gt;PostVertTotTol,ABS($BO504-CF$3)&gt;PostVertTotTol,ABS($BP504-CF$3)&gt;PostVertTotTol),0,1))</f>
        <v>0</v>
      </c>
      <c r="CG504" s="1">
        <f t="shared" si="650"/>
        <v>0</v>
      </c>
      <c r="CH504" s="1">
        <f t="shared" si="650"/>
        <v>0</v>
      </c>
      <c r="CI504" s="1">
        <f t="shared" si="650"/>
        <v>0</v>
      </c>
      <c r="CJ504" s="1">
        <f t="shared" si="650"/>
        <v>0</v>
      </c>
      <c r="CK504" s="1">
        <f t="shared" si="650"/>
        <v>0</v>
      </c>
      <c r="CL504" s="1">
        <f t="shared" si="650"/>
        <v>0</v>
      </c>
      <c r="CM504" s="1">
        <f t="shared" si="650"/>
        <v>0</v>
      </c>
      <c r="CN504" s="1">
        <f t="shared" si="650"/>
        <v>0</v>
      </c>
      <c r="CO504" s="1">
        <f t="shared" si="650"/>
        <v>0</v>
      </c>
      <c r="CP504" s="1">
        <f t="shared" ref="CP504:CY513" si="651">IF(CP$3=0,0,IF(AND(ABS($BI504-CP$3)&gt;PostVertTotTol,ABS($BJ504-CP$3)&gt;PostVertTotTol,ABS($BK504-CP$3)&gt;PostVertTotTol,ABS($BL504-CP$3)&gt;PostVertTotTol,ABS($BM504-CP$3)&gt;PostVertTotTol,ABS($BN504-CP$3)&gt;PostVertTotTol,ABS($BO504-CP$3)&gt;PostVertTotTol,ABS($BP504-CP$3)&gt;PostVertTotTol),0,1))</f>
        <v>0</v>
      </c>
      <c r="CQ504" s="1">
        <f t="shared" si="651"/>
        <v>0</v>
      </c>
      <c r="CR504" s="1">
        <f t="shared" si="651"/>
        <v>0</v>
      </c>
      <c r="CS504" s="1">
        <f t="shared" si="651"/>
        <v>0</v>
      </c>
      <c r="CT504" s="1">
        <f t="shared" si="651"/>
        <v>0</v>
      </c>
      <c r="CU504" s="1">
        <f t="shared" si="651"/>
        <v>0</v>
      </c>
      <c r="CV504" s="1">
        <f t="shared" si="651"/>
        <v>0</v>
      </c>
      <c r="CW504" s="1">
        <f t="shared" si="651"/>
        <v>0</v>
      </c>
      <c r="CX504" s="1">
        <f t="shared" si="651"/>
        <v>0</v>
      </c>
      <c r="CY504" s="1">
        <f t="shared" si="651"/>
        <v>0</v>
      </c>
      <c r="CZ504" s="1">
        <f t="shared" ref="CZ504:DI513" si="652">IF(CZ$3=0,0,IF(AND(ABS($BI504-CZ$3)&gt;PostVertTotTol,ABS($BJ504-CZ$3)&gt;PostVertTotTol,ABS($BK504-CZ$3)&gt;PostVertTotTol,ABS($BL504-CZ$3)&gt;PostVertTotTol,ABS($BM504-CZ$3)&gt;PostVertTotTol,ABS($BN504-CZ$3)&gt;PostVertTotTol,ABS($BO504-CZ$3)&gt;PostVertTotTol,ABS($BP504-CZ$3)&gt;PostVertTotTol),0,1))</f>
        <v>0</v>
      </c>
      <c r="DA504" s="1">
        <f t="shared" si="652"/>
        <v>0</v>
      </c>
      <c r="DB504" s="1">
        <f t="shared" si="652"/>
        <v>0</v>
      </c>
      <c r="DC504" s="1">
        <f t="shared" si="652"/>
        <v>0</v>
      </c>
      <c r="DD504" s="1">
        <f t="shared" si="652"/>
        <v>0</v>
      </c>
      <c r="DE504" s="1">
        <f t="shared" si="652"/>
        <v>0</v>
      </c>
      <c r="DF504" s="1">
        <f t="shared" si="652"/>
        <v>0</v>
      </c>
      <c r="DG504" s="1">
        <f t="shared" si="652"/>
        <v>0</v>
      </c>
      <c r="DH504" s="1">
        <f t="shared" si="652"/>
        <v>0</v>
      </c>
      <c r="DI504" s="1">
        <f t="shared" si="652"/>
        <v>0</v>
      </c>
      <c r="DJ504" s="1">
        <f t="shared" ref="DJ504:DO513" si="653">IF(DJ$3=0,0,IF(AND(ABS($BI504-DJ$3)&gt;PostVertTotTol,ABS($BJ504-DJ$3)&gt;PostVertTotTol,ABS($BK504-DJ$3)&gt;PostVertTotTol,ABS($BL504-DJ$3)&gt;PostVertTotTol,ABS($BM504-DJ$3)&gt;PostVertTotTol,ABS($BN504-DJ$3)&gt;PostVertTotTol,ABS($BO504-DJ$3)&gt;PostVertTotTol,ABS($BP504-DJ$3)&gt;PostVertTotTol),0,1))</f>
        <v>0</v>
      </c>
      <c r="DK504" s="1">
        <f t="shared" si="653"/>
        <v>0</v>
      </c>
      <c r="DL504" s="1">
        <f t="shared" si="653"/>
        <v>0</v>
      </c>
      <c r="DM504" s="1">
        <f t="shared" si="653"/>
        <v>1</v>
      </c>
      <c r="DN504" s="1">
        <f t="shared" si="653"/>
        <v>0</v>
      </c>
      <c r="DO504" s="1">
        <f t="shared" si="653"/>
        <v>0</v>
      </c>
      <c r="DP504" s="25"/>
      <c r="DS504" s="26"/>
      <c r="DT504" s="26"/>
      <c r="DU504" s="142"/>
      <c r="DV504" s="26"/>
      <c r="DW504" s="48">
        <v>491</v>
      </c>
      <c r="DX504" s="26" t="str">
        <f>IFERROR(INDEX(AT$11:AT$2000,_xlfn.AGGREGATE(15,6,(ROW(AT$11:AT$2000)-ROW(AT$11)+1)/($AU$11:$AU$2000=$DY$8),ROWS(DX$11:DX504))),"")</f>
        <v/>
      </c>
      <c r="DY504" s="4" t="str">
        <f>IFERROR(INDEX(AU$11:AU$2000,_xlfn.AGGREGATE(15,6,(ROW(AU$11:AU$2000)-ROW(AU$11)+1)/($AU$11:$AU$2000=$DY$8),ROWS(DY$11:DY504))),"")</f>
        <v/>
      </c>
      <c r="DZ504" s="26" t="str">
        <f>IFERROR(INDEX(AV$11:AV$2000,_xlfn.AGGREGATE(15,6,(ROW(AV$11:AV$2000)-ROW(AV$11)+1)/($AU$11:$AU$2000=$DY$8),ROWS(DZ$11:DZ504))),"")</f>
        <v/>
      </c>
      <c r="EA504" s="26" t="str">
        <f>IFERROR(INDEX(AW$11:AW$2000,_xlfn.AGGREGATE(15,6,(ROW(AW$11:AW$2000)-ROW(AW$11)+1)/($AU$11:$AU$2000=$DY$8),ROWS(EA$11:EA504))),"")</f>
        <v/>
      </c>
      <c r="EB504" s="26" t="str">
        <f>IFERROR(INDEX(AX$11:AX$2000,_xlfn.AGGREGATE(15,6,(ROW(AX$11:AX$2000)-ROW(AX$11)+1)/($AU$11:$AU$2000=$DY$8),ROWS(EB$11:EB504))),"")</f>
        <v/>
      </c>
      <c r="EC504" s="26" t="str">
        <f>IFERROR(INDEX(AY$11:AY$2000,_xlfn.AGGREGATE(15,6,(ROW(AY$11:AY$2000)-ROW(AY$11)+1)/($AU$11:$AU$2000=$DY$8),ROWS(EC$11:EC504))),"")</f>
        <v/>
      </c>
      <c r="ED504" s="26" t="str">
        <f>IFERROR(INDEX(AZ$11:AZ$2000,_xlfn.AGGREGATE(15,6,(ROW(AZ$11:AZ$2000)-ROW(AZ$11)+1)/($AU$11:$AU$2000=$DY$8),ROWS(ED$11:ED504))),"")</f>
        <v/>
      </c>
      <c r="EE504" s="26" t="str">
        <f>IFERROR(INDEX(BA$11:BA$2000,_xlfn.AGGREGATE(15,6,(ROW(BA$11:BA$2000)-ROW(BA$11)+1)/($AU$11:$AU$2000=$DY$8),ROWS(EE$11:EE504))),"")</f>
        <v/>
      </c>
      <c r="EF504" s="26" t="str">
        <f>IFERROR(INDEX(BB$11:BB$2000,_xlfn.AGGREGATE(15,6,(ROW(BB$11:BB$2000)-ROW(BB$11)+1)/($AU$11:$AU$2000=$DY$8),ROWS(EF$11:EF504))),"")</f>
        <v/>
      </c>
      <c r="EG504" s="26" t="str">
        <f>IFERROR(INDEX(BC$11:BC$2000,_xlfn.AGGREGATE(15,6,(ROW(BC$11:BC$2000)-ROW(BC$11)+1)/($AU$11:$AU$2000=$DY$8),ROWS(EG$11:EG504))),"")</f>
        <v/>
      </c>
      <c r="EH504" s="26" t="str">
        <f>IFERROR(INDEX(BD$11:BD$2000,_xlfn.AGGREGATE(15,6,(ROW(BD$11:BD$2000)-ROW(BD$11)+1)/($AU$11:$AU$2000=$DY$8),ROWS(EH$11:EH504))),"")</f>
        <v/>
      </c>
      <c r="EI504" s="26" t="str">
        <f>IFERROR(INDEX(BE$11:BE$2000,_xlfn.AGGREGATE(15,6,(ROW(BE$11:BE$2000)-ROW(BE$11)+1)/($AU$11:$AU$2000=$DY$8),ROWS(EI$11:EI504))),"")</f>
        <v/>
      </c>
      <c r="EJ504" s="26" t="str">
        <f>IFERROR(INDEX(BF$11:BF$2000,_xlfn.AGGREGATE(15,6,(ROW(BF$11:BF$2000)-ROW(BF$11)+1)/($AU$11:$AU$2000=$DY$8),ROWS(EJ$11:EJ504))),"")</f>
        <v/>
      </c>
      <c r="EK504" s="26" t="str">
        <f>IFERROR(INDEX(BG$11:BG$2000,_xlfn.AGGREGATE(15,6,(ROW(BG$11:BG$2000)-ROW(BG$11)+1)/($AU$11:$AU$2000=$DY$8),ROWS(EK$11:EK504))),"")</f>
        <v/>
      </c>
      <c r="EL504" s="26" t="str">
        <f>IFERROR(INDEX(BH$11:BH$2000,_xlfn.AGGREGATE(15,6,(ROW(BH$11:BH$2000)-ROW(BH$11)+1)/($AU$11:$AU$2000=$DY$8),ROWS(EL$11:EL504))),"")</f>
        <v/>
      </c>
      <c r="EM504" s="26" t="str">
        <f>IFERROR(INDEX(BI$11:BI$2000,_xlfn.AGGREGATE(15,6,(ROW(BI$11:BI$2000)-ROW(BI$11)+1)/($AU$11:$AU$2000=$DY$8),ROWS(EM$11:EM504))),"")</f>
        <v/>
      </c>
      <c r="EN504" s="26" t="str">
        <f>IFERROR(INDEX(BJ$11:BJ$2000,_xlfn.AGGREGATE(15,6,(ROW(BJ$11:BJ$2000)-ROW(BJ$11)+1)/($AU$11:$AU$2000=$DY$8),ROWS(EN$11:EN504))),"")</f>
        <v/>
      </c>
      <c r="EO504" s="26" t="str">
        <f>IFERROR(INDEX(BK$11:BK$2000,_xlfn.AGGREGATE(15,6,(ROW(BK$11:BK$2000)-ROW(BK$11)+1)/($AU$11:$AU$2000=$DY$8),ROWS(EO$11:EO504))),"")</f>
        <v/>
      </c>
      <c r="EP504" s="26" t="str">
        <f>IFERROR(INDEX(BL$11:BL$2000,_xlfn.AGGREGATE(15,6,(ROW(BL$11:BL$2000)-ROW(BL$11)+1)/($AU$11:$AU$2000=$DY$8),ROWS(EP$11:EP504))),"")</f>
        <v/>
      </c>
      <c r="EQ504" s="26" t="str">
        <f>IFERROR(INDEX(BM$11:BM$2000,_xlfn.AGGREGATE(15,6,(ROW(BM$11:BM$2000)-ROW(BM$11)+1)/($AU$11:$AU$2000=$DY$8),ROWS(EQ$11:EQ504))),"")</f>
        <v/>
      </c>
      <c r="ER504" s="26" t="str">
        <f>IFERROR(INDEX(BN$11:BN$2000,_xlfn.AGGREGATE(15,6,(ROW(BN$11:BN$2000)-ROW(BN$11)+1)/($AU$11:$AU$2000=$DY$8),ROWS(ER$11:ER504))),"")</f>
        <v/>
      </c>
      <c r="ES504" s="26" t="str">
        <f>IFERROR(INDEX(BO$11:BO$2000,_xlfn.AGGREGATE(15,6,(ROW(BO$11:BO$2000)-ROW(BO$11)+1)/($AU$11:$AU$2000=$DY$8),ROWS(ES$11:ES504))),"")</f>
        <v/>
      </c>
      <c r="ET504" s="63" t="str">
        <f>IFERROR(INDEX(BP$11:BP$2000,_xlfn.AGGREGATE(15,6,(ROW(BP$11:BP$2000)-ROW(BP$11)+1)/($AU$11:$AU$2000=$DY$8),ROWS(ET$11:ET504))),"")</f>
        <v/>
      </c>
      <c r="EU504" s="25"/>
    </row>
    <row r="505" spans="14:151" x14ac:dyDescent="0.3">
      <c r="N505" s="2"/>
      <c r="O505" s="25"/>
      <c r="P505" s="25"/>
      <c r="Q505" s="25"/>
      <c r="R505" s="25"/>
      <c r="S505" s="25"/>
      <c r="T505" s="25"/>
      <c r="U505" s="25"/>
      <c r="V505" s="2"/>
      <c r="W505" s="2"/>
      <c r="X505" s="2"/>
      <c r="Y505" s="25"/>
      <c r="Z505" s="25"/>
      <c r="AA505" s="25"/>
      <c r="AB505" s="2"/>
      <c r="AC505" s="25"/>
      <c r="AD505" s="25"/>
      <c r="AE505" s="25"/>
      <c r="AF505" s="25"/>
      <c r="AG505" s="25"/>
      <c r="AH505" s="25"/>
      <c r="AI505" s="25"/>
      <c r="AJ505" s="25"/>
      <c r="AK505" s="25"/>
      <c r="AL505" s="25"/>
      <c r="AM505" s="25"/>
      <c r="AN505" s="25"/>
      <c r="AO505" s="25"/>
      <c r="AP505" s="25"/>
      <c r="AQ505" s="25"/>
      <c r="AR505" s="142"/>
      <c r="AS505">
        <v>12</v>
      </c>
      <c r="AT505" s="25" t="s">
        <v>122</v>
      </c>
      <c r="AU505" s="4" t="str">
        <f t="shared" si="620"/>
        <v>FAIL</v>
      </c>
      <c r="AV505" s="25">
        <v>3</v>
      </c>
      <c r="AW505" s="25">
        <v>2</v>
      </c>
      <c r="AX505" s="26">
        <v>2</v>
      </c>
      <c r="AY505" s="26">
        <v>2</v>
      </c>
      <c r="AZ505" s="26">
        <v>2</v>
      </c>
      <c r="BA505" s="26">
        <v>2</v>
      </c>
      <c r="BB505" s="26">
        <v>2</v>
      </c>
      <c r="BC505" s="26">
        <v>2</v>
      </c>
      <c r="BD505" s="25">
        <f t="shared" si="621"/>
        <v>234</v>
      </c>
      <c r="BE505" s="26">
        <f t="shared" si="637"/>
        <v>243</v>
      </c>
      <c r="BF505" s="25">
        <f t="shared" si="621"/>
        <v>258</v>
      </c>
      <c r="BG505" s="30">
        <f t="shared" si="638"/>
        <v>7.5</v>
      </c>
      <c r="BH505" s="25"/>
      <c r="BI505" s="138">
        <f t="shared" si="639"/>
        <v>258</v>
      </c>
      <c r="BJ505" s="138">
        <f t="shared" si="640"/>
        <v>501</v>
      </c>
      <c r="BK505" s="138">
        <f t="shared" si="641"/>
        <v>744</v>
      </c>
      <c r="BL505" s="138">
        <f t="shared" si="642"/>
        <v>987</v>
      </c>
      <c r="BM505" s="138">
        <f t="shared" si="643"/>
        <v>1230</v>
      </c>
      <c r="BN505" s="138">
        <f t="shared" si="644"/>
        <v>1473</v>
      </c>
      <c r="BO505" s="138">
        <f t="shared" si="645"/>
        <v>1716</v>
      </c>
      <c r="BP505" s="138">
        <f t="shared" si="646"/>
        <v>0</v>
      </c>
      <c r="BQ505" s="25"/>
      <c r="BR505" s="26" t="str">
        <f t="shared" si="647"/>
        <v>yes3</v>
      </c>
      <c r="BS505" s="26" t="str">
        <f t="shared" si="648"/>
        <v>Int</v>
      </c>
      <c r="BT505" s="25"/>
      <c r="BU505" s="25"/>
      <c r="BV505" s="1">
        <f t="shared" si="649"/>
        <v>0</v>
      </c>
      <c r="BW505" s="1">
        <f t="shared" si="649"/>
        <v>0</v>
      </c>
      <c r="BX505" s="1">
        <f t="shared" si="649"/>
        <v>0</v>
      </c>
      <c r="BY505" s="1">
        <f t="shared" si="649"/>
        <v>0</v>
      </c>
      <c r="BZ505" s="1">
        <f t="shared" si="649"/>
        <v>0</v>
      </c>
      <c r="CA505" s="1">
        <f t="shared" si="649"/>
        <v>0</v>
      </c>
      <c r="CB505" s="1">
        <f t="shared" si="649"/>
        <v>0</v>
      </c>
      <c r="CC505" s="1">
        <f t="shared" si="649"/>
        <v>0</v>
      </c>
      <c r="CD505" s="1">
        <f t="shared" si="649"/>
        <v>0</v>
      </c>
      <c r="CE505" s="1">
        <f t="shared" si="649"/>
        <v>0</v>
      </c>
      <c r="CF505" s="1">
        <f t="shared" si="650"/>
        <v>0</v>
      </c>
      <c r="CG505" s="1">
        <f t="shared" si="650"/>
        <v>0</v>
      </c>
      <c r="CH505" s="1">
        <f t="shared" si="650"/>
        <v>0</v>
      </c>
      <c r="CI505" s="1">
        <f t="shared" si="650"/>
        <v>0</v>
      </c>
      <c r="CJ505" s="1">
        <f t="shared" si="650"/>
        <v>0</v>
      </c>
      <c r="CK505" s="1">
        <f t="shared" si="650"/>
        <v>0</v>
      </c>
      <c r="CL505" s="1">
        <f t="shared" si="650"/>
        <v>0</v>
      </c>
      <c r="CM505" s="1">
        <f t="shared" si="650"/>
        <v>0</v>
      </c>
      <c r="CN505" s="1">
        <f t="shared" si="650"/>
        <v>0</v>
      </c>
      <c r="CO505" s="1">
        <f t="shared" si="650"/>
        <v>0</v>
      </c>
      <c r="CP505" s="1">
        <f t="shared" si="651"/>
        <v>0</v>
      </c>
      <c r="CQ505" s="1">
        <f t="shared" si="651"/>
        <v>0</v>
      </c>
      <c r="CR505" s="1">
        <f t="shared" si="651"/>
        <v>0</v>
      </c>
      <c r="CS505" s="1">
        <f t="shared" si="651"/>
        <v>0</v>
      </c>
      <c r="CT505" s="1">
        <f t="shared" si="651"/>
        <v>0</v>
      </c>
      <c r="CU505" s="1">
        <f t="shared" si="651"/>
        <v>0</v>
      </c>
      <c r="CV505" s="1">
        <f t="shared" si="651"/>
        <v>0</v>
      </c>
      <c r="CW505" s="1">
        <f t="shared" si="651"/>
        <v>0</v>
      </c>
      <c r="CX505" s="1">
        <f t="shared" si="651"/>
        <v>0</v>
      </c>
      <c r="CY505" s="1">
        <f t="shared" si="651"/>
        <v>0</v>
      </c>
      <c r="CZ505" s="1">
        <f t="shared" si="652"/>
        <v>0</v>
      </c>
      <c r="DA505" s="1">
        <f t="shared" si="652"/>
        <v>0</v>
      </c>
      <c r="DB505" s="1">
        <f t="shared" si="652"/>
        <v>0</v>
      </c>
      <c r="DC505" s="1">
        <f t="shared" si="652"/>
        <v>0</v>
      </c>
      <c r="DD505" s="1">
        <f t="shared" si="652"/>
        <v>0</v>
      </c>
      <c r="DE505" s="1">
        <f t="shared" si="652"/>
        <v>0</v>
      </c>
      <c r="DF505" s="1">
        <f t="shared" si="652"/>
        <v>0</v>
      </c>
      <c r="DG505" s="1">
        <f t="shared" si="652"/>
        <v>0</v>
      </c>
      <c r="DH505" s="1">
        <f t="shared" si="652"/>
        <v>0</v>
      </c>
      <c r="DI505" s="1">
        <f t="shared" si="652"/>
        <v>0</v>
      </c>
      <c r="DJ505" s="1">
        <f t="shared" si="653"/>
        <v>0</v>
      </c>
      <c r="DK505" s="1">
        <f t="shared" si="653"/>
        <v>0</v>
      </c>
      <c r="DL505" s="1">
        <f t="shared" si="653"/>
        <v>0</v>
      </c>
      <c r="DM505" s="1">
        <f t="shared" si="653"/>
        <v>1</v>
      </c>
      <c r="DN505" s="1">
        <f t="shared" si="653"/>
        <v>0</v>
      </c>
      <c r="DO505" s="1">
        <f t="shared" si="653"/>
        <v>0</v>
      </c>
      <c r="DP505" s="25"/>
      <c r="DS505" s="26"/>
      <c r="DT505" s="26"/>
      <c r="DU505" s="142"/>
      <c r="DV505" s="26"/>
      <c r="DW505" s="48">
        <v>492</v>
      </c>
      <c r="DX505" s="26" t="str">
        <f>IFERROR(INDEX(AT$11:AT$2000,_xlfn.AGGREGATE(15,6,(ROW(AT$11:AT$2000)-ROW(AT$11)+1)/($AU$11:$AU$2000=$DY$8),ROWS(DX$11:DX505))),"")</f>
        <v/>
      </c>
      <c r="DY505" s="4" t="str">
        <f>IFERROR(INDEX(AU$11:AU$2000,_xlfn.AGGREGATE(15,6,(ROW(AU$11:AU$2000)-ROW(AU$11)+1)/($AU$11:$AU$2000=$DY$8),ROWS(DY$11:DY505))),"")</f>
        <v/>
      </c>
      <c r="DZ505" s="26" t="str">
        <f>IFERROR(INDEX(AV$11:AV$2000,_xlfn.AGGREGATE(15,6,(ROW(AV$11:AV$2000)-ROW(AV$11)+1)/($AU$11:$AU$2000=$DY$8),ROWS(DZ$11:DZ505))),"")</f>
        <v/>
      </c>
      <c r="EA505" s="26" t="str">
        <f>IFERROR(INDEX(AW$11:AW$2000,_xlfn.AGGREGATE(15,6,(ROW(AW$11:AW$2000)-ROW(AW$11)+1)/($AU$11:$AU$2000=$DY$8),ROWS(EA$11:EA505))),"")</f>
        <v/>
      </c>
      <c r="EB505" s="26" t="str">
        <f>IFERROR(INDEX(AX$11:AX$2000,_xlfn.AGGREGATE(15,6,(ROW(AX$11:AX$2000)-ROW(AX$11)+1)/($AU$11:$AU$2000=$DY$8),ROWS(EB$11:EB505))),"")</f>
        <v/>
      </c>
      <c r="EC505" s="26" t="str">
        <f>IFERROR(INDEX(AY$11:AY$2000,_xlfn.AGGREGATE(15,6,(ROW(AY$11:AY$2000)-ROW(AY$11)+1)/($AU$11:$AU$2000=$DY$8),ROWS(EC$11:EC505))),"")</f>
        <v/>
      </c>
      <c r="ED505" s="26" t="str">
        <f>IFERROR(INDEX(AZ$11:AZ$2000,_xlfn.AGGREGATE(15,6,(ROW(AZ$11:AZ$2000)-ROW(AZ$11)+1)/($AU$11:$AU$2000=$DY$8),ROWS(ED$11:ED505))),"")</f>
        <v/>
      </c>
      <c r="EE505" s="26" t="str">
        <f>IFERROR(INDEX(BA$11:BA$2000,_xlfn.AGGREGATE(15,6,(ROW(BA$11:BA$2000)-ROW(BA$11)+1)/($AU$11:$AU$2000=$DY$8),ROWS(EE$11:EE505))),"")</f>
        <v/>
      </c>
      <c r="EF505" s="26" t="str">
        <f>IFERROR(INDEX(BB$11:BB$2000,_xlfn.AGGREGATE(15,6,(ROW(BB$11:BB$2000)-ROW(BB$11)+1)/($AU$11:$AU$2000=$DY$8),ROWS(EF$11:EF505))),"")</f>
        <v/>
      </c>
      <c r="EG505" s="26" t="str">
        <f>IFERROR(INDEX(BC$11:BC$2000,_xlfn.AGGREGATE(15,6,(ROW(BC$11:BC$2000)-ROW(BC$11)+1)/($AU$11:$AU$2000=$DY$8),ROWS(EG$11:EG505))),"")</f>
        <v/>
      </c>
      <c r="EH505" s="26" t="str">
        <f>IFERROR(INDEX(BD$11:BD$2000,_xlfn.AGGREGATE(15,6,(ROW(BD$11:BD$2000)-ROW(BD$11)+1)/($AU$11:$AU$2000=$DY$8),ROWS(EH$11:EH505))),"")</f>
        <v/>
      </c>
      <c r="EI505" s="26" t="str">
        <f>IFERROR(INDEX(BE$11:BE$2000,_xlfn.AGGREGATE(15,6,(ROW(BE$11:BE$2000)-ROW(BE$11)+1)/($AU$11:$AU$2000=$DY$8),ROWS(EI$11:EI505))),"")</f>
        <v/>
      </c>
      <c r="EJ505" s="26" t="str">
        <f>IFERROR(INDEX(BF$11:BF$2000,_xlfn.AGGREGATE(15,6,(ROW(BF$11:BF$2000)-ROW(BF$11)+1)/($AU$11:$AU$2000=$DY$8),ROWS(EJ$11:EJ505))),"")</f>
        <v/>
      </c>
      <c r="EK505" s="26" t="str">
        <f>IFERROR(INDEX(BG$11:BG$2000,_xlfn.AGGREGATE(15,6,(ROW(BG$11:BG$2000)-ROW(BG$11)+1)/($AU$11:$AU$2000=$DY$8),ROWS(EK$11:EK505))),"")</f>
        <v/>
      </c>
      <c r="EL505" s="26" t="str">
        <f>IFERROR(INDEX(BH$11:BH$2000,_xlfn.AGGREGATE(15,6,(ROW(BH$11:BH$2000)-ROW(BH$11)+1)/($AU$11:$AU$2000=$DY$8),ROWS(EL$11:EL505))),"")</f>
        <v/>
      </c>
      <c r="EM505" s="26" t="str">
        <f>IFERROR(INDEX(BI$11:BI$2000,_xlfn.AGGREGATE(15,6,(ROW(BI$11:BI$2000)-ROW(BI$11)+1)/($AU$11:$AU$2000=$DY$8),ROWS(EM$11:EM505))),"")</f>
        <v/>
      </c>
      <c r="EN505" s="26" t="str">
        <f>IFERROR(INDEX(BJ$11:BJ$2000,_xlfn.AGGREGATE(15,6,(ROW(BJ$11:BJ$2000)-ROW(BJ$11)+1)/($AU$11:$AU$2000=$DY$8),ROWS(EN$11:EN505))),"")</f>
        <v/>
      </c>
      <c r="EO505" s="26" t="str">
        <f>IFERROR(INDEX(BK$11:BK$2000,_xlfn.AGGREGATE(15,6,(ROW(BK$11:BK$2000)-ROW(BK$11)+1)/($AU$11:$AU$2000=$DY$8),ROWS(EO$11:EO505))),"")</f>
        <v/>
      </c>
      <c r="EP505" s="26" t="str">
        <f>IFERROR(INDEX(BL$11:BL$2000,_xlfn.AGGREGATE(15,6,(ROW(BL$11:BL$2000)-ROW(BL$11)+1)/($AU$11:$AU$2000=$DY$8),ROWS(EP$11:EP505))),"")</f>
        <v/>
      </c>
      <c r="EQ505" s="26" t="str">
        <f>IFERROR(INDEX(BM$11:BM$2000,_xlfn.AGGREGATE(15,6,(ROW(BM$11:BM$2000)-ROW(BM$11)+1)/($AU$11:$AU$2000=$DY$8),ROWS(EQ$11:EQ505))),"")</f>
        <v/>
      </c>
      <c r="ER505" s="26" t="str">
        <f>IFERROR(INDEX(BN$11:BN$2000,_xlfn.AGGREGATE(15,6,(ROW(BN$11:BN$2000)-ROW(BN$11)+1)/($AU$11:$AU$2000=$DY$8),ROWS(ER$11:ER505))),"")</f>
        <v/>
      </c>
      <c r="ES505" s="26" t="str">
        <f>IFERROR(INDEX(BO$11:BO$2000,_xlfn.AGGREGATE(15,6,(ROW(BO$11:BO$2000)-ROW(BO$11)+1)/($AU$11:$AU$2000=$DY$8),ROWS(ES$11:ES505))),"")</f>
        <v/>
      </c>
      <c r="ET505" s="63" t="str">
        <f>IFERROR(INDEX(BP$11:BP$2000,_xlfn.AGGREGATE(15,6,(ROW(BP$11:BP$2000)-ROW(BP$11)+1)/($AU$11:$AU$2000=$DY$8),ROWS(ET$11:ET505))),"")</f>
        <v/>
      </c>
      <c r="EU505" s="25"/>
    </row>
    <row r="506" spans="14:151" x14ac:dyDescent="0.3">
      <c r="N506" s="2"/>
      <c r="O506" s="25"/>
      <c r="P506" s="25"/>
      <c r="Q506" s="25"/>
      <c r="R506" s="25"/>
      <c r="S506" s="25"/>
      <c r="T506" s="25"/>
      <c r="U506" s="25"/>
      <c r="V506" s="2"/>
      <c r="W506" s="2"/>
      <c r="X506" s="2"/>
      <c r="Y506" s="25"/>
      <c r="Z506" s="25"/>
      <c r="AA506" s="25"/>
      <c r="AB506" s="2"/>
      <c r="AC506" s="25"/>
      <c r="AD506" s="25"/>
      <c r="AE506" s="25"/>
      <c r="AF506" s="25"/>
      <c r="AG506" s="25"/>
      <c r="AH506" s="25"/>
      <c r="AI506" s="25"/>
      <c r="AJ506" s="25"/>
      <c r="AK506" s="25"/>
      <c r="AL506" s="25"/>
      <c r="AM506" s="25"/>
      <c r="AN506" s="25"/>
      <c r="AO506" s="25"/>
      <c r="AP506" s="25"/>
      <c r="AQ506" s="25"/>
      <c r="AR506" s="142"/>
      <c r="AS506">
        <v>13</v>
      </c>
      <c r="AT506" s="25" t="s">
        <v>122</v>
      </c>
      <c r="AU506" s="4" t="str">
        <f t="shared" si="620"/>
        <v>FAIL</v>
      </c>
      <c r="AV506" s="25">
        <v>3</v>
      </c>
      <c r="AW506" s="25">
        <v>2</v>
      </c>
      <c r="AX506" s="26">
        <v>2</v>
      </c>
      <c r="AY506" s="26">
        <v>2</v>
      </c>
      <c r="AZ506" s="26">
        <v>2</v>
      </c>
      <c r="BA506" s="26">
        <v>2</v>
      </c>
      <c r="BB506" s="26">
        <v>2</v>
      </c>
      <c r="BC506" s="26">
        <v>2</v>
      </c>
      <c r="BD506" s="25">
        <f t="shared" si="621"/>
        <v>233</v>
      </c>
      <c r="BE506" s="26">
        <f t="shared" si="637"/>
        <v>243</v>
      </c>
      <c r="BF506" s="25">
        <f t="shared" si="621"/>
        <v>259</v>
      </c>
      <c r="BG506" s="30">
        <f t="shared" si="638"/>
        <v>8</v>
      </c>
      <c r="BH506" s="25"/>
      <c r="BI506" s="138">
        <f t="shared" si="639"/>
        <v>259</v>
      </c>
      <c r="BJ506" s="138">
        <f t="shared" si="640"/>
        <v>502</v>
      </c>
      <c r="BK506" s="138">
        <f t="shared" si="641"/>
        <v>745</v>
      </c>
      <c r="BL506" s="138">
        <f t="shared" si="642"/>
        <v>988</v>
      </c>
      <c r="BM506" s="138">
        <f t="shared" si="643"/>
        <v>1231</v>
      </c>
      <c r="BN506" s="138">
        <f t="shared" si="644"/>
        <v>1474</v>
      </c>
      <c r="BO506" s="138">
        <f t="shared" si="645"/>
        <v>1717</v>
      </c>
      <c r="BP506" s="138">
        <f t="shared" si="646"/>
        <v>0</v>
      </c>
      <c r="BQ506" s="25"/>
      <c r="BR506" s="26" t="str">
        <f t="shared" si="647"/>
        <v>yes3</v>
      </c>
      <c r="BS506" s="26" t="str">
        <f t="shared" si="648"/>
        <v>Int</v>
      </c>
      <c r="BT506" s="25"/>
      <c r="BU506" s="25"/>
      <c r="BV506" s="1">
        <f t="shared" si="649"/>
        <v>0</v>
      </c>
      <c r="BW506" s="1">
        <f t="shared" si="649"/>
        <v>0</v>
      </c>
      <c r="BX506" s="1">
        <f t="shared" si="649"/>
        <v>0</v>
      </c>
      <c r="BY506" s="1">
        <f t="shared" si="649"/>
        <v>0</v>
      </c>
      <c r="BZ506" s="1">
        <f t="shared" si="649"/>
        <v>0</v>
      </c>
      <c r="CA506" s="1">
        <f t="shared" si="649"/>
        <v>0</v>
      </c>
      <c r="CB506" s="1">
        <f t="shared" si="649"/>
        <v>0</v>
      </c>
      <c r="CC506" s="1">
        <f t="shared" si="649"/>
        <v>0</v>
      </c>
      <c r="CD506" s="1">
        <f t="shared" si="649"/>
        <v>0</v>
      </c>
      <c r="CE506" s="1">
        <f t="shared" si="649"/>
        <v>0</v>
      </c>
      <c r="CF506" s="1">
        <f t="shared" si="650"/>
        <v>0</v>
      </c>
      <c r="CG506" s="1">
        <f t="shared" si="650"/>
        <v>0</v>
      </c>
      <c r="CH506" s="1">
        <f t="shared" si="650"/>
        <v>0</v>
      </c>
      <c r="CI506" s="1">
        <f t="shared" si="650"/>
        <v>0</v>
      </c>
      <c r="CJ506" s="1">
        <f t="shared" si="650"/>
        <v>0</v>
      </c>
      <c r="CK506" s="1">
        <f t="shared" si="650"/>
        <v>0</v>
      </c>
      <c r="CL506" s="1">
        <f t="shared" si="650"/>
        <v>0</v>
      </c>
      <c r="CM506" s="1">
        <f t="shared" si="650"/>
        <v>0</v>
      </c>
      <c r="CN506" s="1">
        <f t="shared" si="650"/>
        <v>0</v>
      </c>
      <c r="CO506" s="1">
        <f t="shared" si="650"/>
        <v>0</v>
      </c>
      <c r="CP506" s="1">
        <f t="shared" si="651"/>
        <v>0</v>
      </c>
      <c r="CQ506" s="1">
        <f t="shared" si="651"/>
        <v>0</v>
      </c>
      <c r="CR506" s="1">
        <f t="shared" si="651"/>
        <v>0</v>
      </c>
      <c r="CS506" s="1">
        <f t="shared" si="651"/>
        <v>0</v>
      </c>
      <c r="CT506" s="1">
        <f t="shared" si="651"/>
        <v>0</v>
      </c>
      <c r="CU506" s="1">
        <f t="shared" si="651"/>
        <v>0</v>
      </c>
      <c r="CV506" s="1">
        <f t="shared" si="651"/>
        <v>0</v>
      </c>
      <c r="CW506" s="1">
        <f t="shared" si="651"/>
        <v>0</v>
      </c>
      <c r="CX506" s="1">
        <f t="shared" si="651"/>
        <v>0</v>
      </c>
      <c r="CY506" s="1">
        <f t="shared" si="651"/>
        <v>0</v>
      </c>
      <c r="CZ506" s="1">
        <f t="shared" si="652"/>
        <v>0</v>
      </c>
      <c r="DA506" s="1">
        <f t="shared" si="652"/>
        <v>0</v>
      </c>
      <c r="DB506" s="1">
        <f t="shared" si="652"/>
        <v>0</v>
      </c>
      <c r="DC506" s="1">
        <f t="shared" si="652"/>
        <v>0</v>
      </c>
      <c r="DD506" s="1">
        <f t="shared" si="652"/>
        <v>0</v>
      </c>
      <c r="DE506" s="1">
        <f t="shared" si="652"/>
        <v>0</v>
      </c>
      <c r="DF506" s="1">
        <f t="shared" si="652"/>
        <v>0</v>
      </c>
      <c r="DG506" s="1">
        <f t="shared" si="652"/>
        <v>0</v>
      </c>
      <c r="DH506" s="1">
        <f t="shared" si="652"/>
        <v>0</v>
      </c>
      <c r="DI506" s="1">
        <f t="shared" si="652"/>
        <v>0</v>
      </c>
      <c r="DJ506" s="1">
        <f t="shared" si="653"/>
        <v>0</v>
      </c>
      <c r="DK506" s="1">
        <f t="shared" si="653"/>
        <v>0</v>
      </c>
      <c r="DL506" s="1">
        <f t="shared" si="653"/>
        <v>0</v>
      </c>
      <c r="DM506" s="1">
        <f t="shared" si="653"/>
        <v>1</v>
      </c>
      <c r="DN506" s="1">
        <f t="shared" si="653"/>
        <v>0</v>
      </c>
      <c r="DO506" s="1">
        <f t="shared" si="653"/>
        <v>0</v>
      </c>
      <c r="DP506" s="25"/>
      <c r="DS506" s="26"/>
      <c r="DT506" s="26"/>
      <c r="DU506" s="142"/>
      <c r="DV506" s="26"/>
      <c r="DW506" s="48">
        <v>493</v>
      </c>
      <c r="DX506" s="26" t="str">
        <f>IFERROR(INDEX(AT$11:AT$2000,_xlfn.AGGREGATE(15,6,(ROW(AT$11:AT$2000)-ROW(AT$11)+1)/($AU$11:$AU$2000=$DY$8),ROWS(DX$11:DX506))),"")</f>
        <v/>
      </c>
      <c r="DY506" s="4" t="str">
        <f>IFERROR(INDEX(AU$11:AU$2000,_xlfn.AGGREGATE(15,6,(ROW(AU$11:AU$2000)-ROW(AU$11)+1)/($AU$11:$AU$2000=$DY$8),ROWS(DY$11:DY506))),"")</f>
        <v/>
      </c>
      <c r="DZ506" s="26" t="str">
        <f>IFERROR(INDEX(AV$11:AV$2000,_xlfn.AGGREGATE(15,6,(ROW(AV$11:AV$2000)-ROW(AV$11)+1)/($AU$11:$AU$2000=$DY$8),ROWS(DZ$11:DZ506))),"")</f>
        <v/>
      </c>
      <c r="EA506" s="26" t="str">
        <f>IFERROR(INDEX(AW$11:AW$2000,_xlfn.AGGREGATE(15,6,(ROW(AW$11:AW$2000)-ROW(AW$11)+1)/($AU$11:$AU$2000=$DY$8),ROWS(EA$11:EA506))),"")</f>
        <v/>
      </c>
      <c r="EB506" s="26" t="str">
        <f>IFERROR(INDEX(AX$11:AX$2000,_xlfn.AGGREGATE(15,6,(ROW(AX$11:AX$2000)-ROW(AX$11)+1)/($AU$11:$AU$2000=$DY$8),ROWS(EB$11:EB506))),"")</f>
        <v/>
      </c>
      <c r="EC506" s="26" t="str">
        <f>IFERROR(INDEX(AY$11:AY$2000,_xlfn.AGGREGATE(15,6,(ROW(AY$11:AY$2000)-ROW(AY$11)+1)/($AU$11:$AU$2000=$DY$8),ROWS(EC$11:EC506))),"")</f>
        <v/>
      </c>
      <c r="ED506" s="26" t="str">
        <f>IFERROR(INDEX(AZ$11:AZ$2000,_xlfn.AGGREGATE(15,6,(ROW(AZ$11:AZ$2000)-ROW(AZ$11)+1)/($AU$11:$AU$2000=$DY$8),ROWS(ED$11:ED506))),"")</f>
        <v/>
      </c>
      <c r="EE506" s="26" t="str">
        <f>IFERROR(INDEX(BA$11:BA$2000,_xlfn.AGGREGATE(15,6,(ROW(BA$11:BA$2000)-ROW(BA$11)+1)/($AU$11:$AU$2000=$DY$8),ROWS(EE$11:EE506))),"")</f>
        <v/>
      </c>
      <c r="EF506" s="26" t="str">
        <f>IFERROR(INDEX(BB$11:BB$2000,_xlfn.AGGREGATE(15,6,(ROW(BB$11:BB$2000)-ROW(BB$11)+1)/($AU$11:$AU$2000=$DY$8),ROWS(EF$11:EF506))),"")</f>
        <v/>
      </c>
      <c r="EG506" s="26" t="str">
        <f>IFERROR(INDEX(BC$11:BC$2000,_xlfn.AGGREGATE(15,6,(ROW(BC$11:BC$2000)-ROW(BC$11)+1)/($AU$11:$AU$2000=$DY$8),ROWS(EG$11:EG506))),"")</f>
        <v/>
      </c>
      <c r="EH506" s="26" t="str">
        <f>IFERROR(INDEX(BD$11:BD$2000,_xlfn.AGGREGATE(15,6,(ROW(BD$11:BD$2000)-ROW(BD$11)+1)/($AU$11:$AU$2000=$DY$8),ROWS(EH$11:EH506))),"")</f>
        <v/>
      </c>
      <c r="EI506" s="26" t="str">
        <f>IFERROR(INDEX(BE$11:BE$2000,_xlfn.AGGREGATE(15,6,(ROW(BE$11:BE$2000)-ROW(BE$11)+1)/($AU$11:$AU$2000=$DY$8),ROWS(EI$11:EI506))),"")</f>
        <v/>
      </c>
      <c r="EJ506" s="26" t="str">
        <f>IFERROR(INDEX(BF$11:BF$2000,_xlfn.AGGREGATE(15,6,(ROW(BF$11:BF$2000)-ROW(BF$11)+1)/($AU$11:$AU$2000=$DY$8),ROWS(EJ$11:EJ506))),"")</f>
        <v/>
      </c>
      <c r="EK506" s="26" t="str">
        <f>IFERROR(INDEX(BG$11:BG$2000,_xlfn.AGGREGATE(15,6,(ROW(BG$11:BG$2000)-ROW(BG$11)+1)/($AU$11:$AU$2000=$DY$8),ROWS(EK$11:EK506))),"")</f>
        <v/>
      </c>
      <c r="EL506" s="26" t="str">
        <f>IFERROR(INDEX(BH$11:BH$2000,_xlfn.AGGREGATE(15,6,(ROW(BH$11:BH$2000)-ROW(BH$11)+1)/($AU$11:$AU$2000=$DY$8),ROWS(EL$11:EL506))),"")</f>
        <v/>
      </c>
      <c r="EM506" s="26" t="str">
        <f>IFERROR(INDEX(BI$11:BI$2000,_xlfn.AGGREGATE(15,6,(ROW(BI$11:BI$2000)-ROW(BI$11)+1)/($AU$11:$AU$2000=$DY$8),ROWS(EM$11:EM506))),"")</f>
        <v/>
      </c>
      <c r="EN506" s="26" t="str">
        <f>IFERROR(INDEX(BJ$11:BJ$2000,_xlfn.AGGREGATE(15,6,(ROW(BJ$11:BJ$2000)-ROW(BJ$11)+1)/($AU$11:$AU$2000=$DY$8),ROWS(EN$11:EN506))),"")</f>
        <v/>
      </c>
      <c r="EO506" s="26" t="str">
        <f>IFERROR(INDEX(BK$11:BK$2000,_xlfn.AGGREGATE(15,6,(ROW(BK$11:BK$2000)-ROW(BK$11)+1)/($AU$11:$AU$2000=$DY$8),ROWS(EO$11:EO506))),"")</f>
        <v/>
      </c>
      <c r="EP506" s="26" t="str">
        <f>IFERROR(INDEX(BL$11:BL$2000,_xlfn.AGGREGATE(15,6,(ROW(BL$11:BL$2000)-ROW(BL$11)+1)/($AU$11:$AU$2000=$DY$8),ROWS(EP$11:EP506))),"")</f>
        <v/>
      </c>
      <c r="EQ506" s="26" t="str">
        <f>IFERROR(INDEX(BM$11:BM$2000,_xlfn.AGGREGATE(15,6,(ROW(BM$11:BM$2000)-ROW(BM$11)+1)/($AU$11:$AU$2000=$DY$8),ROWS(EQ$11:EQ506))),"")</f>
        <v/>
      </c>
      <c r="ER506" s="26" t="str">
        <f>IFERROR(INDEX(BN$11:BN$2000,_xlfn.AGGREGATE(15,6,(ROW(BN$11:BN$2000)-ROW(BN$11)+1)/($AU$11:$AU$2000=$DY$8),ROWS(ER$11:ER506))),"")</f>
        <v/>
      </c>
      <c r="ES506" s="26" t="str">
        <f>IFERROR(INDEX(BO$11:BO$2000,_xlfn.AGGREGATE(15,6,(ROW(BO$11:BO$2000)-ROW(BO$11)+1)/($AU$11:$AU$2000=$DY$8),ROWS(ES$11:ES506))),"")</f>
        <v/>
      </c>
      <c r="ET506" s="63" t="str">
        <f>IFERROR(INDEX(BP$11:BP$2000,_xlfn.AGGREGATE(15,6,(ROW(BP$11:BP$2000)-ROW(BP$11)+1)/($AU$11:$AU$2000=$DY$8),ROWS(ET$11:ET506))),"")</f>
        <v/>
      </c>
      <c r="EU506" s="25"/>
    </row>
    <row r="507" spans="14:151" x14ac:dyDescent="0.3">
      <c r="N507" s="2"/>
      <c r="O507" s="25"/>
      <c r="P507" s="25"/>
      <c r="Q507" s="25"/>
      <c r="R507" s="25"/>
      <c r="S507" s="25"/>
      <c r="T507" s="25"/>
      <c r="U507" s="25"/>
      <c r="V507" s="2"/>
      <c r="W507" s="2"/>
      <c r="X507" s="2"/>
      <c r="Y507" s="25"/>
      <c r="Z507" s="25"/>
      <c r="AA507" s="25"/>
      <c r="AB507" s="2"/>
      <c r="AC507" s="25"/>
      <c r="AD507" s="25"/>
      <c r="AE507" s="25"/>
      <c r="AF507" s="25"/>
      <c r="AG507" s="25"/>
      <c r="AH507" s="25"/>
      <c r="AI507" s="25"/>
      <c r="AJ507" s="25"/>
      <c r="AK507" s="25"/>
      <c r="AL507" s="25"/>
      <c r="AM507" s="25"/>
      <c r="AN507" s="25"/>
      <c r="AO507" s="25"/>
      <c r="AP507" s="25"/>
      <c r="AQ507" s="25"/>
      <c r="AR507" s="142"/>
      <c r="AS507">
        <v>14</v>
      </c>
      <c r="AT507" s="25" t="s">
        <v>122</v>
      </c>
      <c r="AU507" s="4" t="str">
        <f t="shared" si="620"/>
        <v>FAIL</v>
      </c>
      <c r="AV507" s="25">
        <v>3</v>
      </c>
      <c r="AW507" s="25">
        <v>2</v>
      </c>
      <c r="AX507" s="26">
        <v>2</v>
      </c>
      <c r="AY507" s="26">
        <v>2</v>
      </c>
      <c r="AZ507" s="26">
        <v>2</v>
      </c>
      <c r="BA507" s="26">
        <v>2</v>
      </c>
      <c r="BB507" s="26">
        <v>2</v>
      </c>
      <c r="BC507" s="26">
        <v>2</v>
      </c>
      <c r="BD507" s="25">
        <f t="shared" si="621"/>
        <v>232</v>
      </c>
      <c r="BE507" s="26">
        <f t="shared" si="637"/>
        <v>243</v>
      </c>
      <c r="BF507" s="25">
        <f t="shared" si="621"/>
        <v>260</v>
      </c>
      <c r="BG507" s="30">
        <f t="shared" si="638"/>
        <v>8.5</v>
      </c>
      <c r="BH507" s="25"/>
      <c r="BI507" s="138">
        <f t="shared" si="639"/>
        <v>260</v>
      </c>
      <c r="BJ507" s="138">
        <f t="shared" si="640"/>
        <v>503</v>
      </c>
      <c r="BK507" s="138">
        <f t="shared" si="641"/>
        <v>746</v>
      </c>
      <c r="BL507" s="138">
        <f t="shared" si="642"/>
        <v>989</v>
      </c>
      <c r="BM507" s="138">
        <f t="shared" si="643"/>
        <v>1232</v>
      </c>
      <c r="BN507" s="138">
        <f t="shared" si="644"/>
        <v>1475</v>
      </c>
      <c r="BO507" s="138">
        <f t="shared" si="645"/>
        <v>1718</v>
      </c>
      <c r="BP507" s="138">
        <f t="shared" si="646"/>
        <v>0</v>
      </c>
      <c r="BQ507" s="25"/>
      <c r="BR507" s="26" t="str">
        <f t="shared" si="647"/>
        <v>yes3</v>
      </c>
      <c r="BS507" s="26" t="str">
        <f t="shared" si="648"/>
        <v>Int</v>
      </c>
      <c r="BT507" s="25"/>
      <c r="BU507" s="25"/>
      <c r="BV507" s="1">
        <f t="shared" si="649"/>
        <v>0</v>
      </c>
      <c r="BW507" s="1">
        <f t="shared" si="649"/>
        <v>0</v>
      </c>
      <c r="BX507" s="1">
        <f t="shared" si="649"/>
        <v>0</v>
      </c>
      <c r="BY507" s="1">
        <f t="shared" si="649"/>
        <v>0</v>
      </c>
      <c r="BZ507" s="1">
        <f t="shared" si="649"/>
        <v>0</v>
      </c>
      <c r="CA507" s="1">
        <f t="shared" si="649"/>
        <v>0</v>
      </c>
      <c r="CB507" s="1">
        <f t="shared" si="649"/>
        <v>0</v>
      </c>
      <c r="CC507" s="1">
        <f t="shared" si="649"/>
        <v>0</v>
      </c>
      <c r="CD507" s="1">
        <f t="shared" si="649"/>
        <v>0</v>
      </c>
      <c r="CE507" s="1">
        <f t="shared" si="649"/>
        <v>0</v>
      </c>
      <c r="CF507" s="1">
        <f t="shared" si="650"/>
        <v>0</v>
      </c>
      <c r="CG507" s="1">
        <f t="shared" si="650"/>
        <v>0</v>
      </c>
      <c r="CH507" s="1">
        <f t="shared" si="650"/>
        <v>0</v>
      </c>
      <c r="CI507" s="1">
        <f t="shared" si="650"/>
        <v>0</v>
      </c>
      <c r="CJ507" s="1">
        <f t="shared" si="650"/>
        <v>0</v>
      </c>
      <c r="CK507" s="1">
        <f t="shared" si="650"/>
        <v>0</v>
      </c>
      <c r="CL507" s="1">
        <f t="shared" si="650"/>
        <v>0</v>
      </c>
      <c r="CM507" s="1">
        <f t="shared" si="650"/>
        <v>0</v>
      </c>
      <c r="CN507" s="1">
        <f t="shared" si="650"/>
        <v>0</v>
      </c>
      <c r="CO507" s="1">
        <f t="shared" si="650"/>
        <v>0</v>
      </c>
      <c r="CP507" s="1">
        <f t="shared" si="651"/>
        <v>0</v>
      </c>
      <c r="CQ507" s="1">
        <f t="shared" si="651"/>
        <v>0</v>
      </c>
      <c r="CR507" s="1">
        <f t="shared" si="651"/>
        <v>0</v>
      </c>
      <c r="CS507" s="1">
        <f t="shared" si="651"/>
        <v>0</v>
      </c>
      <c r="CT507" s="1">
        <f t="shared" si="651"/>
        <v>0</v>
      </c>
      <c r="CU507" s="1">
        <f t="shared" si="651"/>
        <v>0</v>
      </c>
      <c r="CV507" s="1">
        <f t="shared" si="651"/>
        <v>0</v>
      </c>
      <c r="CW507" s="1">
        <f t="shared" si="651"/>
        <v>0</v>
      </c>
      <c r="CX507" s="1">
        <f t="shared" si="651"/>
        <v>0</v>
      </c>
      <c r="CY507" s="1">
        <f t="shared" si="651"/>
        <v>0</v>
      </c>
      <c r="CZ507" s="1">
        <f t="shared" si="652"/>
        <v>0</v>
      </c>
      <c r="DA507" s="1">
        <f t="shared" si="652"/>
        <v>0</v>
      </c>
      <c r="DB507" s="1">
        <f t="shared" si="652"/>
        <v>0</v>
      </c>
      <c r="DC507" s="1">
        <f t="shared" si="652"/>
        <v>0</v>
      </c>
      <c r="DD507" s="1">
        <f t="shared" si="652"/>
        <v>0</v>
      </c>
      <c r="DE507" s="1">
        <f t="shared" si="652"/>
        <v>0</v>
      </c>
      <c r="DF507" s="1">
        <f t="shared" si="652"/>
        <v>0</v>
      </c>
      <c r="DG507" s="1">
        <f t="shared" si="652"/>
        <v>0</v>
      </c>
      <c r="DH507" s="1">
        <f t="shared" si="652"/>
        <v>0</v>
      </c>
      <c r="DI507" s="1">
        <f t="shared" si="652"/>
        <v>0</v>
      </c>
      <c r="DJ507" s="1">
        <f t="shared" si="653"/>
        <v>0</v>
      </c>
      <c r="DK507" s="1">
        <f t="shared" si="653"/>
        <v>0</v>
      </c>
      <c r="DL507" s="1">
        <f t="shared" si="653"/>
        <v>0</v>
      </c>
      <c r="DM507" s="1">
        <f t="shared" si="653"/>
        <v>1</v>
      </c>
      <c r="DN507" s="1">
        <f t="shared" si="653"/>
        <v>0</v>
      </c>
      <c r="DO507" s="1">
        <f t="shared" si="653"/>
        <v>0</v>
      </c>
      <c r="DP507" s="25"/>
      <c r="DS507" s="26"/>
      <c r="DT507" s="26"/>
      <c r="DU507" s="142"/>
      <c r="DV507" s="26"/>
      <c r="DW507" s="48">
        <v>494</v>
      </c>
      <c r="DX507" s="26" t="str">
        <f>IFERROR(INDEX(AT$11:AT$2000,_xlfn.AGGREGATE(15,6,(ROW(AT$11:AT$2000)-ROW(AT$11)+1)/($AU$11:$AU$2000=$DY$8),ROWS(DX$11:DX507))),"")</f>
        <v/>
      </c>
      <c r="DY507" s="4" t="str">
        <f>IFERROR(INDEX(AU$11:AU$2000,_xlfn.AGGREGATE(15,6,(ROW(AU$11:AU$2000)-ROW(AU$11)+1)/($AU$11:$AU$2000=$DY$8),ROWS(DY$11:DY507))),"")</f>
        <v/>
      </c>
      <c r="DZ507" s="26" t="str">
        <f>IFERROR(INDEX(AV$11:AV$2000,_xlfn.AGGREGATE(15,6,(ROW(AV$11:AV$2000)-ROW(AV$11)+1)/($AU$11:$AU$2000=$DY$8),ROWS(DZ$11:DZ507))),"")</f>
        <v/>
      </c>
      <c r="EA507" s="26" t="str">
        <f>IFERROR(INDEX(AW$11:AW$2000,_xlfn.AGGREGATE(15,6,(ROW(AW$11:AW$2000)-ROW(AW$11)+1)/($AU$11:$AU$2000=$DY$8),ROWS(EA$11:EA507))),"")</f>
        <v/>
      </c>
      <c r="EB507" s="26" t="str">
        <f>IFERROR(INDEX(AX$11:AX$2000,_xlfn.AGGREGATE(15,6,(ROW(AX$11:AX$2000)-ROW(AX$11)+1)/($AU$11:$AU$2000=$DY$8),ROWS(EB$11:EB507))),"")</f>
        <v/>
      </c>
      <c r="EC507" s="26" t="str">
        <f>IFERROR(INDEX(AY$11:AY$2000,_xlfn.AGGREGATE(15,6,(ROW(AY$11:AY$2000)-ROW(AY$11)+1)/($AU$11:$AU$2000=$DY$8),ROWS(EC$11:EC507))),"")</f>
        <v/>
      </c>
      <c r="ED507" s="26" t="str">
        <f>IFERROR(INDEX(AZ$11:AZ$2000,_xlfn.AGGREGATE(15,6,(ROW(AZ$11:AZ$2000)-ROW(AZ$11)+1)/($AU$11:$AU$2000=$DY$8),ROWS(ED$11:ED507))),"")</f>
        <v/>
      </c>
      <c r="EE507" s="26" t="str">
        <f>IFERROR(INDEX(BA$11:BA$2000,_xlfn.AGGREGATE(15,6,(ROW(BA$11:BA$2000)-ROW(BA$11)+1)/($AU$11:$AU$2000=$DY$8),ROWS(EE$11:EE507))),"")</f>
        <v/>
      </c>
      <c r="EF507" s="26" t="str">
        <f>IFERROR(INDEX(BB$11:BB$2000,_xlfn.AGGREGATE(15,6,(ROW(BB$11:BB$2000)-ROW(BB$11)+1)/($AU$11:$AU$2000=$DY$8),ROWS(EF$11:EF507))),"")</f>
        <v/>
      </c>
      <c r="EG507" s="26" t="str">
        <f>IFERROR(INDEX(BC$11:BC$2000,_xlfn.AGGREGATE(15,6,(ROW(BC$11:BC$2000)-ROW(BC$11)+1)/($AU$11:$AU$2000=$DY$8),ROWS(EG$11:EG507))),"")</f>
        <v/>
      </c>
      <c r="EH507" s="26" t="str">
        <f>IFERROR(INDEX(BD$11:BD$2000,_xlfn.AGGREGATE(15,6,(ROW(BD$11:BD$2000)-ROW(BD$11)+1)/($AU$11:$AU$2000=$DY$8),ROWS(EH$11:EH507))),"")</f>
        <v/>
      </c>
      <c r="EI507" s="26" t="str">
        <f>IFERROR(INDEX(BE$11:BE$2000,_xlfn.AGGREGATE(15,6,(ROW(BE$11:BE$2000)-ROW(BE$11)+1)/($AU$11:$AU$2000=$DY$8),ROWS(EI$11:EI507))),"")</f>
        <v/>
      </c>
      <c r="EJ507" s="26" t="str">
        <f>IFERROR(INDEX(BF$11:BF$2000,_xlfn.AGGREGATE(15,6,(ROW(BF$11:BF$2000)-ROW(BF$11)+1)/($AU$11:$AU$2000=$DY$8),ROWS(EJ$11:EJ507))),"")</f>
        <v/>
      </c>
      <c r="EK507" s="26" t="str">
        <f>IFERROR(INDEX(BG$11:BG$2000,_xlfn.AGGREGATE(15,6,(ROW(BG$11:BG$2000)-ROW(BG$11)+1)/($AU$11:$AU$2000=$DY$8),ROWS(EK$11:EK507))),"")</f>
        <v/>
      </c>
      <c r="EL507" s="26" t="str">
        <f>IFERROR(INDEX(BH$11:BH$2000,_xlfn.AGGREGATE(15,6,(ROW(BH$11:BH$2000)-ROW(BH$11)+1)/($AU$11:$AU$2000=$DY$8),ROWS(EL$11:EL507))),"")</f>
        <v/>
      </c>
      <c r="EM507" s="26" t="str">
        <f>IFERROR(INDEX(BI$11:BI$2000,_xlfn.AGGREGATE(15,6,(ROW(BI$11:BI$2000)-ROW(BI$11)+1)/($AU$11:$AU$2000=$DY$8),ROWS(EM$11:EM507))),"")</f>
        <v/>
      </c>
      <c r="EN507" s="26" t="str">
        <f>IFERROR(INDEX(BJ$11:BJ$2000,_xlfn.AGGREGATE(15,6,(ROW(BJ$11:BJ$2000)-ROW(BJ$11)+1)/($AU$11:$AU$2000=$DY$8),ROWS(EN$11:EN507))),"")</f>
        <v/>
      </c>
      <c r="EO507" s="26" t="str">
        <f>IFERROR(INDEX(BK$11:BK$2000,_xlfn.AGGREGATE(15,6,(ROW(BK$11:BK$2000)-ROW(BK$11)+1)/($AU$11:$AU$2000=$DY$8),ROWS(EO$11:EO507))),"")</f>
        <v/>
      </c>
      <c r="EP507" s="26" t="str">
        <f>IFERROR(INDEX(BL$11:BL$2000,_xlfn.AGGREGATE(15,6,(ROW(BL$11:BL$2000)-ROW(BL$11)+1)/($AU$11:$AU$2000=$DY$8),ROWS(EP$11:EP507))),"")</f>
        <v/>
      </c>
      <c r="EQ507" s="26" t="str">
        <f>IFERROR(INDEX(BM$11:BM$2000,_xlfn.AGGREGATE(15,6,(ROW(BM$11:BM$2000)-ROW(BM$11)+1)/($AU$11:$AU$2000=$DY$8),ROWS(EQ$11:EQ507))),"")</f>
        <v/>
      </c>
      <c r="ER507" s="26" t="str">
        <f>IFERROR(INDEX(BN$11:BN$2000,_xlfn.AGGREGATE(15,6,(ROW(BN$11:BN$2000)-ROW(BN$11)+1)/($AU$11:$AU$2000=$DY$8),ROWS(ER$11:ER507))),"")</f>
        <v/>
      </c>
      <c r="ES507" s="26" t="str">
        <f>IFERROR(INDEX(BO$11:BO$2000,_xlfn.AGGREGATE(15,6,(ROW(BO$11:BO$2000)-ROW(BO$11)+1)/($AU$11:$AU$2000=$DY$8),ROWS(ES$11:ES507))),"")</f>
        <v/>
      </c>
      <c r="ET507" s="63" t="str">
        <f>IFERROR(INDEX(BP$11:BP$2000,_xlfn.AGGREGATE(15,6,(ROW(BP$11:BP$2000)-ROW(BP$11)+1)/($AU$11:$AU$2000=$DY$8),ROWS(ET$11:ET507))),"")</f>
        <v/>
      </c>
      <c r="EU507" s="25"/>
    </row>
    <row r="508" spans="14:151" x14ac:dyDescent="0.3">
      <c r="N508" s="2"/>
      <c r="O508" s="25"/>
      <c r="P508" s="25"/>
      <c r="Q508" s="25"/>
      <c r="R508" s="25"/>
      <c r="S508" s="25"/>
      <c r="T508" s="25"/>
      <c r="U508" s="25"/>
      <c r="V508" s="2"/>
      <c r="W508" s="2"/>
      <c r="X508" s="2"/>
      <c r="Y508" s="25"/>
      <c r="Z508" s="25"/>
      <c r="AA508" s="25"/>
      <c r="AB508" s="2"/>
      <c r="AC508" s="25"/>
      <c r="AD508" s="25"/>
      <c r="AE508" s="25"/>
      <c r="AF508" s="25"/>
      <c r="AG508" s="25"/>
      <c r="AH508" s="25"/>
      <c r="AI508" s="25"/>
      <c r="AJ508" s="25"/>
      <c r="AK508" s="25"/>
      <c r="AL508" s="25"/>
      <c r="AM508" s="25"/>
      <c r="AN508" s="25"/>
      <c r="AO508" s="25"/>
      <c r="AP508" s="25"/>
      <c r="AQ508" s="25"/>
      <c r="AR508" s="142"/>
      <c r="AS508">
        <v>15</v>
      </c>
      <c r="AT508" s="25" t="s">
        <v>122</v>
      </c>
      <c r="AU508" s="4" t="str">
        <f t="shared" si="620"/>
        <v>FAIL</v>
      </c>
      <c r="AV508" s="25">
        <v>3</v>
      </c>
      <c r="AW508" s="25">
        <v>2</v>
      </c>
      <c r="AX508" s="26">
        <v>2</v>
      </c>
      <c r="AY508" s="26">
        <v>2</v>
      </c>
      <c r="AZ508" s="26">
        <v>2</v>
      </c>
      <c r="BA508" s="26">
        <v>2</v>
      </c>
      <c r="BB508" s="26">
        <v>2</v>
      </c>
      <c r="BC508" s="26">
        <v>2</v>
      </c>
      <c r="BD508" s="25">
        <f t="shared" si="621"/>
        <v>231</v>
      </c>
      <c r="BE508" s="26">
        <f t="shared" si="637"/>
        <v>243</v>
      </c>
      <c r="BF508" s="25">
        <f t="shared" si="621"/>
        <v>261</v>
      </c>
      <c r="BG508" s="30">
        <f t="shared" si="638"/>
        <v>9</v>
      </c>
      <c r="BH508" s="25"/>
      <c r="BI508" s="138">
        <f t="shared" si="639"/>
        <v>261</v>
      </c>
      <c r="BJ508" s="138">
        <f t="shared" si="640"/>
        <v>504</v>
      </c>
      <c r="BK508" s="138">
        <f t="shared" si="641"/>
        <v>747</v>
      </c>
      <c r="BL508" s="138">
        <f t="shared" si="642"/>
        <v>990</v>
      </c>
      <c r="BM508" s="138">
        <f t="shared" si="643"/>
        <v>1233</v>
      </c>
      <c r="BN508" s="138">
        <f t="shared" si="644"/>
        <v>1476</v>
      </c>
      <c r="BO508" s="138">
        <f t="shared" si="645"/>
        <v>1719</v>
      </c>
      <c r="BP508" s="138">
        <f t="shared" si="646"/>
        <v>0</v>
      </c>
      <c r="BQ508" s="25"/>
      <c r="BR508" s="26" t="str">
        <f t="shared" si="647"/>
        <v>yes3</v>
      </c>
      <c r="BS508" s="26" t="str">
        <f t="shared" si="648"/>
        <v>Int</v>
      </c>
      <c r="BT508" s="25"/>
      <c r="BU508" s="25"/>
      <c r="BV508" s="1">
        <f t="shared" si="649"/>
        <v>0</v>
      </c>
      <c r="BW508" s="1">
        <f t="shared" si="649"/>
        <v>0</v>
      </c>
      <c r="BX508" s="1">
        <f t="shared" si="649"/>
        <v>0</v>
      </c>
      <c r="BY508" s="1">
        <f t="shared" si="649"/>
        <v>0</v>
      </c>
      <c r="BZ508" s="1">
        <f t="shared" si="649"/>
        <v>0</v>
      </c>
      <c r="CA508" s="1">
        <f t="shared" si="649"/>
        <v>0</v>
      </c>
      <c r="CB508" s="1">
        <f t="shared" si="649"/>
        <v>0</v>
      </c>
      <c r="CC508" s="1">
        <f t="shared" si="649"/>
        <v>0</v>
      </c>
      <c r="CD508" s="1">
        <f t="shared" si="649"/>
        <v>0</v>
      </c>
      <c r="CE508" s="1">
        <f t="shared" si="649"/>
        <v>0</v>
      </c>
      <c r="CF508" s="1">
        <f t="shared" si="650"/>
        <v>0</v>
      </c>
      <c r="CG508" s="1">
        <f t="shared" si="650"/>
        <v>0</v>
      </c>
      <c r="CH508" s="1">
        <f t="shared" si="650"/>
        <v>0</v>
      </c>
      <c r="CI508" s="1">
        <f t="shared" si="650"/>
        <v>0</v>
      </c>
      <c r="CJ508" s="1">
        <f t="shared" si="650"/>
        <v>0</v>
      </c>
      <c r="CK508" s="1">
        <f t="shared" si="650"/>
        <v>0</v>
      </c>
      <c r="CL508" s="1">
        <f t="shared" si="650"/>
        <v>0</v>
      </c>
      <c r="CM508" s="1">
        <f t="shared" si="650"/>
        <v>0</v>
      </c>
      <c r="CN508" s="1">
        <f t="shared" si="650"/>
        <v>0</v>
      </c>
      <c r="CO508" s="1">
        <f t="shared" si="650"/>
        <v>0</v>
      </c>
      <c r="CP508" s="1">
        <f t="shared" si="651"/>
        <v>0</v>
      </c>
      <c r="CQ508" s="1">
        <f t="shared" si="651"/>
        <v>0</v>
      </c>
      <c r="CR508" s="1">
        <f t="shared" si="651"/>
        <v>0</v>
      </c>
      <c r="CS508" s="1">
        <f t="shared" si="651"/>
        <v>0</v>
      </c>
      <c r="CT508" s="1">
        <f t="shared" si="651"/>
        <v>0</v>
      </c>
      <c r="CU508" s="1">
        <f t="shared" si="651"/>
        <v>0</v>
      </c>
      <c r="CV508" s="1">
        <f t="shared" si="651"/>
        <v>0</v>
      </c>
      <c r="CW508" s="1">
        <f t="shared" si="651"/>
        <v>0</v>
      </c>
      <c r="CX508" s="1">
        <f t="shared" si="651"/>
        <v>0</v>
      </c>
      <c r="CY508" s="1">
        <f t="shared" si="651"/>
        <v>0</v>
      </c>
      <c r="CZ508" s="1">
        <f t="shared" si="652"/>
        <v>0</v>
      </c>
      <c r="DA508" s="1">
        <f t="shared" si="652"/>
        <v>0</v>
      </c>
      <c r="DB508" s="1">
        <f t="shared" si="652"/>
        <v>0</v>
      </c>
      <c r="DC508" s="1">
        <f t="shared" si="652"/>
        <v>0</v>
      </c>
      <c r="DD508" s="1">
        <f t="shared" si="652"/>
        <v>0</v>
      </c>
      <c r="DE508" s="1">
        <f t="shared" si="652"/>
        <v>0</v>
      </c>
      <c r="DF508" s="1">
        <f t="shared" si="652"/>
        <v>0</v>
      </c>
      <c r="DG508" s="1">
        <f t="shared" si="652"/>
        <v>0</v>
      </c>
      <c r="DH508" s="1">
        <f t="shared" si="652"/>
        <v>0</v>
      </c>
      <c r="DI508" s="1">
        <f t="shared" si="652"/>
        <v>0</v>
      </c>
      <c r="DJ508" s="1">
        <f t="shared" si="653"/>
        <v>0</v>
      </c>
      <c r="DK508" s="1">
        <f t="shared" si="653"/>
        <v>0</v>
      </c>
      <c r="DL508" s="1">
        <f t="shared" si="653"/>
        <v>0</v>
      </c>
      <c r="DM508" s="1">
        <f t="shared" si="653"/>
        <v>1</v>
      </c>
      <c r="DN508" s="1">
        <f t="shared" si="653"/>
        <v>0</v>
      </c>
      <c r="DO508" s="1">
        <f t="shared" si="653"/>
        <v>0</v>
      </c>
      <c r="DP508" s="25"/>
      <c r="DS508" s="26"/>
      <c r="DT508" s="26"/>
      <c r="DU508" s="142"/>
      <c r="DV508" s="26"/>
      <c r="DW508" s="48">
        <v>495</v>
      </c>
      <c r="DX508" s="26" t="str">
        <f>IFERROR(INDEX(AT$11:AT$2000,_xlfn.AGGREGATE(15,6,(ROW(AT$11:AT$2000)-ROW(AT$11)+1)/($AU$11:$AU$2000=$DY$8),ROWS(DX$11:DX508))),"")</f>
        <v/>
      </c>
      <c r="DY508" s="4" t="str">
        <f>IFERROR(INDEX(AU$11:AU$2000,_xlfn.AGGREGATE(15,6,(ROW(AU$11:AU$2000)-ROW(AU$11)+1)/($AU$11:$AU$2000=$DY$8),ROWS(DY$11:DY508))),"")</f>
        <v/>
      </c>
      <c r="DZ508" s="26" t="str">
        <f>IFERROR(INDEX(AV$11:AV$2000,_xlfn.AGGREGATE(15,6,(ROW(AV$11:AV$2000)-ROW(AV$11)+1)/($AU$11:$AU$2000=$DY$8),ROWS(DZ$11:DZ508))),"")</f>
        <v/>
      </c>
      <c r="EA508" s="26" t="str">
        <f>IFERROR(INDEX(AW$11:AW$2000,_xlfn.AGGREGATE(15,6,(ROW(AW$11:AW$2000)-ROW(AW$11)+1)/($AU$11:$AU$2000=$DY$8),ROWS(EA$11:EA508))),"")</f>
        <v/>
      </c>
      <c r="EB508" s="26" t="str">
        <f>IFERROR(INDEX(AX$11:AX$2000,_xlfn.AGGREGATE(15,6,(ROW(AX$11:AX$2000)-ROW(AX$11)+1)/($AU$11:$AU$2000=$DY$8),ROWS(EB$11:EB508))),"")</f>
        <v/>
      </c>
      <c r="EC508" s="26" t="str">
        <f>IFERROR(INDEX(AY$11:AY$2000,_xlfn.AGGREGATE(15,6,(ROW(AY$11:AY$2000)-ROW(AY$11)+1)/($AU$11:$AU$2000=$DY$8),ROWS(EC$11:EC508))),"")</f>
        <v/>
      </c>
      <c r="ED508" s="26" t="str">
        <f>IFERROR(INDEX(AZ$11:AZ$2000,_xlfn.AGGREGATE(15,6,(ROW(AZ$11:AZ$2000)-ROW(AZ$11)+1)/($AU$11:$AU$2000=$DY$8),ROWS(ED$11:ED508))),"")</f>
        <v/>
      </c>
      <c r="EE508" s="26" t="str">
        <f>IFERROR(INDEX(BA$11:BA$2000,_xlfn.AGGREGATE(15,6,(ROW(BA$11:BA$2000)-ROW(BA$11)+1)/($AU$11:$AU$2000=$DY$8),ROWS(EE$11:EE508))),"")</f>
        <v/>
      </c>
      <c r="EF508" s="26" t="str">
        <f>IFERROR(INDEX(BB$11:BB$2000,_xlfn.AGGREGATE(15,6,(ROW(BB$11:BB$2000)-ROW(BB$11)+1)/($AU$11:$AU$2000=$DY$8),ROWS(EF$11:EF508))),"")</f>
        <v/>
      </c>
      <c r="EG508" s="26" t="str">
        <f>IFERROR(INDEX(BC$11:BC$2000,_xlfn.AGGREGATE(15,6,(ROW(BC$11:BC$2000)-ROW(BC$11)+1)/($AU$11:$AU$2000=$DY$8),ROWS(EG$11:EG508))),"")</f>
        <v/>
      </c>
      <c r="EH508" s="26" t="str">
        <f>IFERROR(INDEX(BD$11:BD$2000,_xlfn.AGGREGATE(15,6,(ROW(BD$11:BD$2000)-ROW(BD$11)+1)/($AU$11:$AU$2000=$DY$8),ROWS(EH$11:EH508))),"")</f>
        <v/>
      </c>
      <c r="EI508" s="26" t="str">
        <f>IFERROR(INDEX(BE$11:BE$2000,_xlfn.AGGREGATE(15,6,(ROW(BE$11:BE$2000)-ROW(BE$11)+1)/($AU$11:$AU$2000=$DY$8),ROWS(EI$11:EI508))),"")</f>
        <v/>
      </c>
      <c r="EJ508" s="26" t="str">
        <f>IFERROR(INDEX(BF$11:BF$2000,_xlfn.AGGREGATE(15,6,(ROW(BF$11:BF$2000)-ROW(BF$11)+1)/($AU$11:$AU$2000=$DY$8),ROWS(EJ$11:EJ508))),"")</f>
        <v/>
      </c>
      <c r="EK508" s="26" t="str">
        <f>IFERROR(INDEX(BG$11:BG$2000,_xlfn.AGGREGATE(15,6,(ROW(BG$11:BG$2000)-ROW(BG$11)+1)/($AU$11:$AU$2000=$DY$8),ROWS(EK$11:EK508))),"")</f>
        <v/>
      </c>
      <c r="EL508" s="26" t="str">
        <f>IFERROR(INDEX(BH$11:BH$2000,_xlfn.AGGREGATE(15,6,(ROW(BH$11:BH$2000)-ROW(BH$11)+1)/($AU$11:$AU$2000=$DY$8),ROWS(EL$11:EL508))),"")</f>
        <v/>
      </c>
      <c r="EM508" s="26" t="str">
        <f>IFERROR(INDEX(BI$11:BI$2000,_xlfn.AGGREGATE(15,6,(ROW(BI$11:BI$2000)-ROW(BI$11)+1)/($AU$11:$AU$2000=$DY$8),ROWS(EM$11:EM508))),"")</f>
        <v/>
      </c>
      <c r="EN508" s="26" t="str">
        <f>IFERROR(INDEX(BJ$11:BJ$2000,_xlfn.AGGREGATE(15,6,(ROW(BJ$11:BJ$2000)-ROW(BJ$11)+1)/($AU$11:$AU$2000=$DY$8),ROWS(EN$11:EN508))),"")</f>
        <v/>
      </c>
      <c r="EO508" s="26" t="str">
        <f>IFERROR(INDEX(BK$11:BK$2000,_xlfn.AGGREGATE(15,6,(ROW(BK$11:BK$2000)-ROW(BK$11)+1)/($AU$11:$AU$2000=$DY$8),ROWS(EO$11:EO508))),"")</f>
        <v/>
      </c>
      <c r="EP508" s="26" t="str">
        <f>IFERROR(INDEX(BL$11:BL$2000,_xlfn.AGGREGATE(15,6,(ROW(BL$11:BL$2000)-ROW(BL$11)+1)/($AU$11:$AU$2000=$DY$8),ROWS(EP$11:EP508))),"")</f>
        <v/>
      </c>
      <c r="EQ508" s="26" t="str">
        <f>IFERROR(INDEX(BM$11:BM$2000,_xlfn.AGGREGATE(15,6,(ROW(BM$11:BM$2000)-ROW(BM$11)+1)/($AU$11:$AU$2000=$DY$8),ROWS(EQ$11:EQ508))),"")</f>
        <v/>
      </c>
      <c r="ER508" s="26" t="str">
        <f>IFERROR(INDEX(BN$11:BN$2000,_xlfn.AGGREGATE(15,6,(ROW(BN$11:BN$2000)-ROW(BN$11)+1)/($AU$11:$AU$2000=$DY$8),ROWS(ER$11:ER508))),"")</f>
        <v/>
      </c>
      <c r="ES508" s="26" t="str">
        <f>IFERROR(INDEX(BO$11:BO$2000,_xlfn.AGGREGATE(15,6,(ROW(BO$11:BO$2000)-ROW(BO$11)+1)/($AU$11:$AU$2000=$DY$8),ROWS(ES$11:ES508))),"")</f>
        <v/>
      </c>
      <c r="ET508" s="63" t="str">
        <f>IFERROR(INDEX(BP$11:BP$2000,_xlfn.AGGREGATE(15,6,(ROW(BP$11:BP$2000)-ROW(BP$11)+1)/($AU$11:$AU$2000=$DY$8),ROWS(ET$11:ET508))),"")</f>
        <v/>
      </c>
      <c r="EU508" s="25"/>
    </row>
    <row r="509" spans="14:151" x14ac:dyDescent="0.3">
      <c r="N509" s="2"/>
      <c r="O509" s="25"/>
      <c r="P509" s="25"/>
      <c r="Q509" s="25"/>
      <c r="R509" s="25"/>
      <c r="S509" s="25"/>
      <c r="T509" s="25"/>
      <c r="U509" s="25"/>
      <c r="V509" s="2"/>
      <c r="W509" s="2"/>
      <c r="X509" s="2"/>
      <c r="Y509" s="25"/>
      <c r="Z509" s="25"/>
      <c r="AA509" s="25"/>
      <c r="AB509" s="2"/>
      <c r="AC509" s="25"/>
      <c r="AD509" s="25"/>
      <c r="AE509" s="25"/>
      <c r="AF509" s="25"/>
      <c r="AG509" s="25"/>
      <c r="AH509" s="25"/>
      <c r="AI509" s="25"/>
      <c r="AJ509" s="25"/>
      <c r="AK509" s="25"/>
      <c r="AL509" s="25"/>
      <c r="AM509" s="25"/>
      <c r="AN509" s="25"/>
      <c r="AO509" s="25"/>
      <c r="AP509" s="25"/>
      <c r="AQ509" s="25"/>
      <c r="AR509" s="142"/>
      <c r="AS509">
        <v>16</v>
      </c>
      <c r="AT509" s="25" t="s">
        <v>122</v>
      </c>
      <c r="AU509" s="4" t="str">
        <f t="shared" si="620"/>
        <v>FAIL</v>
      </c>
      <c r="AV509" s="25">
        <v>3</v>
      </c>
      <c r="AW509" s="25">
        <v>2</v>
      </c>
      <c r="AX509" s="26">
        <v>2</v>
      </c>
      <c r="AY509" s="26">
        <v>2</v>
      </c>
      <c r="AZ509" s="26">
        <v>2</v>
      </c>
      <c r="BA509" s="26">
        <v>2</v>
      </c>
      <c r="BB509" s="26">
        <v>2</v>
      </c>
      <c r="BC509" s="26">
        <v>2</v>
      </c>
      <c r="BD509" s="25">
        <f t="shared" si="621"/>
        <v>230</v>
      </c>
      <c r="BE509" s="26">
        <f t="shared" si="637"/>
        <v>243</v>
      </c>
      <c r="BF509" s="25">
        <f t="shared" si="621"/>
        <v>262</v>
      </c>
      <c r="BG509" s="30">
        <f t="shared" si="638"/>
        <v>9.5</v>
      </c>
      <c r="BH509" s="25"/>
      <c r="BI509" s="138">
        <f t="shared" si="639"/>
        <v>262</v>
      </c>
      <c r="BJ509" s="138">
        <f t="shared" si="640"/>
        <v>505</v>
      </c>
      <c r="BK509" s="138">
        <f t="shared" si="641"/>
        <v>748</v>
      </c>
      <c r="BL509" s="138">
        <f t="shared" si="642"/>
        <v>991</v>
      </c>
      <c r="BM509" s="138">
        <f t="shared" si="643"/>
        <v>1234</v>
      </c>
      <c r="BN509" s="138">
        <f t="shared" si="644"/>
        <v>1477</v>
      </c>
      <c r="BO509" s="138">
        <f t="shared" si="645"/>
        <v>1720</v>
      </c>
      <c r="BP509" s="138">
        <f t="shared" si="646"/>
        <v>0</v>
      </c>
      <c r="BQ509" s="25"/>
      <c r="BR509" s="26" t="str">
        <f t="shared" si="647"/>
        <v>yes2</v>
      </c>
      <c r="BS509" s="26" t="str">
        <f t="shared" si="648"/>
        <v>Int</v>
      </c>
      <c r="BT509" s="25"/>
      <c r="BU509" s="25"/>
      <c r="BV509" s="1">
        <f t="shared" si="649"/>
        <v>0</v>
      </c>
      <c r="BW509" s="1">
        <f t="shared" si="649"/>
        <v>0</v>
      </c>
      <c r="BX509" s="1">
        <f t="shared" si="649"/>
        <v>0</v>
      </c>
      <c r="BY509" s="1">
        <f t="shared" si="649"/>
        <v>0</v>
      </c>
      <c r="BZ509" s="1">
        <f t="shared" si="649"/>
        <v>0</v>
      </c>
      <c r="CA509" s="1">
        <f t="shared" si="649"/>
        <v>0</v>
      </c>
      <c r="CB509" s="1">
        <f t="shared" si="649"/>
        <v>0</v>
      </c>
      <c r="CC509" s="1">
        <f t="shared" si="649"/>
        <v>0</v>
      </c>
      <c r="CD509" s="1">
        <f t="shared" si="649"/>
        <v>0</v>
      </c>
      <c r="CE509" s="1">
        <f t="shared" si="649"/>
        <v>0</v>
      </c>
      <c r="CF509" s="1">
        <f t="shared" si="650"/>
        <v>0</v>
      </c>
      <c r="CG509" s="1">
        <f t="shared" si="650"/>
        <v>0</v>
      </c>
      <c r="CH509" s="1">
        <f t="shared" si="650"/>
        <v>0</v>
      </c>
      <c r="CI509" s="1">
        <f t="shared" si="650"/>
        <v>0</v>
      </c>
      <c r="CJ509" s="1">
        <f t="shared" si="650"/>
        <v>0</v>
      </c>
      <c r="CK509" s="1">
        <f t="shared" si="650"/>
        <v>0</v>
      </c>
      <c r="CL509" s="1">
        <f t="shared" si="650"/>
        <v>0</v>
      </c>
      <c r="CM509" s="1">
        <f t="shared" si="650"/>
        <v>0</v>
      </c>
      <c r="CN509" s="1">
        <f t="shared" si="650"/>
        <v>0</v>
      </c>
      <c r="CO509" s="1">
        <f t="shared" si="650"/>
        <v>0</v>
      </c>
      <c r="CP509" s="1">
        <f t="shared" si="651"/>
        <v>0</v>
      </c>
      <c r="CQ509" s="1">
        <f t="shared" si="651"/>
        <v>0</v>
      </c>
      <c r="CR509" s="1">
        <f t="shared" si="651"/>
        <v>0</v>
      </c>
      <c r="CS509" s="1">
        <f t="shared" si="651"/>
        <v>0</v>
      </c>
      <c r="CT509" s="1">
        <f t="shared" si="651"/>
        <v>0</v>
      </c>
      <c r="CU509" s="1">
        <f t="shared" si="651"/>
        <v>0</v>
      </c>
      <c r="CV509" s="1">
        <f t="shared" si="651"/>
        <v>0</v>
      </c>
      <c r="CW509" s="1">
        <f t="shared" si="651"/>
        <v>0</v>
      </c>
      <c r="CX509" s="1">
        <f t="shared" si="651"/>
        <v>0</v>
      </c>
      <c r="CY509" s="1">
        <f t="shared" si="651"/>
        <v>0</v>
      </c>
      <c r="CZ509" s="1">
        <f t="shared" si="652"/>
        <v>0</v>
      </c>
      <c r="DA509" s="1">
        <f t="shared" si="652"/>
        <v>0</v>
      </c>
      <c r="DB509" s="1">
        <f t="shared" si="652"/>
        <v>0</v>
      </c>
      <c r="DC509" s="1">
        <f t="shared" si="652"/>
        <v>0</v>
      </c>
      <c r="DD509" s="1">
        <f t="shared" si="652"/>
        <v>0</v>
      </c>
      <c r="DE509" s="1">
        <f t="shared" si="652"/>
        <v>0</v>
      </c>
      <c r="DF509" s="1">
        <f t="shared" si="652"/>
        <v>0</v>
      </c>
      <c r="DG509" s="1">
        <f t="shared" si="652"/>
        <v>1</v>
      </c>
      <c r="DH509" s="1">
        <f t="shared" si="652"/>
        <v>0</v>
      </c>
      <c r="DI509" s="1">
        <f t="shared" si="652"/>
        <v>0</v>
      </c>
      <c r="DJ509" s="1">
        <f t="shared" si="653"/>
        <v>0</v>
      </c>
      <c r="DK509" s="1">
        <f t="shared" si="653"/>
        <v>0</v>
      </c>
      <c r="DL509" s="1">
        <f t="shared" si="653"/>
        <v>0</v>
      </c>
      <c r="DM509" s="1">
        <f t="shared" si="653"/>
        <v>1</v>
      </c>
      <c r="DN509" s="1">
        <f t="shared" si="653"/>
        <v>0</v>
      </c>
      <c r="DO509" s="1">
        <f t="shared" si="653"/>
        <v>0</v>
      </c>
      <c r="DP509" s="25"/>
      <c r="DS509" s="26"/>
      <c r="DT509" s="26"/>
      <c r="DU509" s="142"/>
      <c r="DV509" s="26"/>
      <c r="DW509" s="48">
        <v>496</v>
      </c>
      <c r="DX509" s="26" t="str">
        <f>IFERROR(INDEX(AT$11:AT$2000,_xlfn.AGGREGATE(15,6,(ROW(AT$11:AT$2000)-ROW(AT$11)+1)/($AU$11:$AU$2000=$DY$8),ROWS(DX$11:DX509))),"")</f>
        <v/>
      </c>
      <c r="DY509" s="4" t="str">
        <f>IFERROR(INDEX(AU$11:AU$2000,_xlfn.AGGREGATE(15,6,(ROW(AU$11:AU$2000)-ROW(AU$11)+1)/($AU$11:$AU$2000=$DY$8),ROWS(DY$11:DY509))),"")</f>
        <v/>
      </c>
      <c r="DZ509" s="26" t="str">
        <f>IFERROR(INDEX(AV$11:AV$2000,_xlfn.AGGREGATE(15,6,(ROW(AV$11:AV$2000)-ROW(AV$11)+1)/($AU$11:$AU$2000=$DY$8),ROWS(DZ$11:DZ509))),"")</f>
        <v/>
      </c>
      <c r="EA509" s="26" t="str">
        <f>IFERROR(INDEX(AW$11:AW$2000,_xlfn.AGGREGATE(15,6,(ROW(AW$11:AW$2000)-ROW(AW$11)+1)/($AU$11:$AU$2000=$DY$8),ROWS(EA$11:EA509))),"")</f>
        <v/>
      </c>
      <c r="EB509" s="26" t="str">
        <f>IFERROR(INDEX(AX$11:AX$2000,_xlfn.AGGREGATE(15,6,(ROW(AX$11:AX$2000)-ROW(AX$11)+1)/($AU$11:$AU$2000=$DY$8),ROWS(EB$11:EB509))),"")</f>
        <v/>
      </c>
      <c r="EC509" s="26" t="str">
        <f>IFERROR(INDEX(AY$11:AY$2000,_xlfn.AGGREGATE(15,6,(ROW(AY$11:AY$2000)-ROW(AY$11)+1)/($AU$11:$AU$2000=$DY$8),ROWS(EC$11:EC509))),"")</f>
        <v/>
      </c>
      <c r="ED509" s="26" t="str">
        <f>IFERROR(INDEX(AZ$11:AZ$2000,_xlfn.AGGREGATE(15,6,(ROW(AZ$11:AZ$2000)-ROW(AZ$11)+1)/($AU$11:$AU$2000=$DY$8),ROWS(ED$11:ED509))),"")</f>
        <v/>
      </c>
      <c r="EE509" s="26" t="str">
        <f>IFERROR(INDEX(BA$11:BA$2000,_xlfn.AGGREGATE(15,6,(ROW(BA$11:BA$2000)-ROW(BA$11)+1)/($AU$11:$AU$2000=$DY$8),ROWS(EE$11:EE509))),"")</f>
        <v/>
      </c>
      <c r="EF509" s="26" t="str">
        <f>IFERROR(INDEX(BB$11:BB$2000,_xlfn.AGGREGATE(15,6,(ROW(BB$11:BB$2000)-ROW(BB$11)+1)/($AU$11:$AU$2000=$DY$8),ROWS(EF$11:EF509))),"")</f>
        <v/>
      </c>
      <c r="EG509" s="26" t="str">
        <f>IFERROR(INDEX(BC$11:BC$2000,_xlfn.AGGREGATE(15,6,(ROW(BC$11:BC$2000)-ROW(BC$11)+1)/($AU$11:$AU$2000=$DY$8),ROWS(EG$11:EG509))),"")</f>
        <v/>
      </c>
      <c r="EH509" s="26" t="str">
        <f>IFERROR(INDEX(BD$11:BD$2000,_xlfn.AGGREGATE(15,6,(ROW(BD$11:BD$2000)-ROW(BD$11)+1)/($AU$11:$AU$2000=$DY$8),ROWS(EH$11:EH509))),"")</f>
        <v/>
      </c>
      <c r="EI509" s="26" t="str">
        <f>IFERROR(INDEX(BE$11:BE$2000,_xlfn.AGGREGATE(15,6,(ROW(BE$11:BE$2000)-ROW(BE$11)+1)/($AU$11:$AU$2000=$DY$8),ROWS(EI$11:EI509))),"")</f>
        <v/>
      </c>
      <c r="EJ509" s="26" t="str">
        <f>IFERROR(INDEX(BF$11:BF$2000,_xlfn.AGGREGATE(15,6,(ROW(BF$11:BF$2000)-ROW(BF$11)+1)/($AU$11:$AU$2000=$DY$8),ROWS(EJ$11:EJ509))),"")</f>
        <v/>
      </c>
      <c r="EK509" s="26" t="str">
        <f>IFERROR(INDEX(BG$11:BG$2000,_xlfn.AGGREGATE(15,6,(ROW(BG$11:BG$2000)-ROW(BG$11)+1)/($AU$11:$AU$2000=$DY$8),ROWS(EK$11:EK509))),"")</f>
        <v/>
      </c>
      <c r="EL509" s="26" t="str">
        <f>IFERROR(INDEX(BH$11:BH$2000,_xlfn.AGGREGATE(15,6,(ROW(BH$11:BH$2000)-ROW(BH$11)+1)/($AU$11:$AU$2000=$DY$8),ROWS(EL$11:EL509))),"")</f>
        <v/>
      </c>
      <c r="EM509" s="26" t="str">
        <f>IFERROR(INDEX(BI$11:BI$2000,_xlfn.AGGREGATE(15,6,(ROW(BI$11:BI$2000)-ROW(BI$11)+1)/($AU$11:$AU$2000=$DY$8),ROWS(EM$11:EM509))),"")</f>
        <v/>
      </c>
      <c r="EN509" s="26" t="str">
        <f>IFERROR(INDEX(BJ$11:BJ$2000,_xlfn.AGGREGATE(15,6,(ROW(BJ$11:BJ$2000)-ROW(BJ$11)+1)/($AU$11:$AU$2000=$DY$8),ROWS(EN$11:EN509))),"")</f>
        <v/>
      </c>
      <c r="EO509" s="26" t="str">
        <f>IFERROR(INDEX(BK$11:BK$2000,_xlfn.AGGREGATE(15,6,(ROW(BK$11:BK$2000)-ROW(BK$11)+1)/($AU$11:$AU$2000=$DY$8),ROWS(EO$11:EO509))),"")</f>
        <v/>
      </c>
      <c r="EP509" s="26" t="str">
        <f>IFERROR(INDEX(BL$11:BL$2000,_xlfn.AGGREGATE(15,6,(ROW(BL$11:BL$2000)-ROW(BL$11)+1)/($AU$11:$AU$2000=$DY$8),ROWS(EP$11:EP509))),"")</f>
        <v/>
      </c>
      <c r="EQ509" s="26" t="str">
        <f>IFERROR(INDEX(BM$11:BM$2000,_xlfn.AGGREGATE(15,6,(ROW(BM$11:BM$2000)-ROW(BM$11)+1)/($AU$11:$AU$2000=$DY$8),ROWS(EQ$11:EQ509))),"")</f>
        <v/>
      </c>
      <c r="ER509" s="26" t="str">
        <f>IFERROR(INDEX(BN$11:BN$2000,_xlfn.AGGREGATE(15,6,(ROW(BN$11:BN$2000)-ROW(BN$11)+1)/($AU$11:$AU$2000=$DY$8),ROWS(ER$11:ER509))),"")</f>
        <v/>
      </c>
      <c r="ES509" s="26" t="str">
        <f>IFERROR(INDEX(BO$11:BO$2000,_xlfn.AGGREGATE(15,6,(ROW(BO$11:BO$2000)-ROW(BO$11)+1)/($AU$11:$AU$2000=$DY$8),ROWS(ES$11:ES509))),"")</f>
        <v/>
      </c>
      <c r="ET509" s="63" t="str">
        <f>IFERROR(INDEX(BP$11:BP$2000,_xlfn.AGGREGATE(15,6,(ROW(BP$11:BP$2000)-ROW(BP$11)+1)/($AU$11:$AU$2000=$DY$8),ROWS(ET$11:ET509))),"")</f>
        <v/>
      </c>
      <c r="EU509" s="25"/>
    </row>
    <row r="510" spans="14:151" x14ac:dyDescent="0.3">
      <c r="N510" s="2"/>
      <c r="O510" s="25"/>
      <c r="P510" s="25"/>
      <c r="Q510" s="25"/>
      <c r="R510" s="25"/>
      <c r="S510" s="25"/>
      <c r="T510" s="25"/>
      <c r="U510" s="25"/>
      <c r="V510" s="2"/>
      <c r="W510" s="2"/>
      <c r="X510" s="2"/>
      <c r="Y510" s="25"/>
      <c r="Z510" s="25"/>
      <c r="AA510" s="25"/>
      <c r="AB510" s="2"/>
      <c r="AC510" s="25"/>
      <c r="AD510" s="25"/>
      <c r="AE510" s="25"/>
      <c r="AF510" s="25"/>
      <c r="AG510" s="25"/>
      <c r="AH510" s="25"/>
      <c r="AI510" s="25"/>
      <c r="AJ510" s="25"/>
      <c r="AK510" s="25"/>
      <c r="AL510" s="25"/>
      <c r="AM510" s="25"/>
      <c r="AN510" s="25"/>
      <c r="AO510" s="25"/>
      <c r="AP510" s="25"/>
      <c r="AQ510" s="25"/>
      <c r="AR510" s="142"/>
      <c r="AS510">
        <v>17</v>
      </c>
      <c r="AT510" s="25" t="s">
        <v>122</v>
      </c>
      <c r="AU510" s="4" t="str">
        <f t="shared" si="620"/>
        <v>FAIL</v>
      </c>
      <c r="AV510" s="25">
        <v>3</v>
      </c>
      <c r="AW510" s="25">
        <v>2</v>
      </c>
      <c r="AX510" s="26">
        <v>2</v>
      </c>
      <c r="AY510" s="26">
        <v>2</v>
      </c>
      <c r="AZ510" s="26">
        <v>2</v>
      </c>
      <c r="BA510" s="26">
        <v>2</v>
      </c>
      <c r="BB510" s="26">
        <v>2</v>
      </c>
      <c r="BC510" s="26">
        <v>2</v>
      </c>
      <c r="BD510" s="25">
        <f t="shared" si="621"/>
        <v>229</v>
      </c>
      <c r="BE510" s="26">
        <f t="shared" si="637"/>
        <v>243</v>
      </c>
      <c r="BF510" s="25">
        <f t="shared" si="621"/>
        <v>263</v>
      </c>
      <c r="BG510" s="30">
        <f t="shared" si="638"/>
        <v>10</v>
      </c>
      <c r="BH510" s="25"/>
      <c r="BI510" s="138">
        <f t="shared" si="639"/>
        <v>263</v>
      </c>
      <c r="BJ510" s="138">
        <f t="shared" si="640"/>
        <v>506</v>
      </c>
      <c r="BK510" s="138">
        <f t="shared" si="641"/>
        <v>749</v>
      </c>
      <c r="BL510" s="138">
        <f t="shared" si="642"/>
        <v>992</v>
      </c>
      <c r="BM510" s="138">
        <f t="shared" si="643"/>
        <v>1235</v>
      </c>
      <c r="BN510" s="138">
        <f t="shared" si="644"/>
        <v>1478</v>
      </c>
      <c r="BO510" s="138">
        <f t="shared" si="645"/>
        <v>1721</v>
      </c>
      <c r="BP510" s="138">
        <f t="shared" si="646"/>
        <v>0</v>
      </c>
      <c r="BQ510" s="25"/>
      <c r="BR510" s="26" t="str">
        <f t="shared" si="647"/>
        <v>yes2</v>
      </c>
      <c r="BS510" s="26" t="str">
        <f t="shared" si="648"/>
        <v>Int</v>
      </c>
      <c r="BT510" s="25"/>
      <c r="BU510" s="25"/>
      <c r="BV510" s="1">
        <f t="shared" si="649"/>
        <v>0</v>
      </c>
      <c r="BW510" s="1">
        <f t="shared" si="649"/>
        <v>0</v>
      </c>
      <c r="BX510" s="1">
        <f t="shared" si="649"/>
        <v>0</v>
      </c>
      <c r="BY510" s="1">
        <f t="shared" si="649"/>
        <v>0</v>
      </c>
      <c r="BZ510" s="1">
        <f t="shared" si="649"/>
        <v>0</v>
      </c>
      <c r="CA510" s="1">
        <f t="shared" si="649"/>
        <v>0</v>
      </c>
      <c r="CB510" s="1">
        <f t="shared" si="649"/>
        <v>0</v>
      </c>
      <c r="CC510" s="1">
        <f t="shared" si="649"/>
        <v>0</v>
      </c>
      <c r="CD510" s="1">
        <f t="shared" si="649"/>
        <v>0</v>
      </c>
      <c r="CE510" s="1">
        <f t="shared" si="649"/>
        <v>0</v>
      </c>
      <c r="CF510" s="1">
        <f t="shared" si="650"/>
        <v>0</v>
      </c>
      <c r="CG510" s="1">
        <f t="shared" si="650"/>
        <v>0</v>
      </c>
      <c r="CH510" s="1">
        <f t="shared" si="650"/>
        <v>0</v>
      </c>
      <c r="CI510" s="1">
        <f t="shared" si="650"/>
        <v>0</v>
      </c>
      <c r="CJ510" s="1">
        <f t="shared" si="650"/>
        <v>0</v>
      </c>
      <c r="CK510" s="1">
        <f t="shared" si="650"/>
        <v>0</v>
      </c>
      <c r="CL510" s="1">
        <f t="shared" si="650"/>
        <v>0</v>
      </c>
      <c r="CM510" s="1">
        <f t="shared" si="650"/>
        <v>0</v>
      </c>
      <c r="CN510" s="1">
        <f t="shared" si="650"/>
        <v>0</v>
      </c>
      <c r="CO510" s="1">
        <f t="shared" si="650"/>
        <v>0</v>
      </c>
      <c r="CP510" s="1">
        <f t="shared" si="651"/>
        <v>0</v>
      </c>
      <c r="CQ510" s="1">
        <f t="shared" si="651"/>
        <v>0</v>
      </c>
      <c r="CR510" s="1">
        <f t="shared" si="651"/>
        <v>0</v>
      </c>
      <c r="CS510" s="1">
        <f t="shared" si="651"/>
        <v>0</v>
      </c>
      <c r="CT510" s="1">
        <f t="shared" si="651"/>
        <v>0</v>
      </c>
      <c r="CU510" s="1">
        <f t="shared" si="651"/>
        <v>0</v>
      </c>
      <c r="CV510" s="1">
        <f t="shared" si="651"/>
        <v>0</v>
      </c>
      <c r="CW510" s="1">
        <f t="shared" si="651"/>
        <v>0</v>
      </c>
      <c r="CX510" s="1">
        <f t="shared" si="651"/>
        <v>0</v>
      </c>
      <c r="CY510" s="1">
        <f t="shared" si="651"/>
        <v>0</v>
      </c>
      <c r="CZ510" s="1">
        <f t="shared" si="652"/>
        <v>0</v>
      </c>
      <c r="DA510" s="1">
        <f t="shared" si="652"/>
        <v>0</v>
      </c>
      <c r="DB510" s="1">
        <f t="shared" si="652"/>
        <v>0</v>
      </c>
      <c r="DC510" s="1">
        <f t="shared" si="652"/>
        <v>0</v>
      </c>
      <c r="DD510" s="1">
        <f t="shared" si="652"/>
        <v>0</v>
      </c>
      <c r="DE510" s="1">
        <f t="shared" si="652"/>
        <v>0</v>
      </c>
      <c r="DF510" s="1">
        <f t="shared" si="652"/>
        <v>0</v>
      </c>
      <c r="DG510" s="1">
        <f t="shared" si="652"/>
        <v>1</v>
      </c>
      <c r="DH510" s="1">
        <f t="shared" si="652"/>
        <v>0</v>
      </c>
      <c r="DI510" s="1">
        <f t="shared" si="652"/>
        <v>0</v>
      </c>
      <c r="DJ510" s="1">
        <f t="shared" si="653"/>
        <v>0</v>
      </c>
      <c r="DK510" s="1">
        <f t="shared" si="653"/>
        <v>0</v>
      </c>
      <c r="DL510" s="1">
        <f t="shared" si="653"/>
        <v>0</v>
      </c>
      <c r="DM510" s="1">
        <f t="shared" si="653"/>
        <v>1</v>
      </c>
      <c r="DN510" s="1">
        <f t="shared" si="653"/>
        <v>0</v>
      </c>
      <c r="DO510" s="1">
        <f t="shared" si="653"/>
        <v>0</v>
      </c>
      <c r="DP510" s="25"/>
      <c r="DS510" s="26"/>
      <c r="DT510" s="26"/>
      <c r="DU510" s="142"/>
      <c r="DV510" s="26"/>
      <c r="DW510" s="48">
        <v>497</v>
      </c>
      <c r="DX510" s="26" t="str">
        <f>IFERROR(INDEX(AT$11:AT$2000,_xlfn.AGGREGATE(15,6,(ROW(AT$11:AT$2000)-ROW(AT$11)+1)/($AU$11:$AU$2000=$DY$8),ROWS(DX$11:DX510))),"")</f>
        <v/>
      </c>
      <c r="DY510" s="4" t="str">
        <f>IFERROR(INDEX(AU$11:AU$2000,_xlfn.AGGREGATE(15,6,(ROW(AU$11:AU$2000)-ROW(AU$11)+1)/($AU$11:$AU$2000=$DY$8),ROWS(DY$11:DY510))),"")</f>
        <v/>
      </c>
      <c r="DZ510" s="26" t="str">
        <f>IFERROR(INDEX(AV$11:AV$2000,_xlfn.AGGREGATE(15,6,(ROW(AV$11:AV$2000)-ROW(AV$11)+1)/($AU$11:$AU$2000=$DY$8),ROWS(DZ$11:DZ510))),"")</f>
        <v/>
      </c>
      <c r="EA510" s="26" t="str">
        <f>IFERROR(INDEX(AW$11:AW$2000,_xlfn.AGGREGATE(15,6,(ROW(AW$11:AW$2000)-ROW(AW$11)+1)/($AU$11:$AU$2000=$DY$8),ROWS(EA$11:EA510))),"")</f>
        <v/>
      </c>
      <c r="EB510" s="26" t="str">
        <f>IFERROR(INDEX(AX$11:AX$2000,_xlfn.AGGREGATE(15,6,(ROW(AX$11:AX$2000)-ROW(AX$11)+1)/($AU$11:$AU$2000=$DY$8),ROWS(EB$11:EB510))),"")</f>
        <v/>
      </c>
      <c r="EC510" s="26" t="str">
        <f>IFERROR(INDEX(AY$11:AY$2000,_xlfn.AGGREGATE(15,6,(ROW(AY$11:AY$2000)-ROW(AY$11)+1)/($AU$11:$AU$2000=$DY$8),ROWS(EC$11:EC510))),"")</f>
        <v/>
      </c>
      <c r="ED510" s="26" t="str">
        <f>IFERROR(INDEX(AZ$11:AZ$2000,_xlfn.AGGREGATE(15,6,(ROW(AZ$11:AZ$2000)-ROW(AZ$11)+1)/($AU$11:$AU$2000=$DY$8),ROWS(ED$11:ED510))),"")</f>
        <v/>
      </c>
      <c r="EE510" s="26" t="str">
        <f>IFERROR(INDEX(BA$11:BA$2000,_xlfn.AGGREGATE(15,6,(ROW(BA$11:BA$2000)-ROW(BA$11)+1)/($AU$11:$AU$2000=$DY$8),ROWS(EE$11:EE510))),"")</f>
        <v/>
      </c>
      <c r="EF510" s="26" t="str">
        <f>IFERROR(INDEX(BB$11:BB$2000,_xlfn.AGGREGATE(15,6,(ROW(BB$11:BB$2000)-ROW(BB$11)+1)/($AU$11:$AU$2000=$DY$8),ROWS(EF$11:EF510))),"")</f>
        <v/>
      </c>
      <c r="EG510" s="26" t="str">
        <f>IFERROR(INDEX(BC$11:BC$2000,_xlfn.AGGREGATE(15,6,(ROW(BC$11:BC$2000)-ROW(BC$11)+1)/($AU$11:$AU$2000=$DY$8),ROWS(EG$11:EG510))),"")</f>
        <v/>
      </c>
      <c r="EH510" s="26" t="str">
        <f>IFERROR(INDEX(BD$11:BD$2000,_xlfn.AGGREGATE(15,6,(ROW(BD$11:BD$2000)-ROW(BD$11)+1)/($AU$11:$AU$2000=$DY$8),ROWS(EH$11:EH510))),"")</f>
        <v/>
      </c>
      <c r="EI510" s="26" t="str">
        <f>IFERROR(INDEX(BE$11:BE$2000,_xlfn.AGGREGATE(15,6,(ROW(BE$11:BE$2000)-ROW(BE$11)+1)/($AU$11:$AU$2000=$DY$8),ROWS(EI$11:EI510))),"")</f>
        <v/>
      </c>
      <c r="EJ510" s="26" t="str">
        <f>IFERROR(INDEX(BF$11:BF$2000,_xlfn.AGGREGATE(15,6,(ROW(BF$11:BF$2000)-ROW(BF$11)+1)/($AU$11:$AU$2000=$DY$8),ROWS(EJ$11:EJ510))),"")</f>
        <v/>
      </c>
      <c r="EK510" s="26" t="str">
        <f>IFERROR(INDEX(BG$11:BG$2000,_xlfn.AGGREGATE(15,6,(ROW(BG$11:BG$2000)-ROW(BG$11)+1)/($AU$11:$AU$2000=$DY$8),ROWS(EK$11:EK510))),"")</f>
        <v/>
      </c>
      <c r="EL510" s="26" t="str">
        <f>IFERROR(INDEX(BH$11:BH$2000,_xlfn.AGGREGATE(15,6,(ROW(BH$11:BH$2000)-ROW(BH$11)+1)/($AU$11:$AU$2000=$DY$8),ROWS(EL$11:EL510))),"")</f>
        <v/>
      </c>
      <c r="EM510" s="26" t="str">
        <f>IFERROR(INDEX(BI$11:BI$2000,_xlfn.AGGREGATE(15,6,(ROW(BI$11:BI$2000)-ROW(BI$11)+1)/($AU$11:$AU$2000=$DY$8),ROWS(EM$11:EM510))),"")</f>
        <v/>
      </c>
      <c r="EN510" s="26" t="str">
        <f>IFERROR(INDEX(BJ$11:BJ$2000,_xlfn.AGGREGATE(15,6,(ROW(BJ$11:BJ$2000)-ROW(BJ$11)+1)/($AU$11:$AU$2000=$DY$8),ROWS(EN$11:EN510))),"")</f>
        <v/>
      </c>
      <c r="EO510" s="26" t="str">
        <f>IFERROR(INDEX(BK$11:BK$2000,_xlfn.AGGREGATE(15,6,(ROW(BK$11:BK$2000)-ROW(BK$11)+1)/($AU$11:$AU$2000=$DY$8),ROWS(EO$11:EO510))),"")</f>
        <v/>
      </c>
      <c r="EP510" s="26" t="str">
        <f>IFERROR(INDEX(BL$11:BL$2000,_xlfn.AGGREGATE(15,6,(ROW(BL$11:BL$2000)-ROW(BL$11)+1)/($AU$11:$AU$2000=$DY$8),ROWS(EP$11:EP510))),"")</f>
        <v/>
      </c>
      <c r="EQ510" s="26" t="str">
        <f>IFERROR(INDEX(BM$11:BM$2000,_xlfn.AGGREGATE(15,6,(ROW(BM$11:BM$2000)-ROW(BM$11)+1)/($AU$11:$AU$2000=$DY$8),ROWS(EQ$11:EQ510))),"")</f>
        <v/>
      </c>
      <c r="ER510" s="26" t="str">
        <f>IFERROR(INDEX(BN$11:BN$2000,_xlfn.AGGREGATE(15,6,(ROW(BN$11:BN$2000)-ROW(BN$11)+1)/($AU$11:$AU$2000=$DY$8),ROWS(ER$11:ER510))),"")</f>
        <v/>
      </c>
      <c r="ES510" s="26" t="str">
        <f>IFERROR(INDEX(BO$11:BO$2000,_xlfn.AGGREGATE(15,6,(ROW(BO$11:BO$2000)-ROW(BO$11)+1)/($AU$11:$AU$2000=$DY$8),ROWS(ES$11:ES510))),"")</f>
        <v/>
      </c>
      <c r="ET510" s="63" t="str">
        <f>IFERROR(INDEX(BP$11:BP$2000,_xlfn.AGGREGATE(15,6,(ROW(BP$11:BP$2000)-ROW(BP$11)+1)/($AU$11:$AU$2000=$DY$8),ROWS(ET$11:ET510))),"")</f>
        <v/>
      </c>
      <c r="EU510" s="25"/>
    </row>
    <row r="511" spans="14:151" x14ac:dyDescent="0.3">
      <c r="N511" s="2"/>
      <c r="O511" s="25"/>
      <c r="P511" s="25"/>
      <c r="Q511" s="25"/>
      <c r="R511" s="25"/>
      <c r="S511" s="25"/>
      <c r="T511" s="25"/>
      <c r="U511" s="25"/>
      <c r="V511" s="2"/>
      <c r="W511" s="2"/>
      <c r="X511" s="2"/>
      <c r="Y511" s="25"/>
      <c r="Z511" s="25"/>
      <c r="AA511" s="25"/>
      <c r="AB511" s="2"/>
      <c r="AC511" s="25"/>
      <c r="AD511" s="25"/>
      <c r="AE511" s="25"/>
      <c r="AF511" s="25"/>
      <c r="AG511" s="25"/>
      <c r="AH511" s="25"/>
      <c r="AI511" s="25"/>
      <c r="AJ511" s="25"/>
      <c r="AK511" s="25"/>
      <c r="AL511" s="25"/>
      <c r="AM511" s="25"/>
      <c r="AN511" s="25"/>
      <c r="AO511" s="25"/>
      <c r="AP511" s="25"/>
      <c r="AQ511" s="25"/>
      <c r="AR511" s="142"/>
      <c r="AS511">
        <v>18</v>
      </c>
      <c r="AT511" s="25" t="s">
        <v>122</v>
      </c>
      <c r="AU511" s="4" t="str">
        <f t="shared" si="620"/>
        <v>FAIL</v>
      </c>
      <c r="AV511" s="25">
        <v>3</v>
      </c>
      <c r="AW511" s="25">
        <v>2</v>
      </c>
      <c r="AX511" s="26">
        <v>2</v>
      </c>
      <c r="AY511" s="26">
        <v>2</v>
      </c>
      <c r="AZ511" s="26">
        <v>2</v>
      </c>
      <c r="BA511" s="26">
        <v>2</v>
      </c>
      <c r="BB511" s="26">
        <v>2</v>
      </c>
      <c r="BC511" s="26">
        <v>2</v>
      </c>
      <c r="BD511" s="25">
        <f t="shared" si="621"/>
        <v>228</v>
      </c>
      <c r="BE511" s="26">
        <f t="shared" si="637"/>
        <v>243</v>
      </c>
      <c r="BF511" s="25">
        <f t="shared" si="621"/>
        <v>264</v>
      </c>
      <c r="BG511" s="30">
        <f t="shared" si="638"/>
        <v>10.5</v>
      </c>
      <c r="BH511" s="25"/>
      <c r="BI511" s="138">
        <f t="shared" si="639"/>
        <v>264</v>
      </c>
      <c r="BJ511" s="138">
        <f t="shared" si="640"/>
        <v>507</v>
      </c>
      <c r="BK511" s="138">
        <f t="shared" si="641"/>
        <v>750</v>
      </c>
      <c r="BL511" s="138">
        <f t="shared" si="642"/>
        <v>993</v>
      </c>
      <c r="BM511" s="138">
        <f t="shared" si="643"/>
        <v>1236</v>
      </c>
      <c r="BN511" s="138">
        <f t="shared" si="644"/>
        <v>1479</v>
      </c>
      <c r="BO511" s="138">
        <f t="shared" si="645"/>
        <v>1722</v>
      </c>
      <c r="BP511" s="138">
        <f t="shared" si="646"/>
        <v>0</v>
      </c>
      <c r="BQ511" s="25"/>
      <c r="BR511" s="26" t="str">
        <f t="shared" si="647"/>
        <v>yes2</v>
      </c>
      <c r="BS511" s="26" t="str">
        <f t="shared" si="648"/>
        <v>Int</v>
      </c>
      <c r="BT511" s="25"/>
      <c r="BU511" s="25"/>
      <c r="BV511" s="1">
        <f t="shared" si="649"/>
        <v>0</v>
      </c>
      <c r="BW511" s="1">
        <f t="shared" si="649"/>
        <v>0</v>
      </c>
      <c r="BX511" s="1">
        <f t="shared" si="649"/>
        <v>0</v>
      </c>
      <c r="BY511" s="1">
        <f t="shared" si="649"/>
        <v>0</v>
      </c>
      <c r="BZ511" s="1">
        <f t="shared" si="649"/>
        <v>0</v>
      </c>
      <c r="CA511" s="1">
        <f t="shared" si="649"/>
        <v>0</v>
      </c>
      <c r="CB511" s="1">
        <f t="shared" si="649"/>
        <v>0</v>
      </c>
      <c r="CC511" s="1">
        <f t="shared" si="649"/>
        <v>0</v>
      </c>
      <c r="CD511" s="1">
        <f t="shared" si="649"/>
        <v>0</v>
      </c>
      <c r="CE511" s="1">
        <f t="shared" si="649"/>
        <v>0</v>
      </c>
      <c r="CF511" s="1">
        <f t="shared" si="650"/>
        <v>0</v>
      </c>
      <c r="CG511" s="1">
        <f t="shared" si="650"/>
        <v>0</v>
      </c>
      <c r="CH511" s="1">
        <f t="shared" si="650"/>
        <v>0</v>
      </c>
      <c r="CI511" s="1">
        <f t="shared" si="650"/>
        <v>0</v>
      </c>
      <c r="CJ511" s="1">
        <f t="shared" si="650"/>
        <v>0</v>
      </c>
      <c r="CK511" s="1">
        <f t="shared" si="650"/>
        <v>0</v>
      </c>
      <c r="CL511" s="1">
        <f t="shared" si="650"/>
        <v>0</v>
      </c>
      <c r="CM511" s="1">
        <f t="shared" si="650"/>
        <v>0</v>
      </c>
      <c r="CN511" s="1">
        <f t="shared" si="650"/>
        <v>0</v>
      </c>
      <c r="CO511" s="1">
        <f t="shared" si="650"/>
        <v>0</v>
      </c>
      <c r="CP511" s="1">
        <f t="shared" si="651"/>
        <v>0</v>
      </c>
      <c r="CQ511" s="1">
        <f t="shared" si="651"/>
        <v>0</v>
      </c>
      <c r="CR511" s="1">
        <f t="shared" si="651"/>
        <v>0</v>
      </c>
      <c r="CS511" s="1">
        <f t="shared" si="651"/>
        <v>0</v>
      </c>
      <c r="CT511" s="1">
        <f t="shared" si="651"/>
        <v>0</v>
      </c>
      <c r="CU511" s="1">
        <f t="shared" si="651"/>
        <v>0</v>
      </c>
      <c r="CV511" s="1">
        <f t="shared" si="651"/>
        <v>0</v>
      </c>
      <c r="CW511" s="1">
        <f t="shared" si="651"/>
        <v>0</v>
      </c>
      <c r="CX511" s="1">
        <f t="shared" si="651"/>
        <v>0</v>
      </c>
      <c r="CY511" s="1">
        <f t="shared" si="651"/>
        <v>0</v>
      </c>
      <c r="CZ511" s="1">
        <f t="shared" si="652"/>
        <v>0</v>
      </c>
      <c r="DA511" s="1">
        <f t="shared" si="652"/>
        <v>0</v>
      </c>
      <c r="DB511" s="1">
        <f t="shared" si="652"/>
        <v>0</v>
      </c>
      <c r="DC511" s="1">
        <f t="shared" si="652"/>
        <v>0</v>
      </c>
      <c r="DD511" s="1">
        <f t="shared" si="652"/>
        <v>0</v>
      </c>
      <c r="DE511" s="1">
        <f t="shared" si="652"/>
        <v>0</v>
      </c>
      <c r="DF511" s="1">
        <f t="shared" si="652"/>
        <v>0</v>
      </c>
      <c r="DG511" s="1">
        <f t="shared" si="652"/>
        <v>1</v>
      </c>
      <c r="DH511" s="1">
        <f t="shared" si="652"/>
        <v>0</v>
      </c>
      <c r="DI511" s="1">
        <f t="shared" si="652"/>
        <v>0</v>
      </c>
      <c r="DJ511" s="1">
        <f t="shared" si="653"/>
        <v>0</v>
      </c>
      <c r="DK511" s="1">
        <f t="shared" si="653"/>
        <v>0</v>
      </c>
      <c r="DL511" s="1">
        <f t="shared" si="653"/>
        <v>0</v>
      </c>
      <c r="DM511" s="1">
        <f t="shared" si="653"/>
        <v>1</v>
      </c>
      <c r="DN511" s="1">
        <f t="shared" si="653"/>
        <v>0</v>
      </c>
      <c r="DO511" s="1">
        <f t="shared" si="653"/>
        <v>0</v>
      </c>
      <c r="DP511" s="25"/>
      <c r="DS511" s="26"/>
      <c r="DT511" s="26"/>
      <c r="DU511" s="142"/>
      <c r="DV511" s="26"/>
      <c r="DW511" s="48">
        <v>498</v>
      </c>
      <c r="DX511" s="26" t="str">
        <f>IFERROR(INDEX(AT$11:AT$2000,_xlfn.AGGREGATE(15,6,(ROW(AT$11:AT$2000)-ROW(AT$11)+1)/($AU$11:$AU$2000=$DY$8),ROWS(DX$11:DX511))),"")</f>
        <v/>
      </c>
      <c r="DY511" s="4" t="str">
        <f>IFERROR(INDEX(AU$11:AU$2000,_xlfn.AGGREGATE(15,6,(ROW(AU$11:AU$2000)-ROW(AU$11)+1)/($AU$11:$AU$2000=$DY$8),ROWS(DY$11:DY511))),"")</f>
        <v/>
      </c>
      <c r="DZ511" s="26" t="str">
        <f>IFERROR(INDEX(AV$11:AV$2000,_xlfn.AGGREGATE(15,6,(ROW(AV$11:AV$2000)-ROW(AV$11)+1)/($AU$11:$AU$2000=$DY$8),ROWS(DZ$11:DZ511))),"")</f>
        <v/>
      </c>
      <c r="EA511" s="26" t="str">
        <f>IFERROR(INDEX(AW$11:AW$2000,_xlfn.AGGREGATE(15,6,(ROW(AW$11:AW$2000)-ROW(AW$11)+1)/($AU$11:$AU$2000=$DY$8),ROWS(EA$11:EA511))),"")</f>
        <v/>
      </c>
      <c r="EB511" s="26" t="str">
        <f>IFERROR(INDEX(AX$11:AX$2000,_xlfn.AGGREGATE(15,6,(ROW(AX$11:AX$2000)-ROW(AX$11)+1)/($AU$11:$AU$2000=$DY$8),ROWS(EB$11:EB511))),"")</f>
        <v/>
      </c>
      <c r="EC511" s="26" t="str">
        <f>IFERROR(INDEX(AY$11:AY$2000,_xlfn.AGGREGATE(15,6,(ROW(AY$11:AY$2000)-ROW(AY$11)+1)/($AU$11:$AU$2000=$DY$8),ROWS(EC$11:EC511))),"")</f>
        <v/>
      </c>
      <c r="ED511" s="26" t="str">
        <f>IFERROR(INDEX(AZ$11:AZ$2000,_xlfn.AGGREGATE(15,6,(ROW(AZ$11:AZ$2000)-ROW(AZ$11)+1)/($AU$11:$AU$2000=$DY$8),ROWS(ED$11:ED511))),"")</f>
        <v/>
      </c>
      <c r="EE511" s="26" t="str">
        <f>IFERROR(INDEX(BA$11:BA$2000,_xlfn.AGGREGATE(15,6,(ROW(BA$11:BA$2000)-ROW(BA$11)+1)/($AU$11:$AU$2000=$DY$8),ROWS(EE$11:EE511))),"")</f>
        <v/>
      </c>
      <c r="EF511" s="26" t="str">
        <f>IFERROR(INDEX(BB$11:BB$2000,_xlfn.AGGREGATE(15,6,(ROW(BB$11:BB$2000)-ROW(BB$11)+1)/($AU$11:$AU$2000=$DY$8),ROWS(EF$11:EF511))),"")</f>
        <v/>
      </c>
      <c r="EG511" s="26" t="str">
        <f>IFERROR(INDEX(BC$11:BC$2000,_xlfn.AGGREGATE(15,6,(ROW(BC$11:BC$2000)-ROW(BC$11)+1)/($AU$11:$AU$2000=$DY$8),ROWS(EG$11:EG511))),"")</f>
        <v/>
      </c>
      <c r="EH511" s="26" t="str">
        <f>IFERROR(INDEX(BD$11:BD$2000,_xlfn.AGGREGATE(15,6,(ROW(BD$11:BD$2000)-ROW(BD$11)+1)/($AU$11:$AU$2000=$DY$8),ROWS(EH$11:EH511))),"")</f>
        <v/>
      </c>
      <c r="EI511" s="26" t="str">
        <f>IFERROR(INDEX(BE$11:BE$2000,_xlfn.AGGREGATE(15,6,(ROW(BE$11:BE$2000)-ROW(BE$11)+1)/($AU$11:$AU$2000=$DY$8),ROWS(EI$11:EI511))),"")</f>
        <v/>
      </c>
      <c r="EJ511" s="26" t="str">
        <f>IFERROR(INDEX(BF$11:BF$2000,_xlfn.AGGREGATE(15,6,(ROW(BF$11:BF$2000)-ROW(BF$11)+1)/($AU$11:$AU$2000=$DY$8),ROWS(EJ$11:EJ511))),"")</f>
        <v/>
      </c>
      <c r="EK511" s="26" t="str">
        <f>IFERROR(INDEX(BG$11:BG$2000,_xlfn.AGGREGATE(15,6,(ROW(BG$11:BG$2000)-ROW(BG$11)+1)/($AU$11:$AU$2000=$DY$8),ROWS(EK$11:EK511))),"")</f>
        <v/>
      </c>
      <c r="EL511" s="26" t="str">
        <f>IFERROR(INDEX(BH$11:BH$2000,_xlfn.AGGREGATE(15,6,(ROW(BH$11:BH$2000)-ROW(BH$11)+1)/($AU$11:$AU$2000=$DY$8),ROWS(EL$11:EL511))),"")</f>
        <v/>
      </c>
      <c r="EM511" s="26" t="str">
        <f>IFERROR(INDEX(BI$11:BI$2000,_xlfn.AGGREGATE(15,6,(ROW(BI$11:BI$2000)-ROW(BI$11)+1)/($AU$11:$AU$2000=$DY$8),ROWS(EM$11:EM511))),"")</f>
        <v/>
      </c>
      <c r="EN511" s="26" t="str">
        <f>IFERROR(INDEX(BJ$11:BJ$2000,_xlfn.AGGREGATE(15,6,(ROW(BJ$11:BJ$2000)-ROW(BJ$11)+1)/($AU$11:$AU$2000=$DY$8),ROWS(EN$11:EN511))),"")</f>
        <v/>
      </c>
      <c r="EO511" s="26" t="str">
        <f>IFERROR(INDEX(BK$11:BK$2000,_xlfn.AGGREGATE(15,6,(ROW(BK$11:BK$2000)-ROW(BK$11)+1)/($AU$11:$AU$2000=$DY$8),ROWS(EO$11:EO511))),"")</f>
        <v/>
      </c>
      <c r="EP511" s="26" t="str">
        <f>IFERROR(INDEX(BL$11:BL$2000,_xlfn.AGGREGATE(15,6,(ROW(BL$11:BL$2000)-ROW(BL$11)+1)/($AU$11:$AU$2000=$DY$8),ROWS(EP$11:EP511))),"")</f>
        <v/>
      </c>
      <c r="EQ511" s="26" t="str">
        <f>IFERROR(INDEX(BM$11:BM$2000,_xlfn.AGGREGATE(15,6,(ROW(BM$11:BM$2000)-ROW(BM$11)+1)/($AU$11:$AU$2000=$DY$8),ROWS(EQ$11:EQ511))),"")</f>
        <v/>
      </c>
      <c r="ER511" s="26" t="str">
        <f>IFERROR(INDEX(BN$11:BN$2000,_xlfn.AGGREGATE(15,6,(ROW(BN$11:BN$2000)-ROW(BN$11)+1)/($AU$11:$AU$2000=$DY$8),ROWS(ER$11:ER511))),"")</f>
        <v/>
      </c>
      <c r="ES511" s="26" t="str">
        <f>IFERROR(INDEX(BO$11:BO$2000,_xlfn.AGGREGATE(15,6,(ROW(BO$11:BO$2000)-ROW(BO$11)+1)/($AU$11:$AU$2000=$DY$8),ROWS(ES$11:ES511))),"")</f>
        <v/>
      </c>
      <c r="ET511" s="63" t="str">
        <f>IFERROR(INDEX(BP$11:BP$2000,_xlfn.AGGREGATE(15,6,(ROW(BP$11:BP$2000)-ROW(BP$11)+1)/($AU$11:$AU$2000=$DY$8),ROWS(ET$11:ET511))),"")</f>
        <v/>
      </c>
      <c r="EU511" s="25"/>
    </row>
    <row r="512" spans="14:151" x14ac:dyDescent="0.3">
      <c r="N512" s="2"/>
      <c r="O512" s="25"/>
      <c r="P512" s="25"/>
      <c r="Q512" s="25"/>
      <c r="R512" s="25"/>
      <c r="S512" s="25"/>
      <c r="T512" s="25"/>
      <c r="U512" s="25"/>
      <c r="V512" s="2"/>
      <c r="W512" s="2"/>
      <c r="X512" s="2"/>
      <c r="Y512" s="25"/>
      <c r="Z512" s="25"/>
      <c r="AA512" s="25"/>
      <c r="AB512" s="2"/>
      <c r="AC512" s="25"/>
      <c r="AD512" s="25"/>
      <c r="AE512" s="25"/>
      <c r="AF512" s="25"/>
      <c r="AG512" s="25"/>
      <c r="AH512" s="25"/>
      <c r="AI512" s="25"/>
      <c r="AJ512" s="25"/>
      <c r="AK512" s="25"/>
      <c r="AL512" s="25"/>
      <c r="AM512" s="25"/>
      <c r="AN512" s="25"/>
      <c r="AO512" s="25"/>
      <c r="AP512" s="25"/>
      <c r="AQ512" s="25"/>
      <c r="AR512" s="142"/>
      <c r="AS512">
        <v>19</v>
      </c>
      <c r="AT512" s="25" t="s">
        <v>122</v>
      </c>
      <c r="AU512" s="4" t="str">
        <f t="shared" si="620"/>
        <v>FAIL</v>
      </c>
      <c r="AV512" s="25">
        <v>3</v>
      </c>
      <c r="AW512" s="25">
        <v>2</v>
      </c>
      <c r="AX512" s="26">
        <v>2</v>
      </c>
      <c r="AY512" s="26">
        <v>2</v>
      </c>
      <c r="AZ512" s="26">
        <v>2</v>
      </c>
      <c r="BA512" s="26">
        <v>2</v>
      </c>
      <c r="BB512" s="26">
        <v>2</v>
      </c>
      <c r="BC512" s="26">
        <v>2</v>
      </c>
      <c r="BD512" s="25">
        <f t="shared" si="621"/>
        <v>227</v>
      </c>
      <c r="BE512" s="26">
        <f t="shared" si="637"/>
        <v>243</v>
      </c>
      <c r="BF512" s="25">
        <f t="shared" si="621"/>
        <v>265</v>
      </c>
      <c r="BG512" s="30">
        <f t="shared" si="638"/>
        <v>11</v>
      </c>
      <c r="BH512" s="25"/>
      <c r="BI512" s="138">
        <f t="shared" si="639"/>
        <v>265</v>
      </c>
      <c r="BJ512" s="138">
        <f t="shared" si="640"/>
        <v>508</v>
      </c>
      <c r="BK512" s="138">
        <f t="shared" si="641"/>
        <v>751</v>
      </c>
      <c r="BL512" s="138">
        <f t="shared" si="642"/>
        <v>994</v>
      </c>
      <c r="BM512" s="138">
        <f t="shared" si="643"/>
        <v>1237</v>
      </c>
      <c r="BN512" s="138">
        <f t="shared" si="644"/>
        <v>1480</v>
      </c>
      <c r="BO512" s="138">
        <f t="shared" si="645"/>
        <v>1723</v>
      </c>
      <c r="BP512" s="138">
        <f t="shared" si="646"/>
        <v>0</v>
      </c>
      <c r="BQ512" s="25"/>
      <c r="BR512" s="26" t="str">
        <f t="shared" si="647"/>
        <v>yes2</v>
      </c>
      <c r="BS512" s="26" t="str">
        <f t="shared" si="648"/>
        <v>Int</v>
      </c>
      <c r="BT512" s="25"/>
      <c r="BU512" s="25"/>
      <c r="BV512" s="1">
        <f t="shared" si="649"/>
        <v>0</v>
      </c>
      <c r="BW512" s="1">
        <f t="shared" si="649"/>
        <v>0</v>
      </c>
      <c r="BX512" s="1">
        <f t="shared" si="649"/>
        <v>0</v>
      </c>
      <c r="BY512" s="1">
        <f t="shared" si="649"/>
        <v>0</v>
      </c>
      <c r="BZ512" s="1">
        <f t="shared" si="649"/>
        <v>0</v>
      </c>
      <c r="CA512" s="1">
        <f t="shared" si="649"/>
        <v>0</v>
      </c>
      <c r="CB512" s="1">
        <f t="shared" si="649"/>
        <v>0</v>
      </c>
      <c r="CC512" s="1">
        <f t="shared" si="649"/>
        <v>0</v>
      </c>
      <c r="CD512" s="1">
        <f t="shared" si="649"/>
        <v>0</v>
      </c>
      <c r="CE512" s="1">
        <f t="shared" si="649"/>
        <v>0</v>
      </c>
      <c r="CF512" s="1">
        <f t="shared" si="650"/>
        <v>0</v>
      </c>
      <c r="CG512" s="1">
        <f t="shared" si="650"/>
        <v>0</v>
      </c>
      <c r="CH512" s="1">
        <f t="shared" si="650"/>
        <v>0</v>
      </c>
      <c r="CI512" s="1">
        <f t="shared" si="650"/>
        <v>0</v>
      </c>
      <c r="CJ512" s="1">
        <f t="shared" si="650"/>
        <v>0</v>
      </c>
      <c r="CK512" s="1">
        <f t="shared" si="650"/>
        <v>0</v>
      </c>
      <c r="CL512" s="1">
        <f t="shared" si="650"/>
        <v>0</v>
      </c>
      <c r="CM512" s="1">
        <f t="shared" si="650"/>
        <v>0</v>
      </c>
      <c r="CN512" s="1">
        <f t="shared" si="650"/>
        <v>0</v>
      </c>
      <c r="CO512" s="1">
        <f t="shared" si="650"/>
        <v>0</v>
      </c>
      <c r="CP512" s="1">
        <f t="shared" si="651"/>
        <v>0</v>
      </c>
      <c r="CQ512" s="1">
        <f t="shared" si="651"/>
        <v>0</v>
      </c>
      <c r="CR512" s="1">
        <f t="shared" si="651"/>
        <v>0</v>
      </c>
      <c r="CS512" s="1">
        <f t="shared" si="651"/>
        <v>0</v>
      </c>
      <c r="CT512" s="1">
        <f t="shared" si="651"/>
        <v>0</v>
      </c>
      <c r="CU512" s="1">
        <f t="shared" si="651"/>
        <v>0</v>
      </c>
      <c r="CV512" s="1">
        <f t="shared" si="651"/>
        <v>0</v>
      </c>
      <c r="CW512" s="1">
        <f t="shared" si="651"/>
        <v>0</v>
      </c>
      <c r="CX512" s="1">
        <f t="shared" si="651"/>
        <v>0</v>
      </c>
      <c r="CY512" s="1">
        <f t="shared" si="651"/>
        <v>0</v>
      </c>
      <c r="CZ512" s="1">
        <f t="shared" si="652"/>
        <v>0</v>
      </c>
      <c r="DA512" s="1">
        <f t="shared" si="652"/>
        <v>0</v>
      </c>
      <c r="DB512" s="1">
        <f t="shared" si="652"/>
        <v>0</v>
      </c>
      <c r="DC512" s="1">
        <f t="shared" si="652"/>
        <v>0</v>
      </c>
      <c r="DD512" s="1">
        <f t="shared" si="652"/>
        <v>0</v>
      </c>
      <c r="DE512" s="1">
        <f t="shared" si="652"/>
        <v>0</v>
      </c>
      <c r="DF512" s="1">
        <f t="shared" si="652"/>
        <v>0</v>
      </c>
      <c r="DG512" s="1">
        <f t="shared" si="652"/>
        <v>1</v>
      </c>
      <c r="DH512" s="1">
        <f t="shared" si="652"/>
        <v>0</v>
      </c>
      <c r="DI512" s="1">
        <f t="shared" si="652"/>
        <v>0</v>
      </c>
      <c r="DJ512" s="1">
        <f t="shared" si="653"/>
        <v>0</v>
      </c>
      <c r="DK512" s="1">
        <f t="shared" si="653"/>
        <v>0</v>
      </c>
      <c r="DL512" s="1">
        <f t="shared" si="653"/>
        <v>0</v>
      </c>
      <c r="DM512" s="1">
        <f t="shared" si="653"/>
        <v>1</v>
      </c>
      <c r="DN512" s="1">
        <f t="shared" si="653"/>
        <v>0</v>
      </c>
      <c r="DO512" s="1">
        <f t="shared" si="653"/>
        <v>0</v>
      </c>
      <c r="DP512" s="25"/>
      <c r="DS512" s="26"/>
      <c r="DT512" s="26"/>
      <c r="DU512" s="142"/>
      <c r="DV512" s="26"/>
      <c r="DW512" s="48">
        <v>499</v>
      </c>
      <c r="DX512" s="26" t="str">
        <f>IFERROR(INDEX(AT$11:AT$2000,_xlfn.AGGREGATE(15,6,(ROW(AT$11:AT$2000)-ROW(AT$11)+1)/($AU$11:$AU$2000=$DY$8),ROWS(DX$11:DX512))),"")</f>
        <v/>
      </c>
      <c r="DY512" s="4" t="str">
        <f>IFERROR(INDEX(AU$11:AU$2000,_xlfn.AGGREGATE(15,6,(ROW(AU$11:AU$2000)-ROW(AU$11)+1)/($AU$11:$AU$2000=$DY$8),ROWS(DY$11:DY512))),"")</f>
        <v/>
      </c>
      <c r="DZ512" s="26" t="str">
        <f>IFERROR(INDEX(AV$11:AV$2000,_xlfn.AGGREGATE(15,6,(ROW(AV$11:AV$2000)-ROW(AV$11)+1)/($AU$11:$AU$2000=$DY$8),ROWS(DZ$11:DZ512))),"")</f>
        <v/>
      </c>
      <c r="EA512" s="26" t="str">
        <f>IFERROR(INDEX(AW$11:AW$2000,_xlfn.AGGREGATE(15,6,(ROW(AW$11:AW$2000)-ROW(AW$11)+1)/($AU$11:$AU$2000=$DY$8),ROWS(EA$11:EA512))),"")</f>
        <v/>
      </c>
      <c r="EB512" s="26" t="str">
        <f>IFERROR(INDEX(AX$11:AX$2000,_xlfn.AGGREGATE(15,6,(ROW(AX$11:AX$2000)-ROW(AX$11)+1)/($AU$11:$AU$2000=$DY$8),ROWS(EB$11:EB512))),"")</f>
        <v/>
      </c>
      <c r="EC512" s="26" t="str">
        <f>IFERROR(INDEX(AY$11:AY$2000,_xlfn.AGGREGATE(15,6,(ROW(AY$11:AY$2000)-ROW(AY$11)+1)/($AU$11:$AU$2000=$DY$8),ROWS(EC$11:EC512))),"")</f>
        <v/>
      </c>
      <c r="ED512" s="26" t="str">
        <f>IFERROR(INDEX(AZ$11:AZ$2000,_xlfn.AGGREGATE(15,6,(ROW(AZ$11:AZ$2000)-ROW(AZ$11)+1)/($AU$11:$AU$2000=$DY$8),ROWS(ED$11:ED512))),"")</f>
        <v/>
      </c>
      <c r="EE512" s="26" t="str">
        <f>IFERROR(INDEX(BA$11:BA$2000,_xlfn.AGGREGATE(15,6,(ROW(BA$11:BA$2000)-ROW(BA$11)+1)/($AU$11:$AU$2000=$DY$8),ROWS(EE$11:EE512))),"")</f>
        <v/>
      </c>
      <c r="EF512" s="26" t="str">
        <f>IFERROR(INDEX(BB$11:BB$2000,_xlfn.AGGREGATE(15,6,(ROW(BB$11:BB$2000)-ROW(BB$11)+1)/($AU$11:$AU$2000=$DY$8),ROWS(EF$11:EF512))),"")</f>
        <v/>
      </c>
      <c r="EG512" s="26" t="str">
        <f>IFERROR(INDEX(BC$11:BC$2000,_xlfn.AGGREGATE(15,6,(ROW(BC$11:BC$2000)-ROW(BC$11)+1)/($AU$11:$AU$2000=$DY$8),ROWS(EG$11:EG512))),"")</f>
        <v/>
      </c>
      <c r="EH512" s="26" t="str">
        <f>IFERROR(INDEX(BD$11:BD$2000,_xlfn.AGGREGATE(15,6,(ROW(BD$11:BD$2000)-ROW(BD$11)+1)/($AU$11:$AU$2000=$DY$8),ROWS(EH$11:EH512))),"")</f>
        <v/>
      </c>
      <c r="EI512" s="26" t="str">
        <f>IFERROR(INDEX(BE$11:BE$2000,_xlfn.AGGREGATE(15,6,(ROW(BE$11:BE$2000)-ROW(BE$11)+1)/($AU$11:$AU$2000=$DY$8),ROWS(EI$11:EI512))),"")</f>
        <v/>
      </c>
      <c r="EJ512" s="26" t="str">
        <f>IFERROR(INDEX(BF$11:BF$2000,_xlfn.AGGREGATE(15,6,(ROW(BF$11:BF$2000)-ROW(BF$11)+1)/($AU$11:$AU$2000=$DY$8),ROWS(EJ$11:EJ512))),"")</f>
        <v/>
      </c>
      <c r="EK512" s="26" t="str">
        <f>IFERROR(INDEX(BG$11:BG$2000,_xlfn.AGGREGATE(15,6,(ROW(BG$11:BG$2000)-ROW(BG$11)+1)/($AU$11:$AU$2000=$DY$8),ROWS(EK$11:EK512))),"")</f>
        <v/>
      </c>
      <c r="EL512" s="26" t="str">
        <f>IFERROR(INDEX(BH$11:BH$2000,_xlfn.AGGREGATE(15,6,(ROW(BH$11:BH$2000)-ROW(BH$11)+1)/($AU$11:$AU$2000=$DY$8),ROWS(EL$11:EL512))),"")</f>
        <v/>
      </c>
      <c r="EM512" s="26" t="str">
        <f>IFERROR(INDEX(BI$11:BI$2000,_xlfn.AGGREGATE(15,6,(ROW(BI$11:BI$2000)-ROW(BI$11)+1)/($AU$11:$AU$2000=$DY$8),ROWS(EM$11:EM512))),"")</f>
        <v/>
      </c>
      <c r="EN512" s="26" t="str">
        <f>IFERROR(INDEX(BJ$11:BJ$2000,_xlfn.AGGREGATE(15,6,(ROW(BJ$11:BJ$2000)-ROW(BJ$11)+1)/($AU$11:$AU$2000=$DY$8),ROWS(EN$11:EN512))),"")</f>
        <v/>
      </c>
      <c r="EO512" s="26" t="str">
        <f>IFERROR(INDEX(BK$11:BK$2000,_xlfn.AGGREGATE(15,6,(ROW(BK$11:BK$2000)-ROW(BK$11)+1)/($AU$11:$AU$2000=$DY$8),ROWS(EO$11:EO512))),"")</f>
        <v/>
      </c>
      <c r="EP512" s="26" t="str">
        <f>IFERROR(INDEX(BL$11:BL$2000,_xlfn.AGGREGATE(15,6,(ROW(BL$11:BL$2000)-ROW(BL$11)+1)/($AU$11:$AU$2000=$DY$8),ROWS(EP$11:EP512))),"")</f>
        <v/>
      </c>
      <c r="EQ512" s="26" t="str">
        <f>IFERROR(INDEX(BM$11:BM$2000,_xlfn.AGGREGATE(15,6,(ROW(BM$11:BM$2000)-ROW(BM$11)+1)/($AU$11:$AU$2000=$DY$8),ROWS(EQ$11:EQ512))),"")</f>
        <v/>
      </c>
      <c r="ER512" s="26" t="str">
        <f>IFERROR(INDEX(BN$11:BN$2000,_xlfn.AGGREGATE(15,6,(ROW(BN$11:BN$2000)-ROW(BN$11)+1)/($AU$11:$AU$2000=$DY$8),ROWS(ER$11:ER512))),"")</f>
        <v/>
      </c>
      <c r="ES512" s="26" t="str">
        <f>IFERROR(INDEX(BO$11:BO$2000,_xlfn.AGGREGATE(15,6,(ROW(BO$11:BO$2000)-ROW(BO$11)+1)/($AU$11:$AU$2000=$DY$8),ROWS(ES$11:ES512))),"")</f>
        <v/>
      </c>
      <c r="ET512" s="63" t="str">
        <f>IFERROR(INDEX(BP$11:BP$2000,_xlfn.AGGREGATE(15,6,(ROW(BP$11:BP$2000)-ROW(BP$11)+1)/($AU$11:$AU$2000=$DY$8),ROWS(ET$11:ET512))),"")</f>
        <v/>
      </c>
      <c r="EU512" s="25"/>
    </row>
    <row r="513" spans="14:151" x14ac:dyDescent="0.3">
      <c r="N513" s="2"/>
      <c r="O513" s="25"/>
      <c r="P513" s="25"/>
      <c r="Q513" s="25"/>
      <c r="R513" s="25"/>
      <c r="S513" s="25"/>
      <c r="T513" s="25"/>
      <c r="U513" s="25"/>
      <c r="V513" s="2"/>
      <c r="W513" s="2"/>
      <c r="X513" s="2"/>
      <c r="Y513" s="25"/>
      <c r="Z513" s="25"/>
      <c r="AA513" s="25"/>
      <c r="AB513" s="2"/>
      <c r="AC513" s="25"/>
      <c r="AD513" s="25"/>
      <c r="AE513" s="25"/>
      <c r="AF513" s="25"/>
      <c r="AG513" s="25"/>
      <c r="AH513" s="25"/>
      <c r="AI513" s="25"/>
      <c r="AJ513" s="25"/>
      <c r="AK513" s="25"/>
      <c r="AL513" s="25"/>
      <c r="AM513" s="25"/>
      <c r="AN513" s="25"/>
      <c r="AO513" s="25"/>
      <c r="AP513" s="25"/>
      <c r="AQ513" s="25"/>
      <c r="AR513" s="142"/>
      <c r="AS513">
        <v>20</v>
      </c>
      <c r="AT513" s="25" t="s">
        <v>122</v>
      </c>
      <c r="AU513" s="4" t="str">
        <f t="shared" si="620"/>
        <v>FAIL</v>
      </c>
      <c r="AV513" s="25">
        <v>3</v>
      </c>
      <c r="AW513" s="25">
        <v>2</v>
      </c>
      <c r="AX513" s="26">
        <v>2</v>
      </c>
      <c r="AY513" s="26">
        <v>2</v>
      </c>
      <c r="AZ513" s="26">
        <v>2</v>
      </c>
      <c r="BA513" s="26">
        <v>2</v>
      </c>
      <c r="BB513" s="26">
        <v>2</v>
      </c>
      <c r="BC513" s="26">
        <v>2</v>
      </c>
      <c r="BD513" s="25">
        <f t="shared" si="621"/>
        <v>226</v>
      </c>
      <c r="BE513" s="26">
        <f t="shared" si="637"/>
        <v>243</v>
      </c>
      <c r="BF513" s="25">
        <f t="shared" si="621"/>
        <v>266</v>
      </c>
      <c r="BG513" s="30">
        <f t="shared" si="638"/>
        <v>11.5</v>
      </c>
      <c r="BH513" s="25"/>
      <c r="BI513" s="138">
        <f t="shared" si="639"/>
        <v>266</v>
      </c>
      <c r="BJ513" s="138">
        <f t="shared" si="640"/>
        <v>509</v>
      </c>
      <c r="BK513" s="138">
        <f t="shared" si="641"/>
        <v>752</v>
      </c>
      <c r="BL513" s="138">
        <f t="shared" si="642"/>
        <v>995</v>
      </c>
      <c r="BM513" s="138">
        <f t="shared" si="643"/>
        <v>1238</v>
      </c>
      <c r="BN513" s="138">
        <f t="shared" si="644"/>
        <v>1481</v>
      </c>
      <c r="BO513" s="138">
        <f t="shared" si="645"/>
        <v>1724</v>
      </c>
      <c r="BP513" s="138">
        <f t="shared" si="646"/>
        <v>0</v>
      </c>
      <c r="BQ513" s="25"/>
      <c r="BR513" s="26" t="str">
        <f t="shared" si="647"/>
        <v>yes2</v>
      </c>
      <c r="BS513" s="26" t="str">
        <f t="shared" si="648"/>
        <v>Int</v>
      </c>
      <c r="BT513" s="25"/>
      <c r="BU513" s="25"/>
      <c r="BV513" s="1">
        <f t="shared" si="649"/>
        <v>0</v>
      </c>
      <c r="BW513" s="1">
        <f t="shared" si="649"/>
        <v>0</v>
      </c>
      <c r="BX513" s="1">
        <f t="shared" si="649"/>
        <v>0</v>
      </c>
      <c r="BY513" s="1">
        <f t="shared" si="649"/>
        <v>0</v>
      </c>
      <c r="BZ513" s="1">
        <f t="shared" si="649"/>
        <v>0</v>
      </c>
      <c r="CA513" s="1">
        <f t="shared" si="649"/>
        <v>0</v>
      </c>
      <c r="CB513" s="1">
        <f t="shared" si="649"/>
        <v>0</v>
      </c>
      <c r="CC513" s="1">
        <f t="shared" si="649"/>
        <v>0</v>
      </c>
      <c r="CD513" s="1">
        <f t="shared" si="649"/>
        <v>0</v>
      </c>
      <c r="CE513" s="1">
        <f t="shared" si="649"/>
        <v>0</v>
      </c>
      <c r="CF513" s="1">
        <f t="shared" si="650"/>
        <v>0</v>
      </c>
      <c r="CG513" s="1">
        <f t="shared" si="650"/>
        <v>0</v>
      </c>
      <c r="CH513" s="1">
        <f t="shared" si="650"/>
        <v>0</v>
      </c>
      <c r="CI513" s="1">
        <f t="shared" si="650"/>
        <v>0</v>
      </c>
      <c r="CJ513" s="1">
        <f t="shared" si="650"/>
        <v>0</v>
      </c>
      <c r="CK513" s="1">
        <f t="shared" si="650"/>
        <v>0</v>
      </c>
      <c r="CL513" s="1">
        <f t="shared" si="650"/>
        <v>0</v>
      </c>
      <c r="CM513" s="1">
        <f t="shared" si="650"/>
        <v>0</v>
      </c>
      <c r="CN513" s="1">
        <f t="shared" si="650"/>
        <v>0</v>
      </c>
      <c r="CO513" s="1">
        <f t="shared" si="650"/>
        <v>0</v>
      </c>
      <c r="CP513" s="1">
        <f t="shared" si="651"/>
        <v>0</v>
      </c>
      <c r="CQ513" s="1">
        <f t="shared" si="651"/>
        <v>0</v>
      </c>
      <c r="CR513" s="1">
        <f t="shared" si="651"/>
        <v>0</v>
      </c>
      <c r="CS513" s="1">
        <f t="shared" si="651"/>
        <v>0</v>
      </c>
      <c r="CT513" s="1">
        <f t="shared" si="651"/>
        <v>0</v>
      </c>
      <c r="CU513" s="1">
        <f t="shared" si="651"/>
        <v>0</v>
      </c>
      <c r="CV513" s="1">
        <f t="shared" si="651"/>
        <v>0</v>
      </c>
      <c r="CW513" s="1">
        <f t="shared" si="651"/>
        <v>0</v>
      </c>
      <c r="CX513" s="1">
        <f t="shared" si="651"/>
        <v>0</v>
      </c>
      <c r="CY513" s="1">
        <f t="shared" si="651"/>
        <v>0</v>
      </c>
      <c r="CZ513" s="1">
        <f t="shared" si="652"/>
        <v>0</v>
      </c>
      <c r="DA513" s="1">
        <f t="shared" si="652"/>
        <v>1</v>
      </c>
      <c r="DB513" s="1">
        <f t="shared" si="652"/>
        <v>0</v>
      </c>
      <c r="DC513" s="1">
        <f t="shared" si="652"/>
        <v>0</v>
      </c>
      <c r="DD513" s="1">
        <f t="shared" si="652"/>
        <v>0</v>
      </c>
      <c r="DE513" s="1">
        <f t="shared" si="652"/>
        <v>0</v>
      </c>
      <c r="DF513" s="1">
        <f t="shared" si="652"/>
        <v>0</v>
      </c>
      <c r="DG513" s="1">
        <f t="shared" si="652"/>
        <v>1</v>
      </c>
      <c r="DH513" s="1">
        <f t="shared" si="652"/>
        <v>0</v>
      </c>
      <c r="DI513" s="1">
        <f t="shared" si="652"/>
        <v>0</v>
      </c>
      <c r="DJ513" s="1">
        <f t="shared" si="653"/>
        <v>0</v>
      </c>
      <c r="DK513" s="1">
        <f t="shared" si="653"/>
        <v>0</v>
      </c>
      <c r="DL513" s="1">
        <f t="shared" si="653"/>
        <v>0</v>
      </c>
      <c r="DM513" s="1">
        <f t="shared" si="653"/>
        <v>1</v>
      </c>
      <c r="DN513" s="1">
        <f t="shared" si="653"/>
        <v>0</v>
      </c>
      <c r="DO513" s="1">
        <f t="shared" si="653"/>
        <v>0</v>
      </c>
      <c r="DP513" s="25"/>
      <c r="DS513" s="26"/>
      <c r="DT513" s="26"/>
      <c r="DU513" s="142"/>
      <c r="DV513" s="26"/>
      <c r="DW513" s="48">
        <v>500</v>
      </c>
      <c r="DX513" s="26" t="str">
        <f>IFERROR(INDEX(AT$11:AT$2000,_xlfn.AGGREGATE(15,6,(ROW(AT$11:AT$2000)-ROW(AT$11)+1)/($AU$11:$AU$2000=$DY$8),ROWS(DX$11:DX513))),"")</f>
        <v/>
      </c>
      <c r="DY513" s="4" t="str">
        <f>IFERROR(INDEX(AU$11:AU$2000,_xlfn.AGGREGATE(15,6,(ROW(AU$11:AU$2000)-ROW(AU$11)+1)/($AU$11:$AU$2000=$DY$8),ROWS(DY$11:DY513))),"")</f>
        <v/>
      </c>
      <c r="DZ513" s="26" t="str">
        <f>IFERROR(INDEX(AV$11:AV$2000,_xlfn.AGGREGATE(15,6,(ROW(AV$11:AV$2000)-ROW(AV$11)+1)/($AU$11:$AU$2000=$DY$8),ROWS(DZ$11:DZ513))),"")</f>
        <v/>
      </c>
      <c r="EA513" s="26" t="str">
        <f>IFERROR(INDEX(AW$11:AW$2000,_xlfn.AGGREGATE(15,6,(ROW(AW$11:AW$2000)-ROW(AW$11)+1)/($AU$11:$AU$2000=$DY$8),ROWS(EA$11:EA513))),"")</f>
        <v/>
      </c>
      <c r="EB513" s="26" t="str">
        <f>IFERROR(INDEX(AX$11:AX$2000,_xlfn.AGGREGATE(15,6,(ROW(AX$11:AX$2000)-ROW(AX$11)+1)/($AU$11:$AU$2000=$DY$8),ROWS(EB$11:EB513))),"")</f>
        <v/>
      </c>
      <c r="EC513" s="26" t="str">
        <f>IFERROR(INDEX(AY$11:AY$2000,_xlfn.AGGREGATE(15,6,(ROW(AY$11:AY$2000)-ROW(AY$11)+1)/($AU$11:$AU$2000=$DY$8),ROWS(EC$11:EC513))),"")</f>
        <v/>
      </c>
      <c r="ED513" s="26" t="str">
        <f>IFERROR(INDEX(AZ$11:AZ$2000,_xlfn.AGGREGATE(15,6,(ROW(AZ$11:AZ$2000)-ROW(AZ$11)+1)/($AU$11:$AU$2000=$DY$8),ROWS(ED$11:ED513))),"")</f>
        <v/>
      </c>
      <c r="EE513" s="26" t="str">
        <f>IFERROR(INDEX(BA$11:BA$2000,_xlfn.AGGREGATE(15,6,(ROW(BA$11:BA$2000)-ROW(BA$11)+1)/($AU$11:$AU$2000=$DY$8),ROWS(EE$11:EE513))),"")</f>
        <v/>
      </c>
      <c r="EF513" s="26" t="str">
        <f>IFERROR(INDEX(BB$11:BB$2000,_xlfn.AGGREGATE(15,6,(ROW(BB$11:BB$2000)-ROW(BB$11)+1)/($AU$11:$AU$2000=$DY$8),ROWS(EF$11:EF513))),"")</f>
        <v/>
      </c>
      <c r="EG513" s="26" t="str">
        <f>IFERROR(INDEX(BC$11:BC$2000,_xlfn.AGGREGATE(15,6,(ROW(BC$11:BC$2000)-ROW(BC$11)+1)/($AU$11:$AU$2000=$DY$8),ROWS(EG$11:EG513))),"")</f>
        <v/>
      </c>
      <c r="EH513" s="26" t="str">
        <f>IFERROR(INDEX(BD$11:BD$2000,_xlfn.AGGREGATE(15,6,(ROW(BD$11:BD$2000)-ROW(BD$11)+1)/($AU$11:$AU$2000=$DY$8),ROWS(EH$11:EH513))),"")</f>
        <v/>
      </c>
      <c r="EI513" s="26" t="str">
        <f>IFERROR(INDEX(BE$11:BE$2000,_xlfn.AGGREGATE(15,6,(ROW(BE$11:BE$2000)-ROW(BE$11)+1)/($AU$11:$AU$2000=$DY$8),ROWS(EI$11:EI513))),"")</f>
        <v/>
      </c>
      <c r="EJ513" s="26" t="str">
        <f>IFERROR(INDEX(BF$11:BF$2000,_xlfn.AGGREGATE(15,6,(ROW(BF$11:BF$2000)-ROW(BF$11)+1)/($AU$11:$AU$2000=$DY$8),ROWS(EJ$11:EJ513))),"")</f>
        <v/>
      </c>
      <c r="EK513" s="26" t="str">
        <f>IFERROR(INDEX(BG$11:BG$2000,_xlfn.AGGREGATE(15,6,(ROW(BG$11:BG$2000)-ROW(BG$11)+1)/($AU$11:$AU$2000=$DY$8),ROWS(EK$11:EK513))),"")</f>
        <v/>
      </c>
      <c r="EL513" s="26" t="str">
        <f>IFERROR(INDEX(BH$11:BH$2000,_xlfn.AGGREGATE(15,6,(ROW(BH$11:BH$2000)-ROW(BH$11)+1)/($AU$11:$AU$2000=$DY$8),ROWS(EL$11:EL513))),"")</f>
        <v/>
      </c>
      <c r="EM513" s="26" t="str">
        <f>IFERROR(INDEX(BI$11:BI$2000,_xlfn.AGGREGATE(15,6,(ROW(BI$11:BI$2000)-ROW(BI$11)+1)/($AU$11:$AU$2000=$DY$8),ROWS(EM$11:EM513))),"")</f>
        <v/>
      </c>
      <c r="EN513" s="26" t="str">
        <f>IFERROR(INDEX(BJ$11:BJ$2000,_xlfn.AGGREGATE(15,6,(ROW(BJ$11:BJ$2000)-ROW(BJ$11)+1)/($AU$11:$AU$2000=$DY$8),ROWS(EN$11:EN513))),"")</f>
        <v/>
      </c>
      <c r="EO513" s="26" t="str">
        <f>IFERROR(INDEX(BK$11:BK$2000,_xlfn.AGGREGATE(15,6,(ROW(BK$11:BK$2000)-ROW(BK$11)+1)/($AU$11:$AU$2000=$DY$8),ROWS(EO$11:EO513))),"")</f>
        <v/>
      </c>
      <c r="EP513" s="26" t="str">
        <f>IFERROR(INDEX(BL$11:BL$2000,_xlfn.AGGREGATE(15,6,(ROW(BL$11:BL$2000)-ROW(BL$11)+1)/($AU$11:$AU$2000=$DY$8),ROWS(EP$11:EP513))),"")</f>
        <v/>
      </c>
      <c r="EQ513" s="26" t="str">
        <f>IFERROR(INDEX(BM$11:BM$2000,_xlfn.AGGREGATE(15,6,(ROW(BM$11:BM$2000)-ROW(BM$11)+1)/($AU$11:$AU$2000=$DY$8),ROWS(EQ$11:EQ513))),"")</f>
        <v/>
      </c>
      <c r="ER513" s="26" t="str">
        <f>IFERROR(INDEX(BN$11:BN$2000,_xlfn.AGGREGATE(15,6,(ROW(BN$11:BN$2000)-ROW(BN$11)+1)/($AU$11:$AU$2000=$DY$8),ROWS(ER$11:ER513))),"")</f>
        <v/>
      </c>
      <c r="ES513" s="26" t="str">
        <f>IFERROR(INDEX(BO$11:BO$2000,_xlfn.AGGREGATE(15,6,(ROW(BO$11:BO$2000)-ROW(BO$11)+1)/($AU$11:$AU$2000=$DY$8),ROWS(ES$11:ES513))),"")</f>
        <v/>
      </c>
      <c r="ET513" s="63" t="str">
        <f>IFERROR(INDEX(BP$11:BP$2000,_xlfn.AGGREGATE(15,6,(ROW(BP$11:BP$2000)-ROW(BP$11)+1)/($AU$11:$AU$2000=$DY$8),ROWS(ET$11:ET513))),"")</f>
        <v/>
      </c>
      <c r="EU513" s="25"/>
    </row>
    <row r="514" spans="14:151" x14ac:dyDescent="0.3">
      <c r="N514" s="2"/>
      <c r="O514" s="25"/>
      <c r="P514" s="25"/>
      <c r="Q514" s="25"/>
      <c r="R514" s="25"/>
      <c r="S514" s="25"/>
      <c r="T514" s="25"/>
      <c r="U514" s="25"/>
      <c r="V514" s="2"/>
      <c r="W514" s="2"/>
      <c r="X514" s="2"/>
      <c r="Y514" s="25"/>
      <c r="Z514" s="25"/>
      <c r="AA514" s="25"/>
      <c r="AB514" s="2"/>
      <c r="AC514" s="25"/>
      <c r="AD514" s="25"/>
      <c r="AE514" s="25"/>
      <c r="AF514" s="25"/>
      <c r="AG514" s="25"/>
      <c r="AH514" s="25"/>
      <c r="AI514" s="25"/>
      <c r="AJ514" s="25"/>
      <c r="AK514" s="25"/>
      <c r="AL514" s="25"/>
      <c r="AM514" s="25"/>
      <c r="AN514" s="25"/>
      <c r="AO514" s="25"/>
      <c r="AP514" s="25"/>
      <c r="AQ514" s="25"/>
      <c r="AR514" s="142"/>
      <c r="AS514">
        <v>21</v>
      </c>
      <c r="AT514" s="25" t="s">
        <v>122</v>
      </c>
      <c r="AU514" s="4" t="str">
        <f t="shared" si="620"/>
        <v>FAIL</v>
      </c>
      <c r="AV514" s="25">
        <v>3</v>
      </c>
      <c r="AW514" s="25">
        <v>2</v>
      </c>
      <c r="AX514" s="26">
        <v>2</v>
      </c>
      <c r="AY514" s="26">
        <v>2</v>
      </c>
      <c r="AZ514" s="26">
        <v>2</v>
      </c>
      <c r="BA514" s="26">
        <v>2</v>
      </c>
      <c r="BB514" s="26">
        <v>2</v>
      </c>
      <c r="BC514" s="26">
        <v>2</v>
      </c>
      <c r="BD514" s="25">
        <f t="shared" si="621"/>
        <v>225</v>
      </c>
      <c r="BE514" s="26">
        <f t="shared" si="637"/>
        <v>243</v>
      </c>
      <c r="BF514" s="25">
        <f t="shared" si="621"/>
        <v>267</v>
      </c>
      <c r="BG514" s="30">
        <f t="shared" si="638"/>
        <v>12</v>
      </c>
      <c r="BH514" s="25"/>
      <c r="BI514" s="138">
        <f t="shared" si="639"/>
        <v>267</v>
      </c>
      <c r="BJ514" s="138">
        <f t="shared" si="640"/>
        <v>510</v>
      </c>
      <c r="BK514" s="138">
        <f t="shared" si="641"/>
        <v>753</v>
      </c>
      <c r="BL514" s="138">
        <f t="shared" si="642"/>
        <v>996</v>
      </c>
      <c r="BM514" s="138">
        <f t="shared" si="643"/>
        <v>1239</v>
      </c>
      <c r="BN514" s="138">
        <f t="shared" si="644"/>
        <v>1482</v>
      </c>
      <c r="BO514" s="138">
        <f t="shared" si="645"/>
        <v>1725</v>
      </c>
      <c r="BP514" s="138">
        <f t="shared" si="646"/>
        <v>0</v>
      </c>
      <c r="BQ514" s="25"/>
      <c r="BR514" s="26" t="str">
        <f t="shared" si="647"/>
        <v>yes2</v>
      </c>
      <c r="BS514" s="26" t="str">
        <f t="shared" si="648"/>
        <v>Int</v>
      </c>
      <c r="BT514" s="25"/>
      <c r="BU514" s="25"/>
      <c r="BV514" s="1">
        <f t="shared" ref="BV514:CE523" si="654">IF(BV$3=0,0,IF(AND(ABS($BI514-BV$3)&gt;PostVertTotTol,ABS($BJ514-BV$3)&gt;PostVertTotTol,ABS($BK514-BV$3)&gt;PostVertTotTol,ABS($BL514-BV$3)&gt;PostVertTotTol,ABS($BM514-BV$3)&gt;PostVertTotTol,ABS($BN514-BV$3)&gt;PostVertTotTol,ABS($BO514-BV$3)&gt;PostVertTotTol,ABS($BP514-BV$3)&gt;PostVertTotTol),0,1))</f>
        <v>0</v>
      </c>
      <c r="BW514" s="1">
        <f t="shared" si="654"/>
        <v>0</v>
      </c>
      <c r="BX514" s="1">
        <f t="shared" si="654"/>
        <v>0</v>
      </c>
      <c r="BY514" s="1">
        <f t="shared" si="654"/>
        <v>0</v>
      </c>
      <c r="BZ514" s="1">
        <f t="shared" si="654"/>
        <v>0</v>
      </c>
      <c r="CA514" s="1">
        <f t="shared" si="654"/>
        <v>0</v>
      </c>
      <c r="CB514" s="1">
        <f t="shared" si="654"/>
        <v>0</v>
      </c>
      <c r="CC514" s="1">
        <f t="shared" si="654"/>
        <v>0</v>
      </c>
      <c r="CD514" s="1">
        <f t="shared" si="654"/>
        <v>0</v>
      </c>
      <c r="CE514" s="1">
        <f t="shared" si="654"/>
        <v>0</v>
      </c>
      <c r="CF514" s="1">
        <f t="shared" ref="CF514:CO523" si="655">IF(CF$3=0,0,IF(AND(ABS($BI514-CF$3)&gt;PostVertTotTol,ABS($BJ514-CF$3)&gt;PostVertTotTol,ABS($BK514-CF$3)&gt;PostVertTotTol,ABS($BL514-CF$3)&gt;PostVertTotTol,ABS($BM514-CF$3)&gt;PostVertTotTol,ABS($BN514-CF$3)&gt;PostVertTotTol,ABS($BO514-CF$3)&gt;PostVertTotTol,ABS($BP514-CF$3)&gt;PostVertTotTol),0,1))</f>
        <v>0</v>
      </c>
      <c r="CG514" s="1">
        <f t="shared" si="655"/>
        <v>0</v>
      </c>
      <c r="CH514" s="1">
        <f t="shared" si="655"/>
        <v>0</v>
      </c>
      <c r="CI514" s="1">
        <f t="shared" si="655"/>
        <v>0</v>
      </c>
      <c r="CJ514" s="1">
        <f t="shared" si="655"/>
        <v>0</v>
      </c>
      <c r="CK514" s="1">
        <f t="shared" si="655"/>
        <v>0</v>
      </c>
      <c r="CL514" s="1">
        <f t="shared" si="655"/>
        <v>0</v>
      </c>
      <c r="CM514" s="1">
        <f t="shared" si="655"/>
        <v>0</v>
      </c>
      <c r="CN514" s="1">
        <f t="shared" si="655"/>
        <v>0</v>
      </c>
      <c r="CO514" s="1">
        <f t="shared" si="655"/>
        <v>0</v>
      </c>
      <c r="CP514" s="1">
        <f t="shared" ref="CP514:CY523" si="656">IF(CP$3=0,0,IF(AND(ABS($BI514-CP$3)&gt;PostVertTotTol,ABS($BJ514-CP$3)&gt;PostVertTotTol,ABS($BK514-CP$3)&gt;PostVertTotTol,ABS($BL514-CP$3)&gt;PostVertTotTol,ABS($BM514-CP$3)&gt;PostVertTotTol,ABS($BN514-CP$3)&gt;PostVertTotTol,ABS($BO514-CP$3)&gt;PostVertTotTol,ABS($BP514-CP$3)&gt;PostVertTotTol),0,1))</f>
        <v>0</v>
      </c>
      <c r="CQ514" s="1">
        <f t="shared" si="656"/>
        <v>0</v>
      </c>
      <c r="CR514" s="1">
        <f t="shared" si="656"/>
        <v>0</v>
      </c>
      <c r="CS514" s="1">
        <f t="shared" si="656"/>
        <v>0</v>
      </c>
      <c r="CT514" s="1">
        <f t="shared" si="656"/>
        <v>0</v>
      </c>
      <c r="CU514" s="1">
        <f t="shared" si="656"/>
        <v>0</v>
      </c>
      <c r="CV514" s="1">
        <f t="shared" si="656"/>
        <v>0</v>
      </c>
      <c r="CW514" s="1">
        <f t="shared" si="656"/>
        <v>0</v>
      </c>
      <c r="CX514" s="1">
        <f t="shared" si="656"/>
        <v>0</v>
      </c>
      <c r="CY514" s="1">
        <f t="shared" si="656"/>
        <v>0</v>
      </c>
      <c r="CZ514" s="1">
        <f t="shared" ref="CZ514:DI523" si="657">IF(CZ$3=0,0,IF(AND(ABS($BI514-CZ$3)&gt;PostVertTotTol,ABS($BJ514-CZ$3)&gt;PostVertTotTol,ABS($BK514-CZ$3)&gt;PostVertTotTol,ABS($BL514-CZ$3)&gt;PostVertTotTol,ABS($BM514-CZ$3)&gt;PostVertTotTol,ABS($BN514-CZ$3)&gt;PostVertTotTol,ABS($BO514-CZ$3)&gt;PostVertTotTol,ABS($BP514-CZ$3)&gt;PostVertTotTol),0,1))</f>
        <v>0</v>
      </c>
      <c r="DA514" s="1">
        <f t="shared" si="657"/>
        <v>1</v>
      </c>
      <c r="DB514" s="1">
        <f t="shared" si="657"/>
        <v>0</v>
      </c>
      <c r="DC514" s="1">
        <f t="shared" si="657"/>
        <v>0</v>
      </c>
      <c r="DD514" s="1">
        <f t="shared" si="657"/>
        <v>0</v>
      </c>
      <c r="DE514" s="1">
        <f t="shared" si="657"/>
        <v>0</v>
      </c>
      <c r="DF514" s="1">
        <f t="shared" si="657"/>
        <v>0</v>
      </c>
      <c r="DG514" s="1">
        <f t="shared" si="657"/>
        <v>1</v>
      </c>
      <c r="DH514" s="1">
        <f t="shared" si="657"/>
        <v>0</v>
      </c>
      <c r="DI514" s="1">
        <f t="shared" si="657"/>
        <v>0</v>
      </c>
      <c r="DJ514" s="1">
        <f t="shared" ref="DJ514:DO523" si="658">IF(DJ$3=0,0,IF(AND(ABS($BI514-DJ$3)&gt;PostVertTotTol,ABS($BJ514-DJ$3)&gt;PostVertTotTol,ABS($BK514-DJ$3)&gt;PostVertTotTol,ABS($BL514-DJ$3)&gt;PostVertTotTol,ABS($BM514-DJ$3)&gt;PostVertTotTol,ABS($BN514-DJ$3)&gt;PostVertTotTol,ABS($BO514-DJ$3)&gt;PostVertTotTol,ABS($BP514-DJ$3)&gt;PostVertTotTol),0,1))</f>
        <v>0</v>
      </c>
      <c r="DK514" s="1">
        <f t="shared" si="658"/>
        <v>0</v>
      </c>
      <c r="DL514" s="1">
        <f t="shared" si="658"/>
        <v>0</v>
      </c>
      <c r="DM514" s="1">
        <f t="shared" si="658"/>
        <v>1</v>
      </c>
      <c r="DN514" s="1">
        <f t="shared" si="658"/>
        <v>0</v>
      </c>
      <c r="DO514" s="1">
        <f t="shared" si="658"/>
        <v>0</v>
      </c>
      <c r="DP514" s="25"/>
      <c r="DS514" s="26"/>
      <c r="DT514" s="26"/>
      <c r="DU514" s="142"/>
      <c r="DV514" s="26"/>
      <c r="DW514" s="48">
        <v>501</v>
      </c>
      <c r="DX514" s="26" t="str">
        <f>IFERROR(INDEX(AT$11:AT$2000,_xlfn.AGGREGATE(15,6,(ROW(AT$11:AT$2000)-ROW(AT$11)+1)/($AU$11:$AU$2000=$DY$8),ROWS(DX$11:DX514))),"")</f>
        <v/>
      </c>
      <c r="DY514" s="4" t="str">
        <f>IFERROR(INDEX(AU$11:AU$2000,_xlfn.AGGREGATE(15,6,(ROW(AU$11:AU$2000)-ROW(AU$11)+1)/($AU$11:$AU$2000=$DY$8),ROWS(DY$11:DY514))),"")</f>
        <v/>
      </c>
      <c r="DZ514" s="26" t="str">
        <f>IFERROR(INDEX(AV$11:AV$2000,_xlfn.AGGREGATE(15,6,(ROW(AV$11:AV$2000)-ROW(AV$11)+1)/($AU$11:$AU$2000=$DY$8),ROWS(DZ$11:DZ514))),"")</f>
        <v/>
      </c>
      <c r="EA514" s="26" t="str">
        <f>IFERROR(INDEX(AW$11:AW$2000,_xlfn.AGGREGATE(15,6,(ROW(AW$11:AW$2000)-ROW(AW$11)+1)/($AU$11:$AU$2000=$DY$8),ROWS(EA$11:EA514))),"")</f>
        <v/>
      </c>
      <c r="EB514" s="26" t="str">
        <f>IFERROR(INDEX(AX$11:AX$2000,_xlfn.AGGREGATE(15,6,(ROW(AX$11:AX$2000)-ROW(AX$11)+1)/($AU$11:$AU$2000=$DY$8),ROWS(EB$11:EB514))),"")</f>
        <v/>
      </c>
      <c r="EC514" s="26" t="str">
        <f>IFERROR(INDEX(AY$11:AY$2000,_xlfn.AGGREGATE(15,6,(ROW(AY$11:AY$2000)-ROW(AY$11)+1)/($AU$11:$AU$2000=$DY$8),ROWS(EC$11:EC514))),"")</f>
        <v/>
      </c>
      <c r="ED514" s="26" t="str">
        <f>IFERROR(INDEX(AZ$11:AZ$2000,_xlfn.AGGREGATE(15,6,(ROW(AZ$11:AZ$2000)-ROW(AZ$11)+1)/($AU$11:$AU$2000=$DY$8),ROWS(ED$11:ED514))),"")</f>
        <v/>
      </c>
      <c r="EE514" s="26" t="str">
        <f>IFERROR(INDEX(BA$11:BA$2000,_xlfn.AGGREGATE(15,6,(ROW(BA$11:BA$2000)-ROW(BA$11)+1)/($AU$11:$AU$2000=$DY$8),ROWS(EE$11:EE514))),"")</f>
        <v/>
      </c>
      <c r="EF514" s="26" t="str">
        <f>IFERROR(INDEX(BB$11:BB$2000,_xlfn.AGGREGATE(15,6,(ROW(BB$11:BB$2000)-ROW(BB$11)+1)/($AU$11:$AU$2000=$DY$8),ROWS(EF$11:EF514))),"")</f>
        <v/>
      </c>
      <c r="EG514" s="26" t="str">
        <f>IFERROR(INDEX(BC$11:BC$2000,_xlfn.AGGREGATE(15,6,(ROW(BC$11:BC$2000)-ROW(BC$11)+1)/($AU$11:$AU$2000=$DY$8),ROWS(EG$11:EG514))),"")</f>
        <v/>
      </c>
      <c r="EH514" s="26" t="str">
        <f>IFERROR(INDEX(BD$11:BD$2000,_xlfn.AGGREGATE(15,6,(ROW(BD$11:BD$2000)-ROW(BD$11)+1)/($AU$11:$AU$2000=$DY$8),ROWS(EH$11:EH514))),"")</f>
        <v/>
      </c>
      <c r="EI514" s="26" t="str">
        <f>IFERROR(INDEX(BE$11:BE$2000,_xlfn.AGGREGATE(15,6,(ROW(BE$11:BE$2000)-ROW(BE$11)+1)/($AU$11:$AU$2000=$DY$8),ROWS(EI$11:EI514))),"")</f>
        <v/>
      </c>
      <c r="EJ514" s="26" t="str">
        <f>IFERROR(INDEX(BF$11:BF$2000,_xlfn.AGGREGATE(15,6,(ROW(BF$11:BF$2000)-ROW(BF$11)+1)/($AU$11:$AU$2000=$DY$8),ROWS(EJ$11:EJ514))),"")</f>
        <v/>
      </c>
      <c r="EK514" s="26" t="str">
        <f>IFERROR(INDEX(BG$11:BG$2000,_xlfn.AGGREGATE(15,6,(ROW(BG$11:BG$2000)-ROW(BG$11)+1)/($AU$11:$AU$2000=$DY$8),ROWS(EK$11:EK514))),"")</f>
        <v/>
      </c>
      <c r="EL514" s="26" t="str">
        <f>IFERROR(INDEX(BH$11:BH$2000,_xlfn.AGGREGATE(15,6,(ROW(BH$11:BH$2000)-ROW(BH$11)+1)/($AU$11:$AU$2000=$DY$8),ROWS(EL$11:EL514))),"")</f>
        <v/>
      </c>
      <c r="EM514" s="26" t="str">
        <f>IFERROR(INDEX(BI$11:BI$2000,_xlfn.AGGREGATE(15,6,(ROW(BI$11:BI$2000)-ROW(BI$11)+1)/($AU$11:$AU$2000=$DY$8),ROWS(EM$11:EM514))),"")</f>
        <v/>
      </c>
      <c r="EN514" s="26" t="str">
        <f>IFERROR(INDEX(BJ$11:BJ$2000,_xlfn.AGGREGATE(15,6,(ROW(BJ$11:BJ$2000)-ROW(BJ$11)+1)/($AU$11:$AU$2000=$DY$8),ROWS(EN$11:EN514))),"")</f>
        <v/>
      </c>
      <c r="EO514" s="26" t="str">
        <f>IFERROR(INDEX(BK$11:BK$2000,_xlfn.AGGREGATE(15,6,(ROW(BK$11:BK$2000)-ROW(BK$11)+1)/($AU$11:$AU$2000=$DY$8),ROWS(EO$11:EO514))),"")</f>
        <v/>
      </c>
      <c r="EP514" s="26" t="str">
        <f>IFERROR(INDEX(BL$11:BL$2000,_xlfn.AGGREGATE(15,6,(ROW(BL$11:BL$2000)-ROW(BL$11)+1)/($AU$11:$AU$2000=$DY$8),ROWS(EP$11:EP514))),"")</f>
        <v/>
      </c>
      <c r="EQ514" s="26" t="str">
        <f>IFERROR(INDEX(BM$11:BM$2000,_xlfn.AGGREGATE(15,6,(ROW(BM$11:BM$2000)-ROW(BM$11)+1)/($AU$11:$AU$2000=$DY$8),ROWS(EQ$11:EQ514))),"")</f>
        <v/>
      </c>
      <c r="ER514" s="26" t="str">
        <f>IFERROR(INDEX(BN$11:BN$2000,_xlfn.AGGREGATE(15,6,(ROW(BN$11:BN$2000)-ROW(BN$11)+1)/($AU$11:$AU$2000=$DY$8),ROWS(ER$11:ER514))),"")</f>
        <v/>
      </c>
      <c r="ES514" s="26" t="str">
        <f>IFERROR(INDEX(BO$11:BO$2000,_xlfn.AGGREGATE(15,6,(ROW(BO$11:BO$2000)-ROW(BO$11)+1)/($AU$11:$AU$2000=$DY$8),ROWS(ES$11:ES514))),"")</f>
        <v/>
      </c>
      <c r="ET514" s="63" t="str">
        <f>IFERROR(INDEX(BP$11:BP$2000,_xlfn.AGGREGATE(15,6,(ROW(BP$11:BP$2000)-ROW(BP$11)+1)/($AU$11:$AU$2000=$DY$8),ROWS(ET$11:ET514))),"")</f>
        <v/>
      </c>
      <c r="EU514" s="25"/>
    </row>
    <row r="515" spans="14:151" x14ac:dyDescent="0.3">
      <c r="N515" s="2"/>
      <c r="O515" s="25"/>
      <c r="P515" s="25"/>
      <c r="Q515" s="25"/>
      <c r="R515" s="25"/>
      <c r="S515" s="25"/>
      <c r="T515" s="25"/>
      <c r="U515" s="25"/>
      <c r="V515" s="2"/>
      <c r="W515" s="2"/>
      <c r="X515" s="2"/>
      <c r="Y515" s="25"/>
      <c r="Z515" s="25"/>
      <c r="AA515" s="25"/>
      <c r="AB515" s="2"/>
      <c r="AC515" s="25"/>
      <c r="AD515" s="25"/>
      <c r="AE515" s="25"/>
      <c r="AF515" s="25"/>
      <c r="AG515" s="25"/>
      <c r="AH515" s="25"/>
      <c r="AI515" s="25"/>
      <c r="AJ515" s="25"/>
      <c r="AK515" s="25"/>
      <c r="AL515" s="25"/>
      <c r="AM515" s="25"/>
      <c r="AN515" s="25"/>
      <c r="AO515" s="25"/>
      <c r="AP515" s="25"/>
      <c r="AQ515" s="25"/>
      <c r="AR515" s="142"/>
      <c r="AS515">
        <v>22</v>
      </c>
      <c r="AT515" s="25" t="s">
        <v>122</v>
      </c>
      <c r="AU515" s="4" t="str">
        <f t="shared" si="620"/>
        <v>FAIL</v>
      </c>
      <c r="AV515" s="25">
        <v>3</v>
      </c>
      <c r="AW515" s="25">
        <v>2</v>
      </c>
      <c r="AX515" s="26">
        <v>2</v>
      </c>
      <c r="AY515" s="26">
        <v>2</v>
      </c>
      <c r="AZ515" s="26">
        <v>2</v>
      </c>
      <c r="BA515" s="26">
        <v>2</v>
      </c>
      <c r="BB515" s="26">
        <v>2</v>
      </c>
      <c r="BC515" s="26">
        <v>2</v>
      </c>
      <c r="BD515" s="25">
        <f t="shared" si="621"/>
        <v>224</v>
      </c>
      <c r="BE515" s="26">
        <f t="shared" si="637"/>
        <v>243</v>
      </c>
      <c r="BF515" s="25">
        <f t="shared" si="621"/>
        <v>268</v>
      </c>
      <c r="BG515" s="30">
        <f t="shared" si="638"/>
        <v>12.5</v>
      </c>
      <c r="BH515" s="25"/>
      <c r="BI515" s="138">
        <f t="shared" si="639"/>
        <v>268</v>
      </c>
      <c r="BJ515" s="138">
        <f t="shared" si="640"/>
        <v>511</v>
      </c>
      <c r="BK515" s="138">
        <f t="shared" si="641"/>
        <v>754</v>
      </c>
      <c r="BL515" s="138">
        <f t="shared" si="642"/>
        <v>997</v>
      </c>
      <c r="BM515" s="138">
        <f t="shared" si="643"/>
        <v>1240</v>
      </c>
      <c r="BN515" s="138">
        <f t="shared" si="644"/>
        <v>1483</v>
      </c>
      <c r="BO515" s="138">
        <f t="shared" si="645"/>
        <v>1726</v>
      </c>
      <c r="BP515" s="138">
        <f t="shared" si="646"/>
        <v>0</v>
      </c>
      <c r="BQ515" s="25"/>
      <c r="BR515" s="26" t="str">
        <f t="shared" si="647"/>
        <v>yes2</v>
      </c>
      <c r="BS515" s="26" t="str">
        <f t="shared" si="648"/>
        <v>Int</v>
      </c>
      <c r="BT515" s="25"/>
      <c r="BU515" s="25"/>
      <c r="BV515" s="1">
        <f t="shared" si="654"/>
        <v>0</v>
      </c>
      <c r="BW515" s="1">
        <f t="shared" si="654"/>
        <v>0</v>
      </c>
      <c r="BX515" s="1">
        <f t="shared" si="654"/>
        <v>0</v>
      </c>
      <c r="BY515" s="1">
        <f t="shared" si="654"/>
        <v>0</v>
      </c>
      <c r="BZ515" s="1">
        <f t="shared" si="654"/>
        <v>0</v>
      </c>
      <c r="CA515" s="1">
        <f t="shared" si="654"/>
        <v>0</v>
      </c>
      <c r="CB515" s="1">
        <f t="shared" si="654"/>
        <v>0</v>
      </c>
      <c r="CC515" s="1">
        <f t="shared" si="654"/>
        <v>0</v>
      </c>
      <c r="CD515" s="1">
        <f t="shared" si="654"/>
        <v>0</v>
      </c>
      <c r="CE515" s="1">
        <f t="shared" si="654"/>
        <v>0</v>
      </c>
      <c r="CF515" s="1">
        <f t="shared" si="655"/>
        <v>0</v>
      </c>
      <c r="CG515" s="1">
        <f t="shared" si="655"/>
        <v>0</v>
      </c>
      <c r="CH515" s="1">
        <f t="shared" si="655"/>
        <v>0</v>
      </c>
      <c r="CI515" s="1">
        <f t="shared" si="655"/>
        <v>0</v>
      </c>
      <c r="CJ515" s="1">
        <f t="shared" si="655"/>
        <v>0</v>
      </c>
      <c r="CK515" s="1">
        <f t="shared" si="655"/>
        <v>0</v>
      </c>
      <c r="CL515" s="1">
        <f t="shared" si="655"/>
        <v>0</v>
      </c>
      <c r="CM515" s="1">
        <f t="shared" si="655"/>
        <v>0</v>
      </c>
      <c r="CN515" s="1">
        <f t="shared" si="655"/>
        <v>0</v>
      </c>
      <c r="CO515" s="1">
        <f t="shared" si="655"/>
        <v>0</v>
      </c>
      <c r="CP515" s="1">
        <f t="shared" si="656"/>
        <v>0</v>
      </c>
      <c r="CQ515" s="1">
        <f t="shared" si="656"/>
        <v>0</v>
      </c>
      <c r="CR515" s="1">
        <f t="shared" si="656"/>
        <v>0</v>
      </c>
      <c r="CS515" s="1">
        <f t="shared" si="656"/>
        <v>0</v>
      </c>
      <c r="CT515" s="1">
        <f t="shared" si="656"/>
        <v>0</v>
      </c>
      <c r="CU515" s="1">
        <f t="shared" si="656"/>
        <v>0</v>
      </c>
      <c r="CV515" s="1">
        <f t="shared" si="656"/>
        <v>0</v>
      </c>
      <c r="CW515" s="1">
        <f t="shared" si="656"/>
        <v>0</v>
      </c>
      <c r="CX515" s="1">
        <f t="shared" si="656"/>
        <v>0</v>
      </c>
      <c r="CY515" s="1">
        <f t="shared" si="656"/>
        <v>0</v>
      </c>
      <c r="CZ515" s="1">
        <f t="shared" si="657"/>
        <v>0</v>
      </c>
      <c r="DA515" s="1">
        <f t="shared" si="657"/>
        <v>1</v>
      </c>
      <c r="DB515" s="1">
        <f t="shared" si="657"/>
        <v>0</v>
      </c>
      <c r="DC515" s="1">
        <f t="shared" si="657"/>
        <v>0</v>
      </c>
      <c r="DD515" s="1">
        <f t="shared" si="657"/>
        <v>0</v>
      </c>
      <c r="DE515" s="1">
        <f t="shared" si="657"/>
        <v>0</v>
      </c>
      <c r="DF515" s="1">
        <f t="shared" si="657"/>
        <v>0</v>
      </c>
      <c r="DG515" s="1">
        <f t="shared" si="657"/>
        <v>1</v>
      </c>
      <c r="DH515" s="1">
        <f t="shared" si="657"/>
        <v>0</v>
      </c>
      <c r="DI515" s="1">
        <f t="shared" si="657"/>
        <v>0</v>
      </c>
      <c r="DJ515" s="1">
        <f t="shared" si="658"/>
        <v>0</v>
      </c>
      <c r="DK515" s="1">
        <f t="shared" si="658"/>
        <v>0</v>
      </c>
      <c r="DL515" s="1">
        <f t="shared" si="658"/>
        <v>0</v>
      </c>
      <c r="DM515" s="1">
        <f t="shared" si="658"/>
        <v>1</v>
      </c>
      <c r="DN515" s="1">
        <f t="shared" si="658"/>
        <v>0</v>
      </c>
      <c r="DO515" s="1">
        <f t="shared" si="658"/>
        <v>0</v>
      </c>
      <c r="DP515" s="25"/>
      <c r="DS515" s="26"/>
      <c r="DT515" s="26"/>
      <c r="DU515" s="142"/>
      <c r="DV515" s="26"/>
      <c r="DW515" s="48">
        <v>502</v>
      </c>
      <c r="DX515" s="26" t="str">
        <f>IFERROR(INDEX(AT$11:AT$2000,_xlfn.AGGREGATE(15,6,(ROW(AT$11:AT$2000)-ROW(AT$11)+1)/($AU$11:$AU$2000=$DY$8),ROWS(DX$11:DX515))),"")</f>
        <v/>
      </c>
      <c r="DY515" s="4" t="str">
        <f>IFERROR(INDEX(AU$11:AU$2000,_xlfn.AGGREGATE(15,6,(ROW(AU$11:AU$2000)-ROW(AU$11)+1)/($AU$11:$AU$2000=$DY$8),ROWS(DY$11:DY515))),"")</f>
        <v/>
      </c>
      <c r="DZ515" s="26" t="str">
        <f>IFERROR(INDEX(AV$11:AV$2000,_xlfn.AGGREGATE(15,6,(ROW(AV$11:AV$2000)-ROW(AV$11)+1)/($AU$11:$AU$2000=$DY$8),ROWS(DZ$11:DZ515))),"")</f>
        <v/>
      </c>
      <c r="EA515" s="26" t="str">
        <f>IFERROR(INDEX(AW$11:AW$2000,_xlfn.AGGREGATE(15,6,(ROW(AW$11:AW$2000)-ROW(AW$11)+1)/($AU$11:$AU$2000=$DY$8),ROWS(EA$11:EA515))),"")</f>
        <v/>
      </c>
      <c r="EB515" s="26" t="str">
        <f>IFERROR(INDEX(AX$11:AX$2000,_xlfn.AGGREGATE(15,6,(ROW(AX$11:AX$2000)-ROW(AX$11)+1)/($AU$11:$AU$2000=$DY$8),ROWS(EB$11:EB515))),"")</f>
        <v/>
      </c>
      <c r="EC515" s="26" t="str">
        <f>IFERROR(INDEX(AY$11:AY$2000,_xlfn.AGGREGATE(15,6,(ROW(AY$11:AY$2000)-ROW(AY$11)+1)/($AU$11:$AU$2000=$DY$8),ROWS(EC$11:EC515))),"")</f>
        <v/>
      </c>
      <c r="ED515" s="26" t="str">
        <f>IFERROR(INDEX(AZ$11:AZ$2000,_xlfn.AGGREGATE(15,6,(ROW(AZ$11:AZ$2000)-ROW(AZ$11)+1)/($AU$11:$AU$2000=$DY$8),ROWS(ED$11:ED515))),"")</f>
        <v/>
      </c>
      <c r="EE515" s="26" t="str">
        <f>IFERROR(INDEX(BA$11:BA$2000,_xlfn.AGGREGATE(15,6,(ROW(BA$11:BA$2000)-ROW(BA$11)+1)/($AU$11:$AU$2000=$DY$8),ROWS(EE$11:EE515))),"")</f>
        <v/>
      </c>
      <c r="EF515" s="26" t="str">
        <f>IFERROR(INDEX(BB$11:BB$2000,_xlfn.AGGREGATE(15,6,(ROW(BB$11:BB$2000)-ROW(BB$11)+1)/($AU$11:$AU$2000=$DY$8),ROWS(EF$11:EF515))),"")</f>
        <v/>
      </c>
      <c r="EG515" s="26" t="str">
        <f>IFERROR(INDEX(BC$11:BC$2000,_xlfn.AGGREGATE(15,6,(ROW(BC$11:BC$2000)-ROW(BC$11)+1)/($AU$11:$AU$2000=$DY$8),ROWS(EG$11:EG515))),"")</f>
        <v/>
      </c>
      <c r="EH515" s="26" t="str">
        <f>IFERROR(INDEX(BD$11:BD$2000,_xlfn.AGGREGATE(15,6,(ROW(BD$11:BD$2000)-ROW(BD$11)+1)/($AU$11:$AU$2000=$DY$8),ROWS(EH$11:EH515))),"")</f>
        <v/>
      </c>
      <c r="EI515" s="26" t="str">
        <f>IFERROR(INDEX(BE$11:BE$2000,_xlfn.AGGREGATE(15,6,(ROW(BE$11:BE$2000)-ROW(BE$11)+1)/($AU$11:$AU$2000=$DY$8),ROWS(EI$11:EI515))),"")</f>
        <v/>
      </c>
      <c r="EJ515" s="26" t="str">
        <f>IFERROR(INDEX(BF$11:BF$2000,_xlfn.AGGREGATE(15,6,(ROW(BF$11:BF$2000)-ROW(BF$11)+1)/($AU$11:$AU$2000=$DY$8),ROWS(EJ$11:EJ515))),"")</f>
        <v/>
      </c>
      <c r="EK515" s="26" t="str">
        <f>IFERROR(INDEX(BG$11:BG$2000,_xlfn.AGGREGATE(15,6,(ROW(BG$11:BG$2000)-ROW(BG$11)+1)/($AU$11:$AU$2000=$DY$8),ROWS(EK$11:EK515))),"")</f>
        <v/>
      </c>
      <c r="EL515" s="26" t="str">
        <f>IFERROR(INDEX(BH$11:BH$2000,_xlfn.AGGREGATE(15,6,(ROW(BH$11:BH$2000)-ROW(BH$11)+1)/($AU$11:$AU$2000=$DY$8),ROWS(EL$11:EL515))),"")</f>
        <v/>
      </c>
      <c r="EM515" s="26" t="str">
        <f>IFERROR(INDEX(BI$11:BI$2000,_xlfn.AGGREGATE(15,6,(ROW(BI$11:BI$2000)-ROW(BI$11)+1)/($AU$11:$AU$2000=$DY$8),ROWS(EM$11:EM515))),"")</f>
        <v/>
      </c>
      <c r="EN515" s="26" t="str">
        <f>IFERROR(INDEX(BJ$11:BJ$2000,_xlfn.AGGREGATE(15,6,(ROW(BJ$11:BJ$2000)-ROW(BJ$11)+1)/($AU$11:$AU$2000=$DY$8),ROWS(EN$11:EN515))),"")</f>
        <v/>
      </c>
      <c r="EO515" s="26" t="str">
        <f>IFERROR(INDEX(BK$11:BK$2000,_xlfn.AGGREGATE(15,6,(ROW(BK$11:BK$2000)-ROW(BK$11)+1)/($AU$11:$AU$2000=$DY$8),ROWS(EO$11:EO515))),"")</f>
        <v/>
      </c>
      <c r="EP515" s="26" t="str">
        <f>IFERROR(INDEX(BL$11:BL$2000,_xlfn.AGGREGATE(15,6,(ROW(BL$11:BL$2000)-ROW(BL$11)+1)/($AU$11:$AU$2000=$DY$8),ROWS(EP$11:EP515))),"")</f>
        <v/>
      </c>
      <c r="EQ515" s="26" t="str">
        <f>IFERROR(INDEX(BM$11:BM$2000,_xlfn.AGGREGATE(15,6,(ROW(BM$11:BM$2000)-ROW(BM$11)+1)/($AU$11:$AU$2000=$DY$8),ROWS(EQ$11:EQ515))),"")</f>
        <v/>
      </c>
      <c r="ER515" s="26" t="str">
        <f>IFERROR(INDEX(BN$11:BN$2000,_xlfn.AGGREGATE(15,6,(ROW(BN$11:BN$2000)-ROW(BN$11)+1)/($AU$11:$AU$2000=$DY$8),ROWS(ER$11:ER515))),"")</f>
        <v/>
      </c>
      <c r="ES515" s="26" t="str">
        <f>IFERROR(INDEX(BO$11:BO$2000,_xlfn.AGGREGATE(15,6,(ROW(BO$11:BO$2000)-ROW(BO$11)+1)/($AU$11:$AU$2000=$DY$8),ROWS(ES$11:ES515))),"")</f>
        <v/>
      </c>
      <c r="ET515" s="63" t="str">
        <f>IFERROR(INDEX(BP$11:BP$2000,_xlfn.AGGREGATE(15,6,(ROW(BP$11:BP$2000)-ROW(BP$11)+1)/($AU$11:$AU$2000=$DY$8),ROWS(ET$11:ET515))),"")</f>
        <v/>
      </c>
      <c r="EU515" s="25"/>
    </row>
    <row r="516" spans="14:151" x14ac:dyDescent="0.3">
      <c r="N516" s="2"/>
      <c r="O516" s="25"/>
      <c r="P516" s="25"/>
      <c r="Q516" s="25"/>
      <c r="R516" s="25"/>
      <c r="S516" s="25"/>
      <c r="T516" s="25"/>
      <c r="U516" s="25"/>
      <c r="V516" s="2"/>
      <c r="W516" s="2"/>
      <c r="X516" s="2"/>
      <c r="Y516" s="25"/>
      <c r="Z516" s="25"/>
      <c r="AA516" s="25"/>
      <c r="AB516" s="2"/>
      <c r="AC516" s="25"/>
      <c r="AD516" s="25"/>
      <c r="AE516" s="25"/>
      <c r="AF516" s="25"/>
      <c r="AG516" s="25"/>
      <c r="AH516" s="25"/>
      <c r="AI516" s="25"/>
      <c r="AJ516" s="25"/>
      <c r="AK516" s="25"/>
      <c r="AL516" s="25"/>
      <c r="AM516" s="25"/>
      <c r="AN516" s="25"/>
      <c r="AO516" s="25"/>
      <c r="AP516" s="25"/>
      <c r="AQ516" s="25"/>
      <c r="AR516" s="142"/>
      <c r="AS516">
        <v>23</v>
      </c>
      <c r="AT516" s="25" t="s">
        <v>122</v>
      </c>
      <c r="AU516" s="4" t="str">
        <f t="shared" si="620"/>
        <v>FAIL</v>
      </c>
      <c r="AV516" s="25">
        <v>3</v>
      </c>
      <c r="AW516" s="25">
        <v>2</v>
      </c>
      <c r="AX516" s="26">
        <v>2</v>
      </c>
      <c r="AY516" s="26">
        <v>2</v>
      </c>
      <c r="AZ516" s="26">
        <v>2</v>
      </c>
      <c r="BA516" s="26">
        <v>2</v>
      </c>
      <c r="BB516" s="26">
        <v>2</v>
      </c>
      <c r="BC516" s="26">
        <v>2</v>
      </c>
      <c r="BD516" s="25">
        <f t="shared" si="621"/>
        <v>223</v>
      </c>
      <c r="BE516" s="26">
        <f t="shared" si="637"/>
        <v>243</v>
      </c>
      <c r="BF516" s="25">
        <f t="shared" si="621"/>
        <v>269</v>
      </c>
      <c r="BG516" s="30">
        <f t="shared" si="638"/>
        <v>13</v>
      </c>
      <c r="BH516" s="25"/>
      <c r="BI516" s="138">
        <f t="shared" si="639"/>
        <v>269</v>
      </c>
      <c r="BJ516" s="138">
        <f t="shared" si="640"/>
        <v>512</v>
      </c>
      <c r="BK516" s="138">
        <f t="shared" si="641"/>
        <v>755</v>
      </c>
      <c r="BL516" s="138">
        <f t="shared" si="642"/>
        <v>998</v>
      </c>
      <c r="BM516" s="138">
        <f t="shared" si="643"/>
        <v>1241</v>
      </c>
      <c r="BN516" s="138">
        <f t="shared" si="644"/>
        <v>1484</v>
      </c>
      <c r="BO516" s="138">
        <f t="shared" si="645"/>
        <v>1727</v>
      </c>
      <c r="BP516" s="138">
        <f t="shared" si="646"/>
        <v>0</v>
      </c>
      <c r="BQ516" s="25"/>
      <c r="BR516" s="26" t="str">
        <f t="shared" si="647"/>
        <v>yes2</v>
      </c>
      <c r="BS516" s="26" t="str">
        <f t="shared" si="648"/>
        <v>Int</v>
      </c>
      <c r="BT516" s="25"/>
      <c r="BU516" s="25"/>
      <c r="BV516" s="1">
        <f t="shared" si="654"/>
        <v>0</v>
      </c>
      <c r="BW516" s="1">
        <f t="shared" si="654"/>
        <v>0</v>
      </c>
      <c r="BX516" s="1">
        <f t="shared" si="654"/>
        <v>0</v>
      </c>
      <c r="BY516" s="1">
        <f t="shared" si="654"/>
        <v>0</v>
      </c>
      <c r="BZ516" s="1">
        <f t="shared" si="654"/>
        <v>0</v>
      </c>
      <c r="CA516" s="1">
        <f t="shared" si="654"/>
        <v>0</v>
      </c>
      <c r="CB516" s="1">
        <f t="shared" si="654"/>
        <v>0</v>
      </c>
      <c r="CC516" s="1">
        <f t="shared" si="654"/>
        <v>0</v>
      </c>
      <c r="CD516" s="1">
        <f t="shared" si="654"/>
        <v>0</v>
      </c>
      <c r="CE516" s="1">
        <f t="shared" si="654"/>
        <v>0</v>
      </c>
      <c r="CF516" s="1">
        <f t="shared" si="655"/>
        <v>0</v>
      </c>
      <c r="CG516" s="1">
        <f t="shared" si="655"/>
        <v>0</v>
      </c>
      <c r="CH516" s="1">
        <f t="shared" si="655"/>
        <v>0</v>
      </c>
      <c r="CI516" s="1">
        <f t="shared" si="655"/>
        <v>0</v>
      </c>
      <c r="CJ516" s="1">
        <f t="shared" si="655"/>
        <v>0</v>
      </c>
      <c r="CK516" s="1">
        <f t="shared" si="655"/>
        <v>0</v>
      </c>
      <c r="CL516" s="1">
        <f t="shared" si="655"/>
        <v>0</v>
      </c>
      <c r="CM516" s="1">
        <f t="shared" si="655"/>
        <v>0</v>
      </c>
      <c r="CN516" s="1">
        <f t="shared" si="655"/>
        <v>0</v>
      </c>
      <c r="CO516" s="1">
        <f t="shared" si="655"/>
        <v>0</v>
      </c>
      <c r="CP516" s="1">
        <f t="shared" si="656"/>
        <v>0</v>
      </c>
      <c r="CQ516" s="1">
        <f t="shared" si="656"/>
        <v>0</v>
      </c>
      <c r="CR516" s="1">
        <f t="shared" si="656"/>
        <v>0</v>
      </c>
      <c r="CS516" s="1">
        <f t="shared" si="656"/>
        <v>0</v>
      </c>
      <c r="CT516" s="1">
        <f t="shared" si="656"/>
        <v>0</v>
      </c>
      <c r="CU516" s="1">
        <f t="shared" si="656"/>
        <v>0</v>
      </c>
      <c r="CV516" s="1">
        <f t="shared" si="656"/>
        <v>0</v>
      </c>
      <c r="CW516" s="1">
        <f t="shared" si="656"/>
        <v>0</v>
      </c>
      <c r="CX516" s="1">
        <f t="shared" si="656"/>
        <v>0</v>
      </c>
      <c r="CY516" s="1">
        <f t="shared" si="656"/>
        <v>0</v>
      </c>
      <c r="CZ516" s="1">
        <f t="shared" si="657"/>
        <v>0</v>
      </c>
      <c r="DA516" s="1">
        <f t="shared" si="657"/>
        <v>1</v>
      </c>
      <c r="DB516" s="1">
        <f t="shared" si="657"/>
        <v>0</v>
      </c>
      <c r="DC516" s="1">
        <f t="shared" si="657"/>
        <v>0</v>
      </c>
      <c r="DD516" s="1">
        <f t="shared" si="657"/>
        <v>0</v>
      </c>
      <c r="DE516" s="1">
        <f t="shared" si="657"/>
        <v>0</v>
      </c>
      <c r="DF516" s="1">
        <f t="shared" si="657"/>
        <v>0</v>
      </c>
      <c r="DG516" s="1">
        <f t="shared" si="657"/>
        <v>1</v>
      </c>
      <c r="DH516" s="1">
        <f t="shared" si="657"/>
        <v>0</v>
      </c>
      <c r="DI516" s="1">
        <f t="shared" si="657"/>
        <v>0</v>
      </c>
      <c r="DJ516" s="1">
        <f t="shared" si="658"/>
        <v>0</v>
      </c>
      <c r="DK516" s="1">
        <f t="shared" si="658"/>
        <v>0</v>
      </c>
      <c r="DL516" s="1">
        <f t="shared" si="658"/>
        <v>0</v>
      </c>
      <c r="DM516" s="1">
        <f t="shared" si="658"/>
        <v>0</v>
      </c>
      <c r="DN516" s="1">
        <f t="shared" si="658"/>
        <v>0</v>
      </c>
      <c r="DO516" s="1">
        <f t="shared" si="658"/>
        <v>0</v>
      </c>
      <c r="DP516" s="25"/>
      <c r="DS516" s="26"/>
      <c r="DT516" s="26"/>
      <c r="DU516" s="142"/>
      <c r="DV516" s="26"/>
      <c r="DW516" s="48">
        <v>503</v>
      </c>
      <c r="DX516" s="26" t="str">
        <f>IFERROR(INDEX(AT$11:AT$2000,_xlfn.AGGREGATE(15,6,(ROW(AT$11:AT$2000)-ROW(AT$11)+1)/($AU$11:$AU$2000=$DY$8),ROWS(DX$11:DX516))),"")</f>
        <v/>
      </c>
      <c r="DY516" s="4" t="str">
        <f>IFERROR(INDEX(AU$11:AU$2000,_xlfn.AGGREGATE(15,6,(ROW(AU$11:AU$2000)-ROW(AU$11)+1)/($AU$11:$AU$2000=$DY$8),ROWS(DY$11:DY516))),"")</f>
        <v/>
      </c>
      <c r="DZ516" s="26" t="str">
        <f>IFERROR(INDEX(AV$11:AV$2000,_xlfn.AGGREGATE(15,6,(ROW(AV$11:AV$2000)-ROW(AV$11)+1)/($AU$11:$AU$2000=$DY$8),ROWS(DZ$11:DZ516))),"")</f>
        <v/>
      </c>
      <c r="EA516" s="26" t="str">
        <f>IFERROR(INDEX(AW$11:AW$2000,_xlfn.AGGREGATE(15,6,(ROW(AW$11:AW$2000)-ROW(AW$11)+1)/($AU$11:$AU$2000=$DY$8),ROWS(EA$11:EA516))),"")</f>
        <v/>
      </c>
      <c r="EB516" s="26" t="str">
        <f>IFERROR(INDEX(AX$11:AX$2000,_xlfn.AGGREGATE(15,6,(ROW(AX$11:AX$2000)-ROW(AX$11)+1)/($AU$11:$AU$2000=$DY$8),ROWS(EB$11:EB516))),"")</f>
        <v/>
      </c>
      <c r="EC516" s="26" t="str">
        <f>IFERROR(INDEX(AY$11:AY$2000,_xlfn.AGGREGATE(15,6,(ROW(AY$11:AY$2000)-ROW(AY$11)+1)/($AU$11:$AU$2000=$DY$8),ROWS(EC$11:EC516))),"")</f>
        <v/>
      </c>
      <c r="ED516" s="26" t="str">
        <f>IFERROR(INDEX(AZ$11:AZ$2000,_xlfn.AGGREGATE(15,6,(ROW(AZ$11:AZ$2000)-ROW(AZ$11)+1)/($AU$11:$AU$2000=$DY$8),ROWS(ED$11:ED516))),"")</f>
        <v/>
      </c>
      <c r="EE516" s="26" t="str">
        <f>IFERROR(INDEX(BA$11:BA$2000,_xlfn.AGGREGATE(15,6,(ROW(BA$11:BA$2000)-ROW(BA$11)+1)/($AU$11:$AU$2000=$DY$8),ROWS(EE$11:EE516))),"")</f>
        <v/>
      </c>
      <c r="EF516" s="26" t="str">
        <f>IFERROR(INDEX(BB$11:BB$2000,_xlfn.AGGREGATE(15,6,(ROW(BB$11:BB$2000)-ROW(BB$11)+1)/($AU$11:$AU$2000=$DY$8),ROWS(EF$11:EF516))),"")</f>
        <v/>
      </c>
      <c r="EG516" s="26" t="str">
        <f>IFERROR(INDEX(BC$11:BC$2000,_xlfn.AGGREGATE(15,6,(ROW(BC$11:BC$2000)-ROW(BC$11)+1)/($AU$11:$AU$2000=$DY$8),ROWS(EG$11:EG516))),"")</f>
        <v/>
      </c>
      <c r="EH516" s="26" t="str">
        <f>IFERROR(INDEX(BD$11:BD$2000,_xlfn.AGGREGATE(15,6,(ROW(BD$11:BD$2000)-ROW(BD$11)+1)/($AU$11:$AU$2000=$DY$8),ROWS(EH$11:EH516))),"")</f>
        <v/>
      </c>
      <c r="EI516" s="26" t="str">
        <f>IFERROR(INDEX(BE$11:BE$2000,_xlfn.AGGREGATE(15,6,(ROW(BE$11:BE$2000)-ROW(BE$11)+1)/($AU$11:$AU$2000=$DY$8),ROWS(EI$11:EI516))),"")</f>
        <v/>
      </c>
      <c r="EJ516" s="26" t="str">
        <f>IFERROR(INDEX(BF$11:BF$2000,_xlfn.AGGREGATE(15,6,(ROW(BF$11:BF$2000)-ROW(BF$11)+1)/($AU$11:$AU$2000=$DY$8),ROWS(EJ$11:EJ516))),"")</f>
        <v/>
      </c>
      <c r="EK516" s="26" t="str">
        <f>IFERROR(INDEX(BG$11:BG$2000,_xlfn.AGGREGATE(15,6,(ROW(BG$11:BG$2000)-ROW(BG$11)+1)/($AU$11:$AU$2000=$DY$8),ROWS(EK$11:EK516))),"")</f>
        <v/>
      </c>
      <c r="EL516" s="26" t="str">
        <f>IFERROR(INDEX(BH$11:BH$2000,_xlfn.AGGREGATE(15,6,(ROW(BH$11:BH$2000)-ROW(BH$11)+1)/($AU$11:$AU$2000=$DY$8),ROWS(EL$11:EL516))),"")</f>
        <v/>
      </c>
      <c r="EM516" s="26" t="str">
        <f>IFERROR(INDEX(BI$11:BI$2000,_xlfn.AGGREGATE(15,6,(ROW(BI$11:BI$2000)-ROW(BI$11)+1)/($AU$11:$AU$2000=$DY$8),ROWS(EM$11:EM516))),"")</f>
        <v/>
      </c>
      <c r="EN516" s="26" t="str">
        <f>IFERROR(INDEX(BJ$11:BJ$2000,_xlfn.AGGREGATE(15,6,(ROW(BJ$11:BJ$2000)-ROW(BJ$11)+1)/($AU$11:$AU$2000=$DY$8),ROWS(EN$11:EN516))),"")</f>
        <v/>
      </c>
      <c r="EO516" s="26" t="str">
        <f>IFERROR(INDEX(BK$11:BK$2000,_xlfn.AGGREGATE(15,6,(ROW(BK$11:BK$2000)-ROW(BK$11)+1)/($AU$11:$AU$2000=$DY$8),ROWS(EO$11:EO516))),"")</f>
        <v/>
      </c>
      <c r="EP516" s="26" t="str">
        <f>IFERROR(INDEX(BL$11:BL$2000,_xlfn.AGGREGATE(15,6,(ROW(BL$11:BL$2000)-ROW(BL$11)+1)/($AU$11:$AU$2000=$DY$8),ROWS(EP$11:EP516))),"")</f>
        <v/>
      </c>
      <c r="EQ516" s="26" t="str">
        <f>IFERROR(INDEX(BM$11:BM$2000,_xlfn.AGGREGATE(15,6,(ROW(BM$11:BM$2000)-ROW(BM$11)+1)/($AU$11:$AU$2000=$DY$8),ROWS(EQ$11:EQ516))),"")</f>
        <v/>
      </c>
      <c r="ER516" s="26" t="str">
        <f>IFERROR(INDEX(BN$11:BN$2000,_xlfn.AGGREGATE(15,6,(ROW(BN$11:BN$2000)-ROW(BN$11)+1)/($AU$11:$AU$2000=$DY$8),ROWS(ER$11:ER516))),"")</f>
        <v/>
      </c>
      <c r="ES516" s="26" t="str">
        <f>IFERROR(INDEX(BO$11:BO$2000,_xlfn.AGGREGATE(15,6,(ROW(BO$11:BO$2000)-ROW(BO$11)+1)/($AU$11:$AU$2000=$DY$8),ROWS(ES$11:ES516))),"")</f>
        <v/>
      </c>
      <c r="ET516" s="63" t="str">
        <f>IFERROR(INDEX(BP$11:BP$2000,_xlfn.AGGREGATE(15,6,(ROW(BP$11:BP$2000)-ROW(BP$11)+1)/($AU$11:$AU$2000=$DY$8),ROWS(ET$11:ET516))),"")</f>
        <v/>
      </c>
      <c r="EU516" s="25"/>
    </row>
    <row r="517" spans="14:151" x14ac:dyDescent="0.3">
      <c r="N517" s="2"/>
      <c r="O517" s="25"/>
      <c r="P517" s="25"/>
      <c r="Q517" s="25"/>
      <c r="R517" s="25"/>
      <c r="S517" s="25"/>
      <c r="T517" s="25"/>
      <c r="U517" s="25"/>
      <c r="V517" s="2"/>
      <c r="W517" s="2"/>
      <c r="X517" s="2"/>
      <c r="Y517" s="25"/>
      <c r="Z517" s="25"/>
      <c r="AA517" s="25"/>
      <c r="AB517" s="2"/>
      <c r="AC517" s="25"/>
      <c r="AD517" s="25"/>
      <c r="AE517" s="25"/>
      <c r="AF517" s="25"/>
      <c r="AG517" s="25"/>
      <c r="AH517" s="25"/>
      <c r="AI517" s="25"/>
      <c r="AJ517" s="25"/>
      <c r="AK517" s="25"/>
      <c r="AL517" s="25"/>
      <c r="AM517" s="25"/>
      <c r="AN517" s="25"/>
      <c r="AO517" s="25"/>
      <c r="AP517" s="25"/>
      <c r="AQ517" s="25"/>
      <c r="AR517" s="142"/>
      <c r="AS517">
        <v>24</v>
      </c>
      <c r="AT517" s="25" t="s">
        <v>122</v>
      </c>
      <c r="AU517" s="4" t="str">
        <f t="shared" si="620"/>
        <v>FAIL</v>
      </c>
      <c r="AV517" s="25">
        <v>3</v>
      </c>
      <c r="AW517" s="25">
        <v>2</v>
      </c>
      <c r="AX517" s="26">
        <v>2</v>
      </c>
      <c r="AY517" s="26">
        <v>2</v>
      </c>
      <c r="AZ517" s="26">
        <v>2</v>
      </c>
      <c r="BA517" s="26">
        <v>2</v>
      </c>
      <c r="BB517" s="26">
        <v>2</v>
      </c>
      <c r="BC517" s="26">
        <v>2</v>
      </c>
      <c r="BD517" s="25">
        <f t="shared" si="621"/>
        <v>222</v>
      </c>
      <c r="BE517" s="26">
        <f t="shared" si="637"/>
        <v>243</v>
      </c>
      <c r="BF517" s="25">
        <f t="shared" si="621"/>
        <v>270</v>
      </c>
      <c r="BG517" s="30">
        <f t="shared" si="638"/>
        <v>13.5</v>
      </c>
      <c r="BH517" s="25"/>
      <c r="BI517" s="138">
        <f t="shared" si="639"/>
        <v>270</v>
      </c>
      <c r="BJ517" s="138">
        <f t="shared" si="640"/>
        <v>513</v>
      </c>
      <c r="BK517" s="138">
        <f t="shared" si="641"/>
        <v>756</v>
      </c>
      <c r="BL517" s="138">
        <f t="shared" si="642"/>
        <v>999</v>
      </c>
      <c r="BM517" s="138">
        <f t="shared" si="643"/>
        <v>1242</v>
      </c>
      <c r="BN517" s="138">
        <f t="shared" si="644"/>
        <v>1485</v>
      </c>
      <c r="BO517" s="138">
        <f t="shared" si="645"/>
        <v>1728</v>
      </c>
      <c r="BP517" s="138">
        <f t="shared" si="646"/>
        <v>0</v>
      </c>
      <c r="BQ517" s="25"/>
      <c r="BR517" s="26" t="str">
        <f t="shared" si="647"/>
        <v>yes2</v>
      </c>
      <c r="BS517" s="26" t="str">
        <f t="shared" si="648"/>
        <v>Int</v>
      </c>
      <c r="BT517" s="25"/>
      <c r="BU517" s="25"/>
      <c r="BV517" s="1">
        <f t="shared" si="654"/>
        <v>0</v>
      </c>
      <c r="BW517" s="1">
        <f t="shared" si="654"/>
        <v>0</v>
      </c>
      <c r="BX517" s="1">
        <f t="shared" si="654"/>
        <v>0</v>
      </c>
      <c r="BY517" s="1">
        <f t="shared" si="654"/>
        <v>0</v>
      </c>
      <c r="BZ517" s="1">
        <f t="shared" si="654"/>
        <v>0</v>
      </c>
      <c r="CA517" s="1">
        <f t="shared" si="654"/>
        <v>0</v>
      </c>
      <c r="CB517" s="1">
        <f t="shared" si="654"/>
        <v>0</v>
      </c>
      <c r="CC517" s="1">
        <f t="shared" si="654"/>
        <v>0</v>
      </c>
      <c r="CD517" s="1">
        <f t="shared" si="654"/>
        <v>0</v>
      </c>
      <c r="CE517" s="1">
        <f t="shared" si="654"/>
        <v>0</v>
      </c>
      <c r="CF517" s="1">
        <f t="shared" si="655"/>
        <v>0</v>
      </c>
      <c r="CG517" s="1">
        <f t="shared" si="655"/>
        <v>0</v>
      </c>
      <c r="CH517" s="1">
        <f t="shared" si="655"/>
        <v>0</v>
      </c>
      <c r="CI517" s="1">
        <f t="shared" si="655"/>
        <v>0</v>
      </c>
      <c r="CJ517" s="1">
        <f t="shared" si="655"/>
        <v>0</v>
      </c>
      <c r="CK517" s="1">
        <f t="shared" si="655"/>
        <v>0</v>
      </c>
      <c r="CL517" s="1">
        <f t="shared" si="655"/>
        <v>0</v>
      </c>
      <c r="CM517" s="1">
        <f t="shared" si="655"/>
        <v>0</v>
      </c>
      <c r="CN517" s="1">
        <f t="shared" si="655"/>
        <v>0</v>
      </c>
      <c r="CO517" s="1">
        <f t="shared" si="655"/>
        <v>0</v>
      </c>
      <c r="CP517" s="1">
        <f t="shared" si="656"/>
        <v>0</v>
      </c>
      <c r="CQ517" s="1">
        <f t="shared" si="656"/>
        <v>0</v>
      </c>
      <c r="CR517" s="1">
        <f t="shared" si="656"/>
        <v>0</v>
      </c>
      <c r="CS517" s="1">
        <f t="shared" si="656"/>
        <v>0</v>
      </c>
      <c r="CT517" s="1">
        <f t="shared" si="656"/>
        <v>0</v>
      </c>
      <c r="CU517" s="1">
        <f t="shared" si="656"/>
        <v>1</v>
      </c>
      <c r="CV517" s="1">
        <f t="shared" si="656"/>
        <v>0</v>
      </c>
      <c r="CW517" s="1">
        <f t="shared" si="656"/>
        <v>0</v>
      </c>
      <c r="CX517" s="1">
        <f t="shared" si="656"/>
        <v>0</v>
      </c>
      <c r="CY517" s="1">
        <f t="shared" si="656"/>
        <v>0</v>
      </c>
      <c r="CZ517" s="1">
        <f t="shared" si="657"/>
        <v>0</v>
      </c>
      <c r="DA517" s="1">
        <f t="shared" si="657"/>
        <v>1</v>
      </c>
      <c r="DB517" s="1">
        <f t="shared" si="657"/>
        <v>0</v>
      </c>
      <c r="DC517" s="1">
        <f t="shared" si="657"/>
        <v>0</v>
      </c>
      <c r="DD517" s="1">
        <f t="shared" si="657"/>
        <v>0</v>
      </c>
      <c r="DE517" s="1">
        <f t="shared" si="657"/>
        <v>0</v>
      </c>
      <c r="DF517" s="1">
        <f t="shared" si="657"/>
        <v>0</v>
      </c>
      <c r="DG517" s="1">
        <f t="shared" si="657"/>
        <v>1</v>
      </c>
      <c r="DH517" s="1">
        <f t="shared" si="657"/>
        <v>0</v>
      </c>
      <c r="DI517" s="1">
        <f t="shared" si="657"/>
        <v>0</v>
      </c>
      <c r="DJ517" s="1">
        <f t="shared" si="658"/>
        <v>0</v>
      </c>
      <c r="DK517" s="1">
        <f t="shared" si="658"/>
        <v>0</v>
      </c>
      <c r="DL517" s="1">
        <f t="shared" si="658"/>
        <v>0</v>
      </c>
      <c r="DM517" s="1">
        <f t="shared" si="658"/>
        <v>0</v>
      </c>
      <c r="DN517" s="1">
        <f t="shared" si="658"/>
        <v>0</v>
      </c>
      <c r="DO517" s="1">
        <f t="shared" si="658"/>
        <v>0</v>
      </c>
      <c r="DP517" s="25"/>
      <c r="DS517" s="26"/>
      <c r="DT517" s="26"/>
      <c r="DU517" s="142"/>
      <c r="DV517" s="26"/>
      <c r="DW517" s="48">
        <v>504</v>
      </c>
      <c r="DX517" s="26" t="str">
        <f>IFERROR(INDEX(AT$11:AT$2000,_xlfn.AGGREGATE(15,6,(ROW(AT$11:AT$2000)-ROW(AT$11)+1)/($AU$11:$AU$2000=$DY$8),ROWS(DX$11:DX517))),"")</f>
        <v/>
      </c>
      <c r="DY517" s="4" t="str">
        <f>IFERROR(INDEX(AU$11:AU$2000,_xlfn.AGGREGATE(15,6,(ROW(AU$11:AU$2000)-ROW(AU$11)+1)/($AU$11:$AU$2000=$DY$8),ROWS(DY$11:DY517))),"")</f>
        <v/>
      </c>
      <c r="DZ517" s="26" t="str">
        <f>IFERROR(INDEX(AV$11:AV$2000,_xlfn.AGGREGATE(15,6,(ROW(AV$11:AV$2000)-ROW(AV$11)+1)/($AU$11:$AU$2000=$DY$8),ROWS(DZ$11:DZ517))),"")</f>
        <v/>
      </c>
      <c r="EA517" s="26" t="str">
        <f>IFERROR(INDEX(AW$11:AW$2000,_xlfn.AGGREGATE(15,6,(ROW(AW$11:AW$2000)-ROW(AW$11)+1)/($AU$11:$AU$2000=$DY$8),ROWS(EA$11:EA517))),"")</f>
        <v/>
      </c>
      <c r="EB517" s="26" t="str">
        <f>IFERROR(INDEX(AX$11:AX$2000,_xlfn.AGGREGATE(15,6,(ROW(AX$11:AX$2000)-ROW(AX$11)+1)/($AU$11:$AU$2000=$DY$8),ROWS(EB$11:EB517))),"")</f>
        <v/>
      </c>
      <c r="EC517" s="26" t="str">
        <f>IFERROR(INDEX(AY$11:AY$2000,_xlfn.AGGREGATE(15,6,(ROW(AY$11:AY$2000)-ROW(AY$11)+1)/($AU$11:$AU$2000=$DY$8),ROWS(EC$11:EC517))),"")</f>
        <v/>
      </c>
      <c r="ED517" s="26" t="str">
        <f>IFERROR(INDEX(AZ$11:AZ$2000,_xlfn.AGGREGATE(15,6,(ROW(AZ$11:AZ$2000)-ROW(AZ$11)+1)/($AU$11:$AU$2000=$DY$8),ROWS(ED$11:ED517))),"")</f>
        <v/>
      </c>
      <c r="EE517" s="26" t="str">
        <f>IFERROR(INDEX(BA$11:BA$2000,_xlfn.AGGREGATE(15,6,(ROW(BA$11:BA$2000)-ROW(BA$11)+1)/($AU$11:$AU$2000=$DY$8),ROWS(EE$11:EE517))),"")</f>
        <v/>
      </c>
      <c r="EF517" s="26" t="str">
        <f>IFERROR(INDEX(BB$11:BB$2000,_xlfn.AGGREGATE(15,6,(ROW(BB$11:BB$2000)-ROW(BB$11)+1)/($AU$11:$AU$2000=$DY$8),ROWS(EF$11:EF517))),"")</f>
        <v/>
      </c>
      <c r="EG517" s="26" t="str">
        <f>IFERROR(INDEX(BC$11:BC$2000,_xlfn.AGGREGATE(15,6,(ROW(BC$11:BC$2000)-ROW(BC$11)+1)/($AU$11:$AU$2000=$DY$8),ROWS(EG$11:EG517))),"")</f>
        <v/>
      </c>
      <c r="EH517" s="26" t="str">
        <f>IFERROR(INDEX(BD$11:BD$2000,_xlfn.AGGREGATE(15,6,(ROW(BD$11:BD$2000)-ROW(BD$11)+1)/($AU$11:$AU$2000=$DY$8),ROWS(EH$11:EH517))),"")</f>
        <v/>
      </c>
      <c r="EI517" s="26" t="str">
        <f>IFERROR(INDEX(BE$11:BE$2000,_xlfn.AGGREGATE(15,6,(ROW(BE$11:BE$2000)-ROW(BE$11)+1)/($AU$11:$AU$2000=$DY$8),ROWS(EI$11:EI517))),"")</f>
        <v/>
      </c>
      <c r="EJ517" s="26" t="str">
        <f>IFERROR(INDEX(BF$11:BF$2000,_xlfn.AGGREGATE(15,6,(ROW(BF$11:BF$2000)-ROW(BF$11)+1)/($AU$11:$AU$2000=$DY$8),ROWS(EJ$11:EJ517))),"")</f>
        <v/>
      </c>
      <c r="EK517" s="26" t="str">
        <f>IFERROR(INDEX(BG$11:BG$2000,_xlfn.AGGREGATE(15,6,(ROW(BG$11:BG$2000)-ROW(BG$11)+1)/($AU$11:$AU$2000=$DY$8),ROWS(EK$11:EK517))),"")</f>
        <v/>
      </c>
      <c r="EL517" s="26" t="str">
        <f>IFERROR(INDEX(BH$11:BH$2000,_xlfn.AGGREGATE(15,6,(ROW(BH$11:BH$2000)-ROW(BH$11)+1)/($AU$11:$AU$2000=$DY$8),ROWS(EL$11:EL517))),"")</f>
        <v/>
      </c>
      <c r="EM517" s="26" t="str">
        <f>IFERROR(INDEX(BI$11:BI$2000,_xlfn.AGGREGATE(15,6,(ROW(BI$11:BI$2000)-ROW(BI$11)+1)/($AU$11:$AU$2000=$DY$8),ROWS(EM$11:EM517))),"")</f>
        <v/>
      </c>
      <c r="EN517" s="26" t="str">
        <f>IFERROR(INDEX(BJ$11:BJ$2000,_xlfn.AGGREGATE(15,6,(ROW(BJ$11:BJ$2000)-ROW(BJ$11)+1)/($AU$11:$AU$2000=$DY$8),ROWS(EN$11:EN517))),"")</f>
        <v/>
      </c>
      <c r="EO517" s="26" t="str">
        <f>IFERROR(INDEX(BK$11:BK$2000,_xlfn.AGGREGATE(15,6,(ROW(BK$11:BK$2000)-ROW(BK$11)+1)/($AU$11:$AU$2000=$DY$8),ROWS(EO$11:EO517))),"")</f>
        <v/>
      </c>
      <c r="EP517" s="26" t="str">
        <f>IFERROR(INDEX(BL$11:BL$2000,_xlfn.AGGREGATE(15,6,(ROW(BL$11:BL$2000)-ROW(BL$11)+1)/($AU$11:$AU$2000=$DY$8),ROWS(EP$11:EP517))),"")</f>
        <v/>
      </c>
      <c r="EQ517" s="26" t="str">
        <f>IFERROR(INDEX(BM$11:BM$2000,_xlfn.AGGREGATE(15,6,(ROW(BM$11:BM$2000)-ROW(BM$11)+1)/($AU$11:$AU$2000=$DY$8),ROWS(EQ$11:EQ517))),"")</f>
        <v/>
      </c>
      <c r="ER517" s="26" t="str">
        <f>IFERROR(INDEX(BN$11:BN$2000,_xlfn.AGGREGATE(15,6,(ROW(BN$11:BN$2000)-ROW(BN$11)+1)/($AU$11:$AU$2000=$DY$8),ROWS(ER$11:ER517))),"")</f>
        <v/>
      </c>
      <c r="ES517" s="26" t="str">
        <f>IFERROR(INDEX(BO$11:BO$2000,_xlfn.AGGREGATE(15,6,(ROW(BO$11:BO$2000)-ROW(BO$11)+1)/($AU$11:$AU$2000=$DY$8),ROWS(ES$11:ES517))),"")</f>
        <v/>
      </c>
      <c r="ET517" s="63" t="str">
        <f>IFERROR(INDEX(BP$11:BP$2000,_xlfn.AGGREGATE(15,6,(ROW(BP$11:BP$2000)-ROW(BP$11)+1)/($AU$11:$AU$2000=$DY$8),ROWS(ET$11:ET517))),"")</f>
        <v/>
      </c>
      <c r="EU517" s="25"/>
    </row>
    <row r="518" spans="14:151" x14ac:dyDescent="0.3">
      <c r="N518" s="2"/>
      <c r="O518" s="25"/>
      <c r="P518" s="25"/>
      <c r="Q518" s="25"/>
      <c r="R518" s="25"/>
      <c r="S518" s="25"/>
      <c r="T518" s="25"/>
      <c r="U518" s="25"/>
      <c r="V518" s="2"/>
      <c r="W518" s="2"/>
      <c r="X518" s="2"/>
      <c r="Y518" s="25"/>
      <c r="Z518" s="25"/>
      <c r="AA518" s="25"/>
      <c r="AB518" s="2"/>
      <c r="AC518" s="25"/>
      <c r="AD518" s="25"/>
      <c r="AE518" s="25"/>
      <c r="AF518" s="25"/>
      <c r="AG518" s="25"/>
      <c r="AH518" s="25"/>
      <c r="AI518" s="25"/>
      <c r="AJ518" s="25"/>
      <c r="AK518" s="25"/>
      <c r="AL518" s="25"/>
      <c r="AM518" s="25"/>
      <c r="AN518" s="25"/>
      <c r="AO518" s="25"/>
      <c r="AP518" s="25"/>
      <c r="AQ518" s="25"/>
      <c r="AR518" s="142"/>
      <c r="AS518">
        <v>25</v>
      </c>
      <c r="AT518" s="25" t="s">
        <v>122</v>
      </c>
      <c r="AU518" s="4" t="str">
        <f t="shared" si="620"/>
        <v>FAIL</v>
      </c>
      <c r="AV518" s="25">
        <v>3</v>
      </c>
      <c r="AW518" s="25">
        <v>2</v>
      </c>
      <c r="AX518" s="26">
        <v>2</v>
      </c>
      <c r="AY518" s="26">
        <v>2</v>
      </c>
      <c r="AZ518" s="26">
        <v>2</v>
      </c>
      <c r="BA518" s="26">
        <v>2</v>
      </c>
      <c r="BB518" s="26">
        <v>2</v>
      </c>
      <c r="BC518" s="26">
        <v>2</v>
      </c>
      <c r="BD518" s="25">
        <f t="shared" si="621"/>
        <v>221</v>
      </c>
      <c r="BE518" s="26">
        <f t="shared" si="637"/>
        <v>243</v>
      </c>
      <c r="BF518" s="25">
        <f t="shared" si="621"/>
        <v>271</v>
      </c>
      <c r="BG518" s="30">
        <f t="shared" si="638"/>
        <v>14</v>
      </c>
      <c r="BH518" s="25"/>
      <c r="BI518" s="138">
        <f t="shared" si="639"/>
        <v>271</v>
      </c>
      <c r="BJ518" s="138">
        <f t="shared" si="640"/>
        <v>514</v>
      </c>
      <c r="BK518" s="138">
        <f t="shared" si="641"/>
        <v>757</v>
      </c>
      <c r="BL518" s="138">
        <f t="shared" si="642"/>
        <v>1000</v>
      </c>
      <c r="BM518" s="138">
        <f t="shared" si="643"/>
        <v>1243</v>
      </c>
      <c r="BN518" s="138">
        <f t="shared" si="644"/>
        <v>1486</v>
      </c>
      <c r="BO518" s="138">
        <f t="shared" si="645"/>
        <v>1729</v>
      </c>
      <c r="BP518" s="138">
        <f t="shared" si="646"/>
        <v>0</v>
      </c>
      <c r="BQ518" s="25"/>
      <c r="BR518" s="26" t="str">
        <f t="shared" si="647"/>
        <v>yes2</v>
      </c>
      <c r="BS518" s="26" t="str">
        <f t="shared" si="648"/>
        <v>Int</v>
      </c>
      <c r="BT518" s="25"/>
      <c r="BU518" s="25"/>
      <c r="BV518" s="1">
        <f t="shared" si="654"/>
        <v>0</v>
      </c>
      <c r="BW518" s="1">
        <f t="shared" si="654"/>
        <v>0</v>
      </c>
      <c r="BX518" s="1">
        <f t="shared" si="654"/>
        <v>0</v>
      </c>
      <c r="BY518" s="1">
        <f t="shared" si="654"/>
        <v>0</v>
      </c>
      <c r="BZ518" s="1">
        <f t="shared" si="654"/>
        <v>0</v>
      </c>
      <c r="CA518" s="1">
        <f t="shared" si="654"/>
        <v>0</v>
      </c>
      <c r="CB518" s="1">
        <f t="shared" si="654"/>
        <v>0</v>
      </c>
      <c r="CC518" s="1">
        <f t="shared" si="654"/>
        <v>0</v>
      </c>
      <c r="CD518" s="1">
        <f t="shared" si="654"/>
        <v>0</v>
      </c>
      <c r="CE518" s="1">
        <f t="shared" si="654"/>
        <v>0</v>
      </c>
      <c r="CF518" s="1">
        <f t="shared" si="655"/>
        <v>0</v>
      </c>
      <c r="CG518" s="1">
        <f t="shared" si="655"/>
        <v>0</v>
      </c>
      <c r="CH518" s="1">
        <f t="shared" si="655"/>
        <v>0</v>
      </c>
      <c r="CI518" s="1">
        <f t="shared" si="655"/>
        <v>0</v>
      </c>
      <c r="CJ518" s="1">
        <f t="shared" si="655"/>
        <v>0</v>
      </c>
      <c r="CK518" s="1">
        <f t="shared" si="655"/>
        <v>0</v>
      </c>
      <c r="CL518" s="1">
        <f t="shared" si="655"/>
        <v>0</v>
      </c>
      <c r="CM518" s="1">
        <f t="shared" si="655"/>
        <v>0</v>
      </c>
      <c r="CN518" s="1">
        <f t="shared" si="655"/>
        <v>0</v>
      </c>
      <c r="CO518" s="1">
        <f t="shared" si="655"/>
        <v>0</v>
      </c>
      <c r="CP518" s="1">
        <f t="shared" si="656"/>
        <v>0</v>
      </c>
      <c r="CQ518" s="1">
        <f t="shared" si="656"/>
        <v>0</v>
      </c>
      <c r="CR518" s="1">
        <f t="shared" si="656"/>
        <v>0</v>
      </c>
      <c r="CS518" s="1">
        <f t="shared" si="656"/>
        <v>0</v>
      </c>
      <c r="CT518" s="1">
        <f t="shared" si="656"/>
        <v>0</v>
      </c>
      <c r="CU518" s="1">
        <f t="shared" si="656"/>
        <v>1</v>
      </c>
      <c r="CV518" s="1">
        <f t="shared" si="656"/>
        <v>0</v>
      </c>
      <c r="CW518" s="1">
        <f t="shared" si="656"/>
        <v>0</v>
      </c>
      <c r="CX518" s="1">
        <f t="shared" si="656"/>
        <v>0</v>
      </c>
      <c r="CY518" s="1">
        <f t="shared" si="656"/>
        <v>0</v>
      </c>
      <c r="CZ518" s="1">
        <f t="shared" si="657"/>
        <v>0</v>
      </c>
      <c r="DA518" s="1">
        <f t="shared" si="657"/>
        <v>1</v>
      </c>
      <c r="DB518" s="1">
        <f t="shared" si="657"/>
        <v>0</v>
      </c>
      <c r="DC518" s="1">
        <f t="shared" si="657"/>
        <v>0</v>
      </c>
      <c r="DD518" s="1">
        <f t="shared" si="657"/>
        <v>0</v>
      </c>
      <c r="DE518" s="1">
        <f t="shared" si="657"/>
        <v>0</v>
      </c>
      <c r="DF518" s="1">
        <f t="shared" si="657"/>
        <v>0</v>
      </c>
      <c r="DG518" s="1">
        <f t="shared" si="657"/>
        <v>1</v>
      </c>
      <c r="DH518" s="1">
        <f t="shared" si="657"/>
        <v>0</v>
      </c>
      <c r="DI518" s="1">
        <f t="shared" si="657"/>
        <v>0</v>
      </c>
      <c r="DJ518" s="1">
        <f t="shared" si="658"/>
        <v>0</v>
      </c>
      <c r="DK518" s="1">
        <f t="shared" si="658"/>
        <v>0</v>
      </c>
      <c r="DL518" s="1">
        <f t="shared" si="658"/>
        <v>0</v>
      </c>
      <c r="DM518" s="1">
        <f t="shared" si="658"/>
        <v>0</v>
      </c>
      <c r="DN518" s="1">
        <f t="shared" si="658"/>
        <v>0</v>
      </c>
      <c r="DO518" s="1">
        <f t="shared" si="658"/>
        <v>0</v>
      </c>
      <c r="DP518" s="25"/>
      <c r="DS518" s="26"/>
      <c r="DT518" s="26"/>
      <c r="DU518" s="142"/>
      <c r="DV518" s="26"/>
      <c r="DW518" s="48">
        <v>505</v>
      </c>
      <c r="DX518" s="26" t="str">
        <f>IFERROR(INDEX(AT$11:AT$2000,_xlfn.AGGREGATE(15,6,(ROW(AT$11:AT$2000)-ROW(AT$11)+1)/($AU$11:$AU$2000=$DY$8),ROWS(DX$11:DX518))),"")</f>
        <v/>
      </c>
      <c r="DY518" s="4" t="str">
        <f>IFERROR(INDEX(AU$11:AU$2000,_xlfn.AGGREGATE(15,6,(ROW(AU$11:AU$2000)-ROW(AU$11)+1)/($AU$11:$AU$2000=$DY$8),ROWS(DY$11:DY518))),"")</f>
        <v/>
      </c>
      <c r="DZ518" s="26" t="str">
        <f>IFERROR(INDEX(AV$11:AV$2000,_xlfn.AGGREGATE(15,6,(ROW(AV$11:AV$2000)-ROW(AV$11)+1)/($AU$11:$AU$2000=$DY$8),ROWS(DZ$11:DZ518))),"")</f>
        <v/>
      </c>
      <c r="EA518" s="26" t="str">
        <f>IFERROR(INDEX(AW$11:AW$2000,_xlfn.AGGREGATE(15,6,(ROW(AW$11:AW$2000)-ROW(AW$11)+1)/($AU$11:$AU$2000=$DY$8),ROWS(EA$11:EA518))),"")</f>
        <v/>
      </c>
      <c r="EB518" s="26" t="str">
        <f>IFERROR(INDEX(AX$11:AX$2000,_xlfn.AGGREGATE(15,6,(ROW(AX$11:AX$2000)-ROW(AX$11)+1)/($AU$11:$AU$2000=$DY$8),ROWS(EB$11:EB518))),"")</f>
        <v/>
      </c>
      <c r="EC518" s="26" t="str">
        <f>IFERROR(INDEX(AY$11:AY$2000,_xlfn.AGGREGATE(15,6,(ROW(AY$11:AY$2000)-ROW(AY$11)+1)/($AU$11:$AU$2000=$DY$8),ROWS(EC$11:EC518))),"")</f>
        <v/>
      </c>
      <c r="ED518" s="26" t="str">
        <f>IFERROR(INDEX(AZ$11:AZ$2000,_xlfn.AGGREGATE(15,6,(ROW(AZ$11:AZ$2000)-ROW(AZ$11)+1)/($AU$11:$AU$2000=$DY$8),ROWS(ED$11:ED518))),"")</f>
        <v/>
      </c>
      <c r="EE518" s="26" t="str">
        <f>IFERROR(INDEX(BA$11:BA$2000,_xlfn.AGGREGATE(15,6,(ROW(BA$11:BA$2000)-ROW(BA$11)+1)/($AU$11:$AU$2000=$DY$8),ROWS(EE$11:EE518))),"")</f>
        <v/>
      </c>
      <c r="EF518" s="26" t="str">
        <f>IFERROR(INDEX(BB$11:BB$2000,_xlfn.AGGREGATE(15,6,(ROW(BB$11:BB$2000)-ROW(BB$11)+1)/($AU$11:$AU$2000=$DY$8),ROWS(EF$11:EF518))),"")</f>
        <v/>
      </c>
      <c r="EG518" s="26" t="str">
        <f>IFERROR(INDEX(BC$11:BC$2000,_xlfn.AGGREGATE(15,6,(ROW(BC$11:BC$2000)-ROW(BC$11)+1)/($AU$11:$AU$2000=$DY$8),ROWS(EG$11:EG518))),"")</f>
        <v/>
      </c>
      <c r="EH518" s="26" t="str">
        <f>IFERROR(INDEX(BD$11:BD$2000,_xlfn.AGGREGATE(15,6,(ROW(BD$11:BD$2000)-ROW(BD$11)+1)/($AU$11:$AU$2000=$DY$8),ROWS(EH$11:EH518))),"")</f>
        <v/>
      </c>
      <c r="EI518" s="26" t="str">
        <f>IFERROR(INDEX(BE$11:BE$2000,_xlfn.AGGREGATE(15,6,(ROW(BE$11:BE$2000)-ROW(BE$11)+1)/($AU$11:$AU$2000=$DY$8),ROWS(EI$11:EI518))),"")</f>
        <v/>
      </c>
      <c r="EJ518" s="26" t="str">
        <f>IFERROR(INDEX(BF$11:BF$2000,_xlfn.AGGREGATE(15,6,(ROW(BF$11:BF$2000)-ROW(BF$11)+1)/($AU$11:$AU$2000=$DY$8),ROWS(EJ$11:EJ518))),"")</f>
        <v/>
      </c>
      <c r="EK518" s="26" t="str">
        <f>IFERROR(INDEX(BG$11:BG$2000,_xlfn.AGGREGATE(15,6,(ROW(BG$11:BG$2000)-ROW(BG$11)+1)/($AU$11:$AU$2000=$DY$8),ROWS(EK$11:EK518))),"")</f>
        <v/>
      </c>
      <c r="EL518" s="26" t="str">
        <f>IFERROR(INDEX(BH$11:BH$2000,_xlfn.AGGREGATE(15,6,(ROW(BH$11:BH$2000)-ROW(BH$11)+1)/($AU$11:$AU$2000=$DY$8),ROWS(EL$11:EL518))),"")</f>
        <v/>
      </c>
      <c r="EM518" s="26" t="str">
        <f>IFERROR(INDEX(BI$11:BI$2000,_xlfn.AGGREGATE(15,6,(ROW(BI$11:BI$2000)-ROW(BI$11)+1)/($AU$11:$AU$2000=$DY$8),ROWS(EM$11:EM518))),"")</f>
        <v/>
      </c>
      <c r="EN518" s="26" t="str">
        <f>IFERROR(INDEX(BJ$11:BJ$2000,_xlfn.AGGREGATE(15,6,(ROW(BJ$11:BJ$2000)-ROW(BJ$11)+1)/($AU$11:$AU$2000=$DY$8),ROWS(EN$11:EN518))),"")</f>
        <v/>
      </c>
      <c r="EO518" s="26" t="str">
        <f>IFERROR(INDEX(BK$11:BK$2000,_xlfn.AGGREGATE(15,6,(ROW(BK$11:BK$2000)-ROW(BK$11)+1)/($AU$11:$AU$2000=$DY$8),ROWS(EO$11:EO518))),"")</f>
        <v/>
      </c>
      <c r="EP518" s="26" t="str">
        <f>IFERROR(INDEX(BL$11:BL$2000,_xlfn.AGGREGATE(15,6,(ROW(BL$11:BL$2000)-ROW(BL$11)+1)/($AU$11:$AU$2000=$DY$8),ROWS(EP$11:EP518))),"")</f>
        <v/>
      </c>
      <c r="EQ518" s="26" t="str">
        <f>IFERROR(INDEX(BM$11:BM$2000,_xlfn.AGGREGATE(15,6,(ROW(BM$11:BM$2000)-ROW(BM$11)+1)/($AU$11:$AU$2000=$DY$8),ROWS(EQ$11:EQ518))),"")</f>
        <v/>
      </c>
      <c r="ER518" s="26" t="str">
        <f>IFERROR(INDEX(BN$11:BN$2000,_xlfn.AGGREGATE(15,6,(ROW(BN$11:BN$2000)-ROW(BN$11)+1)/($AU$11:$AU$2000=$DY$8),ROWS(ER$11:ER518))),"")</f>
        <v/>
      </c>
      <c r="ES518" s="26" t="str">
        <f>IFERROR(INDEX(BO$11:BO$2000,_xlfn.AGGREGATE(15,6,(ROW(BO$11:BO$2000)-ROW(BO$11)+1)/($AU$11:$AU$2000=$DY$8),ROWS(ES$11:ES518))),"")</f>
        <v/>
      </c>
      <c r="ET518" s="63" t="str">
        <f>IFERROR(INDEX(BP$11:BP$2000,_xlfn.AGGREGATE(15,6,(ROW(BP$11:BP$2000)-ROW(BP$11)+1)/($AU$11:$AU$2000=$DY$8),ROWS(ET$11:ET518))),"")</f>
        <v/>
      </c>
      <c r="EU518" s="25"/>
    </row>
    <row r="519" spans="14:151" x14ac:dyDescent="0.3">
      <c r="N519" s="2"/>
      <c r="O519" s="25"/>
      <c r="P519" s="25"/>
      <c r="Q519" s="25"/>
      <c r="R519" s="25"/>
      <c r="S519" s="25"/>
      <c r="T519" s="25"/>
      <c r="U519" s="25"/>
      <c r="V519" s="2"/>
      <c r="W519" s="2"/>
      <c r="X519" s="2"/>
      <c r="Y519" s="25"/>
      <c r="Z519" s="25"/>
      <c r="AA519" s="25"/>
      <c r="AB519" s="2"/>
      <c r="AC519" s="25"/>
      <c r="AD519" s="25"/>
      <c r="AE519" s="25"/>
      <c r="AF519" s="25"/>
      <c r="AG519" s="25"/>
      <c r="AH519" s="25"/>
      <c r="AI519" s="25"/>
      <c r="AJ519" s="25"/>
      <c r="AK519" s="25"/>
      <c r="AL519" s="25"/>
      <c r="AM519" s="25"/>
      <c r="AN519" s="25"/>
      <c r="AO519" s="25"/>
      <c r="AP519" s="25"/>
      <c r="AQ519" s="25"/>
      <c r="AR519" s="142"/>
      <c r="AS519">
        <v>26</v>
      </c>
      <c r="AT519" s="25" t="s">
        <v>122</v>
      </c>
      <c r="AU519" s="4" t="str">
        <f t="shared" si="620"/>
        <v>FAIL</v>
      </c>
      <c r="AV519" s="25">
        <v>3</v>
      </c>
      <c r="AW519" s="25">
        <v>2</v>
      </c>
      <c r="AX519" s="26">
        <v>2</v>
      </c>
      <c r="AY519" s="26">
        <v>2</v>
      </c>
      <c r="AZ519" s="26">
        <v>2</v>
      </c>
      <c r="BA519" s="26">
        <v>2</v>
      </c>
      <c r="BB519" s="26">
        <v>2</v>
      </c>
      <c r="BC519" s="26">
        <v>2</v>
      </c>
      <c r="BD519" s="25">
        <f t="shared" si="621"/>
        <v>220</v>
      </c>
      <c r="BE519" s="26">
        <f t="shared" si="637"/>
        <v>243</v>
      </c>
      <c r="BF519" s="25">
        <f t="shared" si="621"/>
        <v>272</v>
      </c>
      <c r="BG519" s="30">
        <f t="shared" si="638"/>
        <v>14.5</v>
      </c>
      <c r="BH519" s="25"/>
      <c r="BI519" s="138">
        <f t="shared" si="639"/>
        <v>272</v>
      </c>
      <c r="BJ519" s="138">
        <f t="shared" si="640"/>
        <v>515</v>
      </c>
      <c r="BK519" s="138">
        <f t="shared" si="641"/>
        <v>758</v>
      </c>
      <c r="BL519" s="138">
        <f t="shared" si="642"/>
        <v>1001</v>
      </c>
      <c r="BM519" s="138">
        <f t="shared" si="643"/>
        <v>1244</v>
      </c>
      <c r="BN519" s="138">
        <f t="shared" si="644"/>
        <v>1487</v>
      </c>
      <c r="BO519" s="138">
        <f t="shared" si="645"/>
        <v>1730</v>
      </c>
      <c r="BP519" s="138">
        <f t="shared" si="646"/>
        <v>0</v>
      </c>
      <c r="BQ519" s="25"/>
      <c r="BR519" s="26" t="str">
        <f t="shared" si="647"/>
        <v>yes2</v>
      </c>
      <c r="BS519" s="26" t="str">
        <f t="shared" si="648"/>
        <v>Int</v>
      </c>
      <c r="BT519" s="25"/>
      <c r="BU519" s="25"/>
      <c r="BV519" s="1">
        <f t="shared" si="654"/>
        <v>0</v>
      </c>
      <c r="BW519" s="1">
        <f t="shared" si="654"/>
        <v>0</v>
      </c>
      <c r="BX519" s="1">
        <f t="shared" si="654"/>
        <v>0</v>
      </c>
      <c r="BY519" s="1">
        <f t="shared" si="654"/>
        <v>0</v>
      </c>
      <c r="BZ519" s="1">
        <f t="shared" si="654"/>
        <v>0</v>
      </c>
      <c r="CA519" s="1">
        <f t="shared" si="654"/>
        <v>0</v>
      </c>
      <c r="CB519" s="1">
        <f t="shared" si="654"/>
        <v>0</v>
      </c>
      <c r="CC519" s="1">
        <f t="shared" si="654"/>
        <v>0</v>
      </c>
      <c r="CD519" s="1">
        <f t="shared" si="654"/>
        <v>0</v>
      </c>
      <c r="CE519" s="1">
        <f t="shared" si="654"/>
        <v>0</v>
      </c>
      <c r="CF519" s="1">
        <f t="shared" si="655"/>
        <v>0</v>
      </c>
      <c r="CG519" s="1">
        <f t="shared" si="655"/>
        <v>0</v>
      </c>
      <c r="CH519" s="1">
        <f t="shared" si="655"/>
        <v>0</v>
      </c>
      <c r="CI519" s="1">
        <f t="shared" si="655"/>
        <v>0</v>
      </c>
      <c r="CJ519" s="1">
        <f t="shared" si="655"/>
        <v>0</v>
      </c>
      <c r="CK519" s="1">
        <f t="shared" si="655"/>
        <v>0</v>
      </c>
      <c r="CL519" s="1">
        <f t="shared" si="655"/>
        <v>0</v>
      </c>
      <c r="CM519" s="1">
        <f t="shared" si="655"/>
        <v>0</v>
      </c>
      <c r="CN519" s="1">
        <f t="shared" si="655"/>
        <v>0</v>
      </c>
      <c r="CO519" s="1">
        <f t="shared" si="655"/>
        <v>0</v>
      </c>
      <c r="CP519" s="1">
        <f t="shared" si="656"/>
        <v>0</v>
      </c>
      <c r="CQ519" s="1">
        <f t="shared" si="656"/>
        <v>0</v>
      </c>
      <c r="CR519" s="1">
        <f t="shared" si="656"/>
        <v>0</v>
      </c>
      <c r="CS519" s="1">
        <f t="shared" si="656"/>
        <v>0</v>
      </c>
      <c r="CT519" s="1">
        <f t="shared" si="656"/>
        <v>0</v>
      </c>
      <c r="CU519" s="1">
        <f t="shared" si="656"/>
        <v>1</v>
      </c>
      <c r="CV519" s="1">
        <f t="shared" si="656"/>
        <v>0</v>
      </c>
      <c r="CW519" s="1">
        <f t="shared" si="656"/>
        <v>0</v>
      </c>
      <c r="CX519" s="1">
        <f t="shared" si="656"/>
        <v>0</v>
      </c>
      <c r="CY519" s="1">
        <f t="shared" si="656"/>
        <v>0</v>
      </c>
      <c r="CZ519" s="1">
        <f t="shared" si="657"/>
        <v>0</v>
      </c>
      <c r="DA519" s="1">
        <f t="shared" si="657"/>
        <v>1</v>
      </c>
      <c r="DB519" s="1">
        <f t="shared" si="657"/>
        <v>0</v>
      </c>
      <c r="DC519" s="1">
        <f t="shared" si="657"/>
        <v>0</v>
      </c>
      <c r="DD519" s="1">
        <f t="shared" si="657"/>
        <v>0</v>
      </c>
      <c r="DE519" s="1">
        <f t="shared" si="657"/>
        <v>0</v>
      </c>
      <c r="DF519" s="1">
        <f t="shared" si="657"/>
        <v>0</v>
      </c>
      <c r="DG519" s="1">
        <f t="shared" si="657"/>
        <v>1</v>
      </c>
      <c r="DH519" s="1">
        <f t="shared" si="657"/>
        <v>0</v>
      </c>
      <c r="DI519" s="1">
        <f t="shared" si="657"/>
        <v>0</v>
      </c>
      <c r="DJ519" s="1">
        <f t="shared" si="658"/>
        <v>0</v>
      </c>
      <c r="DK519" s="1">
        <f t="shared" si="658"/>
        <v>0</v>
      </c>
      <c r="DL519" s="1">
        <f t="shared" si="658"/>
        <v>0</v>
      </c>
      <c r="DM519" s="1">
        <f t="shared" si="658"/>
        <v>0</v>
      </c>
      <c r="DN519" s="1">
        <f t="shared" si="658"/>
        <v>0</v>
      </c>
      <c r="DO519" s="1">
        <f t="shared" si="658"/>
        <v>0</v>
      </c>
      <c r="DP519" s="25"/>
      <c r="DS519" s="26"/>
      <c r="DT519" s="26"/>
      <c r="DU519" s="142"/>
      <c r="DV519" s="26"/>
      <c r="DW519" s="48">
        <v>506</v>
      </c>
      <c r="DX519" s="26" t="str">
        <f>IFERROR(INDEX(AT$11:AT$2000,_xlfn.AGGREGATE(15,6,(ROW(AT$11:AT$2000)-ROW(AT$11)+1)/($AU$11:$AU$2000=$DY$8),ROWS(DX$11:DX519))),"")</f>
        <v/>
      </c>
      <c r="DY519" s="4" t="str">
        <f>IFERROR(INDEX(AU$11:AU$2000,_xlfn.AGGREGATE(15,6,(ROW(AU$11:AU$2000)-ROW(AU$11)+1)/($AU$11:$AU$2000=$DY$8),ROWS(DY$11:DY519))),"")</f>
        <v/>
      </c>
      <c r="DZ519" s="26" t="str">
        <f>IFERROR(INDEX(AV$11:AV$2000,_xlfn.AGGREGATE(15,6,(ROW(AV$11:AV$2000)-ROW(AV$11)+1)/($AU$11:$AU$2000=$DY$8),ROWS(DZ$11:DZ519))),"")</f>
        <v/>
      </c>
      <c r="EA519" s="26" t="str">
        <f>IFERROR(INDEX(AW$11:AW$2000,_xlfn.AGGREGATE(15,6,(ROW(AW$11:AW$2000)-ROW(AW$11)+1)/($AU$11:$AU$2000=$DY$8),ROWS(EA$11:EA519))),"")</f>
        <v/>
      </c>
      <c r="EB519" s="26" t="str">
        <f>IFERROR(INDEX(AX$11:AX$2000,_xlfn.AGGREGATE(15,6,(ROW(AX$11:AX$2000)-ROW(AX$11)+1)/($AU$11:$AU$2000=$DY$8),ROWS(EB$11:EB519))),"")</f>
        <v/>
      </c>
      <c r="EC519" s="26" t="str">
        <f>IFERROR(INDEX(AY$11:AY$2000,_xlfn.AGGREGATE(15,6,(ROW(AY$11:AY$2000)-ROW(AY$11)+1)/($AU$11:$AU$2000=$DY$8),ROWS(EC$11:EC519))),"")</f>
        <v/>
      </c>
      <c r="ED519" s="26" t="str">
        <f>IFERROR(INDEX(AZ$11:AZ$2000,_xlfn.AGGREGATE(15,6,(ROW(AZ$11:AZ$2000)-ROW(AZ$11)+1)/($AU$11:$AU$2000=$DY$8),ROWS(ED$11:ED519))),"")</f>
        <v/>
      </c>
      <c r="EE519" s="26" t="str">
        <f>IFERROR(INDEX(BA$11:BA$2000,_xlfn.AGGREGATE(15,6,(ROW(BA$11:BA$2000)-ROW(BA$11)+1)/($AU$11:$AU$2000=$DY$8),ROWS(EE$11:EE519))),"")</f>
        <v/>
      </c>
      <c r="EF519" s="26" t="str">
        <f>IFERROR(INDEX(BB$11:BB$2000,_xlfn.AGGREGATE(15,6,(ROW(BB$11:BB$2000)-ROW(BB$11)+1)/($AU$11:$AU$2000=$DY$8),ROWS(EF$11:EF519))),"")</f>
        <v/>
      </c>
      <c r="EG519" s="26" t="str">
        <f>IFERROR(INDEX(BC$11:BC$2000,_xlfn.AGGREGATE(15,6,(ROW(BC$11:BC$2000)-ROW(BC$11)+1)/($AU$11:$AU$2000=$DY$8),ROWS(EG$11:EG519))),"")</f>
        <v/>
      </c>
      <c r="EH519" s="26" t="str">
        <f>IFERROR(INDEX(BD$11:BD$2000,_xlfn.AGGREGATE(15,6,(ROW(BD$11:BD$2000)-ROW(BD$11)+1)/($AU$11:$AU$2000=$DY$8),ROWS(EH$11:EH519))),"")</f>
        <v/>
      </c>
      <c r="EI519" s="26" t="str">
        <f>IFERROR(INDEX(BE$11:BE$2000,_xlfn.AGGREGATE(15,6,(ROW(BE$11:BE$2000)-ROW(BE$11)+1)/($AU$11:$AU$2000=$DY$8),ROWS(EI$11:EI519))),"")</f>
        <v/>
      </c>
      <c r="EJ519" s="26" t="str">
        <f>IFERROR(INDEX(BF$11:BF$2000,_xlfn.AGGREGATE(15,6,(ROW(BF$11:BF$2000)-ROW(BF$11)+1)/($AU$11:$AU$2000=$DY$8),ROWS(EJ$11:EJ519))),"")</f>
        <v/>
      </c>
      <c r="EK519" s="26" t="str">
        <f>IFERROR(INDEX(BG$11:BG$2000,_xlfn.AGGREGATE(15,6,(ROW(BG$11:BG$2000)-ROW(BG$11)+1)/($AU$11:$AU$2000=$DY$8),ROWS(EK$11:EK519))),"")</f>
        <v/>
      </c>
      <c r="EL519" s="26" t="str">
        <f>IFERROR(INDEX(BH$11:BH$2000,_xlfn.AGGREGATE(15,6,(ROW(BH$11:BH$2000)-ROW(BH$11)+1)/($AU$11:$AU$2000=$DY$8),ROWS(EL$11:EL519))),"")</f>
        <v/>
      </c>
      <c r="EM519" s="26" t="str">
        <f>IFERROR(INDEX(BI$11:BI$2000,_xlfn.AGGREGATE(15,6,(ROW(BI$11:BI$2000)-ROW(BI$11)+1)/($AU$11:$AU$2000=$DY$8),ROWS(EM$11:EM519))),"")</f>
        <v/>
      </c>
      <c r="EN519" s="26" t="str">
        <f>IFERROR(INDEX(BJ$11:BJ$2000,_xlfn.AGGREGATE(15,6,(ROW(BJ$11:BJ$2000)-ROW(BJ$11)+1)/($AU$11:$AU$2000=$DY$8),ROWS(EN$11:EN519))),"")</f>
        <v/>
      </c>
      <c r="EO519" s="26" t="str">
        <f>IFERROR(INDEX(BK$11:BK$2000,_xlfn.AGGREGATE(15,6,(ROW(BK$11:BK$2000)-ROW(BK$11)+1)/($AU$11:$AU$2000=$DY$8),ROWS(EO$11:EO519))),"")</f>
        <v/>
      </c>
      <c r="EP519" s="26" t="str">
        <f>IFERROR(INDEX(BL$11:BL$2000,_xlfn.AGGREGATE(15,6,(ROW(BL$11:BL$2000)-ROW(BL$11)+1)/($AU$11:$AU$2000=$DY$8),ROWS(EP$11:EP519))),"")</f>
        <v/>
      </c>
      <c r="EQ519" s="26" t="str">
        <f>IFERROR(INDEX(BM$11:BM$2000,_xlfn.AGGREGATE(15,6,(ROW(BM$11:BM$2000)-ROW(BM$11)+1)/($AU$11:$AU$2000=$DY$8),ROWS(EQ$11:EQ519))),"")</f>
        <v/>
      </c>
      <c r="ER519" s="26" t="str">
        <f>IFERROR(INDEX(BN$11:BN$2000,_xlfn.AGGREGATE(15,6,(ROW(BN$11:BN$2000)-ROW(BN$11)+1)/($AU$11:$AU$2000=$DY$8),ROWS(ER$11:ER519))),"")</f>
        <v/>
      </c>
      <c r="ES519" s="26" t="str">
        <f>IFERROR(INDEX(BO$11:BO$2000,_xlfn.AGGREGATE(15,6,(ROW(BO$11:BO$2000)-ROW(BO$11)+1)/($AU$11:$AU$2000=$DY$8),ROWS(ES$11:ES519))),"")</f>
        <v/>
      </c>
      <c r="ET519" s="63" t="str">
        <f>IFERROR(INDEX(BP$11:BP$2000,_xlfn.AGGREGATE(15,6,(ROW(BP$11:BP$2000)-ROW(BP$11)+1)/($AU$11:$AU$2000=$DY$8),ROWS(ET$11:ET519))),"")</f>
        <v/>
      </c>
      <c r="EU519" s="25"/>
    </row>
    <row r="520" spans="14:151" x14ac:dyDescent="0.3">
      <c r="N520" s="2"/>
      <c r="O520" s="25"/>
      <c r="P520" s="25"/>
      <c r="Q520" s="25"/>
      <c r="R520" s="25"/>
      <c r="S520" s="25"/>
      <c r="T520" s="25"/>
      <c r="U520" s="25"/>
      <c r="V520" s="2"/>
      <c r="W520" s="2"/>
      <c r="X520" s="2"/>
      <c r="Y520" s="25"/>
      <c r="Z520" s="25"/>
      <c r="AA520" s="25"/>
      <c r="AB520" s="2"/>
      <c r="AC520" s="25"/>
      <c r="AD520" s="25"/>
      <c r="AE520" s="25"/>
      <c r="AF520" s="25"/>
      <c r="AG520" s="25"/>
      <c r="AH520" s="25"/>
      <c r="AI520" s="25"/>
      <c r="AJ520" s="25"/>
      <c r="AK520" s="25"/>
      <c r="AL520" s="25"/>
      <c r="AM520" s="25"/>
      <c r="AN520" s="25"/>
      <c r="AO520" s="25"/>
      <c r="AP520" s="25"/>
      <c r="AQ520" s="25"/>
      <c r="AR520" s="142"/>
      <c r="AS520">
        <v>27</v>
      </c>
      <c r="AT520" s="25" t="s">
        <v>122</v>
      </c>
      <c r="AU520" s="4" t="str">
        <f t="shared" si="620"/>
        <v>FAIL</v>
      </c>
      <c r="AV520" s="25">
        <v>3</v>
      </c>
      <c r="AW520" s="25">
        <v>2</v>
      </c>
      <c r="AX520" s="26">
        <v>2</v>
      </c>
      <c r="AY520" s="26">
        <v>2</v>
      </c>
      <c r="AZ520" s="26">
        <v>2</v>
      </c>
      <c r="BA520" s="26">
        <v>2</v>
      </c>
      <c r="BB520" s="26">
        <v>2</v>
      </c>
      <c r="BC520" s="26">
        <v>2</v>
      </c>
      <c r="BD520" s="25">
        <f t="shared" si="621"/>
        <v>219</v>
      </c>
      <c r="BE520" s="26">
        <f t="shared" si="637"/>
        <v>243</v>
      </c>
      <c r="BF520" s="25">
        <f t="shared" si="621"/>
        <v>273</v>
      </c>
      <c r="BG520" s="30">
        <f t="shared" si="638"/>
        <v>15</v>
      </c>
      <c r="BH520" s="25"/>
      <c r="BI520" s="138">
        <f t="shared" si="639"/>
        <v>273</v>
      </c>
      <c r="BJ520" s="138">
        <f t="shared" si="640"/>
        <v>516</v>
      </c>
      <c r="BK520" s="138">
        <f t="shared" si="641"/>
        <v>759</v>
      </c>
      <c r="BL520" s="138">
        <f t="shared" si="642"/>
        <v>1002</v>
      </c>
      <c r="BM520" s="138">
        <f t="shared" si="643"/>
        <v>1245</v>
      </c>
      <c r="BN520" s="138">
        <f t="shared" si="644"/>
        <v>1488</v>
      </c>
      <c r="BO520" s="138">
        <f t="shared" si="645"/>
        <v>1731</v>
      </c>
      <c r="BP520" s="138">
        <f t="shared" si="646"/>
        <v>0</v>
      </c>
      <c r="BQ520" s="25"/>
      <c r="BR520" s="26" t="str">
        <f t="shared" si="647"/>
        <v>yes2</v>
      </c>
      <c r="BS520" s="26" t="str">
        <f t="shared" si="648"/>
        <v>Int</v>
      </c>
      <c r="BT520" s="25"/>
      <c r="BU520" s="25"/>
      <c r="BV520" s="1">
        <f t="shared" si="654"/>
        <v>0</v>
      </c>
      <c r="BW520" s="1">
        <f t="shared" si="654"/>
        <v>0</v>
      </c>
      <c r="BX520" s="1">
        <f t="shared" si="654"/>
        <v>0</v>
      </c>
      <c r="BY520" s="1">
        <f t="shared" si="654"/>
        <v>0</v>
      </c>
      <c r="BZ520" s="1">
        <f t="shared" si="654"/>
        <v>0</v>
      </c>
      <c r="CA520" s="1">
        <f t="shared" si="654"/>
        <v>0</v>
      </c>
      <c r="CB520" s="1">
        <f t="shared" si="654"/>
        <v>0</v>
      </c>
      <c r="CC520" s="1">
        <f t="shared" si="654"/>
        <v>0</v>
      </c>
      <c r="CD520" s="1">
        <f t="shared" si="654"/>
        <v>0</v>
      </c>
      <c r="CE520" s="1">
        <f t="shared" si="654"/>
        <v>0</v>
      </c>
      <c r="CF520" s="1">
        <f t="shared" si="655"/>
        <v>0</v>
      </c>
      <c r="CG520" s="1">
        <f t="shared" si="655"/>
        <v>0</v>
      </c>
      <c r="CH520" s="1">
        <f t="shared" si="655"/>
        <v>0</v>
      </c>
      <c r="CI520" s="1">
        <f t="shared" si="655"/>
        <v>0</v>
      </c>
      <c r="CJ520" s="1">
        <f t="shared" si="655"/>
        <v>0</v>
      </c>
      <c r="CK520" s="1">
        <f t="shared" si="655"/>
        <v>0</v>
      </c>
      <c r="CL520" s="1">
        <f t="shared" si="655"/>
        <v>0</v>
      </c>
      <c r="CM520" s="1">
        <f t="shared" si="655"/>
        <v>0</v>
      </c>
      <c r="CN520" s="1">
        <f t="shared" si="655"/>
        <v>0</v>
      </c>
      <c r="CO520" s="1">
        <f t="shared" si="655"/>
        <v>0</v>
      </c>
      <c r="CP520" s="1">
        <f t="shared" si="656"/>
        <v>0</v>
      </c>
      <c r="CQ520" s="1">
        <f t="shared" si="656"/>
        <v>0</v>
      </c>
      <c r="CR520" s="1">
        <f t="shared" si="656"/>
        <v>0</v>
      </c>
      <c r="CS520" s="1">
        <f t="shared" si="656"/>
        <v>0</v>
      </c>
      <c r="CT520" s="1">
        <f t="shared" si="656"/>
        <v>0</v>
      </c>
      <c r="CU520" s="1">
        <f t="shared" si="656"/>
        <v>1</v>
      </c>
      <c r="CV520" s="1">
        <f t="shared" si="656"/>
        <v>0</v>
      </c>
      <c r="CW520" s="1">
        <f t="shared" si="656"/>
        <v>0</v>
      </c>
      <c r="CX520" s="1">
        <f t="shared" si="656"/>
        <v>0</v>
      </c>
      <c r="CY520" s="1">
        <f t="shared" si="656"/>
        <v>0</v>
      </c>
      <c r="CZ520" s="1">
        <f t="shared" si="657"/>
        <v>0</v>
      </c>
      <c r="DA520" s="1">
        <f t="shared" si="657"/>
        <v>1</v>
      </c>
      <c r="DB520" s="1">
        <f t="shared" si="657"/>
        <v>0</v>
      </c>
      <c r="DC520" s="1">
        <f t="shared" si="657"/>
        <v>0</v>
      </c>
      <c r="DD520" s="1">
        <f t="shared" si="657"/>
        <v>0</v>
      </c>
      <c r="DE520" s="1">
        <f t="shared" si="657"/>
        <v>0</v>
      </c>
      <c r="DF520" s="1">
        <f t="shared" si="657"/>
        <v>0</v>
      </c>
      <c r="DG520" s="1">
        <f t="shared" si="657"/>
        <v>0</v>
      </c>
      <c r="DH520" s="1">
        <f t="shared" si="657"/>
        <v>0</v>
      </c>
      <c r="DI520" s="1">
        <f t="shared" si="657"/>
        <v>0</v>
      </c>
      <c r="DJ520" s="1">
        <f t="shared" si="658"/>
        <v>0</v>
      </c>
      <c r="DK520" s="1">
        <f t="shared" si="658"/>
        <v>0</v>
      </c>
      <c r="DL520" s="1">
        <f t="shared" si="658"/>
        <v>0</v>
      </c>
      <c r="DM520" s="1">
        <f t="shared" si="658"/>
        <v>0</v>
      </c>
      <c r="DN520" s="1">
        <f t="shared" si="658"/>
        <v>0</v>
      </c>
      <c r="DO520" s="1">
        <f t="shared" si="658"/>
        <v>0</v>
      </c>
      <c r="DP520" s="25"/>
      <c r="DS520" s="26"/>
      <c r="DT520" s="26"/>
      <c r="DU520" s="142"/>
      <c r="DV520" s="26"/>
      <c r="DW520" s="48">
        <v>507</v>
      </c>
      <c r="DX520" s="26" t="str">
        <f>IFERROR(INDEX(AT$11:AT$2000,_xlfn.AGGREGATE(15,6,(ROW(AT$11:AT$2000)-ROW(AT$11)+1)/($AU$11:$AU$2000=$DY$8),ROWS(DX$11:DX520))),"")</f>
        <v/>
      </c>
      <c r="DY520" s="4" t="str">
        <f>IFERROR(INDEX(AU$11:AU$2000,_xlfn.AGGREGATE(15,6,(ROW(AU$11:AU$2000)-ROW(AU$11)+1)/($AU$11:$AU$2000=$DY$8),ROWS(DY$11:DY520))),"")</f>
        <v/>
      </c>
      <c r="DZ520" s="26" t="str">
        <f>IFERROR(INDEX(AV$11:AV$2000,_xlfn.AGGREGATE(15,6,(ROW(AV$11:AV$2000)-ROW(AV$11)+1)/($AU$11:$AU$2000=$DY$8),ROWS(DZ$11:DZ520))),"")</f>
        <v/>
      </c>
      <c r="EA520" s="26" t="str">
        <f>IFERROR(INDEX(AW$11:AW$2000,_xlfn.AGGREGATE(15,6,(ROW(AW$11:AW$2000)-ROW(AW$11)+1)/($AU$11:$AU$2000=$DY$8),ROWS(EA$11:EA520))),"")</f>
        <v/>
      </c>
      <c r="EB520" s="26" t="str">
        <f>IFERROR(INDEX(AX$11:AX$2000,_xlfn.AGGREGATE(15,6,(ROW(AX$11:AX$2000)-ROW(AX$11)+1)/($AU$11:$AU$2000=$DY$8),ROWS(EB$11:EB520))),"")</f>
        <v/>
      </c>
      <c r="EC520" s="26" t="str">
        <f>IFERROR(INDEX(AY$11:AY$2000,_xlfn.AGGREGATE(15,6,(ROW(AY$11:AY$2000)-ROW(AY$11)+1)/($AU$11:$AU$2000=$DY$8),ROWS(EC$11:EC520))),"")</f>
        <v/>
      </c>
      <c r="ED520" s="26" t="str">
        <f>IFERROR(INDEX(AZ$11:AZ$2000,_xlfn.AGGREGATE(15,6,(ROW(AZ$11:AZ$2000)-ROW(AZ$11)+1)/($AU$11:$AU$2000=$DY$8),ROWS(ED$11:ED520))),"")</f>
        <v/>
      </c>
      <c r="EE520" s="26" t="str">
        <f>IFERROR(INDEX(BA$11:BA$2000,_xlfn.AGGREGATE(15,6,(ROW(BA$11:BA$2000)-ROW(BA$11)+1)/($AU$11:$AU$2000=$DY$8),ROWS(EE$11:EE520))),"")</f>
        <v/>
      </c>
      <c r="EF520" s="26" t="str">
        <f>IFERROR(INDEX(BB$11:BB$2000,_xlfn.AGGREGATE(15,6,(ROW(BB$11:BB$2000)-ROW(BB$11)+1)/($AU$11:$AU$2000=$DY$8),ROWS(EF$11:EF520))),"")</f>
        <v/>
      </c>
      <c r="EG520" s="26" t="str">
        <f>IFERROR(INDEX(BC$11:BC$2000,_xlfn.AGGREGATE(15,6,(ROW(BC$11:BC$2000)-ROW(BC$11)+1)/($AU$11:$AU$2000=$DY$8),ROWS(EG$11:EG520))),"")</f>
        <v/>
      </c>
      <c r="EH520" s="26" t="str">
        <f>IFERROR(INDEX(BD$11:BD$2000,_xlfn.AGGREGATE(15,6,(ROW(BD$11:BD$2000)-ROW(BD$11)+1)/($AU$11:$AU$2000=$DY$8),ROWS(EH$11:EH520))),"")</f>
        <v/>
      </c>
      <c r="EI520" s="26" t="str">
        <f>IFERROR(INDEX(BE$11:BE$2000,_xlfn.AGGREGATE(15,6,(ROW(BE$11:BE$2000)-ROW(BE$11)+1)/($AU$11:$AU$2000=$DY$8),ROWS(EI$11:EI520))),"")</f>
        <v/>
      </c>
      <c r="EJ520" s="26" t="str">
        <f>IFERROR(INDEX(BF$11:BF$2000,_xlfn.AGGREGATE(15,6,(ROW(BF$11:BF$2000)-ROW(BF$11)+1)/($AU$11:$AU$2000=$DY$8),ROWS(EJ$11:EJ520))),"")</f>
        <v/>
      </c>
      <c r="EK520" s="26" t="str">
        <f>IFERROR(INDEX(BG$11:BG$2000,_xlfn.AGGREGATE(15,6,(ROW(BG$11:BG$2000)-ROW(BG$11)+1)/($AU$11:$AU$2000=$DY$8),ROWS(EK$11:EK520))),"")</f>
        <v/>
      </c>
      <c r="EL520" s="26" t="str">
        <f>IFERROR(INDEX(BH$11:BH$2000,_xlfn.AGGREGATE(15,6,(ROW(BH$11:BH$2000)-ROW(BH$11)+1)/($AU$11:$AU$2000=$DY$8),ROWS(EL$11:EL520))),"")</f>
        <v/>
      </c>
      <c r="EM520" s="26" t="str">
        <f>IFERROR(INDEX(BI$11:BI$2000,_xlfn.AGGREGATE(15,6,(ROW(BI$11:BI$2000)-ROW(BI$11)+1)/($AU$11:$AU$2000=$DY$8),ROWS(EM$11:EM520))),"")</f>
        <v/>
      </c>
      <c r="EN520" s="26" t="str">
        <f>IFERROR(INDEX(BJ$11:BJ$2000,_xlfn.AGGREGATE(15,6,(ROW(BJ$11:BJ$2000)-ROW(BJ$11)+1)/($AU$11:$AU$2000=$DY$8),ROWS(EN$11:EN520))),"")</f>
        <v/>
      </c>
      <c r="EO520" s="26" t="str">
        <f>IFERROR(INDEX(BK$11:BK$2000,_xlfn.AGGREGATE(15,6,(ROW(BK$11:BK$2000)-ROW(BK$11)+1)/($AU$11:$AU$2000=$DY$8),ROWS(EO$11:EO520))),"")</f>
        <v/>
      </c>
      <c r="EP520" s="26" t="str">
        <f>IFERROR(INDEX(BL$11:BL$2000,_xlfn.AGGREGATE(15,6,(ROW(BL$11:BL$2000)-ROW(BL$11)+1)/($AU$11:$AU$2000=$DY$8),ROWS(EP$11:EP520))),"")</f>
        <v/>
      </c>
      <c r="EQ520" s="26" t="str">
        <f>IFERROR(INDEX(BM$11:BM$2000,_xlfn.AGGREGATE(15,6,(ROW(BM$11:BM$2000)-ROW(BM$11)+1)/($AU$11:$AU$2000=$DY$8),ROWS(EQ$11:EQ520))),"")</f>
        <v/>
      </c>
      <c r="ER520" s="26" t="str">
        <f>IFERROR(INDEX(BN$11:BN$2000,_xlfn.AGGREGATE(15,6,(ROW(BN$11:BN$2000)-ROW(BN$11)+1)/($AU$11:$AU$2000=$DY$8),ROWS(ER$11:ER520))),"")</f>
        <v/>
      </c>
      <c r="ES520" s="26" t="str">
        <f>IFERROR(INDEX(BO$11:BO$2000,_xlfn.AGGREGATE(15,6,(ROW(BO$11:BO$2000)-ROW(BO$11)+1)/($AU$11:$AU$2000=$DY$8),ROWS(ES$11:ES520))),"")</f>
        <v/>
      </c>
      <c r="ET520" s="63" t="str">
        <f>IFERROR(INDEX(BP$11:BP$2000,_xlfn.AGGREGATE(15,6,(ROW(BP$11:BP$2000)-ROW(BP$11)+1)/($AU$11:$AU$2000=$DY$8),ROWS(ET$11:ET520))),"")</f>
        <v/>
      </c>
      <c r="EU520" s="25"/>
    </row>
    <row r="521" spans="14:151" x14ac:dyDescent="0.3">
      <c r="N521" s="2"/>
      <c r="O521" s="25"/>
      <c r="P521" s="25"/>
      <c r="Q521" s="25"/>
      <c r="R521" s="25"/>
      <c r="S521" s="25"/>
      <c r="T521" s="25"/>
      <c r="U521" s="25"/>
      <c r="V521" s="2"/>
      <c r="W521" s="2"/>
      <c r="X521" s="2"/>
      <c r="Y521" s="25"/>
      <c r="Z521" s="25"/>
      <c r="AA521" s="25"/>
      <c r="AB521" s="2"/>
      <c r="AC521" s="25"/>
      <c r="AD521" s="25"/>
      <c r="AE521" s="25"/>
      <c r="AF521" s="25"/>
      <c r="AG521" s="25"/>
      <c r="AH521" s="25"/>
      <c r="AI521" s="25"/>
      <c r="AJ521" s="25"/>
      <c r="AK521" s="25"/>
      <c r="AL521" s="25"/>
      <c r="AM521" s="25"/>
      <c r="AN521" s="25"/>
      <c r="AO521" s="25"/>
      <c r="AP521" s="25"/>
      <c r="AQ521" s="25"/>
      <c r="AR521" s="142"/>
      <c r="AS521">
        <v>28</v>
      </c>
      <c r="AT521" s="25" t="s">
        <v>122</v>
      </c>
      <c r="AU521" s="4" t="str">
        <f t="shared" si="620"/>
        <v>FAIL</v>
      </c>
      <c r="AV521" s="25">
        <v>3</v>
      </c>
      <c r="AW521" s="25">
        <v>2</v>
      </c>
      <c r="AX521" s="26">
        <v>2</v>
      </c>
      <c r="AY521" s="26">
        <v>2</v>
      </c>
      <c r="AZ521" s="26">
        <v>2</v>
      </c>
      <c r="BA521" s="26">
        <v>2</v>
      </c>
      <c r="BB521" s="26">
        <v>2</v>
      </c>
      <c r="BC521" s="26">
        <v>2</v>
      </c>
      <c r="BD521" s="25">
        <f t="shared" si="621"/>
        <v>218</v>
      </c>
      <c r="BE521" s="26">
        <f t="shared" si="637"/>
        <v>243</v>
      </c>
      <c r="BF521" s="25">
        <f t="shared" si="621"/>
        <v>274</v>
      </c>
      <c r="BG521" s="30">
        <f t="shared" si="638"/>
        <v>15.5</v>
      </c>
      <c r="BH521" s="25"/>
      <c r="BI521" s="138">
        <f t="shared" si="639"/>
        <v>274</v>
      </c>
      <c r="BJ521" s="138">
        <f t="shared" si="640"/>
        <v>517</v>
      </c>
      <c r="BK521" s="138">
        <f t="shared" si="641"/>
        <v>760</v>
      </c>
      <c r="BL521" s="138">
        <f t="shared" si="642"/>
        <v>1003</v>
      </c>
      <c r="BM521" s="138">
        <f t="shared" si="643"/>
        <v>1246</v>
      </c>
      <c r="BN521" s="138">
        <f t="shared" si="644"/>
        <v>1489</v>
      </c>
      <c r="BO521" s="138">
        <f t="shared" si="645"/>
        <v>1732</v>
      </c>
      <c r="BP521" s="138">
        <f t="shared" si="646"/>
        <v>0</v>
      </c>
      <c r="BQ521" s="25"/>
      <c r="BR521" s="26" t="str">
        <f t="shared" si="647"/>
        <v>yes2</v>
      </c>
      <c r="BS521" s="26" t="str">
        <f t="shared" si="648"/>
        <v>Int</v>
      </c>
      <c r="BT521" s="25"/>
      <c r="BU521" s="25"/>
      <c r="BV521" s="1">
        <f t="shared" si="654"/>
        <v>0</v>
      </c>
      <c r="BW521" s="1">
        <f t="shared" si="654"/>
        <v>0</v>
      </c>
      <c r="BX521" s="1">
        <f t="shared" si="654"/>
        <v>0</v>
      </c>
      <c r="BY521" s="1">
        <f t="shared" si="654"/>
        <v>0</v>
      </c>
      <c r="BZ521" s="1">
        <f t="shared" si="654"/>
        <v>0</v>
      </c>
      <c r="CA521" s="1">
        <f t="shared" si="654"/>
        <v>0</v>
      </c>
      <c r="CB521" s="1">
        <f t="shared" si="654"/>
        <v>0</v>
      </c>
      <c r="CC521" s="1">
        <f t="shared" si="654"/>
        <v>0</v>
      </c>
      <c r="CD521" s="1">
        <f t="shared" si="654"/>
        <v>0</v>
      </c>
      <c r="CE521" s="1">
        <f t="shared" si="654"/>
        <v>0</v>
      </c>
      <c r="CF521" s="1">
        <f t="shared" si="655"/>
        <v>0</v>
      </c>
      <c r="CG521" s="1">
        <f t="shared" si="655"/>
        <v>0</v>
      </c>
      <c r="CH521" s="1">
        <f t="shared" si="655"/>
        <v>0</v>
      </c>
      <c r="CI521" s="1">
        <f t="shared" si="655"/>
        <v>0</v>
      </c>
      <c r="CJ521" s="1">
        <f t="shared" si="655"/>
        <v>0</v>
      </c>
      <c r="CK521" s="1">
        <f t="shared" si="655"/>
        <v>0</v>
      </c>
      <c r="CL521" s="1">
        <f t="shared" si="655"/>
        <v>0</v>
      </c>
      <c r="CM521" s="1">
        <f t="shared" si="655"/>
        <v>0</v>
      </c>
      <c r="CN521" s="1">
        <f t="shared" si="655"/>
        <v>0</v>
      </c>
      <c r="CO521" s="1">
        <f t="shared" si="655"/>
        <v>1</v>
      </c>
      <c r="CP521" s="1">
        <f t="shared" si="656"/>
        <v>0</v>
      </c>
      <c r="CQ521" s="1">
        <f t="shared" si="656"/>
        <v>0</v>
      </c>
      <c r="CR521" s="1">
        <f t="shared" si="656"/>
        <v>0</v>
      </c>
      <c r="CS521" s="1">
        <f t="shared" si="656"/>
        <v>0</v>
      </c>
      <c r="CT521" s="1">
        <f t="shared" si="656"/>
        <v>0</v>
      </c>
      <c r="CU521" s="1">
        <f t="shared" si="656"/>
        <v>1</v>
      </c>
      <c r="CV521" s="1">
        <f t="shared" si="656"/>
        <v>0</v>
      </c>
      <c r="CW521" s="1">
        <f t="shared" si="656"/>
        <v>0</v>
      </c>
      <c r="CX521" s="1">
        <f t="shared" si="656"/>
        <v>0</v>
      </c>
      <c r="CY521" s="1">
        <f t="shared" si="656"/>
        <v>0</v>
      </c>
      <c r="CZ521" s="1">
        <f t="shared" si="657"/>
        <v>0</v>
      </c>
      <c r="DA521" s="1">
        <f t="shared" si="657"/>
        <v>1</v>
      </c>
      <c r="DB521" s="1">
        <f t="shared" si="657"/>
        <v>0</v>
      </c>
      <c r="DC521" s="1">
        <f t="shared" si="657"/>
        <v>0</v>
      </c>
      <c r="DD521" s="1">
        <f t="shared" si="657"/>
        <v>0</v>
      </c>
      <c r="DE521" s="1">
        <f t="shared" si="657"/>
        <v>0</v>
      </c>
      <c r="DF521" s="1">
        <f t="shared" si="657"/>
        <v>0</v>
      </c>
      <c r="DG521" s="1">
        <f t="shared" si="657"/>
        <v>0</v>
      </c>
      <c r="DH521" s="1">
        <f t="shared" si="657"/>
        <v>0</v>
      </c>
      <c r="DI521" s="1">
        <f t="shared" si="657"/>
        <v>0</v>
      </c>
      <c r="DJ521" s="1">
        <f t="shared" si="658"/>
        <v>0</v>
      </c>
      <c r="DK521" s="1">
        <f t="shared" si="658"/>
        <v>0</v>
      </c>
      <c r="DL521" s="1">
        <f t="shared" si="658"/>
        <v>0</v>
      </c>
      <c r="DM521" s="1">
        <f t="shared" si="658"/>
        <v>0</v>
      </c>
      <c r="DN521" s="1">
        <f t="shared" si="658"/>
        <v>0</v>
      </c>
      <c r="DO521" s="1">
        <f t="shared" si="658"/>
        <v>0</v>
      </c>
      <c r="DP521" s="25"/>
      <c r="DS521" s="26"/>
      <c r="DT521" s="26"/>
      <c r="DU521" s="142"/>
      <c r="DV521" s="26"/>
      <c r="DW521" s="48">
        <v>508</v>
      </c>
      <c r="DX521" s="26" t="str">
        <f>IFERROR(INDEX(AT$11:AT$2000,_xlfn.AGGREGATE(15,6,(ROW(AT$11:AT$2000)-ROW(AT$11)+1)/($AU$11:$AU$2000=$DY$8),ROWS(DX$11:DX521))),"")</f>
        <v/>
      </c>
      <c r="DY521" s="4" t="str">
        <f>IFERROR(INDEX(AU$11:AU$2000,_xlfn.AGGREGATE(15,6,(ROW(AU$11:AU$2000)-ROW(AU$11)+1)/($AU$11:$AU$2000=$DY$8),ROWS(DY$11:DY521))),"")</f>
        <v/>
      </c>
      <c r="DZ521" s="26" t="str">
        <f>IFERROR(INDEX(AV$11:AV$2000,_xlfn.AGGREGATE(15,6,(ROW(AV$11:AV$2000)-ROW(AV$11)+1)/($AU$11:$AU$2000=$DY$8),ROWS(DZ$11:DZ521))),"")</f>
        <v/>
      </c>
      <c r="EA521" s="26" t="str">
        <f>IFERROR(INDEX(AW$11:AW$2000,_xlfn.AGGREGATE(15,6,(ROW(AW$11:AW$2000)-ROW(AW$11)+1)/($AU$11:$AU$2000=$DY$8),ROWS(EA$11:EA521))),"")</f>
        <v/>
      </c>
      <c r="EB521" s="26" t="str">
        <f>IFERROR(INDEX(AX$11:AX$2000,_xlfn.AGGREGATE(15,6,(ROW(AX$11:AX$2000)-ROW(AX$11)+1)/($AU$11:$AU$2000=$DY$8),ROWS(EB$11:EB521))),"")</f>
        <v/>
      </c>
      <c r="EC521" s="26" t="str">
        <f>IFERROR(INDEX(AY$11:AY$2000,_xlfn.AGGREGATE(15,6,(ROW(AY$11:AY$2000)-ROW(AY$11)+1)/($AU$11:$AU$2000=$DY$8),ROWS(EC$11:EC521))),"")</f>
        <v/>
      </c>
      <c r="ED521" s="26" t="str">
        <f>IFERROR(INDEX(AZ$11:AZ$2000,_xlfn.AGGREGATE(15,6,(ROW(AZ$11:AZ$2000)-ROW(AZ$11)+1)/($AU$11:$AU$2000=$DY$8),ROWS(ED$11:ED521))),"")</f>
        <v/>
      </c>
      <c r="EE521" s="26" t="str">
        <f>IFERROR(INDEX(BA$11:BA$2000,_xlfn.AGGREGATE(15,6,(ROW(BA$11:BA$2000)-ROW(BA$11)+1)/($AU$11:$AU$2000=$DY$8),ROWS(EE$11:EE521))),"")</f>
        <v/>
      </c>
      <c r="EF521" s="26" t="str">
        <f>IFERROR(INDEX(BB$11:BB$2000,_xlfn.AGGREGATE(15,6,(ROW(BB$11:BB$2000)-ROW(BB$11)+1)/($AU$11:$AU$2000=$DY$8),ROWS(EF$11:EF521))),"")</f>
        <v/>
      </c>
      <c r="EG521" s="26" t="str">
        <f>IFERROR(INDEX(BC$11:BC$2000,_xlfn.AGGREGATE(15,6,(ROW(BC$11:BC$2000)-ROW(BC$11)+1)/($AU$11:$AU$2000=$DY$8),ROWS(EG$11:EG521))),"")</f>
        <v/>
      </c>
      <c r="EH521" s="26" t="str">
        <f>IFERROR(INDEX(BD$11:BD$2000,_xlfn.AGGREGATE(15,6,(ROW(BD$11:BD$2000)-ROW(BD$11)+1)/($AU$11:$AU$2000=$DY$8),ROWS(EH$11:EH521))),"")</f>
        <v/>
      </c>
      <c r="EI521" s="26" t="str">
        <f>IFERROR(INDEX(BE$11:BE$2000,_xlfn.AGGREGATE(15,6,(ROW(BE$11:BE$2000)-ROW(BE$11)+1)/($AU$11:$AU$2000=$DY$8),ROWS(EI$11:EI521))),"")</f>
        <v/>
      </c>
      <c r="EJ521" s="26" t="str">
        <f>IFERROR(INDEX(BF$11:BF$2000,_xlfn.AGGREGATE(15,6,(ROW(BF$11:BF$2000)-ROW(BF$11)+1)/($AU$11:$AU$2000=$DY$8),ROWS(EJ$11:EJ521))),"")</f>
        <v/>
      </c>
      <c r="EK521" s="26" t="str">
        <f>IFERROR(INDEX(BG$11:BG$2000,_xlfn.AGGREGATE(15,6,(ROW(BG$11:BG$2000)-ROW(BG$11)+1)/($AU$11:$AU$2000=$DY$8),ROWS(EK$11:EK521))),"")</f>
        <v/>
      </c>
      <c r="EL521" s="26" t="str">
        <f>IFERROR(INDEX(BH$11:BH$2000,_xlfn.AGGREGATE(15,6,(ROW(BH$11:BH$2000)-ROW(BH$11)+1)/($AU$11:$AU$2000=$DY$8),ROWS(EL$11:EL521))),"")</f>
        <v/>
      </c>
      <c r="EM521" s="26" t="str">
        <f>IFERROR(INDEX(BI$11:BI$2000,_xlfn.AGGREGATE(15,6,(ROW(BI$11:BI$2000)-ROW(BI$11)+1)/($AU$11:$AU$2000=$DY$8),ROWS(EM$11:EM521))),"")</f>
        <v/>
      </c>
      <c r="EN521" s="26" t="str">
        <f>IFERROR(INDEX(BJ$11:BJ$2000,_xlfn.AGGREGATE(15,6,(ROW(BJ$11:BJ$2000)-ROW(BJ$11)+1)/($AU$11:$AU$2000=$DY$8),ROWS(EN$11:EN521))),"")</f>
        <v/>
      </c>
      <c r="EO521" s="26" t="str">
        <f>IFERROR(INDEX(BK$11:BK$2000,_xlfn.AGGREGATE(15,6,(ROW(BK$11:BK$2000)-ROW(BK$11)+1)/($AU$11:$AU$2000=$DY$8),ROWS(EO$11:EO521))),"")</f>
        <v/>
      </c>
      <c r="EP521" s="26" t="str">
        <f>IFERROR(INDEX(BL$11:BL$2000,_xlfn.AGGREGATE(15,6,(ROW(BL$11:BL$2000)-ROW(BL$11)+1)/($AU$11:$AU$2000=$DY$8),ROWS(EP$11:EP521))),"")</f>
        <v/>
      </c>
      <c r="EQ521" s="26" t="str">
        <f>IFERROR(INDEX(BM$11:BM$2000,_xlfn.AGGREGATE(15,6,(ROW(BM$11:BM$2000)-ROW(BM$11)+1)/($AU$11:$AU$2000=$DY$8),ROWS(EQ$11:EQ521))),"")</f>
        <v/>
      </c>
      <c r="ER521" s="26" t="str">
        <f>IFERROR(INDEX(BN$11:BN$2000,_xlfn.AGGREGATE(15,6,(ROW(BN$11:BN$2000)-ROW(BN$11)+1)/($AU$11:$AU$2000=$DY$8),ROWS(ER$11:ER521))),"")</f>
        <v/>
      </c>
      <c r="ES521" s="26" t="str">
        <f>IFERROR(INDEX(BO$11:BO$2000,_xlfn.AGGREGATE(15,6,(ROW(BO$11:BO$2000)-ROW(BO$11)+1)/($AU$11:$AU$2000=$DY$8),ROWS(ES$11:ES521))),"")</f>
        <v/>
      </c>
      <c r="ET521" s="63" t="str">
        <f>IFERROR(INDEX(BP$11:BP$2000,_xlfn.AGGREGATE(15,6,(ROW(BP$11:BP$2000)-ROW(BP$11)+1)/($AU$11:$AU$2000=$DY$8),ROWS(ET$11:ET521))),"")</f>
        <v/>
      </c>
      <c r="EU521" s="25"/>
    </row>
    <row r="522" spans="14:151" x14ac:dyDescent="0.3">
      <c r="N522" s="2"/>
      <c r="O522" s="25"/>
      <c r="P522" s="25"/>
      <c r="Q522" s="25"/>
      <c r="R522" s="25"/>
      <c r="S522" s="25"/>
      <c r="T522" s="25"/>
      <c r="U522" s="25"/>
      <c r="V522" s="2"/>
      <c r="W522" s="2"/>
      <c r="X522" s="2"/>
      <c r="Y522" s="25"/>
      <c r="Z522" s="25"/>
      <c r="AA522" s="25"/>
      <c r="AB522" s="2"/>
      <c r="AC522" s="25"/>
      <c r="AD522" s="25"/>
      <c r="AE522" s="25"/>
      <c r="AF522" s="25"/>
      <c r="AG522" s="25"/>
      <c r="AH522" s="25"/>
      <c r="AI522" s="25"/>
      <c r="AJ522" s="25"/>
      <c r="AK522" s="25"/>
      <c r="AL522" s="25"/>
      <c r="AM522" s="25"/>
      <c r="AN522" s="25"/>
      <c r="AO522" s="25"/>
      <c r="AP522" s="25"/>
      <c r="AQ522" s="25"/>
      <c r="AR522" s="142"/>
      <c r="AS522">
        <v>29</v>
      </c>
      <c r="AT522" s="25" t="s">
        <v>122</v>
      </c>
      <c r="AU522" s="4" t="str">
        <f t="shared" si="620"/>
        <v>FAIL</v>
      </c>
      <c r="AV522" s="25">
        <v>3</v>
      </c>
      <c r="AW522" s="25">
        <v>2</v>
      </c>
      <c r="AX522" s="26">
        <v>2</v>
      </c>
      <c r="AY522" s="26">
        <v>2</v>
      </c>
      <c r="AZ522" s="26">
        <v>2</v>
      </c>
      <c r="BA522" s="26">
        <v>2</v>
      </c>
      <c r="BB522" s="26">
        <v>2</v>
      </c>
      <c r="BC522" s="26">
        <v>2</v>
      </c>
      <c r="BD522" s="25">
        <f t="shared" si="621"/>
        <v>217</v>
      </c>
      <c r="BE522" s="26">
        <f t="shared" si="637"/>
        <v>243</v>
      </c>
      <c r="BF522" s="25">
        <f t="shared" si="621"/>
        <v>275</v>
      </c>
      <c r="BG522" s="30">
        <f t="shared" si="638"/>
        <v>16</v>
      </c>
      <c r="BH522" s="25"/>
      <c r="BI522" s="138">
        <f t="shared" si="639"/>
        <v>275</v>
      </c>
      <c r="BJ522" s="138">
        <f t="shared" si="640"/>
        <v>518</v>
      </c>
      <c r="BK522" s="138">
        <f t="shared" si="641"/>
        <v>761</v>
      </c>
      <c r="BL522" s="138">
        <f t="shared" si="642"/>
        <v>1004</v>
      </c>
      <c r="BM522" s="138">
        <f t="shared" si="643"/>
        <v>1247</v>
      </c>
      <c r="BN522" s="138">
        <f t="shared" si="644"/>
        <v>1490</v>
      </c>
      <c r="BO522" s="138">
        <f t="shared" si="645"/>
        <v>1733</v>
      </c>
      <c r="BP522" s="138">
        <f t="shared" si="646"/>
        <v>0</v>
      </c>
      <c r="BQ522" s="25"/>
      <c r="BR522" s="26" t="str">
        <f t="shared" si="647"/>
        <v>yes2</v>
      </c>
      <c r="BS522" s="26" t="str">
        <f t="shared" si="648"/>
        <v>Int</v>
      </c>
      <c r="BT522" s="25"/>
      <c r="BU522" s="25"/>
      <c r="BV522" s="1">
        <f t="shared" si="654"/>
        <v>0</v>
      </c>
      <c r="BW522" s="1">
        <f t="shared" si="654"/>
        <v>0</v>
      </c>
      <c r="BX522" s="1">
        <f t="shared" si="654"/>
        <v>0</v>
      </c>
      <c r="BY522" s="1">
        <f t="shared" si="654"/>
        <v>0</v>
      </c>
      <c r="BZ522" s="1">
        <f t="shared" si="654"/>
        <v>0</v>
      </c>
      <c r="CA522" s="1">
        <f t="shared" si="654"/>
        <v>0</v>
      </c>
      <c r="CB522" s="1">
        <f t="shared" si="654"/>
        <v>0</v>
      </c>
      <c r="CC522" s="1">
        <f t="shared" si="654"/>
        <v>0</v>
      </c>
      <c r="CD522" s="1">
        <f t="shared" si="654"/>
        <v>0</v>
      </c>
      <c r="CE522" s="1">
        <f t="shared" si="654"/>
        <v>0</v>
      </c>
      <c r="CF522" s="1">
        <f t="shared" si="655"/>
        <v>0</v>
      </c>
      <c r="CG522" s="1">
        <f t="shared" si="655"/>
        <v>0</v>
      </c>
      <c r="CH522" s="1">
        <f t="shared" si="655"/>
        <v>0</v>
      </c>
      <c r="CI522" s="1">
        <f t="shared" si="655"/>
        <v>0</v>
      </c>
      <c r="CJ522" s="1">
        <f t="shared" si="655"/>
        <v>0</v>
      </c>
      <c r="CK522" s="1">
        <f t="shared" si="655"/>
        <v>0</v>
      </c>
      <c r="CL522" s="1">
        <f t="shared" si="655"/>
        <v>0</v>
      </c>
      <c r="CM522" s="1">
        <f t="shared" si="655"/>
        <v>0</v>
      </c>
      <c r="CN522" s="1">
        <f t="shared" si="655"/>
        <v>0</v>
      </c>
      <c r="CO522" s="1">
        <f t="shared" si="655"/>
        <v>1</v>
      </c>
      <c r="CP522" s="1">
        <f t="shared" si="656"/>
        <v>0</v>
      </c>
      <c r="CQ522" s="1">
        <f t="shared" si="656"/>
        <v>0</v>
      </c>
      <c r="CR522" s="1">
        <f t="shared" si="656"/>
        <v>0</v>
      </c>
      <c r="CS522" s="1">
        <f t="shared" si="656"/>
        <v>0</v>
      </c>
      <c r="CT522" s="1">
        <f t="shared" si="656"/>
        <v>0</v>
      </c>
      <c r="CU522" s="1">
        <f t="shared" si="656"/>
        <v>1</v>
      </c>
      <c r="CV522" s="1">
        <f t="shared" si="656"/>
        <v>0</v>
      </c>
      <c r="CW522" s="1">
        <f t="shared" si="656"/>
        <v>0</v>
      </c>
      <c r="CX522" s="1">
        <f t="shared" si="656"/>
        <v>0</v>
      </c>
      <c r="CY522" s="1">
        <f t="shared" si="656"/>
        <v>0</v>
      </c>
      <c r="CZ522" s="1">
        <f t="shared" si="657"/>
        <v>0</v>
      </c>
      <c r="DA522" s="1">
        <f t="shared" si="657"/>
        <v>1</v>
      </c>
      <c r="DB522" s="1">
        <f t="shared" si="657"/>
        <v>0</v>
      </c>
      <c r="DC522" s="1">
        <f t="shared" si="657"/>
        <v>0</v>
      </c>
      <c r="DD522" s="1">
        <f t="shared" si="657"/>
        <v>0</v>
      </c>
      <c r="DE522" s="1">
        <f t="shared" si="657"/>
        <v>0</v>
      </c>
      <c r="DF522" s="1">
        <f t="shared" si="657"/>
        <v>0</v>
      </c>
      <c r="DG522" s="1">
        <f t="shared" si="657"/>
        <v>0</v>
      </c>
      <c r="DH522" s="1">
        <f t="shared" si="657"/>
        <v>0</v>
      </c>
      <c r="DI522" s="1">
        <f t="shared" si="657"/>
        <v>0</v>
      </c>
      <c r="DJ522" s="1">
        <f t="shared" si="658"/>
        <v>0</v>
      </c>
      <c r="DK522" s="1">
        <f t="shared" si="658"/>
        <v>0</v>
      </c>
      <c r="DL522" s="1">
        <f t="shared" si="658"/>
        <v>0</v>
      </c>
      <c r="DM522" s="1">
        <f t="shared" si="658"/>
        <v>0</v>
      </c>
      <c r="DN522" s="1">
        <f t="shared" si="658"/>
        <v>0</v>
      </c>
      <c r="DO522" s="1">
        <f t="shared" si="658"/>
        <v>0</v>
      </c>
      <c r="DP522" s="25"/>
      <c r="DS522" s="26"/>
      <c r="DT522" s="26"/>
      <c r="DU522" s="142"/>
      <c r="DV522" s="26"/>
      <c r="DW522" s="48">
        <v>509</v>
      </c>
      <c r="DX522" s="26" t="str">
        <f>IFERROR(INDEX(AT$11:AT$2000,_xlfn.AGGREGATE(15,6,(ROW(AT$11:AT$2000)-ROW(AT$11)+1)/($AU$11:$AU$2000=$DY$8),ROWS(DX$11:DX522))),"")</f>
        <v/>
      </c>
      <c r="DY522" s="4" t="str">
        <f>IFERROR(INDEX(AU$11:AU$2000,_xlfn.AGGREGATE(15,6,(ROW(AU$11:AU$2000)-ROW(AU$11)+1)/($AU$11:$AU$2000=$DY$8),ROWS(DY$11:DY522))),"")</f>
        <v/>
      </c>
      <c r="DZ522" s="26" t="str">
        <f>IFERROR(INDEX(AV$11:AV$2000,_xlfn.AGGREGATE(15,6,(ROW(AV$11:AV$2000)-ROW(AV$11)+1)/($AU$11:$AU$2000=$DY$8),ROWS(DZ$11:DZ522))),"")</f>
        <v/>
      </c>
      <c r="EA522" s="26" t="str">
        <f>IFERROR(INDEX(AW$11:AW$2000,_xlfn.AGGREGATE(15,6,(ROW(AW$11:AW$2000)-ROW(AW$11)+1)/($AU$11:$AU$2000=$DY$8),ROWS(EA$11:EA522))),"")</f>
        <v/>
      </c>
      <c r="EB522" s="26" t="str">
        <f>IFERROR(INDEX(AX$11:AX$2000,_xlfn.AGGREGATE(15,6,(ROW(AX$11:AX$2000)-ROW(AX$11)+1)/($AU$11:$AU$2000=$DY$8),ROWS(EB$11:EB522))),"")</f>
        <v/>
      </c>
      <c r="EC522" s="26" t="str">
        <f>IFERROR(INDEX(AY$11:AY$2000,_xlfn.AGGREGATE(15,6,(ROW(AY$11:AY$2000)-ROW(AY$11)+1)/($AU$11:$AU$2000=$DY$8),ROWS(EC$11:EC522))),"")</f>
        <v/>
      </c>
      <c r="ED522" s="26" t="str">
        <f>IFERROR(INDEX(AZ$11:AZ$2000,_xlfn.AGGREGATE(15,6,(ROW(AZ$11:AZ$2000)-ROW(AZ$11)+1)/($AU$11:$AU$2000=$DY$8),ROWS(ED$11:ED522))),"")</f>
        <v/>
      </c>
      <c r="EE522" s="26" t="str">
        <f>IFERROR(INDEX(BA$11:BA$2000,_xlfn.AGGREGATE(15,6,(ROW(BA$11:BA$2000)-ROW(BA$11)+1)/($AU$11:$AU$2000=$DY$8),ROWS(EE$11:EE522))),"")</f>
        <v/>
      </c>
      <c r="EF522" s="26" t="str">
        <f>IFERROR(INDEX(BB$11:BB$2000,_xlfn.AGGREGATE(15,6,(ROW(BB$11:BB$2000)-ROW(BB$11)+1)/($AU$11:$AU$2000=$DY$8),ROWS(EF$11:EF522))),"")</f>
        <v/>
      </c>
      <c r="EG522" s="26" t="str">
        <f>IFERROR(INDEX(BC$11:BC$2000,_xlfn.AGGREGATE(15,6,(ROW(BC$11:BC$2000)-ROW(BC$11)+1)/($AU$11:$AU$2000=$DY$8),ROWS(EG$11:EG522))),"")</f>
        <v/>
      </c>
      <c r="EH522" s="26" t="str">
        <f>IFERROR(INDEX(BD$11:BD$2000,_xlfn.AGGREGATE(15,6,(ROW(BD$11:BD$2000)-ROW(BD$11)+1)/($AU$11:$AU$2000=$DY$8),ROWS(EH$11:EH522))),"")</f>
        <v/>
      </c>
      <c r="EI522" s="26" t="str">
        <f>IFERROR(INDEX(BE$11:BE$2000,_xlfn.AGGREGATE(15,6,(ROW(BE$11:BE$2000)-ROW(BE$11)+1)/($AU$11:$AU$2000=$DY$8),ROWS(EI$11:EI522))),"")</f>
        <v/>
      </c>
      <c r="EJ522" s="26" t="str">
        <f>IFERROR(INDEX(BF$11:BF$2000,_xlfn.AGGREGATE(15,6,(ROW(BF$11:BF$2000)-ROW(BF$11)+1)/($AU$11:$AU$2000=$DY$8),ROWS(EJ$11:EJ522))),"")</f>
        <v/>
      </c>
      <c r="EK522" s="26" t="str">
        <f>IFERROR(INDEX(BG$11:BG$2000,_xlfn.AGGREGATE(15,6,(ROW(BG$11:BG$2000)-ROW(BG$11)+1)/($AU$11:$AU$2000=$DY$8),ROWS(EK$11:EK522))),"")</f>
        <v/>
      </c>
      <c r="EL522" s="26" t="str">
        <f>IFERROR(INDEX(BH$11:BH$2000,_xlfn.AGGREGATE(15,6,(ROW(BH$11:BH$2000)-ROW(BH$11)+1)/($AU$11:$AU$2000=$DY$8),ROWS(EL$11:EL522))),"")</f>
        <v/>
      </c>
      <c r="EM522" s="26" t="str">
        <f>IFERROR(INDEX(BI$11:BI$2000,_xlfn.AGGREGATE(15,6,(ROW(BI$11:BI$2000)-ROW(BI$11)+1)/($AU$11:$AU$2000=$DY$8),ROWS(EM$11:EM522))),"")</f>
        <v/>
      </c>
      <c r="EN522" s="26" t="str">
        <f>IFERROR(INDEX(BJ$11:BJ$2000,_xlfn.AGGREGATE(15,6,(ROW(BJ$11:BJ$2000)-ROW(BJ$11)+1)/($AU$11:$AU$2000=$DY$8),ROWS(EN$11:EN522))),"")</f>
        <v/>
      </c>
      <c r="EO522" s="26" t="str">
        <f>IFERROR(INDEX(BK$11:BK$2000,_xlfn.AGGREGATE(15,6,(ROW(BK$11:BK$2000)-ROW(BK$11)+1)/($AU$11:$AU$2000=$DY$8),ROWS(EO$11:EO522))),"")</f>
        <v/>
      </c>
      <c r="EP522" s="26" t="str">
        <f>IFERROR(INDEX(BL$11:BL$2000,_xlfn.AGGREGATE(15,6,(ROW(BL$11:BL$2000)-ROW(BL$11)+1)/($AU$11:$AU$2000=$DY$8),ROWS(EP$11:EP522))),"")</f>
        <v/>
      </c>
      <c r="EQ522" s="26" t="str">
        <f>IFERROR(INDEX(BM$11:BM$2000,_xlfn.AGGREGATE(15,6,(ROW(BM$11:BM$2000)-ROW(BM$11)+1)/($AU$11:$AU$2000=$DY$8),ROWS(EQ$11:EQ522))),"")</f>
        <v/>
      </c>
      <c r="ER522" s="26" t="str">
        <f>IFERROR(INDEX(BN$11:BN$2000,_xlfn.AGGREGATE(15,6,(ROW(BN$11:BN$2000)-ROW(BN$11)+1)/($AU$11:$AU$2000=$DY$8),ROWS(ER$11:ER522))),"")</f>
        <v/>
      </c>
      <c r="ES522" s="26" t="str">
        <f>IFERROR(INDEX(BO$11:BO$2000,_xlfn.AGGREGATE(15,6,(ROW(BO$11:BO$2000)-ROW(BO$11)+1)/($AU$11:$AU$2000=$DY$8),ROWS(ES$11:ES522))),"")</f>
        <v/>
      </c>
      <c r="ET522" s="63" t="str">
        <f>IFERROR(INDEX(BP$11:BP$2000,_xlfn.AGGREGATE(15,6,(ROW(BP$11:BP$2000)-ROW(BP$11)+1)/($AU$11:$AU$2000=$DY$8),ROWS(ET$11:ET522))),"")</f>
        <v/>
      </c>
      <c r="EU522" s="25"/>
    </row>
    <row r="523" spans="14:151" x14ac:dyDescent="0.3">
      <c r="N523" s="2"/>
      <c r="O523" s="25"/>
      <c r="P523" s="25"/>
      <c r="Q523" s="25"/>
      <c r="R523" s="25"/>
      <c r="S523" s="25"/>
      <c r="T523" s="25"/>
      <c r="U523" s="25"/>
      <c r="V523" s="2"/>
      <c r="W523" s="2"/>
      <c r="X523" s="2"/>
      <c r="Y523" s="25"/>
      <c r="Z523" s="25"/>
      <c r="AA523" s="25"/>
      <c r="AB523" s="2"/>
      <c r="AC523" s="25"/>
      <c r="AD523" s="25"/>
      <c r="AE523" s="25"/>
      <c r="AF523" s="25"/>
      <c r="AG523" s="25"/>
      <c r="AH523" s="25"/>
      <c r="AI523" s="25"/>
      <c r="AJ523" s="25"/>
      <c r="AK523" s="25"/>
      <c r="AL523" s="25"/>
      <c r="AM523" s="25"/>
      <c r="AN523" s="25"/>
      <c r="AO523" s="25"/>
      <c r="AP523" s="25"/>
      <c r="AQ523" s="25"/>
      <c r="AR523" s="142"/>
      <c r="AS523">
        <v>30</v>
      </c>
      <c r="AT523" s="25" t="s">
        <v>122</v>
      </c>
      <c r="AU523" s="64" t="str">
        <f t="shared" si="620"/>
        <v>FAIL</v>
      </c>
      <c r="AV523" s="29">
        <v>3</v>
      </c>
      <c r="AW523" s="29">
        <v>2</v>
      </c>
      <c r="AX523" s="33">
        <v>2</v>
      </c>
      <c r="AY523" s="33">
        <v>2</v>
      </c>
      <c r="AZ523" s="33">
        <v>2</v>
      </c>
      <c r="BA523" s="33">
        <v>2</v>
      </c>
      <c r="BB523" s="33">
        <v>2</v>
      </c>
      <c r="BC523" s="33">
        <v>2</v>
      </c>
      <c r="BD523" s="29">
        <f t="shared" si="621"/>
        <v>216</v>
      </c>
      <c r="BE523" s="33">
        <f t="shared" si="637"/>
        <v>243</v>
      </c>
      <c r="BF523" s="29">
        <f t="shared" si="621"/>
        <v>276</v>
      </c>
      <c r="BG523" s="231">
        <f t="shared" si="638"/>
        <v>16.5</v>
      </c>
      <c r="BH523" s="25"/>
      <c r="BI523" s="138">
        <f t="shared" si="639"/>
        <v>276</v>
      </c>
      <c r="BJ523" s="138">
        <f t="shared" si="640"/>
        <v>519</v>
      </c>
      <c r="BK523" s="138">
        <f t="shared" si="641"/>
        <v>762</v>
      </c>
      <c r="BL523" s="138">
        <f t="shared" si="642"/>
        <v>1005</v>
      </c>
      <c r="BM523" s="138">
        <f t="shared" si="643"/>
        <v>1248</v>
      </c>
      <c r="BN523" s="138">
        <f t="shared" si="644"/>
        <v>1491</v>
      </c>
      <c r="BO523" s="138">
        <f t="shared" si="645"/>
        <v>1734</v>
      </c>
      <c r="BP523" s="138">
        <f t="shared" si="646"/>
        <v>0</v>
      </c>
      <c r="BQ523" s="25"/>
      <c r="BR523" s="26" t="str">
        <f t="shared" si="647"/>
        <v>yes2</v>
      </c>
      <c r="BS523" s="26" t="str">
        <f t="shared" si="648"/>
        <v>Int</v>
      </c>
      <c r="BT523" s="25"/>
      <c r="BU523" s="25"/>
      <c r="BV523" s="1">
        <f t="shared" si="654"/>
        <v>0</v>
      </c>
      <c r="BW523" s="1">
        <f t="shared" si="654"/>
        <v>0</v>
      </c>
      <c r="BX523" s="1">
        <f t="shared" si="654"/>
        <v>0</v>
      </c>
      <c r="BY523" s="1">
        <f t="shared" si="654"/>
        <v>0</v>
      </c>
      <c r="BZ523" s="1">
        <f t="shared" si="654"/>
        <v>0</v>
      </c>
      <c r="CA523" s="1">
        <f t="shared" si="654"/>
        <v>0</v>
      </c>
      <c r="CB523" s="1">
        <f t="shared" si="654"/>
        <v>0</v>
      </c>
      <c r="CC523" s="1">
        <f t="shared" si="654"/>
        <v>0</v>
      </c>
      <c r="CD523" s="1">
        <f t="shared" si="654"/>
        <v>0</v>
      </c>
      <c r="CE523" s="1">
        <f t="shared" si="654"/>
        <v>0</v>
      </c>
      <c r="CF523" s="1">
        <f t="shared" si="655"/>
        <v>0</v>
      </c>
      <c r="CG523" s="1">
        <f t="shared" si="655"/>
        <v>0</v>
      </c>
      <c r="CH523" s="1">
        <f t="shared" si="655"/>
        <v>0</v>
      </c>
      <c r="CI523" s="1">
        <f t="shared" si="655"/>
        <v>0</v>
      </c>
      <c r="CJ523" s="1">
        <f t="shared" si="655"/>
        <v>0</v>
      </c>
      <c r="CK523" s="1">
        <f t="shared" si="655"/>
        <v>0</v>
      </c>
      <c r="CL523" s="1">
        <f t="shared" si="655"/>
        <v>0</v>
      </c>
      <c r="CM523" s="1">
        <f t="shared" si="655"/>
        <v>0</v>
      </c>
      <c r="CN523" s="1">
        <f t="shared" si="655"/>
        <v>0</v>
      </c>
      <c r="CO523" s="1">
        <f t="shared" si="655"/>
        <v>1</v>
      </c>
      <c r="CP523" s="1">
        <f t="shared" si="656"/>
        <v>0</v>
      </c>
      <c r="CQ523" s="1">
        <f t="shared" si="656"/>
        <v>0</v>
      </c>
      <c r="CR523" s="1">
        <f t="shared" si="656"/>
        <v>0</v>
      </c>
      <c r="CS523" s="1">
        <f t="shared" si="656"/>
        <v>0</v>
      </c>
      <c r="CT523" s="1">
        <f t="shared" si="656"/>
        <v>0</v>
      </c>
      <c r="CU523" s="1">
        <f t="shared" si="656"/>
        <v>1</v>
      </c>
      <c r="CV523" s="1">
        <f t="shared" si="656"/>
        <v>0</v>
      </c>
      <c r="CW523" s="1">
        <f t="shared" si="656"/>
        <v>0</v>
      </c>
      <c r="CX523" s="1">
        <f t="shared" si="656"/>
        <v>0</v>
      </c>
      <c r="CY523" s="1">
        <f t="shared" si="656"/>
        <v>0</v>
      </c>
      <c r="CZ523" s="1">
        <f t="shared" si="657"/>
        <v>0</v>
      </c>
      <c r="DA523" s="1">
        <f t="shared" si="657"/>
        <v>1</v>
      </c>
      <c r="DB523" s="1">
        <f t="shared" si="657"/>
        <v>0</v>
      </c>
      <c r="DC523" s="1">
        <f t="shared" si="657"/>
        <v>0</v>
      </c>
      <c r="DD523" s="1">
        <f t="shared" si="657"/>
        <v>0</v>
      </c>
      <c r="DE523" s="1">
        <f t="shared" si="657"/>
        <v>0</v>
      </c>
      <c r="DF523" s="1">
        <f t="shared" si="657"/>
        <v>0</v>
      </c>
      <c r="DG523" s="1">
        <f t="shared" si="657"/>
        <v>0</v>
      </c>
      <c r="DH523" s="1">
        <f t="shared" si="657"/>
        <v>0</v>
      </c>
      <c r="DI523" s="1">
        <f t="shared" si="657"/>
        <v>0</v>
      </c>
      <c r="DJ523" s="1">
        <f t="shared" si="658"/>
        <v>0</v>
      </c>
      <c r="DK523" s="1">
        <f t="shared" si="658"/>
        <v>0</v>
      </c>
      <c r="DL523" s="1">
        <f t="shared" si="658"/>
        <v>0</v>
      </c>
      <c r="DM523" s="1">
        <f t="shared" si="658"/>
        <v>0</v>
      </c>
      <c r="DN523" s="1">
        <f t="shared" si="658"/>
        <v>0</v>
      </c>
      <c r="DO523" s="1">
        <f t="shared" si="658"/>
        <v>0</v>
      </c>
      <c r="DP523" s="25"/>
      <c r="DS523" s="26"/>
      <c r="DT523" s="26"/>
      <c r="DU523" s="142"/>
      <c r="DV523" s="26"/>
      <c r="DW523" s="48">
        <v>510</v>
      </c>
      <c r="DX523" s="26" t="str">
        <f>IFERROR(INDEX(AT$11:AT$2000,_xlfn.AGGREGATE(15,6,(ROW(AT$11:AT$2000)-ROW(AT$11)+1)/($AU$11:$AU$2000=$DY$8),ROWS(DX$11:DX523))),"")</f>
        <v/>
      </c>
      <c r="DY523" s="4" t="str">
        <f>IFERROR(INDEX(AU$11:AU$2000,_xlfn.AGGREGATE(15,6,(ROW(AU$11:AU$2000)-ROW(AU$11)+1)/($AU$11:$AU$2000=$DY$8),ROWS(DY$11:DY523))),"")</f>
        <v/>
      </c>
      <c r="DZ523" s="26" t="str">
        <f>IFERROR(INDEX(AV$11:AV$2000,_xlfn.AGGREGATE(15,6,(ROW(AV$11:AV$2000)-ROW(AV$11)+1)/($AU$11:$AU$2000=$DY$8),ROWS(DZ$11:DZ523))),"")</f>
        <v/>
      </c>
      <c r="EA523" s="26" t="str">
        <f>IFERROR(INDEX(AW$11:AW$2000,_xlfn.AGGREGATE(15,6,(ROW(AW$11:AW$2000)-ROW(AW$11)+1)/($AU$11:$AU$2000=$DY$8),ROWS(EA$11:EA523))),"")</f>
        <v/>
      </c>
      <c r="EB523" s="26" t="str">
        <f>IFERROR(INDEX(AX$11:AX$2000,_xlfn.AGGREGATE(15,6,(ROW(AX$11:AX$2000)-ROW(AX$11)+1)/($AU$11:$AU$2000=$DY$8),ROWS(EB$11:EB523))),"")</f>
        <v/>
      </c>
      <c r="EC523" s="26" t="str">
        <f>IFERROR(INDEX(AY$11:AY$2000,_xlfn.AGGREGATE(15,6,(ROW(AY$11:AY$2000)-ROW(AY$11)+1)/($AU$11:$AU$2000=$DY$8),ROWS(EC$11:EC523))),"")</f>
        <v/>
      </c>
      <c r="ED523" s="26" t="str">
        <f>IFERROR(INDEX(AZ$11:AZ$2000,_xlfn.AGGREGATE(15,6,(ROW(AZ$11:AZ$2000)-ROW(AZ$11)+1)/($AU$11:$AU$2000=$DY$8),ROWS(ED$11:ED523))),"")</f>
        <v/>
      </c>
      <c r="EE523" s="26" t="str">
        <f>IFERROR(INDEX(BA$11:BA$2000,_xlfn.AGGREGATE(15,6,(ROW(BA$11:BA$2000)-ROW(BA$11)+1)/($AU$11:$AU$2000=$DY$8),ROWS(EE$11:EE523))),"")</f>
        <v/>
      </c>
      <c r="EF523" s="26" t="str">
        <f>IFERROR(INDEX(BB$11:BB$2000,_xlfn.AGGREGATE(15,6,(ROW(BB$11:BB$2000)-ROW(BB$11)+1)/($AU$11:$AU$2000=$DY$8),ROWS(EF$11:EF523))),"")</f>
        <v/>
      </c>
      <c r="EG523" s="26" t="str">
        <f>IFERROR(INDEX(BC$11:BC$2000,_xlfn.AGGREGATE(15,6,(ROW(BC$11:BC$2000)-ROW(BC$11)+1)/($AU$11:$AU$2000=$DY$8),ROWS(EG$11:EG523))),"")</f>
        <v/>
      </c>
      <c r="EH523" s="26" t="str">
        <f>IFERROR(INDEX(BD$11:BD$2000,_xlfn.AGGREGATE(15,6,(ROW(BD$11:BD$2000)-ROW(BD$11)+1)/($AU$11:$AU$2000=$DY$8),ROWS(EH$11:EH523))),"")</f>
        <v/>
      </c>
      <c r="EI523" s="26" t="str">
        <f>IFERROR(INDEX(BE$11:BE$2000,_xlfn.AGGREGATE(15,6,(ROW(BE$11:BE$2000)-ROW(BE$11)+1)/($AU$11:$AU$2000=$DY$8),ROWS(EI$11:EI523))),"")</f>
        <v/>
      </c>
      <c r="EJ523" s="26" t="str">
        <f>IFERROR(INDEX(BF$11:BF$2000,_xlfn.AGGREGATE(15,6,(ROW(BF$11:BF$2000)-ROW(BF$11)+1)/($AU$11:$AU$2000=$DY$8),ROWS(EJ$11:EJ523))),"")</f>
        <v/>
      </c>
      <c r="EK523" s="26" t="str">
        <f>IFERROR(INDEX(BG$11:BG$2000,_xlfn.AGGREGATE(15,6,(ROW(BG$11:BG$2000)-ROW(BG$11)+1)/($AU$11:$AU$2000=$DY$8),ROWS(EK$11:EK523))),"")</f>
        <v/>
      </c>
      <c r="EL523" s="26" t="str">
        <f>IFERROR(INDEX(BH$11:BH$2000,_xlfn.AGGREGATE(15,6,(ROW(BH$11:BH$2000)-ROW(BH$11)+1)/($AU$11:$AU$2000=$DY$8),ROWS(EL$11:EL523))),"")</f>
        <v/>
      </c>
      <c r="EM523" s="26" t="str">
        <f>IFERROR(INDEX(BI$11:BI$2000,_xlfn.AGGREGATE(15,6,(ROW(BI$11:BI$2000)-ROW(BI$11)+1)/($AU$11:$AU$2000=$DY$8),ROWS(EM$11:EM523))),"")</f>
        <v/>
      </c>
      <c r="EN523" s="26" t="str">
        <f>IFERROR(INDEX(BJ$11:BJ$2000,_xlfn.AGGREGATE(15,6,(ROW(BJ$11:BJ$2000)-ROW(BJ$11)+1)/($AU$11:$AU$2000=$DY$8),ROWS(EN$11:EN523))),"")</f>
        <v/>
      </c>
      <c r="EO523" s="26" t="str">
        <f>IFERROR(INDEX(BK$11:BK$2000,_xlfn.AGGREGATE(15,6,(ROW(BK$11:BK$2000)-ROW(BK$11)+1)/($AU$11:$AU$2000=$DY$8),ROWS(EO$11:EO523))),"")</f>
        <v/>
      </c>
      <c r="EP523" s="26" t="str">
        <f>IFERROR(INDEX(BL$11:BL$2000,_xlfn.AGGREGATE(15,6,(ROW(BL$11:BL$2000)-ROW(BL$11)+1)/($AU$11:$AU$2000=$DY$8),ROWS(EP$11:EP523))),"")</f>
        <v/>
      </c>
      <c r="EQ523" s="26" t="str">
        <f>IFERROR(INDEX(BM$11:BM$2000,_xlfn.AGGREGATE(15,6,(ROW(BM$11:BM$2000)-ROW(BM$11)+1)/($AU$11:$AU$2000=$DY$8),ROWS(EQ$11:EQ523))),"")</f>
        <v/>
      </c>
      <c r="ER523" s="26" t="str">
        <f>IFERROR(INDEX(BN$11:BN$2000,_xlfn.AGGREGATE(15,6,(ROW(BN$11:BN$2000)-ROW(BN$11)+1)/($AU$11:$AU$2000=$DY$8),ROWS(ER$11:ER523))),"")</f>
        <v/>
      </c>
      <c r="ES523" s="26" t="str">
        <f>IFERROR(INDEX(BO$11:BO$2000,_xlfn.AGGREGATE(15,6,(ROW(BO$11:BO$2000)-ROW(BO$11)+1)/($AU$11:$AU$2000=$DY$8),ROWS(ES$11:ES523))),"")</f>
        <v/>
      </c>
      <c r="ET523" s="63" t="str">
        <f>IFERROR(INDEX(BP$11:BP$2000,_xlfn.AGGREGATE(15,6,(ROW(BP$11:BP$2000)-ROW(BP$11)+1)/($AU$11:$AU$2000=$DY$8),ROWS(ET$11:ET523))),"")</f>
        <v/>
      </c>
      <c r="EU523" s="25"/>
    </row>
    <row r="524" spans="14:151" x14ac:dyDescent="0.3">
      <c r="N524" s="2"/>
      <c r="O524" s="25"/>
      <c r="P524" s="25"/>
      <c r="Q524" s="25"/>
      <c r="R524" s="25"/>
      <c r="S524" s="25"/>
      <c r="T524" s="25"/>
      <c r="U524" s="25"/>
      <c r="V524" s="2"/>
      <c r="W524" s="2"/>
      <c r="X524" s="2"/>
      <c r="Y524" s="25"/>
      <c r="Z524" s="25"/>
      <c r="AA524" s="25"/>
      <c r="AB524" s="2"/>
      <c r="AC524" s="25"/>
      <c r="AD524" s="25"/>
      <c r="AE524" s="25"/>
      <c r="AF524" s="25"/>
      <c r="AG524" s="25"/>
      <c r="AH524" s="25"/>
      <c r="AI524" s="25"/>
      <c r="AJ524" s="25"/>
      <c r="AK524" s="25"/>
      <c r="AL524" s="25"/>
      <c r="AM524" s="25"/>
      <c r="AN524" s="25"/>
      <c r="AO524" s="25"/>
      <c r="AP524" s="25"/>
      <c r="AQ524" s="25"/>
      <c r="AR524" s="142"/>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6"/>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S524" s="26"/>
      <c r="DT524" s="26"/>
      <c r="DU524" s="142"/>
      <c r="DV524" s="26"/>
      <c r="DW524" s="48">
        <v>511</v>
      </c>
      <c r="DX524" s="26" t="str">
        <f>IFERROR(INDEX(AT$11:AT$2000,_xlfn.AGGREGATE(15,6,(ROW(AT$11:AT$2000)-ROW(AT$11)+1)/($AU$11:$AU$2000=$DY$8),ROWS(DX$11:DX524))),"")</f>
        <v/>
      </c>
      <c r="DY524" s="4" t="str">
        <f>IFERROR(INDEX(AU$11:AU$2000,_xlfn.AGGREGATE(15,6,(ROW(AU$11:AU$2000)-ROW(AU$11)+1)/($AU$11:$AU$2000=$DY$8),ROWS(DY$11:DY524))),"")</f>
        <v/>
      </c>
      <c r="DZ524" s="26" t="str">
        <f>IFERROR(INDEX(AV$11:AV$2000,_xlfn.AGGREGATE(15,6,(ROW(AV$11:AV$2000)-ROW(AV$11)+1)/($AU$11:$AU$2000=$DY$8),ROWS(DZ$11:DZ524))),"")</f>
        <v/>
      </c>
      <c r="EA524" s="26" t="str">
        <f>IFERROR(INDEX(AW$11:AW$2000,_xlfn.AGGREGATE(15,6,(ROW(AW$11:AW$2000)-ROW(AW$11)+1)/($AU$11:$AU$2000=$DY$8),ROWS(EA$11:EA524))),"")</f>
        <v/>
      </c>
      <c r="EB524" s="26" t="str">
        <f>IFERROR(INDEX(AX$11:AX$2000,_xlfn.AGGREGATE(15,6,(ROW(AX$11:AX$2000)-ROW(AX$11)+1)/($AU$11:$AU$2000=$DY$8),ROWS(EB$11:EB524))),"")</f>
        <v/>
      </c>
      <c r="EC524" s="26" t="str">
        <f>IFERROR(INDEX(AY$11:AY$2000,_xlfn.AGGREGATE(15,6,(ROW(AY$11:AY$2000)-ROW(AY$11)+1)/($AU$11:$AU$2000=$DY$8),ROWS(EC$11:EC524))),"")</f>
        <v/>
      </c>
      <c r="ED524" s="26" t="str">
        <f>IFERROR(INDEX(AZ$11:AZ$2000,_xlfn.AGGREGATE(15,6,(ROW(AZ$11:AZ$2000)-ROW(AZ$11)+1)/($AU$11:$AU$2000=$DY$8),ROWS(ED$11:ED524))),"")</f>
        <v/>
      </c>
      <c r="EE524" s="26" t="str">
        <f>IFERROR(INDEX(BA$11:BA$2000,_xlfn.AGGREGATE(15,6,(ROW(BA$11:BA$2000)-ROW(BA$11)+1)/($AU$11:$AU$2000=$DY$8),ROWS(EE$11:EE524))),"")</f>
        <v/>
      </c>
      <c r="EF524" s="26" t="str">
        <f>IFERROR(INDEX(BB$11:BB$2000,_xlfn.AGGREGATE(15,6,(ROW(BB$11:BB$2000)-ROW(BB$11)+1)/($AU$11:$AU$2000=$DY$8),ROWS(EF$11:EF524))),"")</f>
        <v/>
      </c>
      <c r="EG524" s="26" t="str">
        <f>IFERROR(INDEX(BC$11:BC$2000,_xlfn.AGGREGATE(15,6,(ROW(BC$11:BC$2000)-ROW(BC$11)+1)/($AU$11:$AU$2000=$DY$8),ROWS(EG$11:EG524))),"")</f>
        <v/>
      </c>
      <c r="EH524" s="26" t="str">
        <f>IFERROR(INDEX(BD$11:BD$2000,_xlfn.AGGREGATE(15,6,(ROW(BD$11:BD$2000)-ROW(BD$11)+1)/($AU$11:$AU$2000=$DY$8),ROWS(EH$11:EH524))),"")</f>
        <v/>
      </c>
      <c r="EI524" s="26" t="str">
        <f>IFERROR(INDEX(BE$11:BE$2000,_xlfn.AGGREGATE(15,6,(ROW(BE$11:BE$2000)-ROW(BE$11)+1)/($AU$11:$AU$2000=$DY$8),ROWS(EI$11:EI524))),"")</f>
        <v/>
      </c>
      <c r="EJ524" s="26" t="str">
        <f>IFERROR(INDEX(BF$11:BF$2000,_xlfn.AGGREGATE(15,6,(ROW(BF$11:BF$2000)-ROW(BF$11)+1)/($AU$11:$AU$2000=$DY$8),ROWS(EJ$11:EJ524))),"")</f>
        <v/>
      </c>
      <c r="EK524" s="26" t="str">
        <f>IFERROR(INDEX(BG$11:BG$2000,_xlfn.AGGREGATE(15,6,(ROW(BG$11:BG$2000)-ROW(BG$11)+1)/($AU$11:$AU$2000=$DY$8),ROWS(EK$11:EK524))),"")</f>
        <v/>
      </c>
      <c r="EL524" s="26" t="str">
        <f>IFERROR(INDEX(BH$11:BH$2000,_xlfn.AGGREGATE(15,6,(ROW(BH$11:BH$2000)-ROW(BH$11)+1)/($AU$11:$AU$2000=$DY$8),ROWS(EL$11:EL524))),"")</f>
        <v/>
      </c>
      <c r="EM524" s="26" t="str">
        <f>IFERROR(INDEX(BI$11:BI$2000,_xlfn.AGGREGATE(15,6,(ROW(BI$11:BI$2000)-ROW(BI$11)+1)/($AU$11:$AU$2000=$DY$8),ROWS(EM$11:EM524))),"")</f>
        <v/>
      </c>
      <c r="EN524" s="26" t="str">
        <f>IFERROR(INDEX(BJ$11:BJ$2000,_xlfn.AGGREGATE(15,6,(ROW(BJ$11:BJ$2000)-ROW(BJ$11)+1)/($AU$11:$AU$2000=$DY$8),ROWS(EN$11:EN524))),"")</f>
        <v/>
      </c>
      <c r="EO524" s="26" t="str">
        <f>IFERROR(INDEX(BK$11:BK$2000,_xlfn.AGGREGATE(15,6,(ROW(BK$11:BK$2000)-ROW(BK$11)+1)/($AU$11:$AU$2000=$DY$8),ROWS(EO$11:EO524))),"")</f>
        <v/>
      </c>
      <c r="EP524" s="26" t="str">
        <f>IFERROR(INDEX(BL$11:BL$2000,_xlfn.AGGREGATE(15,6,(ROW(BL$11:BL$2000)-ROW(BL$11)+1)/($AU$11:$AU$2000=$DY$8),ROWS(EP$11:EP524))),"")</f>
        <v/>
      </c>
      <c r="EQ524" s="26" t="str">
        <f>IFERROR(INDEX(BM$11:BM$2000,_xlfn.AGGREGATE(15,6,(ROW(BM$11:BM$2000)-ROW(BM$11)+1)/($AU$11:$AU$2000=$DY$8),ROWS(EQ$11:EQ524))),"")</f>
        <v/>
      </c>
      <c r="ER524" s="26" t="str">
        <f>IFERROR(INDEX(BN$11:BN$2000,_xlfn.AGGREGATE(15,6,(ROW(BN$11:BN$2000)-ROW(BN$11)+1)/($AU$11:$AU$2000=$DY$8),ROWS(ER$11:ER524))),"")</f>
        <v/>
      </c>
      <c r="ES524" s="26" t="str">
        <f>IFERROR(INDEX(BO$11:BO$2000,_xlfn.AGGREGATE(15,6,(ROW(BO$11:BO$2000)-ROW(BO$11)+1)/($AU$11:$AU$2000=$DY$8),ROWS(ES$11:ES524))),"")</f>
        <v/>
      </c>
      <c r="ET524" s="63" t="str">
        <f>IFERROR(INDEX(BP$11:BP$2000,_xlfn.AGGREGATE(15,6,(ROW(BP$11:BP$2000)-ROW(BP$11)+1)/($AU$11:$AU$2000=$DY$8),ROWS(ET$11:ET524))),"")</f>
        <v/>
      </c>
      <c r="EU524" s="25"/>
    </row>
    <row r="525" spans="14:151" x14ac:dyDescent="0.3">
      <c r="N525" s="2"/>
      <c r="O525" s="25"/>
      <c r="P525" s="25"/>
      <c r="Q525" s="25"/>
      <c r="R525" s="25"/>
      <c r="S525" s="25"/>
      <c r="T525" s="25"/>
      <c r="U525" s="25"/>
      <c r="V525" s="2"/>
      <c r="W525" s="2"/>
      <c r="X525" s="2"/>
      <c r="Y525" s="25"/>
      <c r="Z525" s="25"/>
      <c r="AA525" s="25"/>
      <c r="AB525" s="2"/>
      <c r="AC525" s="25"/>
      <c r="AD525" s="25"/>
      <c r="AE525" s="25"/>
      <c r="AF525" s="25"/>
      <c r="AG525" s="25"/>
      <c r="AH525" s="25"/>
      <c r="AI525" s="25"/>
      <c r="AJ525" s="25"/>
      <c r="AK525" s="25"/>
      <c r="AL525" s="25"/>
      <c r="AM525" s="25"/>
      <c r="AN525" s="25"/>
      <c r="AO525" s="25"/>
      <c r="AP525" s="25"/>
      <c r="AQ525" s="25"/>
      <c r="AR525" s="142"/>
      <c r="AT525" s="25"/>
      <c r="AU525" s="322" t="s">
        <v>223</v>
      </c>
      <c r="AV525" s="322"/>
      <c r="AW525" s="322"/>
      <c r="AX525" s="322"/>
      <c r="AY525" s="322"/>
      <c r="AZ525" s="322"/>
      <c r="BA525" s="322"/>
      <c r="BB525" s="322"/>
      <c r="BC525" s="322"/>
      <c r="BD525" s="322"/>
      <c r="BE525" s="322"/>
      <c r="BF525" s="322"/>
      <c r="BG525" s="322"/>
      <c r="BH525" s="25"/>
      <c r="BI525" s="25"/>
      <c r="BJ525" s="25"/>
      <c r="BK525" s="25"/>
      <c r="BL525" s="25"/>
      <c r="BM525" s="25"/>
      <c r="BN525" s="25"/>
      <c r="BO525" s="25"/>
      <c r="BP525" s="25"/>
      <c r="BQ525" s="25"/>
      <c r="BR525" s="25"/>
      <c r="BS525" s="26"/>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S525" s="26"/>
      <c r="DT525" s="26"/>
      <c r="DU525" s="142"/>
      <c r="DV525" s="26"/>
      <c r="DW525" s="48">
        <v>512</v>
      </c>
      <c r="DX525" s="26" t="str">
        <f>IFERROR(INDEX(AT$11:AT$2000,_xlfn.AGGREGATE(15,6,(ROW(AT$11:AT$2000)-ROW(AT$11)+1)/($AU$11:$AU$2000=$DY$8),ROWS(DX$11:DX525))),"")</f>
        <v/>
      </c>
      <c r="DY525" s="4" t="str">
        <f>IFERROR(INDEX(AU$11:AU$2000,_xlfn.AGGREGATE(15,6,(ROW(AU$11:AU$2000)-ROW(AU$11)+1)/($AU$11:$AU$2000=$DY$8),ROWS(DY$11:DY525))),"")</f>
        <v/>
      </c>
      <c r="DZ525" s="26" t="str">
        <f>IFERROR(INDEX(AV$11:AV$2000,_xlfn.AGGREGATE(15,6,(ROW(AV$11:AV$2000)-ROW(AV$11)+1)/($AU$11:$AU$2000=$DY$8),ROWS(DZ$11:DZ525))),"")</f>
        <v/>
      </c>
      <c r="EA525" s="26" t="str">
        <f>IFERROR(INDEX(AW$11:AW$2000,_xlfn.AGGREGATE(15,6,(ROW(AW$11:AW$2000)-ROW(AW$11)+1)/($AU$11:$AU$2000=$DY$8),ROWS(EA$11:EA525))),"")</f>
        <v/>
      </c>
      <c r="EB525" s="26" t="str">
        <f>IFERROR(INDEX(AX$11:AX$2000,_xlfn.AGGREGATE(15,6,(ROW(AX$11:AX$2000)-ROW(AX$11)+1)/($AU$11:$AU$2000=$DY$8),ROWS(EB$11:EB525))),"")</f>
        <v/>
      </c>
      <c r="EC525" s="26" t="str">
        <f>IFERROR(INDEX(AY$11:AY$2000,_xlfn.AGGREGATE(15,6,(ROW(AY$11:AY$2000)-ROW(AY$11)+1)/($AU$11:$AU$2000=$DY$8),ROWS(EC$11:EC525))),"")</f>
        <v/>
      </c>
      <c r="ED525" s="26" t="str">
        <f>IFERROR(INDEX(AZ$11:AZ$2000,_xlfn.AGGREGATE(15,6,(ROW(AZ$11:AZ$2000)-ROW(AZ$11)+1)/($AU$11:$AU$2000=$DY$8),ROWS(ED$11:ED525))),"")</f>
        <v/>
      </c>
      <c r="EE525" s="26" t="str">
        <f>IFERROR(INDEX(BA$11:BA$2000,_xlfn.AGGREGATE(15,6,(ROW(BA$11:BA$2000)-ROW(BA$11)+1)/($AU$11:$AU$2000=$DY$8),ROWS(EE$11:EE525))),"")</f>
        <v/>
      </c>
      <c r="EF525" s="26" t="str">
        <f>IFERROR(INDEX(BB$11:BB$2000,_xlfn.AGGREGATE(15,6,(ROW(BB$11:BB$2000)-ROW(BB$11)+1)/($AU$11:$AU$2000=$DY$8),ROWS(EF$11:EF525))),"")</f>
        <v/>
      </c>
      <c r="EG525" s="26" t="str">
        <f>IFERROR(INDEX(BC$11:BC$2000,_xlfn.AGGREGATE(15,6,(ROW(BC$11:BC$2000)-ROW(BC$11)+1)/($AU$11:$AU$2000=$DY$8),ROWS(EG$11:EG525))),"")</f>
        <v/>
      </c>
      <c r="EH525" s="26" t="str">
        <f>IFERROR(INDEX(BD$11:BD$2000,_xlfn.AGGREGATE(15,6,(ROW(BD$11:BD$2000)-ROW(BD$11)+1)/($AU$11:$AU$2000=$DY$8),ROWS(EH$11:EH525))),"")</f>
        <v/>
      </c>
      <c r="EI525" s="26" t="str">
        <f>IFERROR(INDEX(BE$11:BE$2000,_xlfn.AGGREGATE(15,6,(ROW(BE$11:BE$2000)-ROW(BE$11)+1)/($AU$11:$AU$2000=$DY$8),ROWS(EI$11:EI525))),"")</f>
        <v/>
      </c>
      <c r="EJ525" s="26" t="str">
        <f>IFERROR(INDEX(BF$11:BF$2000,_xlfn.AGGREGATE(15,6,(ROW(BF$11:BF$2000)-ROW(BF$11)+1)/($AU$11:$AU$2000=$DY$8),ROWS(EJ$11:EJ525))),"")</f>
        <v/>
      </c>
      <c r="EK525" s="26" t="str">
        <f>IFERROR(INDEX(BG$11:BG$2000,_xlfn.AGGREGATE(15,6,(ROW(BG$11:BG$2000)-ROW(BG$11)+1)/($AU$11:$AU$2000=$DY$8),ROWS(EK$11:EK525))),"")</f>
        <v/>
      </c>
      <c r="EL525" s="26" t="str">
        <f>IFERROR(INDEX(BH$11:BH$2000,_xlfn.AGGREGATE(15,6,(ROW(BH$11:BH$2000)-ROW(BH$11)+1)/($AU$11:$AU$2000=$DY$8),ROWS(EL$11:EL525))),"")</f>
        <v/>
      </c>
      <c r="EM525" s="26" t="str">
        <f>IFERROR(INDEX(BI$11:BI$2000,_xlfn.AGGREGATE(15,6,(ROW(BI$11:BI$2000)-ROW(BI$11)+1)/($AU$11:$AU$2000=$DY$8),ROWS(EM$11:EM525))),"")</f>
        <v/>
      </c>
      <c r="EN525" s="26" t="str">
        <f>IFERROR(INDEX(BJ$11:BJ$2000,_xlfn.AGGREGATE(15,6,(ROW(BJ$11:BJ$2000)-ROW(BJ$11)+1)/($AU$11:$AU$2000=$DY$8),ROWS(EN$11:EN525))),"")</f>
        <v/>
      </c>
      <c r="EO525" s="26" t="str">
        <f>IFERROR(INDEX(BK$11:BK$2000,_xlfn.AGGREGATE(15,6,(ROW(BK$11:BK$2000)-ROW(BK$11)+1)/($AU$11:$AU$2000=$DY$8),ROWS(EO$11:EO525))),"")</f>
        <v/>
      </c>
      <c r="EP525" s="26" t="str">
        <f>IFERROR(INDEX(BL$11:BL$2000,_xlfn.AGGREGATE(15,6,(ROW(BL$11:BL$2000)-ROW(BL$11)+1)/($AU$11:$AU$2000=$DY$8),ROWS(EP$11:EP525))),"")</f>
        <v/>
      </c>
      <c r="EQ525" s="26" t="str">
        <f>IFERROR(INDEX(BM$11:BM$2000,_xlfn.AGGREGATE(15,6,(ROW(BM$11:BM$2000)-ROW(BM$11)+1)/($AU$11:$AU$2000=$DY$8),ROWS(EQ$11:EQ525))),"")</f>
        <v/>
      </c>
      <c r="ER525" s="26" t="str">
        <f>IFERROR(INDEX(BN$11:BN$2000,_xlfn.AGGREGATE(15,6,(ROW(BN$11:BN$2000)-ROW(BN$11)+1)/($AU$11:$AU$2000=$DY$8),ROWS(ER$11:ER525))),"")</f>
        <v/>
      </c>
      <c r="ES525" s="26" t="str">
        <f>IFERROR(INDEX(BO$11:BO$2000,_xlfn.AGGREGATE(15,6,(ROW(BO$11:BO$2000)-ROW(BO$11)+1)/($AU$11:$AU$2000=$DY$8),ROWS(ES$11:ES525))),"")</f>
        <v/>
      </c>
      <c r="ET525" s="63" t="str">
        <f>IFERROR(INDEX(BP$11:BP$2000,_xlfn.AGGREGATE(15,6,(ROW(BP$11:BP$2000)-ROW(BP$11)+1)/($AU$11:$AU$2000=$DY$8),ROWS(ET$11:ET525))),"")</f>
        <v/>
      </c>
      <c r="EU525" s="25"/>
    </row>
    <row r="526" spans="14:151" x14ac:dyDescent="0.3">
      <c r="N526" s="2"/>
      <c r="O526" s="25"/>
      <c r="P526" s="25"/>
      <c r="Q526" s="25"/>
      <c r="R526" s="25"/>
      <c r="S526" s="25"/>
      <c r="T526" s="25"/>
      <c r="U526" s="25"/>
      <c r="V526" s="2"/>
      <c r="W526" s="2"/>
      <c r="X526" s="2"/>
      <c r="Y526" s="25"/>
      <c r="Z526" s="25"/>
      <c r="AA526" s="25"/>
      <c r="AB526" s="2"/>
      <c r="AC526" s="25"/>
      <c r="AD526" s="25"/>
      <c r="AE526" s="25"/>
      <c r="AF526" s="25"/>
      <c r="AG526" s="25"/>
      <c r="AH526" s="25"/>
      <c r="AI526" s="25"/>
      <c r="AJ526" s="25"/>
      <c r="AK526" s="25"/>
      <c r="AL526" s="25"/>
      <c r="AM526" s="25"/>
      <c r="AN526" s="25"/>
      <c r="AO526" s="25"/>
      <c r="AP526" s="25"/>
      <c r="AQ526" s="25"/>
      <c r="AR526" s="142"/>
      <c r="AT526" s="25"/>
      <c r="AU526" s="27" t="s">
        <v>107</v>
      </c>
      <c r="AV526" s="32"/>
      <c r="AW526" s="32"/>
      <c r="AX526" s="32"/>
      <c r="AY526" s="32"/>
      <c r="AZ526" s="32"/>
      <c r="BA526" s="32"/>
      <c r="BB526" s="32"/>
      <c r="BC526" s="32"/>
      <c r="BD526" s="32">
        <v>1</v>
      </c>
      <c r="BE526" s="32">
        <v>2</v>
      </c>
      <c r="BF526" s="32">
        <v>3</v>
      </c>
      <c r="BG526" s="22" t="s">
        <v>242</v>
      </c>
      <c r="BH526" s="25"/>
      <c r="BI526" s="25"/>
      <c r="BJ526" s="25"/>
      <c r="BK526" s="25"/>
      <c r="BL526" s="25"/>
      <c r="BM526" s="25"/>
      <c r="BN526" s="25"/>
      <c r="BO526" s="25"/>
      <c r="BP526" s="25"/>
      <c r="BQ526" s="25"/>
      <c r="BR526" s="25"/>
      <c r="BS526" s="26"/>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S526" s="26"/>
      <c r="DT526" s="26"/>
      <c r="DU526" s="142"/>
      <c r="DV526" s="26"/>
      <c r="DW526" s="48">
        <v>513</v>
      </c>
      <c r="DX526" s="26" t="str">
        <f>IFERROR(INDEX(AT$11:AT$2000,_xlfn.AGGREGATE(15,6,(ROW(AT$11:AT$2000)-ROW(AT$11)+1)/($AU$11:$AU$2000=$DY$8),ROWS(DX$11:DX526))),"")</f>
        <v/>
      </c>
      <c r="DY526" s="4" t="str">
        <f>IFERROR(INDEX(AU$11:AU$2000,_xlfn.AGGREGATE(15,6,(ROW(AU$11:AU$2000)-ROW(AU$11)+1)/($AU$11:$AU$2000=$DY$8),ROWS(DY$11:DY526))),"")</f>
        <v/>
      </c>
      <c r="DZ526" s="26" t="str">
        <f>IFERROR(INDEX(AV$11:AV$2000,_xlfn.AGGREGATE(15,6,(ROW(AV$11:AV$2000)-ROW(AV$11)+1)/($AU$11:$AU$2000=$DY$8),ROWS(DZ$11:DZ526))),"")</f>
        <v/>
      </c>
      <c r="EA526" s="26" t="str">
        <f>IFERROR(INDEX(AW$11:AW$2000,_xlfn.AGGREGATE(15,6,(ROW(AW$11:AW$2000)-ROW(AW$11)+1)/($AU$11:$AU$2000=$DY$8),ROWS(EA$11:EA526))),"")</f>
        <v/>
      </c>
      <c r="EB526" s="26" t="str">
        <f>IFERROR(INDEX(AX$11:AX$2000,_xlfn.AGGREGATE(15,6,(ROW(AX$11:AX$2000)-ROW(AX$11)+1)/($AU$11:$AU$2000=$DY$8),ROWS(EB$11:EB526))),"")</f>
        <v/>
      </c>
      <c r="EC526" s="26" t="str">
        <f>IFERROR(INDEX(AY$11:AY$2000,_xlfn.AGGREGATE(15,6,(ROW(AY$11:AY$2000)-ROW(AY$11)+1)/($AU$11:$AU$2000=$DY$8),ROWS(EC$11:EC526))),"")</f>
        <v/>
      </c>
      <c r="ED526" s="26" t="str">
        <f>IFERROR(INDEX(AZ$11:AZ$2000,_xlfn.AGGREGATE(15,6,(ROW(AZ$11:AZ$2000)-ROW(AZ$11)+1)/($AU$11:$AU$2000=$DY$8),ROWS(ED$11:ED526))),"")</f>
        <v/>
      </c>
      <c r="EE526" s="26" t="str">
        <f>IFERROR(INDEX(BA$11:BA$2000,_xlfn.AGGREGATE(15,6,(ROW(BA$11:BA$2000)-ROW(BA$11)+1)/($AU$11:$AU$2000=$DY$8),ROWS(EE$11:EE526))),"")</f>
        <v/>
      </c>
      <c r="EF526" s="26" t="str">
        <f>IFERROR(INDEX(BB$11:BB$2000,_xlfn.AGGREGATE(15,6,(ROW(BB$11:BB$2000)-ROW(BB$11)+1)/($AU$11:$AU$2000=$DY$8),ROWS(EF$11:EF526))),"")</f>
        <v/>
      </c>
      <c r="EG526" s="26" t="str">
        <f>IFERROR(INDEX(BC$11:BC$2000,_xlfn.AGGREGATE(15,6,(ROW(BC$11:BC$2000)-ROW(BC$11)+1)/($AU$11:$AU$2000=$DY$8),ROWS(EG$11:EG526))),"")</f>
        <v/>
      </c>
      <c r="EH526" s="26" t="str">
        <f>IFERROR(INDEX(BD$11:BD$2000,_xlfn.AGGREGATE(15,6,(ROW(BD$11:BD$2000)-ROW(BD$11)+1)/($AU$11:$AU$2000=$DY$8),ROWS(EH$11:EH526))),"")</f>
        <v/>
      </c>
      <c r="EI526" s="26" t="str">
        <f>IFERROR(INDEX(BE$11:BE$2000,_xlfn.AGGREGATE(15,6,(ROW(BE$11:BE$2000)-ROW(BE$11)+1)/($AU$11:$AU$2000=$DY$8),ROWS(EI$11:EI526))),"")</f>
        <v/>
      </c>
      <c r="EJ526" s="26" t="str">
        <f>IFERROR(INDEX(BF$11:BF$2000,_xlfn.AGGREGATE(15,6,(ROW(BF$11:BF$2000)-ROW(BF$11)+1)/($AU$11:$AU$2000=$DY$8),ROWS(EJ$11:EJ526))),"")</f>
        <v/>
      </c>
      <c r="EK526" s="26" t="str">
        <f>IFERROR(INDEX(BG$11:BG$2000,_xlfn.AGGREGATE(15,6,(ROW(BG$11:BG$2000)-ROW(BG$11)+1)/($AU$11:$AU$2000=$DY$8),ROWS(EK$11:EK526))),"")</f>
        <v/>
      </c>
      <c r="EL526" s="26" t="str">
        <f>IFERROR(INDEX(BH$11:BH$2000,_xlfn.AGGREGATE(15,6,(ROW(BH$11:BH$2000)-ROW(BH$11)+1)/($AU$11:$AU$2000=$DY$8),ROWS(EL$11:EL526))),"")</f>
        <v/>
      </c>
      <c r="EM526" s="26" t="str">
        <f>IFERROR(INDEX(BI$11:BI$2000,_xlfn.AGGREGATE(15,6,(ROW(BI$11:BI$2000)-ROW(BI$11)+1)/($AU$11:$AU$2000=$DY$8),ROWS(EM$11:EM526))),"")</f>
        <v/>
      </c>
      <c r="EN526" s="26" t="str">
        <f>IFERROR(INDEX(BJ$11:BJ$2000,_xlfn.AGGREGATE(15,6,(ROW(BJ$11:BJ$2000)-ROW(BJ$11)+1)/($AU$11:$AU$2000=$DY$8),ROWS(EN$11:EN526))),"")</f>
        <v/>
      </c>
      <c r="EO526" s="26" t="str">
        <f>IFERROR(INDEX(BK$11:BK$2000,_xlfn.AGGREGATE(15,6,(ROW(BK$11:BK$2000)-ROW(BK$11)+1)/($AU$11:$AU$2000=$DY$8),ROWS(EO$11:EO526))),"")</f>
        <v/>
      </c>
      <c r="EP526" s="26" t="str">
        <f>IFERROR(INDEX(BL$11:BL$2000,_xlfn.AGGREGATE(15,6,(ROW(BL$11:BL$2000)-ROW(BL$11)+1)/($AU$11:$AU$2000=$DY$8),ROWS(EP$11:EP526))),"")</f>
        <v/>
      </c>
      <c r="EQ526" s="26" t="str">
        <f>IFERROR(INDEX(BM$11:BM$2000,_xlfn.AGGREGATE(15,6,(ROW(BM$11:BM$2000)-ROW(BM$11)+1)/($AU$11:$AU$2000=$DY$8),ROWS(EQ$11:EQ526))),"")</f>
        <v/>
      </c>
      <c r="ER526" s="26" t="str">
        <f>IFERROR(INDEX(BN$11:BN$2000,_xlfn.AGGREGATE(15,6,(ROW(BN$11:BN$2000)-ROW(BN$11)+1)/($AU$11:$AU$2000=$DY$8),ROWS(ER$11:ER526))),"")</f>
        <v/>
      </c>
      <c r="ES526" s="26" t="str">
        <f>IFERROR(INDEX(BO$11:BO$2000,_xlfn.AGGREGATE(15,6,(ROW(BO$11:BO$2000)-ROW(BO$11)+1)/($AU$11:$AU$2000=$DY$8),ROWS(ES$11:ES526))),"")</f>
        <v/>
      </c>
      <c r="ET526" s="63" t="str">
        <f>IFERROR(INDEX(BP$11:BP$2000,_xlfn.AGGREGATE(15,6,(ROW(BP$11:BP$2000)-ROW(BP$11)+1)/($AU$11:$AU$2000=$DY$8),ROWS(ET$11:ET526))),"")</f>
        <v/>
      </c>
      <c r="EU526" s="25"/>
    </row>
    <row r="527" spans="14:151" x14ac:dyDescent="0.3">
      <c r="N527" s="2"/>
      <c r="O527" s="25"/>
      <c r="P527" s="25"/>
      <c r="Q527" s="25"/>
      <c r="R527" s="25"/>
      <c r="S527" s="25"/>
      <c r="T527" s="25"/>
      <c r="U527" s="25"/>
      <c r="V527" s="2"/>
      <c r="W527" s="2"/>
      <c r="X527" s="2"/>
      <c r="Y527" s="25"/>
      <c r="Z527" s="25"/>
      <c r="AA527" s="25"/>
      <c r="AB527" s="2"/>
      <c r="AC527" s="25"/>
      <c r="AD527" s="25"/>
      <c r="AE527" s="25"/>
      <c r="AF527" s="25"/>
      <c r="AG527" s="25"/>
      <c r="AH527" s="25"/>
      <c r="AI527" s="25"/>
      <c r="AJ527" s="25"/>
      <c r="AK527" s="25"/>
      <c r="AL527" s="25"/>
      <c r="AM527" s="25"/>
      <c r="AN527" s="25"/>
      <c r="AO527" s="25"/>
      <c r="AP527" s="25"/>
      <c r="AQ527" s="25"/>
      <c r="AR527" s="142"/>
      <c r="AS527" s="1">
        <v>1</v>
      </c>
      <c r="AT527" s="25" t="s">
        <v>122</v>
      </c>
      <c r="AU527" s="4" t="str">
        <f t="shared" ref="AU527:AU556" si="659">IF(OR(BR527="no",BS527="int",BI527=0),"FAIL",IF(BR527="yes2","PASS2",IF(BR527="yes3","PASS","fail?")))</f>
        <v>FAIL</v>
      </c>
      <c r="AV527" s="25">
        <v>2</v>
      </c>
      <c r="AW527" s="25">
        <v>2</v>
      </c>
      <c r="AX527" s="26">
        <v>2</v>
      </c>
      <c r="AY527" s="26">
        <v>2</v>
      </c>
      <c r="AZ527" s="26">
        <v>3</v>
      </c>
      <c r="BA527" s="25"/>
      <c r="BB527" s="25"/>
      <c r="BC527" s="25"/>
      <c r="BD527" s="25">
        <f t="shared" ref="BD527:BG556" si="660">BD494</f>
        <v>245</v>
      </c>
      <c r="BE527" s="25">
        <f t="shared" si="660"/>
        <v>243</v>
      </c>
      <c r="BF527" s="25">
        <f t="shared" si="660"/>
        <v>247</v>
      </c>
      <c r="BG527" s="30">
        <f t="shared" si="660"/>
        <v>2</v>
      </c>
      <c r="BH527" s="25"/>
      <c r="BI527" s="25">
        <f t="shared" ref="BI527" si="661">IF($J$44&lt;BI$50,0,IF(AV527=1,BH527+$BD527,IF(AV527=2,BH527+$BE527,IF(AV527=3,BH527+$BF527))))</f>
        <v>243</v>
      </c>
      <c r="BJ527" s="25">
        <f t="shared" ref="BJ527" si="662">IF($J$44&lt;BJ$50,0,IF(AW527=1,BI527+$BD527,IF(AW527=2,BI527+$BE527,IF(AW527=3,BI527+$BF527))))</f>
        <v>486</v>
      </c>
      <c r="BK527" s="25">
        <f t="shared" ref="BK527" si="663">IF($J$44&lt;BK$50,0,IF(AX527=1,BJ527+$BD527,IF(AX527=2,BJ527+$BE527,IF(AX527=3,BJ527+$BF527))))</f>
        <v>729</v>
      </c>
      <c r="BL527" s="25">
        <f t="shared" ref="BL527" si="664">IF($J$44&lt;BL$50,0,IF(AY527=1,BK527+$BD527,IF(AY527=2,BK527+$BE527,IF(AY527=3,BK527+$BF527))))</f>
        <v>972</v>
      </c>
      <c r="BM527" s="25">
        <f t="shared" ref="BM527" si="665">IF($J$44&lt;BM$50,0,IF(AZ527=1,BL527+$BD527,IF(AZ527=2,BL527+$BE527,IF(AZ527=3,BL527+$BF527))))</f>
        <v>1219</v>
      </c>
      <c r="BN527" s="25" t="b">
        <f t="shared" ref="BN527" si="666">IF($J$44&lt;BN$50,0,IF(BA527=1,BM527+$BD527,IF(BA527=2,BM527+$BE527,IF(BA527=3,BM527+$BF527))))</f>
        <v>0</v>
      </c>
      <c r="BO527" s="25" t="b">
        <f t="shared" ref="BO527" si="667">IF($J$44&lt;BO$50,0,IF(BB527=1,BN527+$BD527,IF(BB527=2,BN527+$BE527,IF(BB527=3,BN527+$BF527))))</f>
        <v>0</v>
      </c>
      <c r="BP527" s="25">
        <f t="shared" ref="BP527" si="668">IF($J$44&lt;BP$50,0,IF(BC527=1,BO527+$BD527,IF(BC527=2,BO527+$BE527,IF(BC527=3,BO527+$BF527))))</f>
        <v>0</v>
      </c>
      <c r="BQ527" s="25"/>
      <c r="BR527" s="25" t="str">
        <f t="shared" ref="BR527" si="669">IF(AND(MAX(BI527:BP527)&gt;$J$24,MAX(BI527:BP527)&lt;$J$25),"yes3",IF(AND(MAX(BI527:BP527)&gt;$J$24,MAX(BI527:BP527)&lt;$J$26),"yes2","no"))</f>
        <v>no</v>
      </c>
      <c r="BS527" s="26" t="str">
        <f t="shared" ref="BS527" si="670">IF(COUNTIF(BV527:DO527,1)&gt;0,"Int","good")</f>
        <v>Int</v>
      </c>
      <c r="BT527" s="25"/>
      <c r="BU527" s="25"/>
      <c r="BV527" s="1">
        <f t="shared" ref="BV527:CE536" si="671">IF(BV$3=0,0,IF(AND(ABS($BI527-BV$3)&gt;PostVertTotTol,ABS($BJ527-BV$3)&gt;PostVertTotTol,ABS($BK527-BV$3)&gt;PostVertTotTol,ABS($BL527-BV$3)&gt;PostVertTotTol,ABS($BM527-BV$3)&gt;PostVertTotTol,ABS($BN527-BV$3)&gt;PostVertTotTol,ABS($BO527-BV$3)&gt;PostVertTotTol,ABS($BP527-BV$3)&gt;PostVertTotTol),0,1))</f>
        <v>0</v>
      </c>
      <c r="BW527" s="1">
        <f t="shared" si="671"/>
        <v>0</v>
      </c>
      <c r="BX527" s="1">
        <f t="shared" si="671"/>
        <v>0</v>
      </c>
      <c r="BY527" s="1">
        <f t="shared" si="671"/>
        <v>0</v>
      </c>
      <c r="BZ527" s="1">
        <f t="shared" si="671"/>
        <v>0</v>
      </c>
      <c r="CA527" s="1">
        <f t="shared" si="671"/>
        <v>0</v>
      </c>
      <c r="CB527" s="1">
        <f t="shared" si="671"/>
        <v>1</v>
      </c>
      <c r="CC527" s="1">
        <f t="shared" si="671"/>
        <v>0</v>
      </c>
      <c r="CD527" s="1">
        <f t="shared" si="671"/>
        <v>0</v>
      </c>
      <c r="CE527" s="1">
        <f t="shared" si="671"/>
        <v>0</v>
      </c>
      <c r="CF527" s="1">
        <f t="shared" ref="CF527:CO536" si="672">IF(CF$3=0,0,IF(AND(ABS($BI527-CF$3)&gt;PostVertTotTol,ABS($BJ527-CF$3)&gt;PostVertTotTol,ABS($BK527-CF$3)&gt;PostVertTotTol,ABS($BL527-CF$3)&gt;PostVertTotTol,ABS($BM527-CF$3)&gt;PostVertTotTol,ABS($BN527-CF$3)&gt;PostVertTotTol,ABS($BO527-CF$3)&gt;PostVertTotTol,ABS($BP527-CF$3)&gt;PostVertTotTol),0,1))</f>
        <v>0</v>
      </c>
      <c r="CG527" s="1">
        <f t="shared" si="672"/>
        <v>0</v>
      </c>
      <c r="CH527" s="1">
        <f t="shared" si="672"/>
        <v>1</v>
      </c>
      <c r="CI527" s="1">
        <f t="shared" si="672"/>
        <v>0</v>
      </c>
      <c r="CJ527" s="1">
        <f t="shared" si="672"/>
        <v>0</v>
      </c>
      <c r="CK527" s="1">
        <f t="shared" si="672"/>
        <v>0</v>
      </c>
      <c r="CL527" s="1">
        <f t="shared" si="672"/>
        <v>0</v>
      </c>
      <c r="CM527" s="1">
        <f t="shared" si="672"/>
        <v>0</v>
      </c>
      <c r="CN527" s="1">
        <f t="shared" si="672"/>
        <v>1</v>
      </c>
      <c r="CO527" s="1">
        <f t="shared" si="672"/>
        <v>0</v>
      </c>
      <c r="CP527" s="1">
        <f t="shared" ref="CP527:CY536" si="673">IF(CP$3=0,0,IF(AND(ABS($BI527-CP$3)&gt;PostVertTotTol,ABS($BJ527-CP$3)&gt;PostVertTotTol,ABS($BK527-CP$3)&gt;PostVertTotTol,ABS($BL527-CP$3)&gt;PostVertTotTol,ABS($BM527-CP$3)&gt;PostVertTotTol,ABS($BN527-CP$3)&gt;PostVertTotTol,ABS($BO527-CP$3)&gt;PostVertTotTol,ABS($BP527-CP$3)&gt;PostVertTotTol),0,1))</f>
        <v>0</v>
      </c>
      <c r="CQ527" s="1">
        <f t="shared" si="673"/>
        <v>0</v>
      </c>
      <c r="CR527" s="1">
        <f t="shared" si="673"/>
        <v>0</v>
      </c>
      <c r="CS527" s="1">
        <f t="shared" si="673"/>
        <v>0</v>
      </c>
      <c r="CT527" s="1">
        <f t="shared" si="673"/>
        <v>0</v>
      </c>
      <c r="CU527" s="1">
        <f t="shared" si="673"/>
        <v>0</v>
      </c>
      <c r="CV527" s="1">
        <f t="shared" si="673"/>
        <v>0</v>
      </c>
      <c r="CW527" s="1">
        <f t="shared" si="673"/>
        <v>0</v>
      </c>
      <c r="CX527" s="1">
        <f t="shared" si="673"/>
        <v>0</v>
      </c>
      <c r="CY527" s="1">
        <f t="shared" si="673"/>
        <v>0</v>
      </c>
      <c r="CZ527" s="1">
        <f t="shared" ref="CZ527:DI536" si="674">IF(CZ$3=0,0,IF(AND(ABS($BI527-CZ$3)&gt;PostVertTotTol,ABS($BJ527-CZ$3)&gt;PostVertTotTol,ABS($BK527-CZ$3)&gt;PostVertTotTol,ABS($BL527-CZ$3)&gt;PostVertTotTol,ABS($BM527-CZ$3)&gt;PostVertTotTol,ABS($BN527-CZ$3)&gt;PostVertTotTol,ABS($BO527-CZ$3)&gt;PostVertTotTol,ABS($BP527-CZ$3)&gt;PostVertTotTol),0,1))</f>
        <v>0</v>
      </c>
      <c r="DA527" s="1">
        <f t="shared" si="674"/>
        <v>0</v>
      </c>
      <c r="DB527" s="1">
        <f t="shared" si="674"/>
        <v>0</v>
      </c>
      <c r="DC527" s="1">
        <f t="shared" si="674"/>
        <v>0</v>
      </c>
      <c r="DD527" s="1">
        <f t="shared" si="674"/>
        <v>0</v>
      </c>
      <c r="DE527" s="1">
        <f t="shared" si="674"/>
        <v>0</v>
      </c>
      <c r="DF527" s="1">
        <f t="shared" si="674"/>
        <v>0</v>
      </c>
      <c r="DG527" s="1">
        <f t="shared" si="674"/>
        <v>0</v>
      </c>
      <c r="DH527" s="1">
        <f t="shared" si="674"/>
        <v>0</v>
      </c>
      <c r="DI527" s="1">
        <f t="shared" si="674"/>
        <v>0</v>
      </c>
      <c r="DJ527" s="1">
        <f t="shared" ref="DJ527:DO536" si="675">IF(DJ$3=0,0,IF(AND(ABS($BI527-DJ$3)&gt;PostVertTotTol,ABS($BJ527-DJ$3)&gt;PostVertTotTol,ABS($BK527-DJ$3)&gt;PostVertTotTol,ABS($BL527-DJ$3)&gt;PostVertTotTol,ABS($BM527-DJ$3)&gt;PostVertTotTol,ABS($BN527-DJ$3)&gt;PostVertTotTol,ABS($BO527-DJ$3)&gt;PostVertTotTol,ABS($BP527-DJ$3)&gt;PostVertTotTol),0,1))</f>
        <v>0</v>
      </c>
      <c r="DK527" s="1">
        <f t="shared" si="675"/>
        <v>0</v>
      </c>
      <c r="DL527" s="1">
        <f t="shared" si="675"/>
        <v>0</v>
      </c>
      <c r="DM527" s="1">
        <f t="shared" si="675"/>
        <v>0</v>
      </c>
      <c r="DN527" s="1">
        <f t="shared" si="675"/>
        <v>0</v>
      </c>
      <c r="DO527" s="1">
        <f t="shared" si="675"/>
        <v>0</v>
      </c>
      <c r="DP527" s="25"/>
      <c r="DS527" s="26"/>
      <c r="DT527" s="26"/>
      <c r="DU527" s="142"/>
      <c r="DV527" s="26"/>
      <c r="DW527" s="48">
        <v>514</v>
      </c>
      <c r="DX527" s="26" t="str">
        <f>IFERROR(INDEX(AT$11:AT$2000,_xlfn.AGGREGATE(15,6,(ROW(AT$11:AT$2000)-ROW(AT$11)+1)/($AU$11:$AU$2000=$DY$8),ROWS(DX$11:DX527))),"")</f>
        <v/>
      </c>
      <c r="DY527" s="4" t="str">
        <f>IFERROR(INDEX(AU$11:AU$2000,_xlfn.AGGREGATE(15,6,(ROW(AU$11:AU$2000)-ROW(AU$11)+1)/($AU$11:$AU$2000=$DY$8),ROWS(DY$11:DY527))),"")</f>
        <v/>
      </c>
      <c r="DZ527" s="26" t="str">
        <f>IFERROR(INDEX(AV$11:AV$2000,_xlfn.AGGREGATE(15,6,(ROW(AV$11:AV$2000)-ROW(AV$11)+1)/($AU$11:$AU$2000=$DY$8),ROWS(DZ$11:DZ527))),"")</f>
        <v/>
      </c>
      <c r="EA527" s="26" t="str">
        <f>IFERROR(INDEX(AW$11:AW$2000,_xlfn.AGGREGATE(15,6,(ROW(AW$11:AW$2000)-ROW(AW$11)+1)/($AU$11:$AU$2000=$DY$8),ROWS(EA$11:EA527))),"")</f>
        <v/>
      </c>
      <c r="EB527" s="26" t="str">
        <f>IFERROR(INDEX(AX$11:AX$2000,_xlfn.AGGREGATE(15,6,(ROW(AX$11:AX$2000)-ROW(AX$11)+1)/($AU$11:$AU$2000=$DY$8),ROWS(EB$11:EB527))),"")</f>
        <v/>
      </c>
      <c r="EC527" s="26" t="str">
        <f>IFERROR(INDEX(AY$11:AY$2000,_xlfn.AGGREGATE(15,6,(ROW(AY$11:AY$2000)-ROW(AY$11)+1)/($AU$11:$AU$2000=$DY$8),ROWS(EC$11:EC527))),"")</f>
        <v/>
      </c>
      <c r="ED527" s="26" t="str">
        <f>IFERROR(INDEX(AZ$11:AZ$2000,_xlfn.AGGREGATE(15,6,(ROW(AZ$11:AZ$2000)-ROW(AZ$11)+1)/($AU$11:$AU$2000=$DY$8),ROWS(ED$11:ED527))),"")</f>
        <v/>
      </c>
      <c r="EE527" s="26" t="str">
        <f>IFERROR(INDEX(BA$11:BA$2000,_xlfn.AGGREGATE(15,6,(ROW(BA$11:BA$2000)-ROW(BA$11)+1)/($AU$11:$AU$2000=$DY$8),ROWS(EE$11:EE527))),"")</f>
        <v/>
      </c>
      <c r="EF527" s="26" t="str">
        <f>IFERROR(INDEX(BB$11:BB$2000,_xlfn.AGGREGATE(15,6,(ROW(BB$11:BB$2000)-ROW(BB$11)+1)/($AU$11:$AU$2000=$DY$8),ROWS(EF$11:EF527))),"")</f>
        <v/>
      </c>
      <c r="EG527" s="26" t="str">
        <f>IFERROR(INDEX(BC$11:BC$2000,_xlfn.AGGREGATE(15,6,(ROW(BC$11:BC$2000)-ROW(BC$11)+1)/($AU$11:$AU$2000=$DY$8),ROWS(EG$11:EG527))),"")</f>
        <v/>
      </c>
      <c r="EH527" s="26" t="str">
        <f>IFERROR(INDEX(BD$11:BD$2000,_xlfn.AGGREGATE(15,6,(ROW(BD$11:BD$2000)-ROW(BD$11)+1)/($AU$11:$AU$2000=$DY$8),ROWS(EH$11:EH527))),"")</f>
        <v/>
      </c>
      <c r="EI527" s="26" t="str">
        <f>IFERROR(INDEX(BE$11:BE$2000,_xlfn.AGGREGATE(15,6,(ROW(BE$11:BE$2000)-ROW(BE$11)+1)/($AU$11:$AU$2000=$DY$8),ROWS(EI$11:EI527))),"")</f>
        <v/>
      </c>
      <c r="EJ527" s="26" t="str">
        <f>IFERROR(INDEX(BF$11:BF$2000,_xlfn.AGGREGATE(15,6,(ROW(BF$11:BF$2000)-ROW(BF$11)+1)/($AU$11:$AU$2000=$DY$8),ROWS(EJ$11:EJ527))),"")</f>
        <v/>
      </c>
      <c r="EK527" s="26" t="str">
        <f>IFERROR(INDEX(BG$11:BG$2000,_xlfn.AGGREGATE(15,6,(ROW(BG$11:BG$2000)-ROW(BG$11)+1)/($AU$11:$AU$2000=$DY$8),ROWS(EK$11:EK527))),"")</f>
        <v/>
      </c>
      <c r="EL527" s="26" t="str">
        <f>IFERROR(INDEX(BH$11:BH$2000,_xlfn.AGGREGATE(15,6,(ROW(BH$11:BH$2000)-ROW(BH$11)+1)/($AU$11:$AU$2000=$DY$8),ROWS(EL$11:EL527))),"")</f>
        <v/>
      </c>
      <c r="EM527" s="26" t="str">
        <f>IFERROR(INDEX(BI$11:BI$2000,_xlfn.AGGREGATE(15,6,(ROW(BI$11:BI$2000)-ROW(BI$11)+1)/($AU$11:$AU$2000=$DY$8),ROWS(EM$11:EM527))),"")</f>
        <v/>
      </c>
      <c r="EN527" s="26" t="str">
        <f>IFERROR(INDEX(BJ$11:BJ$2000,_xlfn.AGGREGATE(15,6,(ROW(BJ$11:BJ$2000)-ROW(BJ$11)+1)/($AU$11:$AU$2000=$DY$8),ROWS(EN$11:EN527))),"")</f>
        <v/>
      </c>
      <c r="EO527" s="26" t="str">
        <f>IFERROR(INDEX(BK$11:BK$2000,_xlfn.AGGREGATE(15,6,(ROW(BK$11:BK$2000)-ROW(BK$11)+1)/($AU$11:$AU$2000=$DY$8),ROWS(EO$11:EO527))),"")</f>
        <v/>
      </c>
      <c r="EP527" s="26" t="str">
        <f>IFERROR(INDEX(BL$11:BL$2000,_xlfn.AGGREGATE(15,6,(ROW(BL$11:BL$2000)-ROW(BL$11)+1)/($AU$11:$AU$2000=$DY$8),ROWS(EP$11:EP527))),"")</f>
        <v/>
      </c>
      <c r="EQ527" s="26" t="str">
        <f>IFERROR(INDEX(BM$11:BM$2000,_xlfn.AGGREGATE(15,6,(ROW(BM$11:BM$2000)-ROW(BM$11)+1)/($AU$11:$AU$2000=$DY$8),ROWS(EQ$11:EQ527))),"")</f>
        <v/>
      </c>
      <c r="ER527" s="26" t="str">
        <f>IFERROR(INDEX(BN$11:BN$2000,_xlfn.AGGREGATE(15,6,(ROW(BN$11:BN$2000)-ROW(BN$11)+1)/($AU$11:$AU$2000=$DY$8),ROWS(ER$11:ER527))),"")</f>
        <v/>
      </c>
      <c r="ES527" s="26" t="str">
        <f>IFERROR(INDEX(BO$11:BO$2000,_xlfn.AGGREGATE(15,6,(ROW(BO$11:BO$2000)-ROW(BO$11)+1)/($AU$11:$AU$2000=$DY$8),ROWS(ES$11:ES527))),"")</f>
        <v/>
      </c>
      <c r="ET527" s="63" t="str">
        <f>IFERROR(INDEX(BP$11:BP$2000,_xlfn.AGGREGATE(15,6,(ROW(BP$11:BP$2000)-ROW(BP$11)+1)/($AU$11:$AU$2000=$DY$8),ROWS(ET$11:ET527))),"")</f>
        <v/>
      </c>
      <c r="EU527" s="25"/>
    </row>
    <row r="528" spans="14:151" x14ac:dyDescent="0.3">
      <c r="N528" s="2"/>
      <c r="O528" s="25"/>
      <c r="P528" s="25"/>
      <c r="Q528" s="25"/>
      <c r="R528" s="25"/>
      <c r="S528" s="25"/>
      <c r="T528" s="25"/>
      <c r="U528" s="25"/>
      <c r="V528" s="2"/>
      <c r="W528" s="2"/>
      <c r="X528" s="2"/>
      <c r="Y528" s="25"/>
      <c r="Z528" s="25"/>
      <c r="AA528" s="25"/>
      <c r="AB528" s="2"/>
      <c r="AC528" s="25"/>
      <c r="AD528" s="25"/>
      <c r="AE528" s="25"/>
      <c r="AF528" s="25"/>
      <c r="AG528" s="25"/>
      <c r="AH528" s="25"/>
      <c r="AI528" s="25"/>
      <c r="AJ528" s="25"/>
      <c r="AK528" s="25"/>
      <c r="AL528" s="25"/>
      <c r="AM528" s="25"/>
      <c r="AN528" s="25"/>
      <c r="AO528" s="25"/>
      <c r="AP528" s="25"/>
      <c r="AQ528" s="25"/>
      <c r="AR528" s="142"/>
      <c r="AS528" s="1">
        <v>2</v>
      </c>
      <c r="AT528" s="25" t="s">
        <v>122</v>
      </c>
      <c r="AU528" s="4" t="str">
        <f t="shared" si="659"/>
        <v>FAIL</v>
      </c>
      <c r="AV528" s="25">
        <v>2</v>
      </c>
      <c r="AW528" s="25">
        <v>2</v>
      </c>
      <c r="AX528" s="26">
        <v>2</v>
      </c>
      <c r="AY528" s="26">
        <v>2</v>
      </c>
      <c r="AZ528" s="26">
        <v>3</v>
      </c>
      <c r="BA528" s="25"/>
      <c r="BB528" s="25"/>
      <c r="BC528" s="25"/>
      <c r="BD528" s="25">
        <f t="shared" si="660"/>
        <v>244</v>
      </c>
      <c r="BE528" s="25">
        <f t="shared" si="660"/>
        <v>243</v>
      </c>
      <c r="BF528" s="25">
        <f t="shared" si="660"/>
        <v>248</v>
      </c>
      <c r="BG528" s="30">
        <f t="shared" si="660"/>
        <v>2.5</v>
      </c>
      <c r="BH528" s="25"/>
      <c r="BI528" s="25">
        <f t="shared" ref="BI528:BI556" si="676">IF($J$44&lt;BI$50,0,IF(AV528=1,BH528+$BD528,IF(AV528=2,BH528+$BE528,IF(AV528=3,BH528+$BF528))))</f>
        <v>243</v>
      </c>
      <c r="BJ528" s="25">
        <f t="shared" ref="BJ528:BJ556" si="677">IF($J$44&lt;BJ$50,0,IF(AW528=1,BI528+$BD528,IF(AW528=2,BI528+$BE528,IF(AW528=3,BI528+$BF528))))</f>
        <v>486</v>
      </c>
      <c r="BK528" s="25">
        <f t="shared" ref="BK528:BK556" si="678">IF($J$44&lt;BK$50,0,IF(AX528=1,BJ528+$BD528,IF(AX528=2,BJ528+$BE528,IF(AX528=3,BJ528+$BF528))))</f>
        <v>729</v>
      </c>
      <c r="BL528" s="25">
        <f t="shared" ref="BL528:BL556" si="679">IF($J$44&lt;BL$50,0,IF(AY528=1,BK528+$BD528,IF(AY528=2,BK528+$BE528,IF(AY528=3,BK528+$BF528))))</f>
        <v>972</v>
      </c>
      <c r="BM528" s="25">
        <f t="shared" ref="BM528:BM556" si="680">IF($J$44&lt;BM$50,0,IF(AZ528=1,BL528+$BD528,IF(AZ528=2,BL528+$BE528,IF(AZ528=3,BL528+$BF528))))</f>
        <v>1220</v>
      </c>
      <c r="BN528" s="25" t="b">
        <f t="shared" ref="BN528:BN556" si="681">IF($J$44&lt;BN$50,0,IF(BA528=1,BM528+$BD528,IF(BA528=2,BM528+$BE528,IF(BA528=3,BM528+$BF528))))</f>
        <v>0</v>
      </c>
      <c r="BO528" s="25" t="b">
        <f t="shared" ref="BO528:BO556" si="682">IF($J$44&lt;BO$50,0,IF(BB528=1,BN528+$BD528,IF(BB528=2,BN528+$BE528,IF(BB528=3,BN528+$BF528))))</f>
        <v>0</v>
      </c>
      <c r="BP528" s="25">
        <f t="shared" ref="BP528:BP556" si="683">IF($J$44&lt;BP$50,0,IF(BC528=1,BO528+$BD528,IF(BC528=2,BO528+$BE528,IF(BC528=3,BO528+$BF528))))</f>
        <v>0</v>
      </c>
      <c r="BQ528" s="25"/>
      <c r="BR528" s="25" t="str">
        <f t="shared" ref="BR528:BR556" si="684">IF(AND(MAX(BI528:BP528)&gt;$J$24,MAX(BI528:BP528)&lt;$J$25),"yes3",IF(AND(MAX(BI528:BP528)&gt;$J$24,MAX(BI528:BP528)&lt;$J$26),"yes2","no"))</f>
        <v>no</v>
      </c>
      <c r="BS528" s="26" t="str">
        <f t="shared" ref="BS528:BS556" si="685">IF(COUNTIF(BV528:DO528,1)&gt;0,"Int","good")</f>
        <v>Int</v>
      </c>
      <c r="BT528" s="25"/>
      <c r="BU528" s="25"/>
      <c r="BV528" s="1">
        <f t="shared" si="671"/>
        <v>0</v>
      </c>
      <c r="BW528" s="1">
        <f t="shared" si="671"/>
        <v>0</v>
      </c>
      <c r="BX528" s="1">
        <f t="shared" si="671"/>
        <v>0</v>
      </c>
      <c r="BY528" s="1">
        <f t="shared" si="671"/>
        <v>0</v>
      </c>
      <c r="BZ528" s="1">
        <f t="shared" si="671"/>
        <v>0</v>
      </c>
      <c r="CA528" s="1">
        <f t="shared" si="671"/>
        <v>0</v>
      </c>
      <c r="CB528" s="1">
        <f t="shared" si="671"/>
        <v>1</v>
      </c>
      <c r="CC528" s="1">
        <f t="shared" si="671"/>
        <v>0</v>
      </c>
      <c r="CD528" s="1">
        <f t="shared" si="671"/>
        <v>0</v>
      </c>
      <c r="CE528" s="1">
        <f t="shared" si="671"/>
        <v>0</v>
      </c>
      <c r="CF528" s="1">
        <f t="shared" si="672"/>
        <v>0</v>
      </c>
      <c r="CG528" s="1">
        <f t="shared" si="672"/>
        <v>0</v>
      </c>
      <c r="CH528" s="1">
        <f t="shared" si="672"/>
        <v>1</v>
      </c>
      <c r="CI528" s="1">
        <f t="shared" si="672"/>
        <v>0</v>
      </c>
      <c r="CJ528" s="1">
        <f t="shared" si="672"/>
        <v>0</v>
      </c>
      <c r="CK528" s="1">
        <f t="shared" si="672"/>
        <v>0</v>
      </c>
      <c r="CL528" s="1">
        <f t="shared" si="672"/>
        <v>0</v>
      </c>
      <c r="CM528" s="1">
        <f t="shared" si="672"/>
        <v>0</v>
      </c>
      <c r="CN528" s="1">
        <f t="shared" si="672"/>
        <v>1</v>
      </c>
      <c r="CO528" s="1">
        <f t="shared" si="672"/>
        <v>0</v>
      </c>
      <c r="CP528" s="1">
        <f t="shared" si="673"/>
        <v>0</v>
      </c>
      <c r="CQ528" s="1">
        <f t="shared" si="673"/>
        <v>0</v>
      </c>
      <c r="CR528" s="1">
        <f t="shared" si="673"/>
        <v>0</v>
      </c>
      <c r="CS528" s="1">
        <f t="shared" si="673"/>
        <v>0</v>
      </c>
      <c r="CT528" s="1">
        <f t="shared" si="673"/>
        <v>0</v>
      </c>
      <c r="CU528" s="1">
        <f t="shared" si="673"/>
        <v>0</v>
      </c>
      <c r="CV528" s="1">
        <f t="shared" si="673"/>
        <v>0</v>
      </c>
      <c r="CW528" s="1">
        <f t="shared" si="673"/>
        <v>0</v>
      </c>
      <c r="CX528" s="1">
        <f t="shared" si="673"/>
        <v>0</v>
      </c>
      <c r="CY528" s="1">
        <f t="shared" si="673"/>
        <v>0</v>
      </c>
      <c r="CZ528" s="1">
        <f t="shared" si="674"/>
        <v>0</v>
      </c>
      <c r="DA528" s="1">
        <f t="shared" si="674"/>
        <v>0</v>
      </c>
      <c r="DB528" s="1">
        <f t="shared" si="674"/>
        <v>0</v>
      </c>
      <c r="DC528" s="1">
        <f t="shared" si="674"/>
        <v>0</v>
      </c>
      <c r="DD528" s="1">
        <f t="shared" si="674"/>
        <v>0</v>
      </c>
      <c r="DE528" s="1">
        <f t="shared" si="674"/>
        <v>0</v>
      </c>
      <c r="DF528" s="1">
        <f t="shared" si="674"/>
        <v>0</v>
      </c>
      <c r="DG528" s="1">
        <f t="shared" si="674"/>
        <v>0</v>
      </c>
      <c r="DH528" s="1">
        <f t="shared" si="674"/>
        <v>0</v>
      </c>
      <c r="DI528" s="1">
        <f t="shared" si="674"/>
        <v>0</v>
      </c>
      <c r="DJ528" s="1">
        <f t="shared" si="675"/>
        <v>0</v>
      </c>
      <c r="DK528" s="1">
        <f t="shared" si="675"/>
        <v>0</v>
      </c>
      <c r="DL528" s="1">
        <f t="shared" si="675"/>
        <v>0</v>
      </c>
      <c r="DM528" s="1">
        <f t="shared" si="675"/>
        <v>0</v>
      </c>
      <c r="DN528" s="1">
        <f t="shared" si="675"/>
        <v>0</v>
      </c>
      <c r="DO528" s="1">
        <f t="shared" si="675"/>
        <v>0</v>
      </c>
      <c r="DP528" s="25"/>
      <c r="DS528" s="26"/>
      <c r="DT528" s="26"/>
      <c r="DU528" s="142"/>
      <c r="DV528" s="26"/>
      <c r="DW528" s="48">
        <v>515</v>
      </c>
      <c r="DX528" s="26" t="str">
        <f>IFERROR(INDEX(AT$11:AT$2000,_xlfn.AGGREGATE(15,6,(ROW(AT$11:AT$2000)-ROW(AT$11)+1)/($AU$11:$AU$2000=$DY$8),ROWS(DX$11:DX528))),"")</f>
        <v/>
      </c>
      <c r="DY528" s="4" t="str">
        <f>IFERROR(INDEX(AU$11:AU$2000,_xlfn.AGGREGATE(15,6,(ROW(AU$11:AU$2000)-ROW(AU$11)+1)/($AU$11:$AU$2000=$DY$8),ROWS(DY$11:DY528))),"")</f>
        <v/>
      </c>
      <c r="DZ528" s="26" t="str">
        <f>IFERROR(INDEX(AV$11:AV$2000,_xlfn.AGGREGATE(15,6,(ROW(AV$11:AV$2000)-ROW(AV$11)+1)/($AU$11:$AU$2000=$DY$8),ROWS(DZ$11:DZ528))),"")</f>
        <v/>
      </c>
      <c r="EA528" s="26" t="str">
        <f>IFERROR(INDEX(AW$11:AW$2000,_xlfn.AGGREGATE(15,6,(ROW(AW$11:AW$2000)-ROW(AW$11)+1)/($AU$11:$AU$2000=$DY$8),ROWS(EA$11:EA528))),"")</f>
        <v/>
      </c>
      <c r="EB528" s="26" t="str">
        <f>IFERROR(INDEX(AX$11:AX$2000,_xlfn.AGGREGATE(15,6,(ROW(AX$11:AX$2000)-ROW(AX$11)+1)/($AU$11:$AU$2000=$DY$8),ROWS(EB$11:EB528))),"")</f>
        <v/>
      </c>
      <c r="EC528" s="26" t="str">
        <f>IFERROR(INDEX(AY$11:AY$2000,_xlfn.AGGREGATE(15,6,(ROW(AY$11:AY$2000)-ROW(AY$11)+1)/($AU$11:$AU$2000=$DY$8),ROWS(EC$11:EC528))),"")</f>
        <v/>
      </c>
      <c r="ED528" s="26" t="str">
        <f>IFERROR(INDEX(AZ$11:AZ$2000,_xlfn.AGGREGATE(15,6,(ROW(AZ$11:AZ$2000)-ROW(AZ$11)+1)/($AU$11:$AU$2000=$DY$8),ROWS(ED$11:ED528))),"")</f>
        <v/>
      </c>
      <c r="EE528" s="26" t="str">
        <f>IFERROR(INDEX(BA$11:BA$2000,_xlfn.AGGREGATE(15,6,(ROW(BA$11:BA$2000)-ROW(BA$11)+1)/($AU$11:$AU$2000=$DY$8),ROWS(EE$11:EE528))),"")</f>
        <v/>
      </c>
      <c r="EF528" s="26" t="str">
        <f>IFERROR(INDEX(BB$11:BB$2000,_xlfn.AGGREGATE(15,6,(ROW(BB$11:BB$2000)-ROW(BB$11)+1)/($AU$11:$AU$2000=$DY$8),ROWS(EF$11:EF528))),"")</f>
        <v/>
      </c>
      <c r="EG528" s="26" t="str">
        <f>IFERROR(INDEX(BC$11:BC$2000,_xlfn.AGGREGATE(15,6,(ROW(BC$11:BC$2000)-ROW(BC$11)+1)/($AU$11:$AU$2000=$DY$8),ROWS(EG$11:EG528))),"")</f>
        <v/>
      </c>
      <c r="EH528" s="26" t="str">
        <f>IFERROR(INDEX(BD$11:BD$2000,_xlfn.AGGREGATE(15,6,(ROW(BD$11:BD$2000)-ROW(BD$11)+1)/($AU$11:$AU$2000=$DY$8),ROWS(EH$11:EH528))),"")</f>
        <v/>
      </c>
      <c r="EI528" s="26" t="str">
        <f>IFERROR(INDEX(BE$11:BE$2000,_xlfn.AGGREGATE(15,6,(ROW(BE$11:BE$2000)-ROW(BE$11)+1)/($AU$11:$AU$2000=$DY$8),ROWS(EI$11:EI528))),"")</f>
        <v/>
      </c>
      <c r="EJ528" s="26" t="str">
        <f>IFERROR(INDEX(BF$11:BF$2000,_xlfn.AGGREGATE(15,6,(ROW(BF$11:BF$2000)-ROW(BF$11)+1)/($AU$11:$AU$2000=$DY$8),ROWS(EJ$11:EJ528))),"")</f>
        <v/>
      </c>
      <c r="EK528" s="26" t="str">
        <f>IFERROR(INDEX(BG$11:BG$2000,_xlfn.AGGREGATE(15,6,(ROW(BG$11:BG$2000)-ROW(BG$11)+1)/($AU$11:$AU$2000=$DY$8),ROWS(EK$11:EK528))),"")</f>
        <v/>
      </c>
      <c r="EL528" s="26" t="str">
        <f>IFERROR(INDEX(BH$11:BH$2000,_xlfn.AGGREGATE(15,6,(ROW(BH$11:BH$2000)-ROW(BH$11)+1)/($AU$11:$AU$2000=$DY$8),ROWS(EL$11:EL528))),"")</f>
        <v/>
      </c>
      <c r="EM528" s="26" t="str">
        <f>IFERROR(INDEX(BI$11:BI$2000,_xlfn.AGGREGATE(15,6,(ROW(BI$11:BI$2000)-ROW(BI$11)+1)/($AU$11:$AU$2000=$DY$8),ROWS(EM$11:EM528))),"")</f>
        <v/>
      </c>
      <c r="EN528" s="26" t="str">
        <f>IFERROR(INDEX(BJ$11:BJ$2000,_xlfn.AGGREGATE(15,6,(ROW(BJ$11:BJ$2000)-ROW(BJ$11)+1)/($AU$11:$AU$2000=$DY$8),ROWS(EN$11:EN528))),"")</f>
        <v/>
      </c>
      <c r="EO528" s="26" t="str">
        <f>IFERROR(INDEX(BK$11:BK$2000,_xlfn.AGGREGATE(15,6,(ROW(BK$11:BK$2000)-ROW(BK$11)+1)/($AU$11:$AU$2000=$DY$8),ROWS(EO$11:EO528))),"")</f>
        <v/>
      </c>
      <c r="EP528" s="26" t="str">
        <f>IFERROR(INDEX(BL$11:BL$2000,_xlfn.AGGREGATE(15,6,(ROW(BL$11:BL$2000)-ROW(BL$11)+1)/($AU$11:$AU$2000=$DY$8),ROWS(EP$11:EP528))),"")</f>
        <v/>
      </c>
      <c r="EQ528" s="26" t="str">
        <f>IFERROR(INDEX(BM$11:BM$2000,_xlfn.AGGREGATE(15,6,(ROW(BM$11:BM$2000)-ROW(BM$11)+1)/($AU$11:$AU$2000=$DY$8),ROWS(EQ$11:EQ528))),"")</f>
        <v/>
      </c>
      <c r="ER528" s="26" t="str">
        <f>IFERROR(INDEX(BN$11:BN$2000,_xlfn.AGGREGATE(15,6,(ROW(BN$11:BN$2000)-ROW(BN$11)+1)/($AU$11:$AU$2000=$DY$8),ROWS(ER$11:ER528))),"")</f>
        <v/>
      </c>
      <c r="ES528" s="26" t="str">
        <f>IFERROR(INDEX(BO$11:BO$2000,_xlfn.AGGREGATE(15,6,(ROW(BO$11:BO$2000)-ROW(BO$11)+1)/($AU$11:$AU$2000=$DY$8),ROWS(ES$11:ES528))),"")</f>
        <v/>
      </c>
      <c r="ET528" s="63" t="str">
        <f>IFERROR(INDEX(BP$11:BP$2000,_xlfn.AGGREGATE(15,6,(ROW(BP$11:BP$2000)-ROW(BP$11)+1)/($AU$11:$AU$2000=$DY$8),ROWS(ET$11:ET528))),"")</f>
        <v/>
      </c>
      <c r="EU528" s="25"/>
    </row>
    <row r="529" spans="12:151" x14ac:dyDescent="0.3">
      <c r="N529" s="2"/>
      <c r="O529" s="25"/>
      <c r="P529" s="25"/>
      <c r="Q529" s="25"/>
      <c r="R529" s="25"/>
      <c r="S529" s="25"/>
      <c r="T529" s="25"/>
      <c r="U529" s="25"/>
      <c r="V529" s="2"/>
      <c r="W529" s="2"/>
      <c r="X529" s="2"/>
      <c r="Y529" s="25"/>
      <c r="Z529" s="25"/>
      <c r="AA529" s="25"/>
      <c r="AB529" s="2"/>
      <c r="AC529" s="25"/>
      <c r="AD529" s="25"/>
      <c r="AE529" s="25"/>
      <c r="AF529" s="25"/>
      <c r="AG529" s="25"/>
      <c r="AH529" s="25"/>
      <c r="AI529" s="25"/>
      <c r="AJ529" s="25"/>
      <c r="AK529" s="25"/>
      <c r="AL529" s="25"/>
      <c r="AM529" s="25"/>
      <c r="AN529" s="25"/>
      <c r="AO529" s="25"/>
      <c r="AP529" s="25"/>
      <c r="AQ529" s="25"/>
      <c r="AR529" s="142"/>
      <c r="AS529" s="1">
        <v>3</v>
      </c>
      <c r="AT529" s="25" t="s">
        <v>122</v>
      </c>
      <c r="AU529" s="4" t="str">
        <f t="shared" si="659"/>
        <v>FAIL</v>
      </c>
      <c r="AV529" s="25">
        <v>2</v>
      </c>
      <c r="AW529" s="25">
        <v>2</v>
      </c>
      <c r="AX529" s="26">
        <v>2</v>
      </c>
      <c r="AY529" s="26">
        <v>2</v>
      </c>
      <c r="AZ529" s="26">
        <v>3</v>
      </c>
      <c r="BA529" s="25"/>
      <c r="BB529" s="25"/>
      <c r="BC529" s="25"/>
      <c r="BD529" s="25">
        <f t="shared" si="660"/>
        <v>243</v>
      </c>
      <c r="BE529" s="25">
        <f t="shared" si="660"/>
        <v>243</v>
      </c>
      <c r="BF529" s="25">
        <f t="shared" si="660"/>
        <v>249</v>
      </c>
      <c r="BG529" s="30">
        <f t="shared" si="660"/>
        <v>3</v>
      </c>
      <c r="BH529" s="25"/>
      <c r="BI529" s="25">
        <f t="shared" si="676"/>
        <v>243</v>
      </c>
      <c r="BJ529" s="25">
        <f t="shared" si="677"/>
        <v>486</v>
      </c>
      <c r="BK529" s="25">
        <f t="shared" si="678"/>
        <v>729</v>
      </c>
      <c r="BL529" s="25">
        <f t="shared" si="679"/>
        <v>972</v>
      </c>
      <c r="BM529" s="25">
        <f t="shared" si="680"/>
        <v>1221</v>
      </c>
      <c r="BN529" s="25" t="b">
        <f t="shared" si="681"/>
        <v>0</v>
      </c>
      <c r="BO529" s="25" t="b">
        <f t="shared" si="682"/>
        <v>0</v>
      </c>
      <c r="BP529" s="25">
        <f t="shared" si="683"/>
        <v>0</v>
      </c>
      <c r="BQ529" s="25"/>
      <c r="BR529" s="25" t="str">
        <f t="shared" si="684"/>
        <v>no</v>
      </c>
      <c r="BS529" s="26" t="str">
        <f t="shared" si="685"/>
        <v>Int</v>
      </c>
      <c r="BT529" s="25"/>
      <c r="BU529" s="25"/>
      <c r="BV529" s="1">
        <f t="shared" si="671"/>
        <v>0</v>
      </c>
      <c r="BW529" s="1">
        <f t="shared" si="671"/>
        <v>0</v>
      </c>
      <c r="BX529" s="1">
        <f t="shared" si="671"/>
        <v>0</v>
      </c>
      <c r="BY529" s="1">
        <f t="shared" si="671"/>
        <v>0</v>
      </c>
      <c r="BZ529" s="1">
        <f t="shared" si="671"/>
        <v>0</v>
      </c>
      <c r="CA529" s="1">
        <f t="shared" si="671"/>
        <v>0</v>
      </c>
      <c r="CB529" s="1">
        <f t="shared" si="671"/>
        <v>1</v>
      </c>
      <c r="CC529" s="1">
        <f t="shared" si="671"/>
        <v>0</v>
      </c>
      <c r="CD529" s="1">
        <f t="shared" si="671"/>
        <v>0</v>
      </c>
      <c r="CE529" s="1">
        <f t="shared" si="671"/>
        <v>0</v>
      </c>
      <c r="CF529" s="1">
        <f t="shared" si="672"/>
        <v>0</v>
      </c>
      <c r="CG529" s="1">
        <f t="shared" si="672"/>
        <v>0</v>
      </c>
      <c r="CH529" s="1">
        <f t="shared" si="672"/>
        <v>1</v>
      </c>
      <c r="CI529" s="1">
        <f t="shared" si="672"/>
        <v>0</v>
      </c>
      <c r="CJ529" s="1">
        <f t="shared" si="672"/>
        <v>0</v>
      </c>
      <c r="CK529" s="1">
        <f t="shared" si="672"/>
        <v>0</v>
      </c>
      <c r="CL529" s="1">
        <f t="shared" si="672"/>
        <v>0</v>
      </c>
      <c r="CM529" s="1">
        <f t="shared" si="672"/>
        <v>0</v>
      </c>
      <c r="CN529" s="1">
        <f t="shared" si="672"/>
        <v>1</v>
      </c>
      <c r="CO529" s="1">
        <f t="shared" si="672"/>
        <v>0</v>
      </c>
      <c r="CP529" s="1">
        <f t="shared" si="673"/>
        <v>0</v>
      </c>
      <c r="CQ529" s="1">
        <f t="shared" si="673"/>
        <v>0</v>
      </c>
      <c r="CR529" s="1">
        <f t="shared" si="673"/>
        <v>0</v>
      </c>
      <c r="CS529" s="1">
        <f t="shared" si="673"/>
        <v>0</v>
      </c>
      <c r="CT529" s="1">
        <f t="shared" si="673"/>
        <v>0</v>
      </c>
      <c r="CU529" s="1">
        <f t="shared" si="673"/>
        <v>0</v>
      </c>
      <c r="CV529" s="1">
        <f t="shared" si="673"/>
        <v>0</v>
      </c>
      <c r="CW529" s="1">
        <f t="shared" si="673"/>
        <v>0</v>
      </c>
      <c r="CX529" s="1">
        <f t="shared" si="673"/>
        <v>0</v>
      </c>
      <c r="CY529" s="1">
        <f t="shared" si="673"/>
        <v>0</v>
      </c>
      <c r="CZ529" s="1">
        <f t="shared" si="674"/>
        <v>0</v>
      </c>
      <c r="DA529" s="1">
        <f t="shared" si="674"/>
        <v>0</v>
      </c>
      <c r="DB529" s="1">
        <f t="shared" si="674"/>
        <v>0</v>
      </c>
      <c r="DC529" s="1">
        <f t="shared" si="674"/>
        <v>0</v>
      </c>
      <c r="DD529" s="1">
        <f t="shared" si="674"/>
        <v>0</v>
      </c>
      <c r="DE529" s="1">
        <f t="shared" si="674"/>
        <v>0</v>
      </c>
      <c r="DF529" s="1">
        <f t="shared" si="674"/>
        <v>0</v>
      </c>
      <c r="DG529" s="1">
        <f t="shared" si="674"/>
        <v>0</v>
      </c>
      <c r="DH529" s="1">
        <f t="shared" si="674"/>
        <v>0</v>
      </c>
      <c r="DI529" s="1">
        <f t="shared" si="674"/>
        <v>0</v>
      </c>
      <c r="DJ529" s="1">
        <f t="shared" si="675"/>
        <v>0</v>
      </c>
      <c r="DK529" s="1">
        <f t="shared" si="675"/>
        <v>0</v>
      </c>
      <c r="DL529" s="1">
        <f t="shared" si="675"/>
        <v>0</v>
      </c>
      <c r="DM529" s="1">
        <f t="shared" si="675"/>
        <v>0</v>
      </c>
      <c r="DN529" s="1">
        <f t="shared" si="675"/>
        <v>0</v>
      </c>
      <c r="DO529" s="1">
        <f t="shared" si="675"/>
        <v>0</v>
      </c>
      <c r="DP529" s="25"/>
      <c r="DS529" s="26"/>
      <c r="DT529" s="26"/>
      <c r="DU529" s="142"/>
      <c r="DV529" s="26"/>
      <c r="DW529" s="48">
        <v>516</v>
      </c>
      <c r="DX529" s="26" t="str">
        <f>IFERROR(INDEX(AT$11:AT$2000,_xlfn.AGGREGATE(15,6,(ROW(AT$11:AT$2000)-ROW(AT$11)+1)/($AU$11:$AU$2000=$DY$8),ROWS(DX$11:DX529))),"")</f>
        <v/>
      </c>
      <c r="DY529" s="4" t="str">
        <f>IFERROR(INDEX(AU$11:AU$2000,_xlfn.AGGREGATE(15,6,(ROW(AU$11:AU$2000)-ROW(AU$11)+1)/($AU$11:$AU$2000=$DY$8),ROWS(DY$11:DY529))),"")</f>
        <v/>
      </c>
      <c r="DZ529" s="26" t="str">
        <f>IFERROR(INDEX(AV$11:AV$2000,_xlfn.AGGREGATE(15,6,(ROW(AV$11:AV$2000)-ROW(AV$11)+1)/($AU$11:$AU$2000=$DY$8),ROWS(DZ$11:DZ529))),"")</f>
        <v/>
      </c>
      <c r="EA529" s="26" t="str">
        <f>IFERROR(INDEX(AW$11:AW$2000,_xlfn.AGGREGATE(15,6,(ROW(AW$11:AW$2000)-ROW(AW$11)+1)/($AU$11:$AU$2000=$DY$8),ROWS(EA$11:EA529))),"")</f>
        <v/>
      </c>
      <c r="EB529" s="26" t="str">
        <f>IFERROR(INDEX(AX$11:AX$2000,_xlfn.AGGREGATE(15,6,(ROW(AX$11:AX$2000)-ROW(AX$11)+1)/($AU$11:$AU$2000=$DY$8),ROWS(EB$11:EB529))),"")</f>
        <v/>
      </c>
      <c r="EC529" s="26" t="str">
        <f>IFERROR(INDEX(AY$11:AY$2000,_xlfn.AGGREGATE(15,6,(ROW(AY$11:AY$2000)-ROW(AY$11)+1)/($AU$11:$AU$2000=$DY$8),ROWS(EC$11:EC529))),"")</f>
        <v/>
      </c>
      <c r="ED529" s="26" t="str">
        <f>IFERROR(INDEX(AZ$11:AZ$2000,_xlfn.AGGREGATE(15,6,(ROW(AZ$11:AZ$2000)-ROW(AZ$11)+1)/($AU$11:$AU$2000=$DY$8),ROWS(ED$11:ED529))),"")</f>
        <v/>
      </c>
      <c r="EE529" s="26" t="str">
        <f>IFERROR(INDEX(BA$11:BA$2000,_xlfn.AGGREGATE(15,6,(ROW(BA$11:BA$2000)-ROW(BA$11)+1)/($AU$11:$AU$2000=$DY$8),ROWS(EE$11:EE529))),"")</f>
        <v/>
      </c>
      <c r="EF529" s="26" t="str">
        <f>IFERROR(INDEX(BB$11:BB$2000,_xlfn.AGGREGATE(15,6,(ROW(BB$11:BB$2000)-ROW(BB$11)+1)/($AU$11:$AU$2000=$DY$8),ROWS(EF$11:EF529))),"")</f>
        <v/>
      </c>
      <c r="EG529" s="26" t="str">
        <f>IFERROR(INDEX(BC$11:BC$2000,_xlfn.AGGREGATE(15,6,(ROW(BC$11:BC$2000)-ROW(BC$11)+1)/($AU$11:$AU$2000=$DY$8),ROWS(EG$11:EG529))),"")</f>
        <v/>
      </c>
      <c r="EH529" s="26" t="str">
        <f>IFERROR(INDEX(BD$11:BD$2000,_xlfn.AGGREGATE(15,6,(ROW(BD$11:BD$2000)-ROW(BD$11)+1)/($AU$11:$AU$2000=$DY$8),ROWS(EH$11:EH529))),"")</f>
        <v/>
      </c>
      <c r="EI529" s="26" t="str">
        <f>IFERROR(INDEX(BE$11:BE$2000,_xlfn.AGGREGATE(15,6,(ROW(BE$11:BE$2000)-ROW(BE$11)+1)/($AU$11:$AU$2000=$DY$8),ROWS(EI$11:EI529))),"")</f>
        <v/>
      </c>
      <c r="EJ529" s="26" t="str">
        <f>IFERROR(INDEX(BF$11:BF$2000,_xlfn.AGGREGATE(15,6,(ROW(BF$11:BF$2000)-ROW(BF$11)+1)/($AU$11:$AU$2000=$DY$8),ROWS(EJ$11:EJ529))),"")</f>
        <v/>
      </c>
      <c r="EK529" s="26" t="str">
        <f>IFERROR(INDEX(BG$11:BG$2000,_xlfn.AGGREGATE(15,6,(ROW(BG$11:BG$2000)-ROW(BG$11)+1)/($AU$11:$AU$2000=$DY$8),ROWS(EK$11:EK529))),"")</f>
        <v/>
      </c>
      <c r="EL529" s="26" t="str">
        <f>IFERROR(INDEX(BH$11:BH$2000,_xlfn.AGGREGATE(15,6,(ROW(BH$11:BH$2000)-ROW(BH$11)+1)/($AU$11:$AU$2000=$DY$8),ROWS(EL$11:EL529))),"")</f>
        <v/>
      </c>
      <c r="EM529" s="26" t="str">
        <f>IFERROR(INDEX(BI$11:BI$2000,_xlfn.AGGREGATE(15,6,(ROW(BI$11:BI$2000)-ROW(BI$11)+1)/($AU$11:$AU$2000=$DY$8),ROWS(EM$11:EM529))),"")</f>
        <v/>
      </c>
      <c r="EN529" s="26" t="str">
        <f>IFERROR(INDEX(BJ$11:BJ$2000,_xlfn.AGGREGATE(15,6,(ROW(BJ$11:BJ$2000)-ROW(BJ$11)+1)/($AU$11:$AU$2000=$DY$8),ROWS(EN$11:EN529))),"")</f>
        <v/>
      </c>
      <c r="EO529" s="26" t="str">
        <f>IFERROR(INDEX(BK$11:BK$2000,_xlfn.AGGREGATE(15,6,(ROW(BK$11:BK$2000)-ROW(BK$11)+1)/($AU$11:$AU$2000=$DY$8),ROWS(EO$11:EO529))),"")</f>
        <v/>
      </c>
      <c r="EP529" s="26" t="str">
        <f>IFERROR(INDEX(BL$11:BL$2000,_xlfn.AGGREGATE(15,6,(ROW(BL$11:BL$2000)-ROW(BL$11)+1)/($AU$11:$AU$2000=$DY$8),ROWS(EP$11:EP529))),"")</f>
        <v/>
      </c>
      <c r="EQ529" s="26" t="str">
        <f>IFERROR(INDEX(BM$11:BM$2000,_xlfn.AGGREGATE(15,6,(ROW(BM$11:BM$2000)-ROW(BM$11)+1)/($AU$11:$AU$2000=$DY$8),ROWS(EQ$11:EQ529))),"")</f>
        <v/>
      </c>
      <c r="ER529" s="26" t="str">
        <f>IFERROR(INDEX(BN$11:BN$2000,_xlfn.AGGREGATE(15,6,(ROW(BN$11:BN$2000)-ROW(BN$11)+1)/($AU$11:$AU$2000=$DY$8),ROWS(ER$11:ER529))),"")</f>
        <v/>
      </c>
      <c r="ES529" s="26" t="str">
        <f>IFERROR(INDEX(BO$11:BO$2000,_xlfn.AGGREGATE(15,6,(ROW(BO$11:BO$2000)-ROW(BO$11)+1)/($AU$11:$AU$2000=$DY$8),ROWS(ES$11:ES529))),"")</f>
        <v/>
      </c>
      <c r="ET529" s="63" t="str">
        <f>IFERROR(INDEX(BP$11:BP$2000,_xlfn.AGGREGATE(15,6,(ROW(BP$11:BP$2000)-ROW(BP$11)+1)/($AU$11:$AU$2000=$DY$8),ROWS(ET$11:ET529))),"")</f>
        <v/>
      </c>
      <c r="EU529" s="25"/>
    </row>
    <row r="530" spans="12:151" x14ac:dyDescent="0.3">
      <c r="N530" s="2"/>
      <c r="O530" s="25"/>
      <c r="P530" s="25"/>
      <c r="Q530" s="25"/>
      <c r="R530" s="25"/>
      <c r="S530" s="25"/>
      <c r="T530" s="25"/>
      <c r="U530" s="25"/>
      <c r="V530" s="2"/>
      <c r="W530" s="2"/>
      <c r="X530" s="2"/>
      <c r="Y530" s="25"/>
      <c r="Z530" s="25"/>
      <c r="AA530" s="25"/>
      <c r="AB530" s="2"/>
      <c r="AC530" s="25"/>
      <c r="AD530" s="25"/>
      <c r="AE530" s="25"/>
      <c r="AF530" s="25"/>
      <c r="AG530" s="25"/>
      <c r="AH530" s="25"/>
      <c r="AI530" s="25"/>
      <c r="AJ530" s="25"/>
      <c r="AK530" s="25"/>
      <c r="AL530" s="25"/>
      <c r="AM530" s="25"/>
      <c r="AN530" s="25"/>
      <c r="AO530" s="25"/>
      <c r="AP530" s="25"/>
      <c r="AQ530" s="25"/>
      <c r="AR530" s="142"/>
      <c r="AS530" s="1">
        <v>4</v>
      </c>
      <c r="AT530" s="25" t="s">
        <v>122</v>
      </c>
      <c r="AU530" s="4" t="str">
        <f t="shared" si="659"/>
        <v>FAIL</v>
      </c>
      <c r="AV530" s="25">
        <v>2</v>
      </c>
      <c r="AW530" s="25">
        <v>2</v>
      </c>
      <c r="AX530" s="26">
        <v>2</v>
      </c>
      <c r="AY530" s="26">
        <v>2</v>
      </c>
      <c r="AZ530" s="26">
        <v>3</v>
      </c>
      <c r="BA530" s="25"/>
      <c r="BB530" s="25"/>
      <c r="BC530" s="25"/>
      <c r="BD530" s="25">
        <f t="shared" si="660"/>
        <v>242</v>
      </c>
      <c r="BE530" s="25">
        <f t="shared" si="660"/>
        <v>243</v>
      </c>
      <c r="BF530" s="25">
        <f t="shared" si="660"/>
        <v>250</v>
      </c>
      <c r="BG530" s="30">
        <f t="shared" si="660"/>
        <v>3.5</v>
      </c>
      <c r="BH530" s="25"/>
      <c r="BI530" s="25">
        <f t="shared" si="676"/>
        <v>243</v>
      </c>
      <c r="BJ530" s="25">
        <f t="shared" si="677"/>
        <v>486</v>
      </c>
      <c r="BK530" s="25">
        <f t="shared" si="678"/>
        <v>729</v>
      </c>
      <c r="BL530" s="25">
        <f t="shared" si="679"/>
        <v>972</v>
      </c>
      <c r="BM530" s="25">
        <f t="shared" si="680"/>
        <v>1222</v>
      </c>
      <c r="BN530" s="25" t="b">
        <f t="shared" si="681"/>
        <v>0</v>
      </c>
      <c r="BO530" s="25" t="b">
        <f t="shared" si="682"/>
        <v>0</v>
      </c>
      <c r="BP530" s="25">
        <f t="shared" si="683"/>
        <v>0</v>
      </c>
      <c r="BQ530" s="25"/>
      <c r="BR530" s="25" t="str">
        <f t="shared" si="684"/>
        <v>no</v>
      </c>
      <c r="BS530" s="26" t="str">
        <f t="shared" si="685"/>
        <v>Int</v>
      </c>
      <c r="BT530" s="25"/>
      <c r="BU530" s="25"/>
      <c r="BV530" s="1">
        <f t="shared" si="671"/>
        <v>0</v>
      </c>
      <c r="BW530" s="1">
        <f t="shared" si="671"/>
        <v>0</v>
      </c>
      <c r="BX530" s="1">
        <f t="shared" si="671"/>
        <v>0</v>
      </c>
      <c r="BY530" s="1">
        <f t="shared" si="671"/>
        <v>0</v>
      </c>
      <c r="BZ530" s="1">
        <f t="shared" si="671"/>
        <v>0</v>
      </c>
      <c r="CA530" s="1">
        <f t="shared" si="671"/>
        <v>0</v>
      </c>
      <c r="CB530" s="1">
        <f t="shared" si="671"/>
        <v>1</v>
      </c>
      <c r="CC530" s="1">
        <f t="shared" si="671"/>
        <v>0</v>
      </c>
      <c r="CD530" s="1">
        <f t="shared" si="671"/>
        <v>0</v>
      </c>
      <c r="CE530" s="1">
        <f t="shared" si="671"/>
        <v>0</v>
      </c>
      <c r="CF530" s="1">
        <f t="shared" si="672"/>
        <v>0</v>
      </c>
      <c r="CG530" s="1">
        <f t="shared" si="672"/>
        <v>0</v>
      </c>
      <c r="CH530" s="1">
        <f t="shared" si="672"/>
        <v>1</v>
      </c>
      <c r="CI530" s="1">
        <f t="shared" si="672"/>
        <v>0</v>
      </c>
      <c r="CJ530" s="1">
        <f t="shared" si="672"/>
        <v>0</v>
      </c>
      <c r="CK530" s="1">
        <f t="shared" si="672"/>
        <v>0</v>
      </c>
      <c r="CL530" s="1">
        <f t="shared" si="672"/>
        <v>0</v>
      </c>
      <c r="CM530" s="1">
        <f t="shared" si="672"/>
        <v>0</v>
      </c>
      <c r="CN530" s="1">
        <f t="shared" si="672"/>
        <v>1</v>
      </c>
      <c r="CO530" s="1">
        <f t="shared" si="672"/>
        <v>0</v>
      </c>
      <c r="CP530" s="1">
        <f t="shared" si="673"/>
        <v>0</v>
      </c>
      <c r="CQ530" s="1">
        <f t="shared" si="673"/>
        <v>0</v>
      </c>
      <c r="CR530" s="1">
        <f t="shared" si="673"/>
        <v>0</v>
      </c>
      <c r="CS530" s="1">
        <f t="shared" si="673"/>
        <v>0</v>
      </c>
      <c r="CT530" s="1">
        <f t="shared" si="673"/>
        <v>0</v>
      </c>
      <c r="CU530" s="1">
        <f t="shared" si="673"/>
        <v>0</v>
      </c>
      <c r="CV530" s="1">
        <f t="shared" si="673"/>
        <v>0</v>
      </c>
      <c r="CW530" s="1">
        <f t="shared" si="673"/>
        <v>0</v>
      </c>
      <c r="CX530" s="1">
        <f t="shared" si="673"/>
        <v>0</v>
      </c>
      <c r="CY530" s="1">
        <f t="shared" si="673"/>
        <v>0</v>
      </c>
      <c r="CZ530" s="1">
        <f t="shared" si="674"/>
        <v>0</v>
      </c>
      <c r="DA530" s="1">
        <f t="shared" si="674"/>
        <v>0</v>
      </c>
      <c r="DB530" s="1">
        <f t="shared" si="674"/>
        <v>0</v>
      </c>
      <c r="DC530" s="1">
        <f t="shared" si="674"/>
        <v>0</v>
      </c>
      <c r="DD530" s="1">
        <f t="shared" si="674"/>
        <v>0</v>
      </c>
      <c r="DE530" s="1">
        <f t="shared" si="674"/>
        <v>0</v>
      </c>
      <c r="DF530" s="1">
        <f t="shared" si="674"/>
        <v>0</v>
      </c>
      <c r="DG530" s="1">
        <f t="shared" si="674"/>
        <v>0</v>
      </c>
      <c r="DH530" s="1">
        <f t="shared" si="674"/>
        <v>0</v>
      </c>
      <c r="DI530" s="1">
        <f t="shared" si="674"/>
        <v>0</v>
      </c>
      <c r="DJ530" s="1">
        <f t="shared" si="675"/>
        <v>0</v>
      </c>
      <c r="DK530" s="1">
        <f t="shared" si="675"/>
        <v>0</v>
      </c>
      <c r="DL530" s="1">
        <f t="shared" si="675"/>
        <v>0</v>
      </c>
      <c r="DM530" s="1">
        <f t="shared" si="675"/>
        <v>0</v>
      </c>
      <c r="DN530" s="1">
        <f t="shared" si="675"/>
        <v>0</v>
      </c>
      <c r="DO530" s="1">
        <f t="shared" si="675"/>
        <v>0</v>
      </c>
      <c r="DP530" s="25"/>
      <c r="DS530" s="26"/>
      <c r="DT530" s="26"/>
      <c r="DU530" s="142"/>
      <c r="DV530" s="26"/>
      <c r="DW530" s="48">
        <v>517</v>
      </c>
      <c r="DX530" s="26" t="str">
        <f>IFERROR(INDEX(AT$11:AT$2000,_xlfn.AGGREGATE(15,6,(ROW(AT$11:AT$2000)-ROW(AT$11)+1)/($AU$11:$AU$2000=$DY$8),ROWS(DX$11:DX530))),"")</f>
        <v/>
      </c>
      <c r="DY530" s="4" t="str">
        <f>IFERROR(INDEX(AU$11:AU$2000,_xlfn.AGGREGATE(15,6,(ROW(AU$11:AU$2000)-ROW(AU$11)+1)/($AU$11:$AU$2000=$DY$8),ROWS(DY$11:DY530))),"")</f>
        <v/>
      </c>
      <c r="DZ530" s="26" t="str">
        <f>IFERROR(INDEX(AV$11:AV$2000,_xlfn.AGGREGATE(15,6,(ROW(AV$11:AV$2000)-ROW(AV$11)+1)/($AU$11:$AU$2000=$DY$8),ROWS(DZ$11:DZ530))),"")</f>
        <v/>
      </c>
      <c r="EA530" s="26" t="str">
        <f>IFERROR(INDEX(AW$11:AW$2000,_xlfn.AGGREGATE(15,6,(ROW(AW$11:AW$2000)-ROW(AW$11)+1)/($AU$11:$AU$2000=$DY$8),ROWS(EA$11:EA530))),"")</f>
        <v/>
      </c>
      <c r="EB530" s="26" t="str">
        <f>IFERROR(INDEX(AX$11:AX$2000,_xlfn.AGGREGATE(15,6,(ROW(AX$11:AX$2000)-ROW(AX$11)+1)/($AU$11:$AU$2000=$DY$8),ROWS(EB$11:EB530))),"")</f>
        <v/>
      </c>
      <c r="EC530" s="26" t="str">
        <f>IFERROR(INDEX(AY$11:AY$2000,_xlfn.AGGREGATE(15,6,(ROW(AY$11:AY$2000)-ROW(AY$11)+1)/($AU$11:$AU$2000=$DY$8),ROWS(EC$11:EC530))),"")</f>
        <v/>
      </c>
      <c r="ED530" s="26" t="str">
        <f>IFERROR(INDEX(AZ$11:AZ$2000,_xlfn.AGGREGATE(15,6,(ROW(AZ$11:AZ$2000)-ROW(AZ$11)+1)/($AU$11:$AU$2000=$DY$8),ROWS(ED$11:ED530))),"")</f>
        <v/>
      </c>
      <c r="EE530" s="26" t="str">
        <f>IFERROR(INDEX(BA$11:BA$2000,_xlfn.AGGREGATE(15,6,(ROW(BA$11:BA$2000)-ROW(BA$11)+1)/($AU$11:$AU$2000=$DY$8),ROWS(EE$11:EE530))),"")</f>
        <v/>
      </c>
      <c r="EF530" s="26" t="str">
        <f>IFERROR(INDEX(BB$11:BB$2000,_xlfn.AGGREGATE(15,6,(ROW(BB$11:BB$2000)-ROW(BB$11)+1)/($AU$11:$AU$2000=$DY$8),ROWS(EF$11:EF530))),"")</f>
        <v/>
      </c>
      <c r="EG530" s="26" t="str">
        <f>IFERROR(INDEX(BC$11:BC$2000,_xlfn.AGGREGATE(15,6,(ROW(BC$11:BC$2000)-ROW(BC$11)+1)/($AU$11:$AU$2000=$DY$8),ROWS(EG$11:EG530))),"")</f>
        <v/>
      </c>
      <c r="EH530" s="26" t="str">
        <f>IFERROR(INDEX(BD$11:BD$2000,_xlfn.AGGREGATE(15,6,(ROW(BD$11:BD$2000)-ROW(BD$11)+1)/($AU$11:$AU$2000=$DY$8),ROWS(EH$11:EH530))),"")</f>
        <v/>
      </c>
      <c r="EI530" s="26" t="str">
        <f>IFERROR(INDEX(BE$11:BE$2000,_xlfn.AGGREGATE(15,6,(ROW(BE$11:BE$2000)-ROW(BE$11)+1)/($AU$11:$AU$2000=$DY$8),ROWS(EI$11:EI530))),"")</f>
        <v/>
      </c>
      <c r="EJ530" s="26" t="str">
        <f>IFERROR(INDEX(BF$11:BF$2000,_xlfn.AGGREGATE(15,6,(ROW(BF$11:BF$2000)-ROW(BF$11)+1)/($AU$11:$AU$2000=$DY$8),ROWS(EJ$11:EJ530))),"")</f>
        <v/>
      </c>
      <c r="EK530" s="26" t="str">
        <f>IFERROR(INDEX(BG$11:BG$2000,_xlfn.AGGREGATE(15,6,(ROW(BG$11:BG$2000)-ROW(BG$11)+1)/($AU$11:$AU$2000=$DY$8),ROWS(EK$11:EK530))),"")</f>
        <v/>
      </c>
      <c r="EL530" s="26" t="str">
        <f>IFERROR(INDEX(BH$11:BH$2000,_xlfn.AGGREGATE(15,6,(ROW(BH$11:BH$2000)-ROW(BH$11)+1)/($AU$11:$AU$2000=$DY$8),ROWS(EL$11:EL530))),"")</f>
        <v/>
      </c>
      <c r="EM530" s="26" t="str">
        <f>IFERROR(INDEX(BI$11:BI$2000,_xlfn.AGGREGATE(15,6,(ROW(BI$11:BI$2000)-ROW(BI$11)+1)/($AU$11:$AU$2000=$DY$8),ROWS(EM$11:EM530))),"")</f>
        <v/>
      </c>
      <c r="EN530" s="26" t="str">
        <f>IFERROR(INDEX(BJ$11:BJ$2000,_xlfn.AGGREGATE(15,6,(ROW(BJ$11:BJ$2000)-ROW(BJ$11)+1)/($AU$11:$AU$2000=$DY$8),ROWS(EN$11:EN530))),"")</f>
        <v/>
      </c>
      <c r="EO530" s="26" t="str">
        <f>IFERROR(INDEX(BK$11:BK$2000,_xlfn.AGGREGATE(15,6,(ROW(BK$11:BK$2000)-ROW(BK$11)+1)/($AU$11:$AU$2000=$DY$8),ROWS(EO$11:EO530))),"")</f>
        <v/>
      </c>
      <c r="EP530" s="26" t="str">
        <f>IFERROR(INDEX(BL$11:BL$2000,_xlfn.AGGREGATE(15,6,(ROW(BL$11:BL$2000)-ROW(BL$11)+1)/($AU$11:$AU$2000=$DY$8),ROWS(EP$11:EP530))),"")</f>
        <v/>
      </c>
      <c r="EQ530" s="26" t="str">
        <f>IFERROR(INDEX(BM$11:BM$2000,_xlfn.AGGREGATE(15,6,(ROW(BM$11:BM$2000)-ROW(BM$11)+1)/($AU$11:$AU$2000=$DY$8),ROWS(EQ$11:EQ530))),"")</f>
        <v/>
      </c>
      <c r="ER530" s="26" t="str">
        <f>IFERROR(INDEX(BN$11:BN$2000,_xlfn.AGGREGATE(15,6,(ROW(BN$11:BN$2000)-ROW(BN$11)+1)/($AU$11:$AU$2000=$DY$8),ROWS(ER$11:ER530))),"")</f>
        <v/>
      </c>
      <c r="ES530" s="26" t="str">
        <f>IFERROR(INDEX(BO$11:BO$2000,_xlfn.AGGREGATE(15,6,(ROW(BO$11:BO$2000)-ROW(BO$11)+1)/($AU$11:$AU$2000=$DY$8),ROWS(ES$11:ES530))),"")</f>
        <v/>
      </c>
      <c r="ET530" s="63" t="str">
        <f>IFERROR(INDEX(BP$11:BP$2000,_xlfn.AGGREGATE(15,6,(ROW(BP$11:BP$2000)-ROW(BP$11)+1)/($AU$11:$AU$2000=$DY$8),ROWS(ET$11:ET530))),"")</f>
        <v/>
      </c>
      <c r="EU530" s="25"/>
    </row>
    <row r="531" spans="12:151" x14ac:dyDescent="0.3">
      <c r="N531" s="2"/>
      <c r="O531" s="25"/>
      <c r="P531" s="25"/>
      <c r="Q531" s="25"/>
      <c r="R531" s="25"/>
      <c r="S531" s="25"/>
      <c r="T531" s="25"/>
      <c r="U531" s="25"/>
      <c r="V531" s="2"/>
      <c r="W531" s="2"/>
      <c r="X531" s="2"/>
      <c r="Y531" s="25"/>
      <c r="Z531" s="25"/>
      <c r="AA531" s="25"/>
      <c r="AB531" s="2"/>
      <c r="AC531" s="25"/>
      <c r="AD531" s="25"/>
      <c r="AE531" s="25"/>
      <c r="AF531" s="25"/>
      <c r="AG531" s="25"/>
      <c r="AH531" s="25"/>
      <c r="AI531" s="25"/>
      <c r="AJ531" s="25"/>
      <c r="AK531" s="25"/>
      <c r="AL531" s="25"/>
      <c r="AM531" s="25"/>
      <c r="AN531" s="25"/>
      <c r="AO531" s="25"/>
      <c r="AP531" s="25"/>
      <c r="AQ531" s="25"/>
      <c r="AR531" s="142"/>
      <c r="AS531" s="1">
        <v>5</v>
      </c>
      <c r="AT531" s="25" t="s">
        <v>122</v>
      </c>
      <c r="AU531" s="4" t="str">
        <f t="shared" si="659"/>
        <v>FAIL</v>
      </c>
      <c r="AV531" s="25">
        <v>2</v>
      </c>
      <c r="AW531" s="25">
        <v>2</v>
      </c>
      <c r="AX531" s="26">
        <v>2</v>
      </c>
      <c r="AY531" s="26">
        <v>2</v>
      </c>
      <c r="AZ531" s="26">
        <v>3</v>
      </c>
      <c r="BA531" s="25"/>
      <c r="BB531" s="25"/>
      <c r="BC531" s="25"/>
      <c r="BD531" s="25">
        <f t="shared" si="660"/>
        <v>241</v>
      </c>
      <c r="BE531" s="25">
        <f t="shared" si="660"/>
        <v>243</v>
      </c>
      <c r="BF531" s="25">
        <f t="shared" si="660"/>
        <v>251</v>
      </c>
      <c r="BG531" s="30">
        <f t="shared" si="660"/>
        <v>4</v>
      </c>
      <c r="BH531" s="25"/>
      <c r="BI531" s="25">
        <f t="shared" si="676"/>
        <v>243</v>
      </c>
      <c r="BJ531" s="25">
        <f t="shared" si="677"/>
        <v>486</v>
      </c>
      <c r="BK531" s="25">
        <f t="shared" si="678"/>
        <v>729</v>
      </c>
      <c r="BL531" s="25">
        <f t="shared" si="679"/>
        <v>972</v>
      </c>
      <c r="BM531" s="25">
        <f t="shared" si="680"/>
        <v>1223</v>
      </c>
      <c r="BN531" s="25" t="b">
        <f t="shared" si="681"/>
        <v>0</v>
      </c>
      <c r="BO531" s="25" t="b">
        <f t="shared" si="682"/>
        <v>0</v>
      </c>
      <c r="BP531" s="25">
        <f t="shared" si="683"/>
        <v>0</v>
      </c>
      <c r="BQ531" s="25"/>
      <c r="BR531" s="25" t="str">
        <f t="shared" si="684"/>
        <v>no</v>
      </c>
      <c r="BS531" s="26" t="str">
        <f t="shared" si="685"/>
        <v>Int</v>
      </c>
      <c r="BT531" s="25"/>
      <c r="BU531" s="25"/>
      <c r="BV531" s="1">
        <f t="shared" si="671"/>
        <v>0</v>
      </c>
      <c r="BW531" s="1">
        <f t="shared" si="671"/>
        <v>0</v>
      </c>
      <c r="BX531" s="1">
        <f t="shared" si="671"/>
        <v>0</v>
      </c>
      <c r="BY531" s="1">
        <f t="shared" si="671"/>
        <v>0</v>
      </c>
      <c r="BZ531" s="1">
        <f t="shared" si="671"/>
        <v>0</v>
      </c>
      <c r="CA531" s="1">
        <f t="shared" si="671"/>
        <v>0</v>
      </c>
      <c r="CB531" s="1">
        <f t="shared" si="671"/>
        <v>1</v>
      </c>
      <c r="CC531" s="1">
        <f t="shared" si="671"/>
        <v>0</v>
      </c>
      <c r="CD531" s="1">
        <f t="shared" si="671"/>
        <v>0</v>
      </c>
      <c r="CE531" s="1">
        <f t="shared" si="671"/>
        <v>0</v>
      </c>
      <c r="CF531" s="1">
        <f t="shared" si="672"/>
        <v>0</v>
      </c>
      <c r="CG531" s="1">
        <f t="shared" si="672"/>
        <v>0</v>
      </c>
      <c r="CH531" s="1">
        <f t="shared" si="672"/>
        <v>1</v>
      </c>
      <c r="CI531" s="1">
        <f t="shared" si="672"/>
        <v>0</v>
      </c>
      <c r="CJ531" s="1">
        <f t="shared" si="672"/>
        <v>0</v>
      </c>
      <c r="CK531" s="1">
        <f t="shared" si="672"/>
        <v>0</v>
      </c>
      <c r="CL531" s="1">
        <f t="shared" si="672"/>
        <v>0</v>
      </c>
      <c r="CM531" s="1">
        <f t="shared" si="672"/>
        <v>0</v>
      </c>
      <c r="CN531" s="1">
        <f t="shared" si="672"/>
        <v>1</v>
      </c>
      <c r="CO531" s="1">
        <f t="shared" si="672"/>
        <v>0</v>
      </c>
      <c r="CP531" s="1">
        <f t="shared" si="673"/>
        <v>0</v>
      </c>
      <c r="CQ531" s="1">
        <f t="shared" si="673"/>
        <v>0</v>
      </c>
      <c r="CR531" s="1">
        <f t="shared" si="673"/>
        <v>0</v>
      </c>
      <c r="CS531" s="1">
        <f t="shared" si="673"/>
        <v>0</v>
      </c>
      <c r="CT531" s="1">
        <f t="shared" si="673"/>
        <v>0</v>
      </c>
      <c r="CU531" s="1">
        <f t="shared" si="673"/>
        <v>0</v>
      </c>
      <c r="CV531" s="1">
        <f t="shared" si="673"/>
        <v>0</v>
      </c>
      <c r="CW531" s="1">
        <f t="shared" si="673"/>
        <v>0</v>
      </c>
      <c r="CX531" s="1">
        <f t="shared" si="673"/>
        <v>0</v>
      </c>
      <c r="CY531" s="1">
        <f t="shared" si="673"/>
        <v>0</v>
      </c>
      <c r="CZ531" s="1">
        <f t="shared" si="674"/>
        <v>0</v>
      </c>
      <c r="DA531" s="1">
        <f t="shared" si="674"/>
        <v>0</v>
      </c>
      <c r="DB531" s="1">
        <f t="shared" si="674"/>
        <v>0</v>
      </c>
      <c r="DC531" s="1">
        <f t="shared" si="674"/>
        <v>0</v>
      </c>
      <c r="DD531" s="1">
        <f t="shared" si="674"/>
        <v>0</v>
      </c>
      <c r="DE531" s="1">
        <f t="shared" si="674"/>
        <v>0</v>
      </c>
      <c r="DF531" s="1">
        <f t="shared" si="674"/>
        <v>0</v>
      </c>
      <c r="DG531" s="1">
        <f t="shared" si="674"/>
        <v>0</v>
      </c>
      <c r="DH531" s="1">
        <f t="shared" si="674"/>
        <v>0</v>
      </c>
      <c r="DI531" s="1">
        <f t="shared" si="674"/>
        <v>0</v>
      </c>
      <c r="DJ531" s="1">
        <f t="shared" si="675"/>
        <v>0</v>
      </c>
      <c r="DK531" s="1">
        <f t="shared" si="675"/>
        <v>0</v>
      </c>
      <c r="DL531" s="1">
        <f t="shared" si="675"/>
        <v>0</v>
      </c>
      <c r="DM531" s="1">
        <f t="shared" si="675"/>
        <v>0</v>
      </c>
      <c r="DN531" s="1">
        <f t="shared" si="675"/>
        <v>0</v>
      </c>
      <c r="DO531" s="1">
        <f t="shared" si="675"/>
        <v>0</v>
      </c>
      <c r="DP531" s="25"/>
      <c r="DS531" s="26"/>
      <c r="DT531" s="26"/>
      <c r="DU531" s="142"/>
      <c r="DV531" s="26"/>
      <c r="DW531" s="48">
        <v>518</v>
      </c>
      <c r="DX531" s="26" t="str">
        <f>IFERROR(INDEX(AT$11:AT$2000,_xlfn.AGGREGATE(15,6,(ROW(AT$11:AT$2000)-ROW(AT$11)+1)/($AU$11:$AU$2000=$DY$8),ROWS(DX$11:DX531))),"")</f>
        <v/>
      </c>
      <c r="DY531" s="4" t="str">
        <f>IFERROR(INDEX(AU$11:AU$2000,_xlfn.AGGREGATE(15,6,(ROW(AU$11:AU$2000)-ROW(AU$11)+1)/($AU$11:$AU$2000=$DY$8),ROWS(DY$11:DY531))),"")</f>
        <v/>
      </c>
      <c r="DZ531" s="26" t="str">
        <f>IFERROR(INDEX(AV$11:AV$2000,_xlfn.AGGREGATE(15,6,(ROW(AV$11:AV$2000)-ROW(AV$11)+1)/($AU$11:$AU$2000=$DY$8),ROWS(DZ$11:DZ531))),"")</f>
        <v/>
      </c>
      <c r="EA531" s="26" t="str">
        <f>IFERROR(INDEX(AW$11:AW$2000,_xlfn.AGGREGATE(15,6,(ROW(AW$11:AW$2000)-ROW(AW$11)+1)/($AU$11:$AU$2000=$DY$8),ROWS(EA$11:EA531))),"")</f>
        <v/>
      </c>
      <c r="EB531" s="26" t="str">
        <f>IFERROR(INDEX(AX$11:AX$2000,_xlfn.AGGREGATE(15,6,(ROW(AX$11:AX$2000)-ROW(AX$11)+1)/($AU$11:$AU$2000=$DY$8),ROWS(EB$11:EB531))),"")</f>
        <v/>
      </c>
      <c r="EC531" s="26" t="str">
        <f>IFERROR(INDEX(AY$11:AY$2000,_xlfn.AGGREGATE(15,6,(ROW(AY$11:AY$2000)-ROW(AY$11)+1)/($AU$11:$AU$2000=$DY$8),ROWS(EC$11:EC531))),"")</f>
        <v/>
      </c>
      <c r="ED531" s="26" t="str">
        <f>IFERROR(INDEX(AZ$11:AZ$2000,_xlfn.AGGREGATE(15,6,(ROW(AZ$11:AZ$2000)-ROW(AZ$11)+1)/($AU$11:$AU$2000=$DY$8),ROWS(ED$11:ED531))),"")</f>
        <v/>
      </c>
      <c r="EE531" s="26" t="str">
        <f>IFERROR(INDEX(BA$11:BA$2000,_xlfn.AGGREGATE(15,6,(ROW(BA$11:BA$2000)-ROW(BA$11)+1)/($AU$11:$AU$2000=$DY$8),ROWS(EE$11:EE531))),"")</f>
        <v/>
      </c>
      <c r="EF531" s="26" t="str">
        <f>IFERROR(INDEX(BB$11:BB$2000,_xlfn.AGGREGATE(15,6,(ROW(BB$11:BB$2000)-ROW(BB$11)+1)/($AU$11:$AU$2000=$DY$8),ROWS(EF$11:EF531))),"")</f>
        <v/>
      </c>
      <c r="EG531" s="26" t="str">
        <f>IFERROR(INDEX(BC$11:BC$2000,_xlfn.AGGREGATE(15,6,(ROW(BC$11:BC$2000)-ROW(BC$11)+1)/($AU$11:$AU$2000=$DY$8),ROWS(EG$11:EG531))),"")</f>
        <v/>
      </c>
      <c r="EH531" s="26" t="str">
        <f>IFERROR(INDEX(BD$11:BD$2000,_xlfn.AGGREGATE(15,6,(ROW(BD$11:BD$2000)-ROW(BD$11)+1)/($AU$11:$AU$2000=$DY$8),ROWS(EH$11:EH531))),"")</f>
        <v/>
      </c>
      <c r="EI531" s="26" t="str">
        <f>IFERROR(INDEX(BE$11:BE$2000,_xlfn.AGGREGATE(15,6,(ROW(BE$11:BE$2000)-ROW(BE$11)+1)/($AU$11:$AU$2000=$DY$8),ROWS(EI$11:EI531))),"")</f>
        <v/>
      </c>
      <c r="EJ531" s="26" t="str">
        <f>IFERROR(INDEX(BF$11:BF$2000,_xlfn.AGGREGATE(15,6,(ROW(BF$11:BF$2000)-ROW(BF$11)+1)/($AU$11:$AU$2000=$DY$8),ROWS(EJ$11:EJ531))),"")</f>
        <v/>
      </c>
      <c r="EK531" s="26" t="str">
        <f>IFERROR(INDEX(BG$11:BG$2000,_xlfn.AGGREGATE(15,6,(ROW(BG$11:BG$2000)-ROW(BG$11)+1)/($AU$11:$AU$2000=$DY$8),ROWS(EK$11:EK531))),"")</f>
        <v/>
      </c>
      <c r="EL531" s="26" t="str">
        <f>IFERROR(INDEX(BH$11:BH$2000,_xlfn.AGGREGATE(15,6,(ROW(BH$11:BH$2000)-ROW(BH$11)+1)/($AU$11:$AU$2000=$DY$8),ROWS(EL$11:EL531))),"")</f>
        <v/>
      </c>
      <c r="EM531" s="26" t="str">
        <f>IFERROR(INDEX(BI$11:BI$2000,_xlfn.AGGREGATE(15,6,(ROW(BI$11:BI$2000)-ROW(BI$11)+1)/($AU$11:$AU$2000=$DY$8),ROWS(EM$11:EM531))),"")</f>
        <v/>
      </c>
      <c r="EN531" s="26" t="str">
        <f>IFERROR(INDEX(BJ$11:BJ$2000,_xlfn.AGGREGATE(15,6,(ROW(BJ$11:BJ$2000)-ROW(BJ$11)+1)/($AU$11:$AU$2000=$DY$8),ROWS(EN$11:EN531))),"")</f>
        <v/>
      </c>
      <c r="EO531" s="26" t="str">
        <f>IFERROR(INDEX(BK$11:BK$2000,_xlfn.AGGREGATE(15,6,(ROW(BK$11:BK$2000)-ROW(BK$11)+1)/($AU$11:$AU$2000=$DY$8),ROWS(EO$11:EO531))),"")</f>
        <v/>
      </c>
      <c r="EP531" s="26" t="str">
        <f>IFERROR(INDEX(BL$11:BL$2000,_xlfn.AGGREGATE(15,6,(ROW(BL$11:BL$2000)-ROW(BL$11)+1)/($AU$11:$AU$2000=$DY$8),ROWS(EP$11:EP531))),"")</f>
        <v/>
      </c>
      <c r="EQ531" s="26" t="str">
        <f>IFERROR(INDEX(BM$11:BM$2000,_xlfn.AGGREGATE(15,6,(ROW(BM$11:BM$2000)-ROW(BM$11)+1)/($AU$11:$AU$2000=$DY$8),ROWS(EQ$11:EQ531))),"")</f>
        <v/>
      </c>
      <c r="ER531" s="26" t="str">
        <f>IFERROR(INDEX(BN$11:BN$2000,_xlfn.AGGREGATE(15,6,(ROW(BN$11:BN$2000)-ROW(BN$11)+1)/($AU$11:$AU$2000=$DY$8),ROWS(ER$11:ER531))),"")</f>
        <v/>
      </c>
      <c r="ES531" s="26" t="str">
        <f>IFERROR(INDEX(BO$11:BO$2000,_xlfn.AGGREGATE(15,6,(ROW(BO$11:BO$2000)-ROW(BO$11)+1)/($AU$11:$AU$2000=$DY$8),ROWS(ES$11:ES531))),"")</f>
        <v/>
      </c>
      <c r="ET531" s="63" t="str">
        <f>IFERROR(INDEX(BP$11:BP$2000,_xlfn.AGGREGATE(15,6,(ROW(BP$11:BP$2000)-ROW(BP$11)+1)/($AU$11:$AU$2000=$DY$8),ROWS(ET$11:ET531))),"")</f>
        <v/>
      </c>
      <c r="EU531" s="25"/>
    </row>
    <row r="532" spans="12:151" x14ac:dyDescent="0.3">
      <c r="N532" s="2"/>
      <c r="O532" s="25"/>
      <c r="P532" s="25"/>
      <c r="Q532" s="25"/>
      <c r="R532" s="25"/>
      <c r="S532" s="25"/>
      <c r="T532" s="25"/>
      <c r="U532" s="25"/>
      <c r="V532" s="2"/>
      <c r="W532" s="2"/>
      <c r="X532" s="2"/>
      <c r="Y532" s="25"/>
      <c r="Z532" s="25"/>
      <c r="AA532" s="25"/>
      <c r="AB532" s="2"/>
      <c r="AC532" s="25"/>
      <c r="AD532" s="25"/>
      <c r="AE532" s="25"/>
      <c r="AF532" s="25"/>
      <c r="AG532" s="25"/>
      <c r="AH532" s="25"/>
      <c r="AI532" s="25"/>
      <c r="AJ532" s="25"/>
      <c r="AK532" s="25"/>
      <c r="AL532" s="25"/>
      <c r="AM532" s="25"/>
      <c r="AN532" s="25"/>
      <c r="AO532" s="25"/>
      <c r="AP532" s="25"/>
      <c r="AQ532" s="25"/>
      <c r="AR532" s="142"/>
      <c r="AS532" s="1">
        <v>6</v>
      </c>
      <c r="AT532" s="25" t="s">
        <v>122</v>
      </c>
      <c r="AU532" s="4" t="str">
        <f t="shared" si="659"/>
        <v>FAIL</v>
      </c>
      <c r="AV532" s="25">
        <v>2</v>
      </c>
      <c r="AW532" s="25">
        <v>2</v>
      </c>
      <c r="AX532" s="26">
        <v>2</v>
      </c>
      <c r="AY532" s="26">
        <v>2</v>
      </c>
      <c r="AZ532" s="26">
        <v>3</v>
      </c>
      <c r="BA532" s="25"/>
      <c r="BB532" s="25"/>
      <c r="BC532" s="25"/>
      <c r="BD532" s="25">
        <f t="shared" si="660"/>
        <v>240</v>
      </c>
      <c r="BE532" s="25">
        <f t="shared" si="660"/>
        <v>243</v>
      </c>
      <c r="BF532" s="25">
        <f t="shared" si="660"/>
        <v>252</v>
      </c>
      <c r="BG532" s="30">
        <f t="shared" si="660"/>
        <v>4.5</v>
      </c>
      <c r="BH532" s="25"/>
      <c r="BI532" s="25">
        <f t="shared" si="676"/>
        <v>243</v>
      </c>
      <c r="BJ532" s="25">
        <f t="shared" si="677"/>
        <v>486</v>
      </c>
      <c r="BK532" s="25">
        <f t="shared" si="678"/>
        <v>729</v>
      </c>
      <c r="BL532" s="25">
        <f t="shared" si="679"/>
        <v>972</v>
      </c>
      <c r="BM532" s="25">
        <f t="shared" si="680"/>
        <v>1224</v>
      </c>
      <c r="BN532" s="25" t="b">
        <f t="shared" si="681"/>
        <v>0</v>
      </c>
      <c r="BO532" s="25" t="b">
        <f t="shared" si="682"/>
        <v>0</v>
      </c>
      <c r="BP532" s="25">
        <f t="shared" si="683"/>
        <v>0</v>
      </c>
      <c r="BQ532" s="25"/>
      <c r="BR532" s="25" t="str">
        <f t="shared" si="684"/>
        <v>no</v>
      </c>
      <c r="BS532" s="26" t="str">
        <f t="shared" si="685"/>
        <v>Int</v>
      </c>
      <c r="BT532" s="25"/>
      <c r="BU532" s="25"/>
      <c r="BV532" s="1">
        <f t="shared" si="671"/>
        <v>0</v>
      </c>
      <c r="BW532" s="1">
        <f t="shared" si="671"/>
        <v>0</v>
      </c>
      <c r="BX532" s="1">
        <f t="shared" si="671"/>
        <v>0</v>
      </c>
      <c r="BY532" s="1">
        <f t="shared" si="671"/>
        <v>0</v>
      </c>
      <c r="BZ532" s="1">
        <f t="shared" si="671"/>
        <v>0</v>
      </c>
      <c r="CA532" s="1">
        <f t="shared" si="671"/>
        <v>0</v>
      </c>
      <c r="CB532" s="1">
        <f t="shared" si="671"/>
        <v>1</v>
      </c>
      <c r="CC532" s="1">
        <f t="shared" si="671"/>
        <v>0</v>
      </c>
      <c r="CD532" s="1">
        <f t="shared" si="671"/>
        <v>0</v>
      </c>
      <c r="CE532" s="1">
        <f t="shared" si="671"/>
        <v>0</v>
      </c>
      <c r="CF532" s="1">
        <f t="shared" si="672"/>
        <v>0</v>
      </c>
      <c r="CG532" s="1">
        <f t="shared" si="672"/>
        <v>0</v>
      </c>
      <c r="CH532" s="1">
        <f t="shared" si="672"/>
        <v>1</v>
      </c>
      <c r="CI532" s="1">
        <f t="shared" si="672"/>
        <v>0</v>
      </c>
      <c r="CJ532" s="1">
        <f t="shared" si="672"/>
        <v>0</v>
      </c>
      <c r="CK532" s="1">
        <f t="shared" si="672"/>
        <v>0</v>
      </c>
      <c r="CL532" s="1">
        <f t="shared" si="672"/>
        <v>0</v>
      </c>
      <c r="CM532" s="1">
        <f t="shared" si="672"/>
        <v>0</v>
      </c>
      <c r="CN532" s="1">
        <f t="shared" si="672"/>
        <v>1</v>
      </c>
      <c r="CO532" s="1">
        <f t="shared" si="672"/>
        <v>0</v>
      </c>
      <c r="CP532" s="1">
        <f t="shared" si="673"/>
        <v>0</v>
      </c>
      <c r="CQ532" s="1">
        <f t="shared" si="673"/>
        <v>0</v>
      </c>
      <c r="CR532" s="1">
        <f t="shared" si="673"/>
        <v>0</v>
      </c>
      <c r="CS532" s="1">
        <f t="shared" si="673"/>
        <v>0</v>
      </c>
      <c r="CT532" s="1">
        <f t="shared" si="673"/>
        <v>0</v>
      </c>
      <c r="CU532" s="1">
        <f t="shared" si="673"/>
        <v>0</v>
      </c>
      <c r="CV532" s="1">
        <f t="shared" si="673"/>
        <v>0</v>
      </c>
      <c r="CW532" s="1">
        <f t="shared" si="673"/>
        <v>0</v>
      </c>
      <c r="CX532" s="1">
        <f t="shared" si="673"/>
        <v>0</v>
      </c>
      <c r="CY532" s="1">
        <f t="shared" si="673"/>
        <v>0</v>
      </c>
      <c r="CZ532" s="1">
        <f t="shared" si="674"/>
        <v>0</v>
      </c>
      <c r="DA532" s="1">
        <f t="shared" si="674"/>
        <v>0</v>
      </c>
      <c r="DB532" s="1">
        <f t="shared" si="674"/>
        <v>0</v>
      </c>
      <c r="DC532" s="1">
        <f t="shared" si="674"/>
        <v>0</v>
      </c>
      <c r="DD532" s="1">
        <f t="shared" si="674"/>
        <v>0</v>
      </c>
      <c r="DE532" s="1">
        <f t="shared" si="674"/>
        <v>0</v>
      </c>
      <c r="DF532" s="1">
        <f t="shared" si="674"/>
        <v>0</v>
      </c>
      <c r="DG532" s="1">
        <f t="shared" si="674"/>
        <v>0</v>
      </c>
      <c r="DH532" s="1">
        <f t="shared" si="674"/>
        <v>0</v>
      </c>
      <c r="DI532" s="1">
        <f t="shared" si="674"/>
        <v>0</v>
      </c>
      <c r="DJ532" s="1">
        <f t="shared" si="675"/>
        <v>0</v>
      </c>
      <c r="DK532" s="1">
        <f t="shared" si="675"/>
        <v>0</v>
      </c>
      <c r="DL532" s="1">
        <f t="shared" si="675"/>
        <v>0</v>
      </c>
      <c r="DM532" s="1">
        <f t="shared" si="675"/>
        <v>0</v>
      </c>
      <c r="DN532" s="1">
        <f t="shared" si="675"/>
        <v>0</v>
      </c>
      <c r="DO532" s="1">
        <f t="shared" si="675"/>
        <v>0</v>
      </c>
      <c r="DP532" s="25"/>
      <c r="DS532" s="26"/>
      <c r="DT532" s="26"/>
      <c r="DU532" s="142"/>
      <c r="DV532" s="26"/>
      <c r="DW532" s="48">
        <v>519</v>
      </c>
      <c r="DX532" s="26" t="str">
        <f>IFERROR(INDEX(AT$11:AT$2000,_xlfn.AGGREGATE(15,6,(ROW(AT$11:AT$2000)-ROW(AT$11)+1)/($AU$11:$AU$2000=$DY$8),ROWS(DX$11:DX532))),"")</f>
        <v/>
      </c>
      <c r="DY532" s="4" t="str">
        <f>IFERROR(INDEX(AU$11:AU$2000,_xlfn.AGGREGATE(15,6,(ROW(AU$11:AU$2000)-ROW(AU$11)+1)/($AU$11:$AU$2000=$DY$8),ROWS(DY$11:DY532))),"")</f>
        <v/>
      </c>
      <c r="DZ532" s="26" t="str">
        <f>IFERROR(INDEX(AV$11:AV$2000,_xlfn.AGGREGATE(15,6,(ROW(AV$11:AV$2000)-ROW(AV$11)+1)/($AU$11:$AU$2000=$DY$8),ROWS(DZ$11:DZ532))),"")</f>
        <v/>
      </c>
      <c r="EA532" s="26" t="str">
        <f>IFERROR(INDEX(AW$11:AW$2000,_xlfn.AGGREGATE(15,6,(ROW(AW$11:AW$2000)-ROW(AW$11)+1)/($AU$11:$AU$2000=$DY$8),ROWS(EA$11:EA532))),"")</f>
        <v/>
      </c>
      <c r="EB532" s="26" t="str">
        <f>IFERROR(INDEX(AX$11:AX$2000,_xlfn.AGGREGATE(15,6,(ROW(AX$11:AX$2000)-ROW(AX$11)+1)/($AU$11:$AU$2000=$DY$8),ROWS(EB$11:EB532))),"")</f>
        <v/>
      </c>
      <c r="EC532" s="26" t="str">
        <f>IFERROR(INDEX(AY$11:AY$2000,_xlfn.AGGREGATE(15,6,(ROW(AY$11:AY$2000)-ROW(AY$11)+1)/($AU$11:$AU$2000=$DY$8),ROWS(EC$11:EC532))),"")</f>
        <v/>
      </c>
      <c r="ED532" s="26" t="str">
        <f>IFERROR(INDEX(AZ$11:AZ$2000,_xlfn.AGGREGATE(15,6,(ROW(AZ$11:AZ$2000)-ROW(AZ$11)+1)/($AU$11:$AU$2000=$DY$8),ROWS(ED$11:ED532))),"")</f>
        <v/>
      </c>
      <c r="EE532" s="26" t="str">
        <f>IFERROR(INDEX(BA$11:BA$2000,_xlfn.AGGREGATE(15,6,(ROW(BA$11:BA$2000)-ROW(BA$11)+1)/($AU$11:$AU$2000=$DY$8),ROWS(EE$11:EE532))),"")</f>
        <v/>
      </c>
      <c r="EF532" s="26" t="str">
        <f>IFERROR(INDEX(BB$11:BB$2000,_xlfn.AGGREGATE(15,6,(ROW(BB$11:BB$2000)-ROW(BB$11)+1)/($AU$11:$AU$2000=$DY$8),ROWS(EF$11:EF532))),"")</f>
        <v/>
      </c>
      <c r="EG532" s="26" t="str">
        <f>IFERROR(INDEX(BC$11:BC$2000,_xlfn.AGGREGATE(15,6,(ROW(BC$11:BC$2000)-ROW(BC$11)+1)/($AU$11:$AU$2000=$DY$8),ROWS(EG$11:EG532))),"")</f>
        <v/>
      </c>
      <c r="EH532" s="26" t="str">
        <f>IFERROR(INDEX(BD$11:BD$2000,_xlfn.AGGREGATE(15,6,(ROW(BD$11:BD$2000)-ROW(BD$11)+1)/($AU$11:$AU$2000=$DY$8),ROWS(EH$11:EH532))),"")</f>
        <v/>
      </c>
      <c r="EI532" s="26" t="str">
        <f>IFERROR(INDEX(BE$11:BE$2000,_xlfn.AGGREGATE(15,6,(ROW(BE$11:BE$2000)-ROW(BE$11)+1)/($AU$11:$AU$2000=$DY$8),ROWS(EI$11:EI532))),"")</f>
        <v/>
      </c>
      <c r="EJ532" s="26" t="str">
        <f>IFERROR(INDEX(BF$11:BF$2000,_xlfn.AGGREGATE(15,6,(ROW(BF$11:BF$2000)-ROW(BF$11)+1)/($AU$11:$AU$2000=$DY$8),ROWS(EJ$11:EJ532))),"")</f>
        <v/>
      </c>
      <c r="EK532" s="26" t="str">
        <f>IFERROR(INDEX(BG$11:BG$2000,_xlfn.AGGREGATE(15,6,(ROW(BG$11:BG$2000)-ROW(BG$11)+1)/($AU$11:$AU$2000=$DY$8),ROWS(EK$11:EK532))),"")</f>
        <v/>
      </c>
      <c r="EL532" s="26" t="str">
        <f>IFERROR(INDEX(BH$11:BH$2000,_xlfn.AGGREGATE(15,6,(ROW(BH$11:BH$2000)-ROW(BH$11)+1)/($AU$11:$AU$2000=$DY$8),ROWS(EL$11:EL532))),"")</f>
        <v/>
      </c>
      <c r="EM532" s="26" t="str">
        <f>IFERROR(INDEX(BI$11:BI$2000,_xlfn.AGGREGATE(15,6,(ROW(BI$11:BI$2000)-ROW(BI$11)+1)/($AU$11:$AU$2000=$DY$8),ROWS(EM$11:EM532))),"")</f>
        <v/>
      </c>
      <c r="EN532" s="26" t="str">
        <f>IFERROR(INDEX(BJ$11:BJ$2000,_xlfn.AGGREGATE(15,6,(ROW(BJ$11:BJ$2000)-ROW(BJ$11)+1)/($AU$11:$AU$2000=$DY$8),ROWS(EN$11:EN532))),"")</f>
        <v/>
      </c>
      <c r="EO532" s="26" t="str">
        <f>IFERROR(INDEX(BK$11:BK$2000,_xlfn.AGGREGATE(15,6,(ROW(BK$11:BK$2000)-ROW(BK$11)+1)/($AU$11:$AU$2000=$DY$8),ROWS(EO$11:EO532))),"")</f>
        <v/>
      </c>
      <c r="EP532" s="26" t="str">
        <f>IFERROR(INDEX(BL$11:BL$2000,_xlfn.AGGREGATE(15,6,(ROW(BL$11:BL$2000)-ROW(BL$11)+1)/($AU$11:$AU$2000=$DY$8),ROWS(EP$11:EP532))),"")</f>
        <v/>
      </c>
      <c r="EQ532" s="26" t="str">
        <f>IFERROR(INDEX(BM$11:BM$2000,_xlfn.AGGREGATE(15,6,(ROW(BM$11:BM$2000)-ROW(BM$11)+1)/($AU$11:$AU$2000=$DY$8),ROWS(EQ$11:EQ532))),"")</f>
        <v/>
      </c>
      <c r="ER532" s="26" t="str">
        <f>IFERROR(INDEX(BN$11:BN$2000,_xlfn.AGGREGATE(15,6,(ROW(BN$11:BN$2000)-ROW(BN$11)+1)/($AU$11:$AU$2000=$DY$8),ROWS(ER$11:ER532))),"")</f>
        <v/>
      </c>
      <c r="ES532" s="26" t="str">
        <f>IFERROR(INDEX(BO$11:BO$2000,_xlfn.AGGREGATE(15,6,(ROW(BO$11:BO$2000)-ROW(BO$11)+1)/($AU$11:$AU$2000=$DY$8),ROWS(ES$11:ES532))),"")</f>
        <v/>
      </c>
      <c r="ET532" s="63" t="str">
        <f>IFERROR(INDEX(BP$11:BP$2000,_xlfn.AGGREGATE(15,6,(ROW(BP$11:BP$2000)-ROW(BP$11)+1)/($AU$11:$AU$2000=$DY$8),ROWS(ET$11:ET532))),"")</f>
        <v/>
      </c>
      <c r="EU532" s="25"/>
    </row>
    <row r="533" spans="12:151" x14ac:dyDescent="0.3">
      <c r="N533" s="2"/>
      <c r="O533" s="25"/>
      <c r="P533" s="25"/>
      <c r="Q533" s="25"/>
      <c r="R533" s="25"/>
      <c r="S533" s="25"/>
      <c r="T533" s="25"/>
      <c r="U533" s="25"/>
      <c r="V533" s="2"/>
      <c r="W533" s="2"/>
      <c r="X533" s="2"/>
      <c r="Y533" s="25"/>
      <c r="Z533" s="25"/>
      <c r="AA533" s="25"/>
      <c r="AB533" s="2"/>
      <c r="AC533" s="25"/>
      <c r="AD533" s="25"/>
      <c r="AE533" s="25"/>
      <c r="AF533" s="25"/>
      <c r="AG533" s="25"/>
      <c r="AH533" s="25"/>
      <c r="AI533" s="25"/>
      <c r="AJ533" s="25"/>
      <c r="AK533" s="25"/>
      <c r="AL533" s="25"/>
      <c r="AM533" s="25"/>
      <c r="AN533" s="25"/>
      <c r="AO533" s="25"/>
      <c r="AP533" s="25"/>
      <c r="AQ533" s="25"/>
      <c r="AR533" s="142"/>
      <c r="AS533" s="1">
        <v>7</v>
      </c>
      <c r="AT533" s="25" t="s">
        <v>122</v>
      </c>
      <c r="AU533" s="4" t="str">
        <f t="shared" si="659"/>
        <v>FAIL</v>
      </c>
      <c r="AV533" s="25">
        <v>2</v>
      </c>
      <c r="AW533" s="25">
        <v>2</v>
      </c>
      <c r="AX533" s="26">
        <v>2</v>
      </c>
      <c r="AY533" s="26">
        <v>2</v>
      </c>
      <c r="AZ533" s="26">
        <v>3</v>
      </c>
      <c r="BA533" s="25"/>
      <c r="BB533" s="25"/>
      <c r="BC533" s="25"/>
      <c r="BD533" s="25">
        <f t="shared" si="660"/>
        <v>239</v>
      </c>
      <c r="BE533" s="25">
        <f t="shared" si="660"/>
        <v>243</v>
      </c>
      <c r="BF533" s="25">
        <f t="shared" si="660"/>
        <v>253</v>
      </c>
      <c r="BG533" s="30">
        <f t="shared" si="660"/>
        <v>5</v>
      </c>
      <c r="BH533" s="25"/>
      <c r="BI533" s="25">
        <f t="shared" si="676"/>
        <v>243</v>
      </c>
      <c r="BJ533" s="25">
        <f t="shared" si="677"/>
        <v>486</v>
      </c>
      <c r="BK533" s="25">
        <f t="shared" si="678"/>
        <v>729</v>
      </c>
      <c r="BL533" s="25">
        <f t="shared" si="679"/>
        <v>972</v>
      </c>
      <c r="BM533" s="25">
        <f t="shared" si="680"/>
        <v>1225</v>
      </c>
      <c r="BN533" s="25" t="b">
        <f t="shared" si="681"/>
        <v>0</v>
      </c>
      <c r="BO533" s="25" t="b">
        <f t="shared" si="682"/>
        <v>0</v>
      </c>
      <c r="BP533" s="25">
        <f t="shared" si="683"/>
        <v>0</v>
      </c>
      <c r="BQ533" s="25"/>
      <c r="BR533" s="25" t="str">
        <f t="shared" si="684"/>
        <v>no</v>
      </c>
      <c r="BS533" s="26" t="str">
        <f t="shared" si="685"/>
        <v>Int</v>
      </c>
      <c r="BT533" s="25"/>
      <c r="BU533" s="25"/>
      <c r="BV533" s="1">
        <f t="shared" si="671"/>
        <v>0</v>
      </c>
      <c r="BW533" s="1">
        <f t="shared" si="671"/>
        <v>0</v>
      </c>
      <c r="BX533" s="1">
        <f t="shared" si="671"/>
        <v>0</v>
      </c>
      <c r="BY533" s="1">
        <f t="shared" si="671"/>
        <v>0</v>
      </c>
      <c r="BZ533" s="1">
        <f t="shared" si="671"/>
        <v>0</v>
      </c>
      <c r="CA533" s="1">
        <f t="shared" si="671"/>
        <v>0</v>
      </c>
      <c r="CB533" s="1">
        <f t="shared" si="671"/>
        <v>1</v>
      </c>
      <c r="CC533" s="1">
        <f t="shared" si="671"/>
        <v>0</v>
      </c>
      <c r="CD533" s="1">
        <f t="shared" si="671"/>
        <v>0</v>
      </c>
      <c r="CE533" s="1">
        <f t="shared" si="671"/>
        <v>0</v>
      </c>
      <c r="CF533" s="1">
        <f t="shared" si="672"/>
        <v>0</v>
      </c>
      <c r="CG533" s="1">
        <f t="shared" si="672"/>
        <v>0</v>
      </c>
      <c r="CH533" s="1">
        <f t="shared" si="672"/>
        <v>1</v>
      </c>
      <c r="CI533" s="1">
        <f t="shared" si="672"/>
        <v>0</v>
      </c>
      <c r="CJ533" s="1">
        <f t="shared" si="672"/>
        <v>0</v>
      </c>
      <c r="CK533" s="1">
        <f t="shared" si="672"/>
        <v>0</v>
      </c>
      <c r="CL533" s="1">
        <f t="shared" si="672"/>
        <v>0</v>
      </c>
      <c r="CM533" s="1">
        <f t="shared" si="672"/>
        <v>0</v>
      </c>
      <c r="CN533" s="1">
        <f t="shared" si="672"/>
        <v>1</v>
      </c>
      <c r="CO533" s="1">
        <f t="shared" si="672"/>
        <v>0</v>
      </c>
      <c r="CP533" s="1">
        <f t="shared" si="673"/>
        <v>0</v>
      </c>
      <c r="CQ533" s="1">
        <f t="shared" si="673"/>
        <v>0</v>
      </c>
      <c r="CR533" s="1">
        <f t="shared" si="673"/>
        <v>0</v>
      </c>
      <c r="CS533" s="1">
        <f t="shared" si="673"/>
        <v>0</v>
      </c>
      <c r="CT533" s="1">
        <f t="shared" si="673"/>
        <v>0</v>
      </c>
      <c r="CU533" s="1">
        <f t="shared" si="673"/>
        <v>0</v>
      </c>
      <c r="CV533" s="1">
        <f t="shared" si="673"/>
        <v>0</v>
      </c>
      <c r="CW533" s="1">
        <f t="shared" si="673"/>
        <v>0</v>
      </c>
      <c r="CX533" s="1">
        <f t="shared" si="673"/>
        <v>0</v>
      </c>
      <c r="CY533" s="1">
        <f t="shared" si="673"/>
        <v>0</v>
      </c>
      <c r="CZ533" s="1">
        <f t="shared" si="674"/>
        <v>0</v>
      </c>
      <c r="DA533" s="1">
        <f t="shared" si="674"/>
        <v>0</v>
      </c>
      <c r="DB533" s="1">
        <f t="shared" si="674"/>
        <v>0</v>
      </c>
      <c r="DC533" s="1">
        <f t="shared" si="674"/>
        <v>0</v>
      </c>
      <c r="DD533" s="1">
        <f t="shared" si="674"/>
        <v>0</v>
      </c>
      <c r="DE533" s="1">
        <f t="shared" si="674"/>
        <v>0</v>
      </c>
      <c r="DF533" s="1">
        <f t="shared" si="674"/>
        <v>0</v>
      </c>
      <c r="DG533" s="1">
        <f t="shared" si="674"/>
        <v>0</v>
      </c>
      <c r="DH533" s="1">
        <f t="shared" si="674"/>
        <v>0</v>
      </c>
      <c r="DI533" s="1">
        <f t="shared" si="674"/>
        <v>0</v>
      </c>
      <c r="DJ533" s="1">
        <f t="shared" si="675"/>
        <v>0</v>
      </c>
      <c r="DK533" s="1">
        <f t="shared" si="675"/>
        <v>0</v>
      </c>
      <c r="DL533" s="1">
        <f t="shared" si="675"/>
        <v>0</v>
      </c>
      <c r="DM533" s="1">
        <f t="shared" si="675"/>
        <v>0</v>
      </c>
      <c r="DN533" s="1">
        <f t="shared" si="675"/>
        <v>0</v>
      </c>
      <c r="DO533" s="1">
        <f t="shared" si="675"/>
        <v>0</v>
      </c>
      <c r="DP533" s="25"/>
      <c r="DS533" s="26"/>
      <c r="DT533" s="26"/>
      <c r="DU533" s="142"/>
      <c r="DV533" s="26"/>
      <c r="DW533" s="48">
        <v>520</v>
      </c>
      <c r="DX533" s="26" t="str">
        <f>IFERROR(INDEX(AT$11:AT$2000,_xlfn.AGGREGATE(15,6,(ROW(AT$11:AT$2000)-ROW(AT$11)+1)/($AU$11:$AU$2000=$DY$8),ROWS(DX$11:DX533))),"")</f>
        <v/>
      </c>
      <c r="DY533" s="4" t="str">
        <f>IFERROR(INDEX(AU$11:AU$2000,_xlfn.AGGREGATE(15,6,(ROW(AU$11:AU$2000)-ROW(AU$11)+1)/($AU$11:$AU$2000=$DY$8),ROWS(DY$11:DY533))),"")</f>
        <v/>
      </c>
      <c r="DZ533" s="26" t="str">
        <f>IFERROR(INDEX(AV$11:AV$2000,_xlfn.AGGREGATE(15,6,(ROW(AV$11:AV$2000)-ROW(AV$11)+1)/($AU$11:$AU$2000=$DY$8),ROWS(DZ$11:DZ533))),"")</f>
        <v/>
      </c>
      <c r="EA533" s="26" t="str">
        <f>IFERROR(INDEX(AW$11:AW$2000,_xlfn.AGGREGATE(15,6,(ROW(AW$11:AW$2000)-ROW(AW$11)+1)/($AU$11:$AU$2000=$DY$8),ROWS(EA$11:EA533))),"")</f>
        <v/>
      </c>
      <c r="EB533" s="26" t="str">
        <f>IFERROR(INDEX(AX$11:AX$2000,_xlfn.AGGREGATE(15,6,(ROW(AX$11:AX$2000)-ROW(AX$11)+1)/($AU$11:$AU$2000=$DY$8),ROWS(EB$11:EB533))),"")</f>
        <v/>
      </c>
      <c r="EC533" s="26" t="str">
        <f>IFERROR(INDEX(AY$11:AY$2000,_xlfn.AGGREGATE(15,6,(ROW(AY$11:AY$2000)-ROW(AY$11)+1)/($AU$11:$AU$2000=$DY$8),ROWS(EC$11:EC533))),"")</f>
        <v/>
      </c>
      <c r="ED533" s="26" t="str">
        <f>IFERROR(INDEX(AZ$11:AZ$2000,_xlfn.AGGREGATE(15,6,(ROW(AZ$11:AZ$2000)-ROW(AZ$11)+1)/($AU$11:$AU$2000=$DY$8),ROWS(ED$11:ED533))),"")</f>
        <v/>
      </c>
      <c r="EE533" s="26" t="str">
        <f>IFERROR(INDEX(BA$11:BA$2000,_xlfn.AGGREGATE(15,6,(ROW(BA$11:BA$2000)-ROW(BA$11)+1)/($AU$11:$AU$2000=$DY$8),ROWS(EE$11:EE533))),"")</f>
        <v/>
      </c>
      <c r="EF533" s="26" t="str">
        <f>IFERROR(INDEX(BB$11:BB$2000,_xlfn.AGGREGATE(15,6,(ROW(BB$11:BB$2000)-ROW(BB$11)+1)/($AU$11:$AU$2000=$DY$8),ROWS(EF$11:EF533))),"")</f>
        <v/>
      </c>
      <c r="EG533" s="26" t="str">
        <f>IFERROR(INDEX(BC$11:BC$2000,_xlfn.AGGREGATE(15,6,(ROW(BC$11:BC$2000)-ROW(BC$11)+1)/($AU$11:$AU$2000=$DY$8),ROWS(EG$11:EG533))),"")</f>
        <v/>
      </c>
      <c r="EH533" s="26" t="str">
        <f>IFERROR(INDEX(BD$11:BD$2000,_xlfn.AGGREGATE(15,6,(ROW(BD$11:BD$2000)-ROW(BD$11)+1)/($AU$11:$AU$2000=$DY$8),ROWS(EH$11:EH533))),"")</f>
        <v/>
      </c>
      <c r="EI533" s="26" t="str">
        <f>IFERROR(INDEX(BE$11:BE$2000,_xlfn.AGGREGATE(15,6,(ROW(BE$11:BE$2000)-ROW(BE$11)+1)/($AU$11:$AU$2000=$DY$8),ROWS(EI$11:EI533))),"")</f>
        <v/>
      </c>
      <c r="EJ533" s="26" t="str">
        <f>IFERROR(INDEX(BF$11:BF$2000,_xlfn.AGGREGATE(15,6,(ROW(BF$11:BF$2000)-ROW(BF$11)+1)/($AU$11:$AU$2000=$DY$8),ROWS(EJ$11:EJ533))),"")</f>
        <v/>
      </c>
      <c r="EK533" s="26" t="str">
        <f>IFERROR(INDEX(BG$11:BG$2000,_xlfn.AGGREGATE(15,6,(ROW(BG$11:BG$2000)-ROW(BG$11)+1)/($AU$11:$AU$2000=$DY$8),ROWS(EK$11:EK533))),"")</f>
        <v/>
      </c>
      <c r="EL533" s="26" t="str">
        <f>IFERROR(INDEX(BH$11:BH$2000,_xlfn.AGGREGATE(15,6,(ROW(BH$11:BH$2000)-ROW(BH$11)+1)/($AU$11:$AU$2000=$DY$8),ROWS(EL$11:EL533))),"")</f>
        <v/>
      </c>
      <c r="EM533" s="26" t="str">
        <f>IFERROR(INDEX(BI$11:BI$2000,_xlfn.AGGREGATE(15,6,(ROW(BI$11:BI$2000)-ROW(BI$11)+1)/($AU$11:$AU$2000=$DY$8),ROWS(EM$11:EM533))),"")</f>
        <v/>
      </c>
      <c r="EN533" s="26" t="str">
        <f>IFERROR(INDEX(BJ$11:BJ$2000,_xlfn.AGGREGATE(15,6,(ROW(BJ$11:BJ$2000)-ROW(BJ$11)+1)/($AU$11:$AU$2000=$DY$8),ROWS(EN$11:EN533))),"")</f>
        <v/>
      </c>
      <c r="EO533" s="26" t="str">
        <f>IFERROR(INDEX(BK$11:BK$2000,_xlfn.AGGREGATE(15,6,(ROW(BK$11:BK$2000)-ROW(BK$11)+1)/($AU$11:$AU$2000=$DY$8),ROWS(EO$11:EO533))),"")</f>
        <v/>
      </c>
      <c r="EP533" s="26" t="str">
        <f>IFERROR(INDEX(BL$11:BL$2000,_xlfn.AGGREGATE(15,6,(ROW(BL$11:BL$2000)-ROW(BL$11)+1)/($AU$11:$AU$2000=$DY$8),ROWS(EP$11:EP533))),"")</f>
        <v/>
      </c>
      <c r="EQ533" s="26" t="str">
        <f>IFERROR(INDEX(BM$11:BM$2000,_xlfn.AGGREGATE(15,6,(ROW(BM$11:BM$2000)-ROW(BM$11)+1)/($AU$11:$AU$2000=$DY$8),ROWS(EQ$11:EQ533))),"")</f>
        <v/>
      </c>
      <c r="ER533" s="26" t="str">
        <f>IFERROR(INDEX(BN$11:BN$2000,_xlfn.AGGREGATE(15,6,(ROW(BN$11:BN$2000)-ROW(BN$11)+1)/($AU$11:$AU$2000=$DY$8),ROWS(ER$11:ER533))),"")</f>
        <v/>
      </c>
      <c r="ES533" s="26" t="str">
        <f>IFERROR(INDEX(BO$11:BO$2000,_xlfn.AGGREGATE(15,6,(ROW(BO$11:BO$2000)-ROW(BO$11)+1)/($AU$11:$AU$2000=$DY$8),ROWS(ES$11:ES533))),"")</f>
        <v/>
      </c>
      <c r="ET533" s="63" t="str">
        <f>IFERROR(INDEX(BP$11:BP$2000,_xlfn.AGGREGATE(15,6,(ROW(BP$11:BP$2000)-ROW(BP$11)+1)/($AU$11:$AU$2000=$DY$8),ROWS(ET$11:ET533))),"")</f>
        <v/>
      </c>
      <c r="EU533" s="25"/>
    </row>
    <row r="534" spans="12:151" x14ac:dyDescent="0.3">
      <c r="N534" s="2"/>
      <c r="O534" s="25"/>
      <c r="P534" s="25"/>
      <c r="Q534" s="25"/>
      <c r="R534" s="25"/>
      <c r="S534" s="25"/>
      <c r="T534" s="25"/>
      <c r="U534" s="25"/>
      <c r="V534" s="2"/>
      <c r="W534" s="2"/>
      <c r="X534" s="2"/>
      <c r="Y534" s="25"/>
      <c r="Z534" s="25"/>
      <c r="AA534" s="25"/>
      <c r="AB534" s="2"/>
      <c r="AC534" s="25"/>
      <c r="AD534" s="25"/>
      <c r="AE534" s="25"/>
      <c r="AF534" s="25"/>
      <c r="AG534" s="25"/>
      <c r="AH534" s="25"/>
      <c r="AI534" s="25"/>
      <c r="AJ534" s="25"/>
      <c r="AK534" s="25"/>
      <c r="AL534" s="25"/>
      <c r="AM534" s="25"/>
      <c r="AN534" s="25"/>
      <c r="AO534" s="25"/>
      <c r="AP534" s="25"/>
      <c r="AQ534" s="25"/>
      <c r="AR534" s="142"/>
      <c r="AS534" s="1">
        <v>8</v>
      </c>
      <c r="AT534" s="25" t="s">
        <v>122</v>
      </c>
      <c r="AU534" s="4" t="str">
        <f t="shared" si="659"/>
        <v>FAIL</v>
      </c>
      <c r="AV534" s="25">
        <v>2</v>
      </c>
      <c r="AW534" s="25">
        <v>2</v>
      </c>
      <c r="AX534" s="26">
        <v>2</v>
      </c>
      <c r="AY534" s="26">
        <v>2</v>
      </c>
      <c r="AZ534" s="26">
        <v>3</v>
      </c>
      <c r="BA534" s="25"/>
      <c r="BB534" s="25"/>
      <c r="BC534" s="25"/>
      <c r="BD534" s="25">
        <f t="shared" si="660"/>
        <v>238</v>
      </c>
      <c r="BE534" s="25">
        <f t="shared" si="660"/>
        <v>243</v>
      </c>
      <c r="BF534" s="25">
        <f t="shared" si="660"/>
        <v>254</v>
      </c>
      <c r="BG534" s="30">
        <f t="shared" si="660"/>
        <v>5.5</v>
      </c>
      <c r="BH534" s="25"/>
      <c r="BI534" s="25">
        <f t="shared" si="676"/>
        <v>243</v>
      </c>
      <c r="BJ534" s="25">
        <f t="shared" si="677"/>
        <v>486</v>
      </c>
      <c r="BK534" s="25">
        <f t="shared" si="678"/>
        <v>729</v>
      </c>
      <c r="BL534" s="25">
        <f t="shared" si="679"/>
        <v>972</v>
      </c>
      <c r="BM534" s="25">
        <f t="shared" si="680"/>
        <v>1226</v>
      </c>
      <c r="BN534" s="25" t="b">
        <f t="shared" si="681"/>
        <v>0</v>
      </c>
      <c r="BO534" s="25" t="b">
        <f t="shared" si="682"/>
        <v>0</v>
      </c>
      <c r="BP534" s="25">
        <f t="shared" si="683"/>
        <v>0</v>
      </c>
      <c r="BQ534" s="25"/>
      <c r="BR534" s="25" t="str">
        <f t="shared" si="684"/>
        <v>no</v>
      </c>
      <c r="BS534" s="26" t="str">
        <f t="shared" si="685"/>
        <v>Int</v>
      </c>
      <c r="BT534" s="25"/>
      <c r="BU534" s="25"/>
      <c r="BV534" s="1">
        <f t="shared" si="671"/>
        <v>0</v>
      </c>
      <c r="BW534" s="1">
        <f t="shared" si="671"/>
        <v>0</v>
      </c>
      <c r="BX534" s="1">
        <f t="shared" si="671"/>
        <v>0</v>
      </c>
      <c r="BY534" s="1">
        <f t="shared" si="671"/>
        <v>0</v>
      </c>
      <c r="BZ534" s="1">
        <f t="shared" si="671"/>
        <v>0</v>
      </c>
      <c r="CA534" s="1">
        <f t="shared" si="671"/>
        <v>0</v>
      </c>
      <c r="CB534" s="1">
        <f t="shared" si="671"/>
        <v>1</v>
      </c>
      <c r="CC534" s="1">
        <f t="shared" si="671"/>
        <v>0</v>
      </c>
      <c r="CD534" s="1">
        <f t="shared" si="671"/>
        <v>0</v>
      </c>
      <c r="CE534" s="1">
        <f t="shared" si="671"/>
        <v>0</v>
      </c>
      <c r="CF534" s="1">
        <f t="shared" si="672"/>
        <v>0</v>
      </c>
      <c r="CG534" s="1">
        <f t="shared" si="672"/>
        <v>0</v>
      </c>
      <c r="CH534" s="1">
        <f t="shared" si="672"/>
        <v>1</v>
      </c>
      <c r="CI534" s="1">
        <f t="shared" si="672"/>
        <v>0</v>
      </c>
      <c r="CJ534" s="1">
        <f t="shared" si="672"/>
        <v>0</v>
      </c>
      <c r="CK534" s="1">
        <f t="shared" si="672"/>
        <v>0</v>
      </c>
      <c r="CL534" s="1">
        <f t="shared" si="672"/>
        <v>0</v>
      </c>
      <c r="CM534" s="1">
        <f t="shared" si="672"/>
        <v>0</v>
      </c>
      <c r="CN534" s="1">
        <f t="shared" si="672"/>
        <v>1</v>
      </c>
      <c r="CO534" s="1">
        <f t="shared" si="672"/>
        <v>0</v>
      </c>
      <c r="CP534" s="1">
        <f t="shared" si="673"/>
        <v>0</v>
      </c>
      <c r="CQ534" s="1">
        <f t="shared" si="673"/>
        <v>0</v>
      </c>
      <c r="CR534" s="1">
        <f t="shared" si="673"/>
        <v>0</v>
      </c>
      <c r="CS534" s="1">
        <f t="shared" si="673"/>
        <v>0</v>
      </c>
      <c r="CT534" s="1">
        <f t="shared" si="673"/>
        <v>0</v>
      </c>
      <c r="CU534" s="1">
        <f t="shared" si="673"/>
        <v>0</v>
      </c>
      <c r="CV534" s="1">
        <f t="shared" si="673"/>
        <v>0</v>
      </c>
      <c r="CW534" s="1">
        <f t="shared" si="673"/>
        <v>0</v>
      </c>
      <c r="CX534" s="1">
        <f t="shared" si="673"/>
        <v>0</v>
      </c>
      <c r="CY534" s="1">
        <f t="shared" si="673"/>
        <v>0</v>
      </c>
      <c r="CZ534" s="1">
        <f t="shared" si="674"/>
        <v>0</v>
      </c>
      <c r="DA534" s="1">
        <f t="shared" si="674"/>
        <v>0</v>
      </c>
      <c r="DB534" s="1">
        <f t="shared" si="674"/>
        <v>0</v>
      </c>
      <c r="DC534" s="1">
        <f t="shared" si="674"/>
        <v>0</v>
      </c>
      <c r="DD534" s="1">
        <f t="shared" si="674"/>
        <v>0</v>
      </c>
      <c r="DE534" s="1">
        <f t="shared" si="674"/>
        <v>0</v>
      </c>
      <c r="DF534" s="1">
        <f t="shared" si="674"/>
        <v>0</v>
      </c>
      <c r="DG534" s="1">
        <f t="shared" si="674"/>
        <v>0</v>
      </c>
      <c r="DH534" s="1">
        <f t="shared" si="674"/>
        <v>0</v>
      </c>
      <c r="DI534" s="1">
        <f t="shared" si="674"/>
        <v>0</v>
      </c>
      <c r="DJ534" s="1">
        <f t="shared" si="675"/>
        <v>0</v>
      </c>
      <c r="DK534" s="1">
        <f t="shared" si="675"/>
        <v>0</v>
      </c>
      <c r="DL534" s="1">
        <f t="shared" si="675"/>
        <v>0</v>
      </c>
      <c r="DM534" s="1">
        <f t="shared" si="675"/>
        <v>0</v>
      </c>
      <c r="DN534" s="1">
        <f t="shared" si="675"/>
        <v>0</v>
      </c>
      <c r="DO534" s="1">
        <f t="shared" si="675"/>
        <v>0</v>
      </c>
      <c r="DP534" s="25"/>
      <c r="DS534" s="26"/>
      <c r="DT534" s="26"/>
      <c r="DU534" s="142"/>
      <c r="DV534" s="26"/>
      <c r="DW534" s="48">
        <v>521</v>
      </c>
      <c r="DX534" s="26" t="str">
        <f>IFERROR(INDEX(AT$11:AT$2000,_xlfn.AGGREGATE(15,6,(ROW(AT$11:AT$2000)-ROW(AT$11)+1)/($AU$11:$AU$2000=$DY$8),ROWS(DX$11:DX534))),"")</f>
        <v/>
      </c>
      <c r="DY534" s="4" t="str">
        <f>IFERROR(INDEX(AU$11:AU$2000,_xlfn.AGGREGATE(15,6,(ROW(AU$11:AU$2000)-ROW(AU$11)+1)/($AU$11:$AU$2000=$DY$8),ROWS(DY$11:DY534))),"")</f>
        <v/>
      </c>
      <c r="DZ534" s="26" t="str">
        <f>IFERROR(INDEX(AV$11:AV$2000,_xlfn.AGGREGATE(15,6,(ROW(AV$11:AV$2000)-ROW(AV$11)+1)/($AU$11:$AU$2000=$DY$8),ROWS(DZ$11:DZ534))),"")</f>
        <v/>
      </c>
      <c r="EA534" s="26" t="str">
        <f>IFERROR(INDEX(AW$11:AW$2000,_xlfn.AGGREGATE(15,6,(ROW(AW$11:AW$2000)-ROW(AW$11)+1)/($AU$11:$AU$2000=$DY$8),ROWS(EA$11:EA534))),"")</f>
        <v/>
      </c>
      <c r="EB534" s="26" t="str">
        <f>IFERROR(INDEX(AX$11:AX$2000,_xlfn.AGGREGATE(15,6,(ROW(AX$11:AX$2000)-ROW(AX$11)+1)/($AU$11:$AU$2000=$DY$8),ROWS(EB$11:EB534))),"")</f>
        <v/>
      </c>
      <c r="EC534" s="26" t="str">
        <f>IFERROR(INDEX(AY$11:AY$2000,_xlfn.AGGREGATE(15,6,(ROW(AY$11:AY$2000)-ROW(AY$11)+1)/($AU$11:$AU$2000=$DY$8),ROWS(EC$11:EC534))),"")</f>
        <v/>
      </c>
      <c r="ED534" s="26" t="str">
        <f>IFERROR(INDEX(AZ$11:AZ$2000,_xlfn.AGGREGATE(15,6,(ROW(AZ$11:AZ$2000)-ROW(AZ$11)+1)/($AU$11:$AU$2000=$DY$8),ROWS(ED$11:ED534))),"")</f>
        <v/>
      </c>
      <c r="EE534" s="26" t="str">
        <f>IFERROR(INDEX(BA$11:BA$2000,_xlfn.AGGREGATE(15,6,(ROW(BA$11:BA$2000)-ROW(BA$11)+1)/($AU$11:$AU$2000=$DY$8),ROWS(EE$11:EE534))),"")</f>
        <v/>
      </c>
      <c r="EF534" s="26" t="str">
        <f>IFERROR(INDEX(BB$11:BB$2000,_xlfn.AGGREGATE(15,6,(ROW(BB$11:BB$2000)-ROW(BB$11)+1)/($AU$11:$AU$2000=$DY$8),ROWS(EF$11:EF534))),"")</f>
        <v/>
      </c>
      <c r="EG534" s="26" t="str">
        <f>IFERROR(INDEX(BC$11:BC$2000,_xlfn.AGGREGATE(15,6,(ROW(BC$11:BC$2000)-ROW(BC$11)+1)/($AU$11:$AU$2000=$DY$8),ROWS(EG$11:EG534))),"")</f>
        <v/>
      </c>
      <c r="EH534" s="26" t="str">
        <f>IFERROR(INDEX(BD$11:BD$2000,_xlfn.AGGREGATE(15,6,(ROW(BD$11:BD$2000)-ROW(BD$11)+1)/($AU$11:$AU$2000=$DY$8),ROWS(EH$11:EH534))),"")</f>
        <v/>
      </c>
      <c r="EI534" s="26" t="str">
        <f>IFERROR(INDEX(BE$11:BE$2000,_xlfn.AGGREGATE(15,6,(ROW(BE$11:BE$2000)-ROW(BE$11)+1)/($AU$11:$AU$2000=$DY$8),ROWS(EI$11:EI534))),"")</f>
        <v/>
      </c>
      <c r="EJ534" s="26" t="str">
        <f>IFERROR(INDEX(BF$11:BF$2000,_xlfn.AGGREGATE(15,6,(ROW(BF$11:BF$2000)-ROW(BF$11)+1)/($AU$11:$AU$2000=$DY$8),ROWS(EJ$11:EJ534))),"")</f>
        <v/>
      </c>
      <c r="EK534" s="26" t="str">
        <f>IFERROR(INDEX(BG$11:BG$2000,_xlfn.AGGREGATE(15,6,(ROW(BG$11:BG$2000)-ROW(BG$11)+1)/($AU$11:$AU$2000=$DY$8),ROWS(EK$11:EK534))),"")</f>
        <v/>
      </c>
      <c r="EL534" s="26" t="str">
        <f>IFERROR(INDEX(BH$11:BH$2000,_xlfn.AGGREGATE(15,6,(ROW(BH$11:BH$2000)-ROW(BH$11)+1)/($AU$11:$AU$2000=$DY$8),ROWS(EL$11:EL534))),"")</f>
        <v/>
      </c>
      <c r="EM534" s="26" t="str">
        <f>IFERROR(INDEX(BI$11:BI$2000,_xlfn.AGGREGATE(15,6,(ROW(BI$11:BI$2000)-ROW(BI$11)+1)/($AU$11:$AU$2000=$DY$8),ROWS(EM$11:EM534))),"")</f>
        <v/>
      </c>
      <c r="EN534" s="26" t="str">
        <f>IFERROR(INDEX(BJ$11:BJ$2000,_xlfn.AGGREGATE(15,6,(ROW(BJ$11:BJ$2000)-ROW(BJ$11)+1)/($AU$11:$AU$2000=$DY$8),ROWS(EN$11:EN534))),"")</f>
        <v/>
      </c>
      <c r="EO534" s="26" t="str">
        <f>IFERROR(INDEX(BK$11:BK$2000,_xlfn.AGGREGATE(15,6,(ROW(BK$11:BK$2000)-ROW(BK$11)+1)/($AU$11:$AU$2000=$DY$8),ROWS(EO$11:EO534))),"")</f>
        <v/>
      </c>
      <c r="EP534" s="26" t="str">
        <f>IFERROR(INDEX(BL$11:BL$2000,_xlfn.AGGREGATE(15,6,(ROW(BL$11:BL$2000)-ROW(BL$11)+1)/($AU$11:$AU$2000=$DY$8),ROWS(EP$11:EP534))),"")</f>
        <v/>
      </c>
      <c r="EQ534" s="26" t="str">
        <f>IFERROR(INDEX(BM$11:BM$2000,_xlfn.AGGREGATE(15,6,(ROW(BM$11:BM$2000)-ROW(BM$11)+1)/($AU$11:$AU$2000=$DY$8),ROWS(EQ$11:EQ534))),"")</f>
        <v/>
      </c>
      <c r="ER534" s="26" t="str">
        <f>IFERROR(INDEX(BN$11:BN$2000,_xlfn.AGGREGATE(15,6,(ROW(BN$11:BN$2000)-ROW(BN$11)+1)/($AU$11:$AU$2000=$DY$8),ROWS(ER$11:ER534))),"")</f>
        <v/>
      </c>
      <c r="ES534" s="26" t="str">
        <f>IFERROR(INDEX(BO$11:BO$2000,_xlfn.AGGREGATE(15,6,(ROW(BO$11:BO$2000)-ROW(BO$11)+1)/($AU$11:$AU$2000=$DY$8),ROWS(ES$11:ES534))),"")</f>
        <v/>
      </c>
      <c r="ET534" s="63" t="str">
        <f>IFERROR(INDEX(BP$11:BP$2000,_xlfn.AGGREGATE(15,6,(ROW(BP$11:BP$2000)-ROW(BP$11)+1)/($AU$11:$AU$2000=$DY$8),ROWS(ET$11:ET534))),"")</f>
        <v/>
      </c>
      <c r="EU534" s="25"/>
    </row>
    <row r="535" spans="12:151" x14ac:dyDescent="0.3">
      <c r="N535" s="2"/>
      <c r="O535" s="25"/>
      <c r="P535" s="25"/>
      <c r="Q535" s="25"/>
      <c r="R535" s="25"/>
      <c r="S535" s="25"/>
      <c r="T535" s="25"/>
      <c r="U535" s="25"/>
      <c r="V535" s="2"/>
      <c r="W535" s="2"/>
      <c r="X535" s="2"/>
      <c r="Y535" s="25"/>
      <c r="Z535" s="25"/>
      <c r="AA535" s="25"/>
      <c r="AB535" s="2"/>
      <c r="AC535" s="25"/>
      <c r="AD535" s="25"/>
      <c r="AE535" s="25"/>
      <c r="AF535" s="25"/>
      <c r="AG535" s="25"/>
      <c r="AH535" s="25"/>
      <c r="AI535" s="25"/>
      <c r="AJ535" s="25"/>
      <c r="AK535" s="25"/>
      <c r="AL535" s="25"/>
      <c r="AM535" s="25"/>
      <c r="AN535" s="25"/>
      <c r="AO535" s="25"/>
      <c r="AP535" s="25"/>
      <c r="AQ535" s="25"/>
      <c r="AR535" s="142"/>
      <c r="AS535" s="1">
        <v>9</v>
      </c>
      <c r="AT535" s="25" t="s">
        <v>122</v>
      </c>
      <c r="AU535" s="4" t="str">
        <f t="shared" si="659"/>
        <v>FAIL</v>
      </c>
      <c r="AV535" s="25">
        <v>2</v>
      </c>
      <c r="AW535" s="25">
        <v>2</v>
      </c>
      <c r="AX535" s="26">
        <v>2</v>
      </c>
      <c r="AY535" s="26">
        <v>2</v>
      </c>
      <c r="AZ535" s="26">
        <v>3</v>
      </c>
      <c r="BA535" s="25"/>
      <c r="BB535" s="25"/>
      <c r="BC535" s="25"/>
      <c r="BD535" s="25">
        <f t="shared" si="660"/>
        <v>237</v>
      </c>
      <c r="BE535" s="25">
        <f t="shared" si="660"/>
        <v>243</v>
      </c>
      <c r="BF535" s="25">
        <f t="shared" si="660"/>
        <v>255</v>
      </c>
      <c r="BG535" s="30">
        <f t="shared" si="660"/>
        <v>6</v>
      </c>
      <c r="BH535" s="25"/>
      <c r="BI535" s="25">
        <f t="shared" si="676"/>
        <v>243</v>
      </c>
      <c r="BJ535" s="25">
        <f t="shared" si="677"/>
        <v>486</v>
      </c>
      <c r="BK535" s="25">
        <f t="shared" si="678"/>
        <v>729</v>
      </c>
      <c r="BL535" s="25">
        <f t="shared" si="679"/>
        <v>972</v>
      </c>
      <c r="BM535" s="25">
        <f t="shared" si="680"/>
        <v>1227</v>
      </c>
      <c r="BN535" s="25" t="b">
        <f t="shared" si="681"/>
        <v>0</v>
      </c>
      <c r="BO535" s="25" t="b">
        <f t="shared" si="682"/>
        <v>0</v>
      </c>
      <c r="BP535" s="25">
        <f t="shared" si="683"/>
        <v>0</v>
      </c>
      <c r="BQ535" s="25"/>
      <c r="BR535" s="25" t="str">
        <f t="shared" si="684"/>
        <v>no</v>
      </c>
      <c r="BS535" s="26" t="str">
        <f t="shared" si="685"/>
        <v>Int</v>
      </c>
      <c r="BT535" s="25"/>
      <c r="BU535" s="25"/>
      <c r="BV535" s="1">
        <f t="shared" si="671"/>
        <v>0</v>
      </c>
      <c r="BW535" s="1">
        <f t="shared" si="671"/>
        <v>0</v>
      </c>
      <c r="BX535" s="1">
        <f t="shared" si="671"/>
        <v>0</v>
      </c>
      <c r="BY535" s="1">
        <f t="shared" si="671"/>
        <v>0</v>
      </c>
      <c r="BZ535" s="1">
        <f t="shared" si="671"/>
        <v>0</v>
      </c>
      <c r="CA535" s="1">
        <f t="shared" si="671"/>
        <v>0</v>
      </c>
      <c r="CB535" s="1">
        <f t="shared" si="671"/>
        <v>1</v>
      </c>
      <c r="CC535" s="1">
        <f t="shared" si="671"/>
        <v>0</v>
      </c>
      <c r="CD535" s="1">
        <f t="shared" si="671"/>
        <v>0</v>
      </c>
      <c r="CE535" s="1">
        <f t="shared" si="671"/>
        <v>0</v>
      </c>
      <c r="CF535" s="1">
        <f t="shared" si="672"/>
        <v>0</v>
      </c>
      <c r="CG535" s="1">
        <f t="shared" si="672"/>
        <v>0</v>
      </c>
      <c r="CH535" s="1">
        <f t="shared" si="672"/>
        <v>1</v>
      </c>
      <c r="CI535" s="1">
        <f t="shared" si="672"/>
        <v>0</v>
      </c>
      <c r="CJ535" s="1">
        <f t="shared" si="672"/>
        <v>0</v>
      </c>
      <c r="CK535" s="1">
        <f t="shared" si="672"/>
        <v>0</v>
      </c>
      <c r="CL535" s="1">
        <f t="shared" si="672"/>
        <v>0</v>
      </c>
      <c r="CM535" s="1">
        <f t="shared" si="672"/>
        <v>0</v>
      </c>
      <c r="CN535" s="1">
        <f t="shared" si="672"/>
        <v>1</v>
      </c>
      <c r="CO535" s="1">
        <f t="shared" si="672"/>
        <v>0</v>
      </c>
      <c r="CP535" s="1">
        <f t="shared" si="673"/>
        <v>0</v>
      </c>
      <c r="CQ535" s="1">
        <f t="shared" si="673"/>
        <v>0</v>
      </c>
      <c r="CR535" s="1">
        <f t="shared" si="673"/>
        <v>0</v>
      </c>
      <c r="CS535" s="1">
        <f t="shared" si="673"/>
        <v>0</v>
      </c>
      <c r="CT535" s="1">
        <f t="shared" si="673"/>
        <v>0</v>
      </c>
      <c r="CU535" s="1">
        <f t="shared" si="673"/>
        <v>0</v>
      </c>
      <c r="CV535" s="1">
        <f t="shared" si="673"/>
        <v>0</v>
      </c>
      <c r="CW535" s="1">
        <f t="shared" si="673"/>
        <v>0</v>
      </c>
      <c r="CX535" s="1">
        <f t="shared" si="673"/>
        <v>0</v>
      </c>
      <c r="CY535" s="1">
        <f t="shared" si="673"/>
        <v>0</v>
      </c>
      <c r="CZ535" s="1">
        <f t="shared" si="674"/>
        <v>0</v>
      </c>
      <c r="DA535" s="1">
        <f t="shared" si="674"/>
        <v>0</v>
      </c>
      <c r="DB535" s="1">
        <f t="shared" si="674"/>
        <v>0</v>
      </c>
      <c r="DC535" s="1">
        <f t="shared" si="674"/>
        <v>0</v>
      </c>
      <c r="DD535" s="1">
        <f t="shared" si="674"/>
        <v>0</v>
      </c>
      <c r="DE535" s="1">
        <f t="shared" si="674"/>
        <v>0</v>
      </c>
      <c r="DF535" s="1">
        <f t="shared" si="674"/>
        <v>0</v>
      </c>
      <c r="DG535" s="1">
        <f t="shared" si="674"/>
        <v>0</v>
      </c>
      <c r="DH535" s="1">
        <f t="shared" si="674"/>
        <v>0</v>
      </c>
      <c r="DI535" s="1">
        <f t="shared" si="674"/>
        <v>0</v>
      </c>
      <c r="DJ535" s="1">
        <f t="shared" si="675"/>
        <v>0</v>
      </c>
      <c r="DK535" s="1">
        <f t="shared" si="675"/>
        <v>0</v>
      </c>
      <c r="DL535" s="1">
        <f t="shared" si="675"/>
        <v>0</v>
      </c>
      <c r="DM535" s="1">
        <f t="shared" si="675"/>
        <v>0</v>
      </c>
      <c r="DN535" s="1">
        <f t="shared" si="675"/>
        <v>0</v>
      </c>
      <c r="DO535" s="1">
        <f t="shared" si="675"/>
        <v>0</v>
      </c>
      <c r="DP535" s="25"/>
      <c r="DS535" s="26"/>
      <c r="DT535" s="26"/>
      <c r="DU535" s="142"/>
      <c r="DV535" s="26"/>
      <c r="DW535" s="48">
        <v>522</v>
      </c>
      <c r="DX535" s="26" t="str">
        <f>IFERROR(INDEX(AT$11:AT$2000,_xlfn.AGGREGATE(15,6,(ROW(AT$11:AT$2000)-ROW(AT$11)+1)/($AU$11:$AU$2000=$DY$8),ROWS(DX$11:DX535))),"")</f>
        <v/>
      </c>
      <c r="DY535" s="4" t="str">
        <f>IFERROR(INDEX(AU$11:AU$2000,_xlfn.AGGREGATE(15,6,(ROW(AU$11:AU$2000)-ROW(AU$11)+1)/($AU$11:$AU$2000=$DY$8),ROWS(DY$11:DY535))),"")</f>
        <v/>
      </c>
      <c r="DZ535" s="26" t="str">
        <f>IFERROR(INDEX(AV$11:AV$2000,_xlfn.AGGREGATE(15,6,(ROW(AV$11:AV$2000)-ROW(AV$11)+1)/($AU$11:$AU$2000=$DY$8),ROWS(DZ$11:DZ535))),"")</f>
        <v/>
      </c>
      <c r="EA535" s="26" t="str">
        <f>IFERROR(INDEX(AW$11:AW$2000,_xlfn.AGGREGATE(15,6,(ROW(AW$11:AW$2000)-ROW(AW$11)+1)/($AU$11:$AU$2000=$DY$8),ROWS(EA$11:EA535))),"")</f>
        <v/>
      </c>
      <c r="EB535" s="26" t="str">
        <f>IFERROR(INDEX(AX$11:AX$2000,_xlfn.AGGREGATE(15,6,(ROW(AX$11:AX$2000)-ROW(AX$11)+1)/($AU$11:$AU$2000=$DY$8),ROWS(EB$11:EB535))),"")</f>
        <v/>
      </c>
      <c r="EC535" s="26" t="str">
        <f>IFERROR(INDEX(AY$11:AY$2000,_xlfn.AGGREGATE(15,6,(ROW(AY$11:AY$2000)-ROW(AY$11)+1)/($AU$11:$AU$2000=$DY$8),ROWS(EC$11:EC535))),"")</f>
        <v/>
      </c>
      <c r="ED535" s="26" t="str">
        <f>IFERROR(INDEX(AZ$11:AZ$2000,_xlfn.AGGREGATE(15,6,(ROW(AZ$11:AZ$2000)-ROW(AZ$11)+1)/($AU$11:$AU$2000=$DY$8),ROWS(ED$11:ED535))),"")</f>
        <v/>
      </c>
      <c r="EE535" s="26" t="str">
        <f>IFERROR(INDEX(BA$11:BA$2000,_xlfn.AGGREGATE(15,6,(ROW(BA$11:BA$2000)-ROW(BA$11)+1)/($AU$11:$AU$2000=$DY$8),ROWS(EE$11:EE535))),"")</f>
        <v/>
      </c>
      <c r="EF535" s="26" t="str">
        <f>IFERROR(INDEX(BB$11:BB$2000,_xlfn.AGGREGATE(15,6,(ROW(BB$11:BB$2000)-ROW(BB$11)+1)/($AU$11:$AU$2000=$DY$8),ROWS(EF$11:EF535))),"")</f>
        <v/>
      </c>
      <c r="EG535" s="26" t="str">
        <f>IFERROR(INDEX(BC$11:BC$2000,_xlfn.AGGREGATE(15,6,(ROW(BC$11:BC$2000)-ROW(BC$11)+1)/($AU$11:$AU$2000=$DY$8),ROWS(EG$11:EG535))),"")</f>
        <v/>
      </c>
      <c r="EH535" s="26" t="str">
        <f>IFERROR(INDEX(BD$11:BD$2000,_xlfn.AGGREGATE(15,6,(ROW(BD$11:BD$2000)-ROW(BD$11)+1)/($AU$11:$AU$2000=$DY$8),ROWS(EH$11:EH535))),"")</f>
        <v/>
      </c>
      <c r="EI535" s="26" t="str">
        <f>IFERROR(INDEX(BE$11:BE$2000,_xlfn.AGGREGATE(15,6,(ROW(BE$11:BE$2000)-ROW(BE$11)+1)/($AU$11:$AU$2000=$DY$8),ROWS(EI$11:EI535))),"")</f>
        <v/>
      </c>
      <c r="EJ535" s="26" t="str">
        <f>IFERROR(INDEX(BF$11:BF$2000,_xlfn.AGGREGATE(15,6,(ROW(BF$11:BF$2000)-ROW(BF$11)+1)/($AU$11:$AU$2000=$DY$8),ROWS(EJ$11:EJ535))),"")</f>
        <v/>
      </c>
      <c r="EK535" s="26" t="str">
        <f>IFERROR(INDEX(BG$11:BG$2000,_xlfn.AGGREGATE(15,6,(ROW(BG$11:BG$2000)-ROW(BG$11)+1)/($AU$11:$AU$2000=$DY$8),ROWS(EK$11:EK535))),"")</f>
        <v/>
      </c>
      <c r="EL535" s="26" t="str">
        <f>IFERROR(INDEX(BH$11:BH$2000,_xlfn.AGGREGATE(15,6,(ROW(BH$11:BH$2000)-ROW(BH$11)+1)/($AU$11:$AU$2000=$DY$8),ROWS(EL$11:EL535))),"")</f>
        <v/>
      </c>
      <c r="EM535" s="26" t="str">
        <f>IFERROR(INDEX(BI$11:BI$2000,_xlfn.AGGREGATE(15,6,(ROW(BI$11:BI$2000)-ROW(BI$11)+1)/($AU$11:$AU$2000=$DY$8),ROWS(EM$11:EM535))),"")</f>
        <v/>
      </c>
      <c r="EN535" s="26" t="str">
        <f>IFERROR(INDEX(BJ$11:BJ$2000,_xlfn.AGGREGATE(15,6,(ROW(BJ$11:BJ$2000)-ROW(BJ$11)+1)/($AU$11:$AU$2000=$DY$8),ROWS(EN$11:EN535))),"")</f>
        <v/>
      </c>
      <c r="EO535" s="26" t="str">
        <f>IFERROR(INDEX(BK$11:BK$2000,_xlfn.AGGREGATE(15,6,(ROW(BK$11:BK$2000)-ROW(BK$11)+1)/($AU$11:$AU$2000=$DY$8),ROWS(EO$11:EO535))),"")</f>
        <v/>
      </c>
      <c r="EP535" s="26" t="str">
        <f>IFERROR(INDEX(BL$11:BL$2000,_xlfn.AGGREGATE(15,6,(ROW(BL$11:BL$2000)-ROW(BL$11)+1)/($AU$11:$AU$2000=$DY$8),ROWS(EP$11:EP535))),"")</f>
        <v/>
      </c>
      <c r="EQ535" s="26" t="str">
        <f>IFERROR(INDEX(BM$11:BM$2000,_xlfn.AGGREGATE(15,6,(ROW(BM$11:BM$2000)-ROW(BM$11)+1)/($AU$11:$AU$2000=$DY$8),ROWS(EQ$11:EQ535))),"")</f>
        <v/>
      </c>
      <c r="ER535" s="26" t="str">
        <f>IFERROR(INDEX(BN$11:BN$2000,_xlfn.AGGREGATE(15,6,(ROW(BN$11:BN$2000)-ROW(BN$11)+1)/($AU$11:$AU$2000=$DY$8),ROWS(ER$11:ER535))),"")</f>
        <v/>
      </c>
      <c r="ES535" s="26" t="str">
        <f>IFERROR(INDEX(BO$11:BO$2000,_xlfn.AGGREGATE(15,6,(ROW(BO$11:BO$2000)-ROW(BO$11)+1)/($AU$11:$AU$2000=$DY$8),ROWS(ES$11:ES535))),"")</f>
        <v/>
      </c>
      <c r="ET535" s="63" t="str">
        <f>IFERROR(INDEX(BP$11:BP$2000,_xlfn.AGGREGATE(15,6,(ROW(BP$11:BP$2000)-ROW(BP$11)+1)/($AU$11:$AU$2000=$DY$8),ROWS(ET$11:ET535))),"")</f>
        <v/>
      </c>
      <c r="EU535" s="25"/>
    </row>
    <row r="536" spans="12:151" x14ac:dyDescent="0.3">
      <c r="N536" s="2"/>
      <c r="O536" s="25"/>
      <c r="P536" s="25"/>
      <c r="Q536" s="25"/>
      <c r="R536" s="25"/>
      <c r="S536" s="25"/>
      <c r="T536" s="25"/>
      <c r="U536" s="25"/>
      <c r="V536" s="2"/>
      <c r="W536" s="2"/>
      <c r="X536" s="2"/>
      <c r="Y536" s="25"/>
      <c r="Z536" s="25"/>
      <c r="AA536" s="25"/>
      <c r="AB536" s="2"/>
      <c r="AC536" s="25"/>
      <c r="AD536" s="25"/>
      <c r="AE536" s="25"/>
      <c r="AF536" s="25"/>
      <c r="AG536" s="25"/>
      <c r="AH536" s="25"/>
      <c r="AI536" s="25"/>
      <c r="AJ536" s="25"/>
      <c r="AK536" s="25"/>
      <c r="AL536" s="25"/>
      <c r="AM536" s="25"/>
      <c r="AN536" s="25"/>
      <c r="AO536" s="25"/>
      <c r="AP536" s="25"/>
      <c r="AQ536" s="25"/>
      <c r="AR536" s="142"/>
      <c r="AS536" s="1">
        <v>10</v>
      </c>
      <c r="AT536" s="25" t="s">
        <v>122</v>
      </c>
      <c r="AU536" s="4" t="str">
        <f t="shared" si="659"/>
        <v>FAIL</v>
      </c>
      <c r="AV536" s="25">
        <v>2</v>
      </c>
      <c r="AW536" s="25">
        <v>2</v>
      </c>
      <c r="AX536" s="26">
        <v>2</v>
      </c>
      <c r="AY536" s="26">
        <v>2</v>
      </c>
      <c r="AZ536" s="26">
        <v>3</v>
      </c>
      <c r="BA536" s="25"/>
      <c r="BB536" s="25"/>
      <c r="BC536" s="25"/>
      <c r="BD536" s="25">
        <f t="shared" si="660"/>
        <v>236</v>
      </c>
      <c r="BE536" s="25">
        <f t="shared" si="660"/>
        <v>243</v>
      </c>
      <c r="BF536" s="25">
        <f t="shared" si="660"/>
        <v>256</v>
      </c>
      <c r="BG536" s="30">
        <f t="shared" si="660"/>
        <v>6.5</v>
      </c>
      <c r="BH536" s="25"/>
      <c r="BI536" s="25">
        <f t="shared" si="676"/>
        <v>243</v>
      </c>
      <c r="BJ536" s="25">
        <f t="shared" si="677"/>
        <v>486</v>
      </c>
      <c r="BK536" s="25">
        <f t="shared" si="678"/>
        <v>729</v>
      </c>
      <c r="BL536" s="25">
        <f t="shared" si="679"/>
        <v>972</v>
      </c>
      <c r="BM536" s="25">
        <f t="shared" si="680"/>
        <v>1228</v>
      </c>
      <c r="BN536" s="25" t="b">
        <f t="shared" si="681"/>
        <v>0</v>
      </c>
      <c r="BO536" s="25" t="b">
        <f t="shared" si="682"/>
        <v>0</v>
      </c>
      <c r="BP536" s="25">
        <f t="shared" si="683"/>
        <v>0</v>
      </c>
      <c r="BQ536" s="25"/>
      <c r="BR536" s="25" t="str">
        <f t="shared" si="684"/>
        <v>no</v>
      </c>
      <c r="BS536" s="26" t="str">
        <f t="shared" si="685"/>
        <v>Int</v>
      </c>
      <c r="BT536" s="25"/>
      <c r="BU536" s="25"/>
      <c r="BV536" s="1">
        <f t="shared" si="671"/>
        <v>0</v>
      </c>
      <c r="BW536" s="1">
        <f t="shared" si="671"/>
        <v>0</v>
      </c>
      <c r="BX536" s="1">
        <f t="shared" si="671"/>
        <v>0</v>
      </c>
      <c r="BY536" s="1">
        <f t="shared" si="671"/>
        <v>0</v>
      </c>
      <c r="BZ536" s="1">
        <f t="shared" si="671"/>
        <v>0</v>
      </c>
      <c r="CA536" s="1">
        <f t="shared" si="671"/>
        <v>0</v>
      </c>
      <c r="CB536" s="1">
        <f t="shared" si="671"/>
        <v>1</v>
      </c>
      <c r="CC536" s="1">
        <f t="shared" si="671"/>
        <v>0</v>
      </c>
      <c r="CD536" s="1">
        <f t="shared" si="671"/>
        <v>0</v>
      </c>
      <c r="CE536" s="1">
        <f t="shared" si="671"/>
        <v>0</v>
      </c>
      <c r="CF536" s="1">
        <f t="shared" si="672"/>
        <v>0</v>
      </c>
      <c r="CG536" s="1">
        <f t="shared" si="672"/>
        <v>0</v>
      </c>
      <c r="CH536" s="1">
        <f t="shared" si="672"/>
        <v>1</v>
      </c>
      <c r="CI536" s="1">
        <f t="shared" si="672"/>
        <v>0</v>
      </c>
      <c r="CJ536" s="1">
        <f t="shared" si="672"/>
        <v>0</v>
      </c>
      <c r="CK536" s="1">
        <f t="shared" si="672"/>
        <v>0</v>
      </c>
      <c r="CL536" s="1">
        <f t="shared" si="672"/>
        <v>0</v>
      </c>
      <c r="CM536" s="1">
        <f t="shared" si="672"/>
        <v>0</v>
      </c>
      <c r="CN536" s="1">
        <f t="shared" si="672"/>
        <v>1</v>
      </c>
      <c r="CO536" s="1">
        <f t="shared" si="672"/>
        <v>0</v>
      </c>
      <c r="CP536" s="1">
        <f t="shared" si="673"/>
        <v>0</v>
      </c>
      <c r="CQ536" s="1">
        <f t="shared" si="673"/>
        <v>0</v>
      </c>
      <c r="CR536" s="1">
        <f t="shared" si="673"/>
        <v>0</v>
      </c>
      <c r="CS536" s="1">
        <f t="shared" si="673"/>
        <v>0</v>
      </c>
      <c r="CT536" s="1">
        <f t="shared" si="673"/>
        <v>0</v>
      </c>
      <c r="CU536" s="1">
        <f t="shared" si="673"/>
        <v>0</v>
      </c>
      <c r="CV536" s="1">
        <f t="shared" si="673"/>
        <v>0</v>
      </c>
      <c r="CW536" s="1">
        <f t="shared" si="673"/>
        <v>0</v>
      </c>
      <c r="CX536" s="1">
        <f t="shared" si="673"/>
        <v>0</v>
      </c>
      <c r="CY536" s="1">
        <f t="shared" si="673"/>
        <v>0</v>
      </c>
      <c r="CZ536" s="1">
        <f t="shared" si="674"/>
        <v>0</v>
      </c>
      <c r="DA536" s="1">
        <f t="shared" si="674"/>
        <v>0</v>
      </c>
      <c r="DB536" s="1">
        <f t="shared" si="674"/>
        <v>0</v>
      </c>
      <c r="DC536" s="1">
        <f t="shared" si="674"/>
        <v>0</v>
      </c>
      <c r="DD536" s="1">
        <f t="shared" si="674"/>
        <v>0</v>
      </c>
      <c r="DE536" s="1">
        <f t="shared" si="674"/>
        <v>0</v>
      </c>
      <c r="DF536" s="1">
        <f t="shared" si="674"/>
        <v>0</v>
      </c>
      <c r="DG536" s="1">
        <f t="shared" si="674"/>
        <v>0</v>
      </c>
      <c r="DH536" s="1">
        <f t="shared" si="674"/>
        <v>0</v>
      </c>
      <c r="DI536" s="1">
        <f t="shared" si="674"/>
        <v>0</v>
      </c>
      <c r="DJ536" s="1">
        <f t="shared" si="675"/>
        <v>0</v>
      </c>
      <c r="DK536" s="1">
        <f t="shared" si="675"/>
        <v>0</v>
      </c>
      <c r="DL536" s="1">
        <f t="shared" si="675"/>
        <v>0</v>
      </c>
      <c r="DM536" s="1">
        <f t="shared" si="675"/>
        <v>0</v>
      </c>
      <c r="DN536" s="1">
        <f t="shared" si="675"/>
        <v>0</v>
      </c>
      <c r="DO536" s="1">
        <f t="shared" si="675"/>
        <v>0</v>
      </c>
      <c r="DP536" s="25"/>
      <c r="DS536" s="26"/>
      <c r="DT536" s="26"/>
      <c r="DU536" s="142"/>
      <c r="DV536" s="26"/>
      <c r="DW536" s="48">
        <v>523</v>
      </c>
      <c r="DX536" s="26" t="str">
        <f>IFERROR(INDEX(AT$11:AT$2000,_xlfn.AGGREGATE(15,6,(ROW(AT$11:AT$2000)-ROW(AT$11)+1)/($AU$11:$AU$2000=$DY$8),ROWS(DX$11:DX536))),"")</f>
        <v/>
      </c>
      <c r="DY536" s="4" t="str">
        <f>IFERROR(INDEX(AU$11:AU$2000,_xlfn.AGGREGATE(15,6,(ROW(AU$11:AU$2000)-ROW(AU$11)+1)/($AU$11:$AU$2000=$DY$8),ROWS(DY$11:DY536))),"")</f>
        <v/>
      </c>
      <c r="DZ536" s="26" t="str">
        <f>IFERROR(INDEX(AV$11:AV$2000,_xlfn.AGGREGATE(15,6,(ROW(AV$11:AV$2000)-ROW(AV$11)+1)/($AU$11:$AU$2000=$DY$8),ROWS(DZ$11:DZ536))),"")</f>
        <v/>
      </c>
      <c r="EA536" s="26" t="str">
        <f>IFERROR(INDEX(AW$11:AW$2000,_xlfn.AGGREGATE(15,6,(ROW(AW$11:AW$2000)-ROW(AW$11)+1)/($AU$11:$AU$2000=$DY$8),ROWS(EA$11:EA536))),"")</f>
        <v/>
      </c>
      <c r="EB536" s="26" t="str">
        <f>IFERROR(INDEX(AX$11:AX$2000,_xlfn.AGGREGATE(15,6,(ROW(AX$11:AX$2000)-ROW(AX$11)+1)/($AU$11:$AU$2000=$DY$8),ROWS(EB$11:EB536))),"")</f>
        <v/>
      </c>
      <c r="EC536" s="26" t="str">
        <f>IFERROR(INDEX(AY$11:AY$2000,_xlfn.AGGREGATE(15,6,(ROW(AY$11:AY$2000)-ROW(AY$11)+1)/($AU$11:$AU$2000=$DY$8),ROWS(EC$11:EC536))),"")</f>
        <v/>
      </c>
      <c r="ED536" s="26" t="str">
        <f>IFERROR(INDEX(AZ$11:AZ$2000,_xlfn.AGGREGATE(15,6,(ROW(AZ$11:AZ$2000)-ROW(AZ$11)+1)/($AU$11:$AU$2000=$DY$8),ROWS(ED$11:ED536))),"")</f>
        <v/>
      </c>
      <c r="EE536" s="26" t="str">
        <f>IFERROR(INDEX(BA$11:BA$2000,_xlfn.AGGREGATE(15,6,(ROW(BA$11:BA$2000)-ROW(BA$11)+1)/($AU$11:$AU$2000=$DY$8),ROWS(EE$11:EE536))),"")</f>
        <v/>
      </c>
      <c r="EF536" s="26" t="str">
        <f>IFERROR(INDEX(BB$11:BB$2000,_xlfn.AGGREGATE(15,6,(ROW(BB$11:BB$2000)-ROW(BB$11)+1)/($AU$11:$AU$2000=$DY$8),ROWS(EF$11:EF536))),"")</f>
        <v/>
      </c>
      <c r="EG536" s="26" t="str">
        <f>IFERROR(INDEX(BC$11:BC$2000,_xlfn.AGGREGATE(15,6,(ROW(BC$11:BC$2000)-ROW(BC$11)+1)/($AU$11:$AU$2000=$DY$8),ROWS(EG$11:EG536))),"")</f>
        <v/>
      </c>
      <c r="EH536" s="26" t="str">
        <f>IFERROR(INDEX(BD$11:BD$2000,_xlfn.AGGREGATE(15,6,(ROW(BD$11:BD$2000)-ROW(BD$11)+1)/($AU$11:$AU$2000=$DY$8),ROWS(EH$11:EH536))),"")</f>
        <v/>
      </c>
      <c r="EI536" s="26" t="str">
        <f>IFERROR(INDEX(BE$11:BE$2000,_xlfn.AGGREGATE(15,6,(ROW(BE$11:BE$2000)-ROW(BE$11)+1)/($AU$11:$AU$2000=$DY$8),ROWS(EI$11:EI536))),"")</f>
        <v/>
      </c>
      <c r="EJ536" s="26" t="str">
        <f>IFERROR(INDEX(BF$11:BF$2000,_xlfn.AGGREGATE(15,6,(ROW(BF$11:BF$2000)-ROW(BF$11)+1)/($AU$11:$AU$2000=$DY$8),ROWS(EJ$11:EJ536))),"")</f>
        <v/>
      </c>
      <c r="EK536" s="26" t="str">
        <f>IFERROR(INDEX(BG$11:BG$2000,_xlfn.AGGREGATE(15,6,(ROW(BG$11:BG$2000)-ROW(BG$11)+1)/($AU$11:$AU$2000=$DY$8),ROWS(EK$11:EK536))),"")</f>
        <v/>
      </c>
      <c r="EL536" s="26" t="str">
        <f>IFERROR(INDEX(BH$11:BH$2000,_xlfn.AGGREGATE(15,6,(ROW(BH$11:BH$2000)-ROW(BH$11)+1)/($AU$11:$AU$2000=$DY$8),ROWS(EL$11:EL536))),"")</f>
        <v/>
      </c>
      <c r="EM536" s="26" t="str">
        <f>IFERROR(INDEX(BI$11:BI$2000,_xlfn.AGGREGATE(15,6,(ROW(BI$11:BI$2000)-ROW(BI$11)+1)/($AU$11:$AU$2000=$DY$8),ROWS(EM$11:EM536))),"")</f>
        <v/>
      </c>
      <c r="EN536" s="26" t="str">
        <f>IFERROR(INDEX(BJ$11:BJ$2000,_xlfn.AGGREGATE(15,6,(ROW(BJ$11:BJ$2000)-ROW(BJ$11)+1)/($AU$11:$AU$2000=$DY$8),ROWS(EN$11:EN536))),"")</f>
        <v/>
      </c>
      <c r="EO536" s="26" t="str">
        <f>IFERROR(INDEX(BK$11:BK$2000,_xlfn.AGGREGATE(15,6,(ROW(BK$11:BK$2000)-ROW(BK$11)+1)/($AU$11:$AU$2000=$DY$8),ROWS(EO$11:EO536))),"")</f>
        <v/>
      </c>
      <c r="EP536" s="26" t="str">
        <f>IFERROR(INDEX(BL$11:BL$2000,_xlfn.AGGREGATE(15,6,(ROW(BL$11:BL$2000)-ROW(BL$11)+1)/($AU$11:$AU$2000=$DY$8),ROWS(EP$11:EP536))),"")</f>
        <v/>
      </c>
      <c r="EQ536" s="26" t="str">
        <f>IFERROR(INDEX(BM$11:BM$2000,_xlfn.AGGREGATE(15,6,(ROW(BM$11:BM$2000)-ROW(BM$11)+1)/($AU$11:$AU$2000=$DY$8),ROWS(EQ$11:EQ536))),"")</f>
        <v/>
      </c>
      <c r="ER536" s="26" t="str">
        <f>IFERROR(INDEX(BN$11:BN$2000,_xlfn.AGGREGATE(15,6,(ROW(BN$11:BN$2000)-ROW(BN$11)+1)/($AU$11:$AU$2000=$DY$8),ROWS(ER$11:ER536))),"")</f>
        <v/>
      </c>
      <c r="ES536" s="26" t="str">
        <f>IFERROR(INDEX(BO$11:BO$2000,_xlfn.AGGREGATE(15,6,(ROW(BO$11:BO$2000)-ROW(BO$11)+1)/($AU$11:$AU$2000=$DY$8),ROWS(ES$11:ES536))),"")</f>
        <v/>
      </c>
      <c r="ET536" s="63" t="str">
        <f>IFERROR(INDEX(BP$11:BP$2000,_xlfn.AGGREGATE(15,6,(ROW(BP$11:BP$2000)-ROW(BP$11)+1)/($AU$11:$AU$2000=$DY$8),ROWS(ET$11:ET536))),"")</f>
        <v/>
      </c>
      <c r="EU536" s="25"/>
    </row>
    <row r="537" spans="12:151" x14ac:dyDescent="0.3">
      <c r="N537" s="2"/>
      <c r="O537" s="25"/>
      <c r="P537" s="25"/>
      <c r="Q537" s="25"/>
      <c r="R537" s="25"/>
      <c r="S537" s="25"/>
      <c r="T537" s="25"/>
      <c r="U537" s="25"/>
      <c r="V537" s="2"/>
      <c r="W537" s="2"/>
      <c r="X537" s="2"/>
      <c r="Y537" s="25"/>
      <c r="Z537" s="25"/>
      <c r="AA537" s="25"/>
      <c r="AB537" s="2"/>
      <c r="AC537" s="25"/>
      <c r="AD537" s="25"/>
      <c r="AE537" s="25"/>
      <c r="AF537" s="25"/>
      <c r="AG537" s="25"/>
      <c r="AH537" s="25"/>
      <c r="AI537" s="25"/>
      <c r="AJ537" s="25"/>
      <c r="AK537" s="25"/>
      <c r="AL537" s="25"/>
      <c r="AM537" s="25"/>
      <c r="AN537" s="25"/>
      <c r="AO537" s="25"/>
      <c r="AP537" s="25"/>
      <c r="AQ537" s="25"/>
      <c r="AR537" s="142"/>
      <c r="AS537" s="1">
        <v>11</v>
      </c>
      <c r="AT537" s="25" t="s">
        <v>122</v>
      </c>
      <c r="AU537" s="4" t="str">
        <f t="shared" si="659"/>
        <v>FAIL</v>
      </c>
      <c r="AV537" s="25">
        <v>2</v>
      </c>
      <c r="AW537" s="25">
        <v>2</v>
      </c>
      <c r="AX537" s="26">
        <v>2</v>
      </c>
      <c r="AY537" s="26">
        <v>2</v>
      </c>
      <c r="AZ537" s="26">
        <v>3</v>
      </c>
      <c r="BA537" s="25"/>
      <c r="BB537" s="25"/>
      <c r="BC537" s="25"/>
      <c r="BD537" s="25">
        <f t="shared" si="660"/>
        <v>235</v>
      </c>
      <c r="BE537" s="25">
        <f t="shared" si="660"/>
        <v>243</v>
      </c>
      <c r="BF537" s="25">
        <f t="shared" si="660"/>
        <v>257</v>
      </c>
      <c r="BG537" s="30">
        <f t="shared" si="660"/>
        <v>7</v>
      </c>
      <c r="BH537" s="25"/>
      <c r="BI537" s="25">
        <f t="shared" si="676"/>
        <v>243</v>
      </c>
      <c r="BJ537" s="25">
        <f t="shared" si="677"/>
        <v>486</v>
      </c>
      <c r="BK537" s="25">
        <f t="shared" si="678"/>
        <v>729</v>
      </c>
      <c r="BL537" s="25">
        <f t="shared" si="679"/>
        <v>972</v>
      </c>
      <c r="BM537" s="25">
        <f t="shared" si="680"/>
        <v>1229</v>
      </c>
      <c r="BN537" s="25" t="b">
        <f t="shared" si="681"/>
        <v>0</v>
      </c>
      <c r="BO537" s="25" t="b">
        <f t="shared" si="682"/>
        <v>0</v>
      </c>
      <c r="BP537" s="25">
        <f t="shared" si="683"/>
        <v>0</v>
      </c>
      <c r="BQ537" s="25"/>
      <c r="BR537" s="25" t="str">
        <f t="shared" si="684"/>
        <v>no</v>
      </c>
      <c r="BS537" s="26" t="str">
        <f t="shared" si="685"/>
        <v>Int</v>
      </c>
      <c r="BT537" s="25"/>
      <c r="BU537" s="25"/>
      <c r="BV537" s="1">
        <f t="shared" ref="BV537:CE546" si="686">IF(BV$3=0,0,IF(AND(ABS($BI537-BV$3)&gt;PostVertTotTol,ABS($BJ537-BV$3)&gt;PostVertTotTol,ABS($BK537-BV$3)&gt;PostVertTotTol,ABS($BL537-BV$3)&gt;PostVertTotTol,ABS($BM537-BV$3)&gt;PostVertTotTol,ABS($BN537-BV$3)&gt;PostVertTotTol,ABS($BO537-BV$3)&gt;PostVertTotTol,ABS($BP537-BV$3)&gt;PostVertTotTol),0,1))</f>
        <v>0</v>
      </c>
      <c r="BW537" s="1">
        <f t="shared" si="686"/>
        <v>0</v>
      </c>
      <c r="BX537" s="1">
        <f t="shared" si="686"/>
        <v>0</v>
      </c>
      <c r="BY537" s="1">
        <f t="shared" si="686"/>
        <v>0</v>
      </c>
      <c r="BZ537" s="1">
        <f t="shared" si="686"/>
        <v>0</v>
      </c>
      <c r="CA537" s="1">
        <f t="shared" si="686"/>
        <v>0</v>
      </c>
      <c r="CB537" s="1">
        <f t="shared" si="686"/>
        <v>1</v>
      </c>
      <c r="CC537" s="1">
        <f t="shared" si="686"/>
        <v>0</v>
      </c>
      <c r="CD537" s="1">
        <f t="shared" si="686"/>
        <v>0</v>
      </c>
      <c r="CE537" s="1">
        <f t="shared" si="686"/>
        <v>0</v>
      </c>
      <c r="CF537" s="1">
        <f t="shared" ref="CF537:CO546" si="687">IF(CF$3=0,0,IF(AND(ABS($BI537-CF$3)&gt;PostVertTotTol,ABS($BJ537-CF$3)&gt;PostVertTotTol,ABS($BK537-CF$3)&gt;PostVertTotTol,ABS($BL537-CF$3)&gt;PostVertTotTol,ABS($BM537-CF$3)&gt;PostVertTotTol,ABS($BN537-CF$3)&gt;PostVertTotTol,ABS($BO537-CF$3)&gt;PostVertTotTol,ABS($BP537-CF$3)&gt;PostVertTotTol),0,1))</f>
        <v>0</v>
      </c>
      <c r="CG537" s="1">
        <f t="shared" si="687"/>
        <v>0</v>
      </c>
      <c r="CH537" s="1">
        <f t="shared" si="687"/>
        <v>1</v>
      </c>
      <c r="CI537" s="1">
        <f t="shared" si="687"/>
        <v>0</v>
      </c>
      <c r="CJ537" s="1">
        <f t="shared" si="687"/>
        <v>0</v>
      </c>
      <c r="CK537" s="1">
        <f t="shared" si="687"/>
        <v>0</v>
      </c>
      <c r="CL537" s="1">
        <f t="shared" si="687"/>
        <v>0</v>
      </c>
      <c r="CM537" s="1">
        <f t="shared" si="687"/>
        <v>0</v>
      </c>
      <c r="CN537" s="1">
        <f t="shared" si="687"/>
        <v>1</v>
      </c>
      <c r="CO537" s="1">
        <f t="shared" si="687"/>
        <v>0</v>
      </c>
      <c r="CP537" s="1">
        <f t="shared" ref="CP537:CY546" si="688">IF(CP$3=0,0,IF(AND(ABS($BI537-CP$3)&gt;PostVertTotTol,ABS($BJ537-CP$3)&gt;PostVertTotTol,ABS($BK537-CP$3)&gt;PostVertTotTol,ABS($BL537-CP$3)&gt;PostVertTotTol,ABS($BM537-CP$3)&gt;PostVertTotTol,ABS($BN537-CP$3)&gt;PostVertTotTol,ABS($BO537-CP$3)&gt;PostVertTotTol,ABS($BP537-CP$3)&gt;PostVertTotTol),0,1))</f>
        <v>0</v>
      </c>
      <c r="CQ537" s="1">
        <f t="shared" si="688"/>
        <v>0</v>
      </c>
      <c r="CR537" s="1">
        <f t="shared" si="688"/>
        <v>0</v>
      </c>
      <c r="CS537" s="1">
        <f t="shared" si="688"/>
        <v>0</v>
      </c>
      <c r="CT537" s="1">
        <f t="shared" si="688"/>
        <v>0</v>
      </c>
      <c r="CU537" s="1">
        <f t="shared" si="688"/>
        <v>0</v>
      </c>
      <c r="CV537" s="1">
        <f t="shared" si="688"/>
        <v>0</v>
      </c>
      <c r="CW537" s="1">
        <f t="shared" si="688"/>
        <v>0</v>
      </c>
      <c r="CX537" s="1">
        <f t="shared" si="688"/>
        <v>0</v>
      </c>
      <c r="CY537" s="1">
        <f t="shared" si="688"/>
        <v>0</v>
      </c>
      <c r="CZ537" s="1">
        <f t="shared" ref="CZ537:DI546" si="689">IF(CZ$3=0,0,IF(AND(ABS($BI537-CZ$3)&gt;PostVertTotTol,ABS($BJ537-CZ$3)&gt;PostVertTotTol,ABS($BK537-CZ$3)&gt;PostVertTotTol,ABS($BL537-CZ$3)&gt;PostVertTotTol,ABS($BM537-CZ$3)&gt;PostVertTotTol,ABS($BN537-CZ$3)&gt;PostVertTotTol,ABS($BO537-CZ$3)&gt;PostVertTotTol,ABS($BP537-CZ$3)&gt;PostVertTotTol),0,1))</f>
        <v>0</v>
      </c>
      <c r="DA537" s="1">
        <f t="shared" si="689"/>
        <v>0</v>
      </c>
      <c r="DB537" s="1">
        <f t="shared" si="689"/>
        <v>0</v>
      </c>
      <c r="DC537" s="1">
        <f t="shared" si="689"/>
        <v>0</v>
      </c>
      <c r="DD537" s="1">
        <f t="shared" si="689"/>
        <v>0</v>
      </c>
      <c r="DE537" s="1">
        <f t="shared" si="689"/>
        <v>0</v>
      </c>
      <c r="DF537" s="1">
        <f t="shared" si="689"/>
        <v>0</v>
      </c>
      <c r="DG537" s="1">
        <f t="shared" si="689"/>
        <v>0</v>
      </c>
      <c r="DH537" s="1">
        <f t="shared" si="689"/>
        <v>0</v>
      </c>
      <c r="DI537" s="1">
        <f t="shared" si="689"/>
        <v>0</v>
      </c>
      <c r="DJ537" s="1">
        <f t="shared" ref="DJ537:DO546" si="690">IF(DJ$3=0,0,IF(AND(ABS($BI537-DJ$3)&gt;PostVertTotTol,ABS($BJ537-DJ$3)&gt;PostVertTotTol,ABS($BK537-DJ$3)&gt;PostVertTotTol,ABS($BL537-DJ$3)&gt;PostVertTotTol,ABS($BM537-DJ$3)&gt;PostVertTotTol,ABS($BN537-DJ$3)&gt;PostVertTotTol,ABS($BO537-DJ$3)&gt;PostVertTotTol,ABS($BP537-DJ$3)&gt;PostVertTotTol),0,1))</f>
        <v>0</v>
      </c>
      <c r="DK537" s="1">
        <f t="shared" si="690"/>
        <v>0</v>
      </c>
      <c r="DL537" s="1">
        <f t="shared" si="690"/>
        <v>0</v>
      </c>
      <c r="DM537" s="1">
        <f t="shared" si="690"/>
        <v>0</v>
      </c>
      <c r="DN537" s="1">
        <f t="shared" si="690"/>
        <v>0</v>
      </c>
      <c r="DO537" s="1">
        <f t="shared" si="690"/>
        <v>0</v>
      </c>
      <c r="DP537" s="25"/>
      <c r="DS537" s="26"/>
      <c r="DT537" s="26"/>
      <c r="DU537" s="142"/>
      <c r="DV537" s="26"/>
      <c r="DW537" s="48">
        <v>524</v>
      </c>
      <c r="DX537" s="26" t="str">
        <f>IFERROR(INDEX(AT$11:AT$2000,_xlfn.AGGREGATE(15,6,(ROW(AT$11:AT$2000)-ROW(AT$11)+1)/($AU$11:$AU$2000=$DY$8),ROWS(DX$11:DX537))),"")</f>
        <v/>
      </c>
      <c r="DY537" s="4" t="str">
        <f>IFERROR(INDEX(AU$11:AU$2000,_xlfn.AGGREGATE(15,6,(ROW(AU$11:AU$2000)-ROW(AU$11)+1)/($AU$11:$AU$2000=$DY$8),ROWS(DY$11:DY537))),"")</f>
        <v/>
      </c>
      <c r="DZ537" s="26" t="str">
        <f>IFERROR(INDEX(AV$11:AV$2000,_xlfn.AGGREGATE(15,6,(ROW(AV$11:AV$2000)-ROW(AV$11)+1)/($AU$11:$AU$2000=$DY$8),ROWS(DZ$11:DZ537))),"")</f>
        <v/>
      </c>
      <c r="EA537" s="26" t="str">
        <f>IFERROR(INDEX(AW$11:AW$2000,_xlfn.AGGREGATE(15,6,(ROW(AW$11:AW$2000)-ROW(AW$11)+1)/($AU$11:$AU$2000=$DY$8),ROWS(EA$11:EA537))),"")</f>
        <v/>
      </c>
      <c r="EB537" s="26" t="str">
        <f>IFERROR(INDEX(AX$11:AX$2000,_xlfn.AGGREGATE(15,6,(ROW(AX$11:AX$2000)-ROW(AX$11)+1)/($AU$11:$AU$2000=$DY$8),ROWS(EB$11:EB537))),"")</f>
        <v/>
      </c>
      <c r="EC537" s="26" t="str">
        <f>IFERROR(INDEX(AY$11:AY$2000,_xlfn.AGGREGATE(15,6,(ROW(AY$11:AY$2000)-ROW(AY$11)+1)/($AU$11:$AU$2000=$DY$8),ROWS(EC$11:EC537))),"")</f>
        <v/>
      </c>
      <c r="ED537" s="26" t="str">
        <f>IFERROR(INDEX(AZ$11:AZ$2000,_xlfn.AGGREGATE(15,6,(ROW(AZ$11:AZ$2000)-ROW(AZ$11)+1)/($AU$11:$AU$2000=$DY$8),ROWS(ED$11:ED537))),"")</f>
        <v/>
      </c>
      <c r="EE537" s="26" t="str">
        <f>IFERROR(INDEX(BA$11:BA$2000,_xlfn.AGGREGATE(15,6,(ROW(BA$11:BA$2000)-ROW(BA$11)+1)/($AU$11:$AU$2000=$DY$8),ROWS(EE$11:EE537))),"")</f>
        <v/>
      </c>
      <c r="EF537" s="26" t="str">
        <f>IFERROR(INDEX(BB$11:BB$2000,_xlfn.AGGREGATE(15,6,(ROW(BB$11:BB$2000)-ROW(BB$11)+1)/($AU$11:$AU$2000=$DY$8),ROWS(EF$11:EF537))),"")</f>
        <v/>
      </c>
      <c r="EG537" s="26" t="str">
        <f>IFERROR(INDEX(BC$11:BC$2000,_xlfn.AGGREGATE(15,6,(ROW(BC$11:BC$2000)-ROW(BC$11)+1)/($AU$11:$AU$2000=$DY$8),ROWS(EG$11:EG537))),"")</f>
        <v/>
      </c>
      <c r="EH537" s="26" t="str">
        <f>IFERROR(INDEX(BD$11:BD$2000,_xlfn.AGGREGATE(15,6,(ROW(BD$11:BD$2000)-ROW(BD$11)+1)/($AU$11:$AU$2000=$DY$8),ROWS(EH$11:EH537))),"")</f>
        <v/>
      </c>
      <c r="EI537" s="26" t="str">
        <f>IFERROR(INDEX(BE$11:BE$2000,_xlfn.AGGREGATE(15,6,(ROW(BE$11:BE$2000)-ROW(BE$11)+1)/($AU$11:$AU$2000=$DY$8),ROWS(EI$11:EI537))),"")</f>
        <v/>
      </c>
      <c r="EJ537" s="26" t="str">
        <f>IFERROR(INDEX(BF$11:BF$2000,_xlfn.AGGREGATE(15,6,(ROW(BF$11:BF$2000)-ROW(BF$11)+1)/($AU$11:$AU$2000=$DY$8),ROWS(EJ$11:EJ537))),"")</f>
        <v/>
      </c>
      <c r="EK537" s="26" t="str">
        <f>IFERROR(INDEX(BG$11:BG$2000,_xlfn.AGGREGATE(15,6,(ROW(BG$11:BG$2000)-ROW(BG$11)+1)/($AU$11:$AU$2000=$DY$8),ROWS(EK$11:EK537))),"")</f>
        <v/>
      </c>
      <c r="EL537" s="26" t="str">
        <f>IFERROR(INDEX(BH$11:BH$2000,_xlfn.AGGREGATE(15,6,(ROW(BH$11:BH$2000)-ROW(BH$11)+1)/($AU$11:$AU$2000=$DY$8),ROWS(EL$11:EL537))),"")</f>
        <v/>
      </c>
      <c r="EM537" s="26" t="str">
        <f>IFERROR(INDEX(BI$11:BI$2000,_xlfn.AGGREGATE(15,6,(ROW(BI$11:BI$2000)-ROW(BI$11)+1)/($AU$11:$AU$2000=$DY$8),ROWS(EM$11:EM537))),"")</f>
        <v/>
      </c>
      <c r="EN537" s="26" t="str">
        <f>IFERROR(INDEX(BJ$11:BJ$2000,_xlfn.AGGREGATE(15,6,(ROW(BJ$11:BJ$2000)-ROW(BJ$11)+1)/($AU$11:$AU$2000=$DY$8),ROWS(EN$11:EN537))),"")</f>
        <v/>
      </c>
      <c r="EO537" s="26" t="str">
        <f>IFERROR(INDEX(BK$11:BK$2000,_xlfn.AGGREGATE(15,6,(ROW(BK$11:BK$2000)-ROW(BK$11)+1)/($AU$11:$AU$2000=$DY$8),ROWS(EO$11:EO537))),"")</f>
        <v/>
      </c>
      <c r="EP537" s="26" t="str">
        <f>IFERROR(INDEX(BL$11:BL$2000,_xlfn.AGGREGATE(15,6,(ROW(BL$11:BL$2000)-ROW(BL$11)+1)/($AU$11:$AU$2000=$DY$8),ROWS(EP$11:EP537))),"")</f>
        <v/>
      </c>
      <c r="EQ537" s="26" t="str">
        <f>IFERROR(INDEX(BM$11:BM$2000,_xlfn.AGGREGATE(15,6,(ROW(BM$11:BM$2000)-ROW(BM$11)+1)/($AU$11:$AU$2000=$DY$8),ROWS(EQ$11:EQ537))),"")</f>
        <v/>
      </c>
      <c r="ER537" s="26" t="str">
        <f>IFERROR(INDEX(BN$11:BN$2000,_xlfn.AGGREGATE(15,6,(ROW(BN$11:BN$2000)-ROW(BN$11)+1)/($AU$11:$AU$2000=$DY$8),ROWS(ER$11:ER537))),"")</f>
        <v/>
      </c>
      <c r="ES537" s="26" t="str">
        <f>IFERROR(INDEX(BO$11:BO$2000,_xlfn.AGGREGATE(15,6,(ROW(BO$11:BO$2000)-ROW(BO$11)+1)/($AU$11:$AU$2000=$DY$8),ROWS(ES$11:ES537))),"")</f>
        <v/>
      </c>
      <c r="ET537" s="63" t="str">
        <f>IFERROR(INDEX(BP$11:BP$2000,_xlfn.AGGREGATE(15,6,(ROW(BP$11:BP$2000)-ROW(BP$11)+1)/($AU$11:$AU$2000=$DY$8),ROWS(ET$11:ET537))),"")</f>
        <v/>
      </c>
      <c r="EU537" s="25"/>
    </row>
    <row r="538" spans="12:151" x14ac:dyDescent="0.3">
      <c r="N538" s="2"/>
      <c r="O538" s="25"/>
      <c r="P538" s="25"/>
      <c r="Q538" s="25"/>
      <c r="R538" s="25"/>
      <c r="S538" s="25"/>
      <c r="T538" s="25"/>
      <c r="U538" s="25"/>
      <c r="V538" s="2"/>
      <c r="W538" s="2"/>
      <c r="X538" s="2"/>
      <c r="Y538" s="25"/>
      <c r="Z538" s="25"/>
      <c r="AA538" s="25"/>
      <c r="AB538" s="2"/>
      <c r="AC538" s="25"/>
      <c r="AD538" s="25"/>
      <c r="AE538" s="25"/>
      <c r="AF538" s="25"/>
      <c r="AG538" s="25"/>
      <c r="AH538" s="25"/>
      <c r="AI538" s="25"/>
      <c r="AJ538" s="25"/>
      <c r="AK538" s="25"/>
      <c r="AL538" s="25"/>
      <c r="AM538" s="25"/>
      <c r="AN538" s="25"/>
      <c r="AO538" s="25"/>
      <c r="AP538" s="25"/>
      <c r="AQ538" s="25"/>
      <c r="AR538" s="142"/>
      <c r="AS538" s="1">
        <v>12</v>
      </c>
      <c r="AT538" s="25" t="s">
        <v>122</v>
      </c>
      <c r="AU538" s="4" t="str">
        <f t="shared" si="659"/>
        <v>FAIL</v>
      </c>
      <c r="AV538" s="25">
        <v>2</v>
      </c>
      <c r="AW538" s="25">
        <v>2</v>
      </c>
      <c r="AX538" s="26">
        <v>2</v>
      </c>
      <c r="AY538" s="26">
        <v>2</v>
      </c>
      <c r="AZ538" s="26">
        <v>3</v>
      </c>
      <c r="BA538" s="25"/>
      <c r="BB538" s="25"/>
      <c r="BC538" s="25"/>
      <c r="BD538" s="25">
        <f t="shared" si="660"/>
        <v>234</v>
      </c>
      <c r="BE538" s="25">
        <f t="shared" si="660"/>
        <v>243</v>
      </c>
      <c r="BF538" s="25">
        <f t="shared" si="660"/>
        <v>258</v>
      </c>
      <c r="BG538" s="30">
        <f t="shared" si="660"/>
        <v>7.5</v>
      </c>
      <c r="BH538" s="25"/>
      <c r="BI538" s="25">
        <f t="shared" si="676"/>
        <v>243</v>
      </c>
      <c r="BJ538" s="25">
        <f t="shared" si="677"/>
        <v>486</v>
      </c>
      <c r="BK538" s="25">
        <f t="shared" si="678"/>
        <v>729</v>
      </c>
      <c r="BL538" s="25">
        <f t="shared" si="679"/>
        <v>972</v>
      </c>
      <c r="BM538" s="25">
        <f t="shared" si="680"/>
        <v>1230</v>
      </c>
      <c r="BN538" s="25" t="b">
        <f t="shared" si="681"/>
        <v>0</v>
      </c>
      <c r="BO538" s="25" t="b">
        <f t="shared" si="682"/>
        <v>0</v>
      </c>
      <c r="BP538" s="25">
        <f t="shared" si="683"/>
        <v>0</v>
      </c>
      <c r="BQ538" s="25"/>
      <c r="BR538" s="25" t="str">
        <f t="shared" si="684"/>
        <v>no</v>
      </c>
      <c r="BS538" s="26" t="str">
        <f t="shared" si="685"/>
        <v>Int</v>
      </c>
      <c r="BT538" s="25"/>
      <c r="BU538" s="25"/>
      <c r="BV538" s="1">
        <f t="shared" si="686"/>
        <v>0</v>
      </c>
      <c r="BW538" s="1">
        <f t="shared" si="686"/>
        <v>0</v>
      </c>
      <c r="BX538" s="1">
        <f t="shared" si="686"/>
        <v>0</v>
      </c>
      <c r="BY538" s="1">
        <f t="shared" si="686"/>
        <v>0</v>
      </c>
      <c r="BZ538" s="1">
        <f t="shared" si="686"/>
        <v>0</v>
      </c>
      <c r="CA538" s="1">
        <f t="shared" si="686"/>
        <v>0</v>
      </c>
      <c r="CB538" s="1">
        <f t="shared" si="686"/>
        <v>1</v>
      </c>
      <c r="CC538" s="1">
        <f t="shared" si="686"/>
        <v>0</v>
      </c>
      <c r="CD538" s="1">
        <f t="shared" si="686"/>
        <v>0</v>
      </c>
      <c r="CE538" s="1">
        <f t="shared" si="686"/>
        <v>0</v>
      </c>
      <c r="CF538" s="1">
        <f t="shared" si="687"/>
        <v>0</v>
      </c>
      <c r="CG538" s="1">
        <f t="shared" si="687"/>
        <v>0</v>
      </c>
      <c r="CH538" s="1">
        <f t="shared" si="687"/>
        <v>1</v>
      </c>
      <c r="CI538" s="1">
        <f t="shared" si="687"/>
        <v>0</v>
      </c>
      <c r="CJ538" s="1">
        <f t="shared" si="687"/>
        <v>0</v>
      </c>
      <c r="CK538" s="1">
        <f t="shared" si="687"/>
        <v>0</v>
      </c>
      <c r="CL538" s="1">
        <f t="shared" si="687"/>
        <v>0</v>
      </c>
      <c r="CM538" s="1">
        <f t="shared" si="687"/>
        <v>0</v>
      </c>
      <c r="CN538" s="1">
        <f t="shared" si="687"/>
        <v>1</v>
      </c>
      <c r="CO538" s="1">
        <f t="shared" si="687"/>
        <v>0</v>
      </c>
      <c r="CP538" s="1">
        <f t="shared" si="688"/>
        <v>0</v>
      </c>
      <c r="CQ538" s="1">
        <f t="shared" si="688"/>
        <v>0</v>
      </c>
      <c r="CR538" s="1">
        <f t="shared" si="688"/>
        <v>0</v>
      </c>
      <c r="CS538" s="1">
        <f t="shared" si="688"/>
        <v>0</v>
      </c>
      <c r="CT538" s="1">
        <f t="shared" si="688"/>
        <v>0</v>
      </c>
      <c r="CU538" s="1">
        <f t="shared" si="688"/>
        <v>0</v>
      </c>
      <c r="CV538" s="1">
        <f t="shared" si="688"/>
        <v>0</v>
      </c>
      <c r="CW538" s="1">
        <f t="shared" si="688"/>
        <v>0</v>
      </c>
      <c r="CX538" s="1">
        <f t="shared" si="688"/>
        <v>0</v>
      </c>
      <c r="CY538" s="1">
        <f t="shared" si="688"/>
        <v>0</v>
      </c>
      <c r="CZ538" s="1">
        <f t="shared" si="689"/>
        <v>0</v>
      </c>
      <c r="DA538" s="1">
        <f t="shared" si="689"/>
        <v>0</v>
      </c>
      <c r="DB538" s="1">
        <f t="shared" si="689"/>
        <v>0</v>
      </c>
      <c r="DC538" s="1">
        <f t="shared" si="689"/>
        <v>0</v>
      </c>
      <c r="DD538" s="1">
        <f t="shared" si="689"/>
        <v>0</v>
      </c>
      <c r="DE538" s="1">
        <f t="shared" si="689"/>
        <v>0</v>
      </c>
      <c r="DF538" s="1">
        <f t="shared" si="689"/>
        <v>0</v>
      </c>
      <c r="DG538" s="1">
        <f t="shared" si="689"/>
        <v>0</v>
      </c>
      <c r="DH538" s="1">
        <f t="shared" si="689"/>
        <v>0</v>
      </c>
      <c r="DI538" s="1">
        <f t="shared" si="689"/>
        <v>0</v>
      </c>
      <c r="DJ538" s="1">
        <f t="shared" si="690"/>
        <v>0</v>
      </c>
      <c r="DK538" s="1">
        <f t="shared" si="690"/>
        <v>0</v>
      </c>
      <c r="DL538" s="1">
        <f t="shared" si="690"/>
        <v>0</v>
      </c>
      <c r="DM538" s="1">
        <f t="shared" si="690"/>
        <v>0</v>
      </c>
      <c r="DN538" s="1">
        <f t="shared" si="690"/>
        <v>0</v>
      </c>
      <c r="DO538" s="1">
        <f t="shared" si="690"/>
        <v>0</v>
      </c>
      <c r="DP538" s="25"/>
      <c r="DS538" s="26"/>
      <c r="DT538" s="26"/>
      <c r="DU538" s="142"/>
      <c r="DV538" s="26"/>
      <c r="DW538" s="48">
        <v>525</v>
      </c>
      <c r="DX538" s="26" t="str">
        <f>IFERROR(INDEX(AT$11:AT$2000,_xlfn.AGGREGATE(15,6,(ROW(AT$11:AT$2000)-ROW(AT$11)+1)/($AU$11:$AU$2000=$DY$8),ROWS(DX$11:DX538))),"")</f>
        <v/>
      </c>
      <c r="DY538" s="4" t="str">
        <f>IFERROR(INDEX(AU$11:AU$2000,_xlfn.AGGREGATE(15,6,(ROW(AU$11:AU$2000)-ROW(AU$11)+1)/($AU$11:$AU$2000=$DY$8),ROWS(DY$11:DY538))),"")</f>
        <v/>
      </c>
      <c r="DZ538" s="26" t="str">
        <f>IFERROR(INDEX(AV$11:AV$2000,_xlfn.AGGREGATE(15,6,(ROW(AV$11:AV$2000)-ROW(AV$11)+1)/($AU$11:$AU$2000=$DY$8),ROWS(DZ$11:DZ538))),"")</f>
        <v/>
      </c>
      <c r="EA538" s="26" t="str">
        <f>IFERROR(INDEX(AW$11:AW$2000,_xlfn.AGGREGATE(15,6,(ROW(AW$11:AW$2000)-ROW(AW$11)+1)/($AU$11:$AU$2000=$DY$8),ROWS(EA$11:EA538))),"")</f>
        <v/>
      </c>
      <c r="EB538" s="26" t="str">
        <f>IFERROR(INDEX(AX$11:AX$2000,_xlfn.AGGREGATE(15,6,(ROW(AX$11:AX$2000)-ROW(AX$11)+1)/($AU$11:$AU$2000=$DY$8),ROWS(EB$11:EB538))),"")</f>
        <v/>
      </c>
      <c r="EC538" s="26" t="str">
        <f>IFERROR(INDEX(AY$11:AY$2000,_xlfn.AGGREGATE(15,6,(ROW(AY$11:AY$2000)-ROW(AY$11)+1)/($AU$11:$AU$2000=$DY$8),ROWS(EC$11:EC538))),"")</f>
        <v/>
      </c>
      <c r="ED538" s="26" t="str">
        <f>IFERROR(INDEX(AZ$11:AZ$2000,_xlfn.AGGREGATE(15,6,(ROW(AZ$11:AZ$2000)-ROW(AZ$11)+1)/($AU$11:$AU$2000=$DY$8),ROWS(ED$11:ED538))),"")</f>
        <v/>
      </c>
      <c r="EE538" s="26" t="str">
        <f>IFERROR(INDEX(BA$11:BA$2000,_xlfn.AGGREGATE(15,6,(ROW(BA$11:BA$2000)-ROW(BA$11)+1)/($AU$11:$AU$2000=$DY$8),ROWS(EE$11:EE538))),"")</f>
        <v/>
      </c>
      <c r="EF538" s="26" t="str">
        <f>IFERROR(INDEX(BB$11:BB$2000,_xlfn.AGGREGATE(15,6,(ROW(BB$11:BB$2000)-ROW(BB$11)+1)/($AU$11:$AU$2000=$DY$8),ROWS(EF$11:EF538))),"")</f>
        <v/>
      </c>
      <c r="EG538" s="26" t="str">
        <f>IFERROR(INDEX(BC$11:BC$2000,_xlfn.AGGREGATE(15,6,(ROW(BC$11:BC$2000)-ROW(BC$11)+1)/($AU$11:$AU$2000=$DY$8),ROWS(EG$11:EG538))),"")</f>
        <v/>
      </c>
      <c r="EH538" s="26" t="str">
        <f>IFERROR(INDEX(BD$11:BD$2000,_xlfn.AGGREGATE(15,6,(ROW(BD$11:BD$2000)-ROW(BD$11)+1)/($AU$11:$AU$2000=$DY$8),ROWS(EH$11:EH538))),"")</f>
        <v/>
      </c>
      <c r="EI538" s="26" t="str">
        <f>IFERROR(INDEX(BE$11:BE$2000,_xlfn.AGGREGATE(15,6,(ROW(BE$11:BE$2000)-ROW(BE$11)+1)/($AU$11:$AU$2000=$DY$8),ROWS(EI$11:EI538))),"")</f>
        <v/>
      </c>
      <c r="EJ538" s="26" t="str">
        <f>IFERROR(INDEX(BF$11:BF$2000,_xlfn.AGGREGATE(15,6,(ROW(BF$11:BF$2000)-ROW(BF$11)+1)/($AU$11:$AU$2000=$DY$8),ROWS(EJ$11:EJ538))),"")</f>
        <v/>
      </c>
      <c r="EK538" s="26" t="str">
        <f>IFERROR(INDEX(BG$11:BG$2000,_xlfn.AGGREGATE(15,6,(ROW(BG$11:BG$2000)-ROW(BG$11)+1)/($AU$11:$AU$2000=$DY$8),ROWS(EK$11:EK538))),"")</f>
        <v/>
      </c>
      <c r="EL538" s="26" t="str">
        <f>IFERROR(INDEX(BH$11:BH$2000,_xlfn.AGGREGATE(15,6,(ROW(BH$11:BH$2000)-ROW(BH$11)+1)/($AU$11:$AU$2000=$DY$8),ROWS(EL$11:EL538))),"")</f>
        <v/>
      </c>
      <c r="EM538" s="26" t="str">
        <f>IFERROR(INDEX(BI$11:BI$2000,_xlfn.AGGREGATE(15,6,(ROW(BI$11:BI$2000)-ROW(BI$11)+1)/($AU$11:$AU$2000=$DY$8),ROWS(EM$11:EM538))),"")</f>
        <v/>
      </c>
      <c r="EN538" s="26" t="str">
        <f>IFERROR(INDEX(BJ$11:BJ$2000,_xlfn.AGGREGATE(15,6,(ROW(BJ$11:BJ$2000)-ROW(BJ$11)+1)/($AU$11:$AU$2000=$DY$8),ROWS(EN$11:EN538))),"")</f>
        <v/>
      </c>
      <c r="EO538" s="26" t="str">
        <f>IFERROR(INDEX(BK$11:BK$2000,_xlfn.AGGREGATE(15,6,(ROW(BK$11:BK$2000)-ROW(BK$11)+1)/($AU$11:$AU$2000=$DY$8),ROWS(EO$11:EO538))),"")</f>
        <v/>
      </c>
      <c r="EP538" s="26" t="str">
        <f>IFERROR(INDEX(BL$11:BL$2000,_xlfn.AGGREGATE(15,6,(ROW(BL$11:BL$2000)-ROW(BL$11)+1)/($AU$11:$AU$2000=$DY$8),ROWS(EP$11:EP538))),"")</f>
        <v/>
      </c>
      <c r="EQ538" s="26" t="str">
        <f>IFERROR(INDEX(BM$11:BM$2000,_xlfn.AGGREGATE(15,6,(ROW(BM$11:BM$2000)-ROW(BM$11)+1)/($AU$11:$AU$2000=$DY$8),ROWS(EQ$11:EQ538))),"")</f>
        <v/>
      </c>
      <c r="ER538" s="26" t="str">
        <f>IFERROR(INDEX(BN$11:BN$2000,_xlfn.AGGREGATE(15,6,(ROW(BN$11:BN$2000)-ROW(BN$11)+1)/($AU$11:$AU$2000=$DY$8),ROWS(ER$11:ER538))),"")</f>
        <v/>
      </c>
      <c r="ES538" s="26" t="str">
        <f>IFERROR(INDEX(BO$11:BO$2000,_xlfn.AGGREGATE(15,6,(ROW(BO$11:BO$2000)-ROW(BO$11)+1)/($AU$11:$AU$2000=$DY$8),ROWS(ES$11:ES538))),"")</f>
        <v/>
      </c>
      <c r="ET538" s="63" t="str">
        <f>IFERROR(INDEX(BP$11:BP$2000,_xlfn.AGGREGATE(15,6,(ROW(BP$11:BP$2000)-ROW(BP$11)+1)/($AU$11:$AU$2000=$DY$8),ROWS(ET$11:ET538))),"")</f>
        <v/>
      </c>
      <c r="EU538" s="25"/>
    </row>
    <row r="539" spans="12:151" x14ac:dyDescent="0.3">
      <c r="L539" s="25"/>
      <c r="M539" s="25"/>
      <c r="N539" s="25"/>
      <c r="O539" s="25"/>
      <c r="P539" s="25"/>
      <c r="Q539" s="25"/>
      <c r="R539" s="25"/>
      <c r="S539" s="25"/>
      <c r="T539" s="25"/>
      <c r="U539" s="25"/>
      <c r="V539" s="25"/>
      <c r="W539" s="25"/>
      <c r="X539" s="25"/>
      <c r="Y539" s="25"/>
      <c r="Z539" s="25"/>
      <c r="AA539" s="25"/>
      <c r="AB539" s="2"/>
      <c r="AC539" s="25"/>
      <c r="AD539" s="25"/>
      <c r="AE539" s="25"/>
      <c r="AF539" s="25"/>
      <c r="AG539" s="25"/>
      <c r="AH539" s="25"/>
      <c r="AI539" s="25"/>
      <c r="AJ539" s="25"/>
      <c r="AK539" s="25"/>
      <c r="AL539" s="25"/>
      <c r="AM539" s="25"/>
      <c r="AN539" s="25"/>
      <c r="AO539" s="25"/>
      <c r="AP539" s="25"/>
      <c r="AQ539" s="25"/>
      <c r="AR539" s="142"/>
      <c r="AS539" s="1">
        <v>13</v>
      </c>
      <c r="AT539" s="25" t="s">
        <v>122</v>
      </c>
      <c r="AU539" s="4" t="str">
        <f t="shared" si="659"/>
        <v>FAIL</v>
      </c>
      <c r="AV539" s="25">
        <v>2</v>
      </c>
      <c r="AW539" s="25">
        <v>2</v>
      </c>
      <c r="AX539" s="26">
        <v>2</v>
      </c>
      <c r="AY539" s="26">
        <v>2</v>
      </c>
      <c r="AZ539" s="26">
        <v>3</v>
      </c>
      <c r="BA539" s="25"/>
      <c r="BB539" s="25"/>
      <c r="BC539" s="25"/>
      <c r="BD539" s="25">
        <f t="shared" si="660"/>
        <v>233</v>
      </c>
      <c r="BE539" s="25">
        <f t="shared" si="660"/>
        <v>243</v>
      </c>
      <c r="BF539" s="25">
        <f t="shared" si="660"/>
        <v>259</v>
      </c>
      <c r="BG539" s="30">
        <f t="shared" si="660"/>
        <v>8</v>
      </c>
      <c r="BH539" s="25"/>
      <c r="BI539" s="25">
        <f t="shared" si="676"/>
        <v>243</v>
      </c>
      <c r="BJ539" s="25">
        <f t="shared" si="677"/>
        <v>486</v>
      </c>
      <c r="BK539" s="25">
        <f t="shared" si="678"/>
        <v>729</v>
      </c>
      <c r="BL539" s="25">
        <f t="shared" si="679"/>
        <v>972</v>
      </c>
      <c r="BM539" s="25">
        <f t="shared" si="680"/>
        <v>1231</v>
      </c>
      <c r="BN539" s="25" t="b">
        <f t="shared" si="681"/>
        <v>0</v>
      </c>
      <c r="BO539" s="25" t="b">
        <f t="shared" si="682"/>
        <v>0</v>
      </c>
      <c r="BP539" s="25">
        <f t="shared" si="683"/>
        <v>0</v>
      </c>
      <c r="BQ539" s="25"/>
      <c r="BR539" s="25" t="str">
        <f t="shared" si="684"/>
        <v>no</v>
      </c>
      <c r="BS539" s="26" t="str">
        <f t="shared" si="685"/>
        <v>Int</v>
      </c>
      <c r="BT539" s="25"/>
      <c r="BU539" s="25"/>
      <c r="BV539" s="1">
        <f t="shared" si="686"/>
        <v>0</v>
      </c>
      <c r="BW539" s="1">
        <f t="shared" si="686"/>
        <v>0</v>
      </c>
      <c r="BX539" s="1">
        <f t="shared" si="686"/>
        <v>0</v>
      </c>
      <c r="BY539" s="1">
        <f t="shared" si="686"/>
        <v>0</v>
      </c>
      <c r="BZ539" s="1">
        <f t="shared" si="686"/>
        <v>0</v>
      </c>
      <c r="CA539" s="1">
        <f t="shared" si="686"/>
        <v>0</v>
      </c>
      <c r="CB539" s="1">
        <f t="shared" si="686"/>
        <v>1</v>
      </c>
      <c r="CC539" s="1">
        <f t="shared" si="686"/>
        <v>0</v>
      </c>
      <c r="CD539" s="1">
        <f t="shared" si="686"/>
        <v>0</v>
      </c>
      <c r="CE539" s="1">
        <f t="shared" si="686"/>
        <v>0</v>
      </c>
      <c r="CF539" s="1">
        <f t="shared" si="687"/>
        <v>0</v>
      </c>
      <c r="CG539" s="1">
        <f t="shared" si="687"/>
        <v>0</v>
      </c>
      <c r="CH539" s="1">
        <f t="shared" si="687"/>
        <v>1</v>
      </c>
      <c r="CI539" s="1">
        <f t="shared" si="687"/>
        <v>0</v>
      </c>
      <c r="CJ539" s="1">
        <f t="shared" si="687"/>
        <v>0</v>
      </c>
      <c r="CK539" s="1">
        <f t="shared" si="687"/>
        <v>0</v>
      </c>
      <c r="CL539" s="1">
        <f t="shared" si="687"/>
        <v>0</v>
      </c>
      <c r="CM539" s="1">
        <f t="shared" si="687"/>
        <v>0</v>
      </c>
      <c r="CN539" s="1">
        <f t="shared" si="687"/>
        <v>1</v>
      </c>
      <c r="CO539" s="1">
        <f t="shared" si="687"/>
        <v>0</v>
      </c>
      <c r="CP539" s="1">
        <f t="shared" si="688"/>
        <v>0</v>
      </c>
      <c r="CQ539" s="1">
        <f t="shared" si="688"/>
        <v>0</v>
      </c>
      <c r="CR539" s="1">
        <f t="shared" si="688"/>
        <v>0</v>
      </c>
      <c r="CS539" s="1">
        <f t="shared" si="688"/>
        <v>0</v>
      </c>
      <c r="CT539" s="1">
        <f t="shared" si="688"/>
        <v>0</v>
      </c>
      <c r="CU539" s="1">
        <f t="shared" si="688"/>
        <v>0</v>
      </c>
      <c r="CV539" s="1">
        <f t="shared" si="688"/>
        <v>0</v>
      </c>
      <c r="CW539" s="1">
        <f t="shared" si="688"/>
        <v>0</v>
      </c>
      <c r="CX539" s="1">
        <f t="shared" si="688"/>
        <v>0</v>
      </c>
      <c r="CY539" s="1">
        <f t="shared" si="688"/>
        <v>0</v>
      </c>
      <c r="CZ539" s="1">
        <f t="shared" si="689"/>
        <v>0</v>
      </c>
      <c r="DA539" s="1">
        <f t="shared" si="689"/>
        <v>0</v>
      </c>
      <c r="DB539" s="1">
        <f t="shared" si="689"/>
        <v>0</v>
      </c>
      <c r="DC539" s="1">
        <f t="shared" si="689"/>
        <v>0</v>
      </c>
      <c r="DD539" s="1">
        <f t="shared" si="689"/>
        <v>0</v>
      </c>
      <c r="DE539" s="1">
        <f t="shared" si="689"/>
        <v>0</v>
      </c>
      <c r="DF539" s="1">
        <f t="shared" si="689"/>
        <v>0</v>
      </c>
      <c r="DG539" s="1">
        <f t="shared" si="689"/>
        <v>0</v>
      </c>
      <c r="DH539" s="1">
        <f t="shared" si="689"/>
        <v>0</v>
      </c>
      <c r="DI539" s="1">
        <f t="shared" si="689"/>
        <v>0</v>
      </c>
      <c r="DJ539" s="1">
        <f t="shared" si="690"/>
        <v>0</v>
      </c>
      <c r="DK539" s="1">
        <f t="shared" si="690"/>
        <v>0</v>
      </c>
      <c r="DL539" s="1">
        <f t="shared" si="690"/>
        <v>0</v>
      </c>
      <c r="DM539" s="1">
        <f t="shared" si="690"/>
        <v>0</v>
      </c>
      <c r="DN539" s="1">
        <f t="shared" si="690"/>
        <v>0</v>
      </c>
      <c r="DO539" s="1">
        <f t="shared" si="690"/>
        <v>0</v>
      </c>
      <c r="DP539" s="25"/>
      <c r="DS539" s="26"/>
      <c r="DT539" s="26"/>
      <c r="DU539" s="142"/>
      <c r="DV539" s="26"/>
      <c r="DW539" s="48">
        <v>526</v>
      </c>
      <c r="DX539" s="26" t="str">
        <f>IFERROR(INDEX(AT$11:AT$2000,_xlfn.AGGREGATE(15,6,(ROW(AT$11:AT$2000)-ROW(AT$11)+1)/($AU$11:$AU$2000=$DY$8),ROWS(DX$11:DX539))),"")</f>
        <v/>
      </c>
      <c r="DY539" s="4" t="str">
        <f>IFERROR(INDEX(AU$11:AU$2000,_xlfn.AGGREGATE(15,6,(ROW(AU$11:AU$2000)-ROW(AU$11)+1)/($AU$11:$AU$2000=$DY$8),ROWS(DY$11:DY539))),"")</f>
        <v/>
      </c>
      <c r="DZ539" s="26" t="str">
        <f>IFERROR(INDEX(AV$11:AV$2000,_xlfn.AGGREGATE(15,6,(ROW(AV$11:AV$2000)-ROW(AV$11)+1)/($AU$11:$AU$2000=$DY$8),ROWS(DZ$11:DZ539))),"")</f>
        <v/>
      </c>
      <c r="EA539" s="26" t="str">
        <f>IFERROR(INDEX(AW$11:AW$2000,_xlfn.AGGREGATE(15,6,(ROW(AW$11:AW$2000)-ROW(AW$11)+1)/($AU$11:$AU$2000=$DY$8),ROWS(EA$11:EA539))),"")</f>
        <v/>
      </c>
      <c r="EB539" s="26" t="str">
        <f>IFERROR(INDEX(AX$11:AX$2000,_xlfn.AGGREGATE(15,6,(ROW(AX$11:AX$2000)-ROW(AX$11)+1)/($AU$11:$AU$2000=$DY$8),ROWS(EB$11:EB539))),"")</f>
        <v/>
      </c>
      <c r="EC539" s="26" t="str">
        <f>IFERROR(INDEX(AY$11:AY$2000,_xlfn.AGGREGATE(15,6,(ROW(AY$11:AY$2000)-ROW(AY$11)+1)/($AU$11:$AU$2000=$DY$8),ROWS(EC$11:EC539))),"")</f>
        <v/>
      </c>
      <c r="ED539" s="26" t="str">
        <f>IFERROR(INDEX(AZ$11:AZ$2000,_xlfn.AGGREGATE(15,6,(ROW(AZ$11:AZ$2000)-ROW(AZ$11)+1)/($AU$11:$AU$2000=$DY$8),ROWS(ED$11:ED539))),"")</f>
        <v/>
      </c>
      <c r="EE539" s="26" t="str">
        <f>IFERROR(INDEX(BA$11:BA$2000,_xlfn.AGGREGATE(15,6,(ROW(BA$11:BA$2000)-ROW(BA$11)+1)/($AU$11:$AU$2000=$DY$8),ROWS(EE$11:EE539))),"")</f>
        <v/>
      </c>
      <c r="EF539" s="26" t="str">
        <f>IFERROR(INDEX(BB$11:BB$2000,_xlfn.AGGREGATE(15,6,(ROW(BB$11:BB$2000)-ROW(BB$11)+1)/($AU$11:$AU$2000=$DY$8),ROWS(EF$11:EF539))),"")</f>
        <v/>
      </c>
      <c r="EG539" s="26" t="str">
        <f>IFERROR(INDEX(BC$11:BC$2000,_xlfn.AGGREGATE(15,6,(ROW(BC$11:BC$2000)-ROW(BC$11)+1)/($AU$11:$AU$2000=$DY$8),ROWS(EG$11:EG539))),"")</f>
        <v/>
      </c>
      <c r="EH539" s="26" t="str">
        <f>IFERROR(INDEX(BD$11:BD$2000,_xlfn.AGGREGATE(15,6,(ROW(BD$11:BD$2000)-ROW(BD$11)+1)/($AU$11:$AU$2000=$DY$8),ROWS(EH$11:EH539))),"")</f>
        <v/>
      </c>
      <c r="EI539" s="26" t="str">
        <f>IFERROR(INDEX(BE$11:BE$2000,_xlfn.AGGREGATE(15,6,(ROW(BE$11:BE$2000)-ROW(BE$11)+1)/($AU$11:$AU$2000=$DY$8),ROWS(EI$11:EI539))),"")</f>
        <v/>
      </c>
      <c r="EJ539" s="26" t="str">
        <f>IFERROR(INDEX(BF$11:BF$2000,_xlfn.AGGREGATE(15,6,(ROW(BF$11:BF$2000)-ROW(BF$11)+1)/($AU$11:$AU$2000=$DY$8),ROWS(EJ$11:EJ539))),"")</f>
        <v/>
      </c>
      <c r="EK539" s="26" t="str">
        <f>IFERROR(INDEX(BG$11:BG$2000,_xlfn.AGGREGATE(15,6,(ROW(BG$11:BG$2000)-ROW(BG$11)+1)/($AU$11:$AU$2000=$DY$8),ROWS(EK$11:EK539))),"")</f>
        <v/>
      </c>
      <c r="EL539" s="26" t="str">
        <f>IFERROR(INDEX(BH$11:BH$2000,_xlfn.AGGREGATE(15,6,(ROW(BH$11:BH$2000)-ROW(BH$11)+1)/($AU$11:$AU$2000=$DY$8),ROWS(EL$11:EL539))),"")</f>
        <v/>
      </c>
      <c r="EM539" s="26" t="str">
        <f>IFERROR(INDEX(BI$11:BI$2000,_xlfn.AGGREGATE(15,6,(ROW(BI$11:BI$2000)-ROW(BI$11)+1)/($AU$11:$AU$2000=$DY$8),ROWS(EM$11:EM539))),"")</f>
        <v/>
      </c>
      <c r="EN539" s="26" t="str">
        <f>IFERROR(INDEX(BJ$11:BJ$2000,_xlfn.AGGREGATE(15,6,(ROW(BJ$11:BJ$2000)-ROW(BJ$11)+1)/($AU$11:$AU$2000=$DY$8),ROWS(EN$11:EN539))),"")</f>
        <v/>
      </c>
      <c r="EO539" s="26" t="str">
        <f>IFERROR(INDEX(BK$11:BK$2000,_xlfn.AGGREGATE(15,6,(ROW(BK$11:BK$2000)-ROW(BK$11)+1)/($AU$11:$AU$2000=$DY$8),ROWS(EO$11:EO539))),"")</f>
        <v/>
      </c>
      <c r="EP539" s="26" t="str">
        <f>IFERROR(INDEX(BL$11:BL$2000,_xlfn.AGGREGATE(15,6,(ROW(BL$11:BL$2000)-ROW(BL$11)+1)/($AU$11:$AU$2000=$DY$8),ROWS(EP$11:EP539))),"")</f>
        <v/>
      </c>
      <c r="EQ539" s="26" t="str">
        <f>IFERROR(INDEX(BM$11:BM$2000,_xlfn.AGGREGATE(15,6,(ROW(BM$11:BM$2000)-ROW(BM$11)+1)/($AU$11:$AU$2000=$DY$8),ROWS(EQ$11:EQ539))),"")</f>
        <v/>
      </c>
      <c r="ER539" s="26" t="str">
        <f>IFERROR(INDEX(BN$11:BN$2000,_xlfn.AGGREGATE(15,6,(ROW(BN$11:BN$2000)-ROW(BN$11)+1)/($AU$11:$AU$2000=$DY$8),ROWS(ER$11:ER539))),"")</f>
        <v/>
      </c>
      <c r="ES539" s="26" t="str">
        <f>IFERROR(INDEX(BO$11:BO$2000,_xlfn.AGGREGATE(15,6,(ROW(BO$11:BO$2000)-ROW(BO$11)+1)/($AU$11:$AU$2000=$DY$8),ROWS(ES$11:ES539))),"")</f>
        <v/>
      </c>
      <c r="ET539" s="63" t="str">
        <f>IFERROR(INDEX(BP$11:BP$2000,_xlfn.AGGREGATE(15,6,(ROW(BP$11:BP$2000)-ROW(BP$11)+1)/($AU$11:$AU$2000=$DY$8),ROWS(ET$11:ET539))),"")</f>
        <v/>
      </c>
      <c r="EU539" s="25"/>
    </row>
    <row r="540" spans="12:151" x14ac:dyDescent="0.3">
      <c r="L540" s="25"/>
      <c r="M540" s="25"/>
      <c r="N540" s="25"/>
      <c r="O540" s="25"/>
      <c r="P540" s="25"/>
      <c r="Q540" s="25"/>
      <c r="R540" s="25"/>
      <c r="S540" s="25"/>
      <c r="T540" s="25"/>
      <c r="U540" s="25"/>
      <c r="V540" s="25"/>
      <c r="W540" s="25"/>
      <c r="X540" s="25"/>
      <c r="Y540" s="25"/>
      <c r="Z540" s="25"/>
      <c r="AA540" s="25"/>
      <c r="AB540" s="2"/>
      <c r="AC540" s="25"/>
      <c r="AD540" s="25"/>
      <c r="AE540" s="25"/>
      <c r="AF540" s="25"/>
      <c r="AG540" s="25"/>
      <c r="AH540" s="25"/>
      <c r="AI540" s="25"/>
      <c r="AJ540" s="25"/>
      <c r="AK540" s="25"/>
      <c r="AL540" s="25"/>
      <c r="AM540" s="25"/>
      <c r="AN540" s="25"/>
      <c r="AO540" s="25"/>
      <c r="AP540" s="25"/>
      <c r="AQ540" s="25"/>
      <c r="AR540" s="142"/>
      <c r="AS540" s="1">
        <v>14</v>
      </c>
      <c r="AT540" s="25" t="s">
        <v>122</v>
      </c>
      <c r="AU540" s="4" t="str">
        <f t="shared" si="659"/>
        <v>FAIL</v>
      </c>
      <c r="AV540" s="25">
        <v>2</v>
      </c>
      <c r="AW540" s="25">
        <v>2</v>
      </c>
      <c r="AX540" s="26">
        <v>2</v>
      </c>
      <c r="AY540" s="26">
        <v>2</v>
      </c>
      <c r="AZ540" s="26">
        <v>3</v>
      </c>
      <c r="BA540" s="25"/>
      <c r="BB540" s="25"/>
      <c r="BC540" s="25"/>
      <c r="BD540" s="25">
        <f t="shared" si="660"/>
        <v>232</v>
      </c>
      <c r="BE540" s="25">
        <f t="shared" si="660"/>
        <v>243</v>
      </c>
      <c r="BF540" s="25">
        <f t="shared" si="660"/>
        <v>260</v>
      </c>
      <c r="BG540" s="30">
        <f t="shared" si="660"/>
        <v>8.5</v>
      </c>
      <c r="BH540" s="25"/>
      <c r="BI540" s="25">
        <f t="shared" si="676"/>
        <v>243</v>
      </c>
      <c r="BJ540" s="25">
        <f t="shared" si="677"/>
        <v>486</v>
      </c>
      <c r="BK540" s="25">
        <f t="shared" si="678"/>
        <v>729</v>
      </c>
      <c r="BL540" s="25">
        <f t="shared" si="679"/>
        <v>972</v>
      </c>
      <c r="BM540" s="25">
        <f t="shared" si="680"/>
        <v>1232</v>
      </c>
      <c r="BN540" s="25" t="b">
        <f t="shared" si="681"/>
        <v>0</v>
      </c>
      <c r="BO540" s="25" t="b">
        <f t="shared" si="682"/>
        <v>0</v>
      </c>
      <c r="BP540" s="25">
        <f t="shared" si="683"/>
        <v>0</v>
      </c>
      <c r="BQ540" s="25"/>
      <c r="BR540" s="25" t="str">
        <f t="shared" si="684"/>
        <v>no</v>
      </c>
      <c r="BS540" s="26" t="str">
        <f t="shared" si="685"/>
        <v>Int</v>
      </c>
      <c r="BT540" s="25"/>
      <c r="BU540" s="25"/>
      <c r="BV540" s="1">
        <f t="shared" si="686"/>
        <v>0</v>
      </c>
      <c r="BW540" s="1">
        <f t="shared" si="686"/>
        <v>0</v>
      </c>
      <c r="BX540" s="1">
        <f t="shared" si="686"/>
        <v>0</v>
      </c>
      <c r="BY540" s="1">
        <f t="shared" si="686"/>
        <v>0</v>
      </c>
      <c r="BZ540" s="1">
        <f t="shared" si="686"/>
        <v>0</v>
      </c>
      <c r="CA540" s="1">
        <f t="shared" si="686"/>
        <v>0</v>
      </c>
      <c r="CB540" s="1">
        <f t="shared" si="686"/>
        <v>1</v>
      </c>
      <c r="CC540" s="1">
        <f t="shared" si="686"/>
        <v>0</v>
      </c>
      <c r="CD540" s="1">
        <f t="shared" si="686"/>
        <v>0</v>
      </c>
      <c r="CE540" s="1">
        <f t="shared" si="686"/>
        <v>0</v>
      </c>
      <c r="CF540" s="1">
        <f t="shared" si="687"/>
        <v>0</v>
      </c>
      <c r="CG540" s="1">
        <f t="shared" si="687"/>
        <v>0</v>
      </c>
      <c r="CH540" s="1">
        <f t="shared" si="687"/>
        <v>1</v>
      </c>
      <c r="CI540" s="1">
        <f t="shared" si="687"/>
        <v>0</v>
      </c>
      <c r="CJ540" s="1">
        <f t="shared" si="687"/>
        <v>0</v>
      </c>
      <c r="CK540" s="1">
        <f t="shared" si="687"/>
        <v>0</v>
      </c>
      <c r="CL540" s="1">
        <f t="shared" si="687"/>
        <v>0</v>
      </c>
      <c r="CM540" s="1">
        <f t="shared" si="687"/>
        <v>0</v>
      </c>
      <c r="CN540" s="1">
        <f t="shared" si="687"/>
        <v>1</v>
      </c>
      <c r="CO540" s="1">
        <f t="shared" si="687"/>
        <v>0</v>
      </c>
      <c r="CP540" s="1">
        <f t="shared" si="688"/>
        <v>0</v>
      </c>
      <c r="CQ540" s="1">
        <f t="shared" si="688"/>
        <v>0</v>
      </c>
      <c r="CR540" s="1">
        <f t="shared" si="688"/>
        <v>0</v>
      </c>
      <c r="CS540" s="1">
        <f t="shared" si="688"/>
        <v>0</v>
      </c>
      <c r="CT540" s="1">
        <f t="shared" si="688"/>
        <v>0</v>
      </c>
      <c r="CU540" s="1">
        <f t="shared" si="688"/>
        <v>0</v>
      </c>
      <c r="CV540" s="1">
        <f t="shared" si="688"/>
        <v>0</v>
      </c>
      <c r="CW540" s="1">
        <f t="shared" si="688"/>
        <v>0</v>
      </c>
      <c r="CX540" s="1">
        <f t="shared" si="688"/>
        <v>0</v>
      </c>
      <c r="CY540" s="1">
        <f t="shared" si="688"/>
        <v>0</v>
      </c>
      <c r="CZ540" s="1">
        <f t="shared" si="689"/>
        <v>0</v>
      </c>
      <c r="DA540" s="1">
        <f t="shared" si="689"/>
        <v>0</v>
      </c>
      <c r="DB540" s="1">
        <f t="shared" si="689"/>
        <v>0</v>
      </c>
      <c r="DC540" s="1">
        <f t="shared" si="689"/>
        <v>0</v>
      </c>
      <c r="DD540" s="1">
        <f t="shared" si="689"/>
        <v>0</v>
      </c>
      <c r="DE540" s="1">
        <f t="shared" si="689"/>
        <v>0</v>
      </c>
      <c r="DF540" s="1">
        <f t="shared" si="689"/>
        <v>0</v>
      </c>
      <c r="DG540" s="1">
        <f t="shared" si="689"/>
        <v>0</v>
      </c>
      <c r="DH540" s="1">
        <f t="shared" si="689"/>
        <v>0</v>
      </c>
      <c r="DI540" s="1">
        <f t="shared" si="689"/>
        <v>0</v>
      </c>
      <c r="DJ540" s="1">
        <f t="shared" si="690"/>
        <v>0</v>
      </c>
      <c r="DK540" s="1">
        <f t="shared" si="690"/>
        <v>0</v>
      </c>
      <c r="DL540" s="1">
        <f t="shared" si="690"/>
        <v>0</v>
      </c>
      <c r="DM540" s="1">
        <f t="shared" si="690"/>
        <v>0</v>
      </c>
      <c r="DN540" s="1">
        <f t="shared" si="690"/>
        <v>0</v>
      </c>
      <c r="DO540" s="1">
        <f t="shared" si="690"/>
        <v>0</v>
      </c>
      <c r="DP540" s="25"/>
      <c r="DS540" s="26"/>
      <c r="DT540" s="26"/>
      <c r="DU540" s="142"/>
      <c r="DV540" s="26"/>
      <c r="DW540" s="48">
        <v>527</v>
      </c>
      <c r="DX540" s="26" t="str">
        <f>IFERROR(INDEX(AT$11:AT$2000,_xlfn.AGGREGATE(15,6,(ROW(AT$11:AT$2000)-ROW(AT$11)+1)/($AU$11:$AU$2000=$DY$8),ROWS(DX$11:DX540))),"")</f>
        <v/>
      </c>
      <c r="DY540" s="4" t="str">
        <f>IFERROR(INDEX(AU$11:AU$2000,_xlfn.AGGREGATE(15,6,(ROW(AU$11:AU$2000)-ROW(AU$11)+1)/($AU$11:$AU$2000=$DY$8),ROWS(DY$11:DY540))),"")</f>
        <v/>
      </c>
      <c r="DZ540" s="26" t="str">
        <f>IFERROR(INDEX(AV$11:AV$2000,_xlfn.AGGREGATE(15,6,(ROW(AV$11:AV$2000)-ROW(AV$11)+1)/($AU$11:$AU$2000=$DY$8),ROWS(DZ$11:DZ540))),"")</f>
        <v/>
      </c>
      <c r="EA540" s="26" t="str">
        <f>IFERROR(INDEX(AW$11:AW$2000,_xlfn.AGGREGATE(15,6,(ROW(AW$11:AW$2000)-ROW(AW$11)+1)/($AU$11:$AU$2000=$DY$8),ROWS(EA$11:EA540))),"")</f>
        <v/>
      </c>
      <c r="EB540" s="26" t="str">
        <f>IFERROR(INDEX(AX$11:AX$2000,_xlfn.AGGREGATE(15,6,(ROW(AX$11:AX$2000)-ROW(AX$11)+1)/($AU$11:$AU$2000=$DY$8),ROWS(EB$11:EB540))),"")</f>
        <v/>
      </c>
      <c r="EC540" s="26" t="str">
        <f>IFERROR(INDEX(AY$11:AY$2000,_xlfn.AGGREGATE(15,6,(ROW(AY$11:AY$2000)-ROW(AY$11)+1)/($AU$11:$AU$2000=$DY$8),ROWS(EC$11:EC540))),"")</f>
        <v/>
      </c>
      <c r="ED540" s="26" t="str">
        <f>IFERROR(INDEX(AZ$11:AZ$2000,_xlfn.AGGREGATE(15,6,(ROW(AZ$11:AZ$2000)-ROW(AZ$11)+1)/($AU$11:$AU$2000=$DY$8),ROWS(ED$11:ED540))),"")</f>
        <v/>
      </c>
      <c r="EE540" s="26" t="str">
        <f>IFERROR(INDEX(BA$11:BA$2000,_xlfn.AGGREGATE(15,6,(ROW(BA$11:BA$2000)-ROW(BA$11)+1)/($AU$11:$AU$2000=$DY$8),ROWS(EE$11:EE540))),"")</f>
        <v/>
      </c>
      <c r="EF540" s="26" t="str">
        <f>IFERROR(INDEX(BB$11:BB$2000,_xlfn.AGGREGATE(15,6,(ROW(BB$11:BB$2000)-ROW(BB$11)+1)/($AU$11:$AU$2000=$DY$8),ROWS(EF$11:EF540))),"")</f>
        <v/>
      </c>
      <c r="EG540" s="26" t="str">
        <f>IFERROR(INDEX(BC$11:BC$2000,_xlfn.AGGREGATE(15,6,(ROW(BC$11:BC$2000)-ROW(BC$11)+1)/($AU$11:$AU$2000=$DY$8),ROWS(EG$11:EG540))),"")</f>
        <v/>
      </c>
      <c r="EH540" s="26" t="str">
        <f>IFERROR(INDEX(BD$11:BD$2000,_xlfn.AGGREGATE(15,6,(ROW(BD$11:BD$2000)-ROW(BD$11)+1)/($AU$11:$AU$2000=$DY$8),ROWS(EH$11:EH540))),"")</f>
        <v/>
      </c>
      <c r="EI540" s="26" t="str">
        <f>IFERROR(INDEX(BE$11:BE$2000,_xlfn.AGGREGATE(15,6,(ROW(BE$11:BE$2000)-ROW(BE$11)+1)/($AU$11:$AU$2000=$DY$8),ROWS(EI$11:EI540))),"")</f>
        <v/>
      </c>
      <c r="EJ540" s="26" t="str">
        <f>IFERROR(INDEX(BF$11:BF$2000,_xlfn.AGGREGATE(15,6,(ROW(BF$11:BF$2000)-ROW(BF$11)+1)/($AU$11:$AU$2000=$DY$8),ROWS(EJ$11:EJ540))),"")</f>
        <v/>
      </c>
      <c r="EK540" s="26" t="str">
        <f>IFERROR(INDEX(BG$11:BG$2000,_xlfn.AGGREGATE(15,6,(ROW(BG$11:BG$2000)-ROW(BG$11)+1)/($AU$11:$AU$2000=$DY$8),ROWS(EK$11:EK540))),"")</f>
        <v/>
      </c>
      <c r="EL540" s="26" t="str">
        <f>IFERROR(INDEX(BH$11:BH$2000,_xlfn.AGGREGATE(15,6,(ROW(BH$11:BH$2000)-ROW(BH$11)+1)/($AU$11:$AU$2000=$DY$8),ROWS(EL$11:EL540))),"")</f>
        <v/>
      </c>
      <c r="EM540" s="26" t="str">
        <f>IFERROR(INDEX(BI$11:BI$2000,_xlfn.AGGREGATE(15,6,(ROW(BI$11:BI$2000)-ROW(BI$11)+1)/($AU$11:$AU$2000=$DY$8),ROWS(EM$11:EM540))),"")</f>
        <v/>
      </c>
      <c r="EN540" s="26" t="str">
        <f>IFERROR(INDEX(BJ$11:BJ$2000,_xlfn.AGGREGATE(15,6,(ROW(BJ$11:BJ$2000)-ROW(BJ$11)+1)/($AU$11:$AU$2000=$DY$8),ROWS(EN$11:EN540))),"")</f>
        <v/>
      </c>
      <c r="EO540" s="26" t="str">
        <f>IFERROR(INDEX(BK$11:BK$2000,_xlfn.AGGREGATE(15,6,(ROW(BK$11:BK$2000)-ROW(BK$11)+1)/($AU$11:$AU$2000=$DY$8),ROWS(EO$11:EO540))),"")</f>
        <v/>
      </c>
      <c r="EP540" s="26" t="str">
        <f>IFERROR(INDEX(BL$11:BL$2000,_xlfn.AGGREGATE(15,6,(ROW(BL$11:BL$2000)-ROW(BL$11)+1)/($AU$11:$AU$2000=$DY$8),ROWS(EP$11:EP540))),"")</f>
        <v/>
      </c>
      <c r="EQ540" s="26" t="str">
        <f>IFERROR(INDEX(BM$11:BM$2000,_xlfn.AGGREGATE(15,6,(ROW(BM$11:BM$2000)-ROW(BM$11)+1)/($AU$11:$AU$2000=$DY$8),ROWS(EQ$11:EQ540))),"")</f>
        <v/>
      </c>
      <c r="ER540" s="26" t="str">
        <f>IFERROR(INDEX(BN$11:BN$2000,_xlfn.AGGREGATE(15,6,(ROW(BN$11:BN$2000)-ROW(BN$11)+1)/($AU$11:$AU$2000=$DY$8),ROWS(ER$11:ER540))),"")</f>
        <v/>
      </c>
      <c r="ES540" s="26" t="str">
        <f>IFERROR(INDEX(BO$11:BO$2000,_xlfn.AGGREGATE(15,6,(ROW(BO$11:BO$2000)-ROW(BO$11)+1)/($AU$11:$AU$2000=$DY$8),ROWS(ES$11:ES540))),"")</f>
        <v/>
      </c>
      <c r="ET540" s="63" t="str">
        <f>IFERROR(INDEX(BP$11:BP$2000,_xlfn.AGGREGATE(15,6,(ROW(BP$11:BP$2000)-ROW(BP$11)+1)/($AU$11:$AU$2000=$DY$8),ROWS(ET$11:ET540))),"")</f>
        <v/>
      </c>
      <c r="EU540" s="25"/>
    </row>
    <row r="541" spans="12:151" x14ac:dyDescent="0.3">
      <c r="L541" s="25"/>
      <c r="M541" s="25"/>
      <c r="N541" s="25"/>
      <c r="O541" s="25"/>
      <c r="P541" s="25"/>
      <c r="Q541" s="25"/>
      <c r="R541" s="25"/>
      <c r="S541" s="25"/>
      <c r="T541" s="25"/>
      <c r="U541" s="25"/>
      <c r="V541" s="25"/>
      <c r="W541" s="25"/>
      <c r="X541" s="25"/>
      <c r="Y541" s="25"/>
      <c r="Z541" s="25"/>
      <c r="AA541" s="25"/>
      <c r="AB541" s="2"/>
      <c r="AC541" s="25"/>
      <c r="AD541" s="25"/>
      <c r="AE541" s="25"/>
      <c r="AF541" s="25"/>
      <c r="AG541" s="25"/>
      <c r="AH541" s="25"/>
      <c r="AI541" s="25"/>
      <c r="AJ541" s="25"/>
      <c r="AK541" s="25"/>
      <c r="AL541" s="25"/>
      <c r="AM541" s="25"/>
      <c r="AN541" s="25"/>
      <c r="AO541" s="25"/>
      <c r="AP541" s="25"/>
      <c r="AQ541" s="25"/>
      <c r="AR541" s="142"/>
      <c r="AS541" s="1">
        <v>15</v>
      </c>
      <c r="AT541" s="25" t="s">
        <v>122</v>
      </c>
      <c r="AU541" s="4" t="str">
        <f t="shared" si="659"/>
        <v>FAIL</v>
      </c>
      <c r="AV541" s="25">
        <v>2</v>
      </c>
      <c r="AW541" s="25">
        <v>2</v>
      </c>
      <c r="AX541" s="26">
        <v>2</v>
      </c>
      <c r="AY541" s="26">
        <v>2</v>
      </c>
      <c r="AZ541" s="26">
        <v>3</v>
      </c>
      <c r="BA541" s="25"/>
      <c r="BB541" s="25"/>
      <c r="BC541" s="25"/>
      <c r="BD541" s="25">
        <f t="shared" si="660"/>
        <v>231</v>
      </c>
      <c r="BE541" s="25">
        <f t="shared" si="660"/>
        <v>243</v>
      </c>
      <c r="BF541" s="25">
        <f t="shared" si="660"/>
        <v>261</v>
      </c>
      <c r="BG541" s="30">
        <f t="shared" si="660"/>
        <v>9</v>
      </c>
      <c r="BH541" s="25"/>
      <c r="BI541" s="25">
        <f t="shared" si="676"/>
        <v>243</v>
      </c>
      <c r="BJ541" s="25">
        <f t="shared" si="677"/>
        <v>486</v>
      </c>
      <c r="BK541" s="25">
        <f t="shared" si="678"/>
        <v>729</v>
      </c>
      <c r="BL541" s="25">
        <f t="shared" si="679"/>
        <v>972</v>
      </c>
      <c r="BM541" s="25">
        <f t="shared" si="680"/>
        <v>1233</v>
      </c>
      <c r="BN541" s="25" t="b">
        <f t="shared" si="681"/>
        <v>0</v>
      </c>
      <c r="BO541" s="25" t="b">
        <f t="shared" si="682"/>
        <v>0</v>
      </c>
      <c r="BP541" s="25">
        <f t="shared" si="683"/>
        <v>0</v>
      </c>
      <c r="BQ541" s="25"/>
      <c r="BR541" s="25" t="str">
        <f t="shared" si="684"/>
        <v>no</v>
      </c>
      <c r="BS541" s="26" t="str">
        <f t="shared" si="685"/>
        <v>Int</v>
      </c>
      <c r="BT541" s="25"/>
      <c r="BU541" s="25"/>
      <c r="BV541" s="1">
        <f t="shared" si="686"/>
        <v>0</v>
      </c>
      <c r="BW541" s="1">
        <f t="shared" si="686"/>
        <v>0</v>
      </c>
      <c r="BX541" s="1">
        <f t="shared" si="686"/>
        <v>0</v>
      </c>
      <c r="BY541" s="1">
        <f t="shared" si="686"/>
        <v>0</v>
      </c>
      <c r="BZ541" s="1">
        <f t="shared" si="686"/>
        <v>0</v>
      </c>
      <c r="CA541" s="1">
        <f t="shared" si="686"/>
        <v>0</v>
      </c>
      <c r="CB541" s="1">
        <f t="shared" si="686"/>
        <v>1</v>
      </c>
      <c r="CC541" s="1">
        <f t="shared" si="686"/>
        <v>0</v>
      </c>
      <c r="CD541" s="1">
        <f t="shared" si="686"/>
        <v>0</v>
      </c>
      <c r="CE541" s="1">
        <f t="shared" si="686"/>
        <v>0</v>
      </c>
      <c r="CF541" s="1">
        <f t="shared" si="687"/>
        <v>0</v>
      </c>
      <c r="CG541" s="1">
        <f t="shared" si="687"/>
        <v>0</v>
      </c>
      <c r="CH541" s="1">
        <f t="shared" si="687"/>
        <v>1</v>
      </c>
      <c r="CI541" s="1">
        <f t="shared" si="687"/>
        <v>0</v>
      </c>
      <c r="CJ541" s="1">
        <f t="shared" si="687"/>
        <v>0</v>
      </c>
      <c r="CK541" s="1">
        <f t="shared" si="687"/>
        <v>0</v>
      </c>
      <c r="CL541" s="1">
        <f t="shared" si="687"/>
        <v>0</v>
      </c>
      <c r="CM541" s="1">
        <f t="shared" si="687"/>
        <v>0</v>
      </c>
      <c r="CN541" s="1">
        <f t="shared" si="687"/>
        <v>1</v>
      </c>
      <c r="CO541" s="1">
        <f t="shared" si="687"/>
        <v>0</v>
      </c>
      <c r="CP541" s="1">
        <f t="shared" si="688"/>
        <v>0</v>
      </c>
      <c r="CQ541" s="1">
        <f t="shared" si="688"/>
        <v>0</v>
      </c>
      <c r="CR541" s="1">
        <f t="shared" si="688"/>
        <v>0</v>
      </c>
      <c r="CS541" s="1">
        <f t="shared" si="688"/>
        <v>0</v>
      </c>
      <c r="CT541" s="1">
        <f t="shared" si="688"/>
        <v>0</v>
      </c>
      <c r="CU541" s="1">
        <f t="shared" si="688"/>
        <v>0</v>
      </c>
      <c r="CV541" s="1">
        <f t="shared" si="688"/>
        <v>0</v>
      </c>
      <c r="CW541" s="1">
        <f t="shared" si="688"/>
        <v>0</v>
      </c>
      <c r="CX541" s="1">
        <f t="shared" si="688"/>
        <v>0</v>
      </c>
      <c r="CY541" s="1">
        <f t="shared" si="688"/>
        <v>0</v>
      </c>
      <c r="CZ541" s="1">
        <f t="shared" si="689"/>
        <v>0</v>
      </c>
      <c r="DA541" s="1">
        <f t="shared" si="689"/>
        <v>0</v>
      </c>
      <c r="DB541" s="1">
        <f t="shared" si="689"/>
        <v>0</v>
      </c>
      <c r="DC541" s="1">
        <f t="shared" si="689"/>
        <v>0</v>
      </c>
      <c r="DD541" s="1">
        <f t="shared" si="689"/>
        <v>0</v>
      </c>
      <c r="DE541" s="1">
        <f t="shared" si="689"/>
        <v>0</v>
      </c>
      <c r="DF541" s="1">
        <f t="shared" si="689"/>
        <v>0</v>
      </c>
      <c r="DG541" s="1">
        <f t="shared" si="689"/>
        <v>0</v>
      </c>
      <c r="DH541" s="1">
        <f t="shared" si="689"/>
        <v>0</v>
      </c>
      <c r="DI541" s="1">
        <f t="shared" si="689"/>
        <v>0</v>
      </c>
      <c r="DJ541" s="1">
        <f t="shared" si="690"/>
        <v>0</v>
      </c>
      <c r="DK541" s="1">
        <f t="shared" si="690"/>
        <v>0</v>
      </c>
      <c r="DL541" s="1">
        <f t="shared" si="690"/>
        <v>0</v>
      </c>
      <c r="DM541" s="1">
        <f t="shared" si="690"/>
        <v>0</v>
      </c>
      <c r="DN541" s="1">
        <f t="shared" si="690"/>
        <v>0</v>
      </c>
      <c r="DO541" s="1">
        <f t="shared" si="690"/>
        <v>0</v>
      </c>
      <c r="DP541" s="25"/>
      <c r="DS541" s="26"/>
      <c r="DT541" s="26"/>
      <c r="DU541" s="142"/>
      <c r="DV541" s="26"/>
      <c r="DW541" s="48">
        <v>528</v>
      </c>
      <c r="DX541" s="26" t="str">
        <f>IFERROR(INDEX(AT$11:AT$2000,_xlfn.AGGREGATE(15,6,(ROW(AT$11:AT$2000)-ROW(AT$11)+1)/($AU$11:$AU$2000=$DY$8),ROWS(DX$11:DX541))),"")</f>
        <v/>
      </c>
      <c r="DY541" s="64" t="str">
        <f>IFERROR(INDEX(AU$11:AU$2000,_xlfn.AGGREGATE(15,6,(ROW(AU$11:AU$2000)-ROW(AU$11)+1)/($AU$11:$AU$2000=$DY$8),ROWS(DY$11:DY541))),"")</f>
        <v/>
      </c>
      <c r="DZ541" s="33" t="str">
        <f>IFERROR(INDEX(AV$11:AV$2000,_xlfn.AGGREGATE(15,6,(ROW(AV$11:AV$2000)-ROW(AV$11)+1)/($AU$11:$AU$2000=$DY$8),ROWS(DZ$11:DZ541))),"")</f>
        <v/>
      </c>
      <c r="EA541" s="33" t="str">
        <f>IFERROR(INDEX(AW$11:AW$2000,_xlfn.AGGREGATE(15,6,(ROW(AW$11:AW$2000)-ROW(AW$11)+1)/($AU$11:$AU$2000=$DY$8),ROWS(EA$11:EA541))),"")</f>
        <v/>
      </c>
      <c r="EB541" s="33" t="str">
        <f>IFERROR(INDEX(AX$11:AX$2000,_xlfn.AGGREGATE(15,6,(ROW(AX$11:AX$2000)-ROW(AX$11)+1)/($AU$11:$AU$2000=$DY$8),ROWS(EB$11:EB541))),"")</f>
        <v/>
      </c>
      <c r="EC541" s="33" t="str">
        <f>IFERROR(INDEX(AY$11:AY$2000,_xlfn.AGGREGATE(15,6,(ROW(AY$11:AY$2000)-ROW(AY$11)+1)/($AU$11:$AU$2000=$DY$8),ROWS(EC$11:EC541))),"")</f>
        <v/>
      </c>
      <c r="ED541" s="33" t="str">
        <f>IFERROR(INDEX(AZ$11:AZ$2000,_xlfn.AGGREGATE(15,6,(ROW(AZ$11:AZ$2000)-ROW(AZ$11)+1)/($AU$11:$AU$2000=$DY$8),ROWS(ED$11:ED541))),"")</f>
        <v/>
      </c>
      <c r="EE541" s="33" t="str">
        <f>IFERROR(INDEX(BA$11:BA$2000,_xlfn.AGGREGATE(15,6,(ROW(BA$11:BA$2000)-ROW(BA$11)+1)/($AU$11:$AU$2000=$DY$8),ROWS(EE$11:EE541))),"")</f>
        <v/>
      </c>
      <c r="EF541" s="33" t="str">
        <f>IFERROR(INDEX(BB$11:BB$2000,_xlfn.AGGREGATE(15,6,(ROW(BB$11:BB$2000)-ROW(BB$11)+1)/($AU$11:$AU$2000=$DY$8),ROWS(EF$11:EF541))),"")</f>
        <v/>
      </c>
      <c r="EG541" s="33" t="str">
        <f>IFERROR(INDEX(BC$11:BC$2000,_xlfn.AGGREGATE(15,6,(ROW(BC$11:BC$2000)-ROW(BC$11)+1)/($AU$11:$AU$2000=$DY$8),ROWS(EG$11:EG541))),"")</f>
        <v/>
      </c>
      <c r="EH541" s="33" t="str">
        <f>IFERROR(INDEX(BD$11:BD$2000,_xlfn.AGGREGATE(15,6,(ROW(BD$11:BD$2000)-ROW(BD$11)+1)/($AU$11:$AU$2000=$DY$8),ROWS(EH$11:EH541))),"")</f>
        <v/>
      </c>
      <c r="EI541" s="33" t="str">
        <f>IFERROR(INDEX(BE$11:BE$2000,_xlfn.AGGREGATE(15,6,(ROW(BE$11:BE$2000)-ROW(BE$11)+1)/($AU$11:$AU$2000=$DY$8),ROWS(EI$11:EI541))),"")</f>
        <v/>
      </c>
      <c r="EJ541" s="33" t="str">
        <f>IFERROR(INDEX(BF$11:BF$2000,_xlfn.AGGREGATE(15,6,(ROW(BF$11:BF$2000)-ROW(BF$11)+1)/($AU$11:$AU$2000=$DY$8),ROWS(EJ$11:EJ541))),"")</f>
        <v/>
      </c>
      <c r="EK541" s="33" t="str">
        <f>IFERROR(INDEX(BG$11:BG$2000,_xlfn.AGGREGATE(15,6,(ROW(BG$11:BG$2000)-ROW(BG$11)+1)/($AU$11:$AU$2000=$DY$8),ROWS(EK$11:EK541))),"")</f>
        <v/>
      </c>
      <c r="EL541" s="33" t="str">
        <f>IFERROR(INDEX(BH$11:BH$2000,_xlfn.AGGREGATE(15,6,(ROW(BH$11:BH$2000)-ROW(BH$11)+1)/($AU$11:$AU$2000=$DY$8),ROWS(EL$11:EL541))),"")</f>
        <v/>
      </c>
      <c r="EM541" s="33" t="str">
        <f>IFERROR(INDEX(BI$11:BI$2000,_xlfn.AGGREGATE(15,6,(ROW(BI$11:BI$2000)-ROW(BI$11)+1)/($AU$11:$AU$2000=$DY$8),ROWS(EM$11:EM541))),"")</f>
        <v/>
      </c>
      <c r="EN541" s="33" t="str">
        <f>IFERROR(INDEX(BJ$11:BJ$2000,_xlfn.AGGREGATE(15,6,(ROW(BJ$11:BJ$2000)-ROW(BJ$11)+1)/($AU$11:$AU$2000=$DY$8),ROWS(EN$11:EN541))),"")</f>
        <v/>
      </c>
      <c r="EO541" s="33" t="str">
        <f>IFERROR(INDEX(BK$11:BK$2000,_xlfn.AGGREGATE(15,6,(ROW(BK$11:BK$2000)-ROW(BK$11)+1)/($AU$11:$AU$2000=$DY$8),ROWS(EO$11:EO541))),"")</f>
        <v/>
      </c>
      <c r="EP541" s="33" t="str">
        <f>IFERROR(INDEX(BL$11:BL$2000,_xlfn.AGGREGATE(15,6,(ROW(BL$11:BL$2000)-ROW(BL$11)+1)/($AU$11:$AU$2000=$DY$8),ROWS(EP$11:EP541))),"")</f>
        <v/>
      </c>
      <c r="EQ541" s="33" t="str">
        <f>IFERROR(INDEX(BM$11:BM$2000,_xlfn.AGGREGATE(15,6,(ROW(BM$11:BM$2000)-ROW(BM$11)+1)/($AU$11:$AU$2000=$DY$8),ROWS(EQ$11:EQ541))),"")</f>
        <v/>
      </c>
      <c r="ER541" s="33" t="str">
        <f>IFERROR(INDEX(BN$11:BN$2000,_xlfn.AGGREGATE(15,6,(ROW(BN$11:BN$2000)-ROW(BN$11)+1)/($AU$11:$AU$2000=$DY$8),ROWS(ER$11:ER541))),"")</f>
        <v/>
      </c>
      <c r="ES541" s="33" t="str">
        <f>IFERROR(INDEX(BO$11:BO$2000,_xlfn.AGGREGATE(15,6,(ROW(BO$11:BO$2000)-ROW(BO$11)+1)/($AU$11:$AU$2000=$DY$8),ROWS(ES$11:ES541))),"")</f>
        <v/>
      </c>
      <c r="ET541" s="65" t="str">
        <f>IFERROR(INDEX(BP$11:BP$2000,_xlfn.AGGREGATE(15,6,(ROW(BP$11:BP$2000)-ROW(BP$11)+1)/($AU$11:$AU$2000=$DY$8),ROWS(ET$11:ET541))),"")</f>
        <v/>
      </c>
      <c r="EU541" s="25"/>
    </row>
    <row r="542" spans="12:151" x14ac:dyDescent="0.3">
      <c r="L542" s="25"/>
      <c r="M542" s="25"/>
      <c r="N542" s="5"/>
      <c r="O542" s="5"/>
      <c r="P542" s="5"/>
      <c r="Q542" s="5"/>
      <c r="R542" s="5"/>
      <c r="S542" s="5"/>
      <c r="T542" s="5"/>
      <c r="U542" s="5"/>
      <c r="V542" s="5"/>
      <c r="W542" s="5"/>
      <c r="X542" s="5"/>
      <c r="Y542" s="5"/>
      <c r="Z542" s="5"/>
      <c r="AA542" s="5"/>
      <c r="AB542" s="2"/>
      <c r="AC542" s="25"/>
      <c r="AD542" s="25"/>
      <c r="AE542" s="25"/>
      <c r="AF542" s="25"/>
      <c r="AG542" s="25"/>
      <c r="AH542" s="25"/>
      <c r="AI542" s="25"/>
      <c r="AJ542" s="25"/>
      <c r="AK542" s="25"/>
      <c r="AL542" s="25"/>
      <c r="AM542" s="25"/>
      <c r="AN542" s="25"/>
      <c r="AO542" s="25"/>
      <c r="AP542" s="25"/>
      <c r="AQ542" s="25"/>
      <c r="AR542" s="142"/>
      <c r="AS542" s="1">
        <v>16</v>
      </c>
      <c r="AT542" s="25" t="s">
        <v>122</v>
      </c>
      <c r="AU542" s="4" t="str">
        <f t="shared" si="659"/>
        <v>FAIL</v>
      </c>
      <c r="AV542" s="25">
        <v>2</v>
      </c>
      <c r="AW542" s="25">
        <v>2</v>
      </c>
      <c r="AX542" s="26">
        <v>2</v>
      </c>
      <c r="AY542" s="26">
        <v>2</v>
      </c>
      <c r="AZ542" s="26">
        <v>3</v>
      </c>
      <c r="BA542" s="25"/>
      <c r="BB542" s="25"/>
      <c r="BC542" s="25"/>
      <c r="BD542" s="25">
        <f t="shared" si="660"/>
        <v>230</v>
      </c>
      <c r="BE542" s="25">
        <f t="shared" si="660"/>
        <v>243</v>
      </c>
      <c r="BF542" s="25">
        <f t="shared" si="660"/>
        <v>262</v>
      </c>
      <c r="BG542" s="30">
        <f t="shared" si="660"/>
        <v>9.5</v>
      </c>
      <c r="BH542" s="25"/>
      <c r="BI542" s="25">
        <f t="shared" si="676"/>
        <v>243</v>
      </c>
      <c r="BJ542" s="25">
        <f t="shared" si="677"/>
        <v>486</v>
      </c>
      <c r="BK542" s="25">
        <f t="shared" si="678"/>
        <v>729</v>
      </c>
      <c r="BL542" s="25">
        <f t="shared" si="679"/>
        <v>972</v>
      </c>
      <c r="BM542" s="25">
        <f t="shared" si="680"/>
        <v>1234</v>
      </c>
      <c r="BN542" s="25" t="b">
        <f t="shared" si="681"/>
        <v>0</v>
      </c>
      <c r="BO542" s="25" t="b">
        <f t="shared" si="682"/>
        <v>0</v>
      </c>
      <c r="BP542" s="25">
        <f t="shared" si="683"/>
        <v>0</v>
      </c>
      <c r="BQ542" s="25"/>
      <c r="BR542" s="25" t="str">
        <f t="shared" si="684"/>
        <v>no</v>
      </c>
      <c r="BS542" s="26" t="str">
        <f t="shared" si="685"/>
        <v>Int</v>
      </c>
      <c r="BT542" s="25"/>
      <c r="BU542" s="25"/>
      <c r="BV542" s="1">
        <f t="shared" si="686"/>
        <v>0</v>
      </c>
      <c r="BW542" s="1">
        <f t="shared" si="686"/>
        <v>0</v>
      </c>
      <c r="BX542" s="1">
        <f t="shared" si="686"/>
        <v>0</v>
      </c>
      <c r="BY542" s="1">
        <f t="shared" si="686"/>
        <v>0</v>
      </c>
      <c r="BZ542" s="1">
        <f t="shared" si="686"/>
        <v>0</v>
      </c>
      <c r="CA542" s="1">
        <f t="shared" si="686"/>
        <v>0</v>
      </c>
      <c r="CB542" s="1">
        <f t="shared" si="686"/>
        <v>1</v>
      </c>
      <c r="CC542" s="1">
        <f t="shared" si="686"/>
        <v>0</v>
      </c>
      <c r="CD542" s="1">
        <f t="shared" si="686"/>
        <v>0</v>
      </c>
      <c r="CE542" s="1">
        <f t="shared" si="686"/>
        <v>0</v>
      </c>
      <c r="CF542" s="1">
        <f t="shared" si="687"/>
        <v>0</v>
      </c>
      <c r="CG542" s="1">
        <f t="shared" si="687"/>
        <v>0</v>
      </c>
      <c r="CH542" s="1">
        <f t="shared" si="687"/>
        <v>1</v>
      </c>
      <c r="CI542" s="1">
        <f t="shared" si="687"/>
        <v>0</v>
      </c>
      <c r="CJ542" s="1">
        <f t="shared" si="687"/>
        <v>0</v>
      </c>
      <c r="CK542" s="1">
        <f t="shared" si="687"/>
        <v>0</v>
      </c>
      <c r="CL542" s="1">
        <f t="shared" si="687"/>
        <v>0</v>
      </c>
      <c r="CM542" s="1">
        <f t="shared" si="687"/>
        <v>0</v>
      </c>
      <c r="CN542" s="1">
        <f t="shared" si="687"/>
        <v>1</v>
      </c>
      <c r="CO542" s="1">
        <f t="shared" si="687"/>
        <v>0</v>
      </c>
      <c r="CP542" s="1">
        <f t="shared" si="688"/>
        <v>0</v>
      </c>
      <c r="CQ542" s="1">
        <f t="shared" si="688"/>
        <v>0</v>
      </c>
      <c r="CR542" s="1">
        <f t="shared" si="688"/>
        <v>0</v>
      </c>
      <c r="CS542" s="1">
        <f t="shared" si="688"/>
        <v>0</v>
      </c>
      <c r="CT542" s="1">
        <f t="shared" si="688"/>
        <v>0</v>
      </c>
      <c r="CU542" s="1">
        <f t="shared" si="688"/>
        <v>0</v>
      </c>
      <c r="CV542" s="1">
        <f t="shared" si="688"/>
        <v>0</v>
      </c>
      <c r="CW542" s="1">
        <f t="shared" si="688"/>
        <v>0</v>
      </c>
      <c r="CX542" s="1">
        <f t="shared" si="688"/>
        <v>0</v>
      </c>
      <c r="CY542" s="1">
        <f t="shared" si="688"/>
        <v>0</v>
      </c>
      <c r="CZ542" s="1">
        <f t="shared" si="689"/>
        <v>0</v>
      </c>
      <c r="DA542" s="1">
        <f t="shared" si="689"/>
        <v>0</v>
      </c>
      <c r="DB542" s="1">
        <f t="shared" si="689"/>
        <v>0</v>
      </c>
      <c r="DC542" s="1">
        <f t="shared" si="689"/>
        <v>0</v>
      </c>
      <c r="DD542" s="1">
        <f t="shared" si="689"/>
        <v>0</v>
      </c>
      <c r="DE542" s="1">
        <f t="shared" si="689"/>
        <v>0</v>
      </c>
      <c r="DF542" s="1">
        <f t="shared" si="689"/>
        <v>0</v>
      </c>
      <c r="DG542" s="1">
        <f t="shared" si="689"/>
        <v>0</v>
      </c>
      <c r="DH542" s="1">
        <f t="shared" si="689"/>
        <v>0</v>
      </c>
      <c r="DI542" s="1">
        <f t="shared" si="689"/>
        <v>0</v>
      </c>
      <c r="DJ542" s="1">
        <f t="shared" si="690"/>
        <v>0</v>
      </c>
      <c r="DK542" s="1">
        <f t="shared" si="690"/>
        <v>0</v>
      </c>
      <c r="DL542" s="1">
        <f t="shared" si="690"/>
        <v>0</v>
      </c>
      <c r="DM542" s="1">
        <f t="shared" si="690"/>
        <v>0</v>
      </c>
      <c r="DN542" s="1">
        <f t="shared" si="690"/>
        <v>0</v>
      </c>
      <c r="DO542" s="1">
        <f t="shared" si="690"/>
        <v>0</v>
      </c>
      <c r="DP542" s="25"/>
      <c r="DS542" s="26"/>
      <c r="DT542" s="26"/>
      <c r="DU542" s="142"/>
      <c r="DV542" s="26"/>
      <c r="DW542" s="131"/>
      <c r="DX542" s="4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row>
    <row r="543" spans="12:151" x14ac:dyDescent="0.3">
      <c r="L543" s="25"/>
      <c r="M543" s="25"/>
      <c r="N543" s="25"/>
      <c r="O543" s="25"/>
      <c r="P543" s="25"/>
      <c r="Q543" s="25"/>
      <c r="R543" s="25"/>
      <c r="S543" s="25"/>
      <c r="T543" s="25"/>
      <c r="U543" s="25"/>
      <c r="V543" s="25"/>
      <c r="W543" s="25"/>
      <c r="X543" s="25"/>
      <c r="Y543" s="25"/>
      <c r="Z543" s="25"/>
      <c r="AA543" s="25"/>
      <c r="AB543" s="2"/>
      <c r="AC543" s="25"/>
      <c r="AD543" s="25"/>
      <c r="AE543" s="25"/>
      <c r="AF543" s="25"/>
      <c r="AG543" s="25"/>
      <c r="AH543" s="25"/>
      <c r="AI543" s="25"/>
      <c r="AJ543" s="25"/>
      <c r="AK543" s="25"/>
      <c r="AL543" s="25"/>
      <c r="AM543" s="25"/>
      <c r="AN543" s="25"/>
      <c r="AO543" s="25"/>
      <c r="AP543" s="25"/>
      <c r="AQ543" s="25"/>
      <c r="AR543" s="142"/>
      <c r="AS543" s="1">
        <v>17</v>
      </c>
      <c r="AT543" s="25" t="s">
        <v>122</v>
      </c>
      <c r="AU543" s="4" t="str">
        <f t="shared" si="659"/>
        <v>FAIL</v>
      </c>
      <c r="AV543" s="25">
        <v>2</v>
      </c>
      <c r="AW543" s="25">
        <v>2</v>
      </c>
      <c r="AX543" s="26">
        <v>2</v>
      </c>
      <c r="AY543" s="26">
        <v>2</v>
      </c>
      <c r="AZ543" s="26">
        <v>3</v>
      </c>
      <c r="BA543" s="25"/>
      <c r="BB543" s="25"/>
      <c r="BC543" s="25"/>
      <c r="BD543" s="25">
        <f t="shared" si="660"/>
        <v>229</v>
      </c>
      <c r="BE543" s="25">
        <f t="shared" si="660"/>
        <v>243</v>
      </c>
      <c r="BF543" s="25">
        <f t="shared" si="660"/>
        <v>263</v>
      </c>
      <c r="BG543" s="30">
        <f t="shared" si="660"/>
        <v>10</v>
      </c>
      <c r="BH543" s="25"/>
      <c r="BI543" s="25">
        <f t="shared" si="676"/>
        <v>243</v>
      </c>
      <c r="BJ543" s="25">
        <f t="shared" si="677"/>
        <v>486</v>
      </c>
      <c r="BK543" s="25">
        <f t="shared" si="678"/>
        <v>729</v>
      </c>
      <c r="BL543" s="25">
        <f t="shared" si="679"/>
        <v>972</v>
      </c>
      <c r="BM543" s="25">
        <f t="shared" si="680"/>
        <v>1235</v>
      </c>
      <c r="BN543" s="25" t="b">
        <f t="shared" si="681"/>
        <v>0</v>
      </c>
      <c r="BO543" s="25" t="b">
        <f t="shared" si="682"/>
        <v>0</v>
      </c>
      <c r="BP543" s="25">
        <f t="shared" si="683"/>
        <v>0</v>
      </c>
      <c r="BQ543" s="25"/>
      <c r="BR543" s="25" t="str">
        <f t="shared" si="684"/>
        <v>no</v>
      </c>
      <c r="BS543" s="26" t="str">
        <f t="shared" si="685"/>
        <v>Int</v>
      </c>
      <c r="BT543" s="25"/>
      <c r="BU543" s="25"/>
      <c r="BV543" s="1">
        <f t="shared" si="686"/>
        <v>0</v>
      </c>
      <c r="BW543" s="1">
        <f t="shared" si="686"/>
        <v>0</v>
      </c>
      <c r="BX543" s="1">
        <f t="shared" si="686"/>
        <v>0</v>
      </c>
      <c r="BY543" s="1">
        <f t="shared" si="686"/>
        <v>0</v>
      </c>
      <c r="BZ543" s="1">
        <f t="shared" si="686"/>
        <v>0</v>
      </c>
      <c r="CA543" s="1">
        <f t="shared" si="686"/>
        <v>0</v>
      </c>
      <c r="CB543" s="1">
        <f t="shared" si="686"/>
        <v>1</v>
      </c>
      <c r="CC543" s="1">
        <f t="shared" si="686"/>
        <v>0</v>
      </c>
      <c r="CD543" s="1">
        <f t="shared" si="686"/>
        <v>0</v>
      </c>
      <c r="CE543" s="1">
        <f t="shared" si="686"/>
        <v>0</v>
      </c>
      <c r="CF543" s="1">
        <f t="shared" si="687"/>
        <v>0</v>
      </c>
      <c r="CG543" s="1">
        <f t="shared" si="687"/>
        <v>0</v>
      </c>
      <c r="CH543" s="1">
        <f t="shared" si="687"/>
        <v>1</v>
      </c>
      <c r="CI543" s="1">
        <f t="shared" si="687"/>
        <v>0</v>
      </c>
      <c r="CJ543" s="1">
        <f t="shared" si="687"/>
        <v>0</v>
      </c>
      <c r="CK543" s="1">
        <f t="shared" si="687"/>
        <v>0</v>
      </c>
      <c r="CL543" s="1">
        <f t="shared" si="687"/>
        <v>0</v>
      </c>
      <c r="CM543" s="1">
        <f t="shared" si="687"/>
        <v>0</v>
      </c>
      <c r="CN543" s="1">
        <f t="shared" si="687"/>
        <v>1</v>
      </c>
      <c r="CO543" s="1">
        <f t="shared" si="687"/>
        <v>0</v>
      </c>
      <c r="CP543" s="1">
        <f t="shared" si="688"/>
        <v>0</v>
      </c>
      <c r="CQ543" s="1">
        <f t="shared" si="688"/>
        <v>0</v>
      </c>
      <c r="CR543" s="1">
        <f t="shared" si="688"/>
        <v>0</v>
      </c>
      <c r="CS543" s="1">
        <f t="shared" si="688"/>
        <v>0</v>
      </c>
      <c r="CT543" s="1">
        <f t="shared" si="688"/>
        <v>0</v>
      </c>
      <c r="CU543" s="1">
        <f t="shared" si="688"/>
        <v>0</v>
      </c>
      <c r="CV543" s="1">
        <f t="shared" si="688"/>
        <v>0</v>
      </c>
      <c r="CW543" s="1">
        <f t="shared" si="688"/>
        <v>0</v>
      </c>
      <c r="CX543" s="1">
        <f t="shared" si="688"/>
        <v>0</v>
      </c>
      <c r="CY543" s="1">
        <f t="shared" si="688"/>
        <v>0</v>
      </c>
      <c r="CZ543" s="1">
        <f t="shared" si="689"/>
        <v>0</v>
      </c>
      <c r="DA543" s="1">
        <f t="shared" si="689"/>
        <v>0</v>
      </c>
      <c r="DB543" s="1">
        <f t="shared" si="689"/>
        <v>0</v>
      </c>
      <c r="DC543" s="1">
        <f t="shared" si="689"/>
        <v>0</v>
      </c>
      <c r="DD543" s="1">
        <f t="shared" si="689"/>
        <v>0</v>
      </c>
      <c r="DE543" s="1">
        <f t="shared" si="689"/>
        <v>0</v>
      </c>
      <c r="DF543" s="1">
        <f t="shared" si="689"/>
        <v>0</v>
      </c>
      <c r="DG543" s="1">
        <f t="shared" si="689"/>
        <v>0</v>
      </c>
      <c r="DH543" s="1">
        <f t="shared" si="689"/>
        <v>0</v>
      </c>
      <c r="DI543" s="1">
        <f t="shared" si="689"/>
        <v>0</v>
      </c>
      <c r="DJ543" s="1">
        <f t="shared" si="690"/>
        <v>0</v>
      </c>
      <c r="DK543" s="1">
        <f t="shared" si="690"/>
        <v>0</v>
      </c>
      <c r="DL543" s="1">
        <f t="shared" si="690"/>
        <v>0</v>
      </c>
      <c r="DM543" s="1">
        <f t="shared" si="690"/>
        <v>0</v>
      </c>
      <c r="DN543" s="1">
        <f t="shared" si="690"/>
        <v>0</v>
      </c>
      <c r="DO543" s="1">
        <f t="shared" si="690"/>
        <v>0</v>
      </c>
      <c r="DP543" s="25"/>
      <c r="DS543" s="26"/>
      <c r="DT543" s="26"/>
      <c r="DU543" s="142"/>
      <c r="DV543" s="26"/>
      <c r="DW543" s="131"/>
      <c r="DX543" s="13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row>
    <row r="544" spans="12:151" x14ac:dyDescent="0.3">
      <c r="L544" s="25"/>
      <c r="M544" s="25"/>
      <c r="N544" s="25"/>
      <c r="O544" s="25"/>
      <c r="P544" s="25"/>
      <c r="Q544" s="25"/>
      <c r="R544" s="25"/>
      <c r="S544" s="25"/>
      <c r="T544" s="25"/>
      <c r="U544" s="25"/>
      <c r="V544" s="25"/>
      <c r="W544" s="25"/>
      <c r="X544" s="25"/>
      <c r="Y544" s="25"/>
      <c r="Z544" s="25"/>
      <c r="AA544" s="25"/>
      <c r="AB544" s="2"/>
      <c r="AC544" s="25"/>
      <c r="AD544" s="25"/>
      <c r="AE544" s="25"/>
      <c r="AF544" s="25"/>
      <c r="AG544" s="25"/>
      <c r="AH544" s="25"/>
      <c r="AI544" s="25"/>
      <c r="AJ544" s="25"/>
      <c r="AK544" s="25"/>
      <c r="AL544" s="25"/>
      <c r="AM544" s="25"/>
      <c r="AN544" s="25"/>
      <c r="AO544" s="25"/>
      <c r="AP544" s="25"/>
      <c r="AQ544" s="25"/>
      <c r="AR544" s="142"/>
      <c r="AS544" s="1">
        <v>18</v>
      </c>
      <c r="AT544" s="25" t="s">
        <v>122</v>
      </c>
      <c r="AU544" s="4" t="str">
        <f t="shared" si="659"/>
        <v>FAIL</v>
      </c>
      <c r="AV544" s="25">
        <v>2</v>
      </c>
      <c r="AW544" s="25">
        <v>2</v>
      </c>
      <c r="AX544" s="26">
        <v>2</v>
      </c>
      <c r="AY544" s="26">
        <v>2</v>
      </c>
      <c r="AZ544" s="26">
        <v>3</v>
      </c>
      <c r="BA544" s="25"/>
      <c r="BB544" s="25"/>
      <c r="BC544" s="25"/>
      <c r="BD544" s="25">
        <f t="shared" si="660"/>
        <v>228</v>
      </c>
      <c r="BE544" s="25">
        <f t="shared" si="660"/>
        <v>243</v>
      </c>
      <c r="BF544" s="25">
        <f t="shared" si="660"/>
        <v>264</v>
      </c>
      <c r="BG544" s="30">
        <f t="shared" si="660"/>
        <v>10.5</v>
      </c>
      <c r="BH544" s="25"/>
      <c r="BI544" s="25">
        <f t="shared" si="676"/>
        <v>243</v>
      </c>
      <c r="BJ544" s="25">
        <f t="shared" si="677"/>
        <v>486</v>
      </c>
      <c r="BK544" s="25">
        <f t="shared" si="678"/>
        <v>729</v>
      </c>
      <c r="BL544" s="25">
        <f t="shared" si="679"/>
        <v>972</v>
      </c>
      <c r="BM544" s="25">
        <f t="shared" si="680"/>
        <v>1236</v>
      </c>
      <c r="BN544" s="25" t="b">
        <f t="shared" si="681"/>
        <v>0</v>
      </c>
      <c r="BO544" s="25" t="b">
        <f t="shared" si="682"/>
        <v>0</v>
      </c>
      <c r="BP544" s="25">
        <f t="shared" si="683"/>
        <v>0</v>
      </c>
      <c r="BQ544" s="25"/>
      <c r="BR544" s="25" t="str">
        <f t="shared" si="684"/>
        <v>no</v>
      </c>
      <c r="BS544" s="26" t="str">
        <f t="shared" si="685"/>
        <v>Int</v>
      </c>
      <c r="BT544" s="25"/>
      <c r="BU544" s="25"/>
      <c r="BV544" s="1">
        <f t="shared" si="686"/>
        <v>0</v>
      </c>
      <c r="BW544" s="1">
        <f t="shared" si="686"/>
        <v>0</v>
      </c>
      <c r="BX544" s="1">
        <f t="shared" si="686"/>
        <v>0</v>
      </c>
      <c r="BY544" s="1">
        <f t="shared" si="686"/>
        <v>0</v>
      </c>
      <c r="BZ544" s="1">
        <f t="shared" si="686"/>
        <v>0</v>
      </c>
      <c r="CA544" s="1">
        <f t="shared" si="686"/>
        <v>0</v>
      </c>
      <c r="CB544" s="1">
        <f t="shared" si="686"/>
        <v>1</v>
      </c>
      <c r="CC544" s="1">
        <f t="shared" si="686"/>
        <v>0</v>
      </c>
      <c r="CD544" s="1">
        <f t="shared" si="686"/>
        <v>0</v>
      </c>
      <c r="CE544" s="1">
        <f t="shared" si="686"/>
        <v>0</v>
      </c>
      <c r="CF544" s="1">
        <f t="shared" si="687"/>
        <v>0</v>
      </c>
      <c r="CG544" s="1">
        <f t="shared" si="687"/>
        <v>0</v>
      </c>
      <c r="CH544" s="1">
        <f t="shared" si="687"/>
        <v>1</v>
      </c>
      <c r="CI544" s="1">
        <f t="shared" si="687"/>
        <v>0</v>
      </c>
      <c r="CJ544" s="1">
        <f t="shared" si="687"/>
        <v>0</v>
      </c>
      <c r="CK544" s="1">
        <f t="shared" si="687"/>
        <v>0</v>
      </c>
      <c r="CL544" s="1">
        <f t="shared" si="687"/>
        <v>0</v>
      </c>
      <c r="CM544" s="1">
        <f t="shared" si="687"/>
        <v>0</v>
      </c>
      <c r="CN544" s="1">
        <f t="shared" si="687"/>
        <v>1</v>
      </c>
      <c r="CO544" s="1">
        <f t="shared" si="687"/>
        <v>0</v>
      </c>
      <c r="CP544" s="1">
        <f t="shared" si="688"/>
        <v>0</v>
      </c>
      <c r="CQ544" s="1">
        <f t="shared" si="688"/>
        <v>0</v>
      </c>
      <c r="CR544" s="1">
        <f t="shared" si="688"/>
        <v>0</v>
      </c>
      <c r="CS544" s="1">
        <f t="shared" si="688"/>
        <v>0</v>
      </c>
      <c r="CT544" s="1">
        <f t="shared" si="688"/>
        <v>0</v>
      </c>
      <c r="CU544" s="1">
        <f t="shared" si="688"/>
        <v>0</v>
      </c>
      <c r="CV544" s="1">
        <f t="shared" si="688"/>
        <v>0</v>
      </c>
      <c r="CW544" s="1">
        <f t="shared" si="688"/>
        <v>0</v>
      </c>
      <c r="CX544" s="1">
        <f t="shared" si="688"/>
        <v>0</v>
      </c>
      <c r="CY544" s="1">
        <f t="shared" si="688"/>
        <v>0</v>
      </c>
      <c r="CZ544" s="1">
        <f t="shared" si="689"/>
        <v>0</v>
      </c>
      <c r="DA544" s="1">
        <f t="shared" si="689"/>
        <v>0</v>
      </c>
      <c r="DB544" s="1">
        <f t="shared" si="689"/>
        <v>0</v>
      </c>
      <c r="DC544" s="1">
        <f t="shared" si="689"/>
        <v>0</v>
      </c>
      <c r="DD544" s="1">
        <f t="shared" si="689"/>
        <v>0</v>
      </c>
      <c r="DE544" s="1">
        <f t="shared" si="689"/>
        <v>0</v>
      </c>
      <c r="DF544" s="1">
        <f t="shared" si="689"/>
        <v>0</v>
      </c>
      <c r="DG544" s="1">
        <f t="shared" si="689"/>
        <v>0</v>
      </c>
      <c r="DH544" s="1">
        <f t="shared" si="689"/>
        <v>0</v>
      </c>
      <c r="DI544" s="1">
        <f t="shared" si="689"/>
        <v>0</v>
      </c>
      <c r="DJ544" s="1">
        <f t="shared" si="690"/>
        <v>0</v>
      </c>
      <c r="DK544" s="1">
        <f t="shared" si="690"/>
        <v>0</v>
      </c>
      <c r="DL544" s="1">
        <f t="shared" si="690"/>
        <v>0</v>
      </c>
      <c r="DM544" s="1">
        <f t="shared" si="690"/>
        <v>0</v>
      </c>
      <c r="DN544" s="1">
        <f t="shared" si="690"/>
        <v>0</v>
      </c>
      <c r="DO544" s="1">
        <f t="shared" si="690"/>
        <v>0</v>
      </c>
      <c r="DP544" s="25"/>
      <c r="DS544" s="26"/>
      <c r="DT544" s="26"/>
      <c r="DU544" s="142"/>
      <c r="DV544" s="26"/>
      <c r="DW544" s="131"/>
      <c r="DX544" s="13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row>
    <row r="545" spans="12:150" x14ac:dyDescent="0.3">
      <c r="L545" s="25"/>
      <c r="M545" s="25"/>
      <c r="N545" s="25"/>
      <c r="O545" s="25"/>
      <c r="P545" s="25"/>
      <c r="Q545" s="25"/>
      <c r="R545" s="25"/>
      <c r="S545" s="25"/>
      <c r="T545" s="25"/>
      <c r="U545" s="25"/>
      <c r="V545" s="25"/>
      <c r="W545" s="25"/>
      <c r="X545" s="25"/>
      <c r="Y545" s="25"/>
      <c r="Z545" s="25"/>
      <c r="AA545" s="25"/>
      <c r="AS545" s="1">
        <v>19</v>
      </c>
      <c r="AT545" s="25" t="s">
        <v>122</v>
      </c>
      <c r="AU545" s="4" t="str">
        <f t="shared" si="659"/>
        <v>FAIL</v>
      </c>
      <c r="AV545" s="25">
        <v>2</v>
      </c>
      <c r="AW545" s="25">
        <v>2</v>
      </c>
      <c r="AX545" s="26">
        <v>2</v>
      </c>
      <c r="AY545" s="26">
        <v>2</v>
      </c>
      <c r="AZ545" s="26">
        <v>3</v>
      </c>
      <c r="BA545" s="25"/>
      <c r="BB545" s="25"/>
      <c r="BC545" s="25"/>
      <c r="BD545" s="25">
        <f t="shared" si="660"/>
        <v>227</v>
      </c>
      <c r="BE545" s="25">
        <f t="shared" si="660"/>
        <v>243</v>
      </c>
      <c r="BF545" s="25">
        <f t="shared" si="660"/>
        <v>265</v>
      </c>
      <c r="BG545" s="30">
        <f t="shared" si="660"/>
        <v>11</v>
      </c>
      <c r="BH545" s="25"/>
      <c r="BI545" s="25">
        <f t="shared" si="676"/>
        <v>243</v>
      </c>
      <c r="BJ545" s="25">
        <f t="shared" si="677"/>
        <v>486</v>
      </c>
      <c r="BK545" s="25">
        <f t="shared" si="678"/>
        <v>729</v>
      </c>
      <c r="BL545" s="25">
        <f t="shared" si="679"/>
        <v>972</v>
      </c>
      <c r="BM545" s="25">
        <f t="shared" si="680"/>
        <v>1237</v>
      </c>
      <c r="BN545" s="25" t="b">
        <f t="shared" si="681"/>
        <v>0</v>
      </c>
      <c r="BO545" s="25" t="b">
        <f t="shared" si="682"/>
        <v>0</v>
      </c>
      <c r="BP545" s="25">
        <f t="shared" si="683"/>
        <v>0</v>
      </c>
      <c r="BQ545" s="25"/>
      <c r="BR545" s="25" t="str">
        <f t="shared" si="684"/>
        <v>no</v>
      </c>
      <c r="BS545" s="26" t="str">
        <f t="shared" si="685"/>
        <v>Int</v>
      </c>
      <c r="BT545" s="25"/>
      <c r="BU545" s="25"/>
      <c r="BV545" s="1">
        <f t="shared" si="686"/>
        <v>0</v>
      </c>
      <c r="BW545" s="1">
        <f t="shared" si="686"/>
        <v>0</v>
      </c>
      <c r="BX545" s="1">
        <f t="shared" si="686"/>
        <v>0</v>
      </c>
      <c r="BY545" s="1">
        <f t="shared" si="686"/>
        <v>0</v>
      </c>
      <c r="BZ545" s="1">
        <f t="shared" si="686"/>
        <v>0</v>
      </c>
      <c r="CA545" s="1">
        <f t="shared" si="686"/>
        <v>0</v>
      </c>
      <c r="CB545" s="1">
        <f t="shared" si="686"/>
        <v>1</v>
      </c>
      <c r="CC545" s="1">
        <f t="shared" si="686"/>
        <v>0</v>
      </c>
      <c r="CD545" s="1">
        <f t="shared" si="686"/>
        <v>0</v>
      </c>
      <c r="CE545" s="1">
        <f t="shared" si="686"/>
        <v>0</v>
      </c>
      <c r="CF545" s="1">
        <f t="shared" si="687"/>
        <v>0</v>
      </c>
      <c r="CG545" s="1">
        <f t="shared" si="687"/>
        <v>0</v>
      </c>
      <c r="CH545" s="1">
        <f t="shared" si="687"/>
        <v>1</v>
      </c>
      <c r="CI545" s="1">
        <f t="shared" si="687"/>
        <v>0</v>
      </c>
      <c r="CJ545" s="1">
        <f t="shared" si="687"/>
        <v>0</v>
      </c>
      <c r="CK545" s="1">
        <f t="shared" si="687"/>
        <v>0</v>
      </c>
      <c r="CL545" s="1">
        <f t="shared" si="687"/>
        <v>0</v>
      </c>
      <c r="CM545" s="1">
        <f t="shared" si="687"/>
        <v>0</v>
      </c>
      <c r="CN545" s="1">
        <f t="shared" si="687"/>
        <v>1</v>
      </c>
      <c r="CO545" s="1">
        <f t="shared" si="687"/>
        <v>0</v>
      </c>
      <c r="CP545" s="1">
        <f t="shared" si="688"/>
        <v>0</v>
      </c>
      <c r="CQ545" s="1">
        <f t="shared" si="688"/>
        <v>0</v>
      </c>
      <c r="CR545" s="1">
        <f t="shared" si="688"/>
        <v>0</v>
      </c>
      <c r="CS545" s="1">
        <f t="shared" si="688"/>
        <v>0</v>
      </c>
      <c r="CT545" s="1">
        <f t="shared" si="688"/>
        <v>0</v>
      </c>
      <c r="CU545" s="1">
        <f t="shared" si="688"/>
        <v>0</v>
      </c>
      <c r="CV545" s="1">
        <f t="shared" si="688"/>
        <v>0</v>
      </c>
      <c r="CW545" s="1">
        <f t="shared" si="688"/>
        <v>0</v>
      </c>
      <c r="CX545" s="1">
        <f t="shared" si="688"/>
        <v>0</v>
      </c>
      <c r="CY545" s="1">
        <f t="shared" si="688"/>
        <v>0</v>
      </c>
      <c r="CZ545" s="1">
        <f t="shared" si="689"/>
        <v>0</v>
      </c>
      <c r="DA545" s="1">
        <f t="shared" si="689"/>
        <v>0</v>
      </c>
      <c r="DB545" s="1">
        <f t="shared" si="689"/>
        <v>0</v>
      </c>
      <c r="DC545" s="1">
        <f t="shared" si="689"/>
        <v>0</v>
      </c>
      <c r="DD545" s="1">
        <f t="shared" si="689"/>
        <v>0</v>
      </c>
      <c r="DE545" s="1">
        <f t="shared" si="689"/>
        <v>0</v>
      </c>
      <c r="DF545" s="1">
        <f t="shared" si="689"/>
        <v>0</v>
      </c>
      <c r="DG545" s="1">
        <f t="shared" si="689"/>
        <v>0</v>
      </c>
      <c r="DH545" s="1">
        <f t="shared" si="689"/>
        <v>0</v>
      </c>
      <c r="DI545" s="1">
        <f t="shared" si="689"/>
        <v>0</v>
      </c>
      <c r="DJ545" s="1">
        <f t="shared" si="690"/>
        <v>0</v>
      </c>
      <c r="DK545" s="1">
        <f t="shared" si="690"/>
        <v>0</v>
      </c>
      <c r="DL545" s="1">
        <f t="shared" si="690"/>
        <v>0</v>
      </c>
      <c r="DM545" s="1">
        <f t="shared" si="690"/>
        <v>0</v>
      </c>
      <c r="DN545" s="1">
        <f t="shared" si="690"/>
        <v>0</v>
      </c>
      <c r="DO545" s="1">
        <f t="shared" si="690"/>
        <v>0</v>
      </c>
      <c r="DP545" s="25"/>
      <c r="DS545" s="26"/>
      <c r="DT545" s="26"/>
      <c r="DU545" s="142"/>
      <c r="DV545" s="26"/>
      <c r="DW545" s="131"/>
      <c r="DX545" s="13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row>
    <row r="546" spans="12:150" x14ac:dyDescent="0.3">
      <c r="L546" s="25"/>
      <c r="M546" s="25"/>
      <c r="N546" s="25"/>
      <c r="O546" s="25"/>
      <c r="P546" s="25"/>
      <c r="Q546" s="25"/>
      <c r="R546" s="25"/>
      <c r="S546" s="25"/>
      <c r="T546" s="25"/>
      <c r="U546" s="25"/>
      <c r="V546" s="25"/>
      <c r="W546" s="25"/>
      <c r="X546" s="25"/>
      <c r="Y546" s="25"/>
      <c r="Z546" s="25"/>
      <c r="AA546" s="25"/>
      <c r="AS546" s="1">
        <v>20</v>
      </c>
      <c r="AT546" s="25" t="s">
        <v>122</v>
      </c>
      <c r="AU546" s="4" t="str">
        <f t="shared" si="659"/>
        <v>FAIL</v>
      </c>
      <c r="AV546" s="25">
        <v>2</v>
      </c>
      <c r="AW546" s="25">
        <v>2</v>
      </c>
      <c r="AX546" s="26">
        <v>2</v>
      </c>
      <c r="AY546" s="26">
        <v>2</v>
      </c>
      <c r="AZ546" s="26">
        <v>3</v>
      </c>
      <c r="BA546" s="25"/>
      <c r="BB546" s="25"/>
      <c r="BC546" s="25"/>
      <c r="BD546" s="25">
        <f t="shared" si="660"/>
        <v>226</v>
      </c>
      <c r="BE546" s="25">
        <f t="shared" si="660"/>
        <v>243</v>
      </c>
      <c r="BF546" s="25">
        <f t="shared" si="660"/>
        <v>266</v>
      </c>
      <c r="BG546" s="30">
        <f t="shared" si="660"/>
        <v>11.5</v>
      </c>
      <c r="BH546" s="25"/>
      <c r="BI546" s="25">
        <f t="shared" si="676"/>
        <v>243</v>
      </c>
      <c r="BJ546" s="25">
        <f t="shared" si="677"/>
        <v>486</v>
      </c>
      <c r="BK546" s="25">
        <f t="shared" si="678"/>
        <v>729</v>
      </c>
      <c r="BL546" s="25">
        <f t="shared" si="679"/>
        <v>972</v>
      </c>
      <c r="BM546" s="25">
        <f t="shared" si="680"/>
        <v>1238</v>
      </c>
      <c r="BN546" s="25" t="b">
        <f t="shared" si="681"/>
        <v>0</v>
      </c>
      <c r="BO546" s="25" t="b">
        <f t="shared" si="682"/>
        <v>0</v>
      </c>
      <c r="BP546" s="25">
        <f t="shared" si="683"/>
        <v>0</v>
      </c>
      <c r="BQ546" s="25"/>
      <c r="BR546" s="25" t="str">
        <f t="shared" si="684"/>
        <v>no</v>
      </c>
      <c r="BS546" s="26" t="str">
        <f t="shared" si="685"/>
        <v>Int</v>
      </c>
      <c r="BT546" s="25"/>
      <c r="BU546" s="25"/>
      <c r="BV546" s="1">
        <f t="shared" si="686"/>
        <v>0</v>
      </c>
      <c r="BW546" s="1">
        <f t="shared" si="686"/>
        <v>0</v>
      </c>
      <c r="BX546" s="1">
        <f t="shared" si="686"/>
        <v>0</v>
      </c>
      <c r="BY546" s="1">
        <f t="shared" si="686"/>
        <v>0</v>
      </c>
      <c r="BZ546" s="1">
        <f t="shared" si="686"/>
        <v>0</v>
      </c>
      <c r="CA546" s="1">
        <f t="shared" si="686"/>
        <v>0</v>
      </c>
      <c r="CB546" s="1">
        <f t="shared" si="686"/>
        <v>1</v>
      </c>
      <c r="CC546" s="1">
        <f t="shared" si="686"/>
        <v>0</v>
      </c>
      <c r="CD546" s="1">
        <f t="shared" si="686"/>
        <v>0</v>
      </c>
      <c r="CE546" s="1">
        <f t="shared" si="686"/>
        <v>0</v>
      </c>
      <c r="CF546" s="1">
        <f t="shared" si="687"/>
        <v>0</v>
      </c>
      <c r="CG546" s="1">
        <f t="shared" si="687"/>
        <v>0</v>
      </c>
      <c r="CH546" s="1">
        <f t="shared" si="687"/>
        <v>1</v>
      </c>
      <c r="CI546" s="1">
        <f t="shared" si="687"/>
        <v>0</v>
      </c>
      <c r="CJ546" s="1">
        <f t="shared" si="687"/>
        <v>0</v>
      </c>
      <c r="CK546" s="1">
        <f t="shared" si="687"/>
        <v>0</v>
      </c>
      <c r="CL546" s="1">
        <f t="shared" si="687"/>
        <v>0</v>
      </c>
      <c r="CM546" s="1">
        <f t="shared" si="687"/>
        <v>0</v>
      </c>
      <c r="CN546" s="1">
        <f t="shared" si="687"/>
        <v>1</v>
      </c>
      <c r="CO546" s="1">
        <f t="shared" si="687"/>
        <v>0</v>
      </c>
      <c r="CP546" s="1">
        <f t="shared" si="688"/>
        <v>0</v>
      </c>
      <c r="CQ546" s="1">
        <f t="shared" si="688"/>
        <v>0</v>
      </c>
      <c r="CR546" s="1">
        <f t="shared" si="688"/>
        <v>0</v>
      </c>
      <c r="CS546" s="1">
        <f t="shared" si="688"/>
        <v>0</v>
      </c>
      <c r="CT546" s="1">
        <f t="shared" si="688"/>
        <v>0</v>
      </c>
      <c r="CU546" s="1">
        <f t="shared" si="688"/>
        <v>0</v>
      </c>
      <c r="CV546" s="1">
        <f t="shared" si="688"/>
        <v>0</v>
      </c>
      <c r="CW546" s="1">
        <f t="shared" si="688"/>
        <v>0</v>
      </c>
      <c r="CX546" s="1">
        <f t="shared" si="688"/>
        <v>0</v>
      </c>
      <c r="CY546" s="1">
        <f t="shared" si="688"/>
        <v>0</v>
      </c>
      <c r="CZ546" s="1">
        <f t="shared" si="689"/>
        <v>0</v>
      </c>
      <c r="DA546" s="1">
        <f t="shared" si="689"/>
        <v>1</v>
      </c>
      <c r="DB546" s="1">
        <f t="shared" si="689"/>
        <v>0</v>
      </c>
      <c r="DC546" s="1">
        <f t="shared" si="689"/>
        <v>0</v>
      </c>
      <c r="DD546" s="1">
        <f t="shared" si="689"/>
        <v>0</v>
      </c>
      <c r="DE546" s="1">
        <f t="shared" si="689"/>
        <v>0</v>
      </c>
      <c r="DF546" s="1">
        <f t="shared" si="689"/>
        <v>0</v>
      </c>
      <c r="DG546" s="1">
        <f t="shared" si="689"/>
        <v>0</v>
      </c>
      <c r="DH546" s="1">
        <f t="shared" si="689"/>
        <v>0</v>
      </c>
      <c r="DI546" s="1">
        <f t="shared" si="689"/>
        <v>0</v>
      </c>
      <c r="DJ546" s="1">
        <f t="shared" si="690"/>
        <v>0</v>
      </c>
      <c r="DK546" s="1">
        <f t="shared" si="690"/>
        <v>0</v>
      </c>
      <c r="DL546" s="1">
        <f t="shared" si="690"/>
        <v>0</v>
      </c>
      <c r="DM546" s="1">
        <f t="shared" si="690"/>
        <v>0</v>
      </c>
      <c r="DN546" s="1">
        <f t="shared" si="690"/>
        <v>0</v>
      </c>
      <c r="DO546" s="1">
        <f t="shared" si="690"/>
        <v>0</v>
      </c>
      <c r="DP546" s="25"/>
      <c r="DS546" s="26"/>
      <c r="DT546" s="26"/>
      <c r="DU546" s="142"/>
      <c r="DV546" s="26"/>
      <c r="DW546" s="131"/>
      <c r="DX546" s="13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row>
    <row r="547" spans="12:150" x14ac:dyDescent="0.3">
      <c r="AS547" s="1">
        <v>21</v>
      </c>
      <c r="AT547" s="25" t="s">
        <v>122</v>
      </c>
      <c r="AU547" s="4" t="str">
        <f t="shared" si="659"/>
        <v>FAIL</v>
      </c>
      <c r="AV547" s="25">
        <v>2</v>
      </c>
      <c r="AW547" s="25">
        <v>2</v>
      </c>
      <c r="AX547" s="26">
        <v>2</v>
      </c>
      <c r="AY547" s="26">
        <v>2</v>
      </c>
      <c r="AZ547" s="26">
        <v>3</v>
      </c>
      <c r="BA547" s="25"/>
      <c r="BB547" s="25"/>
      <c r="BC547" s="25"/>
      <c r="BD547" s="25">
        <f t="shared" si="660"/>
        <v>225</v>
      </c>
      <c r="BE547" s="25">
        <f t="shared" si="660"/>
        <v>243</v>
      </c>
      <c r="BF547" s="25">
        <f t="shared" si="660"/>
        <v>267</v>
      </c>
      <c r="BG547" s="30">
        <f t="shared" si="660"/>
        <v>12</v>
      </c>
      <c r="BH547" s="25"/>
      <c r="BI547" s="25">
        <f t="shared" si="676"/>
        <v>243</v>
      </c>
      <c r="BJ547" s="25">
        <f t="shared" si="677"/>
        <v>486</v>
      </c>
      <c r="BK547" s="25">
        <f t="shared" si="678"/>
        <v>729</v>
      </c>
      <c r="BL547" s="25">
        <f t="shared" si="679"/>
        <v>972</v>
      </c>
      <c r="BM547" s="25">
        <f t="shared" si="680"/>
        <v>1239</v>
      </c>
      <c r="BN547" s="25" t="b">
        <f t="shared" si="681"/>
        <v>0</v>
      </c>
      <c r="BO547" s="25" t="b">
        <f t="shared" si="682"/>
        <v>0</v>
      </c>
      <c r="BP547" s="25">
        <f t="shared" si="683"/>
        <v>0</v>
      </c>
      <c r="BQ547" s="25"/>
      <c r="BR547" s="25" t="str">
        <f t="shared" si="684"/>
        <v>no</v>
      </c>
      <c r="BS547" s="26" t="str">
        <f t="shared" si="685"/>
        <v>Int</v>
      </c>
      <c r="BT547" s="25"/>
      <c r="BU547" s="25"/>
      <c r="BV547" s="1">
        <f t="shared" ref="BV547:CE556" si="691">IF(BV$3=0,0,IF(AND(ABS($BI547-BV$3)&gt;PostVertTotTol,ABS($BJ547-BV$3)&gt;PostVertTotTol,ABS($BK547-BV$3)&gt;PostVertTotTol,ABS($BL547-BV$3)&gt;PostVertTotTol,ABS($BM547-BV$3)&gt;PostVertTotTol,ABS($BN547-BV$3)&gt;PostVertTotTol,ABS($BO547-BV$3)&gt;PostVertTotTol,ABS($BP547-BV$3)&gt;PostVertTotTol),0,1))</f>
        <v>0</v>
      </c>
      <c r="BW547" s="1">
        <f t="shared" si="691"/>
        <v>0</v>
      </c>
      <c r="BX547" s="1">
        <f t="shared" si="691"/>
        <v>0</v>
      </c>
      <c r="BY547" s="1">
        <f t="shared" si="691"/>
        <v>0</v>
      </c>
      <c r="BZ547" s="1">
        <f t="shared" si="691"/>
        <v>0</v>
      </c>
      <c r="CA547" s="1">
        <f t="shared" si="691"/>
        <v>0</v>
      </c>
      <c r="CB547" s="1">
        <f t="shared" si="691"/>
        <v>1</v>
      </c>
      <c r="CC547" s="1">
        <f t="shared" si="691"/>
        <v>0</v>
      </c>
      <c r="CD547" s="1">
        <f t="shared" si="691"/>
        <v>0</v>
      </c>
      <c r="CE547" s="1">
        <f t="shared" si="691"/>
        <v>0</v>
      </c>
      <c r="CF547" s="1">
        <f t="shared" ref="CF547:CO556" si="692">IF(CF$3=0,0,IF(AND(ABS($BI547-CF$3)&gt;PostVertTotTol,ABS($BJ547-CF$3)&gt;PostVertTotTol,ABS($BK547-CF$3)&gt;PostVertTotTol,ABS($BL547-CF$3)&gt;PostVertTotTol,ABS($BM547-CF$3)&gt;PostVertTotTol,ABS($BN547-CF$3)&gt;PostVertTotTol,ABS($BO547-CF$3)&gt;PostVertTotTol,ABS($BP547-CF$3)&gt;PostVertTotTol),0,1))</f>
        <v>0</v>
      </c>
      <c r="CG547" s="1">
        <f t="shared" si="692"/>
        <v>0</v>
      </c>
      <c r="CH547" s="1">
        <f t="shared" si="692"/>
        <v>1</v>
      </c>
      <c r="CI547" s="1">
        <f t="shared" si="692"/>
        <v>0</v>
      </c>
      <c r="CJ547" s="1">
        <f t="shared" si="692"/>
        <v>0</v>
      </c>
      <c r="CK547" s="1">
        <f t="shared" si="692"/>
        <v>0</v>
      </c>
      <c r="CL547" s="1">
        <f t="shared" si="692"/>
        <v>0</v>
      </c>
      <c r="CM547" s="1">
        <f t="shared" si="692"/>
        <v>0</v>
      </c>
      <c r="CN547" s="1">
        <f t="shared" si="692"/>
        <v>1</v>
      </c>
      <c r="CO547" s="1">
        <f t="shared" si="692"/>
        <v>0</v>
      </c>
      <c r="CP547" s="1">
        <f t="shared" ref="CP547:CY556" si="693">IF(CP$3=0,0,IF(AND(ABS($BI547-CP$3)&gt;PostVertTotTol,ABS($BJ547-CP$3)&gt;PostVertTotTol,ABS($BK547-CP$3)&gt;PostVertTotTol,ABS($BL547-CP$3)&gt;PostVertTotTol,ABS($BM547-CP$3)&gt;PostVertTotTol,ABS($BN547-CP$3)&gt;PostVertTotTol,ABS($BO547-CP$3)&gt;PostVertTotTol,ABS($BP547-CP$3)&gt;PostVertTotTol),0,1))</f>
        <v>0</v>
      </c>
      <c r="CQ547" s="1">
        <f t="shared" si="693"/>
        <v>0</v>
      </c>
      <c r="CR547" s="1">
        <f t="shared" si="693"/>
        <v>0</v>
      </c>
      <c r="CS547" s="1">
        <f t="shared" si="693"/>
        <v>0</v>
      </c>
      <c r="CT547" s="1">
        <f t="shared" si="693"/>
        <v>0</v>
      </c>
      <c r="CU547" s="1">
        <f t="shared" si="693"/>
        <v>0</v>
      </c>
      <c r="CV547" s="1">
        <f t="shared" si="693"/>
        <v>0</v>
      </c>
      <c r="CW547" s="1">
        <f t="shared" si="693"/>
        <v>0</v>
      </c>
      <c r="CX547" s="1">
        <f t="shared" si="693"/>
        <v>0</v>
      </c>
      <c r="CY547" s="1">
        <f t="shared" si="693"/>
        <v>0</v>
      </c>
      <c r="CZ547" s="1">
        <f t="shared" ref="CZ547:DI556" si="694">IF(CZ$3=0,0,IF(AND(ABS($BI547-CZ$3)&gt;PostVertTotTol,ABS($BJ547-CZ$3)&gt;PostVertTotTol,ABS($BK547-CZ$3)&gt;PostVertTotTol,ABS($BL547-CZ$3)&gt;PostVertTotTol,ABS($BM547-CZ$3)&gt;PostVertTotTol,ABS($BN547-CZ$3)&gt;PostVertTotTol,ABS($BO547-CZ$3)&gt;PostVertTotTol,ABS($BP547-CZ$3)&gt;PostVertTotTol),0,1))</f>
        <v>0</v>
      </c>
      <c r="DA547" s="1">
        <f t="shared" si="694"/>
        <v>1</v>
      </c>
      <c r="DB547" s="1">
        <f t="shared" si="694"/>
        <v>0</v>
      </c>
      <c r="DC547" s="1">
        <f t="shared" si="694"/>
        <v>0</v>
      </c>
      <c r="DD547" s="1">
        <f t="shared" si="694"/>
        <v>0</v>
      </c>
      <c r="DE547" s="1">
        <f t="shared" si="694"/>
        <v>0</v>
      </c>
      <c r="DF547" s="1">
        <f t="shared" si="694"/>
        <v>0</v>
      </c>
      <c r="DG547" s="1">
        <f t="shared" si="694"/>
        <v>0</v>
      </c>
      <c r="DH547" s="1">
        <f t="shared" si="694"/>
        <v>0</v>
      </c>
      <c r="DI547" s="1">
        <f t="shared" si="694"/>
        <v>0</v>
      </c>
      <c r="DJ547" s="1">
        <f t="shared" ref="DJ547:DO556" si="695">IF(DJ$3=0,0,IF(AND(ABS($BI547-DJ$3)&gt;PostVertTotTol,ABS($BJ547-DJ$3)&gt;PostVertTotTol,ABS($BK547-DJ$3)&gt;PostVertTotTol,ABS($BL547-DJ$3)&gt;PostVertTotTol,ABS($BM547-DJ$3)&gt;PostVertTotTol,ABS($BN547-DJ$3)&gt;PostVertTotTol,ABS($BO547-DJ$3)&gt;PostVertTotTol,ABS($BP547-DJ$3)&gt;PostVertTotTol),0,1))</f>
        <v>0</v>
      </c>
      <c r="DK547" s="1">
        <f t="shared" si="695"/>
        <v>0</v>
      </c>
      <c r="DL547" s="1">
        <f t="shared" si="695"/>
        <v>0</v>
      </c>
      <c r="DM547" s="1">
        <f t="shared" si="695"/>
        <v>0</v>
      </c>
      <c r="DN547" s="1">
        <f t="shared" si="695"/>
        <v>0</v>
      </c>
      <c r="DO547" s="1">
        <f t="shared" si="695"/>
        <v>0</v>
      </c>
      <c r="DP547" s="25"/>
      <c r="DS547" s="26"/>
      <c r="DT547" s="26"/>
      <c r="DU547" s="142"/>
      <c r="DV547" s="26"/>
      <c r="DW547" s="131"/>
      <c r="DX547" s="13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row>
    <row r="548" spans="12:150" x14ac:dyDescent="0.3">
      <c r="AS548" s="1">
        <v>22</v>
      </c>
      <c r="AT548" s="25" t="s">
        <v>122</v>
      </c>
      <c r="AU548" s="4" t="str">
        <f t="shared" si="659"/>
        <v>FAIL</v>
      </c>
      <c r="AV548" s="25">
        <v>2</v>
      </c>
      <c r="AW548" s="25">
        <v>2</v>
      </c>
      <c r="AX548" s="26">
        <v>2</v>
      </c>
      <c r="AY548" s="26">
        <v>2</v>
      </c>
      <c r="AZ548" s="26">
        <v>3</v>
      </c>
      <c r="BA548" s="25"/>
      <c r="BB548" s="25"/>
      <c r="BC548" s="25"/>
      <c r="BD548" s="25">
        <f t="shared" si="660"/>
        <v>224</v>
      </c>
      <c r="BE548" s="25">
        <f t="shared" si="660"/>
        <v>243</v>
      </c>
      <c r="BF548" s="25">
        <f t="shared" si="660"/>
        <v>268</v>
      </c>
      <c r="BG548" s="30">
        <f t="shared" si="660"/>
        <v>12.5</v>
      </c>
      <c r="BH548" s="25"/>
      <c r="BI548" s="25">
        <f t="shared" si="676"/>
        <v>243</v>
      </c>
      <c r="BJ548" s="25">
        <f t="shared" si="677"/>
        <v>486</v>
      </c>
      <c r="BK548" s="25">
        <f t="shared" si="678"/>
        <v>729</v>
      </c>
      <c r="BL548" s="25">
        <f t="shared" si="679"/>
        <v>972</v>
      </c>
      <c r="BM548" s="25">
        <f t="shared" si="680"/>
        <v>1240</v>
      </c>
      <c r="BN548" s="25" t="b">
        <f t="shared" si="681"/>
        <v>0</v>
      </c>
      <c r="BO548" s="25" t="b">
        <f t="shared" si="682"/>
        <v>0</v>
      </c>
      <c r="BP548" s="25">
        <f t="shared" si="683"/>
        <v>0</v>
      </c>
      <c r="BQ548" s="25"/>
      <c r="BR548" s="25" t="str">
        <f t="shared" si="684"/>
        <v>no</v>
      </c>
      <c r="BS548" s="26" t="str">
        <f t="shared" si="685"/>
        <v>Int</v>
      </c>
      <c r="BT548" s="25"/>
      <c r="BU548" s="25"/>
      <c r="BV548" s="1">
        <f t="shared" si="691"/>
        <v>0</v>
      </c>
      <c r="BW548" s="1">
        <f t="shared" si="691"/>
        <v>0</v>
      </c>
      <c r="BX548" s="1">
        <f t="shared" si="691"/>
        <v>0</v>
      </c>
      <c r="BY548" s="1">
        <f t="shared" si="691"/>
        <v>0</v>
      </c>
      <c r="BZ548" s="1">
        <f t="shared" si="691"/>
        <v>0</v>
      </c>
      <c r="CA548" s="1">
        <f t="shared" si="691"/>
        <v>0</v>
      </c>
      <c r="CB548" s="1">
        <f t="shared" si="691"/>
        <v>1</v>
      </c>
      <c r="CC548" s="1">
        <f t="shared" si="691"/>
        <v>0</v>
      </c>
      <c r="CD548" s="1">
        <f t="shared" si="691"/>
        <v>0</v>
      </c>
      <c r="CE548" s="1">
        <f t="shared" si="691"/>
        <v>0</v>
      </c>
      <c r="CF548" s="1">
        <f t="shared" si="692"/>
        <v>0</v>
      </c>
      <c r="CG548" s="1">
        <f t="shared" si="692"/>
        <v>0</v>
      </c>
      <c r="CH548" s="1">
        <f t="shared" si="692"/>
        <v>1</v>
      </c>
      <c r="CI548" s="1">
        <f t="shared" si="692"/>
        <v>0</v>
      </c>
      <c r="CJ548" s="1">
        <f t="shared" si="692"/>
        <v>0</v>
      </c>
      <c r="CK548" s="1">
        <f t="shared" si="692"/>
        <v>0</v>
      </c>
      <c r="CL548" s="1">
        <f t="shared" si="692"/>
        <v>0</v>
      </c>
      <c r="CM548" s="1">
        <f t="shared" si="692"/>
        <v>0</v>
      </c>
      <c r="CN548" s="1">
        <f t="shared" si="692"/>
        <v>1</v>
      </c>
      <c r="CO548" s="1">
        <f t="shared" si="692"/>
        <v>0</v>
      </c>
      <c r="CP548" s="1">
        <f t="shared" si="693"/>
        <v>0</v>
      </c>
      <c r="CQ548" s="1">
        <f t="shared" si="693"/>
        <v>0</v>
      </c>
      <c r="CR548" s="1">
        <f t="shared" si="693"/>
        <v>0</v>
      </c>
      <c r="CS548" s="1">
        <f t="shared" si="693"/>
        <v>0</v>
      </c>
      <c r="CT548" s="1">
        <f t="shared" si="693"/>
        <v>0</v>
      </c>
      <c r="CU548" s="1">
        <f t="shared" si="693"/>
        <v>0</v>
      </c>
      <c r="CV548" s="1">
        <f t="shared" si="693"/>
        <v>0</v>
      </c>
      <c r="CW548" s="1">
        <f t="shared" si="693"/>
        <v>0</v>
      </c>
      <c r="CX548" s="1">
        <f t="shared" si="693"/>
        <v>0</v>
      </c>
      <c r="CY548" s="1">
        <f t="shared" si="693"/>
        <v>0</v>
      </c>
      <c r="CZ548" s="1">
        <f t="shared" si="694"/>
        <v>0</v>
      </c>
      <c r="DA548" s="1">
        <f t="shared" si="694"/>
        <v>1</v>
      </c>
      <c r="DB548" s="1">
        <f t="shared" si="694"/>
        <v>0</v>
      </c>
      <c r="DC548" s="1">
        <f t="shared" si="694"/>
        <v>0</v>
      </c>
      <c r="DD548" s="1">
        <f t="shared" si="694"/>
        <v>0</v>
      </c>
      <c r="DE548" s="1">
        <f t="shared" si="694"/>
        <v>0</v>
      </c>
      <c r="DF548" s="1">
        <f t="shared" si="694"/>
        <v>0</v>
      </c>
      <c r="DG548" s="1">
        <f t="shared" si="694"/>
        <v>0</v>
      </c>
      <c r="DH548" s="1">
        <f t="shared" si="694"/>
        <v>0</v>
      </c>
      <c r="DI548" s="1">
        <f t="shared" si="694"/>
        <v>0</v>
      </c>
      <c r="DJ548" s="1">
        <f t="shared" si="695"/>
        <v>0</v>
      </c>
      <c r="DK548" s="1">
        <f t="shared" si="695"/>
        <v>0</v>
      </c>
      <c r="DL548" s="1">
        <f t="shared" si="695"/>
        <v>0</v>
      </c>
      <c r="DM548" s="1">
        <f t="shared" si="695"/>
        <v>0</v>
      </c>
      <c r="DN548" s="1">
        <f t="shared" si="695"/>
        <v>0</v>
      </c>
      <c r="DO548" s="1">
        <f t="shared" si="695"/>
        <v>0</v>
      </c>
      <c r="DP548" s="25"/>
      <c r="DS548" s="26"/>
      <c r="DT548" s="26"/>
      <c r="DU548" s="142"/>
      <c r="DV548" s="26"/>
      <c r="DW548" s="131"/>
      <c r="DX548" s="13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row>
    <row r="549" spans="12:150" x14ac:dyDescent="0.3">
      <c r="AS549" s="1">
        <v>23</v>
      </c>
      <c r="AT549" s="25" t="s">
        <v>122</v>
      </c>
      <c r="AU549" s="4" t="str">
        <f t="shared" si="659"/>
        <v>FAIL</v>
      </c>
      <c r="AV549" s="25">
        <v>2</v>
      </c>
      <c r="AW549" s="25">
        <v>2</v>
      </c>
      <c r="AX549" s="26">
        <v>2</v>
      </c>
      <c r="AY549" s="26">
        <v>2</v>
      </c>
      <c r="AZ549" s="26">
        <v>3</v>
      </c>
      <c r="BA549" s="25"/>
      <c r="BB549" s="25"/>
      <c r="BC549" s="25"/>
      <c r="BD549" s="25">
        <f t="shared" si="660"/>
        <v>223</v>
      </c>
      <c r="BE549" s="25">
        <f t="shared" si="660"/>
        <v>243</v>
      </c>
      <c r="BF549" s="25">
        <f t="shared" si="660"/>
        <v>269</v>
      </c>
      <c r="BG549" s="30">
        <f t="shared" si="660"/>
        <v>13</v>
      </c>
      <c r="BH549" s="25"/>
      <c r="BI549" s="25">
        <f t="shared" si="676"/>
        <v>243</v>
      </c>
      <c r="BJ549" s="25">
        <f t="shared" si="677"/>
        <v>486</v>
      </c>
      <c r="BK549" s="25">
        <f t="shared" si="678"/>
        <v>729</v>
      </c>
      <c r="BL549" s="25">
        <f t="shared" si="679"/>
        <v>972</v>
      </c>
      <c r="BM549" s="25">
        <f t="shared" si="680"/>
        <v>1241</v>
      </c>
      <c r="BN549" s="25" t="b">
        <f t="shared" si="681"/>
        <v>0</v>
      </c>
      <c r="BO549" s="25" t="b">
        <f t="shared" si="682"/>
        <v>0</v>
      </c>
      <c r="BP549" s="25">
        <f t="shared" si="683"/>
        <v>0</v>
      </c>
      <c r="BQ549" s="25"/>
      <c r="BR549" s="25" t="str">
        <f t="shared" si="684"/>
        <v>no</v>
      </c>
      <c r="BS549" s="26" t="str">
        <f t="shared" si="685"/>
        <v>Int</v>
      </c>
      <c r="BT549" s="25"/>
      <c r="BU549" s="25"/>
      <c r="BV549" s="1">
        <f t="shared" si="691"/>
        <v>0</v>
      </c>
      <c r="BW549" s="1">
        <f t="shared" si="691"/>
        <v>0</v>
      </c>
      <c r="BX549" s="1">
        <f t="shared" si="691"/>
        <v>0</v>
      </c>
      <c r="BY549" s="1">
        <f t="shared" si="691"/>
        <v>0</v>
      </c>
      <c r="BZ549" s="1">
        <f t="shared" si="691"/>
        <v>0</v>
      </c>
      <c r="CA549" s="1">
        <f t="shared" si="691"/>
        <v>0</v>
      </c>
      <c r="CB549" s="1">
        <f t="shared" si="691"/>
        <v>1</v>
      </c>
      <c r="CC549" s="1">
        <f t="shared" si="691"/>
        <v>0</v>
      </c>
      <c r="CD549" s="1">
        <f t="shared" si="691"/>
        <v>0</v>
      </c>
      <c r="CE549" s="1">
        <f t="shared" si="691"/>
        <v>0</v>
      </c>
      <c r="CF549" s="1">
        <f t="shared" si="692"/>
        <v>0</v>
      </c>
      <c r="CG549" s="1">
        <f t="shared" si="692"/>
        <v>0</v>
      </c>
      <c r="CH549" s="1">
        <f t="shared" si="692"/>
        <v>1</v>
      </c>
      <c r="CI549" s="1">
        <f t="shared" si="692"/>
        <v>0</v>
      </c>
      <c r="CJ549" s="1">
        <f t="shared" si="692"/>
        <v>0</v>
      </c>
      <c r="CK549" s="1">
        <f t="shared" si="692"/>
        <v>0</v>
      </c>
      <c r="CL549" s="1">
        <f t="shared" si="692"/>
        <v>0</v>
      </c>
      <c r="CM549" s="1">
        <f t="shared" si="692"/>
        <v>0</v>
      </c>
      <c r="CN549" s="1">
        <f t="shared" si="692"/>
        <v>1</v>
      </c>
      <c r="CO549" s="1">
        <f t="shared" si="692"/>
        <v>0</v>
      </c>
      <c r="CP549" s="1">
        <f t="shared" si="693"/>
        <v>0</v>
      </c>
      <c r="CQ549" s="1">
        <f t="shared" si="693"/>
        <v>0</v>
      </c>
      <c r="CR549" s="1">
        <f t="shared" si="693"/>
        <v>0</v>
      </c>
      <c r="CS549" s="1">
        <f t="shared" si="693"/>
        <v>0</v>
      </c>
      <c r="CT549" s="1">
        <f t="shared" si="693"/>
        <v>0</v>
      </c>
      <c r="CU549" s="1">
        <f t="shared" si="693"/>
        <v>0</v>
      </c>
      <c r="CV549" s="1">
        <f t="shared" si="693"/>
        <v>0</v>
      </c>
      <c r="CW549" s="1">
        <f t="shared" si="693"/>
        <v>0</v>
      </c>
      <c r="CX549" s="1">
        <f t="shared" si="693"/>
        <v>0</v>
      </c>
      <c r="CY549" s="1">
        <f t="shared" si="693"/>
        <v>0</v>
      </c>
      <c r="CZ549" s="1">
        <f t="shared" si="694"/>
        <v>0</v>
      </c>
      <c r="DA549" s="1">
        <f t="shared" si="694"/>
        <v>1</v>
      </c>
      <c r="DB549" s="1">
        <f t="shared" si="694"/>
        <v>0</v>
      </c>
      <c r="DC549" s="1">
        <f t="shared" si="694"/>
        <v>0</v>
      </c>
      <c r="DD549" s="1">
        <f t="shared" si="694"/>
        <v>0</v>
      </c>
      <c r="DE549" s="1">
        <f t="shared" si="694"/>
        <v>0</v>
      </c>
      <c r="DF549" s="1">
        <f t="shared" si="694"/>
        <v>0</v>
      </c>
      <c r="DG549" s="1">
        <f t="shared" si="694"/>
        <v>0</v>
      </c>
      <c r="DH549" s="1">
        <f t="shared" si="694"/>
        <v>0</v>
      </c>
      <c r="DI549" s="1">
        <f t="shared" si="694"/>
        <v>0</v>
      </c>
      <c r="DJ549" s="1">
        <f t="shared" si="695"/>
        <v>0</v>
      </c>
      <c r="DK549" s="1">
        <f t="shared" si="695"/>
        <v>0</v>
      </c>
      <c r="DL549" s="1">
        <f t="shared" si="695"/>
        <v>0</v>
      </c>
      <c r="DM549" s="1">
        <f t="shared" si="695"/>
        <v>0</v>
      </c>
      <c r="DN549" s="1">
        <f t="shared" si="695"/>
        <v>0</v>
      </c>
      <c r="DO549" s="1">
        <f t="shared" si="695"/>
        <v>0</v>
      </c>
      <c r="DP549" s="25"/>
      <c r="DS549" s="26"/>
      <c r="DT549" s="26"/>
      <c r="DU549" s="142"/>
      <c r="DV549" s="26"/>
      <c r="DW549" s="131"/>
      <c r="DX549" s="13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row>
    <row r="550" spans="12:150" x14ac:dyDescent="0.3">
      <c r="AS550" s="1">
        <v>24</v>
      </c>
      <c r="AT550" s="25" t="s">
        <v>122</v>
      </c>
      <c r="AU550" s="4" t="str">
        <f t="shared" si="659"/>
        <v>FAIL</v>
      </c>
      <c r="AV550" s="25">
        <v>2</v>
      </c>
      <c r="AW550" s="25">
        <v>2</v>
      </c>
      <c r="AX550" s="26">
        <v>2</v>
      </c>
      <c r="AY550" s="26">
        <v>2</v>
      </c>
      <c r="AZ550" s="26">
        <v>3</v>
      </c>
      <c r="BA550" s="25"/>
      <c r="BB550" s="25"/>
      <c r="BC550" s="25"/>
      <c r="BD550" s="25">
        <f t="shared" si="660"/>
        <v>222</v>
      </c>
      <c r="BE550" s="25">
        <f t="shared" si="660"/>
        <v>243</v>
      </c>
      <c r="BF550" s="25">
        <f t="shared" si="660"/>
        <v>270</v>
      </c>
      <c r="BG550" s="30">
        <f t="shared" si="660"/>
        <v>13.5</v>
      </c>
      <c r="BH550" s="25"/>
      <c r="BI550" s="25">
        <f t="shared" si="676"/>
        <v>243</v>
      </c>
      <c r="BJ550" s="25">
        <f t="shared" si="677"/>
        <v>486</v>
      </c>
      <c r="BK550" s="25">
        <f t="shared" si="678"/>
        <v>729</v>
      </c>
      <c r="BL550" s="25">
        <f t="shared" si="679"/>
        <v>972</v>
      </c>
      <c r="BM550" s="25">
        <f t="shared" si="680"/>
        <v>1242</v>
      </c>
      <c r="BN550" s="25" t="b">
        <f t="shared" si="681"/>
        <v>0</v>
      </c>
      <c r="BO550" s="25" t="b">
        <f t="shared" si="682"/>
        <v>0</v>
      </c>
      <c r="BP550" s="25">
        <f t="shared" si="683"/>
        <v>0</v>
      </c>
      <c r="BQ550" s="25"/>
      <c r="BR550" s="25" t="str">
        <f t="shared" si="684"/>
        <v>no</v>
      </c>
      <c r="BS550" s="26" t="str">
        <f t="shared" si="685"/>
        <v>Int</v>
      </c>
      <c r="BT550" s="25"/>
      <c r="BU550" s="25"/>
      <c r="BV550" s="1">
        <f t="shared" si="691"/>
        <v>0</v>
      </c>
      <c r="BW550" s="1">
        <f t="shared" si="691"/>
        <v>0</v>
      </c>
      <c r="BX550" s="1">
        <f t="shared" si="691"/>
        <v>0</v>
      </c>
      <c r="BY550" s="1">
        <f t="shared" si="691"/>
        <v>0</v>
      </c>
      <c r="BZ550" s="1">
        <f t="shared" si="691"/>
        <v>0</v>
      </c>
      <c r="CA550" s="1">
        <f t="shared" si="691"/>
        <v>0</v>
      </c>
      <c r="CB550" s="1">
        <f t="shared" si="691"/>
        <v>1</v>
      </c>
      <c r="CC550" s="1">
        <f t="shared" si="691"/>
        <v>0</v>
      </c>
      <c r="CD550" s="1">
        <f t="shared" si="691"/>
        <v>0</v>
      </c>
      <c r="CE550" s="1">
        <f t="shared" si="691"/>
        <v>0</v>
      </c>
      <c r="CF550" s="1">
        <f t="shared" si="692"/>
        <v>0</v>
      </c>
      <c r="CG550" s="1">
        <f t="shared" si="692"/>
        <v>0</v>
      </c>
      <c r="CH550" s="1">
        <f t="shared" si="692"/>
        <v>1</v>
      </c>
      <c r="CI550" s="1">
        <f t="shared" si="692"/>
        <v>0</v>
      </c>
      <c r="CJ550" s="1">
        <f t="shared" si="692"/>
        <v>0</v>
      </c>
      <c r="CK550" s="1">
        <f t="shared" si="692"/>
        <v>0</v>
      </c>
      <c r="CL550" s="1">
        <f t="shared" si="692"/>
        <v>0</v>
      </c>
      <c r="CM550" s="1">
        <f t="shared" si="692"/>
        <v>0</v>
      </c>
      <c r="CN550" s="1">
        <f t="shared" si="692"/>
        <v>1</v>
      </c>
      <c r="CO550" s="1">
        <f t="shared" si="692"/>
        <v>0</v>
      </c>
      <c r="CP550" s="1">
        <f t="shared" si="693"/>
        <v>0</v>
      </c>
      <c r="CQ550" s="1">
        <f t="shared" si="693"/>
        <v>0</v>
      </c>
      <c r="CR550" s="1">
        <f t="shared" si="693"/>
        <v>0</v>
      </c>
      <c r="CS550" s="1">
        <f t="shared" si="693"/>
        <v>0</v>
      </c>
      <c r="CT550" s="1">
        <f t="shared" si="693"/>
        <v>0</v>
      </c>
      <c r="CU550" s="1">
        <f t="shared" si="693"/>
        <v>0</v>
      </c>
      <c r="CV550" s="1">
        <f t="shared" si="693"/>
        <v>0</v>
      </c>
      <c r="CW550" s="1">
        <f t="shared" si="693"/>
        <v>0</v>
      </c>
      <c r="CX550" s="1">
        <f t="shared" si="693"/>
        <v>0</v>
      </c>
      <c r="CY550" s="1">
        <f t="shared" si="693"/>
        <v>0</v>
      </c>
      <c r="CZ550" s="1">
        <f t="shared" si="694"/>
        <v>0</v>
      </c>
      <c r="DA550" s="1">
        <f t="shared" si="694"/>
        <v>1</v>
      </c>
      <c r="DB550" s="1">
        <f t="shared" si="694"/>
        <v>0</v>
      </c>
      <c r="DC550" s="1">
        <f t="shared" si="694"/>
        <v>0</v>
      </c>
      <c r="DD550" s="1">
        <f t="shared" si="694"/>
        <v>0</v>
      </c>
      <c r="DE550" s="1">
        <f t="shared" si="694"/>
        <v>0</v>
      </c>
      <c r="DF550" s="1">
        <f t="shared" si="694"/>
        <v>0</v>
      </c>
      <c r="DG550" s="1">
        <f t="shared" si="694"/>
        <v>0</v>
      </c>
      <c r="DH550" s="1">
        <f t="shared" si="694"/>
        <v>0</v>
      </c>
      <c r="DI550" s="1">
        <f t="shared" si="694"/>
        <v>0</v>
      </c>
      <c r="DJ550" s="1">
        <f t="shared" si="695"/>
        <v>0</v>
      </c>
      <c r="DK550" s="1">
        <f t="shared" si="695"/>
        <v>0</v>
      </c>
      <c r="DL550" s="1">
        <f t="shared" si="695"/>
        <v>0</v>
      </c>
      <c r="DM550" s="1">
        <f t="shared" si="695"/>
        <v>0</v>
      </c>
      <c r="DN550" s="1">
        <f t="shared" si="695"/>
        <v>0</v>
      </c>
      <c r="DO550" s="1">
        <f t="shared" si="695"/>
        <v>0</v>
      </c>
      <c r="DP550" s="25"/>
      <c r="DS550" s="26"/>
      <c r="DT550" s="26"/>
      <c r="DU550" s="142"/>
      <c r="DV550" s="26"/>
      <c r="DW550" s="131"/>
      <c r="DX550" s="13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row>
    <row r="551" spans="12:150" x14ac:dyDescent="0.3">
      <c r="AS551" s="1">
        <v>25</v>
      </c>
      <c r="AT551" s="25" t="s">
        <v>122</v>
      </c>
      <c r="AU551" s="4" t="str">
        <f t="shared" si="659"/>
        <v>FAIL</v>
      </c>
      <c r="AV551" s="25">
        <v>2</v>
      </c>
      <c r="AW551" s="25">
        <v>2</v>
      </c>
      <c r="AX551" s="26">
        <v>2</v>
      </c>
      <c r="AY551" s="26">
        <v>2</v>
      </c>
      <c r="AZ551" s="26">
        <v>3</v>
      </c>
      <c r="BA551" s="25"/>
      <c r="BB551" s="25"/>
      <c r="BC551" s="25"/>
      <c r="BD551" s="25">
        <f t="shared" si="660"/>
        <v>221</v>
      </c>
      <c r="BE551" s="25">
        <f t="shared" si="660"/>
        <v>243</v>
      </c>
      <c r="BF551" s="25">
        <f t="shared" si="660"/>
        <v>271</v>
      </c>
      <c r="BG551" s="30">
        <f t="shared" si="660"/>
        <v>14</v>
      </c>
      <c r="BH551" s="25"/>
      <c r="BI551" s="25">
        <f t="shared" si="676"/>
        <v>243</v>
      </c>
      <c r="BJ551" s="25">
        <f t="shared" si="677"/>
        <v>486</v>
      </c>
      <c r="BK551" s="25">
        <f t="shared" si="678"/>
        <v>729</v>
      </c>
      <c r="BL551" s="25">
        <f t="shared" si="679"/>
        <v>972</v>
      </c>
      <c r="BM551" s="25">
        <f t="shared" si="680"/>
        <v>1243</v>
      </c>
      <c r="BN551" s="25" t="b">
        <f t="shared" si="681"/>
        <v>0</v>
      </c>
      <c r="BO551" s="25" t="b">
        <f t="shared" si="682"/>
        <v>0</v>
      </c>
      <c r="BP551" s="25">
        <f t="shared" si="683"/>
        <v>0</v>
      </c>
      <c r="BQ551" s="25"/>
      <c r="BR551" s="25" t="str">
        <f t="shared" si="684"/>
        <v>no</v>
      </c>
      <c r="BS551" s="26" t="str">
        <f t="shared" si="685"/>
        <v>Int</v>
      </c>
      <c r="BT551" s="25"/>
      <c r="BU551" s="25"/>
      <c r="BV551" s="1">
        <f t="shared" si="691"/>
        <v>0</v>
      </c>
      <c r="BW551" s="1">
        <f t="shared" si="691"/>
        <v>0</v>
      </c>
      <c r="BX551" s="1">
        <f t="shared" si="691"/>
        <v>0</v>
      </c>
      <c r="BY551" s="1">
        <f t="shared" si="691"/>
        <v>0</v>
      </c>
      <c r="BZ551" s="1">
        <f t="shared" si="691"/>
        <v>0</v>
      </c>
      <c r="CA551" s="1">
        <f t="shared" si="691"/>
        <v>0</v>
      </c>
      <c r="CB551" s="1">
        <f t="shared" si="691"/>
        <v>1</v>
      </c>
      <c r="CC551" s="1">
        <f t="shared" si="691"/>
        <v>0</v>
      </c>
      <c r="CD551" s="1">
        <f t="shared" si="691"/>
        <v>0</v>
      </c>
      <c r="CE551" s="1">
        <f t="shared" si="691"/>
        <v>0</v>
      </c>
      <c r="CF551" s="1">
        <f t="shared" si="692"/>
        <v>0</v>
      </c>
      <c r="CG551" s="1">
        <f t="shared" si="692"/>
        <v>0</v>
      </c>
      <c r="CH551" s="1">
        <f t="shared" si="692"/>
        <v>1</v>
      </c>
      <c r="CI551" s="1">
        <f t="shared" si="692"/>
        <v>0</v>
      </c>
      <c r="CJ551" s="1">
        <f t="shared" si="692"/>
        <v>0</v>
      </c>
      <c r="CK551" s="1">
        <f t="shared" si="692"/>
        <v>0</v>
      </c>
      <c r="CL551" s="1">
        <f t="shared" si="692"/>
        <v>0</v>
      </c>
      <c r="CM551" s="1">
        <f t="shared" si="692"/>
        <v>0</v>
      </c>
      <c r="CN551" s="1">
        <f t="shared" si="692"/>
        <v>1</v>
      </c>
      <c r="CO551" s="1">
        <f t="shared" si="692"/>
        <v>0</v>
      </c>
      <c r="CP551" s="1">
        <f t="shared" si="693"/>
        <v>0</v>
      </c>
      <c r="CQ551" s="1">
        <f t="shared" si="693"/>
        <v>0</v>
      </c>
      <c r="CR551" s="1">
        <f t="shared" si="693"/>
        <v>0</v>
      </c>
      <c r="CS551" s="1">
        <f t="shared" si="693"/>
        <v>0</v>
      </c>
      <c r="CT551" s="1">
        <f t="shared" si="693"/>
        <v>0</v>
      </c>
      <c r="CU551" s="1">
        <f t="shared" si="693"/>
        <v>0</v>
      </c>
      <c r="CV551" s="1">
        <f t="shared" si="693"/>
        <v>0</v>
      </c>
      <c r="CW551" s="1">
        <f t="shared" si="693"/>
        <v>0</v>
      </c>
      <c r="CX551" s="1">
        <f t="shared" si="693"/>
        <v>0</v>
      </c>
      <c r="CY551" s="1">
        <f t="shared" si="693"/>
        <v>0</v>
      </c>
      <c r="CZ551" s="1">
        <f t="shared" si="694"/>
        <v>0</v>
      </c>
      <c r="DA551" s="1">
        <f t="shared" si="694"/>
        <v>1</v>
      </c>
      <c r="DB551" s="1">
        <f t="shared" si="694"/>
        <v>0</v>
      </c>
      <c r="DC551" s="1">
        <f t="shared" si="694"/>
        <v>0</v>
      </c>
      <c r="DD551" s="1">
        <f t="shared" si="694"/>
        <v>0</v>
      </c>
      <c r="DE551" s="1">
        <f t="shared" si="694"/>
        <v>0</v>
      </c>
      <c r="DF551" s="1">
        <f t="shared" si="694"/>
        <v>0</v>
      </c>
      <c r="DG551" s="1">
        <f t="shared" si="694"/>
        <v>0</v>
      </c>
      <c r="DH551" s="1">
        <f t="shared" si="694"/>
        <v>0</v>
      </c>
      <c r="DI551" s="1">
        <f t="shared" si="694"/>
        <v>0</v>
      </c>
      <c r="DJ551" s="1">
        <f t="shared" si="695"/>
        <v>0</v>
      </c>
      <c r="DK551" s="1">
        <f t="shared" si="695"/>
        <v>0</v>
      </c>
      <c r="DL551" s="1">
        <f t="shared" si="695"/>
        <v>0</v>
      </c>
      <c r="DM551" s="1">
        <f t="shared" si="695"/>
        <v>0</v>
      </c>
      <c r="DN551" s="1">
        <f t="shared" si="695"/>
        <v>0</v>
      </c>
      <c r="DO551" s="1">
        <f t="shared" si="695"/>
        <v>0</v>
      </c>
      <c r="DP551" s="25"/>
      <c r="DS551" s="26"/>
      <c r="DT551" s="26"/>
      <c r="DU551" s="142"/>
      <c r="DV551" s="26"/>
      <c r="DW551" s="131"/>
      <c r="DX551" s="13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row>
    <row r="552" spans="12:150" x14ac:dyDescent="0.3">
      <c r="AS552" s="1">
        <v>26</v>
      </c>
      <c r="AT552" s="25" t="s">
        <v>122</v>
      </c>
      <c r="AU552" s="4" t="str">
        <f t="shared" si="659"/>
        <v>FAIL</v>
      </c>
      <c r="AV552" s="25">
        <v>2</v>
      </c>
      <c r="AW552" s="25">
        <v>2</v>
      </c>
      <c r="AX552" s="26">
        <v>2</v>
      </c>
      <c r="AY552" s="26">
        <v>2</v>
      </c>
      <c r="AZ552" s="26">
        <v>3</v>
      </c>
      <c r="BA552" s="25"/>
      <c r="BB552" s="25"/>
      <c r="BC552" s="25"/>
      <c r="BD552" s="25">
        <f t="shared" si="660"/>
        <v>220</v>
      </c>
      <c r="BE552" s="25">
        <f t="shared" si="660"/>
        <v>243</v>
      </c>
      <c r="BF552" s="25">
        <f t="shared" si="660"/>
        <v>272</v>
      </c>
      <c r="BG552" s="30">
        <f t="shared" si="660"/>
        <v>14.5</v>
      </c>
      <c r="BH552" s="25"/>
      <c r="BI552" s="25">
        <f t="shared" si="676"/>
        <v>243</v>
      </c>
      <c r="BJ552" s="25">
        <f t="shared" si="677"/>
        <v>486</v>
      </c>
      <c r="BK552" s="25">
        <f t="shared" si="678"/>
        <v>729</v>
      </c>
      <c r="BL552" s="25">
        <f t="shared" si="679"/>
        <v>972</v>
      </c>
      <c r="BM552" s="25">
        <f t="shared" si="680"/>
        <v>1244</v>
      </c>
      <c r="BN552" s="25" t="b">
        <f t="shared" si="681"/>
        <v>0</v>
      </c>
      <c r="BO552" s="25" t="b">
        <f t="shared" si="682"/>
        <v>0</v>
      </c>
      <c r="BP552" s="25">
        <f t="shared" si="683"/>
        <v>0</v>
      </c>
      <c r="BQ552" s="25"/>
      <c r="BR552" s="25" t="str">
        <f t="shared" si="684"/>
        <v>no</v>
      </c>
      <c r="BS552" s="26" t="str">
        <f t="shared" si="685"/>
        <v>Int</v>
      </c>
      <c r="BT552" s="25"/>
      <c r="BU552" s="25"/>
      <c r="BV552" s="1">
        <f t="shared" si="691"/>
        <v>0</v>
      </c>
      <c r="BW552" s="1">
        <f t="shared" si="691"/>
        <v>0</v>
      </c>
      <c r="BX552" s="1">
        <f t="shared" si="691"/>
        <v>0</v>
      </c>
      <c r="BY552" s="1">
        <f t="shared" si="691"/>
        <v>0</v>
      </c>
      <c r="BZ552" s="1">
        <f t="shared" si="691"/>
        <v>0</v>
      </c>
      <c r="CA552" s="1">
        <f t="shared" si="691"/>
        <v>0</v>
      </c>
      <c r="CB552" s="1">
        <f t="shared" si="691"/>
        <v>1</v>
      </c>
      <c r="CC552" s="1">
        <f t="shared" si="691"/>
        <v>0</v>
      </c>
      <c r="CD552" s="1">
        <f t="shared" si="691"/>
        <v>0</v>
      </c>
      <c r="CE552" s="1">
        <f t="shared" si="691"/>
        <v>0</v>
      </c>
      <c r="CF552" s="1">
        <f t="shared" si="692"/>
        <v>0</v>
      </c>
      <c r="CG552" s="1">
        <f t="shared" si="692"/>
        <v>0</v>
      </c>
      <c r="CH552" s="1">
        <f t="shared" si="692"/>
        <v>1</v>
      </c>
      <c r="CI552" s="1">
        <f t="shared" si="692"/>
        <v>0</v>
      </c>
      <c r="CJ552" s="1">
        <f t="shared" si="692"/>
        <v>0</v>
      </c>
      <c r="CK552" s="1">
        <f t="shared" si="692"/>
        <v>0</v>
      </c>
      <c r="CL552" s="1">
        <f t="shared" si="692"/>
        <v>0</v>
      </c>
      <c r="CM552" s="1">
        <f t="shared" si="692"/>
        <v>0</v>
      </c>
      <c r="CN552" s="1">
        <f t="shared" si="692"/>
        <v>1</v>
      </c>
      <c r="CO552" s="1">
        <f t="shared" si="692"/>
        <v>0</v>
      </c>
      <c r="CP552" s="1">
        <f t="shared" si="693"/>
        <v>0</v>
      </c>
      <c r="CQ552" s="1">
        <f t="shared" si="693"/>
        <v>0</v>
      </c>
      <c r="CR552" s="1">
        <f t="shared" si="693"/>
        <v>0</v>
      </c>
      <c r="CS552" s="1">
        <f t="shared" si="693"/>
        <v>0</v>
      </c>
      <c r="CT552" s="1">
        <f t="shared" si="693"/>
        <v>0</v>
      </c>
      <c r="CU552" s="1">
        <f t="shared" si="693"/>
        <v>0</v>
      </c>
      <c r="CV552" s="1">
        <f t="shared" si="693"/>
        <v>0</v>
      </c>
      <c r="CW552" s="1">
        <f t="shared" si="693"/>
        <v>0</v>
      </c>
      <c r="CX552" s="1">
        <f t="shared" si="693"/>
        <v>0</v>
      </c>
      <c r="CY552" s="1">
        <f t="shared" si="693"/>
        <v>0</v>
      </c>
      <c r="CZ552" s="1">
        <f t="shared" si="694"/>
        <v>0</v>
      </c>
      <c r="DA552" s="1">
        <f t="shared" si="694"/>
        <v>1</v>
      </c>
      <c r="DB552" s="1">
        <f t="shared" si="694"/>
        <v>0</v>
      </c>
      <c r="DC552" s="1">
        <f t="shared" si="694"/>
        <v>0</v>
      </c>
      <c r="DD552" s="1">
        <f t="shared" si="694"/>
        <v>0</v>
      </c>
      <c r="DE552" s="1">
        <f t="shared" si="694"/>
        <v>0</v>
      </c>
      <c r="DF552" s="1">
        <f t="shared" si="694"/>
        <v>0</v>
      </c>
      <c r="DG552" s="1">
        <f t="shared" si="694"/>
        <v>0</v>
      </c>
      <c r="DH552" s="1">
        <f t="shared" si="694"/>
        <v>0</v>
      </c>
      <c r="DI552" s="1">
        <f t="shared" si="694"/>
        <v>0</v>
      </c>
      <c r="DJ552" s="1">
        <f t="shared" si="695"/>
        <v>0</v>
      </c>
      <c r="DK552" s="1">
        <f t="shared" si="695"/>
        <v>0</v>
      </c>
      <c r="DL552" s="1">
        <f t="shared" si="695"/>
        <v>0</v>
      </c>
      <c r="DM552" s="1">
        <f t="shared" si="695"/>
        <v>0</v>
      </c>
      <c r="DN552" s="1">
        <f t="shared" si="695"/>
        <v>0</v>
      </c>
      <c r="DO552" s="1">
        <f t="shared" si="695"/>
        <v>0</v>
      </c>
      <c r="DP552" s="25"/>
      <c r="DS552" s="26"/>
      <c r="DT552" s="26"/>
      <c r="DU552" s="142"/>
      <c r="DV552" s="26"/>
      <c r="DW552" s="131"/>
      <c r="DX552" s="13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row>
    <row r="553" spans="12:150" x14ac:dyDescent="0.3">
      <c r="AS553" s="1">
        <v>27</v>
      </c>
      <c r="AT553" s="25" t="s">
        <v>122</v>
      </c>
      <c r="AU553" s="4" t="str">
        <f t="shared" si="659"/>
        <v>FAIL</v>
      </c>
      <c r="AV553" s="25">
        <v>2</v>
      </c>
      <c r="AW553" s="25">
        <v>2</v>
      </c>
      <c r="AX553" s="26">
        <v>2</v>
      </c>
      <c r="AY553" s="26">
        <v>2</v>
      </c>
      <c r="AZ553" s="26">
        <v>3</v>
      </c>
      <c r="BA553" s="25"/>
      <c r="BB553" s="25"/>
      <c r="BC553" s="25"/>
      <c r="BD553" s="25">
        <f t="shared" si="660"/>
        <v>219</v>
      </c>
      <c r="BE553" s="25">
        <f t="shared" si="660"/>
        <v>243</v>
      </c>
      <c r="BF553" s="25">
        <f t="shared" si="660"/>
        <v>273</v>
      </c>
      <c r="BG553" s="30">
        <f t="shared" si="660"/>
        <v>15</v>
      </c>
      <c r="BH553" s="25"/>
      <c r="BI553" s="25">
        <f t="shared" si="676"/>
        <v>243</v>
      </c>
      <c r="BJ553" s="25">
        <f t="shared" si="677"/>
        <v>486</v>
      </c>
      <c r="BK553" s="25">
        <f t="shared" si="678"/>
        <v>729</v>
      </c>
      <c r="BL553" s="25">
        <f t="shared" si="679"/>
        <v>972</v>
      </c>
      <c r="BM553" s="25">
        <f t="shared" si="680"/>
        <v>1245</v>
      </c>
      <c r="BN553" s="25" t="b">
        <f t="shared" si="681"/>
        <v>0</v>
      </c>
      <c r="BO553" s="25" t="b">
        <f t="shared" si="682"/>
        <v>0</v>
      </c>
      <c r="BP553" s="25">
        <f t="shared" si="683"/>
        <v>0</v>
      </c>
      <c r="BQ553" s="25"/>
      <c r="BR553" s="25" t="str">
        <f t="shared" si="684"/>
        <v>no</v>
      </c>
      <c r="BS553" s="26" t="str">
        <f t="shared" si="685"/>
        <v>Int</v>
      </c>
      <c r="BT553" s="25"/>
      <c r="BU553" s="25"/>
      <c r="BV553" s="1">
        <f t="shared" si="691"/>
        <v>0</v>
      </c>
      <c r="BW553" s="1">
        <f t="shared" si="691"/>
        <v>0</v>
      </c>
      <c r="BX553" s="1">
        <f t="shared" si="691"/>
        <v>0</v>
      </c>
      <c r="BY553" s="1">
        <f t="shared" si="691"/>
        <v>0</v>
      </c>
      <c r="BZ553" s="1">
        <f t="shared" si="691"/>
        <v>0</v>
      </c>
      <c r="CA553" s="1">
        <f t="shared" si="691"/>
        <v>0</v>
      </c>
      <c r="CB553" s="1">
        <f t="shared" si="691"/>
        <v>1</v>
      </c>
      <c r="CC553" s="1">
        <f t="shared" si="691"/>
        <v>0</v>
      </c>
      <c r="CD553" s="1">
        <f t="shared" si="691"/>
        <v>0</v>
      </c>
      <c r="CE553" s="1">
        <f t="shared" si="691"/>
        <v>0</v>
      </c>
      <c r="CF553" s="1">
        <f t="shared" si="692"/>
        <v>0</v>
      </c>
      <c r="CG553" s="1">
        <f t="shared" si="692"/>
        <v>0</v>
      </c>
      <c r="CH553" s="1">
        <f t="shared" si="692"/>
        <v>1</v>
      </c>
      <c r="CI553" s="1">
        <f t="shared" si="692"/>
        <v>0</v>
      </c>
      <c r="CJ553" s="1">
        <f t="shared" si="692"/>
        <v>0</v>
      </c>
      <c r="CK553" s="1">
        <f t="shared" si="692"/>
        <v>0</v>
      </c>
      <c r="CL553" s="1">
        <f t="shared" si="692"/>
        <v>0</v>
      </c>
      <c r="CM553" s="1">
        <f t="shared" si="692"/>
        <v>0</v>
      </c>
      <c r="CN553" s="1">
        <f t="shared" si="692"/>
        <v>1</v>
      </c>
      <c r="CO553" s="1">
        <f t="shared" si="692"/>
        <v>0</v>
      </c>
      <c r="CP553" s="1">
        <f t="shared" si="693"/>
        <v>0</v>
      </c>
      <c r="CQ553" s="1">
        <f t="shared" si="693"/>
        <v>0</v>
      </c>
      <c r="CR553" s="1">
        <f t="shared" si="693"/>
        <v>0</v>
      </c>
      <c r="CS553" s="1">
        <f t="shared" si="693"/>
        <v>0</v>
      </c>
      <c r="CT553" s="1">
        <f t="shared" si="693"/>
        <v>0</v>
      </c>
      <c r="CU553" s="1">
        <f t="shared" si="693"/>
        <v>0</v>
      </c>
      <c r="CV553" s="1">
        <f t="shared" si="693"/>
        <v>0</v>
      </c>
      <c r="CW553" s="1">
        <f t="shared" si="693"/>
        <v>0</v>
      </c>
      <c r="CX553" s="1">
        <f t="shared" si="693"/>
        <v>0</v>
      </c>
      <c r="CY553" s="1">
        <f t="shared" si="693"/>
        <v>0</v>
      </c>
      <c r="CZ553" s="1">
        <f t="shared" si="694"/>
        <v>0</v>
      </c>
      <c r="DA553" s="1">
        <f t="shared" si="694"/>
        <v>1</v>
      </c>
      <c r="DB553" s="1">
        <f t="shared" si="694"/>
        <v>0</v>
      </c>
      <c r="DC553" s="1">
        <f t="shared" si="694"/>
        <v>0</v>
      </c>
      <c r="DD553" s="1">
        <f t="shared" si="694"/>
        <v>0</v>
      </c>
      <c r="DE553" s="1">
        <f t="shared" si="694"/>
        <v>0</v>
      </c>
      <c r="DF553" s="1">
        <f t="shared" si="694"/>
        <v>0</v>
      </c>
      <c r="DG553" s="1">
        <f t="shared" si="694"/>
        <v>0</v>
      </c>
      <c r="DH553" s="1">
        <f t="shared" si="694"/>
        <v>0</v>
      </c>
      <c r="DI553" s="1">
        <f t="shared" si="694"/>
        <v>0</v>
      </c>
      <c r="DJ553" s="1">
        <f t="shared" si="695"/>
        <v>0</v>
      </c>
      <c r="DK553" s="1">
        <f t="shared" si="695"/>
        <v>0</v>
      </c>
      <c r="DL553" s="1">
        <f t="shared" si="695"/>
        <v>0</v>
      </c>
      <c r="DM553" s="1">
        <f t="shared" si="695"/>
        <v>0</v>
      </c>
      <c r="DN553" s="1">
        <f t="shared" si="695"/>
        <v>0</v>
      </c>
      <c r="DO553" s="1">
        <f t="shared" si="695"/>
        <v>0</v>
      </c>
      <c r="DP553" s="25"/>
      <c r="DS553" s="26"/>
      <c r="DT553" s="26"/>
      <c r="DU553" s="142"/>
      <c r="DV553" s="26"/>
      <c r="DW553" s="131"/>
      <c r="DX553" s="13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row>
    <row r="554" spans="12:150" x14ac:dyDescent="0.3">
      <c r="AS554" s="1">
        <v>28</v>
      </c>
      <c r="AT554" s="25" t="s">
        <v>122</v>
      </c>
      <c r="AU554" s="4" t="str">
        <f t="shared" si="659"/>
        <v>FAIL</v>
      </c>
      <c r="AV554" s="25">
        <v>2</v>
      </c>
      <c r="AW554" s="25">
        <v>2</v>
      </c>
      <c r="AX554" s="26">
        <v>2</v>
      </c>
      <c r="AY554" s="26">
        <v>2</v>
      </c>
      <c r="AZ554" s="26">
        <v>3</v>
      </c>
      <c r="BA554" s="25"/>
      <c r="BB554" s="25"/>
      <c r="BC554" s="25"/>
      <c r="BD554" s="25">
        <f t="shared" si="660"/>
        <v>218</v>
      </c>
      <c r="BE554" s="25">
        <f t="shared" si="660"/>
        <v>243</v>
      </c>
      <c r="BF554" s="25">
        <f t="shared" si="660"/>
        <v>274</v>
      </c>
      <c r="BG554" s="30">
        <f t="shared" si="660"/>
        <v>15.5</v>
      </c>
      <c r="BH554" s="25"/>
      <c r="BI554" s="25">
        <f t="shared" si="676"/>
        <v>243</v>
      </c>
      <c r="BJ554" s="25">
        <f t="shared" si="677"/>
        <v>486</v>
      </c>
      <c r="BK554" s="25">
        <f t="shared" si="678"/>
        <v>729</v>
      </c>
      <c r="BL554" s="25">
        <f t="shared" si="679"/>
        <v>972</v>
      </c>
      <c r="BM554" s="25">
        <f t="shared" si="680"/>
        <v>1246</v>
      </c>
      <c r="BN554" s="25" t="b">
        <f t="shared" si="681"/>
        <v>0</v>
      </c>
      <c r="BO554" s="25" t="b">
        <f t="shared" si="682"/>
        <v>0</v>
      </c>
      <c r="BP554" s="25">
        <f t="shared" si="683"/>
        <v>0</v>
      </c>
      <c r="BQ554" s="25"/>
      <c r="BR554" s="25" t="str">
        <f t="shared" si="684"/>
        <v>no</v>
      </c>
      <c r="BS554" s="26" t="str">
        <f t="shared" si="685"/>
        <v>Int</v>
      </c>
      <c r="BT554" s="25"/>
      <c r="BU554" s="25"/>
      <c r="BV554" s="1">
        <f t="shared" si="691"/>
        <v>0</v>
      </c>
      <c r="BW554" s="1">
        <f t="shared" si="691"/>
        <v>0</v>
      </c>
      <c r="BX554" s="1">
        <f t="shared" si="691"/>
        <v>0</v>
      </c>
      <c r="BY554" s="1">
        <f t="shared" si="691"/>
        <v>0</v>
      </c>
      <c r="BZ554" s="1">
        <f t="shared" si="691"/>
        <v>0</v>
      </c>
      <c r="CA554" s="1">
        <f t="shared" si="691"/>
        <v>0</v>
      </c>
      <c r="CB554" s="1">
        <f t="shared" si="691"/>
        <v>1</v>
      </c>
      <c r="CC554" s="1">
        <f t="shared" si="691"/>
        <v>0</v>
      </c>
      <c r="CD554" s="1">
        <f t="shared" si="691"/>
        <v>0</v>
      </c>
      <c r="CE554" s="1">
        <f t="shared" si="691"/>
        <v>0</v>
      </c>
      <c r="CF554" s="1">
        <f t="shared" si="692"/>
        <v>0</v>
      </c>
      <c r="CG554" s="1">
        <f t="shared" si="692"/>
        <v>0</v>
      </c>
      <c r="CH554" s="1">
        <f t="shared" si="692"/>
        <v>1</v>
      </c>
      <c r="CI554" s="1">
        <f t="shared" si="692"/>
        <v>0</v>
      </c>
      <c r="CJ554" s="1">
        <f t="shared" si="692"/>
        <v>0</v>
      </c>
      <c r="CK554" s="1">
        <f t="shared" si="692"/>
        <v>0</v>
      </c>
      <c r="CL554" s="1">
        <f t="shared" si="692"/>
        <v>0</v>
      </c>
      <c r="CM554" s="1">
        <f t="shared" si="692"/>
        <v>0</v>
      </c>
      <c r="CN554" s="1">
        <f t="shared" si="692"/>
        <v>1</v>
      </c>
      <c r="CO554" s="1">
        <f t="shared" si="692"/>
        <v>0</v>
      </c>
      <c r="CP554" s="1">
        <f t="shared" si="693"/>
        <v>0</v>
      </c>
      <c r="CQ554" s="1">
        <f t="shared" si="693"/>
        <v>0</v>
      </c>
      <c r="CR554" s="1">
        <f t="shared" si="693"/>
        <v>0</v>
      </c>
      <c r="CS554" s="1">
        <f t="shared" si="693"/>
        <v>0</v>
      </c>
      <c r="CT554" s="1">
        <f t="shared" si="693"/>
        <v>0</v>
      </c>
      <c r="CU554" s="1">
        <f t="shared" si="693"/>
        <v>0</v>
      </c>
      <c r="CV554" s="1">
        <f t="shared" si="693"/>
        <v>0</v>
      </c>
      <c r="CW554" s="1">
        <f t="shared" si="693"/>
        <v>0</v>
      </c>
      <c r="CX554" s="1">
        <f t="shared" si="693"/>
        <v>0</v>
      </c>
      <c r="CY554" s="1">
        <f t="shared" si="693"/>
        <v>0</v>
      </c>
      <c r="CZ554" s="1">
        <f t="shared" si="694"/>
        <v>0</v>
      </c>
      <c r="DA554" s="1">
        <f t="shared" si="694"/>
        <v>1</v>
      </c>
      <c r="DB554" s="1">
        <f t="shared" si="694"/>
        <v>0</v>
      </c>
      <c r="DC554" s="1">
        <f t="shared" si="694"/>
        <v>0</v>
      </c>
      <c r="DD554" s="1">
        <f t="shared" si="694"/>
        <v>0</v>
      </c>
      <c r="DE554" s="1">
        <f t="shared" si="694"/>
        <v>0</v>
      </c>
      <c r="DF554" s="1">
        <f t="shared" si="694"/>
        <v>0</v>
      </c>
      <c r="DG554" s="1">
        <f t="shared" si="694"/>
        <v>0</v>
      </c>
      <c r="DH554" s="1">
        <f t="shared" si="694"/>
        <v>0</v>
      </c>
      <c r="DI554" s="1">
        <f t="shared" si="694"/>
        <v>0</v>
      </c>
      <c r="DJ554" s="1">
        <f t="shared" si="695"/>
        <v>0</v>
      </c>
      <c r="DK554" s="1">
        <f t="shared" si="695"/>
        <v>0</v>
      </c>
      <c r="DL554" s="1">
        <f t="shared" si="695"/>
        <v>0</v>
      </c>
      <c r="DM554" s="1">
        <f t="shared" si="695"/>
        <v>0</v>
      </c>
      <c r="DN554" s="1">
        <f t="shared" si="695"/>
        <v>0</v>
      </c>
      <c r="DO554" s="1">
        <f t="shared" si="695"/>
        <v>0</v>
      </c>
      <c r="DP554" s="25"/>
      <c r="DS554" s="26"/>
      <c r="DT554" s="26"/>
      <c r="DU554" s="142"/>
      <c r="DV554" s="26"/>
      <c r="DW554" s="131"/>
      <c r="DX554" s="13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row>
    <row r="555" spans="12:150" x14ac:dyDescent="0.3">
      <c r="AS555" s="1">
        <v>29</v>
      </c>
      <c r="AT555" s="25" t="s">
        <v>122</v>
      </c>
      <c r="AU555" s="4" t="str">
        <f t="shared" si="659"/>
        <v>FAIL</v>
      </c>
      <c r="AV555" s="25">
        <v>2</v>
      </c>
      <c r="AW555" s="25">
        <v>2</v>
      </c>
      <c r="AX555" s="26">
        <v>2</v>
      </c>
      <c r="AY555" s="26">
        <v>2</v>
      </c>
      <c r="AZ555" s="26">
        <v>3</v>
      </c>
      <c r="BA555" s="25"/>
      <c r="BB555" s="25"/>
      <c r="BC555" s="25"/>
      <c r="BD555" s="25">
        <f t="shared" si="660"/>
        <v>217</v>
      </c>
      <c r="BE555" s="25">
        <f t="shared" si="660"/>
        <v>243</v>
      </c>
      <c r="BF555" s="25">
        <f t="shared" si="660"/>
        <v>275</v>
      </c>
      <c r="BG555" s="30">
        <f t="shared" si="660"/>
        <v>16</v>
      </c>
      <c r="BH555" s="25"/>
      <c r="BI555" s="25">
        <f t="shared" si="676"/>
        <v>243</v>
      </c>
      <c r="BJ555" s="25">
        <f t="shared" si="677"/>
        <v>486</v>
      </c>
      <c r="BK555" s="25">
        <f t="shared" si="678"/>
        <v>729</v>
      </c>
      <c r="BL555" s="25">
        <f t="shared" si="679"/>
        <v>972</v>
      </c>
      <c r="BM555" s="25">
        <f t="shared" si="680"/>
        <v>1247</v>
      </c>
      <c r="BN555" s="25" t="b">
        <f t="shared" si="681"/>
        <v>0</v>
      </c>
      <c r="BO555" s="25" t="b">
        <f t="shared" si="682"/>
        <v>0</v>
      </c>
      <c r="BP555" s="25">
        <f t="shared" si="683"/>
        <v>0</v>
      </c>
      <c r="BQ555" s="25"/>
      <c r="BR555" s="25" t="str">
        <f t="shared" si="684"/>
        <v>no</v>
      </c>
      <c r="BS555" s="26" t="str">
        <f t="shared" si="685"/>
        <v>Int</v>
      </c>
      <c r="BT555" s="25"/>
      <c r="BU555" s="25"/>
      <c r="BV555" s="1">
        <f t="shared" si="691"/>
        <v>0</v>
      </c>
      <c r="BW555" s="1">
        <f t="shared" si="691"/>
        <v>0</v>
      </c>
      <c r="BX555" s="1">
        <f t="shared" si="691"/>
        <v>0</v>
      </c>
      <c r="BY555" s="1">
        <f t="shared" si="691"/>
        <v>0</v>
      </c>
      <c r="BZ555" s="1">
        <f t="shared" si="691"/>
        <v>0</v>
      </c>
      <c r="CA555" s="1">
        <f t="shared" si="691"/>
        <v>0</v>
      </c>
      <c r="CB555" s="1">
        <f t="shared" si="691"/>
        <v>1</v>
      </c>
      <c r="CC555" s="1">
        <f t="shared" si="691"/>
        <v>0</v>
      </c>
      <c r="CD555" s="1">
        <f t="shared" si="691"/>
        <v>0</v>
      </c>
      <c r="CE555" s="1">
        <f t="shared" si="691"/>
        <v>0</v>
      </c>
      <c r="CF555" s="1">
        <f t="shared" si="692"/>
        <v>0</v>
      </c>
      <c r="CG555" s="1">
        <f t="shared" si="692"/>
        <v>0</v>
      </c>
      <c r="CH555" s="1">
        <f t="shared" si="692"/>
        <v>1</v>
      </c>
      <c r="CI555" s="1">
        <f t="shared" si="692"/>
        <v>0</v>
      </c>
      <c r="CJ555" s="1">
        <f t="shared" si="692"/>
        <v>0</v>
      </c>
      <c r="CK555" s="1">
        <f t="shared" si="692"/>
        <v>0</v>
      </c>
      <c r="CL555" s="1">
        <f t="shared" si="692"/>
        <v>0</v>
      </c>
      <c r="CM555" s="1">
        <f t="shared" si="692"/>
        <v>0</v>
      </c>
      <c r="CN555" s="1">
        <f t="shared" si="692"/>
        <v>1</v>
      </c>
      <c r="CO555" s="1">
        <f t="shared" si="692"/>
        <v>0</v>
      </c>
      <c r="CP555" s="1">
        <f t="shared" si="693"/>
        <v>0</v>
      </c>
      <c r="CQ555" s="1">
        <f t="shared" si="693"/>
        <v>0</v>
      </c>
      <c r="CR555" s="1">
        <f t="shared" si="693"/>
        <v>0</v>
      </c>
      <c r="CS555" s="1">
        <f t="shared" si="693"/>
        <v>0</v>
      </c>
      <c r="CT555" s="1">
        <f t="shared" si="693"/>
        <v>0</v>
      </c>
      <c r="CU555" s="1">
        <f t="shared" si="693"/>
        <v>0</v>
      </c>
      <c r="CV555" s="1">
        <f t="shared" si="693"/>
        <v>0</v>
      </c>
      <c r="CW555" s="1">
        <f t="shared" si="693"/>
        <v>0</v>
      </c>
      <c r="CX555" s="1">
        <f t="shared" si="693"/>
        <v>0</v>
      </c>
      <c r="CY555" s="1">
        <f t="shared" si="693"/>
        <v>0</v>
      </c>
      <c r="CZ555" s="1">
        <f t="shared" si="694"/>
        <v>0</v>
      </c>
      <c r="DA555" s="1">
        <f t="shared" si="694"/>
        <v>1</v>
      </c>
      <c r="DB555" s="1">
        <f t="shared" si="694"/>
        <v>0</v>
      </c>
      <c r="DC555" s="1">
        <f t="shared" si="694"/>
        <v>0</v>
      </c>
      <c r="DD555" s="1">
        <f t="shared" si="694"/>
        <v>0</v>
      </c>
      <c r="DE555" s="1">
        <f t="shared" si="694"/>
        <v>0</v>
      </c>
      <c r="DF555" s="1">
        <f t="shared" si="694"/>
        <v>0</v>
      </c>
      <c r="DG555" s="1">
        <f t="shared" si="694"/>
        <v>0</v>
      </c>
      <c r="DH555" s="1">
        <f t="shared" si="694"/>
        <v>0</v>
      </c>
      <c r="DI555" s="1">
        <f t="shared" si="694"/>
        <v>0</v>
      </c>
      <c r="DJ555" s="1">
        <f t="shared" si="695"/>
        <v>0</v>
      </c>
      <c r="DK555" s="1">
        <f t="shared" si="695"/>
        <v>0</v>
      </c>
      <c r="DL555" s="1">
        <f t="shared" si="695"/>
        <v>0</v>
      </c>
      <c r="DM555" s="1">
        <f t="shared" si="695"/>
        <v>0</v>
      </c>
      <c r="DN555" s="1">
        <f t="shared" si="695"/>
        <v>0</v>
      </c>
      <c r="DO555" s="1">
        <f t="shared" si="695"/>
        <v>0</v>
      </c>
      <c r="DP555" s="25"/>
      <c r="DS555" s="26"/>
      <c r="DT555" s="26"/>
      <c r="DU555" s="142"/>
      <c r="DV555" s="26"/>
      <c r="DW555" s="131"/>
      <c r="DX555" s="13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row>
    <row r="556" spans="12:150" x14ac:dyDescent="0.3">
      <c r="AS556" s="1">
        <v>30</v>
      </c>
      <c r="AT556" s="25" t="s">
        <v>122</v>
      </c>
      <c r="AU556" s="64" t="str">
        <f t="shared" si="659"/>
        <v>FAIL</v>
      </c>
      <c r="AV556" s="29">
        <v>2</v>
      </c>
      <c r="AW556" s="29">
        <v>2</v>
      </c>
      <c r="AX556" s="33">
        <v>2</v>
      </c>
      <c r="AY556" s="33">
        <v>2</v>
      </c>
      <c r="AZ556" s="33">
        <v>3</v>
      </c>
      <c r="BA556" s="29"/>
      <c r="BB556" s="29"/>
      <c r="BC556" s="29"/>
      <c r="BD556" s="29">
        <f t="shared" si="660"/>
        <v>216</v>
      </c>
      <c r="BE556" s="29">
        <f t="shared" si="660"/>
        <v>243</v>
      </c>
      <c r="BF556" s="29">
        <f t="shared" si="660"/>
        <v>276</v>
      </c>
      <c r="BG556" s="231">
        <f t="shared" si="660"/>
        <v>16.5</v>
      </c>
      <c r="BH556" s="25"/>
      <c r="BI556" s="25">
        <f t="shared" si="676"/>
        <v>243</v>
      </c>
      <c r="BJ556" s="25">
        <f t="shared" si="677"/>
        <v>486</v>
      </c>
      <c r="BK556" s="25">
        <f t="shared" si="678"/>
        <v>729</v>
      </c>
      <c r="BL556" s="25">
        <f t="shared" si="679"/>
        <v>972</v>
      </c>
      <c r="BM556" s="25">
        <f t="shared" si="680"/>
        <v>1248</v>
      </c>
      <c r="BN556" s="25" t="b">
        <f t="shared" si="681"/>
        <v>0</v>
      </c>
      <c r="BO556" s="25" t="b">
        <f t="shared" si="682"/>
        <v>0</v>
      </c>
      <c r="BP556" s="25">
        <f t="shared" si="683"/>
        <v>0</v>
      </c>
      <c r="BQ556" s="25"/>
      <c r="BR556" s="25" t="str">
        <f t="shared" si="684"/>
        <v>no</v>
      </c>
      <c r="BS556" s="26" t="str">
        <f t="shared" si="685"/>
        <v>Int</v>
      </c>
      <c r="BT556" s="25"/>
      <c r="BU556" s="25"/>
      <c r="BV556" s="1">
        <f t="shared" si="691"/>
        <v>0</v>
      </c>
      <c r="BW556" s="1">
        <f t="shared" si="691"/>
        <v>0</v>
      </c>
      <c r="BX556" s="1">
        <f t="shared" si="691"/>
        <v>0</v>
      </c>
      <c r="BY556" s="1">
        <f t="shared" si="691"/>
        <v>0</v>
      </c>
      <c r="BZ556" s="1">
        <f t="shared" si="691"/>
        <v>0</v>
      </c>
      <c r="CA556" s="1">
        <f t="shared" si="691"/>
        <v>0</v>
      </c>
      <c r="CB556" s="1">
        <f t="shared" si="691"/>
        <v>1</v>
      </c>
      <c r="CC556" s="1">
        <f t="shared" si="691"/>
        <v>0</v>
      </c>
      <c r="CD556" s="1">
        <f t="shared" si="691"/>
        <v>0</v>
      </c>
      <c r="CE556" s="1">
        <f t="shared" si="691"/>
        <v>0</v>
      </c>
      <c r="CF556" s="1">
        <f t="shared" si="692"/>
        <v>0</v>
      </c>
      <c r="CG556" s="1">
        <f t="shared" si="692"/>
        <v>0</v>
      </c>
      <c r="CH556" s="1">
        <f t="shared" si="692"/>
        <v>1</v>
      </c>
      <c r="CI556" s="1">
        <f t="shared" si="692"/>
        <v>0</v>
      </c>
      <c r="CJ556" s="1">
        <f t="shared" si="692"/>
        <v>0</v>
      </c>
      <c r="CK556" s="1">
        <f t="shared" si="692"/>
        <v>0</v>
      </c>
      <c r="CL556" s="1">
        <f t="shared" si="692"/>
        <v>0</v>
      </c>
      <c r="CM556" s="1">
        <f t="shared" si="692"/>
        <v>0</v>
      </c>
      <c r="CN556" s="1">
        <f t="shared" si="692"/>
        <v>1</v>
      </c>
      <c r="CO556" s="1">
        <f t="shared" si="692"/>
        <v>0</v>
      </c>
      <c r="CP556" s="1">
        <f t="shared" si="693"/>
        <v>0</v>
      </c>
      <c r="CQ556" s="1">
        <f t="shared" si="693"/>
        <v>0</v>
      </c>
      <c r="CR556" s="1">
        <f t="shared" si="693"/>
        <v>0</v>
      </c>
      <c r="CS556" s="1">
        <f t="shared" si="693"/>
        <v>0</v>
      </c>
      <c r="CT556" s="1">
        <f t="shared" si="693"/>
        <v>0</v>
      </c>
      <c r="CU556" s="1">
        <f t="shared" si="693"/>
        <v>0</v>
      </c>
      <c r="CV556" s="1">
        <f t="shared" si="693"/>
        <v>0</v>
      </c>
      <c r="CW556" s="1">
        <f t="shared" si="693"/>
        <v>0</v>
      </c>
      <c r="CX556" s="1">
        <f t="shared" si="693"/>
        <v>0</v>
      </c>
      <c r="CY556" s="1">
        <f t="shared" si="693"/>
        <v>0</v>
      </c>
      <c r="CZ556" s="1">
        <f t="shared" si="694"/>
        <v>0</v>
      </c>
      <c r="DA556" s="1">
        <f t="shared" si="694"/>
        <v>1</v>
      </c>
      <c r="DB556" s="1">
        <f t="shared" si="694"/>
        <v>0</v>
      </c>
      <c r="DC556" s="1">
        <f t="shared" si="694"/>
        <v>0</v>
      </c>
      <c r="DD556" s="1">
        <f t="shared" si="694"/>
        <v>0</v>
      </c>
      <c r="DE556" s="1">
        <f t="shared" si="694"/>
        <v>0</v>
      </c>
      <c r="DF556" s="1">
        <f t="shared" si="694"/>
        <v>0</v>
      </c>
      <c r="DG556" s="1">
        <f t="shared" si="694"/>
        <v>0</v>
      </c>
      <c r="DH556" s="1">
        <f t="shared" si="694"/>
        <v>0</v>
      </c>
      <c r="DI556" s="1">
        <f t="shared" si="694"/>
        <v>0</v>
      </c>
      <c r="DJ556" s="1">
        <f t="shared" si="695"/>
        <v>0</v>
      </c>
      <c r="DK556" s="1">
        <f t="shared" si="695"/>
        <v>0</v>
      </c>
      <c r="DL556" s="1">
        <f t="shared" si="695"/>
        <v>0</v>
      </c>
      <c r="DM556" s="1">
        <f t="shared" si="695"/>
        <v>0</v>
      </c>
      <c r="DN556" s="1">
        <f t="shared" si="695"/>
        <v>0</v>
      </c>
      <c r="DO556" s="1">
        <f t="shared" si="695"/>
        <v>0</v>
      </c>
      <c r="DP556" s="25"/>
      <c r="DS556" s="26"/>
      <c r="DT556" s="26"/>
      <c r="DU556" s="142"/>
      <c r="DV556" s="26"/>
      <c r="DW556" s="131"/>
      <c r="DX556" s="13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row>
    <row r="557" spans="12:150" x14ac:dyDescent="0.3">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6"/>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S557" s="26"/>
      <c r="DT557" s="26"/>
      <c r="DU557" s="142"/>
      <c r="DV557" s="26"/>
      <c r="DW557" s="131"/>
      <c r="DX557" s="13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row>
    <row r="558" spans="12:150" x14ac:dyDescent="0.3">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6"/>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S558" s="26"/>
      <c r="DT558" s="26"/>
      <c r="DU558" s="142"/>
      <c r="DV558" s="26"/>
      <c r="DW558" s="131"/>
      <c r="DX558" s="13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row>
    <row r="559" spans="12:150" x14ac:dyDescent="0.3">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6"/>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S559" s="26"/>
      <c r="DT559" s="26"/>
      <c r="DU559" s="142"/>
      <c r="DV559" s="26"/>
      <c r="DW559" s="131"/>
      <c r="DX559" s="13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row>
    <row r="560" spans="12:150" x14ac:dyDescent="0.3">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6"/>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S560" s="26"/>
      <c r="DT560" s="26"/>
      <c r="DU560" s="142"/>
      <c r="DV560" s="26"/>
      <c r="DW560" s="131"/>
      <c r="DX560" s="13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row>
    <row r="561" spans="45:150" x14ac:dyDescent="0.3">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6"/>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S561" s="26"/>
      <c r="DT561" s="26"/>
      <c r="DU561" s="142"/>
      <c r="DV561" s="26"/>
      <c r="DW561" s="131"/>
      <c r="DX561" s="13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row>
    <row r="562" spans="45:150" x14ac:dyDescent="0.3">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6"/>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S562" s="26"/>
      <c r="DT562" s="26"/>
      <c r="DU562" s="142"/>
      <c r="DV562" s="26"/>
      <c r="DW562" s="131"/>
      <c r="DX562" s="13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row>
    <row r="563" spans="45:150" x14ac:dyDescent="0.3">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6"/>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S563" s="26"/>
      <c r="DT563" s="26"/>
      <c r="DU563" s="142"/>
      <c r="DV563" s="26"/>
      <c r="DW563" s="131"/>
      <c r="DX563" s="13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row>
    <row r="564" spans="45:150" x14ac:dyDescent="0.3">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6"/>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S564" s="26"/>
      <c r="DT564" s="26"/>
      <c r="DU564" s="142"/>
      <c r="DV564" s="26"/>
      <c r="DW564" s="131"/>
      <c r="DX564" s="13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row>
    <row r="565" spans="45:150" x14ac:dyDescent="0.3">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6"/>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S565" s="26"/>
      <c r="DT565" s="26"/>
      <c r="DU565" s="142"/>
      <c r="DV565" s="26"/>
      <c r="DW565" s="131"/>
      <c r="DX565" s="13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row>
    <row r="566" spans="45:150" x14ac:dyDescent="0.3">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6"/>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S566" s="26"/>
      <c r="DT566" s="26"/>
      <c r="DU566" s="142"/>
      <c r="DV566" s="26"/>
      <c r="DW566" s="131"/>
      <c r="DX566" s="13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row>
    <row r="567" spans="45:150" x14ac:dyDescent="0.3">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6"/>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S567" s="26"/>
      <c r="DT567" s="26"/>
      <c r="DU567" s="142"/>
      <c r="DV567" s="26"/>
      <c r="DW567" s="131"/>
      <c r="DX567" s="13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row>
    <row r="568" spans="45:150" x14ac:dyDescent="0.3">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6"/>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S568" s="26"/>
      <c r="DT568" s="26"/>
      <c r="DU568" s="142"/>
      <c r="DV568" s="26"/>
      <c r="DW568" s="131"/>
      <c r="DX568" s="13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row>
    <row r="569" spans="45:150" x14ac:dyDescent="0.3">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6"/>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S569" s="26"/>
      <c r="DT569" s="26"/>
      <c r="DU569" s="142"/>
      <c r="DV569" s="26"/>
      <c r="DW569" s="131"/>
      <c r="DX569" s="13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row>
    <row r="570" spans="45:150" x14ac:dyDescent="0.3">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6"/>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S570" s="26"/>
      <c r="DT570" s="26"/>
      <c r="DU570" s="142"/>
      <c r="DV570" s="26"/>
      <c r="DW570" s="131"/>
      <c r="DX570" s="13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row>
    <row r="571" spans="45:150" x14ac:dyDescent="0.3">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6"/>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S571" s="26"/>
      <c r="DT571" s="26"/>
      <c r="DU571" s="142"/>
      <c r="DV571" s="26"/>
      <c r="DW571" s="131"/>
      <c r="DX571" s="13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row>
    <row r="572" spans="45:150" x14ac:dyDescent="0.3">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6"/>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S572" s="26"/>
      <c r="DT572" s="26"/>
      <c r="DU572" s="142"/>
      <c r="DV572" s="26"/>
      <c r="DW572" s="131"/>
      <c r="DX572" s="13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row>
    <row r="573" spans="45:150" x14ac:dyDescent="0.3">
      <c r="AS573" s="18"/>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c r="CA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142"/>
      <c r="DV573" s="26"/>
      <c r="DW573" s="131"/>
      <c r="DX573" s="13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row>
    <row r="574" spans="45:150" x14ac:dyDescent="0.3">
      <c r="DT574" s="26"/>
      <c r="DU574" s="142"/>
      <c r="DV574" s="26"/>
      <c r="DW574" s="131"/>
      <c r="DX574" s="13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row>
    <row r="575" spans="45:150" x14ac:dyDescent="0.3">
      <c r="DT575" s="26"/>
      <c r="DU575" s="142"/>
      <c r="DV575" s="26"/>
      <c r="DW575" s="131"/>
      <c r="DX575" s="13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row>
    <row r="576" spans="45:150" x14ac:dyDescent="0.3">
      <c r="DT576" s="26"/>
      <c r="DU576" s="142"/>
      <c r="DV576" s="26"/>
      <c r="DW576" s="131"/>
      <c r="DX576" s="13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row>
    <row r="577" spans="124:150" x14ac:dyDescent="0.3">
      <c r="DT577" s="26"/>
      <c r="DU577" s="142"/>
      <c r="DV577" s="26"/>
      <c r="DW577" s="131"/>
      <c r="DX577" s="13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row>
    <row r="578" spans="124:150" x14ac:dyDescent="0.3">
      <c r="DT578" s="26"/>
      <c r="DU578" s="142"/>
      <c r="DV578" s="26"/>
      <c r="DW578" s="131"/>
      <c r="DX578" s="13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row>
    <row r="579" spans="124:150" x14ac:dyDescent="0.3">
      <c r="DT579" s="26"/>
      <c r="DU579" s="142"/>
      <c r="DV579" s="26"/>
      <c r="DW579" s="131"/>
      <c r="DX579" s="13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row>
    <row r="580" spans="124:150" x14ac:dyDescent="0.3">
      <c r="DT580" s="26"/>
      <c r="DU580" s="142"/>
      <c r="DV580" s="26"/>
      <c r="DW580" s="131"/>
      <c r="DX580" s="13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row>
    <row r="581" spans="124:150" x14ac:dyDescent="0.3">
      <c r="DT581" s="26"/>
      <c r="DU581" s="142"/>
      <c r="DV581" s="26"/>
      <c r="DW581" s="131"/>
      <c r="DX581" s="13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row>
    <row r="582" spans="124:150" x14ac:dyDescent="0.3">
      <c r="DT582" s="26"/>
      <c r="DU582" s="142"/>
      <c r="DV582" s="26"/>
      <c r="DW582" s="131"/>
      <c r="DX582" s="13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row>
    <row r="583" spans="124:150" x14ac:dyDescent="0.3">
      <c r="DT583" s="26"/>
      <c r="DU583" s="142"/>
      <c r="DV583" s="26"/>
      <c r="DW583" s="131"/>
      <c r="DX583" s="13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row>
    <row r="584" spans="124:150" x14ac:dyDescent="0.3">
      <c r="DT584" s="26"/>
      <c r="DU584" s="142"/>
      <c r="DV584" s="26"/>
      <c r="DW584" s="131"/>
      <c r="DX584" s="13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row>
    <row r="585" spans="124:150" x14ac:dyDescent="0.3">
      <c r="DT585" s="26"/>
      <c r="DU585" s="142"/>
      <c r="DV585" s="26"/>
      <c r="DW585" s="131"/>
      <c r="DX585" s="13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row>
    <row r="586" spans="124:150" x14ac:dyDescent="0.3">
      <c r="DT586" s="26"/>
      <c r="DU586" s="142"/>
      <c r="DV586" s="26"/>
      <c r="DW586" s="131"/>
      <c r="DX586" s="13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row>
    <row r="587" spans="124:150" x14ac:dyDescent="0.3">
      <c r="DT587" s="26"/>
      <c r="DU587" s="142"/>
      <c r="DV587" s="26"/>
      <c r="DW587" s="131"/>
      <c r="DX587" s="13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row>
    <row r="588" spans="124:150" x14ac:dyDescent="0.3">
      <c r="DT588" s="26"/>
      <c r="DU588" s="142"/>
      <c r="DV588" s="26"/>
      <c r="DW588" s="131"/>
      <c r="DX588" s="13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row>
    <row r="589" spans="124:150" x14ac:dyDescent="0.3">
      <c r="DT589" s="26"/>
      <c r="DU589" s="142"/>
      <c r="DV589" s="26"/>
      <c r="DW589" s="131"/>
      <c r="DX589" s="13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row>
    <row r="590" spans="124:150" x14ac:dyDescent="0.3">
      <c r="DT590" s="26"/>
      <c r="DU590" s="142"/>
      <c r="DV590" s="26"/>
      <c r="DW590" s="131"/>
      <c r="DX590" s="13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row>
    <row r="591" spans="124:150" x14ac:dyDescent="0.3">
      <c r="DT591" s="25"/>
      <c r="DU591" s="142"/>
      <c r="DV591" s="26"/>
    </row>
    <row r="592" spans="124:150" x14ac:dyDescent="0.3">
      <c r="DT592" s="25"/>
      <c r="DU592" s="142"/>
      <c r="DV592" s="26"/>
    </row>
    <row r="593" spans="45:126" x14ac:dyDescent="0.3">
      <c r="DT593" s="25"/>
      <c r="DU593" s="142"/>
      <c r="DV593" s="26"/>
    </row>
    <row r="594" spans="45:126" x14ac:dyDescent="0.3">
      <c r="DT594" s="25"/>
      <c r="DU594" s="142"/>
      <c r="DV594" s="26"/>
    </row>
    <row r="595" spans="45:126" x14ac:dyDescent="0.3">
      <c r="DT595" s="25"/>
      <c r="DU595" s="142"/>
      <c r="DV595" s="26"/>
    </row>
    <row r="596" spans="45:126" x14ac:dyDescent="0.3">
      <c r="DT596" s="25"/>
      <c r="DU596" s="142"/>
      <c r="DV596" s="26"/>
    </row>
    <row r="597" spans="45:126" x14ac:dyDescent="0.3">
      <c r="DT597" s="25"/>
      <c r="DU597" s="142"/>
      <c r="DV597" s="26"/>
    </row>
    <row r="598" spans="45:126" x14ac:dyDescent="0.3">
      <c r="DT598" s="25"/>
      <c r="DU598" s="142"/>
      <c r="DV598" s="26"/>
    </row>
    <row r="599" spans="45:126" x14ac:dyDescent="0.3">
      <c r="DT599" s="25"/>
      <c r="DU599" s="142"/>
      <c r="DV599" s="26"/>
    </row>
    <row r="600" spans="45:126" x14ac:dyDescent="0.3">
      <c r="DT600" s="25"/>
      <c r="DU600" s="142"/>
      <c r="DV600" s="26"/>
    </row>
    <row r="601" spans="45:126" x14ac:dyDescent="0.3">
      <c r="DT601" s="25"/>
      <c r="DU601" s="142"/>
      <c r="DV601" s="26"/>
    </row>
    <row r="602" spans="45:126" x14ac:dyDescent="0.3">
      <c r="AV602" s="369" t="s">
        <v>235</v>
      </c>
      <c r="AW602" s="370"/>
      <c r="AX602" s="370"/>
      <c r="AY602" s="370"/>
      <c r="AZ602" s="370"/>
      <c r="BA602" s="370"/>
      <c r="BB602" s="370"/>
      <c r="BC602" s="370"/>
      <c r="BD602" s="370"/>
      <c r="BE602" s="370"/>
      <c r="BF602" s="370"/>
      <c r="BG602" s="370"/>
      <c r="BH602" s="370"/>
      <c r="BI602" s="370"/>
      <c r="BJ602" s="370"/>
      <c r="BK602" s="370"/>
      <c r="BL602" s="370"/>
      <c r="BM602" s="370"/>
      <c r="BN602" s="370"/>
      <c r="BO602" s="371"/>
      <c r="DT602" s="25"/>
      <c r="DU602" s="142"/>
      <c r="DV602" s="26"/>
    </row>
    <row r="603" spans="45:126" x14ac:dyDescent="0.3">
      <c r="AS603" s="27"/>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1"/>
      <c r="DT603" s="25"/>
      <c r="DU603" s="142"/>
      <c r="DV603" s="26"/>
    </row>
    <row r="604" spans="45:126" x14ac:dyDescent="0.3">
      <c r="AS604" s="28"/>
      <c r="AT604" s="25"/>
      <c r="AU604" s="322" t="s">
        <v>229</v>
      </c>
      <c r="AV604" s="322"/>
      <c r="AW604" s="322"/>
      <c r="AX604" s="322"/>
      <c r="AY604" s="322"/>
      <c r="AZ604" s="322"/>
      <c r="BA604" s="322"/>
      <c r="BB604" s="322"/>
      <c r="BC604" s="322"/>
      <c r="BD604" s="322"/>
      <c r="BE604" s="322"/>
      <c r="BF604" s="322"/>
      <c r="BG604" s="322"/>
      <c r="BH604" s="25"/>
      <c r="BI604" s="25">
        <v>1</v>
      </c>
      <c r="BJ604" s="25">
        <v>2</v>
      </c>
      <c r="BK604" s="25">
        <v>3</v>
      </c>
      <c r="BL604" s="25" t="s">
        <v>231</v>
      </c>
      <c r="BM604" s="25"/>
      <c r="BN604" s="25"/>
      <c r="BO604" s="25"/>
      <c r="BP604" s="25"/>
      <c r="BQ604" s="25"/>
      <c r="BR604" s="25"/>
      <c r="BS604" s="30"/>
      <c r="DT604" s="25"/>
      <c r="DU604" s="142"/>
      <c r="DV604" s="26"/>
    </row>
    <row r="605" spans="45:126" x14ac:dyDescent="0.3">
      <c r="AS605" s="28"/>
      <c r="AT605" s="25"/>
      <c r="AU605" s="25" t="s">
        <v>107</v>
      </c>
      <c r="AV605" s="25"/>
      <c r="AW605" s="25"/>
      <c r="AX605" s="25"/>
      <c r="AY605" s="25" t="s">
        <v>227</v>
      </c>
      <c r="AZ605" s="25"/>
      <c r="BA605" s="25"/>
      <c r="BB605" s="25"/>
      <c r="BC605" s="25"/>
      <c r="BD605" s="25">
        <v>1</v>
      </c>
      <c r="BE605" s="25">
        <v>2</v>
      </c>
      <c r="BF605" s="25">
        <v>3</v>
      </c>
      <c r="BG605" s="26" t="s">
        <v>242</v>
      </c>
      <c r="BH605" s="25"/>
      <c r="BI605" s="25"/>
      <c r="BJ605" s="25"/>
      <c r="BK605" s="25"/>
      <c r="BL605" s="25"/>
      <c r="BM605" s="25"/>
      <c r="BN605" s="25"/>
      <c r="BO605" s="25"/>
      <c r="BP605" s="25"/>
      <c r="BQ605" s="25"/>
      <c r="BR605" s="25"/>
      <c r="BS605" s="63"/>
      <c r="DT605" s="25"/>
      <c r="DU605" s="142"/>
      <c r="DV605" s="26"/>
    </row>
    <row r="606" spans="45:126" x14ac:dyDescent="0.3">
      <c r="AS606" s="28">
        <v>1</v>
      </c>
      <c r="AT606" s="25" t="s">
        <v>123</v>
      </c>
      <c r="AU606" s="26" t="str">
        <f>IF(OR(COUNTIF(BV606:DO606,1)&gt;0,BF606=0,BD606=0,BR606="bad"),"FAIL","PASS")</f>
        <v>FAIL</v>
      </c>
      <c r="AV606" s="25">
        <v>3</v>
      </c>
      <c r="AW606" s="25">
        <v>1</v>
      </c>
      <c r="AX606" s="25">
        <v>2</v>
      </c>
      <c r="AY606" s="25">
        <v>2</v>
      </c>
      <c r="AZ606" s="25"/>
      <c r="BA606" s="25"/>
      <c r="BB606" s="25"/>
      <c r="BC606" s="25"/>
      <c r="BD606" s="25">
        <v>438</v>
      </c>
      <c r="BE606" s="25">
        <v>453.5</v>
      </c>
      <c r="BF606" s="25">
        <v>464</v>
      </c>
      <c r="BG606" s="25">
        <v>20</v>
      </c>
      <c r="BH606" s="25"/>
      <c r="BI606" s="26">
        <f t="shared" ref="BI606:BI614" si="696">IF(AND($D$3=2,AV606=1),BH606+$BD606+TubeStart,IF(AND($D$3=2,AV606=2),BH606+$BE606+TubeStart,IF(AND($D$3=2,AV606=3),BH606+$BF606+TubeStart,IF(AND($D$3=1,AV606=1),BF606/2,IF(AND($D$3=1,AV606=2),BE606/2,IF(AND($D$3=1,AV606=3),BF606/2))))))+TubeGap/2</f>
        <v>469.14859999999999</v>
      </c>
      <c r="BJ606" s="26">
        <f>IF(AND($D$3=2,AW606=1),BI606+$BD606,IF(AND($D$3=2,AW606=2),BI606+$BE606,IF(AND($D$3=2,AW606=3),BI606+$BF606,IF(AND($D$3=1,AW606=1),BG606/2,IF(AND($D$3=1,AW606=2),BF606/2,IF(AND($D$3=1,AW606=3),BG606/2))))))+TubeGap/2</f>
        <v>907.27359999999999</v>
      </c>
      <c r="BK606" s="230">
        <f>IF(AND($D$3=2,AX606=1),BJ606+$BD606,IF(AND($D$3=2,AX606=2),BJ606+$BE606,IF(AND($D$3=2,AX606=3),BJ606+$BF606,IF(AND($D$3=1,AX606=1),BH606/2,IF(AND($D$3=1,AX606=2),BG606/2,IF(AND($D$3=1,AX606=3),BH606/2))))))+TubeGap/2</f>
        <v>1360.8986</v>
      </c>
      <c r="BL606" s="230">
        <f>IF(AND($D$3=2,AY606=1),BK606+$BD606,IF(AND($D$3=2,AY606=2),BK606+$BE606,IF(AND($D$3=2,AY606=3),BK606+$BF606,IF(AND($D$3=1,AY606=1),BI606/2,IF(AND($D$3=1,AY606=2),BH606/2,IF(AND($D$3=1,AY606=3),BI606/2))))))</f>
        <v>1814.3986</v>
      </c>
      <c r="BM606" s="25"/>
      <c r="BN606" s="25"/>
      <c r="BO606" s="25"/>
      <c r="BP606" s="25"/>
      <c r="BQ606" s="25"/>
      <c r="BR606" s="25" t="str">
        <f>IF(AND(BL606&gt;$J$31,BL606&lt;$J$33),"good","bad")</f>
        <v>bad</v>
      </c>
      <c r="BS606" s="63" t="str">
        <f t="shared" ref="BS606:BS648" si="697">IF(COUNTIF(BV606:DO606,1)&gt;0,"Int","good")</f>
        <v>Int</v>
      </c>
      <c r="BV606" s="26">
        <f t="shared" ref="BV606:CE614" si="698">IF(BV$3=0,0,IF(AND(ABS($BI606-BV$3)&gt;TubeVertTotTol,ABS($BJ606-BV$3)&gt;TubeVertTotTol,ABS($BK606-BV$3)&gt;TubeVertTotTol),0,1))</f>
        <v>0</v>
      </c>
      <c r="BW606" s="26">
        <f t="shared" si="698"/>
        <v>0</v>
      </c>
      <c r="BX606" s="26">
        <f t="shared" si="698"/>
        <v>0</v>
      </c>
      <c r="BY606" s="26">
        <f t="shared" si="698"/>
        <v>0</v>
      </c>
      <c r="BZ606" s="26">
        <f t="shared" si="698"/>
        <v>0</v>
      </c>
      <c r="CA606" s="26">
        <f t="shared" si="698"/>
        <v>0</v>
      </c>
      <c r="CB606" s="26">
        <f t="shared" si="698"/>
        <v>0</v>
      </c>
      <c r="CC606" s="26">
        <f t="shared" si="698"/>
        <v>0</v>
      </c>
      <c r="CD606" s="26">
        <f t="shared" si="698"/>
        <v>0</v>
      </c>
      <c r="CE606" s="26">
        <f t="shared" si="698"/>
        <v>0</v>
      </c>
      <c r="CF606" s="26">
        <f t="shared" ref="CF606:CO614" si="699">IF(CF$3=0,0,IF(AND(ABS($BI606-CF$3)&gt;TubeVertTotTol,ABS($BJ606-CF$3)&gt;TubeVertTotTol,ABS($BK606-CF$3)&gt;TubeVertTotTol),0,1))</f>
        <v>0</v>
      </c>
      <c r="CG606" s="26">
        <f t="shared" si="699"/>
        <v>0</v>
      </c>
      <c r="CH606" s="26">
        <f t="shared" si="699"/>
        <v>0</v>
      </c>
      <c r="CI606" s="26">
        <f t="shared" si="699"/>
        <v>0</v>
      </c>
      <c r="CJ606" s="26">
        <f t="shared" si="699"/>
        <v>0</v>
      </c>
      <c r="CK606" s="26">
        <f t="shared" si="699"/>
        <v>0</v>
      </c>
      <c r="CL606" s="26">
        <f t="shared" si="699"/>
        <v>0</v>
      </c>
      <c r="CM606" s="26">
        <f t="shared" si="699"/>
        <v>0</v>
      </c>
      <c r="CN606" s="26">
        <f t="shared" si="699"/>
        <v>0</v>
      </c>
      <c r="CO606" s="26">
        <f t="shared" si="699"/>
        <v>0</v>
      </c>
      <c r="CP606" s="26">
        <f t="shared" ref="CP606:CY614" si="700">IF(CP$3=0,0,IF(AND(ABS($BI606-CP$3)&gt;TubeVertTotTol,ABS($BJ606-CP$3)&gt;TubeVertTotTol,ABS($BK606-CP$3)&gt;TubeVertTotTol),0,1))</f>
        <v>0</v>
      </c>
      <c r="CQ606" s="26">
        <f t="shared" si="700"/>
        <v>0</v>
      </c>
      <c r="CR606" s="26">
        <f t="shared" si="700"/>
        <v>0</v>
      </c>
      <c r="CS606" s="26">
        <f t="shared" si="700"/>
        <v>0</v>
      </c>
      <c r="CT606" s="26">
        <f t="shared" si="700"/>
        <v>0</v>
      </c>
      <c r="CU606" s="26">
        <f t="shared" si="700"/>
        <v>0</v>
      </c>
      <c r="CV606" s="26">
        <f t="shared" si="700"/>
        <v>0</v>
      </c>
      <c r="CW606" s="26">
        <f t="shared" si="700"/>
        <v>0</v>
      </c>
      <c r="CX606" s="26">
        <f t="shared" si="700"/>
        <v>0</v>
      </c>
      <c r="CY606" s="26">
        <f t="shared" si="700"/>
        <v>0</v>
      </c>
      <c r="CZ606" s="26">
        <f t="shared" ref="CZ606:DI614" si="701">IF(CZ$3=0,0,IF(AND(ABS($BI606-CZ$3)&gt;TubeVertTotTol,ABS($BJ606-CZ$3)&gt;TubeVertTotTol,ABS($BK606-CZ$3)&gt;TubeVertTotTol),0,1))</f>
        <v>0</v>
      </c>
      <c r="DA606" s="26">
        <f t="shared" si="701"/>
        <v>0</v>
      </c>
      <c r="DB606" s="26">
        <f t="shared" si="701"/>
        <v>0</v>
      </c>
      <c r="DC606" s="26">
        <f t="shared" si="701"/>
        <v>0</v>
      </c>
      <c r="DD606" s="26">
        <f t="shared" si="701"/>
        <v>1</v>
      </c>
      <c r="DE606" s="26">
        <f t="shared" si="701"/>
        <v>0</v>
      </c>
      <c r="DF606" s="26">
        <f t="shared" si="701"/>
        <v>0</v>
      </c>
      <c r="DG606" s="26">
        <f t="shared" si="701"/>
        <v>0</v>
      </c>
      <c r="DH606" s="26">
        <f t="shared" si="701"/>
        <v>0</v>
      </c>
      <c r="DI606" s="26">
        <f t="shared" si="701"/>
        <v>0</v>
      </c>
      <c r="DJ606" s="26">
        <f t="shared" ref="DJ606:DO614" si="702">IF(DJ$3=0,0,IF(AND(ABS($BI606-DJ$3)&gt;TubeVertTotTol,ABS($BJ606-DJ$3)&gt;TubeVertTotTol,ABS($BK606-DJ$3)&gt;TubeVertTotTol),0,1))</f>
        <v>0</v>
      </c>
      <c r="DK606" s="26">
        <f t="shared" si="702"/>
        <v>0</v>
      </c>
      <c r="DL606" s="26">
        <f t="shared" si="702"/>
        <v>0</v>
      </c>
      <c r="DM606" s="26">
        <f t="shared" si="702"/>
        <v>0</v>
      </c>
      <c r="DN606" s="26">
        <f t="shared" si="702"/>
        <v>0</v>
      </c>
      <c r="DO606" s="26">
        <f t="shared" si="702"/>
        <v>0</v>
      </c>
      <c r="DT606" s="25"/>
      <c r="DU606" s="142"/>
      <c r="DV606" s="26"/>
    </row>
    <row r="607" spans="45:126" x14ac:dyDescent="0.3">
      <c r="AS607" s="28">
        <v>2</v>
      </c>
      <c r="AT607" s="25" t="s">
        <v>123</v>
      </c>
      <c r="AU607" s="26" t="str">
        <f t="shared" ref="AU607:AU614" si="703">IF(OR(COUNTIF(BV607:DO607,1)&gt;0,BF607=0,BD607=0,BR607="bad"),"FAIL","PASS")</f>
        <v>PASS</v>
      </c>
      <c r="AV607" s="25">
        <v>3</v>
      </c>
      <c r="AW607" s="25">
        <v>1</v>
      </c>
      <c r="AX607" s="25">
        <v>3</v>
      </c>
      <c r="AY607" s="25">
        <v>3</v>
      </c>
      <c r="AZ607" s="25"/>
      <c r="BA607" s="25"/>
      <c r="BB607" s="25"/>
      <c r="BC607" s="25"/>
      <c r="BD607" s="25">
        <v>438</v>
      </c>
      <c r="BE607" s="25"/>
      <c r="BF607" s="25">
        <v>453.5</v>
      </c>
      <c r="BG607" s="25">
        <v>20</v>
      </c>
      <c r="BH607" s="25"/>
      <c r="BI607" s="26">
        <f t="shared" si="696"/>
        <v>458.64859999999999</v>
      </c>
      <c r="BJ607" s="26">
        <f t="shared" ref="BJ607:BJ614" si="704">IF(AND($D$3=2,AW607=1),BI607+$BD607,IF(AND($D$3=2,AW607=2),BI607+$BE607,IF(AND($D$3=2,AW607=3),BI607+$BF607,IF(AND($D$3=1,AW607=1),BG607/2,IF(AND($D$3=1,AW607=2),BF607/2,IF(AND($D$3=1,AW607=3),BG607/2))))))+TubeGap/2</f>
        <v>896.77359999999999</v>
      </c>
      <c r="BK607" s="230">
        <f t="shared" ref="BK607:BK614" si="705">IF(AND($D$3=2,AX607=1),BJ607+$BD607,IF(AND($D$3=2,AX607=2),BJ607+$BE607,IF(AND($D$3=2,AX607=3),BJ607+$BF607,IF(AND($D$3=1,AX607=1),BH607/2,IF(AND($D$3=1,AX607=2),BG607/2,IF(AND($D$3=1,AX607=3),BH607/2))))))+TubeGap/2</f>
        <v>1350.3986</v>
      </c>
      <c r="BL607" s="230">
        <f t="shared" ref="BL607:BL614" si="706">IF(AND($D$3=2,AY607=1),BK607+$BD607,IF(AND($D$3=2,AY607=2),BK607+$BE607,IF(AND($D$3=2,AY607=3),BK607+$BF607,IF(AND($D$3=1,AY607=1),BI607/2,IF(AND($D$3=1,AY607=2),BH607/2,IF(AND($D$3=1,AY607=3),BI607/2))))))</f>
        <v>1803.8986</v>
      </c>
      <c r="BM607" s="25"/>
      <c r="BN607" s="25"/>
      <c r="BO607" s="25"/>
      <c r="BP607" s="25"/>
      <c r="BQ607" s="25"/>
      <c r="BR607" s="25" t="str">
        <f t="shared" ref="BR607:BR670" si="707">IF(AND(BL607&gt;$J$31,BL607&lt;$J$33),"good","bad")</f>
        <v>good</v>
      </c>
      <c r="BS607" s="63" t="str">
        <f t="shared" si="697"/>
        <v>good</v>
      </c>
      <c r="BV607" s="26">
        <f t="shared" si="698"/>
        <v>0</v>
      </c>
      <c r="BW607" s="26">
        <f t="shared" si="698"/>
        <v>0</v>
      </c>
      <c r="BX607" s="26">
        <f t="shared" si="698"/>
        <v>0</v>
      </c>
      <c r="BY607" s="26">
        <f t="shared" si="698"/>
        <v>0</v>
      </c>
      <c r="BZ607" s="26">
        <f t="shared" si="698"/>
        <v>0</v>
      </c>
      <c r="CA607" s="26">
        <f t="shared" si="698"/>
        <v>0</v>
      </c>
      <c r="CB607" s="26">
        <f t="shared" si="698"/>
        <v>0</v>
      </c>
      <c r="CC607" s="26">
        <f t="shared" si="698"/>
        <v>0</v>
      </c>
      <c r="CD607" s="26">
        <f t="shared" si="698"/>
        <v>0</v>
      </c>
      <c r="CE607" s="26">
        <f t="shared" si="698"/>
        <v>0</v>
      </c>
      <c r="CF607" s="26">
        <f t="shared" si="699"/>
        <v>0</v>
      </c>
      <c r="CG607" s="26">
        <f t="shared" si="699"/>
        <v>0</v>
      </c>
      <c r="CH607" s="26">
        <f t="shared" si="699"/>
        <v>0</v>
      </c>
      <c r="CI607" s="26">
        <f t="shared" si="699"/>
        <v>0</v>
      </c>
      <c r="CJ607" s="26">
        <f t="shared" si="699"/>
        <v>0</v>
      </c>
      <c r="CK607" s="26">
        <f t="shared" si="699"/>
        <v>0</v>
      </c>
      <c r="CL607" s="26">
        <f t="shared" si="699"/>
        <v>0</v>
      </c>
      <c r="CM607" s="26">
        <f t="shared" si="699"/>
        <v>0</v>
      </c>
      <c r="CN607" s="26">
        <f t="shared" si="699"/>
        <v>0</v>
      </c>
      <c r="CO607" s="26">
        <f t="shared" si="699"/>
        <v>0</v>
      </c>
      <c r="CP607" s="26">
        <f t="shared" si="700"/>
        <v>0</v>
      </c>
      <c r="CQ607" s="26">
        <f t="shared" si="700"/>
        <v>0</v>
      </c>
      <c r="CR607" s="26">
        <f t="shared" si="700"/>
        <v>0</v>
      </c>
      <c r="CS607" s="26">
        <f t="shared" si="700"/>
        <v>0</v>
      </c>
      <c r="CT607" s="26">
        <f t="shared" si="700"/>
        <v>0</v>
      </c>
      <c r="CU607" s="26">
        <f t="shared" si="700"/>
        <v>0</v>
      </c>
      <c r="CV607" s="26">
        <f t="shared" si="700"/>
        <v>0</v>
      </c>
      <c r="CW607" s="26">
        <f t="shared" si="700"/>
        <v>0</v>
      </c>
      <c r="CX607" s="26">
        <f t="shared" si="700"/>
        <v>0</v>
      </c>
      <c r="CY607" s="26">
        <f t="shared" si="700"/>
        <v>0</v>
      </c>
      <c r="CZ607" s="26">
        <f t="shared" si="701"/>
        <v>0</v>
      </c>
      <c r="DA607" s="26">
        <f t="shared" si="701"/>
        <v>0</v>
      </c>
      <c r="DB607" s="26">
        <f t="shared" si="701"/>
        <v>0</v>
      </c>
      <c r="DC607" s="26">
        <f t="shared" si="701"/>
        <v>0</v>
      </c>
      <c r="DD607" s="26">
        <f t="shared" si="701"/>
        <v>0</v>
      </c>
      <c r="DE607" s="26">
        <f t="shared" si="701"/>
        <v>0</v>
      </c>
      <c r="DF607" s="26">
        <f t="shared" si="701"/>
        <v>0</v>
      </c>
      <c r="DG607" s="26">
        <f t="shared" si="701"/>
        <v>0</v>
      </c>
      <c r="DH607" s="26">
        <f t="shared" si="701"/>
        <v>0</v>
      </c>
      <c r="DI607" s="26">
        <f t="shared" si="701"/>
        <v>0</v>
      </c>
      <c r="DJ607" s="26">
        <f t="shared" si="702"/>
        <v>0</v>
      </c>
      <c r="DK607" s="26">
        <f t="shared" si="702"/>
        <v>0</v>
      </c>
      <c r="DL607" s="26">
        <f t="shared" si="702"/>
        <v>0</v>
      </c>
      <c r="DM607" s="26">
        <f t="shared" si="702"/>
        <v>0</v>
      </c>
      <c r="DN607" s="26">
        <f t="shared" si="702"/>
        <v>0</v>
      </c>
      <c r="DO607" s="26">
        <f t="shared" si="702"/>
        <v>0</v>
      </c>
      <c r="DT607" s="25"/>
      <c r="DU607" s="142"/>
      <c r="DV607" s="26"/>
    </row>
    <row r="608" spans="45:126" x14ac:dyDescent="0.3">
      <c r="AS608" s="28">
        <v>3</v>
      </c>
      <c r="AT608" s="25" t="s">
        <v>123</v>
      </c>
      <c r="AU608" s="26" t="str">
        <f t="shared" si="703"/>
        <v>FAIL</v>
      </c>
      <c r="AV608" s="25">
        <v>3</v>
      </c>
      <c r="AW608" s="25">
        <v>1</v>
      </c>
      <c r="AX608" s="25">
        <v>1</v>
      </c>
      <c r="AY608" s="25">
        <v>3</v>
      </c>
      <c r="AZ608" s="25"/>
      <c r="BA608" s="25"/>
      <c r="BB608" s="25"/>
      <c r="BC608" s="25"/>
      <c r="BD608" s="25">
        <v>438</v>
      </c>
      <c r="BE608" s="25"/>
      <c r="BF608" s="25">
        <v>453.5</v>
      </c>
      <c r="BG608" s="25">
        <v>20</v>
      </c>
      <c r="BH608" s="25"/>
      <c r="BI608" s="26">
        <f t="shared" si="696"/>
        <v>458.64859999999999</v>
      </c>
      <c r="BJ608" s="26">
        <f t="shared" si="704"/>
        <v>896.77359999999999</v>
      </c>
      <c r="BK608" s="230">
        <f t="shared" si="705"/>
        <v>1334.8986</v>
      </c>
      <c r="BL608" s="230">
        <f t="shared" si="706"/>
        <v>1788.3986</v>
      </c>
      <c r="BM608" s="25"/>
      <c r="BN608" s="25"/>
      <c r="BO608" s="25"/>
      <c r="BP608" s="25"/>
      <c r="BQ608" s="25"/>
      <c r="BR608" s="25" t="str">
        <f t="shared" si="707"/>
        <v>bad</v>
      </c>
      <c r="BS608" s="63" t="str">
        <f t="shared" si="697"/>
        <v>good</v>
      </c>
      <c r="BV608" s="26">
        <f t="shared" si="698"/>
        <v>0</v>
      </c>
      <c r="BW608" s="26">
        <f t="shared" si="698"/>
        <v>0</v>
      </c>
      <c r="BX608" s="26">
        <f t="shared" si="698"/>
        <v>0</v>
      </c>
      <c r="BY608" s="26">
        <f t="shared" si="698"/>
        <v>0</v>
      </c>
      <c r="BZ608" s="26">
        <f t="shared" si="698"/>
        <v>0</v>
      </c>
      <c r="CA608" s="26">
        <f t="shared" si="698"/>
        <v>0</v>
      </c>
      <c r="CB608" s="26">
        <f t="shared" si="698"/>
        <v>0</v>
      </c>
      <c r="CC608" s="26">
        <f t="shared" si="698"/>
        <v>0</v>
      </c>
      <c r="CD608" s="26">
        <f t="shared" si="698"/>
        <v>0</v>
      </c>
      <c r="CE608" s="26">
        <f t="shared" si="698"/>
        <v>0</v>
      </c>
      <c r="CF608" s="26">
        <f t="shared" si="699"/>
        <v>0</v>
      </c>
      <c r="CG608" s="26">
        <f t="shared" si="699"/>
        <v>0</v>
      </c>
      <c r="CH608" s="26">
        <f t="shared" si="699"/>
        <v>0</v>
      </c>
      <c r="CI608" s="26">
        <f t="shared" si="699"/>
        <v>0</v>
      </c>
      <c r="CJ608" s="26">
        <f t="shared" si="699"/>
        <v>0</v>
      </c>
      <c r="CK608" s="26">
        <f t="shared" si="699"/>
        <v>0</v>
      </c>
      <c r="CL608" s="26">
        <f t="shared" si="699"/>
        <v>0</v>
      </c>
      <c r="CM608" s="26">
        <f t="shared" si="699"/>
        <v>0</v>
      </c>
      <c r="CN608" s="26">
        <f t="shared" si="699"/>
        <v>0</v>
      </c>
      <c r="CO608" s="26">
        <f t="shared" si="699"/>
        <v>0</v>
      </c>
      <c r="CP608" s="26">
        <f t="shared" si="700"/>
        <v>0</v>
      </c>
      <c r="CQ608" s="26">
        <f t="shared" si="700"/>
        <v>0</v>
      </c>
      <c r="CR608" s="26">
        <f t="shared" si="700"/>
        <v>0</v>
      </c>
      <c r="CS608" s="26">
        <f t="shared" si="700"/>
        <v>0</v>
      </c>
      <c r="CT608" s="26">
        <f t="shared" si="700"/>
        <v>0</v>
      </c>
      <c r="CU608" s="26">
        <f t="shared" si="700"/>
        <v>0</v>
      </c>
      <c r="CV608" s="26">
        <f t="shared" si="700"/>
        <v>0</v>
      </c>
      <c r="CW608" s="26">
        <f t="shared" si="700"/>
        <v>0</v>
      </c>
      <c r="CX608" s="26">
        <f t="shared" si="700"/>
        <v>0</v>
      </c>
      <c r="CY608" s="26">
        <f t="shared" si="700"/>
        <v>0</v>
      </c>
      <c r="CZ608" s="26">
        <f t="shared" si="701"/>
        <v>0</v>
      </c>
      <c r="DA608" s="26">
        <f t="shared" si="701"/>
        <v>0</v>
      </c>
      <c r="DB608" s="26">
        <f t="shared" si="701"/>
        <v>0</v>
      </c>
      <c r="DC608" s="26">
        <f t="shared" si="701"/>
        <v>0</v>
      </c>
      <c r="DD608" s="26">
        <f t="shared" si="701"/>
        <v>0</v>
      </c>
      <c r="DE608" s="26">
        <f t="shared" si="701"/>
        <v>0</v>
      </c>
      <c r="DF608" s="26">
        <f t="shared" si="701"/>
        <v>0</v>
      </c>
      <c r="DG608" s="26">
        <f t="shared" si="701"/>
        <v>0</v>
      </c>
      <c r="DH608" s="26">
        <f t="shared" si="701"/>
        <v>0</v>
      </c>
      <c r="DI608" s="26">
        <f t="shared" si="701"/>
        <v>0</v>
      </c>
      <c r="DJ608" s="26">
        <f t="shared" si="702"/>
        <v>0</v>
      </c>
      <c r="DK608" s="26">
        <f t="shared" si="702"/>
        <v>0</v>
      </c>
      <c r="DL608" s="26">
        <f t="shared" si="702"/>
        <v>0</v>
      </c>
      <c r="DM608" s="26">
        <f t="shared" si="702"/>
        <v>0</v>
      </c>
      <c r="DN608" s="26">
        <f t="shared" si="702"/>
        <v>0</v>
      </c>
      <c r="DO608" s="26">
        <f t="shared" si="702"/>
        <v>0</v>
      </c>
      <c r="DT608" s="25"/>
      <c r="DU608" s="142"/>
      <c r="DV608" s="26"/>
    </row>
    <row r="609" spans="45:126" x14ac:dyDescent="0.3">
      <c r="AS609" s="28">
        <v>4</v>
      </c>
      <c r="AT609" s="25" t="s">
        <v>123</v>
      </c>
      <c r="AU609" s="26" t="str">
        <f t="shared" si="703"/>
        <v>FAIL</v>
      </c>
      <c r="AV609" s="25">
        <v>3</v>
      </c>
      <c r="AW609" s="25">
        <v>1</v>
      </c>
      <c r="AX609" s="25">
        <v>3</v>
      </c>
      <c r="AY609" s="25">
        <v>3</v>
      </c>
      <c r="AZ609" s="25"/>
      <c r="BA609" s="25"/>
      <c r="BB609" s="25"/>
      <c r="BC609" s="25"/>
      <c r="BD609" s="25">
        <v>399</v>
      </c>
      <c r="BE609" s="25"/>
      <c r="BF609" s="25">
        <v>464</v>
      </c>
      <c r="BG609" s="25">
        <v>20</v>
      </c>
      <c r="BH609" s="25"/>
      <c r="BI609" s="26">
        <f t="shared" si="696"/>
        <v>469.14859999999999</v>
      </c>
      <c r="BJ609" s="26">
        <f t="shared" si="704"/>
        <v>868.27359999999999</v>
      </c>
      <c r="BK609" s="230">
        <f t="shared" si="705"/>
        <v>1332.3986</v>
      </c>
      <c r="BL609" s="230">
        <f t="shared" si="706"/>
        <v>1796.3986</v>
      </c>
      <c r="BM609" s="25"/>
      <c r="BN609" s="25"/>
      <c r="BO609" s="25"/>
      <c r="BP609" s="25"/>
      <c r="BQ609" s="25"/>
      <c r="BR609" s="25" t="str">
        <f t="shared" si="707"/>
        <v>bad</v>
      </c>
      <c r="BS609" s="63" t="str">
        <f t="shared" si="697"/>
        <v>good</v>
      </c>
      <c r="BV609" s="26">
        <f t="shared" si="698"/>
        <v>0</v>
      </c>
      <c r="BW609" s="26">
        <f t="shared" si="698"/>
        <v>0</v>
      </c>
      <c r="BX609" s="26">
        <f t="shared" si="698"/>
        <v>0</v>
      </c>
      <c r="BY609" s="26">
        <f t="shared" si="698"/>
        <v>0</v>
      </c>
      <c r="BZ609" s="26">
        <f t="shared" si="698"/>
        <v>0</v>
      </c>
      <c r="CA609" s="26">
        <f t="shared" si="698"/>
        <v>0</v>
      </c>
      <c r="CB609" s="26">
        <f t="shared" si="698"/>
        <v>0</v>
      </c>
      <c r="CC609" s="26">
        <f t="shared" si="698"/>
        <v>0</v>
      </c>
      <c r="CD609" s="26">
        <f t="shared" si="698"/>
        <v>0</v>
      </c>
      <c r="CE609" s="26">
        <f t="shared" si="698"/>
        <v>0</v>
      </c>
      <c r="CF609" s="26">
        <f t="shared" si="699"/>
        <v>0</v>
      </c>
      <c r="CG609" s="26">
        <f t="shared" si="699"/>
        <v>0</v>
      </c>
      <c r="CH609" s="26">
        <f t="shared" si="699"/>
        <v>0</v>
      </c>
      <c r="CI609" s="26">
        <f t="shared" si="699"/>
        <v>0</v>
      </c>
      <c r="CJ609" s="26">
        <f t="shared" si="699"/>
        <v>0</v>
      </c>
      <c r="CK609" s="26">
        <f t="shared" si="699"/>
        <v>0</v>
      </c>
      <c r="CL609" s="26">
        <f t="shared" si="699"/>
        <v>0</v>
      </c>
      <c r="CM609" s="26">
        <f t="shared" si="699"/>
        <v>0</v>
      </c>
      <c r="CN609" s="26">
        <f t="shared" si="699"/>
        <v>0</v>
      </c>
      <c r="CO609" s="26">
        <f t="shared" si="699"/>
        <v>0</v>
      </c>
      <c r="CP609" s="26">
        <f t="shared" si="700"/>
        <v>0</v>
      </c>
      <c r="CQ609" s="26">
        <f t="shared" si="700"/>
        <v>0</v>
      </c>
      <c r="CR609" s="26">
        <f t="shared" si="700"/>
        <v>0</v>
      </c>
      <c r="CS609" s="26">
        <f t="shared" si="700"/>
        <v>0</v>
      </c>
      <c r="CT609" s="26">
        <f t="shared" si="700"/>
        <v>0</v>
      </c>
      <c r="CU609" s="26">
        <f t="shared" si="700"/>
        <v>0</v>
      </c>
      <c r="CV609" s="26">
        <f t="shared" si="700"/>
        <v>0</v>
      </c>
      <c r="CW609" s="26">
        <f t="shared" si="700"/>
        <v>0</v>
      </c>
      <c r="CX609" s="26">
        <f t="shared" si="700"/>
        <v>0</v>
      </c>
      <c r="CY609" s="26">
        <f t="shared" si="700"/>
        <v>0</v>
      </c>
      <c r="CZ609" s="26">
        <f t="shared" si="701"/>
        <v>0</v>
      </c>
      <c r="DA609" s="26">
        <f t="shared" si="701"/>
        <v>0</v>
      </c>
      <c r="DB609" s="26">
        <f t="shared" si="701"/>
        <v>0</v>
      </c>
      <c r="DC609" s="26">
        <f t="shared" si="701"/>
        <v>0</v>
      </c>
      <c r="DD609" s="26">
        <f t="shared" si="701"/>
        <v>0</v>
      </c>
      <c r="DE609" s="26">
        <f t="shared" si="701"/>
        <v>0</v>
      </c>
      <c r="DF609" s="26">
        <f t="shared" si="701"/>
        <v>0</v>
      </c>
      <c r="DG609" s="26">
        <f t="shared" si="701"/>
        <v>0</v>
      </c>
      <c r="DH609" s="26">
        <f t="shared" si="701"/>
        <v>0</v>
      </c>
      <c r="DI609" s="26">
        <f t="shared" si="701"/>
        <v>0</v>
      </c>
      <c r="DJ609" s="26">
        <f t="shared" si="702"/>
        <v>0</v>
      </c>
      <c r="DK609" s="26">
        <f t="shared" si="702"/>
        <v>0</v>
      </c>
      <c r="DL609" s="26">
        <f t="shared" si="702"/>
        <v>0</v>
      </c>
      <c r="DM609" s="26">
        <f t="shared" si="702"/>
        <v>0</v>
      </c>
      <c r="DN609" s="26">
        <f t="shared" si="702"/>
        <v>0</v>
      </c>
      <c r="DO609" s="26">
        <f t="shared" si="702"/>
        <v>0</v>
      </c>
      <c r="DT609" s="25"/>
      <c r="DU609" s="142"/>
      <c r="DV609" s="26"/>
    </row>
    <row r="610" spans="45:126" x14ac:dyDescent="0.3">
      <c r="AS610" s="28">
        <v>5</v>
      </c>
      <c r="AT610" s="25" t="s">
        <v>123</v>
      </c>
      <c r="AU610" s="26" t="str">
        <f t="shared" si="703"/>
        <v>FAIL</v>
      </c>
      <c r="AV610" s="25">
        <v>3</v>
      </c>
      <c r="AW610" s="25">
        <v>1</v>
      </c>
      <c r="AX610" s="25">
        <v>2</v>
      </c>
      <c r="AY610" s="25">
        <v>3</v>
      </c>
      <c r="AZ610" s="25"/>
      <c r="BA610" s="25"/>
      <c r="BB610" s="25"/>
      <c r="BC610" s="25"/>
      <c r="BD610" s="25">
        <v>438</v>
      </c>
      <c r="BE610" s="25">
        <v>453.5</v>
      </c>
      <c r="BF610" s="25">
        <v>464</v>
      </c>
      <c r="BG610" s="25">
        <v>20</v>
      </c>
      <c r="BH610" s="25"/>
      <c r="BI610" s="26">
        <f t="shared" si="696"/>
        <v>469.14859999999999</v>
      </c>
      <c r="BJ610" s="26">
        <f t="shared" si="704"/>
        <v>907.27359999999999</v>
      </c>
      <c r="BK610" s="230">
        <f t="shared" si="705"/>
        <v>1360.8986</v>
      </c>
      <c r="BL610" s="230">
        <f t="shared" si="706"/>
        <v>1824.8986</v>
      </c>
      <c r="BM610" s="25"/>
      <c r="BN610" s="25"/>
      <c r="BO610" s="25"/>
      <c r="BP610" s="25"/>
      <c r="BQ610" s="25"/>
      <c r="BR610" s="25" t="str">
        <f t="shared" si="707"/>
        <v>bad</v>
      </c>
      <c r="BS610" s="63" t="str">
        <f t="shared" si="697"/>
        <v>Int</v>
      </c>
      <c r="BV610" s="26">
        <f t="shared" si="698"/>
        <v>0</v>
      </c>
      <c r="BW610" s="26">
        <f t="shared" si="698"/>
        <v>0</v>
      </c>
      <c r="BX610" s="26">
        <f t="shared" si="698"/>
        <v>0</v>
      </c>
      <c r="BY610" s="26">
        <f t="shared" si="698"/>
        <v>0</v>
      </c>
      <c r="BZ610" s="26">
        <f t="shared" si="698"/>
        <v>0</v>
      </c>
      <c r="CA610" s="26">
        <f t="shared" si="698"/>
        <v>0</v>
      </c>
      <c r="CB610" s="26">
        <f t="shared" si="698"/>
        <v>0</v>
      </c>
      <c r="CC610" s="26">
        <f t="shared" si="698"/>
        <v>0</v>
      </c>
      <c r="CD610" s="26">
        <f t="shared" si="698"/>
        <v>0</v>
      </c>
      <c r="CE610" s="26">
        <f t="shared" si="698"/>
        <v>0</v>
      </c>
      <c r="CF610" s="26">
        <f t="shared" si="699"/>
        <v>0</v>
      </c>
      <c r="CG610" s="26">
        <f t="shared" si="699"/>
        <v>0</v>
      </c>
      <c r="CH610" s="26">
        <f t="shared" si="699"/>
        <v>0</v>
      </c>
      <c r="CI610" s="26">
        <f t="shared" si="699"/>
        <v>0</v>
      </c>
      <c r="CJ610" s="26">
        <f t="shared" si="699"/>
        <v>0</v>
      </c>
      <c r="CK610" s="26">
        <f t="shared" si="699"/>
        <v>0</v>
      </c>
      <c r="CL610" s="26">
        <f t="shared" si="699"/>
        <v>0</v>
      </c>
      <c r="CM610" s="26">
        <f t="shared" si="699"/>
        <v>0</v>
      </c>
      <c r="CN610" s="26">
        <f t="shared" si="699"/>
        <v>0</v>
      </c>
      <c r="CO610" s="26">
        <f t="shared" si="699"/>
        <v>0</v>
      </c>
      <c r="CP610" s="26">
        <f t="shared" si="700"/>
        <v>0</v>
      </c>
      <c r="CQ610" s="26">
        <f t="shared" si="700"/>
        <v>0</v>
      </c>
      <c r="CR610" s="26">
        <f t="shared" si="700"/>
        <v>0</v>
      </c>
      <c r="CS610" s="26">
        <f t="shared" si="700"/>
        <v>0</v>
      </c>
      <c r="CT610" s="26">
        <f t="shared" si="700"/>
        <v>0</v>
      </c>
      <c r="CU610" s="26">
        <f t="shared" si="700"/>
        <v>0</v>
      </c>
      <c r="CV610" s="26">
        <f t="shared" si="700"/>
        <v>0</v>
      </c>
      <c r="CW610" s="26">
        <f t="shared" si="700"/>
        <v>0</v>
      </c>
      <c r="CX610" s="26">
        <f t="shared" si="700"/>
        <v>0</v>
      </c>
      <c r="CY610" s="26">
        <f t="shared" si="700"/>
        <v>0</v>
      </c>
      <c r="CZ610" s="26">
        <f t="shared" si="701"/>
        <v>0</v>
      </c>
      <c r="DA610" s="26">
        <f t="shared" si="701"/>
        <v>0</v>
      </c>
      <c r="DB610" s="26">
        <f t="shared" si="701"/>
        <v>0</v>
      </c>
      <c r="DC610" s="26">
        <f t="shared" si="701"/>
        <v>0</v>
      </c>
      <c r="DD610" s="26">
        <f t="shared" si="701"/>
        <v>1</v>
      </c>
      <c r="DE610" s="26">
        <f t="shared" si="701"/>
        <v>0</v>
      </c>
      <c r="DF610" s="26">
        <f t="shared" si="701"/>
        <v>0</v>
      </c>
      <c r="DG610" s="26">
        <f t="shared" si="701"/>
        <v>0</v>
      </c>
      <c r="DH610" s="26">
        <f t="shared" si="701"/>
        <v>0</v>
      </c>
      <c r="DI610" s="26">
        <f t="shared" si="701"/>
        <v>0</v>
      </c>
      <c r="DJ610" s="26">
        <f t="shared" si="702"/>
        <v>0</v>
      </c>
      <c r="DK610" s="26">
        <f t="shared" si="702"/>
        <v>0</v>
      </c>
      <c r="DL610" s="26">
        <f t="shared" si="702"/>
        <v>0</v>
      </c>
      <c r="DM610" s="26">
        <f t="shared" si="702"/>
        <v>0</v>
      </c>
      <c r="DN610" s="26">
        <f t="shared" si="702"/>
        <v>0</v>
      </c>
      <c r="DO610" s="26">
        <f t="shared" si="702"/>
        <v>0</v>
      </c>
      <c r="DT610" s="25"/>
      <c r="DU610" s="142"/>
      <c r="DV610" s="26"/>
    </row>
    <row r="611" spans="45:126" x14ac:dyDescent="0.3">
      <c r="AS611" s="28">
        <v>6</v>
      </c>
      <c r="AT611" s="25" t="s">
        <v>123</v>
      </c>
      <c r="AU611" s="26" t="str">
        <f t="shared" si="703"/>
        <v>PASS</v>
      </c>
      <c r="AV611" s="25">
        <v>3</v>
      </c>
      <c r="AW611" s="25">
        <v>1</v>
      </c>
      <c r="AX611" s="25">
        <v>3</v>
      </c>
      <c r="AY611" s="25">
        <v>3</v>
      </c>
      <c r="AZ611" s="25"/>
      <c r="BA611" s="25"/>
      <c r="BB611" s="25"/>
      <c r="BC611" s="25"/>
      <c r="BD611" s="25">
        <v>438</v>
      </c>
      <c r="BE611" s="25"/>
      <c r="BF611" s="25">
        <v>453.5</v>
      </c>
      <c r="BG611" s="25">
        <v>20</v>
      </c>
      <c r="BH611" s="25"/>
      <c r="BI611" s="26">
        <f t="shared" si="696"/>
        <v>458.64859999999999</v>
      </c>
      <c r="BJ611" s="26">
        <f t="shared" si="704"/>
        <v>896.77359999999999</v>
      </c>
      <c r="BK611" s="230">
        <f t="shared" si="705"/>
        <v>1350.3986</v>
      </c>
      <c r="BL611" s="230">
        <f t="shared" si="706"/>
        <v>1803.8986</v>
      </c>
      <c r="BM611" s="25"/>
      <c r="BN611" s="25"/>
      <c r="BO611" s="25"/>
      <c r="BP611" s="25"/>
      <c r="BQ611" s="25"/>
      <c r="BR611" s="25" t="str">
        <f t="shared" si="707"/>
        <v>good</v>
      </c>
      <c r="BS611" s="63" t="str">
        <f t="shared" si="697"/>
        <v>good</v>
      </c>
      <c r="BV611" s="26">
        <f t="shared" si="698"/>
        <v>0</v>
      </c>
      <c r="BW611" s="26">
        <f t="shared" si="698"/>
        <v>0</v>
      </c>
      <c r="BX611" s="26">
        <f t="shared" si="698"/>
        <v>0</v>
      </c>
      <c r="BY611" s="26">
        <f t="shared" si="698"/>
        <v>0</v>
      </c>
      <c r="BZ611" s="26">
        <f t="shared" si="698"/>
        <v>0</v>
      </c>
      <c r="CA611" s="26">
        <f t="shared" si="698"/>
        <v>0</v>
      </c>
      <c r="CB611" s="26">
        <f t="shared" si="698"/>
        <v>0</v>
      </c>
      <c r="CC611" s="26">
        <f t="shared" si="698"/>
        <v>0</v>
      </c>
      <c r="CD611" s="26">
        <f t="shared" si="698"/>
        <v>0</v>
      </c>
      <c r="CE611" s="26">
        <f t="shared" si="698"/>
        <v>0</v>
      </c>
      <c r="CF611" s="26">
        <f t="shared" si="699"/>
        <v>0</v>
      </c>
      <c r="CG611" s="26">
        <f t="shared" si="699"/>
        <v>0</v>
      </c>
      <c r="CH611" s="26">
        <f t="shared" si="699"/>
        <v>0</v>
      </c>
      <c r="CI611" s="26">
        <f t="shared" si="699"/>
        <v>0</v>
      </c>
      <c r="CJ611" s="26">
        <f t="shared" si="699"/>
        <v>0</v>
      </c>
      <c r="CK611" s="26">
        <f t="shared" si="699"/>
        <v>0</v>
      </c>
      <c r="CL611" s="26">
        <f t="shared" si="699"/>
        <v>0</v>
      </c>
      <c r="CM611" s="26">
        <f t="shared" si="699"/>
        <v>0</v>
      </c>
      <c r="CN611" s="26">
        <f t="shared" si="699"/>
        <v>0</v>
      </c>
      <c r="CO611" s="26">
        <f t="shared" si="699"/>
        <v>0</v>
      </c>
      <c r="CP611" s="26">
        <f t="shared" si="700"/>
        <v>0</v>
      </c>
      <c r="CQ611" s="26">
        <f t="shared" si="700"/>
        <v>0</v>
      </c>
      <c r="CR611" s="26">
        <f t="shared" si="700"/>
        <v>0</v>
      </c>
      <c r="CS611" s="26">
        <f t="shared" si="700"/>
        <v>0</v>
      </c>
      <c r="CT611" s="26">
        <f t="shared" si="700"/>
        <v>0</v>
      </c>
      <c r="CU611" s="26">
        <f t="shared" si="700"/>
        <v>0</v>
      </c>
      <c r="CV611" s="26">
        <f t="shared" si="700"/>
        <v>0</v>
      </c>
      <c r="CW611" s="26">
        <f t="shared" si="700"/>
        <v>0</v>
      </c>
      <c r="CX611" s="26">
        <f t="shared" si="700"/>
        <v>0</v>
      </c>
      <c r="CY611" s="26">
        <f t="shared" si="700"/>
        <v>0</v>
      </c>
      <c r="CZ611" s="26">
        <f t="shared" si="701"/>
        <v>0</v>
      </c>
      <c r="DA611" s="26">
        <f t="shared" si="701"/>
        <v>0</v>
      </c>
      <c r="DB611" s="26">
        <f t="shared" si="701"/>
        <v>0</v>
      </c>
      <c r="DC611" s="26">
        <f t="shared" si="701"/>
        <v>0</v>
      </c>
      <c r="DD611" s="26">
        <f t="shared" si="701"/>
        <v>0</v>
      </c>
      <c r="DE611" s="26">
        <f t="shared" si="701"/>
        <v>0</v>
      </c>
      <c r="DF611" s="26">
        <f t="shared" si="701"/>
        <v>0</v>
      </c>
      <c r="DG611" s="26">
        <f t="shared" si="701"/>
        <v>0</v>
      </c>
      <c r="DH611" s="26">
        <f t="shared" si="701"/>
        <v>0</v>
      </c>
      <c r="DI611" s="26">
        <f t="shared" si="701"/>
        <v>0</v>
      </c>
      <c r="DJ611" s="26">
        <f t="shared" si="702"/>
        <v>0</v>
      </c>
      <c r="DK611" s="26">
        <f t="shared" si="702"/>
        <v>0</v>
      </c>
      <c r="DL611" s="26">
        <f t="shared" si="702"/>
        <v>0</v>
      </c>
      <c r="DM611" s="26">
        <f t="shared" si="702"/>
        <v>0</v>
      </c>
      <c r="DN611" s="26">
        <f t="shared" si="702"/>
        <v>0</v>
      </c>
      <c r="DO611" s="26">
        <f t="shared" si="702"/>
        <v>0</v>
      </c>
      <c r="DT611" s="25"/>
      <c r="DU611" s="142"/>
      <c r="DV611" s="26"/>
    </row>
    <row r="612" spans="45:126" x14ac:dyDescent="0.3">
      <c r="AS612" s="28">
        <v>7</v>
      </c>
      <c r="AT612" s="25" t="s">
        <v>123</v>
      </c>
      <c r="AU612" s="26" t="str">
        <f t="shared" si="703"/>
        <v>FAIL</v>
      </c>
      <c r="AV612" s="25">
        <v>3</v>
      </c>
      <c r="AW612" s="25">
        <v>1</v>
      </c>
      <c r="AX612" s="25">
        <v>3</v>
      </c>
      <c r="AY612" s="25">
        <v>3</v>
      </c>
      <c r="AZ612" s="25"/>
      <c r="BA612" s="25"/>
      <c r="BB612" s="25"/>
      <c r="BC612" s="25"/>
      <c r="BD612" s="25">
        <v>408</v>
      </c>
      <c r="BE612" s="25"/>
      <c r="BF612" s="25">
        <v>464</v>
      </c>
      <c r="BG612" s="25">
        <v>20</v>
      </c>
      <c r="BH612" s="25"/>
      <c r="BI612" s="26">
        <f t="shared" si="696"/>
        <v>469.14859999999999</v>
      </c>
      <c r="BJ612" s="26">
        <f t="shared" si="704"/>
        <v>877.27359999999999</v>
      </c>
      <c r="BK612" s="230">
        <f t="shared" si="705"/>
        <v>1341.3986</v>
      </c>
      <c r="BL612" s="230">
        <f t="shared" si="706"/>
        <v>1805.3986</v>
      </c>
      <c r="BM612" s="25"/>
      <c r="BN612" s="25"/>
      <c r="BO612" s="25"/>
      <c r="BP612" s="25"/>
      <c r="BQ612" s="25"/>
      <c r="BR612" s="25" t="str">
        <f t="shared" si="707"/>
        <v>good</v>
      </c>
      <c r="BS612" s="63" t="str">
        <f t="shared" si="697"/>
        <v>Int</v>
      </c>
      <c r="BV612" s="26">
        <f t="shared" si="698"/>
        <v>0</v>
      </c>
      <c r="BW612" s="26">
        <f t="shared" si="698"/>
        <v>0</v>
      </c>
      <c r="BX612" s="26">
        <f t="shared" si="698"/>
        <v>0</v>
      </c>
      <c r="BY612" s="26">
        <f t="shared" si="698"/>
        <v>0</v>
      </c>
      <c r="BZ612" s="26">
        <f t="shared" si="698"/>
        <v>0</v>
      </c>
      <c r="CA612" s="26">
        <f t="shared" si="698"/>
        <v>0</v>
      </c>
      <c r="CB612" s="26">
        <f t="shared" si="698"/>
        <v>0</v>
      </c>
      <c r="CC612" s="26">
        <f t="shared" si="698"/>
        <v>0</v>
      </c>
      <c r="CD612" s="26">
        <f t="shared" si="698"/>
        <v>0</v>
      </c>
      <c r="CE612" s="26">
        <f t="shared" si="698"/>
        <v>0</v>
      </c>
      <c r="CF612" s="26">
        <f t="shared" si="699"/>
        <v>0</v>
      </c>
      <c r="CG612" s="26">
        <f t="shared" si="699"/>
        <v>0</v>
      </c>
      <c r="CH612" s="26">
        <f t="shared" si="699"/>
        <v>0</v>
      </c>
      <c r="CI612" s="26">
        <f t="shared" si="699"/>
        <v>0</v>
      </c>
      <c r="CJ612" s="26">
        <f t="shared" si="699"/>
        <v>0</v>
      </c>
      <c r="CK612" s="26">
        <f t="shared" si="699"/>
        <v>0</v>
      </c>
      <c r="CL612" s="26">
        <f t="shared" si="699"/>
        <v>0</v>
      </c>
      <c r="CM612" s="26">
        <f t="shared" si="699"/>
        <v>0</v>
      </c>
      <c r="CN612" s="26">
        <f t="shared" si="699"/>
        <v>0</v>
      </c>
      <c r="CO612" s="26">
        <f t="shared" si="699"/>
        <v>0</v>
      </c>
      <c r="CP612" s="26">
        <f t="shared" si="700"/>
        <v>0</v>
      </c>
      <c r="CQ612" s="26">
        <f t="shared" si="700"/>
        <v>0</v>
      </c>
      <c r="CR612" s="26">
        <f t="shared" si="700"/>
        <v>1</v>
      </c>
      <c r="CS612" s="26">
        <f t="shared" si="700"/>
        <v>0</v>
      </c>
      <c r="CT612" s="26">
        <f t="shared" si="700"/>
        <v>0</v>
      </c>
      <c r="CU612" s="26">
        <f t="shared" si="700"/>
        <v>0</v>
      </c>
      <c r="CV612" s="26">
        <f t="shared" si="700"/>
        <v>0</v>
      </c>
      <c r="CW612" s="26">
        <f t="shared" si="700"/>
        <v>0</v>
      </c>
      <c r="CX612" s="26">
        <f t="shared" si="700"/>
        <v>0</v>
      </c>
      <c r="CY612" s="26">
        <f t="shared" si="700"/>
        <v>0</v>
      </c>
      <c r="CZ612" s="26">
        <f t="shared" si="701"/>
        <v>0</v>
      </c>
      <c r="DA612" s="26">
        <f t="shared" si="701"/>
        <v>0</v>
      </c>
      <c r="DB612" s="26">
        <f t="shared" si="701"/>
        <v>0</v>
      </c>
      <c r="DC612" s="26">
        <f t="shared" si="701"/>
        <v>0</v>
      </c>
      <c r="DD612" s="26">
        <f t="shared" si="701"/>
        <v>0</v>
      </c>
      <c r="DE612" s="26">
        <f t="shared" si="701"/>
        <v>0</v>
      </c>
      <c r="DF612" s="26">
        <f t="shared" si="701"/>
        <v>0</v>
      </c>
      <c r="DG612" s="26">
        <f t="shared" si="701"/>
        <v>0</v>
      </c>
      <c r="DH612" s="26">
        <f t="shared" si="701"/>
        <v>0</v>
      </c>
      <c r="DI612" s="26">
        <f t="shared" si="701"/>
        <v>0</v>
      </c>
      <c r="DJ612" s="26">
        <f t="shared" si="702"/>
        <v>0</v>
      </c>
      <c r="DK612" s="26">
        <f t="shared" si="702"/>
        <v>0</v>
      </c>
      <c r="DL612" s="26">
        <f t="shared" si="702"/>
        <v>0</v>
      </c>
      <c r="DM612" s="26">
        <f t="shared" si="702"/>
        <v>0</v>
      </c>
      <c r="DN612" s="26">
        <f t="shared" si="702"/>
        <v>0</v>
      </c>
      <c r="DO612" s="26">
        <f t="shared" si="702"/>
        <v>0</v>
      </c>
      <c r="DT612" s="25"/>
      <c r="DU612" s="142"/>
      <c r="DV612" s="26"/>
    </row>
    <row r="613" spans="45:126" x14ac:dyDescent="0.3">
      <c r="AS613" s="28">
        <v>8</v>
      </c>
      <c r="AT613" s="25" t="s">
        <v>123</v>
      </c>
      <c r="AU613" s="26" t="str">
        <f t="shared" si="703"/>
        <v>FAIL</v>
      </c>
      <c r="AV613" s="25">
        <v>3</v>
      </c>
      <c r="AW613" s="25">
        <v>1</v>
      </c>
      <c r="AX613" s="25">
        <v>1</v>
      </c>
      <c r="AY613" s="25">
        <v>3</v>
      </c>
      <c r="AZ613" s="25"/>
      <c r="BA613" s="25"/>
      <c r="BB613" s="25"/>
      <c r="BC613" s="25"/>
      <c r="BD613" s="25">
        <v>438</v>
      </c>
      <c r="BE613" s="25"/>
      <c r="BF613" s="25">
        <v>453.5</v>
      </c>
      <c r="BG613" s="25">
        <v>20</v>
      </c>
      <c r="BH613" s="25"/>
      <c r="BI613" s="26">
        <f t="shared" si="696"/>
        <v>458.64859999999999</v>
      </c>
      <c r="BJ613" s="26">
        <f t="shared" si="704"/>
        <v>896.77359999999999</v>
      </c>
      <c r="BK613" s="230">
        <f t="shared" si="705"/>
        <v>1334.8986</v>
      </c>
      <c r="BL613" s="230">
        <f t="shared" si="706"/>
        <v>1788.3986</v>
      </c>
      <c r="BM613" s="25"/>
      <c r="BN613" s="25"/>
      <c r="BO613" s="25"/>
      <c r="BP613" s="25"/>
      <c r="BQ613" s="25"/>
      <c r="BR613" s="25" t="str">
        <f t="shared" si="707"/>
        <v>bad</v>
      </c>
      <c r="BS613" s="63" t="str">
        <f t="shared" si="697"/>
        <v>good</v>
      </c>
      <c r="BV613" s="26">
        <f t="shared" si="698"/>
        <v>0</v>
      </c>
      <c r="BW613" s="26">
        <f t="shared" si="698"/>
        <v>0</v>
      </c>
      <c r="BX613" s="26">
        <f t="shared" si="698"/>
        <v>0</v>
      </c>
      <c r="BY613" s="26">
        <f t="shared" si="698"/>
        <v>0</v>
      </c>
      <c r="BZ613" s="26">
        <f t="shared" si="698"/>
        <v>0</v>
      </c>
      <c r="CA613" s="26">
        <f t="shared" si="698"/>
        <v>0</v>
      </c>
      <c r="CB613" s="26">
        <f t="shared" si="698"/>
        <v>0</v>
      </c>
      <c r="CC613" s="26">
        <f t="shared" si="698"/>
        <v>0</v>
      </c>
      <c r="CD613" s="26">
        <f t="shared" si="698"/>
        <v>0</v>
      </c>
      <c r="CE613" s="26">
        <f t="shared" si="698"/>
        <v>0</v>
      </c>
      <c r="CF613" s="26">
        <f t="shared" si="699"/>
        <v>0</v>
      </c>
      <c r="CG613" s="26">
        <f t="shared" si="699"/>
        <v>0</v>
      </c>
      <c r="CH613" s="26">
        <f t="shared" si="699"/>
        <v>0</v>
      </c>
      <c r="CI613" s="26">
        <f t="shared" si="699"/>
        <v>0</v>
      </c>
      <c r="CJ613" s="26">
        <f t="shared" si="699"/>
        <v>0</v>
      </c>
      <c r="CK613" s="26">
        <f t="shared" si="699"/>
        <v>0</v>
      </c>
      <c r="CL613" s="26">
        <f t="shared" si="699"/>
        <v>0</v>
      </c>
      <c r="CM613" s="26">
        <f t="shared" si="699"/>
        <v>0</v>
      </c>
      <c r="CN613" s="26">
        <f t="shared" si="699"/>
        <v>0</v>
      </c>
      <c r="CO613" s="26">
        <f t="shared" si="699"/>
        <v>0</v>
      </c>
      <c r="CP613" s="26">
        <f t="shared" si="700"/>
        <v>0</v>
      </c>
      <c r="CQ613" s="26">
        <f t="shared" si="700"/>
        <v>0</v>
      </c>
      <c r="CR613" s="26">
        <f t="shared" si="700"/>
        <v>0</v>
      </c>
      <c r="CS613" s="26">
        <f t="shared" si="700"/>
        <v>0</v>
      </c>
      <c r="CT613" s="26">
        <f t="shared" si="700"/>
        <v>0</v>
      </c>
      <c r="CU613" s="26">
        <f t="shared" si="700"/>
        <v>0</v>
      </c>
      <c r="CV613" s="26">
        <f t="shared" si="700"/>
        <v>0</v>
      </c>
      <c r="CW613" s="26">
        <f t="shared" si="700"/>
        <v>0</v>
      </c>
      <c r="CX613" s="26">
        <f t="shared" si="700"/>
        <v>0</v>
      </c>
      <c r="CY613" s="26">
        <f t="shared" si="700"/>
        <v>0</v>
      </c>
      <c r="CZ613" s="26">
        <f t="shared" si="701"/>
        <v>0</v>
      </c>
      <c r="DA613" s="26">
        <f t="shared" si="701"/>
        <v>0</v>
      </c>
      <c r="DB613" s="26">
        <f t="shared" si="701"/>
        <v>0</v>
      </c>
      <c r="DC613" s="26">
        <f t="shared" si="701"/>
        <v>0</v>
      </c>
      <c r="DD613" s="26">
        <f t="shared" si="701"/>
        <v>0</v>
      </c>
      <c r="DE613" s="26">
        <f t="shared" si="701"/>
        <v>0</v>
      </c>
      <c r="DF613" s="26">
        <f t="shared" si="701"/>
        <v>0</v>
      </c>
      <c r="DG613" s="26">
        <f t="shared" si="701"/>
        <v>0</v>
      </c>
      <c r="DH613" s="26">
        <f t="shared" si="701"/>
        <v>0</v>
      </c>
      <c r="DI613" s="26">
        <f t="shared" si="701"/>
        <v>0</v>
      </c>
      <c r="DJ613" s="26">
        <f t="shared" si="702"/>
        <v>0</v>
      </c>
      <c r="DK613" s="26">
        <f t="shared" si="702"/>
        <v>0</v>
      </c>
      <c r="DL613" s="26">
        <f t="shared" si="702"/>
        <v>0</v>
      </c>
      <c r="DM613" s="26">
        <f t="shared" si="702"/>
        <v>0</v>
      </c>
      <c r="DN613" s="26">
        <f t="shared" si="702"/>
        <v>0</v>
      </c>
      <c r="DO613" s="26">
        <f t="shared" si="702"/>
        <v>0</v>
      </c>
      <c r="DT613" s="25"/>
      <c r="DU613" s="142"/>
      <c r="DV613" s="26"/>
    </row>
    <row r="614" spans="45:126" x14ac:dyDescent="0.3">
      <c r="AS614" s="28">
        <v>9</v>
      </c>
      <c r="AT614" s="25" t="s">
        <v>123</v>
      </c>
      <c r="AU614" s="26" t="str">
        <f t="shared" si="703"/>
        <v>PASS</v>
      </c>
      <c r="AV614" s="25">
        <v>3</v>
      </c>
      <c r="AW614" s="25">
        <v>1</v>
      </c>
      <c r="AX614" s="25">
        <v>3</v>
      </c>
      <c r="AY614" s="25">
        <v>3</v>
      </c>
      <c r="AZ614" s="25"/>
      <c r="BA614" s="25"/>
      <c r="BB614" s="25"/>
      <c r="BC614" s="25"/>
      <c r="BD614" s="25">
        <v>438</v>
      </c>
      <c r="BE614" s="25"/>
      <c r="BF614" s="25">
        <v>453.5</v>
      </c>
      <c r="BG614" s="25">
        <v>20</v>
      </c>
      <c r="BH614" s="25"/>
      <c r="BI614" s="26">
        <f t="shared" si="696"/>
        <v>458.64859999999999</v>
      </c>
      <c r="BJ614" s="26">
        <f t="shared" si="704"/>
        <v>896.77359999999999</v>
      </c>
      <c r="BK614" s="230">
        <f t="shared" si="705"/>
        <v>1350.3986</v>
      </c>
      <c r="BL614" s="230">
        <f t="shared" si="706"/>
        <v>1803.8986</v>
      </c>
      <c r="BM614" s="25"/>
      <c r="BN614" s="25"/>
      <c r="BO614" s="25"/>
      <c r="BP614" s="25"/>
      <c r="BQ614" s="25"/>
      <c r="BR614" s="25" t="str">
        <f t="shared" si="707"/>
        <v>good</v>
      </c>
      <c r="BS614" s="63" t="str">
        <f t="shared" si="697"/>
        <v>good</v>
      </c>
      <c r="BV614" s="26">
        <f t="shared" si="698"/>
        <v>0</v>
      </c>
      <c r="BW614" s="26">
        <f t="shared" si="698"/>
        <v>0</v>
      </c>
      <c r="BX614" s="26">
        <f t="shared" si="698"/>
        <v>0</v>
      </c>
      <c r="BY614" s="26">
        <f t="shared" si="698"/>
        <v>0</v>
      </c>
      <c r="BZ614" s="26">
        <f t="shared" si="698"/>
        <v>0</v>
      </c>
      <c r="CA614" s="26">
        <f t="shared" si="698"/>
        <v>0</v>
      </c>
      <c r="CB614" s="26">
        <f t="shared" si="698"/>
        <v>0</v>
      </c>
      <c r="CC614" s="26">
        <f t="shared" si="698"/>
        <v>0</v>
      </c>
      <c r="CD614" s="26">
        <f t="shared" si="698"/>
        <v>0</v>
      </c>
      <c r="CE614" s="26">
        <f t="shared" si="698"/>
        <v>0</v>
      </c>
      <c r="CF614" s="26">
        <f t="shared" si="699"/>
        <v>0</v>
      </c>
      <c r="CG614" s="26">
        <f t="shared" si="699"/>
        <v>0</v>
      </c>
      <c r="CH614" s="26">
        <f t="shared" si="699"/>
        <v>0</v>
      </c>
      <c r="CI614" s="26">
        <f t="shared" si="699"/>
        <v>0</v>
      </c>
      <c r="CJ614" s="26">
        <f t="shared" si="699"/>
        <v>0</v>
      </c>
      <c r="CK614" s="26">
        <f t="shared" si="699"/>
        <v>0</v>
      </c>
      <c r="CL614" s="26">
        <f t="shared" si="699"/>
        <v>0</v>
      </c>
      <c r="CM614" s="26">
        <f t="shared" si="699"/>
        <v>0</v>
      </c>
      <c r="CN614" s="26">
        <f t="shared" si="699"/>
        <v>0</v>
      </c>
      <c r="CO614" s="26">
        <f t="shared" si="699"/>
        <v>0</v>
      </c>
      <c r="CP614" s="26">
        <f t="shared" si="700"/>
        <v>0</v>
      </c>
      <c r="CQ614" s="26">
        <f t="shared" si="700"/>
        <v>0</v>
      </c>
      <c r="CR614" s="26">
        <f t="shared" si="700"/>
        <v>0</v>
      </c>
      <c r="CS614" s="26">
        <f t="shared" si="700"/>
        <v>0</v>
      </c>
      <c r="CT614" s="26">
        <f t="shared" si="700"/>
        <v>0</v>
      </c>
      <c r="CU614" s="26">
        <f t="shared" si="700"/>
        <v>0</v>
      </c>
      <c r="CV614" s="26">
        <f t="shared" si="700"/>
        <v>0</v>
      </c>
      <c r="CW614" s="26">
        <f t="shared" si="700"/>
        <v>0</v>
      </c>
      <c r="CX614" s="26">
        <f t="shared" si="700"/>
        <v>0</v>
      </c>
      <c r="CY614" s="26">
        <f t="shared" si="700"/>
        <v>0</v>
      </c>
      <c r="CZ614" s="26">
        <f t="shared" si="701"/>
        <v>0</v>
      </c>
      <c r="DA614" s="26">
        <f t="shared" si="701"/>
        <v>0</v>
      </c>
      <c r="DB614" s="26">
        <f t="shared" si="701"/>
        <v>0</v>
      </c>
      <c r="DC614" s="26">
        <f t="shared" si="701"/>
        <v>0</v>
      </c>
      <c r="DD614" s="26">
        <f t="shared" si="701"/>
        <v>0</v>
      </c>
      <c r="DE614" s="26">
        <f t="shared" si="701"/>
        <v>0</v>
      </c>
      <c r="DF614" s="26">
        <f t="shared" si="701"/>
        <v>0</v>
      </c>
      <c r="DG614" s="26">
        <f t="shared" si="701"/>
        <v>0</v>
      </c>
      <c r="DH614" s="26">
        <f t="shared" si="701"/>
        <v>0</v>
      </c>
      <c r="DI614" s="26">
        <f t="shared" si="701"/>
        <v>0</v>
      </c>
      <c r="DJ614" s="26">
        <f t="shared" si="702"/>
        <v>0</v>
      </c>
      <c r="DK614" s="26">
        <f t="shared" si="702"/>
        <v>0</v>
      </c>
      <c r="DL614" s="26">
        <f t="shared" si="702"/>
        <v>0</v>
      </c>
      <c r="DM614" s="26">
        <f t="shared" si="702"/>
        <v>0</v>
      </c>
      <c r="DN614" s="26">
        <f t="shared" si="702"/>
        <v>0</v>
      </c>
      <c r="DO614" s="26">
        <f t="shared" si="702"/>
        <v>0</v>
      </c>
      <c r="DT614" s="25"/>
      <c r="DU614" s="142"/>
      <c r="DV614" s="26"/>
    </row>
    <row r="615" spans="45:126" x14ac:dyDescent="0.3">
      <c r="AS615" s="28">
        <v>10</v>
      </c>
      <c r="AT615" s="25" t="s">
        <v>123</v>
      </c>
      <c r="AU615" s="25"/>
      <c r="AV615" s="25"/>
      <c r="AW615" s="25"/>
      <c r="AX615" s="25"/>
      <c r="AY615" s="25"/>
      <c r="AZ615" s="25"/>
      <c r="BA615" s="25"/>
      <c r="BB615" s="25"/>
      <c r="BC615" s="25"/>
      <c r="BD615" s="25"/>
      <c r="BE615" s="25"/>
      <c r="BF615" s="25"/>
      <c r="BG615" s="25">
        <v>20</v>
      </c>
      <c r="BH615" s="25"/>
      <c r="BI615" s="25"/>
      <c r="BJ615" s="25"/>
      <c r="BK615" s="230"/>
      <c r="BL615" s="230"/>
      <c r="BM615" s="25"/>
      <c r="BN615" s="25"/>
      <c r="BO615" s="25"/>
      <c r="BP615" s="25"/>
      <c r="BQ615" s="25"/>
      <c r="BR615" s="25"/>
      <c r="BS615" s="63"/>
      <c r="DT615" s="25"/>
      <c r="DU615" s="142"/>
      <c r="DV615" s="26"/>
    </row>
    <row r="616" spans="45:126" x14ac:dyDescent="0.3">
      <c r="AS616" s="28">
        <v>11</v>
      </c>
      <c r="AT616" s="25" t="s">
        <v>123</v>
      </c>
      <c r="AU616" s="25"/>
      <c r="AV616" s="25"/>
      <c r="AW616" s="25"/>
      <c r="AX616" s="25"/>
      <c r="AY616" s="25"/>
      <c r="AZ616" s="25"/>
      <c r="BA616" s="25"/>
      <c r="BB616" s="25"/>
      <c r="BC616" s="25"/>
      <c r="BD616" s="25"/>
      <c r="BE616" s="25"/>
      <c r="BF616" s="25"/>
      <c r="BG616" s="25">
        <v>20</v>
      </c>
      <c r="BH616" s="25"/>
      <c r="BI616" s="25"/>
      <c r="BJ616" s="25"/>
      <c r="BK616" s="230"/>
      <c r="BL616" s="230"/>
      <c r="BM616" s="25"/>
      <c r="BN616" s="25"/>
      <c r="BO616" s="25"/>
      <c r="BP616" s="25"/>
      <c r="BQ616" s="25"/>
      <c r="BR616" s="25"/>
      <c r="BS616" s="63"/>
      <c r="DT616" s="25"/>
      <c r="DU616" s="142"/>
      <c r="DV616" s="26"/>
    </row>
    <row r="617" spans="45:126" x14ac:dyDescent="0.3">
      <c r="AS617" s="28">
        <v>12</v>
      </c>
      <c r="AT617" s="25" t="s">
        <v>123</v>
      </c>
      <c r="AU617" s="25"/>
      <c r="AV617" s="25"/>
      <c r="AW617" s="25"/>
      <c r="AX617" s="25"/>
      <c r="AY617" s="25"/>
      <c r="AZ617" s="25"/>
      <c r="BA617" s="25"/>
      <c r="BB617" s="25"/>
      <c r="BC617" s="25"/>
      <c r="BD617" s="25"/>
      <c r="BE617" s="25"/>
      <c r="BF617" s="25"/>
      <c r="BG617" s="25">
        <v>20</v>
      </c>
      <c r="BH617" s="25"/>
      <c r="BI617" s="25"/>
      <c r="BJ617" s="25"/>
      <c r="BK617" s="230"/>
      <c r="BL617" s="230"/>
      <c r="BM617" s="25"/>
      <c r="BN617" s="25"/>
      <c r="BO617" s="25"/>
      <c r="BP617" s="25"/>
      <c r="BQ617" s="25"/>
      <c r="BR617" s="25"/>
      <c r="BS617" s="63"/>
      <c r="DS617" s="26"/>
      <c r="DT617" s="25"/>
      <c r="DU617" s="142"/>
      <c r="DV617" s="26"/>
    </row>
    <row r="618" spans="45:126" x14ac:dyDescent="0.3">
      <c r="AS618" s="28">
        <v>13</v>
      </c>
      <c r="AT618" s="25" t="s">
        <v>123</v>
      </c>
      <c r="AU618" s="25"/>
      <c r="AV618" s="25"/>
      <c r="AW618" s="25"/>
      <c r="AX618" s="25"/>
      <c r="AY618" s="25"/>
      <c r="AZ618" s="25"/>
      <c r="BA618" s="25"/>
      <c r="BB618" s="25"/>
      <c r="BC618" s="25"/>
      <c r="BD618" s="25"/>
      <c r="BE618" s="25"/>
      <c r="BF618" s="25"/>
      <c r="BG618" s="25">
        <v>20</v>
      </c>
      <c r="BH618" s="25"/>
      <c r="BI618" s="25"/>
      <c r="BJ618" s="25"/>
      <c r="BK618" s="230"/>
      <c r="BL618" s="230"/>
      <c r="BM618" s="25"/>
      <c r="BN618" s="25"/>
      <c r="BO618" s="25"/>
      <c r="BP618" s="25"/>
      <c r="BQ618" s="25"/>
      <c r="BR618" s="25"/>
      <c r="BS618" s="63"/>
      <c r="DS618" s="26"/>
      <c r="DT618" s="25"/>
      <c r="DU618" s="142"/>
      <c r="DV618" s="26"/>
    </row>
    <row r="619" spans="45:126" x14ac:dyDescent="0.3">
      <c r="AS619" s="28">
        <v>14</v>
      </c>
      <c r="AT619" s="25" t="s">
        <v>123</v>
      </c>
      <c r="AU619" s="25"/>
      <c r="AV619" s="25"/>
      <c r="AW619" s="25"/>
      <c r="AX619" s="25"/>
      <c r="AY619" s="25"/>
      <c r="AZ619" s="25"/>
      <c r="BA619" s="25"/>
      <c r="BB619" s="25"/>
      <c r="BC619" s="25"/>
      <c r="BD619" s="25"/>
      <c r="BE619" s="25"/>
      <c r="BF619" s="25"/>
      <c r="BG619" s="25">
        <v>20</v>
      </c>
      <c r="BH619" s="25"/>
      <c r="BI619" s="25"/>
      <c r="BJ619" s="25"/>
      <c r="BK619" s="230"/>
      <c r="BL619" s="230"/>
      <c r="BM619" s="25"/>
      <c r="BN619" s="25"/>
      <c r="BO619" s="25"/>
      <c r="BP619" s="25"/>
      <c r="BQ619" s="25"/>
      <c r="BR619" s="25"/>
      <c r="BS619" s="63"/>
      <c r="DS619" s="26"/>
      <c r="DT619" s="25"/>
      <c r="DU619" s="142"/>
      <c r="DV619" s="26"/>
    </row>
    <row r="620" spans="45:126" x14ac:dyDescent="0.3">
      <c r="AS620" s="28">
        <v>15</v>
      </c>
      <c r="AT620" s="25" t="s">
        <v>123</v>
      </c>
      <c r="AU620" s="25"/>
      <c r="AV620" s="25"/>
      <c r="AW620" s="25"/>
      <c r="AX620" s="25"/>
      <c r="AY620" s="25"/>
      <c r="AZ620" s="25"/>
      <c r="BA620" s="25"/>
      <c r="BB620" s="25"/>
      <c r="BC620" s="25"/>
      <c r="BD620" s="25"/>
      <c r="BE620" s="25"/>
      <c r="BF620" s="25"/>
      <c r="BG620" s="25">
        <v>20</v>
      </c>
      <c r="BH620" s="25"/>
      <c r="BI620" s="25"/>
      <c r="BJ620" s="25"/>
      <c r="BK620" s="230"/>
      <c r="BL620" s="230"/>
      <c r="BM620" s="25"/>
      <c r="BN620" s="25"/>
      <c r="BO620" s="25"/>
      <c r="BP620" s="25"/>
      <c r="BQ620" s="25"/>
      <c r="BR620" s="25"/>
      <c r="BS620" s="63"/>
      <c r="DS620" s="26"/>
      <c r="DT620" s="25"/>
      <c r="DU620" s="142"/>
      <c r="DV620" s="26"/>
    </row>
    <row r="621" spans="45:126" x14ac:dyDescent="0.3">
      <c r="AS621" s="28"/>
      <c r="AT621" s="25"/>
      <c r="AU621" s="25"/>
      <c r="AV621" s="25"/>
      <c r="AW621" s="25"/>
      <c r="AX621" s="25"/>
      <c r="AY621" s="25"/>
      <c r="AZ621" s="25"/>
      <c r="BA621" s="25"/>
      <c r="BB621" s="25"/>
      <c r="BC621" s="25"/>
      <c r="BD621" s="25"/>
      <c r="BE621" s="25"/>
      <c r="BF621" s="25"/>
      <c r="BG621" s="25"/>
      <c r="BH621" s="25"/>
      <c r="BI621" s="25"/>
      <c r="BJ621" s="25"/>
      <c r="BK621" s="230"/>
      <c r="BL621" s="230"/>
      <c r="BM621" s="25"/>
      <c r="BN621" s="25"/>
      <c r="BO621" s="25"/>
      <c r="BP621" s="25"/>
      <c r="BQ621" s="25"/>
      <c r="BR621" s="25"/>
      <c r="BS621" s="63"/>
      <c r="DS621" s="26"/>
      <c r="DT621" s="25"/>
      <c r="DU621" s="142"/>
      <c r="DV621" s="26"/>
    </row>
    <row r="622" spans="45:126" x14ac:dyDescent="0.3">
      <c r="AS622" s="28"/>
      <c r="AT622" s="25"/>
      <c r="AU622" s="322" t="s">
        <v>228</v>
      </c>
      <c r="AV622" s="322"/>
      <c r="AW622" s="322"/>
      <c r="AX622" s="322"/>
      <c r="AY622" s="322"/>
      <c r="AZ622" s="322"/>
      <c r="BA622" s="322"/>
      <c r="BB622" s="322"/>
      <c r="BC622" s="322"/>
      <c r="BD622" s="322"/>
      <c r="BE622" s="322"/>
      <c r="BF622" s="322"/>
      <c r="BG622" s="322"/>
      <c r="BH622" s="25"/>
      <c r="BI622" s="25">
        <v>1</v>
      </c>
      <c r="BJ622" s="25">
        <v>2</v>
      </c>
      <c r="BK622" s="230">
        <v>3</v>
      </c>
      <c r="BL622" s="230" t="s">
        <v>231</v>
      </c>
      <c r="BM622" s="25"/>
      <c r="BN622" s="25"/>
      <c r="BO622" s="25"/>
      <c r="BP622" s="25"/>
      <c r="BQ622" s="25"/>
      <c r="BR622" s="25"/>
      <c r="BS622" s="63"/>
      <c r="DS622" s="26"/>
      <c r="DT622" s="25"/>
      <c r="DU622" s="142"/>
      <c r="DV622" s="26"/>
    </row>
    <row r="623" spans="45:126" x14ac:dyDescent="0.3">
      <c r="AS623" s="28"/>
      <c r="AT623" s="25"/>
      <c r="AU623" s="25" t="s">
        <v>107</v>
      </c>
      <c r="AV623" s="25"/>
      <c r="AW623" s="25"/>
      <c r="AX623" s="25"/>
      <c r="AY623" s="25" t="s">
        <v>227</v>
      </c>
      <c r="AZ623" s="25"/>
      <c r="BA623" s="25"/>
      <c r="BB623" s="25"/>
      <c r="BC623" s="25"/>
      <c r="BD623" s="25">
        <v>1</v>
      </c>
      <c r="BE623" s="25">
        <v>2</v>
      </c>
      <c r="BF623" s="25">
        <v>3</v>
      </c>
      <c r="BG623" s="26" t="s">
        <v>242</v>
      </c>
      <c r="BH623" s="25"/>
      <c r="BI623" s="25"/>
      <c r="BJ623" s="25"/>
      <c r="BK623" s="230"/>
      <c r="BL623" s="230"/>
      <c r="BM623" s="25"/>
      <c r="BN623" s="25"/>
      <c r="BO623" s="25"/>
      <c r="BP623" s="25"/>
      <c r="BQ623" s="25"/>
      <c r="BR623" s="25"/>
      <c r="BS623" s="63"/>
      <c r="DS623" s="26"/>
      <c r="DT623" s="25"/>
      <c r="DU623" s="142"/>
      <c r="DV623" s="26"/>
    </row>
    <row r="624" spans="45:126" x14ac:dyDescent="0.3">
      <c r="AS624" s="28">
        <v>1</v>
      </c>
      <c r="AT624" s="25" t="s">
        <v>123</v>
      </c>
      <c r="AU624" s="26" t="str">
        <f>IF(OR(COUNTIF(BV624:DO624,1)&gt;0,BF624=0,BD624=0,BR624="bad"),"FAIL","PASS")</f>
        <v>FAIL</v>
      </c>
      <c r="AV624" s="25">
        <v>1</v>
      </c>
      <c r="AW624" s="25">
        <v>3</v>
      </c>
      <c r="AX624" s="25">
        <v>2</v>
      </c>
      <c r="AY624" s="25">
        <v>3</v>
      </c>
      <c r="AZ624" s="25"/>
      <c r="BA624" s="25"/>
      <c r="BB624" s="25"/>
      <c r="BC624" s="25"/>
      <c r="BD624" s="25">
        <v>311</v>
      </c>
      <c r="BE624" s="25">
        <v>453.5</v>
      </c>
      <c r="BF624" s="25">
        <v>464</v>
      </c>
      <c r="BG624" s="25">
        <f t="shared" ref="BG624:BG638" si="708">BG606</f>
        <v>20</v>
      </c>
      <c r="BH624" s="25"/>
      <c r="BI624" s="26">
        <f t="shared" ref="BI624:BI634" si="709">IF(AND($D$3=2,AV624=1),BH624+$BD624+TubeStart,IF(AND($D$3=2,AV624=2),BH624+$BE624+TubeStart,IF(AND($D$3=2,AV624=3),BH624+$BF624+TubeStart,IF(AND($D$3=1,AV624=1),BF624/2,IF(AND($D$3=1,AV624=2),BE624/2,IF(AND($D$3=1,AV624=3),BF624/2))))))+TubeGap/2</f>
        <v>316.14859999999999</v>
      </c>
      <c r="BJ624" s="26">
        <f t="shared" ref="BJ624:BJ634" si="710">IF(AND($D$3=2,AW624=1),BI624+$BD624,IF(AND($D$3=2,AW624=2),BI624+$BE624,IF(AND($D$3=2,AW624=3),BI624+$BF624,IF(AND($D$3=1,AW624=1),BG624/2,IF(AND($D$3=1,AW624=2),BF624/2,IF(AND($D$3=1,AW624=3),BG624/2))))))+TubeGap/2</f>
        <v>780.27359999999999</v>
      </c>
      <c r="BK624" s="230">
        <f t="shared" ref="BK624:BK634" si="711">IF(AND($D$3=2,AX624=1),BJ624+$BD624,IF(AND($D$3=2,AX624=2),BJ624+$BE624,IF(AND($D$3=2,AX624=3),BJ624+$BF624,IF(AND($D$3=1,AX624=1),BH624/2,IF(AND($D$3=1,AX624=2),BG624/2,IF(AND($D$3=1,AX624=3),BH624/2))))))+TubeGap/2</f>
        <v>1233.8986</v>
      </c>
      <c r="BL624" s="230">
        <f>IF(AND($D$3=2,AY624=1),BK624+$BD624,IF(AND($D$3=2,AY624=2),BK624+$BE624,IF(AND($D$3=2,AY624=3),BK624+$BF624,IF(AND($D$3=1,AY624=1),BI624/2,IF(AND($D$3=1,AY624=2),BH624/2,IF(AND($D$3=1,AY624=3),BI624/2))))))</f>
        <v>1697.8986</v>
      </c>
      <c r="BM624" s="25"/>
      <c r="BN624" s="25"/>
      <c r="BO624" s="25"/>
      <c r="BP624" s="25"/>
      <c r="BQ624" s="25"/>
      <c r="BR624" s="25" t="str">
        <f t="shared" si="707"/>
        <v>bad</v>
      </c>
      <c r="BS624" s="63" t="str">
        <f t="shared" si="697"/>
        <v>good</v>
      </c>
      <c r="BV624" s="26">
        <f t="shared" ref="BV624:CE634" si="712">IF(BV$3=0,0,IF(AND(ABS($BI624-BV$3)&gt;TubeVertTotTol,ABS($BJ624-BV$3)&gt;TubeVertTotTol,ABS($BK624-BV$3)&gt;TubeVertTotTol),0,1))</f>
        <v>0</v>
      </c>
      <c r="BW624" s="26">
        <f t="shared" si="712"/>
        <v>0</v>
      </c>
      <c r="BX624" s="26">
        <f t="shared" si="712"/>
        <v>0</v>
      </c>
      <c r="BY624" s="26">
        <f t="shared" si="712"/>
        <v>0</v>
      </c>
      <c r="BZ624" s="26">
        <f t="shared" si="712"/>
        <v>0</v>
      </c>
      <c r="CA624" s="26">
        <f t="shared" si="712"/>
        <v>0</v>
      </c>
      <c r="CB624" s="26">
        <f t="shared" si="712"/>
        <v>0</v>
      </c>
      <c r="CC624" s="26">
        <f t="shared" si="712"/>
        <v>0</v>
      </c>
      <c r="CD624" s="26">
        <f t="shared" si="712"/>
        <v>0</v>
      </c>
      <c r="CE624" s="26">
        <f t="shared" si="712"/>
        <v>0</v>
      </c>
      <c r="CF624" s="26">
        <f t="shared" ref="CF624:CO634" si="713">IF(CF$3=0,0,IF(AND(ABS($BI624-CF$3)&gt;TubeVertTotTol,ABS($BJ624-CF$3)&gt;TubeVertTotTol,ABS($BK624-CF$3)&gt;TubeVertTotTol),0,1))</f>
        <v>0</v>
      </c>
      <c r="CG624" s="26">
        <f t="shared" si="713"/>
        <v>0</v>
      </c>
      <c r="CH624" s="26">
        <f t="shared" si="713"/>
        <v>0</v>
      </c>
      <c r="CI624" s="26">
        <f t="shared" si="713"/>
        <v>0</v>
      </c>
      <c r="CJ624" s="26">
        <f t="shared" si="713"/>
        <v>0</v>
      </c>
      <c r="CK624" s="26">
        <f t="shared" si="713"/>
        <v>0</v>
      </c>
      <c r="CL624" s="26">
        <f t="shared" si="713"/>
        <v>0</v>
      </c>
      <c r="CM624" s="26">
        <f t="shared" si="713"/>
        <v>0</v>
      </c>
      <c r="CN624" s="26">
        <f t="shared" si="713"/>
        <v>0</v>
      </c>
      <c r="CO624" s="26">
        <f t="shared" si="713"/>
        <v>0</v>
      </c>
      <c r="CP624" s="26">
        <f t="shared" ref="CP624:CY634" si="714">IF(CP$3=0,0,IF(AND(ABS($BI624-CP$3)&gt;TubeVertTotTol,ABS($BJ624-CP$3)&gt;TubeVertTotTol,ABS($BK624-CP$3)&gt;TubeVertTotTol),0,1))</f>
        <v>0</v>
      </c>
      <c r="CQ624" s="26">
        <f t="shared" si="714"/>
        <v>0</v>
      </c>
      <c r="CR624" s="26">
        <f t="shared" si="714"/>
        <v>0</v>
      </c>
      <c r="CS624" s="26">
        <f t="shared" si="714"/>
        <v>0</v>
      </c>
      <c r="CT624" s="26">
        <f t="shared" si="714"/>
        <v>0</v>
      </c>
      <c r="CU624" s="26">
        <f t="shared" si="714"/>
        <v>0</v>
      </c>
      <c r="CV624" s="26">
        <f t="shared" si="714"/>
        <v>0</v>
      </c>
      <c r="CW624" s="26">
        <f t="shared" si="714"/>
        <v>0</v>
      </c>
      <c r="CX624" s="26">
        <f t="shared" si="714"/>
        <v>0</v>
      </c>
      <c r="CY624" s="26">
        <f t="shared" si="714"/>
        <v>0</v>
      </c>
      <c r="CZ624" s="26">
        <f t="shared" ref="CZ624:DI634" si="715">IF(CZ$3=0,0,IF(AND(ABS($BI624-CZ$3)&gt;TubeVertTotTol,ABS($BJ624-CZ$3)&gt;TubeVertTotTol,ABS($BK624-CZ$3)&gt;TubeVertTotTol),0,1))</f>
        <v>0</v>
      </c>
      <c r="DA624" s="26">
        <f t="shared" si="715"/>
        <v>0</v>
      </c>
      <c r="DB624" s="26">
        <f t="shared" si="715"/>
        <v>0</v>
      </c>
      <c r="DC624" s="26">
        <f t="shared" si="715"/>
        <v>0</v>
      </c>
      <c r="DD624" s="26">
        <f t="shared" si="715"/>
        <v>0</v>
      </c>
      <c r="DE624" s="26">
        <f t="shared" si="715"/>
        <v>0</v>
      </c>
      <c r="DF624" s="26">
        <f t="shared" si="715"/>
        <v>0</v>
      </c>
      <c r="DG624" s="26">
        <f t="shared" si="715"/>
        <v>0</v>
      </c>
      <c r="DH624" s="26">
        <f t="shared" si="715"/>
        <v>0</v>
      </c>
      <c r="DI624" s="26">
        <f t="shared" si="715"/>
        <v>0</v>
      </c>
      <c r="DJ624" s="26">
        <f t="shared" ref="DJ624:DO634" si="716">IF(DJ$3=0,0,IF(AND(ABS($BI624-DJ$3)&gt;TubeVertTotTol,ABS($BJ624-DJ$3)&gt;TubeVertTotTol,ABS($BK624-DJ$3)&gt;TubeVertTotTol),0,1))</f>
        <v>0</v>
      </c>
      <c r="DK624" s="26">
        <f t="shared" si="716"/>
        <v>0</v>
      </c>
      <c r="DL624" s="26">
        <f t="shared" si="716"/>
        <v>0</v>
      </c>
      <c r="DM624" s="26">
        <f t="shared" si="716"/>
        <v>0</v>
      </c>
      <c r="DN624" s="26">
        <f t="shared" si="716"/>
        <v>0</v>
      </c>
      <c r="DO624" s="26">
        <f t="shared" si="716"/>
        <v>0</v>
      </c>
      <c r="DS624" s="26"/>
      <c r="DT624" s="25"/>
      <c r="DU624" s="142"/>
      <c r="DV624" s="26"/>
    </row>
    <row r="625" spans="45:126" x14ac:dyDescent="0.3">
      <c r="AS625" s="28">
        <v>2</v>
      </c>
      <c r="AT625" s="25" t="s">
        <v>123</v>
      </c>
      <c r="AU625" s="26" t="str">
        <f t="shared" ref="AU625:AU634" si="717">IF(OR(COUNTIF(BV625:DO625,1)&gt;0,BF625=0,BD625=0,BR625="bad"),"FAIL","PASS")</f>
        <v>FAIL</v>
      </c>
      <c r="AV625" s="25">
        <v>1</v>
      </c>
      <c r="AW625" s="25">
        <v>2</v>
      </c>
      <c r="AX625" s="25">
        <v>3</v>
      </c>
      <c r="AY625" s="25">
        <v>3</v>
      </c>
      <c r="AZ625" s="25"/>
      <c r="BA625" s="25"/>
      <c r="BB625" s="25"/>
      <c r="BC625" s="25"/>
      <c r="BD625" s="25">
        <v>311</v>
      </c>
      <c r="BE625" s="25">
        <v>438</v>
      </c>
      <c r="BF625" s="25">
        <v>464</v>
      </c>
      <c r="BG625" s="25">
        <f t="shared" si="708"/>
        <v>20</v>
      </c>
      <c r="BH625" s="25"/>
      <c r="BI625" s="26">
        <f t="shared" si="709"/>
        <v>316.14859999999999</v>
      </c>
      <c r="BJ625" s="26">
        <f t="shared" si="710"/>
        <v>754.27359999999999</v>
      </c>
      <c r="BK625" s="230">
        <f t="shared" si="711"/>
        <v>1218.3986</v>
      </c>
      <c r="BL625" s="230">
        <f t="shared" ref="BL625:BL634" si="718">IF(AND($D$3=2,AY625=1),BK625+$BD625,IF(AND($D$3=2,AY625=2),BK625+$BE625,IF(AND($D$3=2,AY625=3),BK625+$BF625,IF(AND($D$3=1,AY625=1),BI625/2,IF(AND($D$3=1,AY625=2),BH625/2,IF(AND($D$3=1,AY625=3),BI625/2))))))</f>
        <v>1682.3986</v>
      </c>
      <c r="BM625" s="25"/>
      <c r="BN625" s="25"/>
      <c r="BO625" s="25"/>
      <c r="BP625" s="25"/>
      <c r="BQ625" s="25"/>
      <c r="BR625" s="25" t="str">
        <f t="shared" si="707"/>
        <v>bad</v>
      </c>
      <c r="BS625" s="63" t="str">
        <f t="shared" si="697"/>
        <v>good</v>
      </c>
      <c r="BV625" s="26">
        <f t="shared" si="712"/>
        <v>0</v>
      </c>
      <c r="BW625" s="26">
        <f t="shared" si="712"/>
        <v>0</v>
      </c>
      <c r="BX625" s="26">
        <f t="shared" si="712"/>
        <v>0</v>
      </c>
      <c r="BY625" s="26">
        <f t="shared" si="712"/>
        <v>0</v>
      </c>
      <c r="BZ625" s="26">
        <f t="shared" si="712"/>
        <v>0</v>
      </c>
      <c r="CA625" s="26">
        <f t="shared" si="712"/>
        <v>0</v>
      </c>
      <c r="CB625" s="26">
        <f t="shared" si="712"/>
        <v>0</v>
      </c>
      <c r="CC625" s="26">
        <f t="shared" si="712"/>
        <v>0</v>
      </c>
      <c r="CD625" s="26">
        <f t="shared" si="712"/>
        <v>0</v>
      </c>
      <c r="CE625" s="26">
        <f t="shared" si="712"/>
        <v>0</v>
      </c>
      <c r="CF625" s="26">
        <f t="shared" si="713"/>
        <v>0</v>
      </c>
      <c r="CG625" s="26">
        <f t="shared" si="713"/>
        <v>0</v>
      </c>
      <c r="CH625" s="26">
        <f t="shared" si="713"/>
        <v>0</v>
      </c>
      <c r="CI625" s="26">
        <f t="shared" si="713"/>
        <v>0</v>
      </c>
      <c r="CJ625" s="26">
        <f t="shared" si="713"/>
        <v>0</v>
      </c>
      <c r="CK625" s="26">
        <f t="shared" si="713"/>
        <v>0</v>
      </c>
      <c r="CL625" s="26">
        <f t="shared" si="713"/>
        <v>0</v>
      </c>
      <c r="CM625" s="26">
        <f t="shared" si="713"/>
        <v>0</v>
      </c>
      <c r="CN625" s="26">
        <f t="shared" si="713"/>
        <v>0</v>
      </c>
      <c r="CO625" s="26">
        <f t="shared" si="713"/>
        <v>0</v>
      </c>
      <c r="CP625" s="26">
        <f t="shared" si="714"/>
        <v>0</v>
      </c>
      <c r="CQ625" s="26">
        <f t="shared" si="714"/>
        <v>0</v>
      </c>
      <c r="CR625" s="26">
        <f t="shared" si="714"/>
        <v>0</v>
      </c>
      <c r="CS625" s="26">
        <f t="shared" si="714"/>
        <v>0</v>
      </c>
      <c r="CT625" s="26">
        <f t="shared" si="714"/>
        <v>0</v>
      </c>
      <c r="CU625" s="26">
        <f t="shared" si="714"/>
        <v>0</v>
      </c>
      <c r="CV625" s="26">
        <f t="shared" si="714"/>
        <v>0</v>
      </c>
      <c r="CW625" s="26">
        <f t="shared" si="714"/>
        <v>0</v>
      </c>
      <c r="CX625" s="26">
        <f t="shared" si="714"/>
        <v>0</v>
      </c>
      <c r="CY625" s="26">
        <f t="shared" si="714"/>
        <v>0</v>
      </c>
      <c r="CZ625" s="26">
        <f t="shared" si="715"/>
        <v>0</v>
      </c>
      <c r="DA625" s="26">
        <f t="shared" si="715"/>
        <v>0</v>
      </c>
      <c r="DB625" s="26">
        <f t="shared" si="715"/>
        <v>0</v>
      </c>
      <c r="DC625" s="26">
        <f t="shared" si="715"/>
        <v>0</v>
      </c>
      <c r="DD625" s="26">
        <f t="shared" si="715"/>
        <v>0</v>
      </c>
      <c r="DE625" s="26">
        <f t="shared" si="715"/>
        <v>0</v>
      </c>
      <c r="DF625" s="26">
        <f t="shared" si="715"/>
        <v>0</v>
      </c>
      <c r="DG625" s="26">
        <f t="shared" si="715"/>
        <v>0</v>
      </c>
      <c r="DH625" s="26">
        <f t="shared" si="715"/>
        <v>0</v>
      </c>
      <c r="DI625" s="26">
        <f t="shared" si="715"/>
        <v>0</v>
      </c>
      <c r="DJ625" s="26">
        <f t="shared" si="716"/>
        <v>0</v>
      </c>
      <c r="DK625" s="26">
        <f t="shared" si="716"/>
        <v>0</v>
      </c>
      <c r="DL625" s="26">
        <f t="shared" si="716"/>
        <v>0</v>
      </c>
      <c r="DM625" s="26">
        <f t="shared" si="716"/>
        <v>0</v>
      </c>
      <c r="DN625" s="26">
        <f t="shared" si="716"/>
        <v>0</v>
      </c>
      <c r="DO625" s="26">
        <f t="shared" si="716"/>
        <v>0</v>
      </c>
      <c r="DS625" s="26"/>
      <c r="DT625" s="25"/>
      <c r="DU625" s="142"/>
      <c r="DV625" s="26"/>
    </row>
    <row r="626" spans="45:126" x14ac:dyDescent="0.3">
      <c r="AS626" s="28">
        <v>3</v>
      </c>
      <c r="AT626" s="25" t="s">
        <v>123</v>
      </c>
      <c r="AU626" s="26" t="str">
        <f t="shared" si="717"/>
        <v>FAIL</v>
      </c>
      <c r="AV626" s="25">
        <v>3</v>
      </c>
      <c r="AW626" s="25">
        <v>3</v>
      </c>
      <c r="AX626" s="25">
        <v>4</v>
      </c>
      <c r="AY626" s="25">
        <v>3</v>
      </c>
      <c r="AZ626" s="25"/>
      <c r="BA626" s="25"/>
      <c r="BB626" s="25"/>
      <c r="BC626" s="25"/>
      <c r="BD626" s="25">
        <v>408</v>
      </c>
      <c r="BE626" s="25"/>
      <c r="BF626" s="25">
        <v>438</v>
      </c>
      <c r="BG626" s="25">
        <f t="shared" si="708"/>
        <v>20</v>
      </c>
      <c r="BH626" s="25"/>
      <c r="BI626" s="26">
        <f t="shared" si="709"/>
        <v>443.14859999999999</v>
      </c>
      <c r="BJ626" s="26">
        <f t="shared" si="710"/>
        <v>881.27359999999999</v>
      </c>
      <c r="BK626" s="230">
        <f t="shared" si="711"/>
        <v>0.125</v>
      </c>
      <c r="BL626" s="230">
        <f t="shared" si="718"/>
        <v>438.125</v>
      </c>
      <c r="BM626" s="25"/>
      <c r="BN626" s="25"/>
      <c r="BO626" s="25"/>
      <c r="BP626" s="25"/>
      <c r="BQ626" s="25"/>
      <c r="BR626" s="25" t="str">
        <f t="shared" si="707"/>
        <v>bad</v>
      </c>
      <c r="BS626" s="63" t="str">
        <f t="shared" si="697"/>
        <v>Int</v>
      </c>
      <c r="BV626" s="26">
        <f t="shared" si="712"/>
        <v>0</v>
      </c>
      <c r="BW626" s="26">
        <f t="shared" si="712"/>
        <v>0</v>
      </c>
      <c r="BX626" s="26">
        <f t="shared" si="712"/>
        <v>0</v>
      </c>
      <c r="BY626" s="26">
        <f t="shared" si="712"/>
        <v>0</v>
      </c>
      <c r="BZ626" s="26">
        <f t="shared" si="712"/>
        <v>0</v>
      </c>
      <c r="CA626" s="26">
        <f t="shared" si="712"/>
        <v>0</v>
      </c>
      <c r="CB626" s="26">
        <f t="shared" si="712"/>
        <v>0</v>
      </c>
      <c r="CC626" s="26">
        <f t="shared" si="712"/>
        <v>0</v>
      </c>
      <c r="CD626" s="26">
        <f t="shared" si="712"/>
        <v>0</v>
      </c>
      <c r="CE626" s="26">
        <f t="shared" si="712"/>
        <v>0</v>
      </c>
      <c r="CF626" s="26">
        <f t="shared" si="713"/>
        <v>0</v>
      </c>
      <c r="CG626" s="26">
        <f t="shared" si="713"/>
        <v>1</v>
      </c>
      <c r="CH626" s="26">
        <f t="shared" si="713"/>
        <v>0</v>
      </c>
      <c r="CI626" s="26">
        <f t="shared" si="713"/>
        <v>0</v>
      </c>
      <c r="CJ626" s="26">
        <f t="shared" si="713"/>
        <v>0</v>
      </c>
      <c r="CK626" s="26">
        <f t="shared" si="713"/>
        <v>0</v>
      </c>
      <c r="CL626" s="26">
        <f t="shared" si="713"/>
        <v>0</v>
      </c>
      <c r="CM626" s="26">
        <f t="shared" si="713"/>
        <v>0</v>
      </c>
      <c r="CN626" s="26">
        <f t="shared" si="713"/>
        <v>0</v>
      </c>
      <c r="CO626" s="26">
        <f t="shared" si="713"/>
        <v>0</v>
      </c>
      <c r="CP626" s="26">
        <f t="shared" si="714"/>
        <v>0</v>
      </c>
      <c r="CQ626" s="26">
        <f t="shared" si="714"/>
        <v>0</v>
      </c>
      <c r="CR626" s="26">
        <f t="shared" si="714"/>
        <v>1</v>
      </c>
      <c r="CS626" s="26">
        <f t="shared" si="714"/>
        <v>0</v>
      </c>
      <c r="CT626" s="26">
        <f t="shared" si="714"/>
        <v>0</v>
      </c>
      <c r="CU626" s="26">
        <f t="shared" si="714"/>
        <v>0</v>
      </c>
      <c r="CV626" s="26">
        <f t="shared" si="714"/>
        <v>0</v>
      </c>
      <c r="CW626" s="26">
        <f t="shared" si="714"/>
        <v>0</v>
      </c>
      <c r="CX626" s="26">
        <f t="shared" si="714"/>
        <v>0</v>
      </c>
      <c r="CY626" s="26">
        <f t="shared" si="714"/>
        <v>0</v>
      </c>
      <c r="CZ626" s="26">
        <f t="shared" si="715"/>
        <v>0</v>
      </c>
      <c r="DA626" s="26">
        <f t="shared" si="715"/>
        <v>0</v>
      </c>
      <c r="DB626" s="26">
        <f t="shared" si="715"/>
        <v>0</v>
      </c>
      <c r="DC626" s="26">
        <f t="shared" si="715"/>
        <v>0</v>
      </c>
      <c r="DD626" s="26">
        <f t="shared" si="715"/>
        <v>0</v>
      </c>
      <c r="DE626" s="26">
        <f t="shared" si="715"/>
        <v>0</v>
      </c>
      <c r="DF626" s="26">
        <f t="shared" si="715"/>
        <v>0</v>
      </c>
      <c r="DG626" s="26">
        <f t="shared" si="715"/>
        <v>0</v>
      </c>
      <c r="DH626" s="26">
        <f t="shared" si="715"/>
        <v>0</v>
      </c>
      <c r="DI626" s="26">
        <f t="shared" si="715"/>
        <v>0</v>
      </c>
      <c r="DJ626" s="26">
        <f t="shared" si="716"/>
        <v>0</v>
      </c>
      <c r="DK626" s="26">
        <f t="shared" si="716"/>
        <v>0</v>
      </c>
      <c r="DL626" s="26">
        <f t="shared" si="716"/>
        <v>0</v>
      </c>
      <c r="DM626" s="26">
        <f t="shared" si="716"/>
        <v>0</v>
      </c>
      <c r="DN626" s="26">
        <f t="shared" si="716"/>
        <v>0</v>
      </c>
      <c r="DO626" s="26">
        <f t="shared" si="716"/>
        <v>0</v>
      </c>
      <c r="DS626" s="26"/>
      <c r="DT626" s="25"/>
      <c r="DU626" s="142"/>
      <c r="DV626" s="26"/>
    </row>
    <row r="627" spans="45:126" x14ac:dyDescent="0.3">
      <c r="AS627" s="28">
        <v>4</v>
      </c>
      <c r="AT627" s="25" t="s">
        <v>123</v>
      </c>
      <c r="AU627" s="26" t="str">
        <f t="shared" si="717"/>
        <v>FAIL</v>
      </c>
      <c r="AV627" s="25">
        <v>3</v>
      </c>
      <c r="AW627" s="25">
        <v>3</v>
      </c>
      <c r="AX627" s="25">
        <v>1</v>
      </c>
      <c r="AY627" s="25">
        <v>3</v>
      </c>
      <c r="AZ627" s="25"/>
      <c r="BA627" s="25"/>
      <c r="BB627" s="25"/>
      <c r="BC627" s="25"/>
      <c r="BD627" s="25">
        <v>311</v>
      </c>
      <c r="BE627" s="25"/>
      <c r="BF627" s="25">
        <v>453.5</v>
      </c>
      <c r="BG627" s="25">
        <f t="shared" si="708"/>
        <v>20</v>
      </c>
      <c r="BH627" s="25"/>
      <c r="BI627" s="26">
        <f t="shared" si="709"/>
        <v>458.64859999999999</v>
      </c>
      <c r="BJ627" s="26">
        <f t="shared" si="710"/>
        <v>912.27359999999999</v>
      </c>
      <c r="BK627" s="230">
        <f t="shared" si="711"/>
        <v>1223.3986</v>
      </c>
      <c r="BL627" s="230">
        <f t="shared" si="718"/>
        <v>1676.8986</v>
      </c>
      <c r="BM627" s="25"/>
      <c r="BN627" s="25"/>
      <c r="BO627" s="25"/>
      <c r="BP627" s="25"/>
      <c r="BQ627" s="25"/>
      <c r="BR627" s="25" t="str">
        <f t="shared" si="707"/>
        <v>bad</v>
      </c>
      <c r="BS627" s="63" t="str">
        <f t="shared" si="697"/>
        <v>good</v>
      </c>
      <c r="BV627" s="26">
        <f t="shared" si="712"/>
        <v>0</v>
      </c>
      <c r="BW627" s="26">
        <f t="shared" si="712"/>
        <v>0</v>
      </c>
      <c r="BX627" s="26">
        <f t="shared" si="712"/>
        <v>0</v>
      </c>
      <c r="BY627" s="26">
        <f t="shared" si="712"/>
        <v>0</v>
      </c>
      <c r="BZ627" s="26">
        <f t="shared" si="712"/>
        <v>0</v>
      </c>
      <c r="CA627" s="26">
        <f t="shared" si="712"/>
        <v>0</v>
      </c>
      <c r="CB627" s="26">
        <f t="shared" si="712"/>
        <v>0</v>
      </c>
      <c r="CC627" s="26">
        <f t="shared" si="712"/>
        <v>0</v>
      </c>
      <c r="CD627" s="26">
        <f t="shared" si="712"/>
        <v>0</v>
      </c>
      <c r="CE627" s="26">
        <f t="shared" si="712"/>
        <v>0</v>
      </c>
      <c r="CF627" s="26">
        <f t="shared" si="713"/>
        <v>0</v>
      </c>
      <c r="CG627" s="26">
        <f t="shared" si="713"/>
        <v>0</v>
      </c>
      <c r="CH627" s="26">
        <f t="shared" si="713"/>
        <v>0</v>
      </c>
      <c r="CI627" s="26">
        <f t="shared" si="713"/>
        <v>0</v>
      </c>
      <c r="CJ627" s="26">
        <f t="shared" si="713"/>
        <v>0</v>
      </c>
      <c r="CK627" s="26">
        <f t="shared" si="713"/>
        <v>0</v>
      </c>
      <c r="CL627" s="26">
        <f t="shared" si="713"/>
        <v>0</v>
      </c>
      <c r="CM627" s="26">
        <f t="shared" si="713"/>
        <v>0</v>
      </c>
      <c r="CN627" s="26">
        <f t="shared" si="713"/>
        <v>0</v>
      </c>
      <c r="CO627" s="26">
        <f t="shared" si="713"/>
        <v>0</v>
      </c>
      <c r="CP627" s="26">
        <f t="shared" si="714"/>
        <v>0</v>
      </c>
      <c r="CQ627" s="26">
        <f t="shared" si="714"/>
        <v>0</v>
      </c>
      <c r="CR627" s="26">
        <f t="shared" si="714"/>
        <v>0</v>
      </c>
      <c r="CS627" s="26">
        <f t="shared" si="714"/>
        <v>0</v>
      </c>
      <c r="CT627" s="26">
        <f t="shared" si="714"/>
        <v>0</v>
      </c>
      <c r="CU627" s="26">
        <f t="shared" si="714"/>
        <v>0</v>
      </c>
      <c r="CV627" s="26">
        <f t="shared" si="714"/>
        <v>0</v>
      </c>
      <c r="CW627" s="26">
        <f t="shared" si="714"/>
        <v>0</v>
      </c>
      <c r="CX627" s="26">
        <f t="shared" si="714"/>
        <v>0</v>
      </c>
      <c r="CY627" s="26">
        <f t="shared" si="714"/>
        <v>0</v>
      </c>
      <c r="CZ627" s="26">
        <f t="shared" si="715"/>
        <v>0</v>
      </c>
      <c r="DA627" s="26">
        <f t="shared" si="715"/>
        <v>0</v>
      </c>
      <c r="DB627" s="26">
        <f t="shared" si="715"/>
        <v>0</v>
      </c>
      <c r="DC627" s="26">
        <f t="shared" si="715"/>
        <v>0</v>
      </c>
      <c r="DD627" s="26">
        <f t="shared" si="715"/>
        <v>0</v>
      </c>
      <c r="DE627" s="26">
        <f t="shared" si="715"/>
        <v>0</v>
      </c>
      <c r="DF627" s="26">
        <f t="shared" si="715"/>
        <v>0</v>
      </c>
      <c r="DG627" s="26">
        <f t="shared" si="715"/>
        <v>0</v>
      </c>
      <c r="DH627" s="26">
        <f t="shared" si="715"/>
        <v>0</v>
      </c>
      <c r="DI627" s="26">
        <f t="shared" si="715"/>
        <v>0</v>
      </c>
      <c r="DJ627" s="26">
        <f t="shared" si="716"/>
        <v>0</v>
      </c>
      <c r="DK627" s="26">
        <f t="shared" si="716"/>
        <v>0</v>
      </c>
      <c r="DL627" s="26">
        <f t="shared" si="716"/>
        <v>0</v>
      </c>
      <c r="DM627" s="26">
        <f t="shared" si="716"/>
        <v>0</v>
      </c>
      <c r="DN627" s="26">
        <f t="shared" si="716"/>
        <v>0</v>
      </c>
      <c r="DO627" s="26">
        <f t="shared" si="716"/>
        <v>0</v>
      </c>
      <c r="DS627" s="26"/>
      <c r="DT627" s="25"/>
      <c r="DU627" s="142"/>
      <c r="DV627" s="26"/>
    </row>
    <row r="628" spans="45:126" x14ac:dyDescent="0.3">
      <c r="AS628" s="28">
        <v>5</v>
      </c>
      <c r="AT628" s="25" t="s">
        <v>123</v>
      </c>
      <c r="AU628" s="26" t="str">
        <f t="shared" si="717"/>
        <v>FAIL</v>
      </c>
      <c r="AV628" s="25">
        <v>3</v>
      </c>
      <c r="AW628" s="25">
        <v>1</v>
      </c>
      <c r="AX628" s="25">
        <v>3</v>
      </c>
      <c r="AY628" s="25">
        <v>3</v>
      </c>
      <c r="AZ628" s="25"/>
      <c r="BA628" s="25"/>
      <c r="BB628" s="25"/>
      <c r="BC628" s="25"/>
      <c r="BD628" s="25">
        <v>311</v>
      </c>
      <c r="BE628" s="25"/>
      <c r="BF628" s="25">
        <v>453.5</v>
      </c>
      <c r="BG628" s="25">
        <f t="shared" si="708"/>
        <v>20</v>
      </c>
      <c r="BH628" s="25"/>
      <c r="BI628" s="26">
        <f t="shared" si="709"/>
        <v>458.64859999999999</v>
      </c>
      <c r="BJ628" s="26">
        <f t="shared" si="710"/>
        <v>769.77359999999999</v>
      </c>
      <c r="BK628" s="230">
        <f t="shared" si="711"/>
        <v>1223.3986</v>
      </c>
      <c r="BL628" s="230">
        <f t="shared" si="718"/>
        <v>1676.8986</v>
      </c>
      <c r="BM628" s="25"/>
      <c r="BN628" s="25"/>
      <c r="BO628" s="25"/>
      <c r="BP628" s="25"/>
      <c r="BQ628" s="25"/>
      <c r="BR628" s="25" t="str">
        <f t="shared" si="707"/>
        <v>bad</v>
      </c>
      <c r="BS628" s="63" t="str">
        <f t="shared" si="697"/>
        <v>Int</v>
      </c>
      <c r="BV628" s="26">
        <f t="shared" si="712"/>
        <v>0</v>
      </c>
      <c r="BW628" s="26">
        <f t="shared" si="712"/>
        <v>0</v>
      </c>
      <c r="BX628" s="26">
        <f t="shared" si="712"/>
        <v>0</v>
      </c>
      <c r="BY628" s="26">
        <f t="shared" si="712"/>
        <v>0</v>
      </c>
      <c r="BZ628" s="26">
        <f t="shared" si="712"/>
        <v>0</v>
      </c>
      <c r="CA628" s="26">
        <f t="shared" si="712"/>
        <v>0</v>
      </c>
      <c r="CB628" s="26">
        <f t="shared" si="712"/>
        <v>0</v>
      </c>
      <c r="CC628" s="26">
        <f t="shared" si="712"/>
        <v>0</v>
      </c>
      <c r="CD628" s="26">
        <f t="shared" si="712"/>
        <v>0</v>
      </c>
      <c r="CE628" s="26">
        <f t="shared" si="712"/>
        <v>0</v>
      </c>
      <c r="CF628" s="26">
        <f t="shared" si="713"/>
        <v>0</v>
      </c>
      <c r="CG628" s="26">
        <f t="shared" si="713"/>
        <v>0</v>
      </c>
      <c r="CH628" s="26">
        <f t="shared" si="713"/>
        <v>0</v>
      </c>
      <c r="CI628" s="26">
        <f t="shared" si="713"/>
        <v>0</v>
      </c>
      <c r="CJ628" s="26">
        <f t="shared" si="713"/>
        <v>0</v>
      </c>
      <c r="CK628" s="26">
        <f t="shared" si="713"/>
        <v>0</v>
      </c>
      <c r="CL628" s="26">
        <f t="shared" si="713"/>
        <v>0</v>
      </c>
      <c r="CM628" s="26">
        <f t="shared" si="713"/>
        <v>0</v>
      </c>
      <c r="CN628" s="26">
        <f t="shared" si="713"/>
        <v>0</v>
      </c>
      <c r="CO628" s="26">
        <f t="shared" si="713"/>
        <v>1</v>
      </c>
      <c r="CP628" s="26">
        <f t="shared" si="714"/>
        <v>0</v>
      </c>
      <c r="CQ628" s="26">
        <f t="shared" si="714"/>
        <v>0</v>
      </c>
      <c r="CR628" s="26">
        <f t="shared" si="714"/>
        <v>0</v>
      </c>
      <c r="CS628" s="26">
        <f t="shared" si="714"/>
        <v>0</v>
      </c>
      <c r="CT628" s="26">
        <f t="shared" si="714"/>
        <v>0</v>
      </c>
      <c r="CU628" s="26">
        <f t="shared" si="714"/>
        <v>0</v>
      </c>
      <c r="CV628" s="26">
        <f t="shared" si="714"/>
        <v>0</v>
      </c>
      <c r="CW628" s="26">
        <f t="shared" si="714"/>
        <v>0</v>
      </c>
      <c r="CX628" s="26">
        <f t="shared" si="714"/>
        <v>0</v>
      </c>
      <c r="CY628" s="26">
        <f t="shared" si="714"/>
        <v>0</v>
      </c>
      <c r="CZ628" s="26">
        <f t="shared" si="715"/>
        <v>0</v>
      </c>
      <c r="DA628" s="26">
        <f t="shared" si="715"/>
        <v>0</v>
      </c>
      <c r="DB628" s="26">
        <f t="shared" si="715"/>
        <v>0</v>
      </c>
      <c r="DC628" s="26">
        <f t="shared" si="715"/>
        <v>0</v>
      </c>
      <c r="DD628" s="26">
        <f t="shared" si="715"/>
        <v>0</v>
      </c>
      <c r="DE628" s="26">
        <f t="shared" si="715"/>
        <v>0</v>
      </c>
      <c r="DF628" s="26">
        <f t="shared" si="715"/>
        <v>0</v>
      </c>
      <c r="DG628" s="26">
        <f t="shared" si="715"/>
        <v>0</v>
      </c>
      <c r="DH628" s="26">
        <f t="shared" si="715"/>
        <v>0</v>
      </c>
      <c r="DI628" s="26">
        <f t="shared" si="715"/>
        <v>0</v>
      </c>
      <c r="DJ628" s="26">
        <f t="shared" si="716"/>
        <v>0</v>
      </c>
      <c r="DK628" s="26">
        <f t="shared" si="716"/>
        <v>0</v>
      </c>
      <c r="DL628" s="26">
        <f t="shared" si="716"/>
        <v>0</v>
      </c>
      <c r="DM628" s="26">
        <f t="shared" si="716"/>
        <v>0</v>
      </c>
      <c r="DN628" s="26">
        <f t="shared" si="716"/>
        <v>0</v>
      </c>
      <c r="DO628" s="26">
        <f t="shared" si="716"/>
        <v>0</v>
      </c>
      <c r="DS628" s="26"/>
      <c r="DT628" s="25"/>
      <c r="DU628" s="142"/>
      <c r="DV628" s="26"/>
    </row>
    <row r="629" spans="45:126" x14ac:dyDescent="0.3">
      <c r="AS629" s="28">
        <v>6</v>
      </c>
      <c r="AT629" s="25" t="s">
        <v>123</v>
      </c>
      <c r="AU629" s="26" t="str">
        <f t="shared" si="717"/>
        <v>FAIL</v>
      </c>
      <c r="AV629" s="25">
        <v>3</v>
      </c>
      <c r="AW629" s="25">
        <v>1</v>
      </c>
      <c r="AX629" s="25">
        <v>1</v>
      </c>
      <c r="AY629" s="25">
        <v>2</v>
      </c>
      <c r="AZ629" s="25"/>
      <c r="BA629" s="25"/>
      <c r="BB629" s="25"/>
      <c r="BC629" s="25"/>
      <c r="BD629" s="25">
        <v>399</v>
      </c>
      <c r="BE629" s="25">
        <v>438</v>
      </c>
      <c r="BF629" s="25">
        <v>464</v>
      </c>
      <c r="BG629" s="25">
        <f t="shared" si="708"/>
        <v>20</v>
      </c>
      <c r="BH629" s="25"/>
      <c r="BI629" s="26">
        <f t="shared" si="709"/>
        <v>469.14859999999999</v>
      </c>
      <c r="BJ629" s="26">
        <f t="shared" si="710"/>
        <v>868.27359999999999</v>
      </c>
      <c r="BK629" s="230">
        <f t="shared" si="711"/>
        <v>1267.3986</v>
      </c>
      <c r="BL629" s="230">
        <f t="shared" si="718"/>
        <v>1705.3986</v>
      </c>
      <c r="BM629" s="25"/>
      <c r="BN629" s="25"/>
      <c r="BO629" s="25"/>
      <c r="BP629" s="25"/>
      <c r="BQ629" s="25"/>
      <c r="BR629" s="25" t="str">
        <f t="shared" si="707"/>
        <v>bad</v>
      </c>
      <c r="BS629" s="63" t="str">
        <f t="shared" si="697"/>
        <v>good</v>
      </c>
      <c r="BV629" s="26">
        <f t="shared" si="712"/>
        <v>0</v>
      </c>
      <c r="BW629" s="26">
        <f t="shared" si="712"/>
        <v>0</v>
      </c>
      <c r="BX629" s="26">
        <f t="shared" si="712"/>
        <v>0</v>
      </c>
      <c r="BY629" s="26">
        <f t="shared" si="712"/>
        <v>0</v>
      </c>
      <c r="BZ629" s="26">
        <f t="shared" si="712"/>
        <v>0</v>
      </c>
      <c r="CA629" s="26">
        <f t="shared" si="712"/>
        <v>0</v>
      </c>
      <c r="CB629" s="26">
        <f t="shared" si="712"/>
        <v>0</v>
      </c>
      <c r="CC629" s="26">
        <f t="shared" si="712"/>
        <v>0</v>
      </c>
      <c r="CD629" s="26">
        <f t="shared" si="712"/>
        <v>0</v>
      </c>
      <c r="CE629" s="26">
        <f t="shared" si="712"/>
        <v>0</v>
      </c>
      <c r="CF629" s="26">
        <f t="shared" si="713"/>
        <v>0</v>
      </c>
      <c r="CG629" s="26">
        <f t="shared" si="713"/>
        <v>0</v>
      </c>
      <c r="CH629" s="26">
        <f t="shared" si="713"/>
        <v>0</v>
      </c>
      <c r="CI629" s="26">
        <f t="shared" si="713"/>
        <v>0</v>
      </c>
      <c r="CJ629" s="26">
        <f t="shared" si="713"/>
        <v>0</v>
      </c>
      <c r="CK629" s="26">
        <f t="shared" si="713"/>
        <v>0</v>
      </c>
      <c r="CL629" s="26">
        <f t="shared" si="713"/>
        <v>0</v>
      </c>
      <c r="CM629" s="26">
        <f t="shared" si="713"/>
        <v>0</v>
      </c>
      <c r="CN629" s="26">
        <f t="shared" si="713"/>
        <v>0</v>
      </c>
      <c r="CO629" s="26">
        <f t="shared" si="713"/>
        <v>0</v>
      </c>
      <c r="CP629" s="26">
        <f t="shared" si="714"/>
        <v>0</v>
      </c>
      <c r="CQ629" s="26">
        <f t="shared" si="714"/>
        <v>0</v>
      </c>
      <c r="CR629" s="26">
        <f t="shared" si="714"/>
        <v>0</v>
      </c>
      <c r="CS629" s="26">
        <f t="shared" si="714"/>
        <v>0</v>
      </c>
      <c r="CT629" s="26">
        <f t="shared" si="714"/>
        <v>0</v>
      </c>
      <c r="CU629" s="26">
        <f t="shared" si="714"/>
        <v>0</v>
      </c>
      <c r="CV629" s="26">
        <f t="shared" si="714"/>
        <v>0</v>
      </c>
      <c r="CW629" s="26">
        <f t="shared" si="714"/>
        <v>0</v>
      </c>
      <c r="CX629" s="26">
        <f t="shared" si="714"/>
        <v>0</v>
      </c>
      <c r="CY629" s="26">
        <f t="shared" si="714"/>
        <v>0</v>
      </c>
      <c r="CZ629" s="26">
        <f t="shared" si="715"/>
        <v>0</v>
      </c>
      <c r="DA629" s="26">
        <f t="shared" si="715"/>
        <v>0</v>
      </c>
      <c r="DB629" s="26">
        <f t="shared" si="715"/>
        <v>0</v>
      </c>
      <c r="DC629" s="26">
        <f t="shared" si="715"/>
        <v>0</v>
      </c>
      <c r="DD629" s="26">
        <f t="shared" si="715"/>
        <v>0</v>
      </c>
      <c r="DE629" s="26">
        <f t="shared" si="715"/>
        <v>0</v>
      </c>
      <c r="DF629" s="26">
        <f t="shared" si="715"/>
        <v>0</v>
      </c>
      <c r="DG629" s="26">
        <f t="shared" si="715"/>
        <v>0</v>
      </c>
      <c r="DH629" s="26">
        <f t="shared" si="715"/>
        <v>0</v>
      </c>
      <c r="DI629" s="26">
        <f t="shared" si="715"/>
        <v>0</v>
      </c>
      <c r="DJ629" s="26">
        <f t="shared" si="716"/>
        <v>0</v>
      </c>
      <c r="DK629" s="26">
        <f t="shared" si="716"/>
        <v>0</v>
      </c>
      <c r="DL629" s="26">
        <f t="shared" si="716"/>
        <v>0</v>
      </c>
      <c r="DM629" s="26">
        <f t="shared" si="716"/>
        <v>0</v>
      </c>
      <c r="DN629" s="26">
        <f t="shared" si="716"/>
        <v>0</v>
      </c>
      <c r="DO629" s="26">
        <f t="shared" si="716"/>
        <v>0</v>
      </c>
      <c r="DS629" s="26"/>
      <c r="DT629" s="25"/>
      <c r="DU629" s="142"/>
      <c r="DV629" s="26"/>
    </row>
    <row r="630" spans="45:126" x14ac:dyDescent="0.3">
      <c r="AS630" s="28">
        <v>7</v>
      </c>
      <c r="AT630" s="25" t="s">
        <v>123</v>
      </c>
      <c r="AU630" s="26" t="str">
        <f t="shared" si="717"/>
        <v>FAIL</v>
      </c>
      <c r="AV630" s="25">
        <v>2</v>
      </c>
      <c r="AW630" s="25">
        <v>2</v>
      </c>
      <c r="AX630" s="25">
        <v>1</v>
      </c>
      <c r="AY630" s="25">
        <v>3</v>
      </c>
      <c r="AZ630" s="25"/>
      <c r="BA630" s="25"/>
      <c r="BB630" s="25"/>
      <c r="BC630" s="25"/>
      <c r="BD630" s="25">
        <v>311</v>
      </c>
      <c r="BE630" s="25">
        <v>453.5</v>
      </c>
      <c r="BF630" s="25">
        <v>464</v>
      </c>
      <c r="BG630" s="25">
        <f t="shared" si="708"/>
        <v>20</v>
      </c>
      <c r="BH630" s="25"/>
      <c r="BI630" s="26">
        <f t="shared" si="709"/>
        <v>458.64859999999999</v>
      </c>
      <c r="BJ630" s="26">
        <f t="shared" si="710"/>
        <v>912.27359999999999</v>
      </c>
      <c r="BK630" s="230">
        <f t="shared" si="711"/>
        <v>1223.3986</v>
      </c>
      <c r="BL630" s="230">
        <f t="shared" si="718"/>
        <v>1687.3986</v>
      </c>
      <c r="BM630" s="25"/>
      <c r="BN630" s="25"/>
      <c r="BO630" s="25"/>
      <c r="BP630" s="25"/>
      <c r="BQ630" s="25"/>
      <c r="BR630" s="25" t="str">
        <f t="shared" si="707"/>
        <v>bad</v>
      </c>
      <c r="BS630" s="63" t="str">
        <f t="shared" si="697"/>
        <v>good</v>
      </c>
      <c r="BV630" s="26">
        <f t="shared" si="712"/>
        <v>0</v>
      </c>
      <c r="BW630" s="26">
        <f t="shared" si="712"/>
        <v>0</v>
      </c>
      <c r="BX630" s="26">
        <f t="shared" si="712"/>
        <v>0</v>
      </c>
      <c r="BY630" s="26">
        <f t="shared" si="712"/>
        <v>0</v>
      </c>
      <c r="BZ630" s="26">
        <f t="shared" si="712"/>
        <v>0</v>
      </c>
      <c r="CA630" s="26">
        <f t="shared" si="712"/>
        <v>0</v>
      </c>
      <c r="CB630" s="26">
        <f t="shared" si="712"/>
        <v>0</v>
      </c>
      <c r="CC630" s="26">
        <f t="shared" si="712"/>
        <v>0</v>
      </c>
      <c r="CD630" s="26">
        <f t="shared" si="712"/>
        <v>0</v>
      </c>
      <c r="CE630" s="26">
        <f t="shared" si="712"/>
        <v>0</v>
      </c>
      <c r="CF630" s="26">
        <f t="shared" si="713"/>
        <v>0</v>
      </c>
      <c r="CG630" s="26">
        <f t="shared" si="713"/>
        <v>0</v>
      </c>
      <c r="CH630" s="26">
        <f t="shared" si="713"/>
        <v>0</v>
      </c>
      <c r="CI630" s="26">
        <f t="shared" si="713"/>
        <v>0</v>
      </c>
      <c r="CJ630" s="26">
        <f t="shared" si="713"/>
        <v>0</v>
      </c>
      <c r="CK630" s="26">
        <f t="shared" si="713"/>
        <v>0</v>
      </c>
      <c r="CL630" s="26">
        <f t="shared" si="713"/>
        <v>0</v>
      </c>
      <c r="CM630" s="26">
        <f t="shared" si="713"/>
        <v>0</v>
      </c>
      <c r="CN630" s="26">
        <f t="shared" si="713"/>
        <v>0</v>
      </c>
      <c r="CO630" s="26">
        <f t="shared" si="713"/>
        <v>0</v>
      </c>
      <c r="CP630" s="26">
        <f t="shared" si="714"/>
        <v>0</v>
      </c>
      <c r="CQ630" s="26">
        <f t="shared" si="714"/>
        <v>0</v>
      </c>
      <c r="CR630" s="26">
        <f t="shared" si="714"/>
        <v>0</v>
      </c>
      <c r="CS630" s="26">
        <f t="shared" si="714"/>
        <v>0</v>
      </c>
      <c r="CT630" s="26">
        <f t="shared" si="714"/>
        <v>0</v>
      </c>
      <c r="CU630" s="26">
        <f t="shared" si="714"/>
        <v>0</v>
      </c>
      <c r="CV630" s="26">
        <f t="shared" si="714"/>
        <v>0</v>
      </c>
      <c r="CW630" s="26">
        <f t="shared" si="714"/>
        <v>0</v>
      </c>
      <c r="CX630" s="26">
        <f t="shared" si="714"/>
        <v>0</v>
      </c>
      <c r="CY630" s="26">
        <f t="shared" si="714"/>
        <v>0</v>
      </c>
      <c r="CZ630" s="26">
        <f t="shared" si="715"/>
        <v>0</v>
      </c>
      <c r="DA630" s="26">
        <f t="shared" si="715"/>
        <v>0</v>
      </c>
      <c r="DB630" s="26">
        <f t="shared" si="715"/>
        <v>0</v>
      </c>
      <c r="DC630" s="26">
        <f t="shared" si="715"/>
        <v>0</v>
      </c>
      <c r="DD630" s="26">
        <f t="shared" si="715"/>
        <v>0</v>
      </c>
      <c r="DE630" s="26">
        <f t="shared" si="715"/>
        <v>0</v>
      </c>
      <c r="DF630" s="26">
        <f t="shared" si="715"/>
        <v>0</v>
      </c>
      <c r="DG630" s="26">
        <f t="shared" si="715"/>
        <v>0</v>
      </c>
      <c r="DH630" s="26">
        <f t="shared" si="715"/>
        <v>0</v>
      </c>
      <c r="DI630" s="26">
        <f t="shared" si="715"/>
        <v>0</v>
      </c>
      <c r="DJ630" s="26">
        <f t="shared" si="716"/>
        <v>0</v>
      </c>
      <c r="DK630" s="26">
        <f t="shared" si="716"/>
        <v>0</v>
      </c>
      <c r="DL630" s="26">
        <f t="shared" si="716"/>
        <v>0</v>
      </c>
      <c r="DM630" s="26">
        <f t="shared" si="716"/>
        <v>0</v>
      </c>
      <c r="DN630" s="26">
        <f t="shared" si="716"/>
        <v>0</v>
      </c>
      <c r="DO630" s="26">
        <f t="shared" si="716"/>
        <v>0</v>
      </c>
      <c r="DS630" s="26"/>
      <c r="DT630" s="25"/>
      <c r="DU630" s="142"/>
      <c r="DV630" s="26"/>
    </row>
    <row r="631" spans="45:126" x14ac:dyDescent="0.3">
      <c r="AS631" s="28">
        <v>8</v>
      </c>
      <c r="AT631" s="25" t="s">
        <v>123</v>
      </c>
      <c r="AU631" s="26" t="str">
        <f t="shared" si="717"/>
        <v>FAIL</v>
      </c>
      <c r="AV631" s="25">
        <v>1</v>
      </c>
      <c r="AW631" s="25">
        <v>2</v>
      </c>
      <c r="AX631" s="25">
        <v>3</v>
      </c>
      <c r="AY631" s="25">
        <v>2</v>
      </c>
      <c r="AZ631" s="25"/>
      <c r="BA631" s="25"/>
      <c r="BB631" s="25"/>
      <c r="BC631" s="25"/>
      <c r="BD631" s="25">
        <v>399</v>
      </c>
      <c r="BE631" s="25">
        <v>438</v>
      </c>
      <c r="BF631" s="25">
        <v>464</v>
      </c>
      <c r="BG631" s="25">
        <f t="shared" si="708"/>
        <v>20</v>
      </c>
      <c r="BH631" s="25"/>
      <c r="BI631" s="26">
        <f t="shared" si="709"/>
        <v>404.14859999999999</v>
      </c>
      <c r="BJ631" s="26">
        <f t="shared" si="710"/>
        <v>842.27359999999999</v>
      </c>
      <c r="BK631" s="230">
        <f t="shared" si="711"/>
        <v>1306.3986</v>
      </c>
      <c r="BL631" s="230">
        <f t="shared" si="718"/>
        <v>1744.3986</v>
      </c>
      <c r="BM631" s="25"/>
      <c r="BN631" s="25"/>
      <c r="BO631" s="25"/>
      <c r="BP631" s="25"/>
      <c r="BQ631" s="25"/>
      <c r="BR631" s="25" t="str">
        <f t="shared" si="707"/>
        <v>bad</v>
      </c>
      <c r="BS631" s="63" t="str">
        <f t="shared" si="697"/>
        <v>Int</v>
      </c>
      <c r="BV631" s="26">
        <f t="shared" si="712"/>
        <v>0</v>
      </c>
      <c r="BW631" s="26">
        <f t="shared" si="712"/>
        <v>0</v>
      </c>
      <c r="BX631" s="26">
        <f t="shared" si="712"/>
        <v>0</v>
      </c>
      <c r="BY631" s="26">
        <f t="shared" si="712"/>
        <v>0</v>
      </c>
      <c r="BZ631" s="26">
        <f t="shared" si="712"/>
        <v>0</v>
      </c>
      <c r="CA631" s="26">
        <f t="shared" si="712"/>
        <v>0</v>
      </c>
      <c r="CB631" s="26">
        <f t="shared" si="712"/>
        <v>0</v>
      </c>
      <c r="CC631" s="26">
        <f t="shared" si="712"/>
        <v>0</v>
      </c>
      <c r="CD631" s="26">
        <f t="shared" si="712"/>
        <v>0</v>
      </c>
      <c r="CE631" s="26">
        <f t="shared" si="712"/>
        <v>0</v>
      </c>
      <c r="CF631" s="26">
        <f t="shared" si="713"/>
        <v>1</v>
      </c>
      <c r="CG631" s="26">
        <f t="shared" si="713"/>
        <v>0</v>
      </c>
      <c r="CH631" s="26">
        <f t="shared" si="713"/>
        <v>0</v>
      </c>
      <c r="CI631" s="26">
        <f t="shared" si="713"/>
        <v>0</v>
      </c>
      <c r="CJ631" s="26">
        <f t="shared" si="713"/>
        <v>0</v>
      </c>
      <c r="CK631" s="26">
        <f t="shared" si="713"/>
        <v>0</v>
      </c>
      <c r="CL631" s="26">
        <f t="shared" si="713"/>
        <v>0</v>
      </c>
      <c r="CM631" s="26">
        <f t="shared" si="713"/>
        <v>0</v>
      </c>
      <c r="CN631" s="26">
        <f t="shared" si="713"/>
        <v>0</v>
      </c>
      <c r="CO631" s="26">
        <f t="shared" si="713"/>
        <v>0</v>
      </c>
      <c r="CP631" s="26">
        <f t="shared" si="714"/>
        <v>0</v>
      </c>
      <c r="CQ631" s="26">
        <f t="shared" si="714"/>
        <v>1</v>
      </c>
      <c r="CR631" s="26">
        <f t="shared" si="714"/>
        <v>0</v>
      </c>
      <c r="CS631" s="26">
        <f t="shared" si="714"/>
        <v>0</v>
      </c>
      <c r="CT631" s="26">
        <f t="shared" si="714"/>
        <v>0</v>
      </c>
      <c r="CU631" s="26">
        <f t="shared" si="714"/>
        <v>0</v>
      </c>
      <c r="CV631" s="26">
        <f t="shared" si="714"/>
        <v>0</v>
      </c>
      <c r="CW631" s="26">
        <f t="shared" si="714"/>
        <v>0</v>
      </c>
      <c r="CX631" s="26">
        <f t="shared" si="714"/>
        <v>0</v>
      </c>
      <c r="CY631" s="26">
        <f t="shared" si="714"/>
        <v>0</v>
      </c>
      <c r="CZ631" s="26">
        <f t="shared" si="715"/>
        <v>0</v>
      </c>
      <c r="DA631" s="26">
        <f t="shared" si="715"/>
        <v>0</v>
      </c>
      <c r="DB631" s="26">
        <f t="shared" si="715"/>
        <v>0</v>
      </c>
      <c r="DC631" s="26">
        <f t="shared" si="715"/>
        <v>0</v>
      </c>
      <c r="DD631" s="26">
        <f t="shared" si="715"/>
        <v>0</v>
      </c>
      <c r="DE631" s="26">
        <f t="shared" si="715"/>
        <v>0</v>
      </c>
      <c r="DF631" s="26">
        <f t="shared" si="715"/>
        <v>0</v>
      </c>
      <c r="DG631" s="26">
        <f t="shared" si="715"/>
        <v>0</v>
      </c>
      <c r="DH631" s="26">
        <f t="shared" si="715"/>
        <v>0</v>
      </c>
      <c r="DI631" s="26">
        <f t="shared" si="715"/>
        <v>0</v>
      </c>
      <c r="DJ631" s="26">
        <f t="shared" si="716"/>
        <v>0</v>
      </c>
      <c r="DK631" s="26">
        <f t="shared" si="716"/>
        <v>0</v>
      </c>
      <c r="DL631" s="26">
        <f t="shared" si="716"/>
        <v>0</v>
      </c>
      <c r="DM631" s="26">
        <f t="shared" si="716"/>
        <v>0</v>
      </c>
      <c r="DN631" s="26">
        <f t="shared" si="716"/>
        <v>0</v>
      </c>
      <c r="DO631" s="26">
        <f t="shared" si="716"/>
        <v>0</v>
      </c>
      <c r="DS631" s="26"/>
      <c r="DT631" s="25"/>
      <c r="DU631" s="142"/>
      <c r="DV631" s="26"/>
    </row>
    <row r="632" spans="45:126" x14ac:dyDescent="0.3">
      <c r="AS632" s="28">
        <v>9</v>
      </c>
      <c r="AT632" s="25" t="s">
        <v>123</v>
      </c>
      <c r="AU632" s="230" t="str">
        <f t="shared" si="717"/>
        <v>FAIL</v>
      </c>
      <c r="AV632" s="230">
        <v>3</v>
      </c>
      <c r="AW632" s="230">
        <v>2</v>
      </c>
      <c r="AX632" s="230">
        <v>3</v>
      </c>
      <c r="AY632" s="230">
        <v>1</v>
      </c>
      <c r="AZ632" s="230"/>
      <c r="BA632" s="230"/>
      <c r="BB632" s="230"/>
      <c r="BC632" s="230"/>
      <c r="BD632" s="230">
        <v>399</v>
      </c>
      <c r="BE632" s="230">
        <v>408</v>
      </c>
      <c r="BF632" s="230">
        <v>453.5</v>
      </c>
      <c r="BG632" s="230">
        <f t="shared" si="708"/>
        <v>20</v>
      </c>
      <c r="BH632" s="230"/>
      <c r="BI632" s="26">
        <f t="shared" si="709"/>
        <v>458.64859999999999</v>
      </c>
      <c r="BJ632" s="26">
        <f t="shared" si="710"/>
        <v>866.77359999999999</v>
      </c>
      <c r="BK632" s="230">
        <f t="shared" si="711"/>
        <v>1320.3986</v>
      </c>
      <c r="BL632" s="230">
        <f t="shared" si="718"/>
        <v>1719.3986</v>
      </c>
      <c r="BM632" s="25"/>
      <c r="BN632" s="25"/>
      <c r="BO632" s="25"/>
      <c r="BP632" s="25"/>
      <c r="BQ632" s="25"/>
      <c r="BR632" s="25" t="str">
        <f t="shared" si="707"/>
        <v>bad</v>
      </c>
      <c r="BS632" s="63" t="str">
        <f t="shared" si="697"/>
        <v>Int</v>
      </c>
      <c r="BV632" s="26">
        <f t="shared" si="712"/>
        <v>0</v>
      </c>
      <c r="BW632" s="26">
        <f t="shared" si="712"/>
        <v>0</v>
      </c>
      <c r="BX632" s="26">
        <f t="shared" si="712"/>
        <v>0</v>
      </c>
      <c r="BY632" s="26">
        <f t="shared" si="712"/>
        <v>0</v>
      </c>
      <c r="BZ632" s="26">
        <f t="shared" si="712"/>
        <v>0</v>
      </c>
      <c r="CA632" s="26">
        <f t="shared" si="712"/>
        <v>0</v>
      </c>
      <c r="CB632" s="26">
        <f t="shared" si="712"/>
        <v>0</v>
      </c>
      <c r="CC632" s="26">
        <f t="shared" si="712"/>
        <v>0</v>
      </c>
      <c r="CD632" s="26">
        <f t="shared" si="712"/>
        <v>0</v>
      </c>
      <c r="CE632" s="26">
        <f t="shared" si="712"/>
        <v>0</v>
      </c>
      <c r="CF632" s="26">
        <f t="shared" si="713"/>
        <v>0</v>
      </c>
      <c r="CG632" s="26">
        <f t="shared" si="713"/>
        <v>0</v>
      </c>
      <c r="CH632" s="26">
        <f t="shared" si="713"/>
        <v>0</v>
      </c>
      <c r="CI632" s="26">
        <f t="shared" si="713"/>
        <v>0</v>
      </c>
      <c r="CJ632" s="26">
        <f t="shared" si="713"/>
        <v>0</v>
      </c>
      <c r="CK632" s="26">
        <f t="shared" si="713"/>
        <v>0</v>
      </c>
      <c r="CL632" s="26">
        <f t="shared" si="713"/>
        <v>0</v>
      </c>
      <c r="CM632" s="26">
        <f t="shared" si="713"/>
        <v>0</v>
      </c>
      <c r="CN632" s="26">
        <f t="shared" si="713"/>
        <v>0</v>
      </c>
      <c r="CO632" s="26">
        <f t="shared" si="713"/>
        <v>0</v>
      </c>
      <c r="CP632" s="26">
        <f t="shared" si="714"/>
        <v>0</v>
      </c>
      <c r="CQ632" s="26">
        <f t="shared" si="714"/>
        <v>0</v>
      </c>
      <c r="CR632" s="26">
        <f t="shared" si="714"/>
        <v>0</v>
      </c>
      <c r="CS632" s="26">
        <f t="shared" si="714"/>
        <v>0</v>
      </c>
      <c r="CT632" s="26">
        <f t="shared" si="714"/>
        <v>0</v>
      </c>
      <c r="CU632" s="26">
        <f t="shared" si="714"/>
        <v>0</v>
      </c>
      <c r="CV632" s="26">
        <f t="shared" si="714"/>
        <v>0</v>
      </c>
      <c r="CW632" s="26">
        <f t="shared" si="714"/>
        <v>0</v>
      </c>
      <c r="CX632" s="26">
        <f t="shared" si="714"/>
        <v>0</v>
      </c>
      <c r="CY632" s="26">
        <f t="shared" si="714"/>
        <v>0</v>
      </c>
      <c r="CZ632" s="26">
        <f t="shared" si="715"/>
        <v>0</v>
      </c>
      <c r="DA632" s="26">
        <f t="shared" si="715"/>
        <v>0</v>
      </c>
      <c r="DB632" s="26">
        <f t="shared" si="715"/>
        <v>0</v>
      </c>
      <c r="DC632" s="26">
        <f t="shared" si="715"/>
        <v>1</v>
      </c>
      <c r="DD632" s="26">
        <f t="shared" si="715"/>
        <v>0</v>
      </c>
      <c r="DE632" s="26">
        <f t="shared" si="715"/>
        <v>0</v>
      </c>
      <c r="DF632" s="26">
        <f t="shared" si="715"/>
        <v>0</v>
      </c>
      <c r="DG632" s="26">
        <f t="shared" si="715"/>
        <v>0</v>
      </c>
      <c r="DH632" s="26">
        <f t="shared" si="715"/>
        <v>0</v>
      </c>
      <c r="DI632" s="26">
        <f t="shared" si="715"/>
        <v>0</v>
      </c>
      <c r="DJ632" s="26">
        <f t="shared" si="716"/>
        <v>0</v>
      </c>
      <c r="DK632" s="26">
        <f t="shared" si="716"/>
        <v>0</v>
      </c>
      <c r="DL632" s="26">
        <f t="shared" si="716"/>
        <v>0</v>
      </c>
      <c r="DM632" s="26">
        <f t="shared" si="716"/>
        <v>0</v>
      </c>
      <c r="DN632" s="26">
        <f t="shared" si="716"/>
        <v>0</v>
      </c>
      <c r="DO632" s="26">
        <f t="shared" si="716"/>
        <v>0</v>
      </c>
      <c r="DS632" s="26"/>
      <c r="DT632" s="25"/>
      <c r="DU632" s="142"/>
      <c r="DV632" s="26"/>
    </row>
    <row r="633" spans="45:126" x14ac:dyDescent="0.3">
      <c r="AS633" s="28">
        <v>10</v>
      </c>
      <c r="AT633" s="25" t="s">
        <v>123</v>
      </c>
      <c r="AU633" s="26" t="str">
        <f t="shared" si="717"/>
        <v>FAIL</v>
      </c>
      <c r="AV633" s="25">
        <v>2</v>
      </c>
      <c r="AW633" s="25">
        <v>2</v>
      </c>
      <c r="AX633" s="25">
        <v>1</v>
      </c>
      <c r="AY633" s="25">
        <v>3</v>
      </c>
      <c r="AZ633" s="25"/>
      <c r="BA633" s="25"/>
      <c r="BB633" s="25"/>
      <c r="BC633" s="25"/>
      <c r="BD633" s="25">
        <v>311</v>
      </c>
      <c r="BE633" s="25">
        <v>453.5</v>
      </c>
      <c r="BF633" s="25">
        <v>64</v>
      </c>
      <c r="BG633" s="25">
        <f t="shared" si="708"/>
        <v>20</v>
      </c>
      <c r="BH633" s="25"/>
      <c r="BI633" s="26">
        <f t="shared" si="709"/>
        <v>458.64859999999999</v>
      </c>
      <c r="BJ633" s="26">
        <f t="shared" si="710"/>
        <v>912.27359999999999</v>
      </c>
      <c r="BK633" s="230">
        <f t="shared" si="711"/>
        <v>1223.3986</v>
      </c>
      <c r="BL633" s="230">
        <f t="shared" si="718"/>
        <v>1287.3986</v>
      </c>
      <c r="BM633" s="25"/>
      <c r="BN633" s="25"/>
      <c r="BO633" s="25"/>
      <c r="BP633" s="25"/>
      <c r="BQ633" s="25"/>
      <c r="BR633" s="25" t="str">
        <f t="shared" si="707"/>
        <v>bad</v>
      </c>
      <c r="BS633" s="63" t="str">
        <f t="shared" si="697"/>
        <v>good</v>
      </c>
      <c r="BV633" s="26">
        <f t="shared" si="712"/>
        <v>0</v>
      </c>
      <c r="BW633" s="26">
        <f t="shared" si="712"/>
        <v>0</v>
      </c>
      <c r="BX633" s="26">
        <f t="shared" si="712"/>
        <v>0</v>
      </c>
      <c r="BY633" s="26">
        <f t="shared" si="712"/>
        <v>0</v>
      </c>
      <c r="BZ633" s="26">
        <f t="shared" si="712"/>
        <v>0</v>
      </c>
      <c r="CA633" s="26">
        <f t="shared" si="712"/>
        <v>0</v>
      </c>
      <c r="CB633" s="26">
        <f t="shared" si="712"/>
        <v>0</v>
      </c>
      <c r="CC633" s="26">
        <f t="shared" si="712"/>
        <v>0</v>
      </c>
      <c r="CD633" s="26">
        <f t="shared" si="712"/>
        <v>0</v>
      </c>
      <c r="CE633" s="26">
        <f t="shared" si="712"/>
        <v>0</v>
      </c>
      <c r="CF633" s="26">
        <f t="shared" si="713"/>
        <v>0</v>
      </c>
      <c r="CG633" s="26">
        <f t="shared" si="713"/>
        <v>0</v>
      </c>
      <c r="CH633" s="26">
        <f t="shared" si="713"/>
        <v>0</v>
      </c>
      <c r="CI633" s="26">
        <f t="shared" si="713"/>
        <v>0</v>
      </c>
      <c r="CJ633" s="26">
        <f t="shared" si="713"/>
        <v>0</v>
      </c>
      <c r="CK633" s="26">
        <f t="shared" si="713"/>
        <v>0</v>
      </c>
      <c r="CL633" s="26">
        <f t="shared" si="713"/>
        <v>0</v>
      </c>
      <c r="CM633" s="26">
        <f t="shared" si="713"/>
        <v>0</v>
      </c>
      <c r="CN633" s="26">
        <f t="shared" si="713"/>
        <v>0</v>
      </c>
      <c r="CO633" s="26">
        <f t="shared" si="713"/>
        <v>0</v>
      </c>
      <c r="CP633" s="26">
        <f t="shared" si="714"/>
        <v>0</v>
      </c>
      <c r="CQ633" s="26">
        <f t="shared" si="714"/>
        <v>0</v>
      </c>
      <c r="CR633" s="26">
        <f t="shared" si="714"/>
        <v>0</v>
      </c>
      <c r="CS633" s="26">
        <f t="shared" si="714"/>
        <v>0</v>
      </c>
      <c r="CT633" s="26">
        <f t="shared" si="714"/>
        <v>0</v>
      </c>
      <c r="CU633" s="26">
        <f t="shared" si="714"/>
        <v>0</v>
      </c>
      <c r="CV633" s="26">
        <f t="shared" si="714"/>
        <v>0</v>
      </c>
      <c r="CW633" s="26">
        <f t="shared" si="714"/>
        <v>0</v>
      </c>
      <c r="CX633" s="26">
        <f t="shared" si="714"/>
        <v>0</v>
      </c>
      <c r="CY633" s="26">
        <f t="shared" si="714"/>
        <v>0</v>
      </c>
      <c r="CZ633" s="26">
        <f t="shared" si="715"/>
        <v>0</v>
      </c>
      <c r="DA633" s="26">
        <f t="shared" si="715"/>
        <v>0</v>
      </c>
      <c r="DB633" s="26">
        <f t="shared" si="715"/>
        <v>0</v>
      </c>
      <c r="DC633" s="26">
        <f t="shared" si="715"/>
        <v>0</v>
      </c>
      <c r="DD633" s="26">
        <f t="shared" si="715"/>
        <v>0</v>
      </c>
      <c r="DE633" s="26">
        <f t="shared" si="715"/>
        <v>0</v>
      </c>
      <c r="DF633" s="26">
        <f t="shared" si="715"/>
        <v>0</v>
      </c>
      <c r="DG633" s="26">
        <f t="shared" si="715"/>
        <v>0</v>
      </c>
      <c r="DH633" s="26">
        <f t="shared" si="715"/>
        <v>0</v>
      </c>
      <c r="DI633" s="26">
        <f t="shared" si="715"/>
        <v>0</v>
      </c>
      <c r="DJ633" s="26">
        <f t="shared" si="716"/>
        <v>0</v>
      </c>
      <c r="DK633" s="26">
        <f t="shared" si="716"/>
        <v>0</v>
      </c>
      <c r="DL633" s="26">
        <f t="shared" si="716"/>
        <v>0</v>
      </c>
      <c r="DM633" s="26">
        <f t="shared" si="716"/>
        <v>0</v>
      </c>
      <c r="DN633" s="26">
        <f t="shared" si="716"/>
        <v>0</v>
      </c>
      <c r="DO633" s="26">
        <f t="shared" si="716"/>
        <v>0</v>
      </c>
      <c r="DS633" s="26"/>
      <c r="DT633" s="25"/>
      <c r="DU633" s="142"/>
      <c r="DV633" s="26"/>
    </row>
    <row r="634" spans="45:126" x14ac:dyDescent="0.3">
      <c r="AS634" s="28">
        <v>11</v>
      </c>
      <c r="AT634" s="25" t="s">
        <v>123</v>
      </c>
      <c r="AU634" s="26" t="str">
        <f t="shared" si="717"/>
        <v>FAIL</v>
      </c>
      <c r="AV634" s="25">
        <v>1</v>
      </c>
      <c r="AW634" s="25">
        <v>1</v>
      </c>
      <c r="AX634" s="25">
        <v>3</v>
      </c>
      <c r="AY634" s="25">
        <v>3</v>
      </c>
      <c r="AZ634" s="25"/>
      <c r="BA634" s="25"/>
      <c r="BB634" s="25"/>
      <c r="BC634" s="25"/>
      <c r="BD634" s="25">
        <v>399</v>
      </c>
      <c r="BE634" s="25"/>
      <c r="BF634" s="25">
        <v>464</v>
      </c>
      <c r="BG634" s="25">
        <f t="shared" si="708"/>
        <v>20</v>
      </c>
      <c r="BH634" s="25"/>
      <c r="BI634" s="26">
        <f t="shared" si="709"/>
        <v>404.14859999999999</v>
      </c>
      <c r="BJ634" s="26">
        <f t="shared" si="710"/>
        <v>803.27359999999999</v>
      </c>
      <c r="BK634" s="230">
        <f t="shared" si="711"/>
        <v>1267.3986</v>
      </c>
      <c r="BL634" s="230">
        <f t="shared" si="718"/>
        <v>1731.3986</v>
      </c>
      <c r="BM634" s="25"/>
      <c r="BN634" s="25"/>
      <c r="BO634" s="25"/>
      <c r="BP634" s="25"/>
      <c r="BQ634" s="25"/>
      <c r="BR634" s="25" t="str">
        <f t="shared" si="707"/>
        <v>bad</v>
      </c>
      <c r="BS634" s="63" t="str">
        <f t="shared" si="697"/>
        <v>Int</v>
      </c>
      <c r="BV634" s="26">
        <f t="shared" si="712"/>
        <v>0</v>
      </c>
      <c r="BW634" s="26">
        <f t="shared" si="712"/>
        <v>0</v>
      </c>
      <c r="BX634" s="26">
        <f t="shared" si="712"/>
        <v>0</v>
      </c>
      <c r="BY634" s="26">
        <f t="shared" si="712"/>
        <v>0</v>
      </c>
      <c r="BZ634" s="26">
        <f t="shared" si="712"/>
        <v>0</v>
      </c>
      <c r="CA634" s="26">
        <f t="shared" si="712"/>
        <v>0</v>
      </c>
      <c r="CB634" s="26">
        <f t="shared" si="712"/>
        <v>0</v>
      </c>
      <c r="CC634" s="26">
        <f t="shared" si="712"/>
        <v>0</v>
      </c>
      <c r="CD634" s="26">
        <f t="shared" si="712"/>
        <v>0</v>
      </c>
      <c r="CE634" s="26">
        <f t="shared" si="712"/>
        <v>0</v>
      </c>
      <c r="CF634" s="26">
        <f t="shared" si="713"/>
        <v>1</v>
      </c>
      <c r="CG634" s="26">
        <f t="shared" si="713"/>
        <v>0</v>
      </c>
      <c r="CH634" s="26">
        <f t="shared" si="713"/>
        <v>0</v>
      </c>
      <c r="CI634" s="26">
        <f t="shared" si="713"/>
        <v>0</v>
      </c>
      <c r="CJ634" s="26">
        <f t="shared" si="713"/>
        <v>0</v>
      </c>
      <c r="CK634" s="26">
        <f t="shared" si="713"/>
        <v>0</v>
      </c>
      <c r="CL634" s="26">
        <f t="shared" si="713"/>
        <v>0</v>
      </c>
      <c r="CM634" s="26">
        <f t="shared" si="713"/>
        <v>0</v>
      </c>
      <c r="CN634" s="26">
        <f t="shared" si="713"/>
        <v>0</v>
      </c>
      <c r="CO634" s="26">
        <f t="shared" si="713"/>
        <v>0</v>
      </c>
      <c r="CP634" s="26">
        <f t="shared" si="714"/>
        <v>1</v>
      </c>
      <c r="CQ634" s="26">
        <f t="shared" si="714"/>
        <v>0</v>
      </c>
      <c r="CR634" s="26">
        <f t="shared" si="714"/>
        <v>0</v>
      </c>
      <c r="CS634" s="26">
        <f t="shared" si="714"/>
        <v>0</v>
      </c>
      <c r="CT634" s="26">
        <f t="shared" si="714"/>
        <v>0</v>
      </c>
      <c r="CU634" s="26">
        <f t="shared" si="714"/>
        <v>0</v>
      </c>
      <c r="CV634" s="26">
        <f t="shared" si="714"/>
        <v>0</v>
      </c>
      <c r="CW634" s="26">
        <f t="shared" si="714"/>
        <v>0</v>
      </c>
      <c r="CX634" s="26">
        <f t="shared" si="714"/>
        <v>0</v>
      </c>
      <c r="CY634" s="26">
        <f t="shared" si="714"/>
        <v>0</v>
      </c>
      <c r="CZ634" s="26">
        <f t="shared" si="715"/>
        <v>0</v>
      </c>
      <c r="DA634" s="26">
        <f t="shared" si="715"/>
        <v>0</v>
      </c>
      <c r="DB634" s="26">
        <f t="shared" si="715"/>
        <v>0</v>
      </c>
      <c r="DC634" s="26">
        <f t="shared" si="715"/>
        <v>0</v>
      </c>
      <c r="DD634" s="26">
        <f t="shared" si="715"/>
        <v>0</v>
      </c>
      <c r="DE634" s="26">
        <f t="shared" si="715"/>
        <v>0</v>
      </c>
      <c r="DF634" s="26">
        <f t="shared" si="715"/>
        <v>0</v>
      </c>
      <c r="DG634" s="26">
        <f t="shared" si="715"/>
        <v>0</v>
      </c>
      <c r="DH634" s="26">
        <f t="shared" si="715"/>
        <v>0</v>
      </c>
      <c r="DI634" s="26">
        <f t="shared" si="715"/>
        <v>0</v>
      </c>
      <c r="DJ634" s="26">
        <f t="shared" si="716"/>
        <v>0</v>
      </c>
      <c r="DK634" s="26">
        <f t="shared" si="716"/>
        <v>0</v>
      </c>
      <c r="DL634" s="26">
        <f t="shared" si="716"/>
        <v>0</v>
      </c>
      <c r="DM634" s="26">
        <f t="shared" si="716"/>
        <v>0</v>
      </c>
      <c r="DN634" s="26">
        <f t="shared" si="716"/>
        <v>0</v>
      </c>
      <c r="DO634" s="26">
        <f t="shared" si="716"/>
        <v>0</v>
      </c>
      <c r="DS634" s="25"/>
      <c r="DT634" s="25"/>
      <c r="DU634" s="142"/>
      <c r="DV634" s="26"/>
    </row>
    <row r="635" spans="45:126" x14ac:dyDescent="0.3">
      <c r="AS635" s="28">
        <v>12</v>
      </c>
      <c r="AT635" s="25" t="s">
        <v>123</v>
      </c>
      <c r="AU635" s="25"/>
      <c r="AV635" s="25"/>
      <c r="AW635" s="25"/>
      <c r="AX635" s="25"/>
      <c r="AY635" s="25"/>
      <c r="AZ635" s="25"/>
      <c r="BA635" s="25"/>
      <c r="BB635" s="25"/>
      <c r="BC635" s="25"/>
      <c r="BD635" s="25"/>
      <c r="BE635" s="25"/>
      <c r="BF635" s="25"/>
      <c r="BG635" s="25">
        <f t="shared" si="708"/>
        <v>20</v>
      </c>
      <c r="BH635" s="25"/>
      <c r="BI635" s="25"/>
      <c r="BJ635" s="25"/>
      <c r="BK635" s="230"/>
      <c r="BL635" s="230"/>
      <c r="BM635" s="25"/>
      <c r="BN635" s="25"/>
      <c r="BO635" s="25"/>
      <c r="BP635" s="25"/>
      <c r="BQ635" s="25"/>
      <c r="BR635" s="25"/>
      <c r="BS635" s="63"/>
      <c r="DS635" s="25"/>
      <c r="DT635" s="25"/>
      <c r="DU635" s="142"/>
      <c r="DV635" s="26"/>
    </row>
    <row r="636" spans="45:126" x14ac:dyDescent="0.3">
      <c r="AS636" s="28">
        <v>13</v>
      </c>
      <c r="AT636" s="25" t="s">
        <v>123</v>
      </c>
      <c r="AU636" s="25"/>
      <c r="AV636" s="25"/>
      <c r="AW636" s="25"/>
      <c r="AX636" s="25"/>
      <c r="AY636" s="25"/>
      <c r="AZ636" s="25"/>
      <c r="BA636" s="25"/>
      <c r="BB636" s="25"/>
      <c r="BC636" s="25"/>
      <c r="BD636" s="25"/>
      <c r="BE636" s="25"/>
      <c r="BF636" s="25"/>
      <c r="BG636" s="25">
        <f t="shared" si="708"/>
        <v>20</v>
      </c>
      <c r="BH636" s="25"/>
      <c r="BI636" s="25"/>
      <c r="BJ636" s="25"/>
      <c r="BK636" s="230"/>
      <c r="BL636" s="230"/>
      <c r="BM636" s="25"/>
      <c r="BN636" s="25"/>
      <c r="BO636" s="25"/>
      <c r="BP636" s="25"/>
      <c r="BQ636" s="25"/>
      <c r="BR636" s="25"/>
      <c r="BS636" s="63"/>
      <c r="DS636" s="25"/>
      <c r="DT636" s="25"/>
      <c r="DU636" s="142"/>
      <c r="DV636" s="26"/>
    </row>
    <row r="637" spans="45:126" x14ac:dyDescent="0.3">
      <c r="AS637" s="28">
        <v>14</v>
      </c>
      <c r="AT637" s="25" t="s">
        <v>123</v>
      </c>
      <c r="AU637" s="25"/>
      <c r="AV637" s="25"/>
      <c r="AW637" s="25"/>
      <c r="AX637" s="25"/>
      <c r="AY637" s="25"/>
      <c r="AZ637" s="25"/>
      <c r="BA637" s="25"/>
      <c r="BB637" s="25"/>
      <c r="BC637" s="25"/>
      <c r="BD637" s="25"/>
      <c r="BE637" s="25"/>
      <c r="BF637" s="25"/>
      <c r="BG637" s="25">
        <f t="shared" si="708"/>
        <v>20</v>
      </c>
      <c r="BH637" s="25"/>
      <c r="BI637" s="25"/>
      <c r="BJ637" s="25"/>
      <c r="BK637" s="230"/>
      <c r="BL637" s="230"/>
      <c r="BM637" s="25"/>
      <c r="BN637" s="25"/>
      <c r="BO637" s="25"/>
      <c r="BP637" s="25"/>
      <c r="BQ637" s="25"/>
      <c r="BR637" s="25"/>
      <c r="BS637" s="63"/>
      <c r="DS637" s="25"/>
      <c r="DT637" s="25"/>
      <c r="DU637" s="142"/>
      <c r="DV637" s="26"/>
    </row>
    <row r="638" spans="45:126" x14ac:dyDescent="0.3">
      <c r="AS638" s="28">
        <v>15</v>
      </c>
      <c r="AT638" s="25" t="s">
        <v>123</v>
      </c>
      <c r="AU638" s="25"/>
      <c r="AV638" s="25"/>
      <c r="AW638" s="25"/>
      <c r="AX638" s="25"/>
      <c r="AY638" s="25"/>
      <c r="AZ638" s="25"/>
      <c r="BA638" s="25"/>
      <c r="BB638" s="25"/>
      <c r="BC638" s="25"/>
      <c r="BD638" s="25"/>
      <c r="BE638" s="25"/>
      <c r="BF638" s="25"/>
      <c r="BG638" s="25">
        <f t="shared" si="708"/>
        <v>20</v>
      </c>
      <c r="BH638" s="25"/>
      <c r="BI638" s="25"/>
      <c r="BJ638" s="25"/>
      <c r="BK638" s="230"/>
      <c r="BL638" s="230"/>
      <c r="BM638" s="25"/>
      <c r="BN638" s="25"/>
      <c r="BO638" s="25"/>
      <c r="BP638" s="25"/>
      <c r="BQ638" s="25"/>
      <c r="BR638" s="25"/>
      <c r="BS638" s="63"/>
      <c r="DS638" s="25"/>
      <c r="DT638" s="25"/>
      <c r="DU638" s="142"/>
      <c r="DV638" s="26"/>
    </row>
    <row r="639" spans="45:126" x14ac:dyDescent="0.3">
      <c r="AS639" s="28"/>
      <c r="AT639" s="25"/>
      <c r="AU639" s="25"/>
      <c r="AV639" s="25"/>
      <c r="AW639" s="25"/>
      <c r="AX639" s="25"/>
      <c r="AY639" s="25"/>
      <c r="AZ639" s="25"/>
      <c r="BA639" s="25"/>
      <c r="BB639" s="25"/>
      <c r="BC639" s="25"/>
      <c r="BD639" s="25"/>
      <c r="BE639" s="25"/>
      <c r="BF639" s="25"/>
      <c r="BG639" s="25"/>
      <c r="BH639" s="25"/>
      <c r="BI639" s="25"/>
      <c r="BJ639" s="25"/>
      <c r="BK639" s="230"/>
      <c r="BL639" s="230"/>
      <c r="BM639" s="25"/>
      <c r="BN639" s="25"/>
      <c r="BO639" s="25"/>
      <c r="BP639" s="25"/>
      <c r="BQ639" s="25"/>
      <c r="BR639" s="25"/>
      <c r="BS639" s="63"/>
      <c r="DS639" s="25"/>
      <c r="DT639" s="25"/>
      <c r="DU639" s="142"/>
      <c r="DV639" s="26"/>
    </row>
    <row r="640" spans="45:126" x14ac:dyDescent="0.3">
      <c r="AS640" s="28"/>
      <c r="AT640" s="25"/>
      <c r="AU640" s="322" t="s">
        <v>230</v>
      </c>
      <c r="AV640" s="322"/>
      <c r="AW640" s="322"/>
      <c r="AX640" s="322"/>
      <c r="AY640" s="322"/>
      <c r="AZ640" s="322"/>
      <c r="BA640" s="322"/>
      <c r="BB640" s="322"/>
      <c r="BC640" s="322"/>
      <c r="BD640" s="322"/>
      <c r="BE640" s="322"/>
      <c r="BF640" s="322"/>
      <c r="BG640" s="322"/>
      <c r="BH640" s="25"/>
      <c r="BI640" s="25">
        <v>1</v>
      </c>
      <c r="BJ640" s="25">
        <v>2</v>
      </c>
      <c r="BK640" s="230">
        <v>3</v>
      </c>
      <c r="BL640" s="230" t="s">
        <v>231</v>
      </c>
      <c r="BM640" s="25"/>
      <c r="BN640" s="25"/>
      <c r="BO640" s="25"/>
      <c r="BP640" s="25"/>
      <c r="BQ640" s="25"/>
      <c r="BR640" s="25"/>
      <c r="BS640" s="63"/>
      <c r="DS640" s="25"/>
      <c r="DT640" s="25"/>
      <c r="DU640" s="142"/>
      <c r="DV640" s="26"/>
    </row>
    <row r="641" spans="45:126" x14ac:dyDescent="0.3">
      <c r="AS641" s="28"/>
      <c r="AT641" s="225"/>
      <c r="AU641" s="225" t="s">
        <v>107</v>
      </c>
      <c r="AV641" s="225"/>
      <c r="AW641" s="225"/>
      <c r="AX641" s="225"/>
      <c r="AY641" s="225" t="s">
        <v>108</v>
      </c>
      <c r="AZ641" s="225"/>
      <c r="BA641" s="225"/>
      <c r="BB641" s="225"/>
      <c r="BC641" s="225"/>
      <c r="BD641" s="225">
        <v>1</v>
      </c>
      <c r="BE641" s="225">
        <v>2</v>
      </c>
      <c r="BF641" s="225">
        <v>3</v>
      </c>
      <c r="BG641" s="225" t="s">
        <v>242</v>
      </c>
      <c r="BH641" s="225"/>
      <c r="BI641" s="225"/>
      <c r="BJ641" s="225"/>
      <c r="BK641" s="225"/>
      <c r="BL641" s="225"/>
      <c r="BM641" s="225"/>
      <c r="BN641" s="225"/>
      <c r="BO641" s="225"/>
      <c r="BP641" s="225"/>
      <c r="BQ641" s="225"/>
      <c r="BR641" s="225"/>
      <c r="BS641" s="225"/>
      <c r="BT641" s="225"/>
      <c r="DS641" s="25"/>
      <c r="DT641" s="25"/>
      <c r="DU641" s="142"/>
      <c r="DV641" s="26"/>
    </row>
    <row r="642" spans="45:126" x14ac:dyDescent="0.3">
      <c r="AS642" s="28">
        <v>1</v>
      </c>
      <c r="AT642" s="225" t="s">
        <v>123</v>
      </c>
      <c r="AU642" s="225" t="str">
        <f t="shared" ref="AU642:AU649" si="719">IF(OR(COUNTIF(BV642:DO642,1)&gt;0,BF642=0,BD642=0,BR642="bad"),"FAIL","PASS")</f>
        <v>FAIL</v>
      </c>
      <c r="AV642" s="225">
        <v>1</v>
      </c>
      <c r="AW642" s="225">
        <v>1</v>
      </c>
      <c r="AX642" s="225">
        <v>3</v>
      </c>
      <c r="AY642" s="225">
        <v>3</v>
      </c>
      <c r="AZ642" s="225"/>
      <c r="BA642" s="225"/>
      <c r="BB642" s="225"/>
      <c r="BC642" s="225"/>
      <c r="BD642" s="225">
        <v>311</v>
      </c>
      <c r="BE642" s="225"/>
      <c r="BF642" s="225">
        <v>408</v>
      </c>
      <c r="BG642" s="225">
        <f t="shared" ref="BG642:BG656" si="720">BG606</f>
        <v>20</v>
      </c>
      <c r="BH642" s="225"/>
      <c r="BI642" s="225">
        <f t="shared" ref="BI642:BI649" si="721">IF(AND($D$3=2,AV642=1),BH642+$BD642+TubeStart,IF(AND($D$3=2,AV642=2),BH642+$BE642+TubeStart,IF(AND($D$3=2,AV642=3),BH642+$BF642+TubeStart,IF(AND($D$3=1,AV642=1),BF642/2,IF(AND($D$3=1,AV642=2),BE642/2,IF(AND($D$3=1,AV642=3),BF642/2))))))+TubeGap/2</f>
        <v>316.14859999999999</v>
      </c>
      <c r="BJ642" s="225">
        <f>IF(AND($D$3=2,AW642=1),BI642+$BD642,IF(AND($D$3=2,AW642=2),BI642+$BE642,IF(AND($D$3=2,AW642=3),BI642+$BF642,IF(AND($D$3=1,AW642=1),BG642/2,IF(AND($D$3=1,AW642=2),BF642/2,IF(AND($D$3=1,AW642=3),BG642/2))))))+TubeGap/2</f>
        <v>627.27359999999999</v>
      </c>
      <c r="BK642" s="225">
        <f>IF(AND($D$3=2,AX642=1),BJ642+$BD642,IF(AND($D$3=2,AX642=2),BJ642+$BE642,IF(AND($D$3=2,AX642=3),BJ642+$BF642,IF(AND($D$3=1,AX642=1),BH642/2,IF(AND($D$3=1,AX642=2),BG642/2,IF(AND($D$3=1,AX642=3),BH642/2))))))+TubeGap/2</f>
        <v>1035.3986</v>
      </c>
      <c r="BL642" s="225">
        <f>IF(AND($D$3=2,AY642=1),BK642+$BD642,IF(AND($D$3=2,AY642=2),BK642+$BE642,IF(AND($D$3=2,AY642=3),BK642+$BF642,IF(AND($D$3=1,AY642=1),BI642/2,IF(AND($D$3=1,AY642=2),BH642/2,IF(AND($D$3=1,AY642=3),BI642/2))))))</f>
        <v>1443.3986</v>
      </c>
      <c r="BM642" s="225"/>
      <c r="BN642" s="225"/>
      <c r="BO642" s="225"/>
      <c r="BP642" s="225"/>
      <c r="BQ642" s="225"/>
      <c r="BR642" s="225" t="str">
        <f t="shared" si="707"/>
        <v>bad</v>
      </c>
      <c r="BS642" s="225" t="str">
        <f t="shared" si="697"/>
        <v>good</v>
      </c>
      <c r="BT642" s="225"/>
      <c r="BV642" s="26">
        <f t="shared" ref="BV642:CE649" si="722">IF(BV$3=0,0,IF(AND(ABS($BI642-BV$3)&gt;TubeVertTotTol,ABS($BJ642-BV$3)&gt;TubeVertTotTol,ABS($BK642-BV$3)&gt;TubeVertTotTol),0,1))</f>
        <v>0</v>
      </c>
      <c r="BW642" s="26">
        <f t="shared" si="722"/>
        <v>0</v>
      </c>
      <c r="BX642" s="26">
        <f t="shared" si="722"/>
        <v>0</v>
      </c>
      <c r="BY642" s="26">
        <f t="shared" si="722"/>
        <v>0</v>
      </c>
      <c r="BZ642" s="26">
        <f t="shared" si="722"/>
        <v>0</v>
      </c>
      <c r="CA642" s="26">
        <f t="shared" si="722"/>
        <v>0</v>
      </c>
      <c r="CB642" s="26">
        <f t="shared" si="722"/>
        <v>0</v>
      </c>
      <c r="CC642" s="26">
        <f t="shared" si="722"/>
        <v>0</v>
      </c>
      <c r="CD642" s="26">
        <f t="shared" si="722"/>
        <v>0</v>
      </c>
      <c r="CE642" s="26">
        <f t="shared" si="722"/>
        <v>0</v>
      </c>
      <c r="CF642" s="26">
        <f t="shared" ref="CF642:CO649" si="723">IF(CF$3=0,0,IF(AND(ABS($BI642-CF$3)&gt;TubeVertTotTol,ABS($BJ642-CF$3)&gt;TubeVertTotTol,ABS($BK642-CF$3)&gt;TubeVertTotTol),0,1))</f>
        <v>0</v>
      </c>
      <c r="CG642" s="26">
        <f t="shared" si="723"/>
        <v>0</v>
      </c>
      <c r="CH642" s="26">
        <f t="shared" si="723"/>
        <v>0</v>
      </c>
      <c r="CI642" s="26">
        <f t="shared" si="723"/>
        <v>0</v>
      </c>
      <c r="CJ642" s="26">
        <f t="shared" si="723"/>
        <v>0</v>
      </c>
      <c r="CK642" s="26">
        <f t="shared" si="723"/>
        <v>0</v>
      </c>
      <c r="CL642" s="26">
        <f t="shared" si="723"/>
        <v>0</v>
      </c>
      <c r="CM642" s="26">
        <f t="shared" si="723"/>
        <v>0</v>
      </c>
      <c r="CN642" s="26">
        <f t="shared" si="723"/>
        <v>0</v>
      </c>
      <c r="CO642" s="26">
        <f t="shared" si="723"/>
        <v>0</v>
      </c>
      <c r="CP642" s="26">
        <f t="shared" ref="CP642:CY649" si="724">IF(CP$3=0,0,IF(AND(ABS($BI642-CP$3)&gt;TubeVertTotTol,ABS($BJ642-CP$3)&gt;TubeVertTotTol,ABS($BK642-CP$3)&gt;TubeVertTotTol),0,1))</f>
        <v>0</v>
      </c>
      <c r="CQ642" s="26">
        <f t="shared" si="724"/>
        <v>0</v>
      </c>
      <c r="CR642" s="26">
        <f t="shared" si="724"/>
        <v>0</v>
      </c>
      <c r="CS642" s="26">
        <f t="shared" si="724"/>
        <v>0</v>
      </c>
      <c r="CT642" s="26">
        <f t="shared" si="724"/>
        <v>0</v>
      </c>
      <c r="CU642" s="26">
        <f t="shared" si="724"/>
        <v>0</v>
      </c>
      <c r="CV642" s="26">
        <f t="shared" si="724"/>
        <v>0</v>
      </c>
      <c r="CW642" s="26">
        <f t="shared" si="724"/>
        <v>0</v>
      </c>
      <c r="CX642" s="26">
        <f t="shared" si="724"/>
        <v>0</v>
      </c>
      <c r="CY642" s="26">
        <f t="shared" si="724"/>
        <v>0</v>
      </c>
      <c r="CZ642" s="26">
        <f t="shared" ref="CZ642:DI649" si="725">IF(CZ$3=0,0,IF(AND(ABS($BI642-CZ$3)&gt;TubeVertTotTol,ABS($BJ642-CZ$3)&gt;TubeVertTotTol,ABS($BK642-CZ$3)&gt;TubeVertTotTol),0,1))</f>
        <v>0</v>
      </c>
      <c r="DA642" s="26">
        <f t="shared" si="725"/>
        <v>0</v>
      </c>
      <c r="DB642" s="26">
        <f t="shared" si="725"/>
        <v>0</v>
      </c>
      <c r="DC642" s="26">
        <f t="shared" si="725"/>
        <v>0</v>
      </c>
      <c r="DD642" s="26">
        <f t="shared" si="725"/>
        <v>0</v>
      </c>
      <c r="DE642" s="26">
        <f t="shared" si="725"/>
        <v>0</v>
      </c>
      <c r="DF642" s="26">
        <f t="shared" si="725"/>
        <v>0</v>
      </c>
      <c r="DG642" s="26">
        <f t="shared" si="725"/>
        <v>0</v>
      </c>
      <c r="DH642" s="26">
        <f t="shared" si="725"/>
        <v>0</v>
      </c>
      <c r="DI642" s="26">
        <f t="shared" si="725"/>
        <v>0</v>
      </c>
      <c r="DJ642" s="26">
        <f t="shared" ref="DJ642:DO649" si="726">IF(DJ$3=0,0,IF(AND(ABS($BI642-DJ$3)&gt;TubeVertTotTol,ABS($BJ642-DJ$3)&gt;TubeVertTotTol,ABS($BK642-DJ$3)&gt;TubeVertTotTol),0,1))</f>
        <v>0</v>
      </c>
      <c r="DK642" s="26">
        <f t="shared" si="726"/>
        <v>0</v>
      </c>
      <c r="DL642" s="26">
        <f t="shared" si="726"/>
        <v>0</v>
      </c>
      <c r="DM642" s="26">
        <f t="shared" si="726"/>
        <v>0</v>
      </c>
      <c r="DN642" s="26">
        <f t="shared" si="726"/>
        <v>0</v>
      </c>
      <c r="DO642" s="26">
        <f t="shared" si="726"/>
        <v>0</v>
      </c>
      <c r="DS642" s="25"/>
      <c r="DT642" s="25"/>
      <c r="DU642" s="142"/>
      <c r="DV642" s="26"/>
    </row>
    <row r="643" spans="45:126" x14ac:dyDescent="0.3">
      <c r="AS643" s="28">
        <v>2</v>
      </c>
      <c r="AT643" s="225" t="s">
        <v>123</v>
      </c>
      <c r="AU643" s="225" t="str">
        <f t="shared" si="719"/>
        <v>FAIL</v>
      </c>
      <c r="AV643" s="225">
        <v>3</v>
      </c>
      <c r="AW643" s="225">
        <v>2</v>
      </c>
      <c r="AX643" s="225">
        <v>1</v>
      </c>
      <c r="AY643" s="225">
        <v>1</v>
      </c>
      <c r="AZ643" s="225"/>
      <c r="BA643" s="225"/>
      <c r="BB643" s="225"/>
      <c r="BC643" s="225"/>
      <c r="BD643" s="225">
        <v>311</v>
      </c>
      <c r="BE643" s="225">
        <v>399</v>
      </c>
      <c r="BF643" s="225">
        <v>408</v>
      </c>
      <c r="BG643" s="225">
        <f t="shared" si="720"/>
        <v>20</v>
      </c>
      <c r="BH643" s="225"/>
      <c r="BI643" s="225">
        <f t="shared" si="721"/>
        <v>413.14859999999999</v>
      </c>
      <c r="BJ643" s="225">
        <f t="shared" ref="BJ643:BJ649" si="727">IF(AND($D$3=2,AW643=1),BI643+$BD643,IF(AND($D$3=2,AW643=2),BI643+$BE643,IF(AND($D$3=2,AW643=3),BI643+$BF643,IF(AND($D$3=1,AW643=1),BG643/2,IF(AND($D$3=1,AW643=2),BF643/2,IF(AND($D$3=1,AW643=3),BG643/2))))))+TubeGap/2</f>
        <v>812.27359999999999</v>
      </c>
      <c r="BK643" s="225">
        <f t="shared" ref="BK643:BK649" si="728">IF(AND($D$3=2,AX643=1),BJ643+$BD643,IF(AND($D$3=2,AX643=2),BJ643+$BE643,IF(AND($D$3=2,AX643=3),BJ643+$BF643,IF(AND($D$3=1,AX643=1),BH643/2,IF(AND($D$3=1,AX643=2),BG643/2,IF(AND($D$3=1,AX643=3),BH643/2))))))+TubeGap/2</f>
        <v>1123.3986</v>
      </c>
      <c r="BL643" s="225">
        <f t="shared" ref="BL643:BL649" si="729">IF(AND($D$3=2,AY643=1),BK643+$BD643,IF(AND($D$3=2,AY643=2),BK643+$BE643,IF(AND($D$3=2,AY643=3),BK643+$BF643,IF(AND($D$3=1,AY643=1),BI643/2,IF(AND($D$3=1,AY643=2),BH643/2,IF(AND($D$3=1,AY643=3),BI643/2))))))</f>
        <v>1434.3986</v>
      </c>
      <c r="BM643" s="225"/>
      <c r="BN643" s="225"/>
      <c r="BO643" s="225"/>
      <c r="BP643" s="225"/>
      <c r="BQ643" s="225"/>
      <c r="BR643" s="225" t="str">
        <f>IF(AND(BL643&gt;$J$31,BL643&lt;$J$33),"good","bad")</f>
        <v>bad</v>
      </c>
      <c r="BS643" s="225" t="str">
        <f t="shared" si="697"/>
        <v>Int</v>
      </c>
      <c r="BT643" s="225"/>
      <c r="BV643" s="26">
        <f t="shared" si="722"/>
        <v>0</v>
      </c>
      <c r="BW643" s="26">
        <f t="shared" si="722"/>
        <v>0</v>
      </c>
      <c r="BX643" s="26">
        <f t="shared" si="722"/>
        <v>0</v>
      </c>
      <c r="BY643" s="26">
        <f t="shared" si="722"/>
        <v>0</v>
      </c>
      <c r="BZ643" s="26">
        <f t="shared" si="722"/>
        <v>0</v>
      </c>
      <c r="CA643" s="26">
        <f t="shared" si="722"/>
        <v>0</v>
      </c>
      <c r="CB643" s="26">
        <f t="shared" si="722"/>
        <v>0</v>
      </c>
      <c r="CC643" s="26">
        <f t="shared" si="722"/>
        <v>0</v>
      </c>
      <c r="CD643" s="26">
        <f t="shared" si="722"/>
        <v>0</v>
      </c>
      <c r="CE643" s="26">
        <f t="shared" si="722"/>
        <v>0</v>
      </c>
      <c r="CF643" s="26">
        <f t="shared" si="723"/>
        <v>1</v>
      </c>
      <c r="CG643" s="26">
        <f t="shared" si="723"/>
        <v>0</v>
      </c>
      <c r="CH643" s="26">
        <f t="shared" si="723"/>
        <v>0</v>
      </c>
      <c r="CI643" s="26">
        <f t="shared" si="723"/>
        <v>0</v>
      </c>
      <c r="CJ643" s="26">
        <f t="shared" si="723"/>
        <v>0</v>
      </c>
      <c r="CK643" s="26">
        <f t="shared" si="723"/>
        <v>0</v>
      </c>
      <c r="CL643" s="26">
        <f t="shared" si="723"/>
        <v>0</v>
      </c>
      <c r="CM643" s="26">
        <f t="shared" si="723"/>
        <v>0</v>
      </c>
      <c r="CN643" s="26">
        <f t="shared" si="723"/>
        <v>0</v>
      </c>
      <c r="CO643" s="26">
        <f t="shared" si="723"/>
        <v>0</v>
      </c>
      <c r="CP643" s="26">
        <f t="shared" si="724"/>
        <v>1</v>
      </c>
      <c r="CQ643" s="26">
        <f t="shared" si="724"/>
        <v>0</v>
      </c>
      <c r="CR643" s="26">
        <f t="shared" si="724"/>
        <v>0</v>
      </c>
      <c r="CS643" s="26">
        <f t="shared" si="724"/>
        <v>0</v>
      </c>
      <c r="CT643" s="26">
        <f t="shared" si="724"/>
        <v>0</v>
      </c>
      <c r="CU643" s="26">
        <f t="shared" si="724"/>
        <v>0</v>
      </c>
      <c r="CV643" s="26">
        <f t="shared" si="724"/>
        <v>0</v>
      </c>
      <c r="CW643" s="26">
        <f t="shared" si="724"/>
        <v>0</v>
      </c>
      <c r="CX643" s="26">
        <f t="shared" si="724"/>
        <v>1</v>
      </c>
      <c r="CY643" s="26">
        <f t="shared" si="724"/>
        <v>0</v>
      </c>
      <c r="CZ643" s="26">
        <f t="shared" si="725"/>
        <v>0</v>
      </c>
      <c r="DA643" s="26">
        <f t="shared" si="725"/>
        <v>0</v>
      </c>
      <c r="DB643" s="26">
        <f t="shared" si="725"/>
        <v>0</v>
      </c>
      <c r="DC643" s="26">
        <f t="shared" si="725"/>
        <v>0</v>
      </c>
      <c r="DD643" s="26">
        <f t="shared" si="725"/>
        <v>0</v>
      </c>
      <c r="DE643" s="26">
        <f t="shared" si="725"/>
        <v>0</v>
      </c>
      <c r="DF643" s="26">
        <f t="shared" si="725"/>
        <v>0</v>
      </c>
      <c r="DG643" s="26">
        <f t="shared" si="725"/>
        <v>0</v>
      </c>
      <c r="DH643" s="26">
        <f t="shared" si="725"/>
        <v>0</v>
      </c>
      <c r="DI643" s="26">
        <f t="shared" si="725"/>
        <v>0</v>
      </c>
      <c r="DJ643" s="26">
        <f t="shared" si="726"/>
        <v>0</v>
      </c>
      <c r="DK643" s="26">
        <f t="shared" si="726"/>
        <v>0</v>
      </c>
      <c r="DL643" s="26">
        <f t="shared" si="726"/>
        <v>0</v>
      </c>
      <c r="DM643" s="26">
        <f t="shared" si="726"/>
        <v>0</v>
      </c>
      <c r="DN643" s="26">
        <f t="shared" si="726"/>
        <v>0</v>
      </c>
      <c r="DO643" s="26">
        <f t="shared" si="726"/>
        <v>0</v>
      </c>
      <c r="DS643" s="25"/>
      <c r="DT643" s="25"/>
      <c r="DU643" s="142"/>
      <c r="DV643" s="26"/>
    </row>
    <row r="644" spans="45:126" x14ac:dyDescent="0.3">
      <c r="AS644" s="28">
        <v>3</v>
      </c>
      <c r="AT644" s="225" t="s">
        <v>123</v>
      </c>
      <c r="AU644" s="225" t="str">
        <f t="shared" si="719"/>
        <v>FAIL</v>
      </c>
      <c r="AV644" s="225">
        <v>1</v>
      </c>
      <c r="AW644" s="225">
        <v>1</v>
      </c>
      <c r="AX644" s="225">
        <v>2</v>
      </c>
      <c r="AY644" s="225">
        <v>3</v>
      </c>
      <c r="AZ644" s="225"/>
      <c r="BA644" s="225"/>
      <c r="BB644" s="225"/>
      <c r="BC644" s="225"/>
      <c r="BD644" s="225">
        <v>311</v>
      </c>
      <c r="BE644" s="225">
        <v>399</v>
      </c>
      <c r="BF644" s="225">
        <v>408</v>
      </c>
      <c r="BG644" s="225">
        <f t="shared" si="720"/>
        <v>20</v>
      </c>
      <c r="BH644" s="225"/>
      <c r="BI644" s="225">
        <f t="shared" si="721"/>
        <v>316.14859999999999</v>
      </c>
      <c r="BJ644" s="225">
        <f t="shared" si="727"/>
        <v>627.27359999999999</v>
      </c>
      <c r="BK644" s="225">
        <f t="shared" si="728"/>
        <v>1026.3986</v>
      </c>
      <c r="BL644" s="225">
        <f t="shared" si="729"/>
        <v>1434.3986</v>
      </c>
      <c r="BM644" s="225"/>
      <c r="BN644" s="225"/>
      <c r="BO644" s="225"/>
      <c r="BP644" s="225"/>
      <c r="BQ644" s="225"/>
      <c r="BR644" s="225" t="str">
        <f t="shared" si="707"/>
        <v>bad</v>
      </c>
      <c r="BS644" s="225" t="str">
        <f t="shared" si="697"/>
        <v>good</v>
      </c>
      <c r="BT644" s="225"/>
      <c r="BV644" s="26">
        <f t="shared" si="722"/>
        <v>0</v>
      </c>
      <c r="BW644" s="26">
        <f t="shared" si="722"/>
        <v>0</v>
      </c>
      <c r="BX644" s="26">
        <f t="shared" si="722"/>
        <v>0</v>
      </c>
      <c r="BY644" s="26">
        <f t="shared" si="722"/>
        <v>0</v>
      </c>
      <c r="BZ644" s="26">
        <f t="shared" si="722"/>
        <v>0</v>
      </c>
      <c r="CA644" s="26">
        <f t="shared" si="722"/>
        <v>0</v>
      </c>
      <c r="CB644" s="26">
        <f t="shared" si="722"/>
        <v>0</v>
      </c>
      <c r="CC644" s="26">
        <f t="shared" si="722"/>
        <v>0</v>
      </c>
      <c r="CD644" s="26">
        <f t="shared" si="722"/>
        <v>0</v>
      </c>
      <c r="CE644" s="26">
        <f t="shared" si="722"/>
        <v>0</v>
      </c>
      <c r="CF644" s="26">
        <f t="shared" si="723"/>
        <v>0</v>
      </c>
      <c r="CG644" s="26">
        <f t="shared" si="723"/>
        <v>0</v>
      </c>
      <c r="CH644" s="26">
        <f t="shared" si="723"/>
        <v>0</v>
      </c>
      <c r="CI644" s="26">
        <f t="shared" si="723"/>
        <v>0</v>
      </c>
      <c r="CJ644" s="26">
        <f t="shared" si="723"/>
        <v>0</v>
      </c>
      <c r="CK644" s="26">
        <f t="shared" si="723"/>
        <v>0</v>
      </c>
      <c r="CL644" s="26">
        <f t="shared" si="723"/>
        <v>0</v>
      </c>
      <c r="CM644" s="26">
        <f t="shared" si="723"/>
        <v>0</v>
      </c>
      <c r="CN644" s="26">
        <f t="shared" si="723"/>
        <v>0</v>
      </c>
      <c r="CO644" s="26">
        <f t="shared" si="723"/>
        <v>0</v>
      </c>
      <c r="CP644" s="26">
        <f t="shared" si="724"/>
        <v>0</v>
      </c>
      <c r="CQ644" s="26">
        <f t="shared" si="724"/>
        <v>0</v>
      </c>
      <c r="CR644" s="26">
        <f t="shared" si="724"/>
        <v>0</v>
      </c>
      <c r="CS644" s="26">
        <f t="shared" si="724"/>
        <v>0</v>
      </c>
      <c r="CT644" s="26">
        <f t="shared" si="724"/>
        <v>0</v>
      </c>
      <c r="CU644" s="26">
        <f t="shared" si="724"/>
        <v>0</v>
      </c>
      <c r="CV644" s="26">
        <f t="shared" si="724"/>
        <v>0</v>
      </c>
      <c r="CW644" s="26">
        <f t="shared" si="724"/>
        <v>0</v>
      </c>
      <c r="CX644" s="26">
        <f t="shared" si="724"/>
        <v>0</v>
      </c>
      <c r="CY644" s="26">
        <f t="shared" si="724"/>
        <v>0</v>
      </c>
      <c r="CZ644" s="26">
        <f t="shared" si="725"/>
        <v>0</v>
      </c>
      <c r="DA644" s="26">
        <f t="shared" si="725"/>
        <v>0</v>
      </c>
      <c r="DB644" s="26">
        <f t="shared" si="725"/>
        <v>0</v>
      </c>
      <c r="DC644" s="26">
        <f t="shared" si="725"/>
        <v>0</v>
      </c>
      <c r="DD644" s="26">
        <f t="shared" si="725"/>
        <v>0</v>
      </c>
      <c r="DE644" s="26">
        <f t="shared" si="725"/>
        <v>0</v>
      </c>
      <c r="DF644" s="26">
        <f t="shared" si="725"/>
        <v>0</v>
      </c>
      <c r="DG644" s="26">
        <f t="shared" si="725"/>
        <v>0</v>
      </c>
      <c r="DH644" s="26">
        <f t="shared" si="725"/>
        <v>0</v>
      </c>
      <c r="DI644" s="26">
        <f t="shared" si="725"/>
        <v>0</v>
      </c>
      <c r="DJ644" s="26">
        <f t="shared" si="726"/>
        <v>0</v>
      </c>
      <c r="DK644" s="26">
        <f t="shared" si="726"/>
        <v>0</v>
      </c>
      <c r="DL644" s="26">
        <f t="shared" si="726"/>
        <v>0</v>
      </c>
      <c r="DM644" s="26">
        <f t="shared" si="726"/>
        <v>0</v>
      </c>
      <c r="DN644" s="26">
        <f t="shared" si="726"/>
        <v>0</v>
      </c>
      <c r="DO644" s="26">
        <f t="shared" si="726"/>
        <v>0</v>
      </c>
      <c r="DS644" s="25"/>
      <c r="DT644" s="25"/>
      <c r="DU644" s="142"/>
      <c r="DV644" s="26"/>
    </row>
    <row r="645" spans="45:126" x14ac:dyDescent="0.3">
      <c r="AS645" s="28">
        <v>4</v>
      </c>
      <c r="AT645" s="25" t="s">
        <v>123</v>
      </c>
      <c r="AU645" s="26" t="str">
        <f t="shared" si="719"/>
        <v>FAIL</v>
      </c>
      <c r="AV645" s="25">
        <v>1</v>
      </c>
      <c r="AW645" s="25">
        <v>1</v>
      </c>
      <c r="AX645" s="25">
        <v>2</v>
      </c>
      <c r="AY645" s="25">
        <v>3</v>
      </c>
      <c r="AZ645" s="25"/>
      <c r="BA645" s="25"/>
      <c r="BB645" s="25"/>
      <c r="BC645" s="25"/>
      <c r="BD645" s="25">
        <v>311</v>
      </c>
      <c r="BE645" s="25">
        <v>399</v>
      </c>
      <c r="BF645" s="25">
        <v>438</v>
      </c>
      <c r="BG645" s="25">
        <f t="shared" si="720"/>
        <v>20</v>
      </c>
      <c r="BH645" s="25"/>
      <c r="BI645" s="26">
        <f t="shared" si="721"/>
        <v>316.14859999999999</v>
      </c>
      <c r="BJ645" s="230">
        <f t="shared" si="727"/>
        <v>627.27359999999999</v>
      </c>
      <c r="BK645" s="230">
        <f t="shared" si="728"/>
        <v>1026.3986</v>
      </c>
      <c r="BL645" s="230">
        <f t="shared" si="729"/>
        <v>1464.3986</v>
      </c>
      <c r="BM645" s="25"/>
      <c r="BN645" s="25"/>
      <c r="BO645" s="25"/>
      <c r="BP645" s="25"/>
      <c r="BQ645" s="25"/>
      <c r="BR645" s="25" t="str">
        <f t="shared" si="707"/>
        <v>bad</v>
      </c>
      <c r="BS645" s="63" t="str">
        <f t="shared" si="697"/>
        <v>good</v>
      </c>
      <c r="BV645" s="26">
        <f t="shared" si="722"/>
        <v>0</v>
      </c>
      <c r="BW645" s="26">
        <f t="shared" si="722"/>
        <v>0</v>
      </c>
      <c r="BX645" s="26">
        <f t="shared" si="722"/>
        <v>0</v>
      </c>
      <c r="BY645" s="26">
        <f t="shared" si="722"/>
        <v>0</v>
      </c>
      <c r="BZ645" s="26">
        <f t="shared" si="722"/>
        <v>0</v>
      </c>
      <c r="CA645" s="26">
        <f t="shared" si="722"/>
        <v>0</v>
      </c>
      <c r="CB645" s="26">
        <f t="shared" si="722"/>
        <v>0</v>
      </c>
      <c r="CC645" s="26">
        <f t="shared" si="722"/>
        <v>0</v>
      </c>
      <c r="CD645" s="26">
        <f t="shared" si="722"/>
        <v>0</v>
      </c>
      <c r="CE645" s="26">
        <f t="shared" si="722"/>
        <v>0</v>
      </c>
      <c r="CF645" s="26">
        <f t="shared" si="723"/>
        <v>0</v>
      </c>
      <c r="CG645" s="26">
        <f t="shared" si="723"/>
        <v>0</v>
      </c>
      <c r="CH645" s="26">
        <f t="shared" si="723"/>
        <v>0</v>
      </c>
      <c r="CI645" s="26">
        <f t="shared" si="723"/>
        <v>0</v>
      </c>
      <c r="CJ645" s="26">
        <f t="shared" si="723"/>
        <v>0</v>
      </c>
      <c r="CK645" s="26">
        <f t="shared" si="723"/>
        <v>0</v>
      </c>
      <c r="CL645" s="26">
        <f t="shared" si="723"/>
        <v>0</v>
      </c>
      <c r="CM645" s="26">
        <f t="shared" si="723"/>
        <v>0</v>
      </c>
      <c r="CN645" s="26">
        <f t="shared" si="723"/>
        <v>0</v>
      </c>
      <c r="CO645" s="26">
        <f t="shared" si="723"/>
        <v>0</v>
      </c>
      <c r="CP645" s="26">
        <f t="shared" si="724"/>
        <v>0</v>
      </c>
      <c r="CQ645" s="26">
        <f t="shared" si="724"/>
        <v>0</v>
      </c>
      <c r="CR645" s="26">
        <f t="shared" si="724"/>
        <v>0</v>
      </c>
      <c r="CS645" s="26">
        <f t="shared" si="724"/>
        <v>0</v>
      </c>
      <c r="CT645" s="26">
        <f t="shared" si="724"/>
        <v>0</v>
      </c>
      <c r="CU645" s="26">
        <f t="shared" si="724"/>
        <v>0</v>
      </c>
      <c r="CV645" s="26">
        <f t="shared" si="724"/>
        <v>0</v>
      </c>
      <c r="CW645" s="26">
        <f t="shared" si="724"/>
        <v>0</v>
      </c>
      <c r="CX645" s="26">
        <f t="shared" si="724"/>
        <v>0</v>
      </c>
      <c r="CY645" s="26">
        <f t="shared" si="724"/>
        <v>0</v>
      </c>
      <c r="CZ645" s="26">
        <f t="shared" si="725"/>
        <v>0</v>
      </c>
      <c r="DA645" s="26">
        <f t="shared" si="725"/>
        <v>0</v>
      </c>
      <c r="DB645" s="26">
        <f t="shared" si="725"/>
        <v>0</v>
      </c>
      <c r="DC645" s="26">
        <f t="shared" si="725"/>
        <v>0</v>
      </c>
      <c r="DD645" s="26">
        <f t="shared" si="725"/>
        <v>0</v>
      </c>
      <c r="DE645" s="26">
        <f t="shared" si="725"/>
        <v>0</v>
      </c>
      <c r="DF645" s="26">
        <f t="shared" si="725"/>
        <v>0</v>
      </c>
      <c r="DG645" s="26">
        <f t="shared" si="725"/>
        <v>0</v>
      </c>
      <c r="DH645" s="26">
        <f t="shared" si="725"/>
        <v>0</v>
      </c>
      <c r="DI645" s="26">
        <f t="shared" si="725"/>
        <v>0</v>
      </c>
      <c r="DJ645" s="26">
        <f t="shared" si="726"/>
        <v>0</v>
      </c>
      <c r="DK645" s="26">
        <f t="shared" si="726"/>
        <v>0</v>
      </c>
      <c r="DL645" s="26">
        <f t="shared" si="726"/>
        <v>0</v>
      </c>
      <c r="DM645" s="26">
        <f t="shared" si="726"/>
        <v>0</v>
      </c>
      <c r="DN645" s="26">
        <f t="shared" si="726"/>
        <v>0</v>
      </c>
      <c r="DO645" s="26">
        <f t="shared" si="726"/>
        <v>0</v>
      </c>
      <c r="DS645" s="25"/>
      <c r="DT645" s="25"/>
      <c r="DU645" s="142"/>
      <c r="DV645" s="26"/>
    </row>
    <row r="646" spans="45:126" x14ac:dyDescent="0.3">
      <c r="AS646" s="28">
        <v>5</v>
      </c>
      <c r="AT646" s="25" t="s">
        <v>123</v>
      </c>
      <c r="AU646" s="26" t="str">
        <f t="shared" si="719"/>
        <v>FAIL</v>
      </c>
      <c r="AV646" s="25">
        <v>1</v>
      </c>
      <c r="AW646" s="25">
        <v>2</v>
      </c>
      <c r="AX646" s="25">
        <v>3</v>
      </c>
      <c r="AY646" s="25">
        <v>1</v>
      </c>
      <c r="AZ646" s="25"/>
      <c r="BA646" s="25"/>
      <c r="BB646" s="25"/>
      <c r="BC646" s="25"/>
      <c r="BD646" s="25">
        <v>311</v>
      </c>
      <c r="BE646" s="25">
        <v>408</v>
      </c>
      <c r="BF646" s="25">
        <v>464</v>
      </c>
      <c r="BG646" s="25">
        <f t="shared" si="720"/>
        <v>20</v>
      </c>
      <c r="BH646" s="25"/>
      <c r="BI646" s="26">
        <f t="shared" si="721"/>
        <v>316.14859999999999</v>
      </c>
      <c r="BJ646" s="230">
        <f t="shared" si="727"/>
        <v>724.27359999999999</v>
      </c>
      <c r="BK646" s="230">
        <f t="shared" si="728"/>
        <v>1188.3986</v>
      </c>
      <c r="BL646" s="230">
        <f t="shared" si="729"/>
        <v>1499.3986</v>
      </c>
      <c r="BM646" s="25"/>
      <c r="BN646" s="25"/>
      <c r="BO646" s="25"/>
      <c r="BP646" s="25"/>
      <c r="BQ646" s="25"/>
      <c r="BR646" s="25" t="str">
        <f t="shared" si="707"/>
        <v>bad</v>
      </c>
      <c r="BS646" s="63" t="str">
        <f t="shared" si="697"/>
        <v>Int</v>
      </c>
      <c r="BV646" s="26">
        <f t="shared" si="722"/>
        <v>0</v>
      </c>
      <c r="BW646" s="26">
        <f t="shared" si="722"/>
        <v>0</v>
      </c>
      <c r="BX646" s="26">
        <f t="shared" si="722"/>
        <v>0</v>
      </c>
      <c r="BY646" s="26">
        <f t="shared" si="722"/>
        <v>0</v>
      </c>
      <c r="BZ646" s="26">
        <f t="shared" si="722"/>
        <v>0</v>
      </c>
      <c r="CA646" s="26">
        <f t="shared" si="722"/>
        <v>0</v>
      </c>
      <c r="CB646" s="26">
        <f t="shared" si="722"/>
        <v>0</v>
      </c>
      <c r="CC646" s="26">
        <f t="shared" si="722"/>
        <v>0</v>
      </c>
      <c r="CD646" s="26">
        <f t="shared" si="722"/>
        <v>0</v>
      </c>
      <c r="CE646" s="26">
        <f t="shared" si="722"/>
        <v>0</v>
      </c>
      <c r="CF646" s="26">
        <f t="shared" si="723"/>
        <v>0</v>
      </c>
      <c r="CG646" s="26">
        <f t="shared" si="723"/>
        <v>0</v>
      </c>
      <c r="CH646" s="26">
        <f t="shared" si="723"/>
        <v>0</v>
      </c>
      <c r="CI646" s="26">
        <f t="shared" si="723"/>
        <v>0</v>
      </c>
      <c r="CJ646" s="26">
        <f t="shared" si="723"/>
        <v>0</v>
      </c>
      <c r="CK646" s="26">
        <f t="shared" si="723"/>
        <v>0</v>
      </c>
      <c r="CL646" s="26">
        <f t="shared" si="723"/>
        <v>0</v>
      </c>
      <c r="CM646" s="26">
        <f t="shared" si="723"/>
        <v>0</v>
      </c>
      <c r="CN646" s="26">
        <f t="shared" si="723"/>
        <v>1</v>
      </c>
      <c r="CO646" s="26">
        <f t="shared" si="723"/>
        <v>0</v>
      </c>
      <c r="CP646" s="26">
        <f t="shared" si="724"/>
        <v>0</v>
      </c>
      <c r="CQ646" s="26">
        <f t="shared" si="724"/>
        <v>0</v>
      </c>
      <c r="CR646" s="26">
        <f t="shared" si="724"/>
        <v>0</v>
      </c>
      <c r="CS646" s="26">
        <f t="shared" si="724"/>
        <v>0</v>
      </c>
      <c r="CT646" s="26">
        <f t="shared" si="724"/>
        <v>0</v>
      </c>
      <c r="CU646" s="26">
        <f t="shared" si="724"/>
        <v>0</v>
      </c>
      <c r="CV646" s="26">
        <f t="shared" si="724"/>
        <v>0</v>
      </c>
      <c r="CW646" s="26">
        <f t="shared" si="724"/>
        <v>0</v>
      </c>
      <c r="CX646" s="26">
        <f t="shared" si="724"/>
        <v>0</v>
      </c>
      <c r="CY646" s="26">
        <f t="shared" si="724"/>
        <v>0</v>
      </c>
      <c r="CZ646" s="26">
        <f t="shared" si="725"/>
        <v>0</v>
      </c>
      <c r="DA646" s="26">
        <f t="shared" si="725"/>
        <v>0</v>
      </c>
      <c r="DB646" s="26">
        <f t="shared" si="725"/>
        <v>0</v>
      </c>
      <c r="DC646" s="26">
        <f t="shared" si="725"/>
        <v>0</v>
      </c>
      <c r="DD646" s="26">
        <f t="shared" si="725"/>
        <v>0</v>
      </c>
      <c r="DE646" s="26">
        <f t="shared" si="725"/>
        <v>0</v>
      </c>
      <c r="DF646" s="26">
        <f t="shared" si="725"/>
        <v>0</v>
      </c>
      <c r="DG646" s="26">
        <f t="shared" si="725"/>
        <v>0</v>
      </c>
      <c r="DH646" s="26">
        <f t="shared" si="725"/>
        <v>0</v>
      </c>
      <c r="DI646" s="26">
        <f t="shared" si="725"/>
        <v>0</v>
      </c>
      <c r="DJ646" s="26">
        <f t="shared" si="726"/>
        <v>0</v>
      </c>
      <c r="DK646" s="26">
        <f t="shared" si="726"/>
        <v>0</v>
      </c>
      <c r="DL646" s="26">
        <f t="shared" si="726"/>
        <v>0</v>
      </c>
      <c r="DM646" s="26">
        <f t="shared" si="726"/>
        <v>0</v>
      </c>
      <c r="DN646" s="26">
        <f t="shared" si="726"/>
        <v>0</v>
      </c>
      <c r="DO646" s="26">
        <f t="shared" si="726"/>
        <v>0</v>
      </c>
      <c r="DS646" s="25"/>
      <c r="DT646" s="25"/>
      <c r="DU646" s="142"/>
      <c r="DV646" s="26"/>
    </row>
    <row r="647" spans="45:126" x14ac:dyDescent="0.3">
      <c r="AS647" s="28">
        <v>6</v>
      </c>
      <c r="AT647" s="25" t="s">
        <v>123</v>
      </c>
      <c r="AU647" s="26" t="str">
        <f t="shared" si="719"/>
        <v>FAIL</v>
      </c>
      <c r="AV647" s="25">
        <v>3</v>
      </c>
      <c r="AW647" s="25">
        <v>2</v>
      </c>
      <c r="AX647" s="25">
        <v>1</v>
      </c>
      <c r="AY647" s="25">
        <v>1</v>
      </c>
      <c r="AZ647" s="25"/>
      <c r="BA647" s="25"/>
      <c r="BB647" s="25"/>
      <c r="BC647" s="25"/>
      <c r="BD647" s="25">
        <v>311</v>
      </c>
      <c r="BE647" s="25">
        <v>399</v>
      </c>
      <c r="BF647" s="25">
        <v>408</v>
      </c>
      <c r="BG647" s="25">
        <f t="shared" si="720"/>
        <v>20</v>
      </c>
      <c r="BH647" s="25"/>
      <c r="BI647" s="26">
        <f t="shared" si="721"/>
        <v>413.14859999999999</v>
      </c>
      <c r="BJ647" s="230">
        <f t="shared" si="727"/>
        <v>812.27359999999999</v>
      </c>
      <c r="BK647" s="230">
        <f t="shared" si="728"/>
        <v>1123.3986</v>
      </c>
      <c r="BL647" s="230">
        <f t="shared" si="729"/>
        <v>1434.3986</v>
      </c>
      <c r="BM647" s="25"/>
      <c r="BN647" s="25"/>
      <c r="BO647" s="25"/>
      <c r="BP647" s="25"/>
      <c r="BQ647" s="25"/>
      <c r="BR647" s="25" t="str">
        <f t="shared" si="707"/>
        <v>bad</v>
      </c>
      <c r="BS647" s="63" t="str">
        <f t="shared" si="697"/>
        <v>Int</v>
      </c>
      <c r="BV647" s="26">
        <f t="shared" si="722"/>
        <v>0</v>
      </c>
      <c r="BW647" s="26">
        <f t="shared" si="722"/>
        <v>0</v>
      </c>
      <c r="BX647" s="26">
        <f t="shared" si="722"/>
        <v>0</v>
      </c>
      <c r="BY647" s="26">
        <f t="shared" si="722"/>
        <v>0</v>
      </c>
      <c r="BZ647" s="26">
        <f t="shared" si="722"/>
        <v>0</v>
      </c>
      <c r="CA647" s="26">
        <f t="shared" si="722"/>
        <v>0</v>
      </c>
      <c r="CB647" s="26">
        <f t="shared" si="722"/>
        <v>0</v>
      </c>
      <c r="CC647" s="26">
        <f t="shared" si="722"/>
        <v>0</v>
      </c>
      <c r="CD647" s="26">
        <f t="shared" si="722"/>
        <v>0</v>
      </c>
      <c r="CE647" s="26">
        <f t="shared" si="722"/>
        <v>0</v>
      </c>
      <c r="CF647" s="26">
        <f t="shared" si="723"/>
        <v>1</v>
      </c>
      <c r="CG647" s="26">
        <f t="shared" si="723"/>
        <v>0</v>
      </c>
      <c r="CH647" s="26">
        <f t="shared" si="723"/>
        <v>0</v>
      </c>
      <c r="CI647" s="26">
        <f t="shared" si="723"/>
        <v>0</v>
      </c>
      <c r="CJ647" s="26">
        <f t="shared" si="723"/>
        <v>0</v>
      </c>
      <c r="CK647" s="26">
        <f t="shared" si="723"/>
        <v>0</v>
      </c>
      <c r="CL647" s="26">
        <f t="shared" si="723"/>
        <v>0</v>
      </c>
      <c r="CM647" s="26">
        <f t="shared" si="723"/>
        <v>0</v>
      </c>
      <c r="CN647" s="26">
        <f t="shared" si="723"/>
        <v>0</v>
      </c>
      <c r="CO647" s="26">
        <f t="shared" si="723"/>
        <v>0</v>
      </c>
      <c r="CP647" s="26">
        <f t="shared" si="724"/>
        <v>1</v>
      </c>
      <c r="CQ647" s="26">
        <f t="shared" si="724"/>
        <v>0</v>
      </c>
      <c r="CR647" s="26">
        <f t="shared" si="724"/>
        <v>0</v>
      </c>
      <c r="CS647" s="26">
        <f t="shared" si="724"/>
        <v>0</v>
      </c>
      <c r="CT647" s="26">
        <f t="shared" si="724"/>
        <v>0</v>
      </c>
      <c r="CU647" s="26">
        <f t="shared" si="724"/>
        <v>0</v>
      </c>
      <c r="CV647" s="26">
        <f t="shared" si="724"/>
        <v>0</v>
      </c>
      <c r="CW647" s="26">
        <f t="shared" si="724"/>
        <v>0</v>
      </c>
      <c r="CX647" s="26">
        <f t="shared" si="724"/>
        <v>1</v>
      </c>
      <c r="CY647" s="26">
        <f t="shared" si="724"/>
        <v>0</v>
      </c>
      <c r="CZ647" s="26">
        <f t="shared" si="725"/>
        <v>0</v>
      </c>
      <c r="DA647" s="26">
        <f t="shared" si="725"/>
        <v>0</v>
      </c>
      <c r="DB647" s="26">
        <f t="shared" si="725"/>
        <v>0</v>
      </c>
      <c r="DC647" s="26">
        <f t="shared" si="725"/>
        <v>0</v>
      </c>
      <c r="DD647" s="26">
        <f t="shared" si="725"/>
        <v>0</v>
      </c>
      <c r="DE647" s="26">
        <f t="shared" si="725"/>
        <v>0</v>
      </c>
      <c r="DF647" s="26">
        <f t="shared" si="725"/>
        <v>0</v>
      </c>
      <c r="DG647" s="26">
        <f t="shared" si="725"/>
        <v>0</v>
      </c>
      <c r="DH647" s="26">
        <f t="shared" si="725"/>
        <v>0</v>
      </c>
      <c r="DI647" s="26">
        <f t="shared" si="725"/>
        <v>0</v>
      </c>
      <c r="DJ647" s="26">
        <f t="shared" si="726"/>
        <v>0</v>
      </c>
      <c r="DK647" s="26">
        <f t="shared" si="726"/>
        <v>0</v>
      </c>
      <c r="DL647" s="26">
        <f t="shared" si="726"/>
        <v>0</v>
      </c>
      <c r="DM647" s="26">
        <f t="shared" si="726"/>
        <v>0</v>
      </c>
      <c r="DN647" s="26">
        <f t="shared" si="726"/>
        <v>0</v>
      </c>
      <c r="DO647" s="26">
        <f t="shared" si="726"/>
        <v>0</v>
      </c>
      <c r="DS647" s="25"/>
      <c r="DT647" s="25"/>
      <c r="DU647" s="142"/>
      <c r="DV647" s="26"/>
    </row>
    <row r="648" spans="45:126" x14ac:dyDescent="0.3">
      <c r="AS648" s="28">
        <v>7</v>
      </c>
      <c r="AT648" s="25" t="s">
        <v>123</v>
      </c>
      <c r="AU648" s="26" t="str">
        <f t="shared" si="719"/>
        <v>FAIL</v>
      </c>
      <c r="AV648" s="25">
        <v>1</v>
      </c>
      <c r="AW648" s="25">
        <v>1</v>
      </c>
      <c r="AX648" s="25">
        <v>3</v>
      </c>
      <c r="AY648" s="25">
        <v>3</v>
      </c>
      <c r="AZ648" s="25"/>
      <c r="BA648" s="25"/>
      <c r="BB648" s="25"/>
      <c r="BC648" s="25"/>
      <c r="BD648" s="25">
        <v>311</v>
      </c>
      <c r="BE648" s="25"/>
      <c r="BF648" s="25">
        <v>408</v>
      </c>
      <c r="BG648" s="25">
        <f t="shared" si="720"/>
        <v>20</v>
      </c>
      <c r="BH648" s="25"/>
      <c r="BI648" s="26">
        <f t="shared" si="721"/>
        <v>316.14859999999999</v>
      </c>
      <c r="BJ648" s="230">
        <f t="shared" si="727"/>
        <v>627.27359999999999</v>
      </c>
      <c r="BK648" s="230">
        <f t="shared" si="728"/>
        <v>1035.3986</v>
      </c>
      <c r="BL648" s="230">
        <f t="shared" si="729"/>
        <v>1443.3986</v>
      </c>
      <c r="BM648" s="25"/>
      <c r="BN648" s="25"/>
      <c r="BO648" s="25"/>
      <c r="BP648" s="25"/>
      <c r="BQ648" s="25"/>
      <c r="BR648" s="25" t="str">
        <f t="shared" si="707"/>
        <v>bad</v>
      </c>
      <c r="BS648" s="63" t="str">
        <f t="shared" si="697"/>
        <v>good</v>
      </c>
      <c r="BV648" s="26">
        <f t="shared" si="722"/>
        <v>0</v>
      </c>
      <c r="BW648" s="26">
        <f t="shared" si="722"/>
        <v>0</v>
      </c>
      <c r="BX648" s="26">
        <f t="shared" si="722"/>
        <v>0</v>
      </c>
      <c r="BY648" s="26">
        <f t="shared" si="722"/>
        <v>0</v>
      </c>
      <c r="BZ648" s="26">
        <f t="shared" si="722"/>
        <v>0</v>
      </c>
      <c r="CA648" s="26">
        <f t="shared" si="722"/>
        <v>0</v>
      </c>
      <c r="CB648" s="26">
        <f t="shared" si="722"/>
        <v>0</v>
      </c>
      <c r="CC648" s="26">
        <f t="shared" si="722"/>
        <v>0</v>
      </c>
      <c r="CD648" s="26">
        <f t="shared" si="722"/>
        <v>0</v>
      </c>
      <c r="CE648" s="26">
        <f t="shared" si="722"/>
        <v>0</v>
      </c>
      <c r="CF648" s="26">
        <f t="shared" si="723"/>
        <v>0</v>
      </c>
      <c r="CG648" s="26">
        <f t="shared" si="723"/>
        <v>0</v>
      </c>
      <c r="CH648" s="26">
        <f t="shared" si="723"/>
        <v>0</v>
      </c>
      <c r="CI648" s="26">
        <f t="shared" si="723"/>
        <v>0</v>
      </c>
      <c r="CJ648" s="26">
        <f t="shared" si="723"/>
        <v>0</v>
      </c>
      <c r="CK648" s="26">
        <f t="shared" si="723"/>
        <v>0</v>
      </c>
      <c r="CL648" s="26">
        <f t="shared" si="723"/>
        <v>0</v>
      </c>
      <c r="CM648" s="26">
        <f t="shared" si="723"/>
        <v>0</v>
      </c>
      <c r="CN648" s="26">
        <f t="shared" si="723"/>
        <v>0</v>
      </c>
      <c r="CO648" s="26">
        <f t="shared" si="723"/>
        <v>0</v>
      </c>
      <c r="CP648" s="26">
        <f t="shared" si="724"/>
        <v>0</v>
      </c>
      <c r="CQ648" s="26">
        <f t="shared" si="724"/>
        <v>0</v>
      </c>
      <c r="CR648" s="26">
        <f t="shared" si="724"/>
        <v>0</v>
      </c>
      <c r="CS648" s="26">
        <f t="shared" si="724"/>
        <v>0</v>
      </c>
      <c r="CT648" s="26">
        <f t="shared" si="724"/>
        <v>0</v>
      </c>
      <c r="CU648" s="26">
        <f t="shared" si="724"/>
        <v>0</v>
      </c>
      <c r="CV648" s="26">
        <f t="shared" si="724"/>
        <v>0</v>
      </c>
      <c r="CW648" s="26">
        <f t="shared" si="724"/>
        <v>0</v>
      </c>
      <c r="CX648" s="26">
        <f t="shared" si="724"/>
        <v>0</v>
      </c>
      <c r="CY648" s="26">
        <f t="shared" si="724"/>
        <v>0</v>
      </c>
      <c r="CZ648" s="26">
        <f t="shared" si="725"/>
        <v>0</v>
      </c>
      <c r="DA648" s="26">
        <f t="shared" si="725"/>
        <v>0</v>
      </c>
      <c r="DB648" s="26">
        <f t="shared" si="725"/>
        <v>0</v>
      </c>
      <c r="DC648" s="26">
        <f t="shared" si="725"/>
        <v>0</v>
      </c>
      <c r="DD648" s="26">
        <f t="shared" si="725"/>
        <v>0</v>
      </c>
      <c r="DE648" s="26">
        <f t="shared" si="725"/>
        <v>0</v>
      </c>
      <c r="DF648" s="26">
        <f t="shared" si="725"/>
        <v>0</v>
      </c>
      <c r="DG648" s="26">
        <f t="shared" si="725"/>
        <v>0</v>
      </c>
      <c r="DH648" s="26">
        <f t="shared" si="725"/>
        <v>0</v>
      </c>
      <c r="DI648" s="26">
        <f t="shared" si="725"/>
        <v>0</v>
      </c>
      <c r="DJ648" s="26">
        <f t="shared" si="726"/>
        <v>0</v>
      </c>
      <c r="DK648" s="26">
        <f t="shared" si="726"/>
        <v>0</v>
      </c>
      <c r="DL648" s="26">
        <f t="shared" si="726"/>
        <v>0</v>
      </c>
      <c r="DM648" s="26">
        <f t="shared" si="726"/>
        <v>0</v>
      </c>
      <c r="DN648" s="26">
        <f t="shared" si="726"/>
        <v>0</v>
      </c>
      <c r="DO648" s="26">
        <f t="shared" si="726"/>
        <v>0</v>
      </c>
      <c r="DS648" s="25"/>
      <c r="DT648" s="25"/>
      <c r="DU648" s="142"/>
      <c r="DV648" s="26"/>
    </row>
    <row r="649" spans="45:126" x14ac:dyDescent="0.3">
      <c r="AS649" s="28">
        <v>8</v>
      </c>
      <c r="AT649" s="25" t="s">
        <v>123</v>
      </c>
      <c r="AU649" s="26" t="str">
        <f t="shared" si="719"/>
        <v>FAIL</v>
      </c>
      <c r="AV649" s="25">
        <v>1</v>
      </c>
      <c r="AW649" s="25">
        <v>2</v>
      </c>
      <c r="AX649" s="25">
        <v>3</v>
      </c>
      <c r="AY649" s="25">
        <v>1</v>
      </c>
      <c r="AZ649" s="25"/>
      <c r="BA649" s="25"/>
      <c r="BB649" s="25"/>
      <c r="BC649" s="25"/>
      <c r="BD649" s="25">
        <v>311</v>
      </c>
      <c r="BE649" s="25">
        <v>399</v>
      </c>
      <c r="BF649" s="25">
        <v>464</v>
      </c>
      <c r="BG649" s="25">
        <f t="shared" si="720"/>
        <v>20</v>
      </c>
      <c r="BH649" s="25"/>
      <c r="BI649" s="26">
        <f t="shared" si="721"/>
        <v>316.14859999999999</v>
      </c>
      <c r="BJ649" s="230">
        <f t="shared" si="727"/>
        <v>715.27359999999999</v>
      </c>
      <c r="BK649" s="230">
        <f t="shared" si="728"/>
        <v>1179.3986</v>
      </c>
      <c r="BL649" s="230">
        <f t="shared" si="729"/>
        <v>1490.3986</v>
      </c>
      <c r="BM649" s="25"/>
      <c r="BN649" s="25"/>
      <c r="BO649" s="25"/>
      <c r="BP649" s="25"/>
      <c r="BQ649" s="25"/>
      <c r="BR649" s="25" t="str">
        <f t="shared" si="707"/>
        <v>bad</v>
      </c>
      <c r="BS649" s="63" t="str">
        <f t="shared" ref="BS649" si="730">IF(COUNTIF(BV649:DO649,1)&gt;0,"Int","good")</f>
        <v>good</v>
      </c>
      <c r="BV649" s="26">
        <f t="shared" si="722"/>
        <v>0</v>
      </c>
      <c r="BW649" s="26">
        <f t="shared" si="722"/>
        <v>0</v>
      </c>
      <c r="BX649" s="26">
        <f t="shared" si="722"/>
        <v>0</v>
      </c>
      <c r="BY649" s="26">
        <f t="shared" si="722"/>
        <v>0</v>
      </c>
      <c r="BZ649" s="26">
        <f t="shared" si="722"/>
        <v>0</v>
      </c>
      <c r="CA649" s="26">
        <f t="shared" si="722"/>
        <v>0</v>
      </c>
      <c r="CB649" s="26">
        <f t="shared" si="722"/>
        <v>0</v>
      </c>
      <c r="CC649" s="26">
        <f t="shared" si="722"/>
        <v>0</v>
      </c>
      <c r="CD649" s="26">
        <f t="shared" si="722"/>
        <v>0</v>
      </c>
      <c r="CE649" s="26">
        <f t="shared" si="722"/>
        <v>0</v>
      </c>
      <c r="CF649" s="26">
        <f t="shared" si="723"/>
        <v>0</v>
      </c>
      <c r="CG649" s="26">
        <f t="shared" si="723"/>
        <v>0</v>
      </c>
      <c r="CH649" s="26">
        <f t="shared" si="723"/>
        <v>0</v>
      </c>
      <c r="CI649" s="26">
        <f t="shared" si="723"/>
        <v>0</v>
      </c>
      <c r="CJ649" s="26">
        <f t="shared" si="723"/>
        <v>0</v>
      </c>
      <c r="CK649" s="26">
        <f t="shared" si="723"/>
        <v>0</v>
      </c>
      <c r="CL649" s="26">
        <f t="shared" si="723"/>
        <v>0</v>
      </c>
      <c r="CM649" s="26">
        <f t="shared" si="723"/>
        <v>0</v>
      </c>
      <c r="CN649" s="26">
        <f t="shared" si="723"/>
        <v>0</v>
      </c>
      <c r="CO649" s="26">
        <f t="shared" si="723"/>
        <v>0</v>
      </c>
      <c r="CP649" s="26">
        <f t="shared" si="724"/>
        <v>0</v>
      </c>
      <c r="CQ649" s="26">
        <f t="shared" si="724"/>
        <v>0</v>
      </c>
      <c r="CR649" s="26">
        <f t="shared" si="724"/>
        <v>0</v>
      </c>
      <c r="CS649" s="26">
        <f t="shared" si="724"/>
        <v>0</v>
      </c>
      <c r="CT649" s="26">
        <f t="shared" si="724"/>
        <v>0</v>
      </c>
      <c r="CU649" s="26">
        <f t="shared" si="724"/>
        <v>0</v>
      </c>
      <c r="CV649" s="26">
        <f t="shared" si="724"/>
        <v>0</v>
      </c>
      <c r="CW649" s="26">
        <f t="shared" si="724"/>
        <v>0</v>
      </c>
      <c r="CX649" s="26">
        <f t="shared" si="724"/>
        <v>0</v>
      </c>
      <c r="CY649" s="26">
        <f t="shared" si="724"/>
        <v>0</v>
      </c>
      <c r="CZ649" s="26">
        <f t="shared" si="725"/>
        <v>0</v>
      </c>
      <c r="DA649" s="26">
        <f t="shared" si="725"/>
        <v>0</v>
      </c>
      <c r="DB649" s="26">
        <f t="shared" si="725"/>
        <v>0</v>
      </c>
      <c r="DC649" s="26">
        <f t="shared" si="725"/>
        <v>0</v>
      </c>
      <c r="DD649" s="26">
        <f t="shared" si="725"/>
        <v>0</v>
      </c>
      <c r="DE649" s="26">
        <f t="shared" si="725"/>
        <v>0</v>
      </c>
      <c r="DF649" s="26">
        <f t="shared" si="725"/>
        <v>0</v>
      </c>
      <c r="DG649" s="26">
        <f t="shared" si="725"/>
        <v>0</v>
      </c>
      <c r="DH649" s="26">
        <f t="shared" si="725"/>
        <v>0</v>
      </c>
      <c r="DI649" s="26">
        <f t="shared" si="725"/>
        <v>0</v>
      </c>
      <c r="DJ649" s="26">
        <f t="shared" si="726"/>
        <v>0</v>
      </c>
      <c r="DK649" s="26">
        <f t="shared" si="726"/>
        <v>0</v>
      </c>
      <c r="DL649" s="26">
        <f t="shared" si="726"/>
        <v>0</v>
      </c>
      <c r="DM649" s="26">
        <f t="shared" si="726"/>
        <v>0</v>
      </c>
      <c r="DN649" s="26">
        <f t="shared" si="726"/>
        <v>0</v>
      </c>
      <c r="DO649" s="26">
        <f t="shared" si="726"/>
        <v>0</v>
      </c>
      <c r="DS649" s="25"/>
      <c r="DT649" s="25"/>
      <c r="DU649" s="142"/>
      <c r="DV649" s="26"/>
    </row>
    <row r="650" spans="45:126" x14ac:dyDescent="0.3">
      <c r="AS650" s="28">
        <v>9</v>
      </c>
      <c r="AT650" s="25" t="s">
        <v>123</v>
      </c>
      <c r="AU650" s="25"/>
      <c r="AV650" s="25"/>
      <c r="AW650" s="25"/>
      <c r="AX650" s="25"/>
      <c r="AY650" s="25"/>
      <c r="AZ650" s="25"/>
      <c r="BA650" s="25"/>
      <c r="BB650" s="25"/>
      <c r="BC650" s="25"/>
      <c r="BD650" s="25"/>
      <c r="BE650" s="25"/>
      <c r="BF650" s="25"/>
      <c r="BG650" s="25">
        <f t="shared" si="720"/>
        <v>20</v>
      </c>
      <c r="BH650" s="25"/>
      <c r="BI650" s="25"/>
      <c r="BJ650" s="25"/>
      <c r="BK650" s="25"/>
      <c r="BL650" s="25"/>
      <c r="BM650" s="25"/>
      <c r="BN650" s="25"/>
      <c r="BO650" s="25"/>
      <c r="BP650" s="25"/>
      <c r="BQ650" s="25"/>
      <c r="BR650" s="25"/>
      <c r="BS650" s="30"/>
      <c r="DS650" s="25"/>
      <c r="DT650" s="25"/>
      <c r="DU650" s="142"/>
      <c r="DV650" s="26"/>
    </row>
    <row r="651" spans="45:126" x14ac:dyDescent="0.3">
      <c r="AS651" s="28">
        <v>10</v>
      </c>
      <c r="AT651" s="25" t="s">
        <v>123</v>
      </c>
      <c r="AU651" s="25"/>
      <c r="AV651" s="25"/>
      <c r="AW651" s="25"/>
      <c r="AX651" s="25"/>
      <c r="AY651" s="25"/>
      <c r="AZ651" s="25"/>
      <c r="BA651" s="25"/>
      <c r="BB651" s="25"/>
      <c r="BC651" s="25"/>
      <c r="BD651" s="25"/>
      <c r="BE651" s="25"/>
      <c r="BF651" s="25"/>
      <c r="BG651" s="25">
        <f t="shared" si="720"/>
        <v>20</v>
      </c>
      <c r="BH651" s="25"/>
      <c r="BI651" s="25"/>
      <c r="BJ651" s="25"/>
      <c r="BK651" s="25"/>
      <c r="BL651" s="25"/>
      <c r="BM651" s="25"/>
      <c r="BN651" s="25"/>
      <c r="BO651" s="25"/>
      <c r="BP651" s="25"/>
      <c r="BQ651" s="25"/>
      <c r="BR651" s="25"/>
      <c r="BS651" s="30"/>
      <c r="DS651" s="25"/>
      <c r="DT651" s="25"/>
      <c r="DU651" s="142"/>
      <c r="DV651" s="26"/>
    </row>
    <row r="652" spans="45:126" x14ac:dyDescent="0.3">
      <c r="AS652" s="28">
        <v>11</v>
      </c>
      <c r="AT652" s="25" t="s">
        <v>123</v>
      </c>
      <c r="AU652" s="25"/>
      <c r="AV652" s="25"/>
      <c r="AW652" s="25"/>
      <c r="AX652" s="25"/>
      <c r="AY652" s="25"/>
      <c r="AZ652" s="25"/>
      <c r="BA652" s="25"/>
      <c r="BB652" s="25"/>
      <c r="BC652" s="25"/>
      <c r="BD652" s="25"/>
      <c r="BE652" s="25"/>
      <c r="BF652" s="25"/>
      <c r="BG652" s="25">
        <f t="shared" si="720"/>
        <v>20</v>
      </c>
      <c r="BH652" s="25"/>
      <c r="BI652" s="25"/>
      <c r="BJ652" s="25"/>
      <c r="BK652" s="25"/>
      <c r="BL652" s="25"/>
      <c r="BM652" s="25"/>
      <c r="BN652" s="25"/>
      <c r="BO652" s="25"/>
      <c r="BP652" s="25"/>
      <c r="BQ652" s="25"/>
      <c r="BR652" s="25"/>
      <c r="BS652" s="30"/>
      <c r="DS652" s="25"/>
      <c r="DT652" s="25"/>
      <c r="DU652" s="142"/>
      <c r="DV652" s="26"/>
    </row>
    <row r="653" spans="45:126" x14ac:dyDescent="0.3">
      <c r="AS653" s="28">
        <v>12</v>
      </c>
      <c r="AT653" s="25" t="s">
        <v>123</v>
      </c>
      <c r="AU653" s="25"/>
      <c r="AV653" s="25"/>
      <c r="AW653" s="25"/>
      <c r="AX653" s="25"/>
      <c r="AY653" s="25"/>
      <c r="AZ653" s="25"/>
      <c r="BA653" s="25"/>
      <c r="BB653" s="25"/>
      <c r="BC653" s="25"/>
      <c r="BD653" s="25"/>
      <c r="BE653" s="25"/>
      <c r="BF653" s="25"/>
      <c r="BG653" s="25">
        <f t="shared" si="720"/>
        <v>20</v>
      </c>
      <c r="BH653" s="25"/>
      <c r="BI653" s="25"/>
      <c r="BJ653" s="25"/>
      <c r="BK653" s="25"/>
      <c r="BL653" s="25"/>
      <c r="BM653" s="25"/>
      <c r="BN653" s="25"/>
      <c r="BO653" s="25"/>
      <c r="BP653" s="25"/>
      <c r="BQ653" s="25"/>
      <c r="BR653" s="25"/>
      <c r="BS653" s="30"/>
      <c r="DS653" s="25"/>
      <c r="DT653" s="25"/>
      <c r="DU653" s="142"/>
      <c r="DV653" s="26"/>
    </row>
    <row r="654" spans="45:126" x14ac:dyDescent="0.3">
      <c r="AS654" s="28">
        <v>13</v>
      </c>
      <c r="AT654" s="25" t="s">
        <v>123</v>
      </c>
      <c r="AU654" s="25"/>
      <c r="AV654" s="25"/>
      <c r="AW654" s="25"/>
      <c r="AX654" s="25"/>
      <c r="AY654" s="25"/>
      <c r="AZ654" s="25"/>
      <c r="BA654" s="25"/>
      <c r="BB654" s="25"/>
      <c r="BC654" s="25"/>
      <c r="BD654" s="25"/>
      <c r="BE654" s="25"/>
      <c r="BF654" s="25"/>
      <c r="BG654" s="25">
        <f t="shared" si="720"/>
        <v>20</v>
      </c>
      <c r="BH654" s="25"/>
      <c r="BI654" s="25"/>
      <c r="BJ654" s="25"/>
      <c r="BK654" s="25"/>
      <c r="BL654" s="25"/>
      <c r="BM654" s="25"/>
      <c r="BN654" s="25"/>
      <c r="BO654" s="25"/>
      <c r="BP654" s="25"/>
      <c r="BQ654" s="25"/>
      <c r="BR654" s="25"/>
      <c r="BS654" s="30"/>
      <c r="DS654" s="25"/>
    </row>
    <row r="655" spans="45:126" x14ac:dyDescent="0.3">
      <c r="AS655" s="28">
        <v>14</v>
      </c>
      <c r="AT655" s="25" t="s">
        <v>123</v>
      </c>
      <c r="AU655" s="25"/>
      <c r="AV655" s="25"/>
      <c r="AW655" s="25"/>
      <c r="AX655" s="25"/>
      <c r="AY655" s="25"/>
      <c r="AZ655" s="25"/>
      <c r="BA655" s="25"/>
      <c r="BB655" s="25"/>
      <c r="BC655" s="25"/>
      <c r="BD655" s="25"/>
      <c r="BE655" s="25"/>
      <c r="BF655" s="25"/>
      <c r="BG655" s="25">
        <f t="shared" si="720"/>
        <v>20</v>
      </c>
      <c r="BH655" s="25"/>
      <c r="BI655" s="25"/>
      <c r="BJ655" s="25"/>
      <c r="BK655" s="25"/>
      <c r="BL655" s="25"/>
      <c r="BM655" s="25"/>
      <c r="BN655" s="25"/>
      <c r="BO655" s="25"/>
      <c r="BP655" s="25"/>
      <c r="BQ655" s="25"/>
      <c r="BR655" s="25"/>
      <c r="BS655" s="30"/>
      <c r="DS655" s="25"/>
    </row>
    <row r="656" spans="45:126" x14ac:dyDescent="0.3">
      <c r="AS656" s="28">
        <v>15</v>
      </c>
      <c r="AT656" s="25" t="s">
        <v>123</v>
      </c>
      <c r="AU656" s="25"/>
      <c r="AV656" s="25"/>
      <c r="AW656" s="25"/>
      <c r="AX656" s="25"/>
      <c r="AY656" s="25"/>
      <c r="AZ656" s="25"/>
      <c r="BA656" s="25"/>
      <c r="BB656" s="25"/>
      <c r="BC656" s="25"/>
      <c r="BD656" s="25"/>
      <c r="BE656" s="25"/>
      <c r="BF656" s="25"/>
      <c r="BG656" s="25">
        <f t="shared" si="720"/>
        <v>20</v>
      </c>
      <c r="BH656" s="25"/>
      <c r="BI656" s="25"/>
      <c r="BJ656" s="25"/>
      <c r="BK656" s="25"/>
      <c r="BL656" s="25"/>
      <c r="BM656" s="25"/>
      <c r="BN656" s="25"/>
      <c r="BO656" s="25"/>
      <c r="BP656" s="25"/>
      <c r="BQ656" s="25"/>
      <c r="BR656" s="25"/>
      <c r="BS656" s="30"/>
      <c r="DS656" s="25"/>
    </row>
    <row r="657" spans="45:123" x14ac:dyDescent="0.3">
      <c r="AS657" s="13"/>
      <c r="AT657" s="29"/>
      <c r="AU657" s="29"/>
      <c r="AV657" s="29"/>
      <c r="AW657" s="29"/>
      <c r="AX657" s="29"/>
      <c r="AY657" s="29"/>
      <c r="AZ657" s="29"/>
      <c r="BA657" s="29"/>
      <c r="BB657" s="29"/>
      <c r="BC657" s="29"/>
      <c r="BD657" s="29"/>
      <c r="BE657" s="29"/>
      <c r="BF657" s="29"/>
      <c r="BG657" s="29">
        <v>0</v>
      </c>
      <c r="BH657" s="29"/>
      <c r="BI657" s="29"/>
      <c r="BJ657" s="29"/>
      <c r="BK657" s="29"/>
      <c r="BL657" s="29"/>
      <c r="BM657" s="29"/>
      <c r="BN657" s="29"/>
      <c r="BO657" s="29"/>
      <c r="BP657" s="29"/>
      <c r="BQ657" s="29"/>
      <c r="BR657" s="29"/>
      <c r="BS657" s="231"/>
      <c r="DS657" s="25"/>
    </row>
    <row r="658" spans="45:123" x14ac:dyDescent="0.3">
      <c r="AS658" s="18"/>
      <c r="AT658" s="26"/>
      <c r="AU658" s="325" t="s">
        <v>117</v>
      </c>
      <c r="AV658" s="325"/>
      <c r="AW658" s="325"/>
      <c r="AX658" s="325"/>
      <c r="AY658" s="325"/>
      <c r="AZ658" s="325"/>
      <c r="BA658" s="325"/>
      <c r="BB658" s="325"/>
      <c r="BC658" s="325"/>
      <c r="BD658" s="325"/>
      <c r="BE658" s="325"/>
      <c r="BF658" s="325"/>
      <c r="BG658" s="325"/>
      <c r="BI658" s="203">
        <f>IF($D$3=2,1,0.5)</f>
        <v>1</v>
      </c>
      <c r="BJ658" s="203">
        <f>BJ10</f>
        <v>2</v>
      </c>
      <c r="BK658" s="203">
        <f>BK10</f>
        <v>3</v>
      </c>
      <c r="BL658" s="203" t="s">
        <v>231</v>
      </c>
      <c r="BM658" s="203"/>
      <c r="BN658" s="203"/>
      <c r="BO658" s="203"/>
      <c r="BP658" s="203"/>
      <c r="BQ658" s="203"/>
      <c r="BS658" s="26"/>
      <c r="BT658" s="26"/>
      <c r="BU658" s="26"/>
      <c r="BV658" s="26"/>
      <c r="BW658" s="26"/>
      <c r="BX658" s="26"/>
      <c r="BY658" s="26"/>
      <c r="BZ658" s="26"/>
      <c r="CA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c r="DE658" s="26"/>
      <c r="DF658" s="26"/>
      <c r="DG658" s="26"/>
      <c r="DH658" s="26"/>
      <c r="DI658" s="26"/>
      <c r="DJ658" s="26"/>
      <c r="DK658" s="26"/>
      <c r="DL658" s="26"/>
      <c r="DM658" s="26"/>
      <c r="DN658" s="26"/>
      <c r="DO658" s="26"/>
      <c r="DP658" s="26"/>
      <c r="DQ658" s="26"/>
      <c r="DR658" s="26"/>
      <c r="DS658" s="25"/>
    </row>
    <row r="659" spans="45:123" x14ac:dyDescent="0.3">
      <c r="AS659" s="18"/>
      <c r="AT659" s="26"/>
      <c r="AU659" s="26" t="str">
        <f>AU209</f>
        <v>Status</v>
      </c>
      <c r="AV659" s="26"/>
      <c r="AW659" s="26"/>
      <c r="AX659" s="26"/>
      <c r="AY659" s="26"/>
      <c r="AZ659" s="220">
        <f>AZ209</f>
        <v>0</v>
      </c>
      <c r="BA659" s="220"/>
      <c r="BB659" s="220"/>
      <c r="BC659" s="220"/>
      <c r="BD659" s="26">
        <f>BD209</f>
        <v>1</v>
      </c>
      <c r="BE659" s="26">
        <f>BE209</f>
        <v>2</v>
      </c>
      <c r="BF659" s="26">
        <f>BF209</f>
        <v>3</v>
      </c>
      <c r="BG659" s="26" t="s">
        <v>242</v>
      </c>
      <c r="BI659" s="26"/>
      <c r="BJ659" s="26"/>
      <c r="BK659" s="26"/>
      <c r="BL659" s="26"/>
      <c r="BM659" s="26"/>
      <c r="BN659" s="26"/>
      <c r="BO659" s="26"/>
      <c r="BP659" s="26"/>
      <c r="BQ659" s="26"/>
      <c r="BS659" s="26"/>
      <c r="BT659" s="26"/>
      <c r="BU659" s="26"/>
      <c r="BV659" s="26"/>
      <c r="BW659" s="26"/>
      <c r="BX659" s="26"/>
      <c r="BY659" s="26"/>
      <c r="BZ659" s="26"/>
      <c r="CA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5"/>
    </row>
    <row r="660" spans="45:123" x14ac:dyDescent="0.3">
      <c r="AS660" s="18">
        <v>1</v>
      </c>
      <c r="AT660" s="26" t="s">
        <v>123</v>
      </c>
      <c r="AU660" s="26" t="str">
        <f t="shared" ref="AU660:AU719" si="731">IF(OR(COUNTIF(BV660:DO660,1)&gt;0,BF660=0,BD660=0,BR660="bad"),"FAIL","PASS")</f>
        <v>FAIL</v>
      </c>
      <c r="AV660" s="26">
        <v>3</v>
      </c>
      <c r="AW660" s="26">
        <v>1</v>
      </c>
      <c r="AX660" s="26">
        <v>3</v>
      </c>
      <c r="AY660" s="26">
        <v>1</v>
      </c>
      <c r="AZ660" s="26">
        <v>3</v>
      </c>
      <c r="BA660" s="26">
        <v>1</v>
      </c>
      <c r="BB660" s="26">
        <v>3</v>
      </c>
      <c r="BC660" s="26">
        <v>1</v>
      </c>
      <c r="BD660" s="26">
        <f t="shared" ref="BD660:BD691" si="732">$J$36-BG660</f>
        <v>449.5</v>
      </c>
      <c r="BE660" s="26"/>
      <c r="BF660" s="26">
        <f t="shared" ref="BF660:BF691" si="733">$J$36+BG660</f>
        <v>450.5</v>
      </c>
      <c r="BG660" s="26">
        <f>$D$28</f>
        <v>0.5</v>
      </c>
      <c r="BI660" s="26">
        <f t="shared" ref="BI660:BI691" si="734">IF(AND($D$3=2,AV660=1),BH660+$BD660+TubeStart,IF(AND($D$3=2,AV660=2),BH660+$BE660+TubeStart,IF(AND($D$3=2,AV660=3),BH660+$BF660+TubeStart,IF(AND($D$3=1,AV660=1),BF660/2,IF(AND($D$3=1,AV660=2),BE660/2,IF(AND($D$3=1,AV660=3),BF660/2))))))+TubeGap/2</f>
        <v>455.64859999999999</v>
      </c>
      <c r="BJ660" s="26">
        <f t="shared" ref="BJ660:BJ691" si="735">IF($J$43&lt;$BJ$658,0,IF(AW660=1,BI660+$BD660+TubeGap/2,IF(AW660=2,BI660+$BE660+TubeGap/2,IF(AW660=3,BI660+$BF660+TubeGap/2))))</f>
        <v>905.27359999999999</v>
      </c>
      <c r="BK660" s="26">
        <f t="shared" ref="BK660:BK691" si="736">IF($J$43&lt;$BK$658,0,IF(AX660=1,BJ660+$BD660+TubeGap/2,IF(AX660=2,BJ660+$BE660+TubeGap/2,IF(AX660=3,BJ660+$BF660+TubeGap/2))))</f>
        <v>1355.8986</v>
      </c>
      <c r="BL660" s="26">
        <f>IF(OR(AND(AX660=1,$J$43=2),AND(AY660=1,$J$43=3)),$BD660,IF(OR(AND(AX660=2,$J$43=2),AND(AY660=2,$J$43=3)),$BE660,IF(OR(AND(AX660=3,$J$43=2),AND(AY660=3,$J$43=3)),$BF660)))+MAX(BI660:BK660)</f>
        <v>1805.3986</v>
      </c>
      <c r="BM660" s="26"/>
      <c r="BN660" s="26"/>
      <c r="BO660" s="26"/>
      <c r="BP660" s="26"/>
      <c r="BQ660" s="26"/>
      <c r="BR660" s="1" t="str">
        <f t="shared" si="707"/>
        <v>good</v>
      </c>
      <c r="BS660" s="26" t="str">
        <f t="shared" ref="BS660:BS671" si="737">IF(COUNTIF(BV660:DO660,1)&gt;0,"Int","good")</f>
        <v>Int</v>
      </c>
      <c r="BT660" s="26"/>
      <c r="BU660" s="26"/>
      <c r="BV660" s="26">
        <f t="shared" ref="BV660:CE669" si="738">IF(BV$3=0,0,IF(AND(ABS($BI660-BV$3)&gt;TubeVertTotTol,ABS($BJ660-BV$3)&gt;TubeVertTotTol,ABS($BK660-BV$3)&gt;TubeVertTotTol),0,1))</f>
        <v>0</v>
      </c>
      <c r="BW660" s="26">
        <f t="shared" si="738"/>
        <v>0</v>
      </c>
      <c r="BX660" s="26">
        <f t="shared" si="738"/>
        <v>0</v>
      </c>
      <c r="BY660" s="26">
        <f t="shared" si="738"/>
        <v>0</v>
      </c>
      <c r="BZ660" s="26">
        <f t="shared" si="738"/>
        <v>0</v>
      </c>
      <c r="CA660" s="26">
        <f t="shared" si="738"/>
        <v>0</v>
      </c>
      <c r="CB660" s="26">
        <f t="shared" si="738"/>
        <v>0</v>
      </c>
      <c r="CC660" s="26">
        <f t="shared" si="738"/>
        <v>0</v>
      </c>
      <c r="CD660" s="26">
        <f t="shared" si="738"/>
        <v>0</v>
      </c>
      <c r="CE660" s="26">
        <f t="shared" si="738"/>
        <v>0</v>
      </c>
      <c r="CF660" s="26">
        <f t="shared" ref="CF660:CO669" si="739">IF(CF$3=0,0,IF(AND(ABS($BI660-CF$3)&gt;TubeVertTotTol,ABS($BJ660-CF$3)&gt;TubeVertTotTol,ABS($BK660-CF$3)&gt;TubeVertTotTol),0,1))</f>
        <v>0</v>
      </c>
      <c r="CG660" s="26">
        <f t="shared" si="739"/>
        <v>1</v>
      </c>
      <c r="CH660" s="26">
        <f t="shared" si="739"/>
        <v>0</v>
      </c>
      <c r="CI660" s="26">
        <f t="shared" si="739"/>
        <v>0</v>
      </c>
      <c r="CJ660" s="26">
        <f t="shared" si="739"/>
        <v>0</v>
      </c>
      <c r="CK660" s="26">
        <f t="shared" si="739"/>
        <v>0</v>
      </c>
      <c r="CL660" s="26">
        <f t="shared" si="739"/>
        <v>0</v>
      </c>
      <c r="CM660" s="26">
        <f t="shared" si="739"/>
        <v>0</v>
      </c>
      <c r="CN660" s="26">
        <f t="shared" si="739"/>
        <v>0</v>
      </c>
      <c r="CO660" s="26">
        <f t="shared" si="739"/>
        <v>0</v>
      </c>
      <c r="CP660" s="26">
        <f t="shared" ref="CP660:CY669" si="740">IF(CP$3=0,0,IF(AND(ABS($BI660-CP$3)&gt;TubeVertTotTol,ABS($BJ660-CP$3)&gt;TubeVertTotTol,ABS($BK660-CP$3)&gt;TubeVertTotTol),0,1))</f>
        <v>0</v>
      </c>
      <c r="CQ660" s="26">
        <f t="shared" si="740"/>
        <v>0</v>
      </c>
      <c r="CR660" s="26">
        <f t="shared" si="740"/>
        <v>0</v>
      </c>
      <c r="CS660" s="26">
        <f t="shared" si="740"/>
        <v>0</v>
      </c>
      <c r="CT660" s="26">
        <f t="shared" si="740"/>
        <v>0</v>
      </c>
      <c r="CU660" s="26">
        <f t="shared" si="740"/>
        <v>0</v>
      </c>
      <c r="CV660" s="26">
        <f t="shared" si="740"/>
        <v>0</v>
      </c>
      <c r="CW660" s="26">
        <f t="shared" si="740"/>
        <v>0</v>
      </c>
      <c r="CX660" s="26">
        <f t="shared" si="740"/>
        <v>0</v>
      </c>
      <c r="CY660" s="26">
        <f t="shared" si="740"/>
        <v>0</v>
      </c>
      <c r="CZ660" s="26">
        <f t="shared" ref="CZ660:DI669" si="741">IF(CZ$3=0,0,IF(AND(ABS($BI660-CZ$3)&gt;TubeVertTotTol,ABS($BJ660-CZ$3)&gt;TubeVertTotTol,ABS($BK660-CZ$3)&gt;TubeVertTotTol),0,1))</f>
        <v>0</v>
      </c>
      <c r="DA660" s="26">
        <f t="shared" si="741"/>
        <v>0</v>
      </c>
      <c r="DB660" s="26">
        <f t="shared" si="741"/>
        <v>0</v>
      </c>
      <c r="DC660" s="26">
        <f t="shared" si="741"/>
        <v>0</v>
      </c>
      <c r="DD660" s="26">
        <f t="shared" si="741"/>
        <v>1</v>
      </c>
      <c r="DE660" s="26">
        <f t="shared" si="741"/>
        <v>0</v>
      </c>
      <c r="DF660" s="26">
        <f t="shared" si="741"/>
        <v>0</v>
      </c>
      <c r="DG660" s="26">
        <f t="shared" si="741"/>
        <v>0</v>
      </c>
      <c r="DH660" s="26">
        <f t="shared" si="741"/>
        <v>0</v>
      </c>
      <c r="DI660" s="26">
        <f t="shared" si="741"/>
        <v>0</v>
      </c>
      <c r="DJ660" s="26">
        <f t="shared" ref="DJ660:DO669" si="742">IF(DJ$3=0,0,IF(AND(ABS($BI660-DJ$3)&gt;TubeVertTotTol,ABS($BJ660-DJ$3)&gt;TubeVertTotTol,ABS($BK660-DJ$3)&gt;TubeVertTotTol),0,1))</f>
        <v>0</v>
      </c>
      <c r="DK660" s="26">
        <f t="shared" si="742"/>
        <v>0</v>
      </c>
      <c r="DL660" s="26">
        <f t="shared" si="742"/>
        <v>0</v>
      </c>
      <c r="DM660" s="26">
        <f t="shared" si="742"/>
        <v>0</v>
      </c>
      <c r="DN660" s="26">
        <f t="shared" si="742"/>
        <v>0</v>
      </c>
      <c r="DO660" s="26">
        <f t="shared" si="742"/>
        <v>0</v>
      </c>
      <c r="DP660" s="26"/>
      <c r="DQ660" s="26"/>
      <c r="DR660" s="26"/>
      <c r="DS660" s="25"/>
    </row>
    <row r="661" spans="45:123" x14ac:dyDescent="0.3">
      <c r="AS661" s="18">
        <v>2</v>
      </c>
      <c r="AT661" s="26" t="s">
        <v>123</v>
      </c>
      <c r="AU661" s="26" t="str">
        <f t="shared" si="731"/>
        <v>FAIL</v>
      </c>
      <c r="AV661" s="26">
        <v>3</v>
      </c>
      <c r="AW661" s="26">
        <v>1</v>
      </c>
      <c r="AX661" s="26">
        <v>3</v>
      </c>
      <c r="AY661" s="26">
        <v>1</v>
      </c>
      <c r="AZ661" s="26">
        <v>3</v>
      </c>
      <c r="BA661" s="26">
        <v>1</v>
      </c>
      <c r="BB661" s="26">
        <v>3</v>
      </c>
      <c r="BC661" s="26">
        <v>1</v>
      </c>
      <c r="BD661" s="26">
        <f t="shared" si="732"/>
        <v>449</v>
      </c>
      <c r="BE661" s="26"/>
      <c r="BF661" s="26">
        <f t="shared" si="733"/>
        <v>451</v>
      </c>
      <c r="BG661" s="26">
        <f t="shared" ref="BG661:BG692" si="743">BG660+$D$28</f>
        <v>1</v>
      </c>
      <c r="BI661" s="26">
        <f t="shared" si="734"/>
        <v>456.14859999999999</v>
      </c>
      <c r="BJ661" s="26">
        <f t="shared" si="735"/>
        <v>905.27359999999999</v>
      </c>
      <c r="BK661" s="26">
        <f t="shared" si="736"/>
        <v>1356.3986</v>
      </c>
      <c r="BL661" s="26">
        <f t="shared" ref="BL661:BL724" si="744">IF(OR(AND(AX661=1,$J$43=2),AND(AY661=1,$J$43=3)),$BD661,IF(OR(AND(AX661=2,$J$43=2),AND(AY661=2,$J$43=3)),$BE661,IF(OR(AND(AX661=3,$J$43=2),AND(AY661=3,$J$43=3)),$BF661)))+MAX(BI661:BK661)</f>
        <v>1805.3986</v>
      </c>
      <c r="BM661" s="26"/>
      <c r="BN661" s="26"/>
      <c r="BO661" s="26"/>
      <c r="BP661" s="26"/>
      <c r="BQ661" s="26"/>
      <c r="BR661" s="1" t="str">
        <f t="shared" si="707"/>
        <v>good</v>
      </c>
      <c r="BS661" s="26" t="str">
        <f t="shared" si="737"/>
        <v>Int</v>
      </c>
      <c r="BT661" s="26"/>
      <c r="BU661" s="26"/>
      <c r="BV661" s="26">
        <f t="shared" si="738"/>
        <v>0</v>
      </c>
      <c r="BW661" s="26">
        <f t="shared" si="738"/>
        <v>0</v>
      </c>
      <c r="BX661" s="26">
        <f t="shared" si="738"/>
        <v>0</v>
      </c>
      <c r="BY661" s="26">
        <f t="shared" si="738"/>
        <v>0</v>
      </c>
      <c r="BZ661" s="26">
        <f t="shared" si="738"/>
        <v>0</v>
      </c>
      <c r="CA661" s="26">
        <f t="shared" si="738"/>
        <v>0</v>
      </c>
      <c r="CB661" s="26">
        <f t="shared" si="738"/>
        <v>0</v>
      </c>
      <c r="CC661" s="26">
        <f t="shared" si="738"/>
        <v>0</v>
      </c>
      <c r="CD661" s="26">
        <f t="shared" si="738"/>
        <v>0</v>
      </c>
      <c r="CE661" s="26">
        <f t="shared" si="738"/>
        <v>0</v>
      </c>
      <c r="CF661" s="26">
        <f t="shared" si="739"/>
        <v>0</v>
      </c>
      <c r="CG661" s="26">
        <f t="shared" si="739"/>
        <v>1</v>
      </c>
      <c r="CH661" s="26">
        <f t="shared" si="739"/>
        <v>0</v>
      </c>
      <c r="CI661" s="26">
        <f t="shared" si="739"/>
        <v>0</v>
      </c>
      <c r="CJ661" s="26">
        <f t="shared" si="739"/>
        <v>0</v>
      </c>
      <c r="CK661" s="26">
        <f t="shared" si="739"/>
        <v>0</v>
      </c>
      <c r="CL661" s="26">
        <f t="shared" si="739"/>
        <v>0</v>
      </c>
      <c r="CM661" s="26">
        <f t="shared" si="739"/>
        <v>0</v>
      </c>
      <c r="CN661" s="26">
        <f t="shared" si="739"/>
        <v>0</v>
      </c>
      <c r="CO661" s="26">
        <f t="shared" si="739"/>
        <v>0</v>
      </c>
      <c r="CP661" s="26">
        <f t="shared" si="740"/>
        <v>0</v>
      </c>
      <c r="CQ661" s="26">
        <f t="shared" si="740"/>
        <v>0</v>
      </c>
      <c r="CR661" s="26">
        <f t="shared" si="740"/>
        <v>0</v>
      </c>
      <c r="CS661" s="26">
        <f t="shared" si="740"/>
        <v>0</v>
      </c>
      <c r="CT661" s="26">
        <f t="shared" si="740"/>
        <v>0</v>
      </c>
      <c r="CU661" s="26">
        <f t="shared" si="740"/>
        <v>0</v>
      </c>
      <c r="CV661" s="26">
        <f t="shared" si="740"/>
        <v>0</v>
      </c>
      <c r="CW661" s="26">
        <f t="shared" si="740"/>
        <v>0</v>
      </c>
      <c r="CX661" s="26">
        <f t="shared" si="740"/>
        <v>0</v>
      </c>
      <c r="CY661" s="26">
        <f t="shared" si="740"/>
        <v>0</v>
      </c>
      <c r="CZ661" s="26">
        <f t="shared" si="741"/>
        <v>0</v>
      </c>
      <c r="DA661" s="26">
        <f t="shared" si="741"/>
        <v>0</v>
      </c>
      <c r="DB661" s="26">
        <f t="shared" si="741"/>
        <v>0</v>
      </c>
      <c r="DC661" s="26">
        <f t="shared" si="741"/>
        <v>0</v>
      </c>
      <c r="DD661" s="26">
        <f t="shared" si="741"/>
        <v>1</v>
      </c>
      <c r="DE661" s="26">
        <f t="shared" si="741"/>
        <v>0</v>
      </c>
      <c r="DF661" s="26">
        <f t="shared" si="741"/>
        <v>0</v>
      </c>
      <c r="DG661" s="26">
        <f t="shared" si="741"/>
        <v>0</v>
      </c>
      <c r="DH661" s="26">
        <f t="shared" si="741"/>
        <v>0</v>
      </c>
      <c r="DI661" s="26">
        <f t="shared" si="741"/>
        <v>0</v>
      </c>
      <c r="DJ661" s="26">
        <f t="shared" si="742"/>
        <v>0</v>
      </c>
      <c r="DK661" s="26">
        <f t="shared" si="742"/>
        <v>0</v>
      </c>
      <c r="DL661" s="26">
        <f t="shared" si="742"/>
        <v>0</v>
      </c>
      <c r="DM661" s="26">
        <f t="shared" si="742"/>
        <v>0</v>
      </c>
      <c r="DN661" s="26">
        <f t="shared" si="742"/>
        <v>0</v>
      </c>
      <c r="DO661" s="26">
        <f t="shared" si="742"/>
        <v>0</v>
      </c>
      <c r="DP661" s="26"/>
      <c r="DQ661" s="26"/>
      <c r="DR661" s="26"/>
      <c r="DS661" s="25"/>
    </row>
    <row r="662" spans="45:123" x14ac:dyDescent="0.3">
      <c r="AS662" s="18">
        <v>3</v>
      </c>
      <c r="AT662" s="26" t="s">
        <v>123</v>
      </c>
      <c r="AU662" s="26" t="str">
        <f t="shared" si="731"/>
        <v>FAIL</v>
      </c>
      <c r="AV662" s="26">
        <v>3</v>
      </c>
      <c r="AW662" s="26">
        <v>1</v>
      </c>
      <c r="AX662" s="26">
        <v>3</v>
      </c>
      <c r="AY662" s="26">
        <v>1</v>
      </c>
      <c r="AZ662" s="26">
        <v>3</v>
      </c>
      <c r="BA662" s="26">
        <v>1</v>
      </c>
      <c r="BB662" s="26">
        <v>3</v>
      </c>
      <c r="BC662" s="26">
        <v>1</v>
      </c>
      <c r="BD662" s="26">
        <f t="shared" si="732"/>
        <v>448.5</v>
      </c>
      <c r="BE662" s="26"/>
      <c r="BF662" s="26">
        <f t="shared" si="733"/>
        <v>451.5</v>
      </c>
      <c r="BG662" s="26">
        <f t="shared" si="743"/>
        <v>1.5</v>
      </c>
      <c r="BI662" s="26">
        <f t="shared" si="734"/>
        <v>456.64859999999999</v>
      </c>
      <c r="BJ662" s="26">
        <f t="shared" si="735"/>
        <v>905.27359999999999</v>
      </c>
      <c r="BK662" s="26">
        <f t="shared" si="736"/>
        <v>1356.8986</v>
      </c>
      <c r="BL662" s="26">
        <f t="shared" si="744"/>
        <v>1805.3986</v>
      </c>
      <c r="BM662" s="26"/>
      <c r="BN662" s="26"/>
      <c r="BO662" s="26"/>
      <c r="BP662" s="26"/>
      <c r="BQ662" s="26"/>
      <c r="BR662" s="1" t="str">
        <f t="shared" si="707"/>
        <v>good</v>
      </c>
      <c r="BS662" s="26" t="str">
        <f t="shared" si="737"/>
        <v>Int</v>
      </c>
      <c r="BT662" s="26"/>
      <c r="BU662" s="26"/>
      <c r="BV662" s="26">
        <f t="shared" si="738"/>
        <v>0</v>
      </c>
      <c r="BW662" s="26">
        <f t="shared" si="738"/>
        <v>0</v>
      </c>
      <c r="BX662" s="26">
        <f t="shared" si="738"/>
        <v>0</v>
      </c>
      <c r="BY662" s="26">
        <f t="shared" si="738"/>
        <v>0</v>
      </c>
      <c r="BZ662" s="26">
        <f t="shared" si="738"/>
        <v>0</v>
      </c>
      <c r="CA662" s="26">
        <f t="shared" si="738"/>
        <v>0</v>
      </c>
      <c r="CB662" s="26">
        <f t="shared" si="738"/>
        <v>0</v>
      </c>
      <c r="CC662" s="26">
        <f t="shared" si="738"/>
        <v>0</v>
      </c>
      <c r="CD662" s="26">
        <f t="shared" si="738"/>
        <v>0</v>
      </c>
      <c r="CE662" s="26">
        <f t="shared" si="738"/>
        <v>0</v>
      </c>
      <c r="CF662" s="26">
        <f t="shared" si="739"/>
        <v>0</v>
      </c>
      <c r="CG662" s="26">
        <f t="shared" si="739"/>
        <v>0</v>
      </c>
      <c r="CH662" s="26">
        <f t="shared" si="739"/>
        <v>0</v>
      </c>
      <c r="CI662" s="26">
        <f t="shared" si="739"/>
        <v>0</v>
      </c>
      <c r="CJ662" s="26">
        <f t="shared" si="739"/>
        <v>0</v>
      </c>
      <c r="CK662" s="26">
        <f t="shared" si="739"/>
        <v>0</v>
      </c>
      <c r="CL662" s="26">
        <f t="shared" si="739"/>
        <v>0</v>
      </c>
      <c r="CM662" s="26">
        <f t="shared" si="739"/>
        <v>0</v>
      </c>
      <c r="CN662" s="26">
        <f t="shared" si="739"/>
        <v>0</v>
      </c>
      <c r="CO662" s="26">
        <f t="shared" si="739"/>
        <v>0</v>
      </c>
      <c r="CP662" s="26">
        <f t="shared" si="740"/>
        <v>0</v>
      </c>
      <c r="CQ662" s="26">
        <f t="shared" si="740"/>
        <v>0</v>
      </c>
      <c r="CR662" s="26">
        <f t="shared" si="740"/>
        <v>0</v>
      </c>
      <c r="CS662" s="26">
        <f t="shared" si="740"/>
        <v>0</v>
      </c>
      <c r="CT662" s="26">
        <f t="shared" si="740"/>
        <v>0</v>
      </c>
      <c r="CU662" s="26">
        <f t="shared" si="740"/>
        <v>0</v>
      </c>
      <c r="CV662" s="26">
        <f t="shared" si="740"/>
        <v>0</v>
      </c>
      <c r="CW662" s="26">
        <f t="shared" si="740"/>
        <v>0</v>
      </c>
      <c r="CX662" s="26">
        <f t="shared" si="740"/>
        <v>0</v>
      </c>
      <c r="CY662" s="26">
        <f t="shared" si="740"/>
        <v>0</v>
      </c>
      <c r="CZ662" s="26">
        <f t="shared" si="741"/>
        <v>0</v>
      </c>
      <c r="DA662" s="26">
        <f t="shared" si="741"/>
        <v>0</v>
      </c>
      <c r="DB662" s="26">
        <f t="shared" si="741"/>
        <v>0</v>
      </c>
      <c r="DC662" s="26">
        <f t="shared" si="741"/>
        <v>0</v>
      </c>
      <c r="DD662" s="26">
        <f t="shared" si="741"/>
        <v>1</v>
      </c>
      <c r="DE662" s="26">
        <f t="shared" si="741"/>
        <v>0</v>
      </c>
      <c r="DF662" s="26">
        <f t="shared" si="741"/>
        <v>0</v>
      </c>
      <c r="DG662" s="26">
        <f t="shared" si="741"/>
        <v>0</v>
      </c>
      <c r="DH662" s="26">
        <f t="shared" si="741"/>
        <v>0</v>
      </c>
      <c r="DI662" s="26">
        <f t="shared" si="741"/>
        <v>0</v>
      </c>
      <c r="DJ662" s="26">
        <f t="shared" si="742"/>
        <v>0</v>
      </c>
      <c r="DK662" s="26">
        <f t="shared" si="742"/>
        <v>0</v>
      </c>
      <c r="DL662" s="26">
        <f t="shared" si="742"/>
        <v>0</v>
      </c>
      <c r="DM662" s="26">
        <f t="shared" si="742"/>
        <v>0</v>
      </c>
      <c r="DN662" s="26">
        <f t="shared" si="742"/>
        <v>0</v>
      </c>
      <c r="DO662" s="26">
        <f t="shared" si="742"/>
        <v>0</v>
      </c>
      <c r="DP662" s="26"/>
      <c r="DQ662" s="26"/>
      <c r="DR662" s="26"/>
      <c r="DS662" s="25"/>
    </row>
    <row r="663" spans="45:123" x14ac:dyDescent="0.3">
      <c r="AS663" s="18">
        <v>4</v>
      </c>
      <c r="AT663" s="26" t="s">
        <v>123</v>
      </c>
      <c r="AU663" s="26" t="str">
        <f t="shared" si="731"/>
        <v>FAIL</v>
      </c>
      <c r="AV663" s="26">
        <v>3</v>
      </c>
      <c r="AW663" s="26">
        <v>1</v>
      </c>
      <c r="AX663" s="26">
        <v>3</v>
      </c>
      <c r="AY663" s="26">
        <v>1</v>
      </c>
      <c r="AZ663" s="26">
        <v>3</v>
      </c>
      <c r="BA663" s="26">
        <v>1</v>
      </c>
      <c r="BB663" s="26">
        <v>3</v>
      </c>
      <c r="BC663" s="26">
        <v>1</v>
      </c>
      <c r="BD663" s="26">
        <f t="shared" si="732"/>
        <v>448</v>
      </c>
      <c r="BE663" s="26"/>
      <c r="BF663" s="26">
        <f t="shared" si="733"/>
        <v>452</v>
      </c>
      <c r="BG663" s="26">
        <f t="shared" si="743"/>
        <v>2</v>
      </c>
      <c r="BI663" s="26">
        <f t="shared" si="734"/>
        <v>457.14859999999999</v>
      </c>
      <c r="BJ663" s="26">
        <f t="shared" si="735"/>
        <v>905.27359999999999</v>
      </c>
      <c r="BK663" s="26">
        <f t="shared" si="736"/>
        <v>1357.3986</v>
      </c>
      <c r="BL663" s="26">
        <f t="shared" si="744"/>
        <v>1805.3986</v>
      </c>
      <c r="BM663" s="26"/>
      <c r="BN663" s="26"/>
      <c r="BO663" s="26"/>
      <c r="BP663" s="26"/>
      <c r="BQ663" s="26"/>
      <c r="BR663" s="1" t="str">
        <f t="shared" si="707"/>
        <v>good</v>
      </c>
      <c r="BS663" s="26" t="str">
        <f t="shared" si="737"/>
        <v>Int</v>
      </c>
      <c r="BT663" s="26"/>
      <c r="BU663" s="26"/>
      <c r="BV663" s="26">
        <f t="shared" si="738"/>
        <v>0</v>
      </c>
      <c r="BW663" s="26">
        <f t="shared" si="738"/>
        <v>0</v>
      </c>
      <c r="BX663" s="26">
        <f t="shared" si="738"/>
        <v>0</v>
      </c>
      <c r="BY663" s="26">
        <f t="shared" si="738"/>
        <v>0</v>
      </c>
      <c r="BZ663" s="26">
        <f t="shared" si="738"/>
        <v>0</v>
      </c>
      <c r="CA663" s="26">
        <f t="shared" si="738"/>
        <v>0</v>
      </c>
      <c r="CB663" s="26">
        <f t="shared" si="738"/>
        <v>0</v>
      </c>
      <c r="CC663" s="26">
        <f t="shared" si="738"/>
        <v>0</v>
      </c>
      <c r="CD663" s="26">
        <f t="shared" si="738"/>
        <v>0</v>
      </c>
      <c r="CE663" s="26">
        <f t="shared" si="738"/>
        <v>0</v>
      </c>
      <c r="CF663" s="26">
        <f t="shared" si="739"/>
        <v>0</v>
      </c>
      <c r="CG663" s="26">
        <f t="shared" si="739"/>
        <v>0</v>
      </c>
      <c r="CH663" s="26">
        <f t="shared" si="739"/>
        <v>0</v>
      </c>
      <c r="CI663" s="26">
        <f t="shared" si="739"/>
        <v>0</v>
      </c>
      <c r="CJ663" s="26">
        <f t="shared" si="739"/>
        <v>0</v>
      </c>
      <c r="CK663" s="26">
        <f t="shared" si="739"/>
        <v>0</v>
      </c>
      <c r="CL663" s="26">
        <f t="shared" si="739"/>
        <v>0</v>
      </c>
      <c r="CM663" s="26">
        <f t="shared" si="739"/>
        <v>0</v>
      </c>
      <c r="CN663" s="26">
        <f t="shared" si="739"/>
        <v>0</v>
      </c>
      <c r="CO663" s="26">
        <f t="shared" si="739"/>
        <v>0</v>
      </c>
      <c r="CP663" s="26">
        <f t="shared" si="740"/>
        <v>0</v>
      </c>
      <c r="CQ663" s="26">
        <f t="shared" si="740"/>
        <v>0</v>
      </c>
      <c r="CR663" s="26">
        <f t="shared" si="740"/>
        <v>0</v>
      </c>
      <c r="CS663" s="26">
        <f t="shared" si="740"/>
        <v>0</v>
      </c>
      <c r="CT663" s="26">
        <f t="shared" si="740"/>
        <v>0</v>
      </c>
      <c r="CU663" s="26">
        <f t="shared" si="740"/>
        <v>0</v>
      </c>
      <c r="CV663" s="26">
        <f t="shared" si="740"/>
        <v>0</v>
      </c>
      <c r="CW663" s="26">
        <f t="shared" si="740"/>
        <v>0</v>
      </c>
      <c r="CX663" s="26">
        <f t="shared" si="740"/>
        <v>0</v>
      </c>
      <c r="CY663" s="26">
        <f t="shared" si="740"/>
        <v>0</v>
      </c>
      <c r="CZ663" s="26">
        <f t="shared" si="741"/>
        <v>0</v>
      </c>
      <c r="DA663" s="26">
        <f t="shared" si="741"/>
        <v>0</v>
      </c>
      <c r="DB663" s="26">
        <f t="shared" si="741"/>
        <v>0</v>
      </c>
      <c r="DC663" s="26">
        <f t="shared" si="741"/>
        <v>0</v>
      </c>
      <c r="DD663" s="26">
        <f t="shared" si="741"/>
        <v>1</v>
      </c>
      <c r="DE663" s="26">
        <f t="shared" si="741"/>
        <v>0</v>
      </c>
      <c r="DF663" s="26">
        <f t="shared" si="741"/>
        <v>0</v>
      </c>
      <c r="DG663" s="26">
        <f t="shared" si="741"/>
        <v>0</v>
      </c>
      <c r="DH663" s="26">
        <f t="shared" si="741"/>
        <v>0</v>
      </c>
      <c r="DI663" s="26">
        <f t="shared" si="741"/>
        <v>0</v>
      </c>
      <c r="DJ663" s="26">
        <f t="shared" si="742"/>
        <v>0</v>
      </c>
      <c r="DK663" s="26">
        <f t="shared" si="742"/>
        <v>0</v>
      </c>
      <c r="DL663" s="26">
        <f t="shared" si="742"/>
        <v>0</v>
      </c>
      <c r="DM663" s="26">
        <f t="shared" si="742"/>
        <v>0</v>
      </c>
      <c r="DN663" s="26">
        <f t="shared" si="742"/>
        <v>0</v>
      </c>
      <c r="DO663" s="26">
        <f t="shared" si="742"/>
        <v>0</v>
      </c>
      <c r="DP663" s="26"/>
      <c r="DQ663" s="26"/>
      <c r="DR663" s="26"/>
      <c r="DS663" s="25"/>
    </row>
    <row r="664" spans="45:123" x14ac:dyDescent="0.3">
      <c r="AS664" s="18">
        <v>5</v>
      </c>
      <c r="AT664" s="26" t="s">
        <v>123</v>
      </c>
      <c r="AU664" s="26" t="str">
        <f t="shared" si="731"/>
        <v>FAIL</v>
      </c>
      <c r="AV664" s="26">
        <v>3</v>
      </c>
      <c r="AW664" s="26">
        <v>1</v>
      </c>
      <c r="AX664" s="26">
        <v>3</v>
      </c>
      <c r="AY664" s="26">
        <v>1</v>
      </c>
      <c r="AZ664" s="26">
        <v>3</v>
      </c>
      <c r="BA664" s="26">
        <v>1</v>
      </c>
      <c r="BB664" s="26">
        <v>3</v>
      </c>
      <c r="BC664" s="26">
        <v>1</v>
      </c>
      <c r="BD664" s="26">
        <f t="shared" si="732"/>
        <v>447.5</v>
      </c>
      <c r="BE664" s="26"/>
      <c r="BF664" s="26">
        <f t="shared" si="733"/>
        <v>452.5</v>
      </c>
      <c r="BG664" s="26">
        <f t="shared" si="743"/>
        <v>2.5</v>
      </c>
      <c r="BI664" s="26">
        <f t="shared" si="734"/>
        <v>457.64859999999999</v>
      </c>
      <c r="BJ664" s="26">
        <f t="shared" si="735"/>
        <v>905.27359999999999</v>
      </c>
      <c r="BK664" s="26">
        <f t="shared" si="736"/>
        <v>1357.8986</v>
      </c>
      <c r="BL664" s="26">
        <f t="shared" si="744"/>
        <v>1805.3986</v>
      </c>
      <c r="BM664" s="26"/>
      <c r="BN664" s="26"/>
      <c r="BO664" s="26"/>
      <c r="BP664" s="26"/>
      <c r="BQ664" s="26"/>
      <c r="BR664" s="1" t="str">
        <f t="shared" si="707"/>
        <v>good</v>
      </c>
      <c r="BS664" s="26" t="str">
        <f t="shared" si="737"/>
        <v>Int</v>
      </c>
      <c r="BT664" s="26"/>
      <c r="BU664" s="26"/>
      <c r="BV664" s="26">
        <f t="shared" si="738"/>
        <v>0</v>
      </c>
      <c r="BW664" s="26">
        <f t="shared" si="738"/>
        <v>0</v>
      </c>
      <c r="BX664" s="26">
        <f t="shared" si="738"/>
        <v>0</v>
      </c>
      <c r="BY664" s="26">
        <f t="shared" si="738"/>
        <v>0</v>
      </c>
      <c r="BZ664" s="26">
        <f t="shared" si="738"/>
        <v>0</v>
      </c>
      <c r="CA664" s="26">
        <f t="shared" si="738"/>
        <v>0</v>
      </c>
      <c r="CB664" s="26">
        <f t="shared" si="738"/>
        <v>0</v>
      </c>
      <c r="CC664" s="26">
        <f t="shared" si="738"/>
        <v>0</v>
      </c>
      <c r="CD664" s="26">
        <f t="shared" si="738"/>
        <v>0</v>
      </c>
      <c r="CE664" s="26">
        <f t="shared" si="738"/>
        <v>0</v>
      </c>
      <c r="CF664" s="26">
        <f t="shared" si="739"/>
        <v>0</v>
      </c>
      <c r="CG664" s="26">
        <f t="shared" si="739"/>
        <v>0</v>
      </c>
      <c r="CH664" s="26">
        <f t="shared" si="739"/>
        <v>0</v>
      </c>
      <c r="CI664" s="26">
        <f t="shared" si="739"/>
        <v>0</v>
      </c>
      <c r="CJ664" s="26">
        <f t="shared" si="739"/>
        <v>0</v>
      </c>
      <c r="CK664" s="26">
        <f t="shared" si="739"/>
        <v>0</v>
      </c>
      <c r="CL664" s="26">
        <f t="shared" si="739"/>
        <v>0</v>
      </c>
      <c r="CM664" s="26">
        <f t="shared" si="739"/>
        <v>0</v>
      </c>
      <c r="CN664" s="26">
        <f t="shared" si="739"/>
        <v>0</v>
      </c>
      <c r="CO664" s="26">
        <f t="shared" si="739"/>
        <v>0</v>
      </c>
      <c r="CP664" s="26">
        <f t="shared" si="740"/>
        <v>0</v>
      </c>
      <c r="CQ664" s="26">
        <f t="shared" si="740"/>
        <v>0</v>
      </c>
      <c r="CR664" s="26">
        <f t="shared" si="740"/>
        <v>0</v>
      </c>
      <c r="CS664" s="26">
        <f t="shared" si="740"/>
        <v>0</v>
      </c>
      <c r="CT664" s="26">
        <f t="shared" si="740"/>
        <v>0</v>
      </c>
      <c r="CU664" s="26">
        <f t="shared" si="740"/>
        <v>0</v>
      </c>
      <c r="CV664" s="26">
        <f t="shared" si="740"/>
        <v>0</v>
      </c>
      <c r="CW664" s="26">
        <f t="shared" si="740"/>
        <v>0</v>
      </c>
      <c r="CX664" s="26">
        <f t="shared" si="740"/>
        <v>0</v>
      </c>
      <c r="CY664" s="26">
        <f t="shared" si="740"/>
        <v>0</v>
      </c>
      <c r="CZ664" s="26">
        <f t="shared" si="741"/>
        <v>0</v>
      </c>
      <c r="DA664" s="26">
        <f t="shared" si="741"/>
        <v>0</v>
      </c>
      <c r="DB664" s="26">
        <f t="shared" si="741"/>
        <v>0</v>
      </c>
      <c r="DC664" s="26">
        <f t="shared" si="741"/>
        <v>0</v>
      </c>
      <c r="DD664" s="26">
        <f t="shared" si="741"/>
        <v>1</v>
      </c>
      <c r="DE664" s="26">
        <f t="shared" si="741"/>
        <v>0</v>
      </c>
      <c r="DF664" s="26">
        <f t="shared" si="741"/>
        <v>0</v>
      </c>
      <c r="DG664" s="26">
        <f t="shared" si="741"/>
        <v>0</v>
      </c>
      <c r="DH664" s="26">
        <f t="shared" si="741"/>
        <v>0</v>
      </c>
      <c r="DI664" s="26">
        <f t="shared" si="741"/>
        <v>0</v>
      </c>
      <c r="DJ664" s="26">
        <f t="shared" si="742"/>
        <v>0</v>
      </c>
      <c r="DK664" s="26">
        <f t="shared" si="742"/>
        <v>0</v>
      </c>
      <c r="DL664" s="26">
        <f t="shared" si="742"/>
        <v>0</v>
      </c>
      <c r="DM664" s="26">
        <f t="shared" si="742"/>
        <v>0</v>
      </c>
      <c r="DN664" s="26">
        <f t="shared" si="742"/>
        <v>0</v>
      </c>
      <c r="DO664" s="26">
        <f t="shared" si="742"/>
        <v>0</v>
      </c>
      <c r="DP664" s="26"/>
      <c r="DQ664" s="26"/>
      <c r="DR664" s="26"/>
      <c r="DS664" s="25"/>
    </row>
    <row r="665" spans="45:123" x14ac:dyDescent="0.3">
      <c r="AS665" s="18">
        <v>6</v>
      </c>
      <c r="AT665" s="26" t="s">
        <v>123</v>
      </c>
      <c r="AU665" s="26" t="str">
        <f t="shared" si="731"/>
        <v>FAIL</v>
      </c>
      <c r="AV665" s="26">
        <v>3</v>
      </c>
      <c r="AW665" s="26">
        <v>1</v>
      </c>
      <c r="AX665" s="26">
        <v>3</v>
      </c>
      <c r="AY665" s="26">
        <v>1</v>
      </c>
      <c r="AZ665" s="26">
        <v>3</v>
      </c>
      <c r="BA665" s="26">
        <v>1</v>
      </c>
      <c r="BB665" s="26">
        <v>3</v>
      </c>
      <c r="BC665" s="26">
        <v>1</v>
      </c>
      <c r="BD665" s="26">
        <f t="shared" si="732"/>
        <v>447</v>
      </c>
      <c r="BE665" s="26"/>
      <c r="BF665" s="26">
        <f t="shared" si="733"/>
        <v>453</v>
      </c>
      <c r="BG665" s="26">
        <f t="shared" si="743"/>
        <v>3</v>
      </c>
      <c r="BI665" s="26">
        <f t="shared" si="734"/>
        <v>458.14859999999999</v>
      </c>
      <c r="BJ665" s="26">
        <f t="shared" si="735"/>
        <v>905.27359999999999</v>
      </c>
      <c r="BK665" s="26">
        <f t="shared" si="736"/>
        <v>1358.3986</v>
      </c>
      <c r="BL665" s="26">
        <f t="shared" si="744"/>
        <v>1805.3986</v>
      </c>
      <c r="BM665" s="26"/>
      <c r="BN665" s="26"/>
      <c r="BO665" s="26"/>
      <c r="BP665" s="26"/>
      <c r="BQ665" s="26"/>
      <c r="BR665" s="1" t="str">
        <f t="shared" si="707"/>
        <v>good</v>
      </c>
      <c r="BS665" s="26" t="str">
        <f t="shared" si="737"/>
        <v>Int</v>
      </c>
      <c r="BT665" s="26"/>
      <c r="BU665" s="26"/>
      <c r="BV665" s="26">
        <f t="shared" si="738"/>
        <v>0</v>
      </c>
      <c r="BW665" s="26">
        <f t="shared" si="738"/>
        <v>0</v>
      </c>
      <c r="BX665" s="26">
        <f t="shared" si="738"/>
        <v>0</v>
      </c>
      <c r="BY665" s="26">
        <f t="shared" si="738"/>
        <v>0</v>
      </c>
      <c r="BZ665" s="26">
        <f t="shared" si="738"/>
        <v>0</v>
      </c>
      <c r="CA665" s="26">
        <f t="shared" si="738"/>
        <v>0</v>
      </c>
      <c r="CB665" s="26">
        <f t="shared" si="738"/>
        <v>0</v>
      </c>
      <c r="CC665" s="26">
        <f t="shared" si="738"/>
        <v>0</v>
      </c>
      <c r="CD665" s="26">
        <f t="shared" si="738"/>
        <v>0</v>
      </c>
      <c r="CE665" s="26">
        <f t="shared" si="738"/>
        <v>0</v>
      </c>
      <c r="CF665" s="26">
        <f t="shared" si="739"/>
        <v>0</v>
      </c>
      <c r="CG665" s="26">
        <f t="shared" si="739"/>
        <v>0</v>
      </c>
      <c r="CH665" s="26">
        <f t="shared" si="739"/>
        <v>0</v>
      </c>
      <c r="CI665" s="26">
        <f t="shared" si="739"/>
        <v>0</v>
      </c>
      <c r="CJ665" s="26">
        <f t="shared" si="739"/>
        <v>0</v>
      </c>
      <c r="CK665" s="26">
        <f t="shared" si="739"/>
        <v>0</v>
      </c>
      <c r="CL665" s="26">
        <f t="shared" si="739"/>
        <v>0</v>
      </c>
      <c r="CM665" s="26">
        <f t="shared" si="739"/>
        <v>0</v>
      </c>
      <c r="CN665" s="26">
        <f t="shared" si="739"/>
        <v>0</v>
      </c>
      <c r="CO665" s="26">
        <f t="shared" si="739"/>
        <v>0</v>
      </c>
      <c r="CP665" s="26">
        <f t="shared" si="740"/>
        <v>0</v>
      </c>
      <c r="CQ665" s="26">
        <f t="shared" si="740"/>
        <v>0</v>
      </c>
      <c r="CR665" s="26">
        <f t="shared" si="740"/>
        <v>0</v>
      </c>
      <c r="CS665" s="26">
        <f t="shared" si="740"/>
        <v>0</v>
      </c>
      <c r="CT665" s="26">
        <f t="shared" si="740"/>
        <v>0</v>
      </c>
      <c r="CU665" s="26">
        <f t="shared" si="740"/>
        <v>0</v>
      </c>
      <c r="CV665" s="26">
        <f t="shared" si="740"/>
        <v>0</v>
      </c>
      <c r="CW665" s="26">
        <f t="shared" si="740"/>
        <v>0</v>
      </c>
      <c r="CX665" s="26">
        <f t="shared" si="740"/>
        <v>0</v>
      </c>
      <c r="CY665" s="26">
        <f t="shared" si="740"/>
        <v>0</v>
      </c>
      <c r="CZ665" s="26">
        <f t="shared" si="741"/>
        <v>0</v>
      </c>
      <c r="DA665" s="26">
        <f t="shared" si="741"/>
        <v>0</v>
      </c>
      <c r="DB665" s="26">
        <f t="shared" si="741"/>
        <v>0</v>
      </c>
      <c r="DC665" s="26">
        <f t="shared" si="741"/>
        <v>0</v>
      </c>
      <c r="DD665" s="26">
        <f t="shared" si="741"/>
        <v>1</v>
      </c>
      <c r="DE665" s="26">
        <f t="shared" si="741"/>
        <v>0</v>
      </c>
      <c r="DF665" s="26">
        <f t="shared" si="741"/>
        <v>0</v>
      </c>
      <c r="DG665" s="26">
        <f t="shared" si="741"/>
        <v>0</v>
      </c>
      <c r="DH665" s="26">
        <f t="shared" si="741"/>
        <v>0</v>
      </c>
      <c r="DI665" s="26">
        <f t="shared" si="741"/>
        <v>0</v>
      </c>
      <c r="DJ665" s="26">
        <f t="shared" si="742"/>
        <v>0</v>
      </c>
      <c r="DK665" s="26">
        <f t="shared" si="742"/>
        <v>0</v>
      </c>
      <c r="DL665" s="26">
        <f t="shared" si="742"/>
        <v>0</v>
      </c>
      <c r="DM665" s="26">
        <f t="shared" si="742"/>
        <v>0</v>
      </c>
      <c r="DN665" s="26">
        <f t="shared" si="742"/>
        <v>0</v>
      </c>
      <c r="DO665" s="26">
        <f t="shared" si="742"/>
        <v>0</v>
      </c>
      <c r="DP665" s="26"/>
      <c r="DQ665" s="26"/>
      <c r="DR665" s="26"/>
      <c r="DS665" s="25"/>
    </row>
    <row r="666" spans="45:123" x14ac:dyDescent="0.3">
      <c r="AS666" s="18">
        <v>7</v>
      </c>
      <c r="AT666" s="26" t="s">
        <v>123</v>
      </c>
      <c r="AU666" s="26" t="str">
        <f t="shared" si="731"/>
        <v>FAIL</v>
      </c>
      <c r="AV666" s="26">
        <v>3</v>
      </c>
      <c r="AW666" s="26">
        <v>1</v>
      </c>
      <c r="AX666" s="26">
        <v>3</v>
      </c>
      <c r="AY666" s="26">
        <v>1</v>
      </c>
      <c r="AZ666" s="26">
        <v>3</v>
      </c>
      <c r="BA666" s="26">
        <v>1</v>
      </c>
      <c r="BB666" s="26">
        <v>3</v>
      </c>
      <c r="BC666" s="26">
        <v>1</v>
      </c>
      <c r="BD666" s="26">
        <f t="shared" si="732"/>
        <v>446.5</v>
      </c>
      <c r="BE666" s="26"/>
      <c r="BF666" s="26">
        <f t="shared" si="733"/>
        <v>453.5</v>
      </c>
      <c r="BG666" s="26">
        <f t="shared" si="743"/>
        <v>3.5</v>
      </c>
      <c r="BI666" s="26">
        <f t="shared" si="734"/>
        <v>458.64859999999999</v>
      </c>
      <c r="BJ666" s="26">
        <f t="shared" si="735"/>
        <v>905.27359999999999</v>
      </c>
      <c r="BK666" s="26">
        <f t="shared" si="736"/>
        <v>1358.8986</v>
      </c>
      <c r="BL666" s="26">
        <f t="shared" si="744"/>
        <v>1805.3986</v>
      </c>
      <c r="BM666" s="26"/>
      <c r="BN666" s="26"/>
      <c r="BO666" s="26"/>
      <c r="BP666" s="26"/>
      <c r="BQ666" s="26"/>
      <c r="BR666" s="1" t="str">
        <f t="shared" si="707"/>
        <v>good</v>
      </c>
      <c r="BS666" s="26" t="str">
        <f t="shared" si="737"/>
        <v>Int</v>
      </c>
      <c r="BT666" s="26"/>
      <c r="BU666" s="26"/>
      <c r="BV666" s="26">
        <f t="shared" si="738"/>
        <v>0</v>
      </c>
      <c r="BW666" s="26">
        <f t="shared" si="738"/>
        <v>0</v>
      </c>
      <c r="BX666" s="26">
        <f t="shared" si="738"/>
        <v>0</v>
      </c>
      <c r="BY666" s="26">
        <f t="shared" si="738"/>
        <v>0</v>
      </c>
      <c r="BZ666" s="26">
        <f t="shared" si="738"/>
        <v>0</v>
      </c>
      <c r="CA666" s="26">
        <f t="shared" si="738"/>
        <v>0</v>
      </c>
      <c r="CB666" s="26">
        <f t="shared" si="738"/>
        <v>0</v>
      </c>
      <c r="CC666" s="26">
        <f t="shared" si="738"/>
        <v>0</v>
      </c>
      <c r="CD666" s="26">
        <f t="shared" si="738"/>
        <v>0</v>
      </c>
      <c r="CE666" s="26">
        <f t="shared" si="738"/>
        <v>0</v>
      </c>
      <c r="CF666" s="26">
        <f t="shared" si="739"/>
        <v>0</v>
      </c>
      <c r="CG666" s="26">
        <f t="shared" si="739"/>
        <v>0</v>
      </c>
      <c r="CH666" s="26">
        <f t="shared" si="739"/>
        <v>0</v>
      </c>
      <c r="CI666" s="26">
        <f t="shared" si="739"/>
        <v>0</v>
      </c>
      <c r="CJ666" s="26">
        <f t="shared" si="739"/>
        <v>0</v>
      </c>
      <c r="CK666" s="26">
        <f t="shared" si="739"/>
        <v>0</v>
      </c>
      <c r="CL666" s="26">
        <f t="shared" si="739"/>
        <v>0</v>
      </c>
      <c r="CM666" s="26">
        <f t="shared" si="739"/>
        <v>0</v>
      </c>
      <c r="CN666" s="26">
        <f t="shared" si="739"/>
        <v>0</v>
      </c>
      <c r="CO666" s="26">
        <f t="shared" si="739"/>
        <v>0</v>
      </c>
      <c r="CP666" s="26">
        <f t="shared" si="740"/>
        <v>0</v>
      </c>
      <c r="CQ666" s="26">
        <f t="shared" si="740"/>
        <v>0</v>
      </c>
      <c r="CR666" s="26">
        <f t="shared" si="740"/>
        <v>0</v>
      </c>
      <c r="CS666" s="26">
        <f t="shared" si="740"/>
        <v>0</v>
      </c>
      <c r="CT666" s="26">
        <f t="shared" si="740"/>
        <v>0</v>
      </c>
      <c r="CU666" s="26">
        <f t="shared" si="740"/>
        <v>0</v>
      </c>
      <c r="CV666" s="26">
        <f t="shared" si="740"/>
        <v>0</v>
      </c>
      <c r="CW666" s="26">
        <f t="shared" si="740"/>
        <v>0</v>
      </c>
      <c r="CX666" s="26">
        <f t="shared" si="740"/>
        <v>0</v>
      </c>
      <c r="CY666" s="26">
        <f t="shared" si="740"/>
        <v>0</v>
      </c>
      <c r="CZ666" s="26">
        <f t="shared" si="741"/>
        <v>0</v>
      </c>
      <c r="DA666" s="26">
        <f t="shared" si="741"/>
        <v>0</v>
      </c>
      <c r="DB666" s="26">
        <f t="shared" si="741"/>
        <v>0</v>
      </c>
      <c r="DC666" s="26">
        <f t="shared" si="741"/>
        <v>0</v>
      </c>
      <c r="DD666" s="26">
        <f t="shared" si="741"/>
        <v>1</v>
      </c>
      <c r="DE666" s="26">
        <f t="shared" si="741"/>
        <v>0</v>
      </c>
      <c r="DF666" s="26">
        <f t="shared" si="741"/>
        <v>0</v>
      </c>
      <c r="DG666" s="26">
        <f t="shared" si="741"/>
        <v>0</v>
      </c>
      <c r="DH666" s="26">
        <f t="shared" si="741"/>
        <v>0</v>
      </c>
      <c r="DI666" s="26">
        <f t="shared" si="741"/>
        <v>0</v>
      </c>
      <c r="DJ666" s="26">
        <f t="shared" si="742"/>
        <v>0</v>
      </c>
      <c r="DK666" s="26">
        <f t="shared" si="742"/>
        <v>0</v>
      </c>
      <c r="DL666" s="26">
        <f t="shared" si="742"/>
        <v>0</v>
      </c>
      <c r="DM666" s="26">
        <f t="shared" si="742"/>
        <v>0</v>
      </c>
      <c r="DN666" s="26">
        <f t="shared" si="742"/>
        <v>0</v>
      </c>
      <c r="DO666" s="26">
        <f t="shared" si="742"/>
        <v>0</v>
      </c>
      <c r="DP666" s="26"/>
      <c r="DQ666" s="26"/>
      <c r="DR666" s="26"/>
      <c r="DS666" s="25"/>
    </row>
    <row r="667" spans="45:123" x14ac:dyDescent="0.3">
      <c r="AS667" s="18">
        <v>8</v>
      </c>
      <c r="AT667" s="26" t="s">
        <v>123</v>
      </c>
      <c r="AU667" s="26" t="str">
        <f t="shared" si="731"/>
        <v>FAIL</v>
      </c>
      <c r="AV667" s="26">
        <v>3</v>
      </c>
      <c r="AW667" s="26">
        <v>1</v>
      </c>
      <c r="AX667" s="26">
        <v>3</v>
      </c>
      <c r="AY667" s="26">
        <v>1</v>
      </c>
      <c r="AZ667" s="26">
        <v>3</v>
      </c>
      <c r="BA667" s="26">
        <v>1</v>
      </c>
      <c r="BB667" s="26">
        <v>3</v>
      </c>
      <c r="BC667" s="26">
        <v>1</v>
      </c>
      <c r="BD667" s="26">
        <f t="shared" si="732"/>
        <v>446</v>
      </c>
      <c r="BE667" s="26"/>
      <c r="BF667" s="26">
        <f t="shared" si="733"/>
        <v>454</v>
      </c>
      <c r="BG667" s="26">
        <f t="shared" si="743"/>
        <v>4</v>
      </c>
      <c r="BI667" s="26">
        <f t="shared" si="734"/>
        <v>459.14859999999999</v>
      </c>
      <c r="BJ667" s="26">
        <f t="shared" si="735"/>
        <v>905.27359999999999</v>
      </c>
      <c r="BK667" s="26">
        <f t="shared" si="736"/>
        <v>1359.3986</v>
      </c>
      <c r="BL667" s="26">
        <f t="shared" si="744"/>
        <v>1805.3986</v>
      </c>
      <c r="BM667" s="26"/>
      <c r="BN667" s="26"/>
      <c r="BO667" s="26"/>
      <c r="BP667" s="26"/>
      <c r="BQ667" s="26"/>
      <c r="BR667" s="1" t="str">
        <f t="shared" si="707"/>
        <v>good</v>
      </c>
      <c r="BS667" s="26" t="str">
        <f t="shared" si="737"/>
        <v>Int</v>
      </c>
      <c r="BT667" s="26"/>
      <c r="BU667" s="26"/>
      <c r="BV667" s="26">
        <f t="shared" si="738"/>
        <v>0</v>
      </c>
      <c r="BW667" s="26">
        <f t="shared" si="738"/>
        <v>0</v>
      </c>
      <c r="BX667" s="26">
        <f t="shared" si="738"/>
        <v>0</v>
      </c>
      <c r="BY667" s="26">
        <f t="shared" si="738"/>
        <v>0</v>
      </c>
      <c r="BZ667" s="26">
        <f t="shared" si="738"/>
        <v>0</v>
      </c>
      <c r="CA667" s="26">
        <f t="shared" si="738"/>
        <v>0</v>
      </c>
      <c r="CB667" s="26">
        <f t="shared" si="738"/>
        <v>0</v>
      </c>
      <c r="CC667" s="26">
        <f t="shared" si="738"/>
        <v>0</v>
      </c>
      <c r="CD667" s="26">
        <f t="shared" si="738"/>
        <v>0</v>
      </c>
      <c r="CE667" s="26">
        <f t="shared" si="738"/>
        <v>0</v>
      </c>
      <c r="CF667" s="26">
        <f t="shared" si="739"/>
        <v>0</v>
      </c>
      <c r="CG667" s="26">
        <f t="shared" si="739"/>
        <v>0</v>
      </c>
      <c r="CH667" s="26">
        <f t="shared" si="739"/>
        <v>0</v>
      </c>
      <c r="CI667" s="26">
        <f t="shared" si="739"/>
        <v>0</v>
      </c>
      <c r="CJ667" s="26">
        <f t="shared" si="739"/>
        <v>0</v>
      </c>
      <c r="CK667" s="26">
        <f t="shared" si="739"/>
        <v>0</v>
      </c>
      <c r="CL667" s="26">
        <f t="shared" si="739"/>
        <v>0</v>
      </c>
      <c r="CM667" s="26">
        <f t="shared" si="739"/>
        <v>0</v>
      </c>
      <c r="CN667" s="26">
        <f t="shared" si="739"/>
        <v>0</v>
      </c>
      <c r="CO667" s="26">
        <f t="shared" si="739"/>
        <v>0</v>
      </c>
      <c r="CP667" s="26">
        <f t="shared" si="740"/>
        <v>0</v>
      </c>
      <c r="CQ667" s="26">
        <f t="shared" si="740"/>
        <v>0</v>
      </c>
      <c r="CR667" s="26">
        <f t="shared" si="740"/>
        <v>0</v>
      </c>
      <c r="CS667" s="26">
        <f t="shared" si="740"/>
        <v>0</v>
      </c>
      <c r="CT667" s="26">
        <f t="shared" si="740"/>
        <v>0</v>
      </c>
      <c r="CU667" s="26">
        <f t="shared" si="740"/>
        <v>0</v>
      </c>
      <c r="CV667" s="26">
        <f t="shared" si="740"/>
        <v>0</v>
      </c>
      <c r="CW667" s="26">
        <f t="shared" si="740"/>
        <v>0</v>
      </c>
      <c r="CX667" s="26">
        <f t="shared" si="740"/>
        <v>0</v>
      </c>
      <c r="CY667" s="26">
        <f t="shared" si="740"/>
        <v>0</v>
      </c>
      <c r="CZ667" s="26">
        <f t="shared" si="741"/>
        <v>0</v>
      </c>
      <c r="DA667" s="26">
        <f t="shared" si="741"/>
        <v>0</v>
      </c>
      <c r="DB667" s="26">
        <f t="shared" si="741"/>
        <v>0</v>
      </c>
      <c r="DC667" s="26">
        <f t="shared" si="741"/>
        <v>0</v>
      </c>
      <c r="DD667" s="26">
        <f t="shared" si="741"/>
        <v>1</v>
      </c>
      <c r="DE667" s="26">
        <f t="shared" si="741"/>
        <v>0</v>
      </c>
      <c r="DF667" s="26">
        <f t="shared" si="741"/>
        <v>0</v>
      </c>
      <c r="DG667" s="26">
        <f t="shared" si="741"/>
        <v>0</v>
      </c>
      <c r="DH667" s="26">
        <f t="shared" si="741"/>
        <v>0</v>
      </c>
      <c r="DI667" s="26">
        <f t="shared" si="741"/>
        <v>0</v>
      </c>
      <c r="DJ667" s="26">
        <f t="shared" si="742"/>
        <v>0</v>
      </c>
      <c r="DK667" s="26">
        <f t="shared" si="742"/>
        <v>0</v>
      </c>
      <c r="DL667" s="26">
        <f t="shared" si="742"/>
        <v>0</v>
      </c>
      <c r="DM667" s="26">
        <f t="shared" si="742"/>
        <v>0</v>
      </c>
      <c r="DN667" s="26">
        <f t="shared" si="742"/>
        <v>0</v>
      </c>
      <c r="DO667" s="26">
        <f t="shared" si="742"/>
        <v>0</v>
      </c>
      <c r="DP667" s="26"/>
      <c r="DQ667" s="26"/>
      <c r="DR667" s="26"/>
      <c r="DS667" s="25"/>
    </row>
    <row r="668" spans="45:123" x14ac:dyDescent="0.3">
      <c r="AS668" s="18">
        <v>9</v>
      </c>
      <c r="AT668" s="26" t="s">
        <v>123</v>
      </c>
      <c r="AU668" s="26" t="str">
        <f t="shared" si="731"/>
        <v>FAIL</v>
      </c>
      <c r="AV668" s="26">
        <v>3</v>
      </c>
      <c r="AW668" s="26">
        <v>1</v>
      </c>
      <c r="AX668" s="26">
        <v>3</v>
      </c>
      <c r="AY668" s="26">
        <v>1</v>
      </c>
      <c r="AZ668" s="26">
        <v>3</v>
      </c>
      <c r="BA668" s="26">
        <v>1</v>
      </c>
      <c r="BB668" s="26">
        <v>3</v>
      </c>
      <c r="BC668" s="26">
        <v>1</v>
      </c>
      <c r="BD668" s="26">
        <f t="shared" si="732"/>
        <v>445.5</v>
      </c>
      <c r="BE668" s="26"/>
      <c r="BF668" s="26">
        <f t="shared" si="733"/>
        <v>454.5</v>
      </c>
      <c r="BG668" s="26">
        <f t="shared" si="743"/>
        <v>4.5</v>
      </c>
      <c r="BI668" s="26">
        <f t="shared" si="734"/>
        <v>459.64859999999999</v>
      </c>
      <c r="BJ668" s="26">
        <f t="shared" si="735"/>
        <v>905.27359999999999</v>
      </c>
      <c r="BK668" s="26">
        <f t="shared" si="736"/>
        <v>1359.8986</v>
      </c>
      <c r="BL668" s="26">
        <f t="shared" si="744"/>
        <v>1805.3986</v>
      </c>
      <c r="BM668" s="26"/>
      <c r="BN668" s="26"/>
      <c r="BO668" s="26"/>
      <c r="BP668" s="26"/>
      <c r="BQ668" s="26"/>
      <c r="BR668" s="1" t="str">
        <f t="shared" si="707"/>
        <v>good</v>
      </c>
      <c r="BS668" s="26" t="str">
        <f t="shared" si="737"/>
        <v>Int</v>
      </c>
      <c r="BT668" s="26"/>
      <c r="BU668" s="26"/>
      <c r="BV668" s="26">
        <f t="shared" si="738"/>
        <v>0</v>
      </c>
      <c r="BW668" s="26">
        <f t="shared" si="738"/>
        <v>0</v>
      </c>
      <c r="BX668" s="26">
        <f t="shared" si="738"/>
        <v>0</v>
      </c>
      <c r="BY668" s="26">
        <f t="shared" si="738"/>
        <v>0</v>
      </c>
      <c r="BZ668" s="26">
        <f t="shared" si="738"/>
        <v>0</v>
      </c>
      <c r="CA668" s="26">
        <f t="shared" si="738"/>
        <v>0</v>
      </c>
      <c r="CB668" s="26">
        <f t="shared" si="738"/>
        <v>0</v>
      </c>
      <c r="CC668" s="26">
        <f t="shared" si="738"/>
        <v>0</v>
      </c>
      <c r="CD668" s="26">
        <f t="shared" si="738"/>
        <v>0</v>
      </c>
      <c r="CE668" s="26">
        <f t="shared" si="738"/>
        <v>0</v>
      </c>
      <c r="CF668" s="26">
        <f t="shared" si="739"/>
        <v>0</v>
      </c>
      <c r="CG668" s="26">
        <f t="shared" si="739"/>
        <v>0</v>
      </c>
      <c r="CH668" s="26">
        <f t="shared" si="739"/>
        <v>0</v>
      </c>
      <c r="CI668" s="26">
        <f t="shared" si="739"/>
        <v>0</v>
      </c>
      <c r="CJ668" s="26">
        <f t="shared" si="739"/>
        <v>0</v>
      </c>
      <c r="CK668" s="26">
        <f t="shared" si="739"/>
        <v>0</v>
      </c>
      <c r="CL668" s="26">
        <f t="shared" si="739"/>
        <v>0</v>
      </c>
      <c r="CM668" s="26">
        <f t="shared" si="739"/>
        <v>0</v>
      </c>
      <c r="CN668" s="26">
        <f t="shared" si="739"/>
        <v>0</v>
      </c>
      <c r="CO668" s="26">
        <f t="shared" si="739"/>
        <v>0</v>
      </c>
      <c r="CP668" s="26">
        <f t="shared" si="740"/>
        <v>0</v>
      </c>
      <c r="CQ668" s="26">
        <f t="shared" si="740"/>
        <v>0</v>
      </c>
      <c r="CR668" s="26">
        <f t="shared" si="740"/>
        <v>0</v>
      </c>
      <c r="CS668" s="26">
        <f t="shared" si="740"/>
        <v>0</v>
      </c>
      <c r="CT668" s="26">
        <f t="shared" si="740"/>
        <v>0</v>
      </c>
      <c r="CU668" s="26">
        <f t="shared" si="740"/>
        <v>0</v>
      </c>
      <c r="CV668" s="26">
        <f t="shared" si="740"/>
        <v>0</v>
      </c>
      <c r="CW668" s="26">
        <f t="shared" si="740"/>
        <v>0</v>
      </c>
      <c r="CX668" s="26">
        <f t="shared" si="740"/>
        <v>0</v>
      </c>
      <c r="CY668" s="26">
        <f t="shared" si="740"/>
        <v>0</v>
      </c>
      <c r="CZ668" s="26">
        <f t="shared" si="741"/>
        <v>0</v>
      </c>
      <c r="DA668" s="26">
        <f t="shared" si="741"/>
        <v>0</v>
      </c>
      <c r="DB668" s="26">
        <f t="shared" si="741"/>
        <v>0</v>
      </c>
      <c r="DC668" s="26">
        <f t="shared" si="741"/>
        <v>0</v>
      </c>
      <c r="DD668" s="26">
        <f t="shared" si="741"/>
        <v>1</v>
      </c>
      <c r="DE668" s="26">
        <f t="shared" si="741"/>
        <v>0</v>
      </c>
      <c r="DF668" s="26">
        <f t="shared" si="741"/>
        <v>0</v>
      </c>
      <c r="DG668" s="26">
        <f t="shared" si="741"/>
        <v>0</v>
      </c>
      <c r="DH668" s="26">
        <f t="shared" si="741"/>
        <v>0</v>
      </c>
      <c r="DI668" s="26">
        <f t="shared" si="741"/>
        <v>0</v>
      </c>
      <c r="DJ668" s="26">
        <f t="shared" si="742"/>
        <v>0</v>
      </c>
      <c r="DK668" s="26">
        <f t="shared" si="742"/>
        <v>0</v>
      </c>
      <c r="DL668" s="26">
        <f t="shared" si="742"/>
        <v>0</v>
      </c>
      <c r="DM668" s="26">
        <f t="shared" si="742"/>
        <v>0</v>
      </c>
      <c r="DN668" s="26">
        <f t="shared" si="742"/>
        <v>0</v>
      </c>
      <c r="DO668" s="26">
        <f t="shared" si="742"/>
        <v>0</v>
      </c>
      <c r="DP668" s="26"/>
      <c r="DQ668" s="26"/>
      <c r="DR668" s="26"/>
      <c r="DS668" s="25"/>
    </row>
    <row r="669" spans="45:123" x14ac:dyDescent="0.3">
      <c r="AS669" s="18">
        <v>10</v>
      </c>
      <c r="AT669" s="26" t="s">
        <v>123</v>
      </c>
      <c r="AU669" s="26" t="str">
        <f t="shared" si="731"/>
        <v>FAIL</v>
      </c>
      <c r="AV669" s="26">
        <v>3</v>
      </c>
      <c r="AW669" s="26">
        <v>1</v>
      </c>
      <c r="AX669" s="26">
        <v>3</v>
      </c>
      <c r="AY669" s="26">
        <v>1</v>
      </c>
      <c r="AZ669" s="26">
        <v>3</v>
      </c>
      <c r="BA669" s="26">
        <v>1</v>
      </c>
      <c r="BB669" s="26">
        <v>3</v>
      </c>
      <c r="BC669" s="26">
        <v>1</v>
      </c>
      <c r="BD669" s="26">
        <f t="shared" si="732"/>
        <v>445</v>
      </c>
      <c r="BE669" s="26"/>
      <c r="BF669" s="26">
        <f t="shared" si="733"/>
        <v>455</v>
      </c>
      <c r="BG669" s="26">
        <f t="shared" si="743"/>
        <v>5</v>
      </c>
      <c r="BI669" s="26">
        <f t="shared" si="734"/>
        <v>460.14859999999999</v>
      </c>
      <c r="BJ669" s="26">
        <f t="shared" si="735"/>
        <v>905.27359999999999</v>
      </c>
      <c r="BK669" s="26">
        <f t="shared" si="736"/>
        <v>1360.3986</v>
      </c>
      <c r="BL669" s="26">
        <f t="shared" si="744"/>
        <v>1805.3986</v>
      </c>
      <c r="BM669" s="26"/>
      <c r="BN669" s="26"/>
      <c r="BO669" s="26"/>
      <c r="BP669" s="26"/>
      <c r="BQ669" s="26"/>
      <c r="BR669" s="1" t="str">
        <f t="shared" si="707"/>
        <v>good</v>
      </c>
      <c r="BS669" s="26" t="str">
        <f t="shared" si="737"/>
        <v>Int</v>
      </c>
      <c r="BT669" s="26"/>
      <c r="BU669" s="26"/>
      <c r="BV669" s="26">
        <f t="shared" si="738"/>
        <v>0</v>
      </c>
      <c r="BW669" s="26">
        <f t="shared" si="738"/>
        <v>0</v>
      </c>
      <c r="BX669" s="26">
        <f t="shared" si="738"/>
        <v>0</v>
      </c>
      <c r="BY669" s="26">
        <f t="shared" si="738"/>
        <v>0</v>
      </c>
      <c r="BZ669" s="26">
        <f t="shared" si="738"/>
        <v>0</v>
      </c>
      <c r="CA669" s="26">
        <f t="shared" si="738"/>
        <v>0</v>
      </c>
      <c r="CB669" s="26">
        <f t="shared" si="738"/>
        <v>0</v>
      </c>
      <c r="CC669" s="26">
        <f t="shared" si="738"/>
        <v>0</v>
      </c>
      <c r="CD669" s="26">
        <f t="shared" si="738"/>
        <v>0</v>
      </c>
      <c r="CE669" s="26">
        <f t="shared" si="738"/>
        <v>0</v>
      </c>
      <c r="CF669" s="26">
        <f t="shared" si="739"/>
        <v>0</v>
      </c>
      <c r="CG669" s="26">
        <f t="shared" si="739"/>
        <v>0</v>
      </c>
      <c r="CH669" s="26">
        <f t="shared" si="739"/>
        <v>0</v>
      </c>
      <c r="CI669" s="26">
        <f t="shared" si="739"/>
        <v>0</v>
      </c>
      <c r="CJ669" s="26">
        <f t="shared" si="739"/>
        <v>0</v>
      </c>
      <c r="CK669" s="26">
        <f t="shared" si="739"/>
        <v>0</v>
      </c>
      <c r="CL669" s="26">
        <f t="shared" si="739"/>
        <v>0</v>
      </c>
      <c r="CM669" s="26">
        <f t="shared" si="739"/>
        <v>0</v>
      </c>
      <c r="CN669" s="26">
        <f t="shared" si="739"/>
        <v>0</v>
      </c>
      <c r="CO669" s="26">
        <f t="shared" si="739"/>
        <v>0</v>
      </c>
      <c r="CP669" s="26">
        <f t="shared" si="740"/>
        <v>0</v>
      </c>
      <c r="CQ669" s="26">
        <f t="shared" si="740"/>
        <v>0</v>
      </c>
      <c r="CR669" s="26">
        <f t="shared" si="740"/>
        <v>0</v>
      </c>
      <c r="CS669" s="26">
        <f t="shared" si="740"/>
        <v>0</v>
      </c>
      <c r="CT669" s="26">
        <f t="shared" si="740"/>
        <v>0</v>
      </c>
      <c r="CU669" s="26">
        <f t="shared" si="740"/>
        <v>0</v>
      </c>
      <c r="CV669" s="26">
        <f t="shared" si="740"/>
        <v>0</v>
      </c>
      <c r="CW669" s="26">
        <f t="shared" si="740"/>
        <v>0</v>
      </c>
      <c r="CX669" s="26">
        <f t="shared" si="740"/>
        <v>0</v>
      </c>
      <c r="CY669" s="26">
        <f t="shared" si="740"/>
        <v>0</v>
      </c>
      <c r="CZ669" s="26">
        <f t="shared" si="741"/>
        <v>0</v>
      </c>
      <c r="DA669" s="26">
        <f t="shared" si="741"/>
        <v>0</v>
      </c>
      <c r="DB669" s="26">
        <f t="shared" si="741"/>
        <v>0</v>
      </c>
      <c r="DC669" s="26">
        <f t="shared" si="741"/>
        <v>0</v>
      </c>
      <c r="DD669" s="26">
        <f t="shared" si="741"/>
        <v>1</v>
      </c>
      <c r="DE669" s="26">
        <f t="shared" si="741"/>
        <v>0</v>
      </c>
      <c r="DF669" s="26">
        <f t="shared" si="741"/>
        <v>0</v>
      </c>
      <c r="DG669" s="26">
        <f t="shared" si="741"/>
        <v>0</v>
      </c>
      <c r="DH669" s="26">
        <f t="shared" si="741"/>
        <v>0</v>
      </c>
      <c r="DI669" s="26">
        <f t="shared" si="741"/>
        <v>0</v>
      </c>
      <c r="DJ669" s="26">
        <f t="shared" si="742"/>
        <v>0</v>
      </c>
      <c r="DK669" s="26">
        <f t="shared" si="742"/>
        <v>0</v>
      </c>
      <c r="DL669" s="26">
        <f t="shared" si="742"/>
        <v>0</v>
      </c>
      <c r="DM669" s="26">
        <f t="shared" si="742"/>
        <v>0</v>
      </c>
      <c r="DN669" s="26">
        <f t="shared" si="742"/>
        <v>0</v>
      </c>
      <c r="DO669" s="26">
        <f t="shared" si="742"/>
        <v>0</v>
      </c>
      <c r="DP669" s="26"/>
      <c r="DQ669" s="26"/>
      <c r="DR669" s="26"/>
      <c r="DS669" s="25"/>
    </row>
    <row r="670" spans="45:123" x14ac:dyDescent="0.3">
      <c r="AS670" s="18">
        <v>11</v>
      </c>
      <c r="AT670" s="26" t="s">
        <v>123</v>
      </c>
      <c r="AU670" s="26" t="str">
        <f t="shared" si="731"/>
        <v>FAIL</v>
      </c>
      <c r="AV670" s="26">
        <v>3</v>
      </c>
      <c r="AW670" s="26">
        <v>1</v>
      </c>
      <c r="AX670" s="26">
        <v>3</v>
      </c>
      <c r="AY670" s="26">
        <v>1</v>
      </c>
      <c r="AZ670" s="26">
        <v>3</v>
      </c>
      <c r="BA670" s="26">
        <v>1</v>
      </c>
      <c r="BB670" s="26">
        <v>3</v>
      </c>
      <c r="BC670" s="26">
        <v>1</v>
      </c>
      <c r="BD670" s="26">
        <f t="shared" si="732"/>
        <v>444.5</v>
      </c>
      <c r="BE670" s="26"/>
      <c r="BF670" s="26">
        <f t="shared" si="733"/>
        <v>455.5</v>
      </c>
      <c r="BG670" s="26">
        <f t="shared" si="743"/>
        <v>5.5</v>
      </c>
      <c r="BI670" s="26">
        <f t="shared" si="734"/>
        <v>460.64859999999999</v>
      </c>
      <c r="BJ670" s="26">
        <f t="shared" si="735"/>
        <v>905.27359999999999</v>
      </c>
      <c r="BK670" s="26">
        <f t="shared" si="736"/>
        <v>1360.8986</v>
      </c>
      <c r="BL670" s="26">
        <f t="shared" si="744"/>
        <v>1805.3986</v>
      </c>
      <c r="BM670" s="26"/>
      <c r="BN670" s="26"/>
      <c r="BO670" s="26"/>
      <c r="BP670" s="26"/>
      <c r="BQ670" s="26"/>
      <c r="BR670" s="1" t="str">
        <f t="shared" si="707"/>
        <v>good</v>
      </c>
      <c r="BS670" s="26" t="str">
        <f t="shared" si="737"/>
        <v>Int</v>
      </c>
      <c r="BT670" s="26"/>
      <c r="BU670" s="26"/>
      <c r="BV670" s="26">
        <f t="shared" ref="BV670:CE679" si="745">IF(BV$3=0,0,IF(AND(ABS($BI670-BV$3)&gt;TubeVertTotTol,ABS($BJ670-BV$3)&gt;TubeVertTotTol,ABS($BK670-BV$3)&gt;TubeVertTotTol),0,1))</f>
        <v>0</v>
      </c>
      <c r="BW670" s="26">
        <f t="shared" si="745"/>
        <v>0</v>
      </c>
      <c r="BX670" s="26">
        <f t="shared" si="745"/>
        <v>0</v>
      </c>
      <c r="BY670" s="26">
        <f t="shared" si="745"/>
        <v>0</v>
      </c>
      <c r="BZ670" s="26">
        <f t="shared" si="745"/>
        <v>0</v>
      </c>
      <c r="CA670" s="26">
        <f t="shared" si="745"/>
        <v>0</v>
      </c>
      <c r="CB670" s="26">
        <f t="shared" si="745"/>
        <v>0</v>
      </c>
      <c r="CC670" s="26">
        <f t="shared" si="745"/>
        <v>0</v>
      </c>
      <c r="CD670" s="26">
        <f t="shared" si="745"/>
        <v>0</v>
      </c>
      <c r="CE670" s="26">
        <f t="shared" si="745"/>
        <v>0</v>
      </c>
      <c r="CF670" s="26">
        <f t="shared" ref="CF670:CO679" si="746">IF(CF$3=0,0,IF(AND(ABS($BI670-CF$3)&gt;TubeVertTotTol,ABS($BJ670-CF$3)&gt;TubeVertTotTol,ABS($BK670-CF$3)&gt;TubeVertTotTol),0,1))</f>
        <v>0</v>
      </c>
      <c r="CG670" s="26">
        <f t="shared" si="746"/>
        <v>0</v>
      </c>
      <c r="CH670" s="26">
        <f t="shared" si="746"/>
        <v>0</v>
      </c>
      <c r="CI670" s="26">
        <f t="shared" si="746"/>
        <v>0</v>
      </c>
      <c r="CJ670" s="26">
        <f t="shared" si="746"/>
        <v>0</v>
      </c>
      <c r="CK670" s="26">
        <f t="shared" si="746"/>
        <v>0</v>
      </c>
      <c r="CL670" s="26">
        <f t="shared" si="746"/>
        <v>0</v>
      </c>
      <c r="CM670" s="26">
        <f t="shared" si="746"/>
        <v>0</v>
      </c>
      <c r="CN670" s="26">
        <f t="shared" si="746"/>
        <v>0</v>
      </c>
      <c r="CO670" s="26">
        <f t="shared" si="746"/>
        <v>0</v>
      </c>
      <c r="CP670" s="26">
        <f t="shared" ref="CP670:CY679" si="747">IF(CP$3=0,0,IF(AND(ABS($BI670-CP$3)&gt;TubeVertTotTol,ABS($BJ670-CP$3)&gt;TubeVertTotTol,ABS($BK670-CP$3)&gt;TubeVertTotTol),0,1))</f>
        <v>0</v>
      </c>
      <c r="CQ670" s="26">
        <f t="shared" si="747"/>
        <v>0</v>
      </c>
      <c r="CR670" s="26">
        <f t="shared" si="747"/>
        <v>0</v>
      </c>
      <c r="CS670" s="26">
        <f t="shared" si="747"/>
        <v>0</v>
      </c>
      <c r="CT670" s="26">
        <f t="shared" si="747"/>
        <v>0</v>
      </c>
      <c r="CU670" s="26">
        <f t="shared" si="747"/>
        <v>0</v>
      </c>
      <c r="CV670" s="26">
        <f t="shared" si="747"/>
        <v>0</v>
      </c>
      <c r="CW670" s="26">
        <f t="shared" si="747"/>
        <v>0</v>
      </c>
      <c r="CX670" s="26">
        <f t="shared" si="747"/>
        <v>0</v>
      </c>
      <c r="CY670" s="26">
        <f t="shared" si="747"/>
        <v>0</v>
      </c>
      <c r="CZ670" s="26">
        <f t="shared" ref="CZ670:DI679" si="748">IF(CZ$3=0,0,IF(AND(ABS($BI670-CZ$3)&gt;TubeVertTotTol,ABS($BJ670-CZ$3)&gt;TubeVertTotTol,ABS($BK670-CZ$3)&gt;TubeVertTotTol),0,1))</f>
        <v>0</v>
      </c>
      <c r="DA670" s="26">
        <f t="shared" si="748"/>
        <v>0</v>
      </c>
      <c r="DB670" s="26">
        <f t="shared" si="748"/>
        <v>0</v>
      </c>
      <c r="DC670" s="26">
        <f t="shared" si="748"/>
        <v>0</v>
      </c>
      <c r="DD670" s="26">
        <f t="shared" si="748"/>
        <v>1</v>
      </c>
      <c r="DE670" s="26">
        <f t="shared" si="748"/>
        <v>0</v>
      </c>
      <c r="DF670" s="26">
        <f t="shared" si="748"/>
        <v>0</v>
      </c>
      <c r="DG670" s="26">
        <f t="shared" si="748"/>
        <v>0</v>
      </c>
      <c r="DH670" s="26">
        <f t="shared" si="748"/>
        <v>0</v>
      </c>
      <c r="DI670" s="26">
        <f t="shared" si="748"/>
        <v>0</v>
      </c>
      <c r="DJ670" s="26">
        <f t="shared" ref="DJ670:DO679" si="749">IF(DJ$3=0,0,IF(AND(ABS($BI670-DJ$3)&gt;TubeVertTotTol,ABS($BJ670-DJ$3)&gt;TubeVertTotTol,ABS($BK670-DJ$3)&gt;TubeVertTotTol),0,1))</f>
        <v>0</v>
      </c>
      <c r="DK670" s="26">
        <f t="shared" si="749"/>
        <v>0</v>
      </c>
      <c r="DL670" s="26">
        <f t="shared" si="749"/>
        <v>0</v>
      </c>
      <c r="DM670" s="26">
        <f t="shared" si="749"/>
        <v>0</v>
      </c>
      <c r="DN670" s="26">
        <f t="shared" si="749"/>
        <v>0</v>
      </c>
      <c r="DO670" s="26">
        <f t="shared" si="749"/>
        <v>0</v>
      </c>
      <c r="DP670" s="26"/>
      <c r="DQ670" s="26"/>
      <c r="DR670" s="26"/>
      <c r="DS670" s="25"/>
    </row>
    <row r="671" spans="45:123" x14ac:dyDescent="0.3">
      <c r="AS671" s="18">
        <v>12</v>
      </c>
      <c r="AT671" s="26" t="s">
        <v>123</v>
      </c>
      <c r="AU671" s="26" t="str">
        <f t="shared" si="731"/>
        <v>FAIL</v>
      </c>
      <c r="AV671" s="26">
        <v>3</v>
      </c>
      <c r="AW671" s="26">
        <v>1</v>
      </c>
      <c r="AX671" s="26">
        <v>3</v>
      </c>
      <c r="AY671" s="26">
        <v>1</v>
      </c>
      <c r="AZ671" s="26">
        <v>3</v>
      </c>
      <c r="BA671" s="26">
        <v>1</v>
      </c>
      <c r="BB671" s="26">
        <v>3</v>
      </c>
      <c r="BC671" s="26">
        <v>1</v>
      </c>
      <c r="BD671" s="26">
        <f t="shared" si="732"/>
        <v>444</v>
      </c>
      <c r="BE671" s="26"/>
      <c r="BF671" s="26">
        <f t="shared" si="733"/>
        <v>456</v>
      </c>
      <c r="BG671" s="26">
        <f t="shared" si="743"/>
        <v>6</v>
      </c>
      <c r="BI671" s="26">
        <f t="shared" si="734"/>
        <v>461.14859999999999</v>
      </c>
      <c r="BJ671" s="26">
        <f t="shared" si="735"/>
        <v>905.27359999999999</v>
      </c>
      <c r="BK671" s="26">
        <f t="shared" si="736"/>
        <v>1361.3986</v>
      </c>
      <c r="BL671" s="26">
        <f t="shared" si="744"/>
        <v>1805.3986</v>
      </c>
      <c r="BM671" s="26"/>
      <c r="BN671" s="26"/>
      <c r="BO671" s="26"/>
      <c r="BP671" s="26"/>
      <c r="BQ671" s="26"/>
      <c r="BR671" s="1" t="str">
        <f t="shared" ref="BR671:BR734" si="750">IF(AND(BL671&gt;$J$31,BL671&lt;$J$33),"good","bad")</f>
        <v>good</v>
      </c>
      <c r="BS671" s="26" t="str">
        <f t="shared" si="737"/>
        <v>Int</v>
      </c>
      <c r="BT671" s="26"/>
      <c r="BU671" s="26"/>
      <c r="BV671" s="26">
        <f t="shared" si="745"/>
        <v>0</v>
      </c>
      <c r="BW671" s="26">
        <f t="shared" si="745"/>
        <v>0</v>
      </c>
      <c r="BX671" s="26">
        <f t="shared" si="745"/>
        <v>0</v>
      </c>
      <c r="BY671" s="26">
        <f t="shared" si="745"/>
        <v>0</v>
      </c>
      <c r="BZ671" s="26">
        <f t="shared" si="745"/>
        <v>0</v>
      </c>
      <c r="CA671" s="26">
        <f t="shared" si="745"/>
        <v>0</v>
      </c>
      <c r="CB671" s="26">
        <f t="shared" si="745"/>
        <v>0</v>
      </c>
      <c r="CC671" s="26">
        <f t="shared" si="745"/>
        <v>0</v>
      </c>
      <c r="CD671" s="26">
        <f t="shared" si="745"/>
        <v>0</v>
      </c>
      <c r="CE671" s="26">
        <f t="shared" si="745"/>
        <v>0</v>
      </c>
      <c r="CF671" s="26">
        <f t="shared" si="746"/>
        <v>0</v>
      </c>
      <c r="CG671" s="26">
        <f t="shared" si="746"/>
        <v>0</v>
      </c>
      <c r="CH671" s="26">
        <f t="shared" si="746"/>
        <v>0</v>
      </c>
      <c r="CI671" s="26">
        <f t="shared" si="746"/>
        <v>0</v>
      </c>
      <c r="CJ671" s="26">
        <f t="shared" si="746"/>
        <v>0</v>
      </c>
      <c r="CK671" s="26">
        <f t="shared" si="746"/>
        <v>0</v>
      </c>
      <c r="CL671" s="26">
        <f t="shared" si="746"/>
        <v>0</v>
      </c>
      <c r="CM671" s="26">
        <f t="shared" si="746"/>
        <v>0</v>
      </c>
      <c r="CN671" s="26">
        <f t="shared" si="746"/>
        <v>0</v>
      </c>
      <c r="CO671" s="26">
        <f t="shared" si="746"/>
        <v>0</v>
      </c>
      <c r="CP671" s="26">
        <f t="shared" si="747"/>
        <v>0</v>
      </c>
      <c r="CQ671" s="26">
        <f t="shared" si="747"/>
        <v>0</v>
      </c>
      <c r="CR671" s="26">
        <f t="shared" si="747"/>
        <v>0</v>
      </c>
      <c r="CS671" s="26">
        <f t="shared" si="747"/>
        <v>0</v>
      </c>
      <c r="CT671" s="26">
        <f t="shared" si="747"/>
        <v>0</v>
      </c>
      <c r="CU671" s="26">
        <f t="shared" si="747"/>
        <v>0</v>
      </c>
      <c r="CV671" s="26">
        <f t="shared" si="747"/>
        <v>0</v>
      </c>
      <c r="CW671" s="26">
        <f t="shared" si="747"/>
        <v>0</v>
      </c>
      <c r="CX671" s="26">
        <f t="shared" si="747"/>
        <v>0</v>
      </c>
      <c r="CY671" s="26">
        <f t="shared" si="747"/>
        <v>0</v>
      </c>
      <c r="CZ671" s="26">
        <f t="shared" si="748"/>
        <v>0</v>
      </c>
      <c r="DA671" s="26">
        <f t="shared" si="748"/>
        <v>0</v>
      </c>
      <c r="DB671" s="26">
        <f t="shared" si="748"/>
        <v>0</v>
      </c>
      <c r="DC671" s="26">
        <f t="shared" si="748"/>
        <v>0</v>
      </c>
      <c r="DD671" s="26">
        <f t="shared" si="748"/>
        <v>1</v>
      </c>
      <c r="DE671" s="26">
        <f t="shared" si="748"/>
        <v>0</v>
      </c>
      <c r="DF671" s="26">
        <f t="shared" si="748"/>
        <v>0</v>
      </c>
      <c r="DG671" s="26">
        <f t="shared" si="748"/>
        <v>0</v>
      </c>
      <c r="DH671" s="26">
        <f t="shared" si="748"/>
        <v>0</v>
      </c>
      <c r="DI671" s="26">
        <f t="shared" si="748"/>
        <v>0</v>
      </c>
      <c r="DJ671" s="26">
        <f t="shared" si="749"/>
        <v>0</v>
      </c>
      <c r="DK671" s="26">
        <f t="shared" si="749"/>
        <v>0</v>
      </c>
      <c r="DL671" s="26">
        <f t="shared" si="749"/>
        <v>0</v>
      </c>
      <c r="DM671" s="26">
        <f t="shared" si="749"/>
        <v>0</v>
      </c>
      <c r="DN671" s="26">
        <f t="shared" si="749"/>
        <v>0</v>
      </c>
      <c r="DO671" s="26">
        <f t="shared" si="749"/>
        <v>0</v>
      </c>
      <c r="DP671" s="26"/>
      <c r="DQ671" s="26"/>
      <c r="DR671" s="26"/>
      <c r="DS671" s="25"/>
    </row>
    <row r="672" spans="45:123" x14ac:dyDescent="0.3">
      <c r="AS672" s="18">
        <v>13</v>
      </c>
      <c r="AT672" s="26" t="s">
        <v>123</v>
      </c>
      <c r="AU672" s="26" t="str">
        <f t="shared" si="731"/>
        <v>FAIL</v>
      </c>
      <c r="AV672" s="26">
        <v>3</v>
      </c>
      <c r="AW672" s="26">
        <v>1</v>
      </c>
      <c r="AX672" s="26">
        <v>3</v>
      </c>
      <c r="AY672" s="26">
        <v>1</v>
      </c>
      <c r="AZ672" s="26">
        <v>3</v>
      </c>
      <c r="BA672" s="26">
        <v>1</v>
      </c>
      <c r="BB672" s="26">
        <v>3</v>
      </c>
      <c r="BC672" s="26">
        <v>1</v>
      </c>
      <c r="BD672" s="26">
        <f t="shared" si="732"/>
        <v>443.5</v>
      </c>
      <c r="BE672" s="26"/>
      <c r="BF672" s="26">
        <f t="shared" si="733"/>
        <v>456.5</v>
      </c>
      <c r="BG672" s="26">
        <f t="shared" si="743"/>
        <v>6.5</v>
      </c>
      <c r="BI672" s="26">
        <f t="shared" si="734"/>
        <v>461.64859999999999</v>
      </c>
      <c r="BJ672" s="26">
        <f t="shared" si="735"/>
        <v>905.27359999999999</v>
      </c>
      <c r="BK672" s="26">
        <f t="shared" si="736"/>
        <v>1361.8986</v>
      </c>
      <c r="BL672" s="26">
        <f t="shared" si="744"/>
        <v>1805.3986</v>
      </c>
      <c r="BM672" s="26"/>
      <c r="BN672" s="26"/>
      <c r="BO672" s="26"/>
      <c r="BP672" s="26"/>
      <c r="BQ672" s="26"/>
      <c r="BR672" s="1" t="str">
        <f t="shared" si="750"/>
        <v>good</v>
      </c>
      <c r="BS672" s="26" t="str">
        <f t="shared" ref="BS672:BS735" si="751">IF(COUNTIF(BV672:DO672,1)&gt;0,"Int","good")</f>
        <v>Int</v>
      </c>
      <c r="BT672" s="26"/>
      <c r="BU672" s="26"/>
      <c r="BV672" s="26">
        <f t="shared" si="745"/>
        <v>0</v>
      </c>
      <c r="BW672" s="26">
        <f t="shared" si="745"/>
        <v>0</v>
      </c>
      <c r="BX672" s="26">
        <f t="shared" si="745"/>
        <v>0</v>
      </c>
      <c r="BY672" s="26">
        <f t="shared" si="745"/>
        <v>0</v>
      </c>
      <c r="BZ672" s="26">
        <f t="shared" si="745"/>
        <v>0</v>
      </c>
      <c r="CA672" s="26">
        <f t="shared" si="745"/>
        <v>0</v>
      </c>
      <c r="CB672" s="26">
        <f t="shared" si="745"/>
        <v>0</v>
      </c>
      <c r="CC672" s="26">
        <f t="shared" si="745"/>
        <v>0</v>
      </c>
      <c r="CD672" s="26">
        <f t="shared" si="745"/>
        <v>0</v>
      </c>
      <c r="CE672" s="26">
        <f t="shared" si="745"/>
        <v>0</v>
      </c>
      <c r="CF672" s="26">
        <f t="shared" si="746"/>
        <v>0</v>
      </c>
      <c r="CG672" s="26">
        <f t="shared" si="746"/>
        <v>0</v>
      </c>
      <c r="CH672" s="26">
        <f t="shared" si="746"/>
        <v>0</v>
      </c>
      <c r="CI672" s="26">
        <f t="shared" si="746"/>
        <v>0</v>
      </c>
      <c r="CJ672" s="26">
        <f t="shared" si="746"/>
        <v>0</v>
      </c>
      <c r="CK672" s="26">
        <f t="shared" si="746"/>
        <v>0</v>
      </c>
      <c r="CL672" s="26">
        <f t="shared" si="746"/>
        <v>0</v>
      </c>
      <c r="CM672" s="26">
        <f t="shared" si="746"/>
        <v>0</v>
      </c>
      <c r="CN672" s="26">
        <f t="shared" si="746"/>
        <v>0</v>
      </c>
      <c r="CO672" s="26">
        <f t="shared" si="746"/>
        <v>0</v>
      </c>
      <c r="CP672" s="26">
        <f t="shared" si="747"/>
        <v>0</v>
      </c>
      <c r="CQ672" s="26">
        <f t="shared" si="747"/>
        <v>0</v>
      </c>
      <c r="CR672" s="26">
        <f t="shared" si="747"/>
        <v>0</v>
      </c>
      <c r="CS672" s="26">
        <f t="shared" si="747"/>
        <v>0</v>
      </c>
      <c r="CT672" s="26">
        <f t="shared" si="747"/>
        <v>0</v>
      </c>
      <c r="CU672" s="26">
        <f t="shared" si="747"/>
        <v>0</v>
      </c>
      <c r="CV672" s="26">
        <f t="shared" si="747"/>
        <v>0</v>
      </c>
      <c r="CW672" s="26">
        <f t="shared" si="747"/>
        <v>0</v>
      </c>
      <c r="CX672" s="26">
        <f t="shared" si="747"/>
        <v>0</v>
      </c>
      <c r="CY672" s="26">
        <f t="shared" si="747"/>
        <v>0</v>
      </c>
      <c r="CZ672" s="26">
        <f t="shared" si="748"/>
        <v>0</v>
      </c>
      <c r="DA672" s="26">
        <f t="shared" si="748"/>
        <v>0</v>
      </c>
      <c r="DB672" s="26">
        <f t="shared" si="748"/>
        <v>0</v>
      </c>
      <c r="DC672" s="26">
        <f t="shared" si="748"/>
        <v>0</v>
      </c>
      <c r="DD672" s="26">
        <f t="shared" si="748"/>
        <v>1</v>
      </c>
      <c r="DE672" s="26">
        <f t="shared" si="748"/>
        <v>0</v>
      </c>
      <c r="DF672" s="26">
        <f t="shared" si="748"/>
        <v>0</v>
      </c>
      <c r="DG672" s="26">
        <f t="shared" si="748"/>
        <v>0</v>
      </c>
      <c r="DH672" s="26">
        <f t="shared" si="748"/>
        <v>0</v>
      </c>
      <c r="DI672" s="26">
        <f t="shared" si="748"/>
        <v>0</v>
      </c>
      <c r="DJ672" s="26">
        <f t="shared" si="749"/>
        <v>0</v>
      </c>
      <c r="DK672" s="26">
        <f t="shared" si="749"/>
        <v>0</v>
      </c>
      <c r="DL672" s="26">
        <f t="shared" si="749"/>
        <v>0</v>
      </c>
      <c r="DM672" s="26">
        <f t="shared" si="749"/>
        <v>0</v>
      </c>
      <c r="DN672" s="26">
        <f t="shared" si="749"/>
        <v>0</v>
      </c>
      <c r="DO672" s="26">
        <f t="shared" si="749"/>
        <v>0</v>
      </c>
      <c r="DP672" s="26"/>
      <c r="DQ672" s="26"/>
      <c r="DR672" s="26"/>
      <c r="DS672" s="25"/>
    </row>
    <row r="673" spans="45:123" x14ac:dyDescent="0.3">
      <c r="AS673" s="18">
        <v>14</v>
      </c>
      <c r="AT673" s="26" t="s">
        <v>123</v>
      </c>
      <c r="AU673" s="26" t="str">
        <f t="shared" si="731"/>
        <v>FAIL</v>
      </c>
      <c r="AV673" s="26">
        <v>3</v>
      </c>
      <c r="AW673" s="26">
        <v>1</v>
      </c>
      <c r="AX673" s="26">
        <v>3</v>
      </c>
      <c r="AY673" s="26">
        <v>1</v>
      </c>
      <c r="AZ673" s="26">
        <v>3</v>
      </c>
      <c r="BA673" s="26">
        <v>1</v>
      </c>
      <c r="BB673" s="26">
        <v>3</v>
      </c>
      <c r="BC673" s="26">
        <v>1</v>
      </c>
      <c r="BD673" s="26">
        <f t="shared" si="732"/>
        <v>443</v>
      </c>
      <c r="BE673" s="26"/>
      <c r="BF673" s="26">
        <f t="shared" si="733"/>
        <v>457</v>
      </c>
      <c r="BG673" s="26">
        <f t="shared" si="743"/>
        <v>7</v>
      </c>
      <c r="BI673" s="26">
        <f t="shared" si="734"/>
        <v>462.14859999999999</v>
      </c>
      <c r="BJ673" s="26">
        <f t="shared" si="735"/>
        <v>905.27359999999999</v>
      </c>
      <c r="BK673" s="26">
        <f t="shared" si="736"/>
        <v>1362.3986</v>
      </c>
      <c r="BL673" s="26">
        <f t="shared" si="744"/>
        <v>1805.3986</v>
      </c>
      <c r="BM673" s="26"/>
      <c r="BN673" s="26"/>
      <c r="BO673" s="26"/>
      <c r="BP673" s="26"/>
      <c r="BQ673" s="26"/>
      <c r="BR673" s="1" t="str">
        <f t="shared" si="750"/>
        <v>good</v>
      </c>
      <c r="BS673" s="26" t="str">
        <f t="shared" si="751"/>
        <v>Int</v>
      </c>
      <c r="BT673" s="26"/>
      <c r="BU673" s="26"/>
      <c r="BV673" s="26">
        <f t="shared" si="745"/>
        <v>0</v>
      </c>
      <c r="BW673" s="26">
        <f t="shared" si="745"/>
        <v>0</v>
      </c>
      <c r="BX673" s="26">
        <f t="shared" si="745"/>
        <v>0</v>
      </c>
      <c r="BY673" s="26">
        <f t="shared" si="745"/>
        <v>0</v>
      </c>
      <c r="BZ673" s="26">
        <f t="shared" si="745"/>
        <v>0</v>
      </c>
      <c r="CA673" s="26">
        <f t="shared" si="745"/>
        <v>0</v>
      </c>
      <c r="CB673" s="26">
        <f t="shared" si="745"/>
        <v>0</v>
      </c>
      <c r="CC673" s="26">
        <f t="shared" si="745"/>
        <v>0</v>
      </c>
      <c r="CD673" s="26">
        <f t="shared" si="745"/>
        <v>0</v>
      </c>
      <c r="CE673" s="26">
        <f t="shared" si="745"/>
        <v>0</v>
      </c>
      <c r="CF673" s="26">
        <f t="shared" si="746"/>
        <v>0</v>
      </c>
      <c r="CG673" s="26">
        <f t="shared" si="746"/>
        <v>0</v>
      </c>
      <c r="CH673" s="26">
        <f t="shared" si="746"/>
        <v>0</v>
      </c>
      <c r="CI673" s="26">
        <f t="shared" si="746"/>
        <v>0</v>
      </c>
      <c r="CJ673" s="26">
        <f t="shared" si="746"/>
        <v>0</v>
      </c>
      <c r="CK673" s="26">
        <f t="shared" si="746"/>
        <v>0</v>
      </c>
      <c r="CL673" s="26">
        <f t="shared" si="746"/>
        <v>0</v>
      </c>
      <c r="CM673" s="26">
        <f t="shared" si="746"/>
        <v>0</v>
      </c>
      <c r="CN673" s="26">
        <f t="shared" si="746"/>
        <v>0</v>
      </c>
      <c r="CO673" s="26">
        <f t="shared" si="746"/>
        <v>0</v>
      </c>
      <c r="CP673" s="26">
        <f t="shared" si="747"/>
        <v>0</v>
      </c>
      <c r="CQ673" s="26">
        <f t="shared" si="747"/>
        <v>0</v>
      </c>
      <c r="CR673" s="26">
        <f t="shared" si="747"/>
        <v>0</v>
      </c>
      <c r="CS673" s="26">
        <f t="shared" si="747"/>
        <v>0</v>
      </c>
      <c r="CT673" s="26">
        <f t="shared" si="747"/>
        <v>0</v>
      </c>
      <c r="CU673" s="26">
        <f t="shared" si="747"/>
        <v>0</v>
      </c>
      <c r="CV673" s="26">
        <f t="shared" si="747"/>
        <v>0</v>
      </c>
      <c r="CW673" s="26">
        <f t="shared" si="747"/>
        <v>0</v>
      </c>
      <c r="CX673" s="26">
        <f t="shared" si="747"/>
        <v>0</v>
      </c>
      <c r="CY673" s="26">
        <f t="shared" si="747"/>
        <v>0</v>
      </c>
      <c r="CZ673" s="26">
        <f t="shared" si="748"/>
        <v>0</v>
      </c>
      <c r="DA673" s="26">
        <f t="shared" si="748"/>
        <v>0</v>
      </c>
      <c r="DB673" s="26">
        <f t="shared" si="748"/>
        <v>0</v>
      </c>
      <c r="DC673" s="26">
        <f t="shared" si="748"/>
        <v>0</v>
      </c>
      <c r="DD673" s="26">
        <f t="shared" si="748"/>
        <v>1</v>
      </c>
      <c r="DE673" s="26">
        <f t="shared" si="748"/>
        <v>0</v>
      </c>
      <c r="DF673" s="26">
        <f t="shared" si="748"/>
        <v>0</v>
      </c>
      <c r="DG673" s="26">
        <f t="shared" si="748"/>
        <v>0</v>
      </c>
      <c r="DH673" s="26">
        <f t="shared" si="748"/>
        <v>0</v>
      </c>
      <c r="DI673" s="26">
        <f t="shared" si="748"/>
        <v>0</v>
      </c>
      <c r="DJ673" s="26">
        <f t="shared" si="749"/>
        <v>0</v>
      </c>
      <c r="DK673" s="26">
        <f t="shared" si="749"/>
        <v>0</v>
      </c>
      <c r="DL673" s="26">
        <f t="shared" si="749"/>
        <v>0</v>
      </c>
      <c r="DM673" s="26">
        <f t="shared" si="749"/>
        <v>0</v>
      </c>
      <c r="DN673" s="26">
        <f t="shared" si="749"/>
        <v>0</v>
      </c>
      <c r="DO673" s="26">
        <f t="shared" si="749"/>
        <v>0</v>
      </c>
      <c r="DP673" s="26"/>
      <c r="DQ673" s="26"/>
      <c r="DR673" s="26"/>
      <c r="DS673" s="25"/>
    </row>
    <row r="674" spans="45:123" x14ac:dyDescent="0.3">
      <c r="AS674" s="18">
        <v>15</v>
      </c>
      <c r="AT674" s="26" t="s">
        <v>123</v>
      </c>
      <c r="AU674" s="26" t="str">
        <f t="shared" si="731"/>
        <v>FAIL</v>
      </c>
      <c r="AV674" s="26">
        <v>3</v>
      </c>
      <c r="AW674" s="26">
        <v>1</v>
      </c>
      <c r="AX674" s="26">
        <v>3</v>
      </c>
      <c r="AY674" s="26">
        <v>1</v>
      </c>
      <c r="AZ674" s="26">
        <v>3</v>
      </c>
      <c r="BA674" s="26">
        <v>1</v>
      </c>
      <c r="BB674" s="26">
        <v>3</v>
      </c>
      <c r="BC674" s="26">
        <v>1</v>
      </c>
      <c r="BD674" s="26">
        <f t="shared" si="732"/>
        <v>442.5</v>
      </c>
      <c r="BE674" s="26"/>
      <c r="BF674" s="26">
        <f t="shared" si="733"/>
        <v>457.5</v>
      </c>
      <c r="BG674" s="26">
        <f t="shared" si="743"/>
        <v>7.5</v>
      </c>
      <c r="BI674" s="26">
        <f t="shared" si="734"/>
        <v>462.64859999999999</v>
      </c>
      <c r="BJ674" s="26">
        <f t="shared" si="735"/>
        <v>905.27359999999999</v>
      </c>
      <c r="BK674" s="26">
        <f t="shared" si="736"/>
        <v>1362.8986</v>
      </c>
      <c r="BL674" s="26">
        <f t="shared" si="744"/>
        <v>1805.3986</v>
      </c>
      <c r="BM674" s="26"/>
      <c r="BN674" s="26"/>
      <c r="BO674" s="26"/>
      <c r="BP674" s="26"/>
      <c r="BQ674" s="26"/>
      <c r="BR674" s="1" t="str">
        <f t="shared" si="750"/>
        <v>good</v>
      </c>
      <c r="BS674" s="26" t="str">
        <f t="shared" si="751"/>
        <v>Int</v>
      </c>
      <c r="BT674" s="26"/>
      <c r="BU674" s="26"/>
      <c r="BV674" s="26">
        <f t="shared" si="745"/>
        <v>0</v>
      </c>
      <c r="BW674" s="26">
        <f t="shared" si="745"/>
        <v>0</v>
      </c>
      <c r="BX674" s="26">
        <f t="shared" si="745"/>
        <v>0</v>
      </c>
      <c r="BY674" s="26">
        <f t="shared" si="745"/>
        <v>0</v>
      </c>
      <c r="BZ674" s="26">
        <f t="shared" si="745"/>
        <v>0</v>
      </c>
      <c r="CA674" s="26">
        <f t="shared" si="745"/>
        <v>0</v>
      </c>
      <c r="CB674" s="26">
        <f t="shared" si="745"/>
        <v>0</v>
      </c>
      <c r="CC674" s="26">
        <f t="shared" si="745"/>
        <v>0</v>
      </c>
      <c r="CD674" s="26">
        <f t="shared" si="745"/>
        <v>0</v>
      </c>
      <c r="CE674" s="26">
        <f t="shared" si="745"/>
        <v>0</v>
      </c>
      <c r="CF674" s="26">
        <f t="shared" si="746"/>
        <v>0</v>
      </c>
      <c r="CG674" s="26">
        <f t="shared" si="746"/>
        <v>0</v>
      </c>
      <c r="CH674" s="26">
        <f t="shared" si="746"/>
        <v>0</v>
      </c>
      <c r="CI674" s="26">
        <f t="shared" si="746"/>
        <v>0</v>
      </c>
      <c r="CJ674" s="26">
        <f t="shared" si="746"/>
        <v>0</v>
      </c>
      <c r="CK674" s="26">
        <f t="shared" si="746"/>
        <v>0</v>
      </c>
      <c r="CL674" s="26">
        <f t="shared" si="746"/>
        <v>0</v>
      </c>
      <c r="CM674" s="26">
        <f t="shared" si="746"/>
        <v>0</v>
      </c>
      <c r="CN674" s="26">
        <f t="shared" si="746"/>
        <v>0</v>
      </c>
      <c r="CO674" s="26">
        <f t="shared" si="746"/>
        <v>0</v>
      </c>
      <c r="CP674" s="26">
        <f t="shared" si="747"/>
        <v>0</v>
      </c>
      <c r="CQ674" s="26">
        <f t="shared" si="747"/>
        <v>0</v>
      </c>
      <c r="CR674" s="26">
        <f t="shared" si="747"/>
        <v>0</v>
      </c>
      <c r="CS674" s="26">
        <f t="shared" si="747"/>
        <v>0</v>
      </c>
      <c r="CT674" s="26">
        <f t="shared" si="747"/>
        <v>0</v>
      </c>
      <c r="CU674" s="26">
        <f t="shared" si="747"/>
        <v>0</v>
      </c>
      <c r="CV674" s="26">
        <f t="shared" si="747"/>
        <v>0</v>
      </c>
      <c r="CW674" s="26">
        <f t="shared" si="747"/>
        <v>0</v>
      </c>
      <c r="CX674" s="26">
        <f t="shared" si="747"/>
        <v>0</v>
      </c>
      <c r="CY674" s="26">
        <f t="shared" si="747"/>
        <v>0</v>
      </c>
      <c r="CZ674" s="26">
        <f t="shared" si="748"/>
        <v>0</v>
      </c>
      <c r="DA674" s="26">
        <f t="shared" si="748"/>
        <v>0</v>
      </c>
      <c r="DB674" s="26">
        <f t="shared" si="748"/>
        <v>0</v>
      </c>
      <c r="DC674" s="26">
        <f t="shared" si="748"/>
        <v>0</v>
      </c>
      <c r="DD674" s="26">
        <f t="shared" si="748"/>
        <v>1</v>
      </c>
      <c r="DE674" s="26">
        <f t="shared" si="748"/>
        <v>0</v>
      </c>
      <c r="DF674" s="26">
        <f t="shared" si="748"/>
        <v>0</v>
      </c>
      <c r="DG674" s="26">
        <f t="shared" si="748"/>
        <v>0</v>
      </c>
      <c r="DH674" s="26">
        <f t="shared" si="748"/>
        <v>0</v>
      </c>
      <c r="DI674" s="26">
        <f t="shared" si="748"/>
        <v>0</v>
      </c>
      <c r="DJ674" s="26">
        <f t="shared" si="749"/>
        <v>0</v>
      </c>
      <c r="DK674" s="26">
        <f t="shared" si="749"/>
        <v>0</v>
      </c>
      <c r="DL674" s="26">
        <f t="shared" si="749"/>
        <v>0</v>
      </c>
      <c r="DM674" s="26">
        <f t="shared" si="749"/>
        <v>0</v>
      </c>
      <c r="DN674" s="26">
        <f t="shared" si="749"/>
        <v>0</v>
      </c>
      <c r="DO674" s="26">
        <f t="shared" si="749"/>
        <v>0</v>
      </c>
      <c r="DP674" s="26"/>
      <c r="DQ674" s="26"/>
      <c r="DR674" s="26"/>
      <c r="DS674" s="25"/>
    </row>
    <row r="675" spans="45:123" x14ac:dyDescent="0.3">
      <c r="AS675" s="18">
        <v>16</v>
      </c>
      <c r="AT675" s="26" t="s">
        <v>123</v>
      </c>
      <c r="AU675" s="26" t="str">
        <f t="shared" si="731"/>
        <v>FAIL</v>
      </c>
      <c r="AV675" s="26">
        <v>3</v>
      </c>
      <c r="AW675" s="26">
        <v>1</v>
      </c>
      <c r="AX675" s="26">
        <v>3</v>
      </c>
      <c r="AY675" s="26">
        <v>1</v>
      </c>
      <c r="AZ675" s="26">
        <v>3</v>
      </c>
      <c r="BA675" s="26">
        <v>1</v>
      </c>
      <c r="BB675" s="26">
        <v>3</v>
      </c>
      <c r="BC675" s="26">
        <v>1</v>
      </c>
      <c r="BD675" s="26">
        <f t="shared" si="732"/>
        <v>442</v>
      </c>
      <c r="BE675" s="26"/>
      <c r="BF675" s="26">
        <f t="shared" si="733"/>
        <v>458</v>
      </c>
      <c r="BG675" s="26">
        <f t="shared" si="743"/>
        <v>8</v>
      </c>
      <c r="BI675" s="26">
        <f t="shared" si="734"/>
        <v>463.14859999999999</v>
      </c>
      <c r="BJ675" s="26">
        <f t="shared" si="735"/>
        <v>905.27359999999999</v>
      </c>
      <c r="BK675" s="26">
        <f t="shared" si="736"/>
        <v>1363.3986</v>
      </c>
      <c r="BL675" s="26">
        <f t="shared" si="744"/>
        <v>1805.3986</v>
      </c>
      <c r="BM675" s="26"/>
      <c r="BN675" s="26"/>
      <c r="BO675" s="26"/>
      <c r="BP675" s="26"/>
      <c r="BQ675" s="26"/>
      <c r="BR675" s="1" t="str">
        <f t="shared" si="750"/>
        <v>good</v>
      </c>
      <c r="BS675" s="26" t="str">
        <f t="shared" si="751"/>
        <v>Int</v>
      </c>
      <c r="BT675" s="26"/>
      <c r="BU675" s="26"/>
      <c r="BV675" s="26">
        <f t="shared" si="745"/>
        <v>0</v>
      </c>
      <c r="BW675" s="26">
        <f t="shared" si="745"/>
        <v>0</v>
      </c>
      <c r="BX675" s="26">
        <f t="shared" si="745"/>
        <v>0</v>
      </c>
      <c r="BY675" s="26">
        <f t="shared" si="745"/>
        <v>0</v>
      </c>
      <c r="BZ675" s="26">
        <f t="shared" si="745"/>
        <v>0</v>
      </c>
      <c r="CA675" s="26">
        <f t="shared" si="745"/>
        <v>0</v>
      </c>
      <c r="CB675" s="26">
        <f t="shared" si="745"/>
        <v>0</v>
      </c>
      <c r="CC675" s="26">
        <f t="shared" si="745"/>
        <v>0</v>
      </c>
      <c r="CD675" s="26">
        <f t="shared" si="745"/>
        <v>0</v>
      </c>
      <c r="CE675" s="26">
        <f t="shared" si="745"/>
        <v>0</v>
      </c>
      <c r="CF675" s="26">
        <f t="shared" si="746"/>
        <v>0</v>
      </c>
      <c r="CG675" s="26">
        <f t="shared" si="746"/>
        <v>0</v>
      </c>
      <c r="CH675" s="26">
        <f t="shared" si="746"/>
        <v>0</v>
      </c>
      <c r="CI675" s="26">
        <f t="shared" si="746"/>
        <v>0</v>
      </c>
      <c r="CJ675" s="26">
        <f t="shared" si="746"/>
        <v>0</v>
      </c>
      <c r="CK675" s="26">
        <f t="shared" si="746"/>
        <v>0</v>
      </c>
      <c r="CL675" s="26">
        <f t="shared" si="746"/>
        <v>0</v>
      </c>
      <c r="CM675" s="26">
        <f t="shared" si="746"/>
        <v>0</v>
      </c>
      <c r="CN675" s="26">
        <f t="shared" si="746"/>
        <v>0</v>
      </c>
      <c r="CO675" s="26">
        <f t="shared" si="746"/>
        <v>0</v>
      </c>
      <c r="CP675" s="26">
        <f t="shared" si="747"/>
        <v>0</v>
      </c>
      <c r="CQ675" s="26">
        <f t="shared" si="747"/>
        <v>0</v>
      </c>
      <c r="CR675" s="26">
        <f t="shared" si="747"/>
        <v>0</v>
      </c>
      <c r="CS675" s="26">
        <f t="shared" si="747"/>
        <v>0</v>
      </c>
      <c r="CT675" s="26">
        <f t="shared" si="747"/>
        <v>0</v>
      </c>
      <c r="CU675" s="26">
        <f t="shared" si="747"/>
        <v>0</v>
      </c>
      <c r="CV675" s="26">
        <f t="shared" si="747"/>
        <v>0</v>
      </c>
      <c r="CW675" s="26">
        <f t="shared" si="747"/>
        <v>0</v>
      </c>
      <c r="CX675" s="26">
        <f t="shared" si="747"/>
        <v>0</v>
      </c>
      <c r="CY675" s="26">
        <f t="shared" si="747"/>
        <v>0</v>
      </c>
      <c r="CZ675" s="26">
        <f t="shared" si="748"/>
        <v>0</v>
      </c>
      <c r="DA675" s="26">
        <f t="shared" si="748"/>
        <v>0</v>
      </c>
      <c r="DB675" s="26">
        <f t="shared" si="748"/>
        <v>0</v>
      </c>
      <c r="DC675" s="26">
        <f t="shared" si="748"/>
        <v>0</v>
      </c>
      <c r="DD675" s="26">
        <f t="shared" si="748"/>
        <v>1</v>
      </c>
      <c r="DE675" s="26">
        <f t="shared" si="748"/>
        <v>0</v>
      </c>
      <c r="DF675" s="26">
        <f t="shared" si="748"/>
        <v>0</v>
      </c>
      <c r="DG675" s="26">
        <f t="shared" si="748"/>
        <v>0</v>
      </c>
      <c r="DH675" s="26">
        <f t="shared" si="748"/>
        <v>0</v>
      </c>
      <c r="DI675" s="26">
        <f t="shared" si="748"/>
        <v>0</v>
      </c>
      <c r="DJ675" s="26">
        <f t="shared" si="749"/>
        <v>0</v>
      </c>
      <c r="DK675" s="26">
        <f t="shared" si="749"/>
        <v>0</v>
      </c>
      <c r="DL675" s="26">
        <f t="shared" si="749"/>
        <v>0</v>
      </c>
      <c r="DM675" s="26">
        <f t="shared" si="749"/>
        <v>0</v>
      </c>
      <c r="DN675" s="26">
        <f t="shared" si="749"/>
        <v>0</v>
      </c>
      <c r="DO675" s="26">
        <f t="shared" si="749"/>
        <v>0</v>
      </c>
      <c r="DP675" s="26"/>
      <c r="DQ675" s="26"/>
      <c r="DR675" s="26"/>
      <c r="DS675" s="25"/>
    </row>
    <row r="676" spans="45:123" x14ac:dyDescent="0.3">
      <c r="AS676" s="18">
        <v>17</v>
      </c>
      <c r="AT676" s="26" t="s">
        <v>123</v>
      </c>
      <c r="AU676" s="26" t="str">
        <f t="shared" si="731"/>
        <v>FAIL</v>
      </c>
      <c r="AV676" s="26">
        <v>3</v>
      </c>
      <c r="AW676" s="26">
        <v>1</v>
      </c>
      <c r="AX676" s="26">
        <v>3</v>
      </c>
      <c r="AY676" s="26">
        <v>1</v>
      </c>
      <c r="AZ676" s="26">
        <v>3</v>
      </c>
      <c r="BA676" s="26">
        <v>1</v>
      </c>
      <c r="BB676" s="26">
        <v>3</v>
      </c>
      <c r="BC676" s="26">
        <v>1</v>
      </c>
      <c r="BD676" s="26">
        <f t="shared" si="732"/>
        <v>441.5</v>
      </c>
      <c r="BE676" s="26"/>
      <c r="BF676" s="26">
        <f t="shared" si="733"/>
        <v>458.5</v>
      </c>
      <c r="BG676" s="26">
        <f t="shared" si="743"/>
        <v>8.5</v>
      </c>
      <c r="BI676" s="26">
        <f t="shared" si="734"/>
        <v>463.64859999999999</v>
      </c>
      <c r="BJ676" s="26">
        <f t="shared" si="735"/>
        <v>905.27359999999999</v>
      </c>
      <c r="BK676" s="26">
        <f t="shared" si="736"/>
        <v>1363.8986</v>
      </c>
      <c r="BL676" s="26">
        <f t="shared" si="744"/>
        <v>1805.3986</v>
      </c>
      <c r="BM676" s="26"/>
      <c r="BN676" s="26"/>
      <c r="BO676" s="26"/>
      <c r="BP676" s="26"/>
      <c r="BQ676" s="26"/>
      <c r="BR676" s="1" t="str">
        <f t="shared" si="750"/>
        <v>good</v>
      </c>
      <c r="BS676" s="26" t="str">
        <f t="shared" si="751"/>
        <v>Int</v>
      </c>
      <c r="BT676" s="26"/>
      <c r="BU676" s="26"/>
      <c r="BV676" s="26">
        <f t="shared" si="745"/>
        <v>0</v>
      </c>
      <c r="BW676" s="26">
        <f t="shared" si="745"/>
        <v>0</v>
      </c>
      <c r="BX676" s="26">
        <f t="shared" si="745"/>
        <v>0</v>
      </c>
      <c r="BY676" s="26">
        <f t="shared" si="745"/>
        <v>0</v>
      </c>
      <c r="BZ676" s="26">
        <f t="shared" si="745"/>
        <v>0</v>
      </c>
      <c r="CA676" s="26">
        <f t="shared" si="745"/>
        <v>0</v>
      </c>
      <c r="CB676" s="26">
        <f t="shared" si="745"/>
        <v>0</v>
      </c>
      <c r="CC676" s="26">
        <f t="shared" si="745"/>
        <v>0</v>
      </c>
      <c r="CD676" s="26">
        <f t="shared" si="745"/>
        <v>0</v>
      </c>
      <c r="CE676" s="26">
        <f t="shared" si="745"/>
        <v>0</v>
      </c>
      <c r="CF676" s="26">
        <f t="shared" si="746"/>
        <v>0</v>
      </c>
      <c r="CG676" s="26">
        <f t="shared" si="746"/>
        <v>0</v>
      </c>
      <c r="CH676" s="26">
        <f t="shared" si="746"/>
        <v>0</v>
      </c>
      <c r="CI676" s="26">
        <f t="shared" si="746"/>
        <v>0</v>
      </c>
      <c r="CJ676" s="26">
        <f t="shared" si="746"/>
        <v>0</v>
      </c>
      <c r="CK676" s="26">
        <f t="shared" si="746"/>
        <v>0</v>
      </c>
      <c r="CL676" s="26">
        <f t="shared" si="746"/>
        <v>0</v>
      </c>
      <c r="CM676" s="26">
        <f t="shared" si="746"/>
        <v>0</v>
      </c>
      <c r="CN676" s="26">
        <f t="shared" si="746"/>
        <v>0</v>
      </c>
      <c r="CO676" s="26">
        <f t="shared" si="746"/>
        <v>0</v>
      </c>
      <c r="CP676" s="26">
        <f t="shared" si="747"/>
        <v>0</v>
      </c>
      <c r="CQ676" s="26">
        <f t="shared" si="747"/>
        <v>0</v>
      </c>
      <c r="CR676" s="26">
        <f t="shared" si="747"/>
        <v>0</v>
      </c>
      <c r="CS676" s="26">
        <f t="shared" si="747"/>
        <v>0</v>
      </c>
      <c r="CT676" s="26">
        <f t="shared" si="747"/>
        <v>0</v>
      </c>
      <c r="CU676" s="26">
        <f t="shared" si="747"/>
        <v>0</v>
      </c>
      <c r="CV676" s="26">
        <f t="shared" si="747"/>
        <v>0</v>
      </c>
      <c r="CW676" s="26">
        <f t="shared" si="747"/>
        <v>0</v>
      </c>
      <c r="CX676" s="26">
        <f t="shared" si="747"/>
        <v>0</v>
      </c>
      <c r="CY676" s="26">
        <f t="shared" si="747"/>
        <v>0</v>
      </c>
      <c r="CZ676" s="26">
        <f t="shared" si="748"/>
        <v>0</v>
      </c>
      <c r="DA676" s="26">
        <f t="shared" si="748"/>
        <v>0</v>
      </c>
      <c r="DB676" s="26">
        <f t="shared" si="748"/>
        <v>0</v>
      </c>
      <c r="DC676" s="26">
        <f t="shared" si="748"/>
        <v>0</v>
      </c>
      <c r="DD676" s="26">
        <f t="shared" si="748"/>
        <v>1</v>
      </c>
      <c r="DE676" s="26">
        <f t="shared" si="748"/>
        <v>0</v>
      </c>
      <c r="DF676" s="26">
        <f t="shared" si="748"/>
        <v>0</v>
      </c>
      <c r="DG676" s="26">
        <f t="shared" si="748"/>
        <v>0</v>
      </c>
      <c r="DH676" s="26">
        <f t="shared" si="748"/>
        <v>0</v>
      </c>
      <c r="DI676" s="26">
        <f t="shared" si="748"/>
        <v>0</v>
      </c>
      <c r="DJ676" s="26">
        <f t="shared" si="749"/>
        <v>0</v>
      </c>
      <c r="DK676" s="26">
        <f t="shared" si="749"/>
        <v>0</v>
      </c>
      <c r="DL676" s="26">
        <f t="shared" si="749"/>
        <v>0</v>
      </c>
      <c r="DM676" s="26">
        <f t="shared" si="749"/>
        <v>0</v>
      </c>
      <c r="DN676" s="26">
        <f t="shared" si="749"/>
        <v>0</v>
      </c>
      <c r="DO676" s="26">
        <f t="shared" si="749"/>
        <v>0</v>
      </c>
      <c r="DP676" s="26"/>
      <c r="DQ676" s="26"/>
      <c r="DR676" s="26"/>
      <c r="DS676" s="25"/>
    </row>
    <row r="677" spans="45:123" x14ac:dyDescent="0.3">
      <c r="AS677" s="18">
        <v>18</v>
      </c>
      <c r="AT677" s="26" t="s">
        <v>123</v>
      </c>
      <c r="AU677" s="26" t="str">
        <f t="shared" si="731"/>
        <v>FAIL</v>
      </c>
      <c r="AV677" s="26">
        <v>3</v>
      </c>
      <c r="AW677" s="26">
        <v>1</v>
      </c>
      <c r="AX677" s="26">
        <v>3</v>
      </c>
      <c r="AY677" s="26">
        <v>1</v>
      </c>
      <c r="AZ677" s="26">
        <v>3</v>
      </c>
      <c r="BA677" s="26">
        <v>1</v>
      </c>
      <c r="BB677" s="26">
        <v>3</v>
      </c>
      <c r="BC677" s="26">
        <v>1</v>
      </c>
      <c r="BD677" s="26">
        <f t="shared" si="732"/>
        <v>441</v>
      </c>
      <c r="BE677" s="26"/>
      <c r="BF677" s="26">
        <f t="shared" si="733"/>
        <v>459</v>
      </c>
      <c r="BG677" s="26">
        <f t="shared" si="743"/>
        <v>9</v>
      </c>
      <c r="BI677" s="26">
        <f t="shared" si="734"/>
        <v>464.14859999999999</v>
      </c>
      <c r="BJ677" s="26">
        <f t="shared" si="735"/>
        <v>905.27359999999999</v>
      </c>
      <c r="BK677" s="26">
        <f t="shared" si="736"/>
        <v>1364.3986</v>
      </c>
      <c r="BL677" s="26">
        <f t="shared" si="744"/>
        <v>1805.3986</v>
      </c>
      <c r="BM677" s="26"/>
      <c r="BN677" s="26"/>
      <c r="BO677" s="26"/>
      <c r="BP677" s="26"/>
      <c r="BQ677" s="26"/>
      <c r="BR677" s="1" t="str">
        <f t="shared" si="750"/>
        <v>good</v>
      </c>
      <c r="BS677" s="26" t="str">
        <f t="shared" si="751"/>
        <v>Int</v>
      </c>
      <c r="BT677" s="26"/>
      <c r="BU677" s="26"/>
      <c r="BV677" s="26">
        <f t="shared" si="745"/>
        <v>0</v>
      </c>
      <c r="BW677" s="26">
        <f t="shared" si="745"/>
        <v>0</v>
      </c>
      <c r="BX677" s="26">
        <f t="shared" si="745"/>
        <v>0</v>
      </c>
      <c r="BY677" s="26">
        <f t="shared" si="745"/>
        <v>0</v>
      </c>
      <c r="BZ677" s="26">
        <f t="shared" si="745"/>
        <v>0</v>
      </c>
      <c r="CA677" s="26">
        <f t="shared" si="745"/>
        <v>0</v>
      </c>
      <c r="CB677" s="26">
        <f t="shared" si="745"/>
        <v>0</v>
      </c>
      <c r="CC677" s="26">
        <f t="shared" si="745"/>
        <v>0</v>
      </c>
      <c r="CD677" s="26">
        <f t="shared" si="745"/>
        <v>0</v>
      </c>
      <c r="CE677" s="26">
        <f t="shared" si="745"/>
        <v>0</v>
      </c>
      <c r="CF677" s="26">
        <f t="shared" si="746"/>
        <v>0</v>
      </c>
      <c r="CG677" s="26">
        <f t="shared" si="746"/>
        <v>0</v>
      </c>
      <c r="CH677" s="26">
        <f t="shared" si="746"/>
        <v>0</v>
      </c>
      <c r="CI677" s="26">
        <f t="shared" si="746"/>
        <v>0</v>
      </c>
      <c r="CJ677" s="26">
        <f t="shared" si="746"/>
        <v>0</v>
      </c>
      <c r="CK677" s="26">
        <f t="shared" si="746"/>
        <v>0</v>
      </c>
      <c r="CL677" s="26">
        <f t="shared" si="746"/>
        <v>0</v>
      </c>
      <c r="CM677" s="26">
        <f t="shared" si="746"/>
        <v>0</v>
      </c>
      <c r="CN677" s="26">
        <f t="shared" si="746"/>
        <v>0</v>
      </c>
      <c r="CO677" s="26">
        <f t="shared" si="746"/>
        <v>0</v>
      </c>
      <c r="CP677" s="26">
        <f t="shared" si="747"/>
        <v>0</v>
      </c>
      <c r="CQ677" s="26">
        <f t="shared" si="747"/>
        <v>0</v>
      </c>
      <c r="CR677" s="26">
        <f t="shared" si="747"/>
        <v>0</v>
      </c>
      <c r="CS677" s="26">
        <f t="shared" si="747"/>
        <v>0</v>
      </c>
      <c r="CT677" s="26">
        <f t="shared" si="747"/>
        <v>0</v>
      </c>
      <c r="CU677" s="26">
        <f t="shared" si="747"/>
        <v>0</v>
      </c>
      <c r="CV677" s="26">
        <f t="shared" si="747"/>
        <v>0</v>
      </c>
      <c r="CW677" s="26">
        <f t="shared" si="747"/>
        <v>0</v>
      </c>
      <c r="CX677" s="26">
        <f t="shared" si="747"/>
        <v>0</v>
      </c>
      <c r="CY677" s="26">
        <f t="shared" si="747"/>
        <v>0</v>
      </c>
      <c r="CZ677" s="26">
        <f t="shared" si="748"/>
        <v>0</v>
      </c>
      <c r="DA677" s="26">
        <f t="shared" si="748"/>
        <v>0</v>
      </c>
      <c r="DB677" s="26">
        <f t="shared" si="748"/>
        <v>0</v>
      </c>
      <c r="DC677" s="26">
        <f t="shared" si="748"/>
        <v>0</v>
      </c>
      <c r="DD677" s="26">
        <f t="shared" si="748"/>
        <v>1</v>
      </c>
      <c r="DE677" s="26">
        <f t="shared" si="748"/>
        <v>0</v>
      </c>
      <c r="DF677" s="26">
        <f t="shared" si="748"/>
        <v>0</v>
      </c>
      <c r="DG677" s="26">
        <f t="shared" si="748"/>
        <v>0</v>
      </c>
      <c r="DH677" s="26">
        <f t="shared" si="748"/>
        <v>0</v>
      </c>
      <c r="DI677" s="26">
        <f t="shared" si="748"/>
        <v>0</v>
      </c>
      <c r="DJ677" s="26">
        <f t="shared" si="749"/>
        <v>0</v>
      </c>
      <c r="DK677" s="26">
        <f t="shared" si="749"/>
        <v>0</v>
      </c>
      <c r="DL677" s="26">
        <f t="shared" si="749"/>
        <v>0</v>
      </c>
      <c r="DM677" s="26">
        <f t="shared" si="749"/>
        <v>0</v>
      </c>
      <c r="DN677" s="26">
        <f t="shared" si="749"/>
        <v>0</v>
      </c>
      <c r="DO677" s="26">
        <f t="shared" si="749"/>
        <v>0</v>
      </c>
      <c r="DP677" s="26"/>
      <c r="DQ677" s="26"/>
      <c r="DR677" s="26"/>
      <c r="DS677" s="25"/>
    </row>
    <row r="678" spans="45:123" x14ac:dyDescent="0.3">
      <c r="AS678" s="18">
        <v>19</v>
      </c>
      <c r="AT678" s="26" t="s">
        <v>123</v>
      </c>
      <c r="AU678" s="26" t="str">
        <f t="shared" si="731"/>
        <v>FAIL</v>
      </c>
      <c r="AV678" s="26">
        <v>3</v>
      </c>
      <c r="AW678" s="26">
        <v>1</v>
      </c>
      <c r="AX678" s="26">
        <v>3</v>
      </c>
      <c r="AY678" s="26">
        <v>1</v>
      </c>
      <c r="AZ678" s="26">
        <v>3</v>
      </c>
      <c r="BA678" s="26">
        <v>1</v>
      </c>
      <c r="BB678" s="26">
        <v>3</v>
      </c>
      <c r="BC678" s="26">
        <v>1</v>
      </c>
      <c r="BD678" s="26">
        <f t="shared" si="732"/>
        <v>440.5</v>
      </c>
      <c r="BE678" s="26"/>
      <c r="BF678" s="26">
        <f t="shared" si="733"/>
        <v>459.5</v>
      </c>
      <c r="BG678" s="26">
        <f t="shared" si="743"/>
        <v>9.5</v>
      </c>
      <c r="BI678" s="26">
        <f t="shared" si="734"/>
        <v>464.64859999999999</v>
      </c>
      <c r="BJ678" s="26">
        <f t="shared" si="735"/>
        <v>905.27359999999999</v>
      </c>
      <c r="BK678" s="26">
        <f t="shared" si="736"/>
        <v>1364.8986</v>
      </c>
      <c r="BL678" s="26">
        <f t="shared" si="744"/>
        <v>1805.3986</v>
      </c>
      <c r="BM678" s="26"/>
      <c r="BN678" s="26"/>
      <c r="BO678" s="26"/>
      <c r="BP678" s="26"/>
      <c r="BQ678" s="26"/>
      <c r="BR678" s="1" t="str">
        <f t="shared" si="750"/>
        <v>good</v>
      </c>
      <c r="BS678" s="26" t="str">
        <f t="shared" si="751"/>
        <v>Int</v>
      </c>
      <c r="BT678" s="26"/>
      <c r="BU678" s="26"/>
      <c r="BV678" s="26">
        <f t="shared" si="745"/>
        <v>0</v>
      </c>
      <c r="BW678" s="26">
        <f t="shared" si="745"/>
        <v>0</v>
      </c>
      <c r="BX678" s="26">
        <f t="shared" si="745"/>
        <v>0</v>
      </c>
      <c r="BY678" s="26">
        <f t="shared" si="745"/>
        <v>0</v>
      </c>
      <c r="BZ678" s="26">
        <f t="shared" si="745"/>
        <v>0</v>
      </c>
      <c r="CA678" s="26">
        <f t="shared" si="745"/>
        <v>0</v>
      </c>
      <c r="CB678" s="26">
        <f t="shared" si="745"/>
        <v>0</v>
      </c>
      <c r="CC678" s="26">
        <f t="shared" si="745"/>
        <v>0</v>
      </c>
      <c r="CD678" s="26">
        <f t="shared" si="745"/>
        <v>0</v>
      </c>
      <c r="CE678" s="26">
        <f t="shared" si="745"/>
        <v>0</v>
      </c>
      <c r="CF678" s="26">
        <f t="shared" si="746"/>
        <v>0</v>
      </c>
      <c r="CG678" s="26">
        <f t="shared" si="746"/>
        <v>0</v>
      </c>
      <c r="CH678" s="26">
        <f t="shared" si="746"/>
        <v>0</v>
      </c>
      <c r="CI678" s="26">
        <f t="shared" si="746"/>
        <v>0</v>
      </c>
      <c r="CJ678" s="26">
        <f t="shared" si="746"/>
        <v>0</v>
      </c>
      <c r="CK678" s="26">
        <f t="shared" si="746"/>
        <v>0</v>
      </c>
      <c r="CL678" s="26">
        <f t="shared" si="746"/>
        <v>0</v>
      </c>
      <c r="CM678" s="26">
        <f t="shared" si="746"/>
        <v>0</v>
      </c>
      <c r="CN678" s="26">
        <f t="shared" si="746"/>
        <v>0</v>
      </c>
      <c r="CO678" s="26">
        <f t="shared" si="746"/>
        <v>0</v>
      </c>
      <c r="CP678" s="26">
        <f t="shared" si="747"/>
        <v>0</v>
      </c>
      <c r="CQ678" s="26">
        <f t="shared" si="747"/>
        <v>0</v>
      </c>
      <c r="CR678" s="26">
        <f t="shared" si="747"/>
        <v>0</v>
      </c>
      <c r="CS678" s="26">
        <f t="shared" si="747"/>
        <v>0</v>
      </c>
      <c r="CT678" s="26">
        <f t="shared" si="747"/>
        <v>0</v>
      </c>
      <c r="CU678" s="26">
        <f t="shared" si="747"/>
        <v>0</v>
      </c>
      <c r="CV678" s="26">
        <f t="shared" si="747"/>
        <v>0</v>
      </c>
      <c r="CW678" s="26">
        <f t="shared" si="747"/>
        <v>0</v>
      </c>
      <c r="CX678" s="26">
        <f t="shared" si="747"/>
        <v>0</v>
      </c>
      <c r="CY678" s="26">
        <f t="shared" si="747"/>
        <v>0</v>
      </c>
      <c r="CZ678" s="26">
        <f t="shared" si="748"/>
        <v>0</v>
      </c>
      <c r="DA678" s="26">
        <f t="shared" si="748"/>
        <v>0</v>
      </c>
      <c r="DB678" s="26">
        <f t="shared" si="748"/>
        <v>0</v>
      </c>
      <c r="DC678" s="26">
        <f t="shared" si="748"/>
        <v>0</v>
      </c>
      <c r="DD678" s="26">
        <f t="shared" si="748"/>
        <v>1</v>
      </c>
      <c r="DE678" s="26">
        <f t="shared" si="748"/>
        <v>0</v>
      </c>
      <c r="DF678" s="26">
        <f t="shared" si="748"/>
        <v>0</v>
      </c>
      <c r="DG678" s="26">
        <f t="shared" si="748"/>
        <v>0</v>
      </c>
      <c r="DH678" s="26">
        <f t="shared" si="748"/>
        <v>0</v>
      </c>
      <c r="DI678" s="26">
        <f t="shared" si="748"/>
        <v>0</v>
      </c>
      <c r="DJ678" s="26">
        <f t="shared" si="749"/>
        <v>0</v>
      </c>
      <c r="DK678" s="26">
        <f t="shared" si="749"/>
        <v>0</v>
      </c>
      <c r="DL678" s="26">
        <f t="shared" si="749"/>
        <v>0</v>
      </c>
      <c r="DM678" s="26">
        <f t="shared" si="749"/>
        <v>0</v>
      </c>
      <c r="DN678" s="26">
        <f t="shared" si="749"/>
        <v>0</v>
      </c>
      <c r="DO678" s="26">
        <f t="shared" si="749"/>
        <v>0</v>
      </c>
      <c r="DP678" s="26"/>
      <c r="DQ678" s="26"/>
      <c r="DR678" s="26"/>
      <c r="DS678" s="25"/>
    </row>
    <row r="679" spans="45:123" x14ac:dyDescent="0.3">
      <c r="AS679" s="18">
        <v>20</v>
      </c>
      <c r="AT679" s="26" t="s">
        <v>123</v>
      </c>
      <c r="AU679" s="26" t="str">
        <f t="shared" si="731"/>
        <v>FAIL</v>
      </c>
      <c r="AV679" s="26">
        <v>3</v>
      </c>
      <c r="AW679" s="26">
        <v>1</v>
      </c>
      <c r="AX679" s="26">
        <v>3</v>
      </c>
      <c r="AY679" s="26">
        <v>1</v>
      </c>
      <c r="AZ679" s="26">
        <v>3</v>
      </c>
      <c r="BA679" s="26">
        <v>1</v>
      </c>
      <c r="BB679" s="26">
        <v>3</v>
      </c>
      <c r="BC679" s="26">
        <v>1</v>
      </c>
      <c r="BD679" s="26">
        <f t="shared" si="732"/>
        <v>440</v>
      </c>
      <c r="BE679" s="26"/>
      <c r="BF679" s="26">
        <f t="shared" si="733"/>
        <v>460</v>
      </c>
      <c r="BG679" s="26">
        <f t="shared" si="743"/>
        <v>10</v>
      </c>
      <c r="BI679" s="26">
        <f t="shared" si="734"/>
        <v>465.14859999999999</v>
      </c>
      <c r="BJ679" s="26">
        <f t="shared" si="735"/>
        <v>905.27359999999999</v>
      </c>
      <c r="BK679" s="26">
        <f t="shared" si="736"/>
        <v>1365.3986</v>
      </c>
      <c r="BL679" s="26">
        <f t="shared" si="744"/>
        <v>1805.3986</v>
      </c>
      <c r="BM679" s="26"/>
      <c r="BN679" s="26"/>
      <c r="BO679" s="26"/>
      <c r="BP679" s="26"/>
      <c r="BQ679" s="26"/>
      <c r="BR679" s="1" t="str">
        <f t="shared" si="750"/>
        <v>good</v>
      </c>
      <c r="BS679" s="26" t="str">
        <f t="shared" si="751"/>
        <v>Int</v>
      </c>
      <c r="BT679" s="26"/>
      <c r="BU679" s="26"/>
      <c r="BV679" s="26">
        <f t="shared" si="745"/>
        <v>0</v>
      </c>
      <c r="BW679" s="26">
        <f t="shared" si="745"/>
        <v>0</v>
      </c>
      <c r="BX679" s="26">
        <f t="shared" si="745"/>
        <v>0</v>
      </c>
      <c r="BY679" s="26">
        <f t="shared" si="745"/>
        <v>0</v>
      </c>
      <c r="BZ679" s="26">
        <f t="shared" si="745"/>
        <v>0</v>
      </c>
      <c r="CA679" s="26">
        <f t="shared" si="745"/>
        <v>0</v>
      </c>
      <c r="CB679" s="26">
        <f t="shared" si="745"/>
        <v>0</v>
      </c>
      <c r="CC679" s="26">
        <f t="shared" si="745"/>
        <v>0</v>
      </c>
      <c r="CD679" s="26">
        <f t="shared" si="745"/>
        <v>0</v>
      </c>
      <c r="CE679" s="26">
        <f t="shared" si="745"/>
        <v>0</v>
      </c>
      <c r="CF679" s="26">
        <f t="shared" si="746"/>
        <v>0</v>
      </c>
      <c r="CG679" s="26">
        <f t="shared" si="746"/>
        <v>0</v>
      </c>
      <c r="CH679" s="26">
        <f t="shared" si="746"/>
        <v>0</v>
      </c>
      <c r="CI679" s="26">
        <f t="shared" si="746"/>
        <v>0</v>
      </c>
      <c r="CJ679" s="26">
        <f t="shared" si="746"/>
        <v>0</v>
      </c>
      <c r="CK679" s="26">
        <f t="shared" si="746"/>
        <v>0</v>
      </c>
      <c r="CL679" s="26">
        <f t="shared" si="746"/>
        <v>0</v>
      </c>
      <c r="CM679" s="26">
        <f t="shared" si="746"/>
        <v>0</v>
      </c>
      <c r="CN679" s="26">
        <f t="shared" si="746"/>
        <v>0</v>
      </c>
      <c r="CO679" s="26">
        <f t="shared" si="746"/>
        <v>0</v>
      </c>
      <c r="CP679" s="26">
        <f t="shared" si="747"/>
        <v>0</v>
      </c>
      <c r="CQ679" s="26">
        <f t="shared" si="747"/>
        <v>0</v>
      </c>
      <c r="CR679" s="26">
        <f t="shared" si="747"/>
        <v>0</v>
      </c>
      <c r="CS679" s="26">
        <f t="shared" si="747"/>
        <v>0</v>
      </c>
      <c r="CT679" s="26">
        <f t="shared" si="747"/>
        <v>0</v>
      </c>
      <c r="CU679" s="26">
        <f t="shared" si="747"/>
        <v>0</v>
      </c>
      <c r="CV679" s="26">
        <f t="shared" si="747"/>
        <v>0</v>
      </c>
      <c r="CW679" s="26">
        <f t="shared" si="747"/>
        <v>0</v>
      </c>
      <c r="CX679" s="26">
        <f t="shared" si="747"/>
        <v>0</v>
      </c>
      <c r="CY679" s="26">
        <f t="shared" si="747"/>
        <v>0</v>
      </c>
      <c r="CZ679" s="26">
        <f t="shared" si="748"/>
        <v>0</v>
      </c>
      <c r="DA679" s="26">
        <f t="shared" si="748"/>
        <v>0</v>
      </c>
      <c r="DB679" s="26">
        <f t="shared" si="748"/>
        <v>0</v>
      </c>
      <c r="DC679" s="26">
        <f t="shared" si="748"/>
        <v>0</v>
      </c>
      <c r="DD679" s="26">
        <f t="shared" si="748"/>
        <v>1</v>
      </c>
      <c r="DE679" s="26">
        <f t="shared" si="748"/>
        <v>0</v>
      </c>
      <c r="DF679" s="26">
        <f t="shared" si="748"/>
        <v>0</v>
      </c>
      <c r="DG679" s="26">
        <f t="shared" si="748"/>
        <v>0</v>
      </c>
      <c r="DH679" s="26">
        <f t="shared" si="748"/>
        <v>0</v>
      </c>
      <c r="DI679" s="26">
        <f t="shared" si="748"/>
        <v>0</v>
      </c>
      <c r="DJ679" s="26">
        <f t="shared" si="749"/>
        <v>0</v>
      </c>
      <c r="DK679" s="26">
        <f t="shared" si="749"/>
        <v>0</v>
      </c>
      <c r="DL679" s="26">
        <f t="shared" si="749"/>
        <v>0</v>
      </c>
      <c r="DM679" s="26">
        <f t="shared" si="749"/>
        <v>0</v>
      </c>
      <c r="DN679" s="26">
        <f t="shared" si="749"/>
        <v>0</v>
      </c>
      <c r="DO679" s="26">
        <f t="shared" si="749"/>
        <v>0</v>
      </c>
      <c r="DP679" s="26"/>
      <c r="DQ679" s="26"/>
      <c r="DR679" s="26"/>
      <c r="DS679" s="25"/>
    </row>
    <row r="680" spans="45:123" x14ac:dyDescent="0.3">
      <c r="AS680" s="18">
        <v>21</v>
      </c>
      <c r="AT680" s="26" t="s">
        <v>123</v>
      </c>
      <c r="AU680" s="26" t="str">
        <f t="shared" si="731"/>
        <v>FAIL</v>
      </c>
      <c r="AV680" s="26">
        <v>3</v>
      </c>
      <c r="AW680" s="26">
        <v>1</v>
      </c>
      <c r="AX680" s="26">
        <v>3</v>
      </c>
      <c r="AY680" s="26">
        <v>1</v>
      </c>
      <c r="AZ680" s="26">
        <v>3</v>
      </c>
      <c r="BA680" s="26">
        <v>1</v>
      </c>
      <c r="BB680" s="26">
        <v>3</v>
      </c>
      <c r="BC680" s="26">
        <v>1</v>
      </c>
      <c r="BD680" s="26">
        <f t="shared" si="732"/>
        <v>439.5</v>
      </c>
      <c r="BE680" s="26"/>
      <c r="BF680" s="26">
        <f t="shared" si="733"/>
        <v>460.5</v>
      </c>
      <c r="BG680" s="26">
        <f t="shared" si="743"/>
        <v>10.5</v>
      </c>
      <c r="BI680" s="26">
        <f t="shared" si="734"/>
        <v>465.64859999999999</v>
      </c>
      <c r="BJ680" s="26">
        <f t="shared" si="735"/>
        <v>905.27359999999999</v>
      </c>
      <c r="BK680" s="26">
        <f t="shared" si="736"/>
        <v>1365.8986</v>
      </c>
      <c r="BL680" s="26">
        <f t="shared" si="744"/>
        <v>1805.3986</v>
      </c>
      <c r="BM680" s="26"/>
      <c r="BN680" s="26"/>
      <c r="BO680" s="26"/>
      <c r="BP680" s="26"/>
      <c r="BQ680" s="26"/>
      <c r="BR680" s="1" t="str">
        <f t="shared" si="750"/>
        <v>good</v>
      </c>
      <c r="BS680" s="26" t="str">
        <f t="shared" si="751"/>
        <v>Int</v>
      </c>
      <c r="BT680" s="26"/>
      <c r="BU680" s="26"/>
      <c r="BV680" s="26">
        <f t="shared" ref="BV680:CE689" si="752">IF(BV$3=0,0,IF(AND(ABS($BI680-BV$3)&gt;TubeVertTotTol,ABS($BJ680-BV$3)&gt;TubeVertTotTol,ABS($BK680-BV$3)&gt;TubeVertTotTol),0,1))</f>
        <v>0</v>
      </c>
      <c r="BW680" s="26">
        <f t="shared" si="752"/>
        <v>0</v>
      </c>
      <c r="BX680" s="26">
        <f t="shared" si="752"/>
        <v>0</v>
      </c>
      <c r="BY680" s="26">
        <f t="shared" si="752"/>
        <v>0</v>
      </c>
      <c r="BZ680" s="26">
        <f t="shared" si="752"/>
        <v>0</v>
      </c>
      <c r="CA680" s="26">
        <f t="shared" si="752"/>
        <v>0</v>
      </c>
      <c r="CB680" s="26">
        <f t="shared" si="752"/>
        <v>0</v>
      </c>
      <c r="CC680" s="26">
        <f t="shared" si="752"/>
        <v>0</v>
      </c>
      <c r="CD680" s="26">
        <f t="shared" si="752"/>
        <v>0</v>
      </c>
      <c r="CE680" s="26">
        <f t="shared" si="752"/>
        <v>0</v>
      </c>
      <c r="CF680" s="26">
        <f t="shared" ref="CF680:CO689" si="753">IF(CF$3=0,0,IF(AND(ABS($BI680-CF$3)&gt;TubeVertTotTol,ABS($BJ680-CF$3)&gt;TubeVertTotTol,ABS($BK680-CF$3)&gt;TubeVertTotTol),0,1))</f>
        <v>0</v>
      </c>
      <c r="CG680" s="26">
        <f t="shared" si="753"/>
        <v>0</v>
      </c>
      <c r="CH680" s="26">
        <f t="shared" si="753"/>
        <v>0</v>
      </c>
      <c r="CI680" s="26">
        <f t="shared" si="753"/>
        <v>0</v>
      </c>
      <c r="CJ680" s="26">
        <f t="shared" si="753"/>
        <v>0</v>
      </c>
      <c r="CK680" s="26">
        <f t="shared" si="753"/>
        <v>0</v>
      </c>
      <c r="CL680" s="26">
        <f t="shared" si="753"/>
        <v>0</v>
      </c>
      <c r="CM680" s="26">
        <f t="shared" si="753"/>
        <v>0</v>
      </c>
      <c r="CN680" s="26">
        <f t="shared" si="753"/>
        <v>0</v>
      </c>
      <c r="CO680" s="26">
        <f t="shared" si="753"/>
        <v>0</v>
      </c>
      <c r="CP680" s="26">
        <f t="shared" ref="CP680:CY689" si="754">IF(CP$3=0,0,IF(AND(ABS($BI680-CP$3)&gt;TubeVertTotTol,ABS($BJ680-CP$3)&gt;TubeVertTotTol,ABS($BK680-CP$3)&gt;TubeVertTotTol),0,1))</f>
        <v>0</v>
      </c>
      <c r="CQ680" s="26">
        <f t="shared" si="754"/>
        <v>0</v>
      </c>
      <c r="CR680" s="26">
        <f t="shared" si="754"/>
        <v>0</v>
      </c>
      <c r="CS680" s="26">
        <f t="shared" si="754"/>
        <v>0</v>
      </c>
      <c r="CT680" s="26">
        <f t="shared" si="754"/>
        <v>0</v>
      </c>
      <c r="CU680" s="26">
        <f t="shared" si="754"/>
        <v>0</v>
      </c>
      <c r="CV680" s="26">
        <f t="shared" si="754"/>
        <v>0</v>
      </c>
      <c r="CW680" s="26">
        <f t="shared" si="754"/>
        <v>0</v>
      </c>
      <c r="CX680" s="26">
        <f t="shared" si="754"/>
        <v>0</v>
      </c>
      <c r="CY680" s="26">
        <f t="shared" si="754"/>
        <v>0</v>
      </c>
      <c r="CZ680" s="26">
        <f t="shared" ref="CZ680:DI689" si="755">IF(CZ$3=0,0,IF(AND(ABS($BI680-CZ$3)&gt;TubeVertTotTol,ABS($BJ680-CZ$3)&gt;TubeVertTotTol,ABS($BK680-CZ$3)&gt;TubeVertTotTol),0,1))</f>
        <v>0</v>
      </c>
      <c r="DA680" s="26">
        <f t="shared" si="755"/>
        <v>0</v>
      </c>
      <c r="DB680" s="26">
        <f t="shared" si="755"/>
        <v>0</v>
      </c>
      <c r="DC680" s="26">
        <f t="shared" si="755"/>
        <v>0</v>
      </c>
      <c r="DD680" s="26">
        <f t="shared" si="755"/>
        <v>1</v>
      </c>
      <c r="DE680" s="26">
        <f t="shared" si="755"/>
        <v>0</v>
      </c>
      <c r="DF680" s="26">
        <f t="shared" si="755"/>
        <v>0</v>
      </c>
      <c r="DG680" s="26">
        <f t="shared" si="755"/>
        <v>0</v>
      </c>
      <c r="DH680" s="26">
        <f t="shared" si="755"/>
        <v>0</v>
      </c>
      <c r="DI680" s="26">
        <f t="shared" si="755"/>
        <v>0</v>
      </c>
      <c r="DJ680" s="26">
        <f t="shared" ref="DJ680:DO689" si="756">IF(DJ$3=0,0,IF(AND(ABS($BI680-DJ$3)&gt;TubeVertTotTol,ABS($BJ680-DJ$3)&gt;TubeVertTotTol,ABS($BK680-DJ$3)&gt;TubeVertTotTol),0,1))</f>
        <v>0</v>
      </c>
      <c r="DK680" s="26">
        <f t="shared" si="756"/>
        <v>0</v>
      </c>
      <c r="DL680" s="26">
        <f t="shared" si="756"/>
        <v>0</v>
      </c>
      <c r="DM680" s="26">
        <f t="shared" si="756"/>
        <v>0</v>
      </c>
      <c r="DN680" s="26">
        <f t="shared" si="756"/>
        <v>0</v>
      </c>
      <c r="DO680" s="26">
        <f t="shared" si="756"/>
        <v>0</v>
      </c>
      <c r="DP680" s="26"/>
      <c r="DQ680" s="26"/>
      <c r="DR680" s="26"/>
      <c r="DS680" s="25"/>
    </row>
    <row r="681" spans="45:123" x14ac:dyDescent="0.3">
      <c r="AS681" s="18">
        <v>22</v>
      </c>
      <c r="AT681" s="26" t="s">
        <v>123</v>
      </c>
      <c r="AU681" s="26" t="str">
        <f t="shared" si="731"/>
        <v>FAIL</v>
      </c>
      <c r="AV681" s="26">
        <v>3</v>
      </c>
      <c r="AW681" s="26">
        <v>1</v>
      </c>
      <c r="AX681" s="26">
        <v>3</v>
      </c>
      <c r="AY681" s="26">
        <v>1</v>
      </c>
      <c r="AZ681" s="26">
        <v>3</v>
      </c>
      <c r="BA681" s="26">
        <v>1</v>
      </c>
      <c r="BB681" s="26">
        <v>3</v>
      </c>
      <c r="BC681" s="26">
        <v>1</v>
      </c>
      <c r="BD681" s="26">
        <f t="shared" si="732"/>
        <v>439</v>
      </c>
      <c r="BE681" s="26"/>
      <c r="BF681" s="26">
        <f t="shared" si="733"/>
        <v>461</v>
      </c>
      <c r="BG681" s="26">
        <f t="shared" si="743"/>
        <v>11</v>
      </c>
      <c r="BI681" s="26">
        <f t="shared" si="734"/>
        <v>466.14859999999999</v>
      </c>
      <c r="BJ681" s="26">
        <f t="shared" si="735"/>
        <v>905.27359999999999</v>
      </c>
      <c r="BK681" s="26">
        <f t="shared" si="736"/>
        <v>1366.3986</v>
      </c>
      <c r="BL681" s="26">
        <f t="shared" si="744"/>
        <v>1805.3986</v>
      </c>
      <c r="BM681" s="26"/>
      <c r="BN681" s="26"/>
      <c r="BO681" s="26"/>
      <c r="BP681" s="26"/>
      <c r="BQ681" s="26"/>
      <c r="BR681" s="1" t="str">
        <f t="shared" si="750"/>
        <v>good</v>
      </c>
      <c r="BS681" s="26" t="str">
        <f t="shared" si="751"/>
        <v>Int</v>
      </c>
      <c r="BT681" s="26"/>
      <c r="BU681" s="26"/>
      <c r="BV681" s="26">
        <f t="shared" si="752"/>
        <v>0</v>
      </c>
      <c r="BW681" s="26">
        <f t="shared" si="752"/>
        <v>0</v>
      </c>
      <c r="BX681" s="26">
        <f t="shared" si="752"/>
        <v>0</v>
      </c>
      <c r="BY681" s="26">
        <f t="shared" si="752"/>
        <v>0</v>
      </c>
      <c r="BZ681" s="26">
        <f t="shared" si="752"/>
        <v>0</v>
      </c>
      <c r="CA681" s="26">
        <f t="shared" si="752"/>
        <v>0</v>
      </c>
      <c r="CB681" s="26">
        <f t="shared" si="752"/>
        <v>0</v>
      </c>
      <c r="CC681" s="26">
        <f t="shared" si="752"/>
        <v>0</v>
      </c>
      <c r="CD681" s="26">
        <f t="shared" si="752"/>
        <v>0</v>
      </c>
      <c r="CE681" s="26">
        <f t="shared" si="752"/>
        <v>0</v>
      </c>
      <c r="CF681" s="26">
        <f t="shared" si="753"/>
        <v>0</v>
      </c>
      <c r="CG681" s="26">
        <f t="shared" si="753"/>
        <v>0</v>
      </c>
      <c r="CH681" s="26">
        <f t="shared" si="753"/>
        <v>0</v>
      </c>
      <c r="CI681" s="26">
        <f t="shared" si="753"/>
        <v>0</v>
      </c>
      <c r="CJ681" s="26">
        <f t="shared" si="753"/>
        <v>0</v>
      </c>
      <c r="CK681" s="26">
        <f t="shared" si="753"/>
        <v>0</v>
      </c>
      <c r="CL681" s="26">
        <f t="shared" si="753"/>
        <v>0</v>
      </c>
      <c r="CM681" s="26">
        <f t="shared" si="753"/>
        <v>0</v>
      </c>
      <c r="CN681" s="26">
        <f t="shared" si="753"/>
        <v>0</v>
      </c>
      <c r="CO681" s="26">
        <f t="shared" si="753"/>
        <v>0</v>
      </c>
      <c r="CP681" s="26">
        <f t="shared" si="754"/>
        <v>0</v>
      </c>
      <c r="CQ681" s="26">
        <f t="shared" si="754"/>
        <v>0</v>
      </c>
      <c r="CR681" s="26">
        <f t="shared" si="754"/>
        <v>0</v>
      </c>
      <c r="CS681" s="26">
        <f t="shared" si="754"/>
        <v>0</v>
      </c>
      <c r="CT681" s="26">
        <f t="shared" si="754"/>
        <v>0</v>
      </c>
      <c r="CU681" s="26">
        <f t="shared" si="754"/>
        <v>0</v>
      </c>
      <c r="CV681" s="26">
        <f t="shared" si="754"/>
        <v>0</v>
      </c>
      <c r="CW681" s="26">
        <f t="shared" si="754"/>
        <v>0</v>
      </c>
      <c r="CX681" s="26">
        <f t="shared" si="754"/>
        <v>0</v>
      </c>
      <c r="CY681" s="26">
        <f t="shared" si="754"/>
        <v>0</v>
      </c>
      <c r="CZ681" s="26">
        <f t="shared" si="755"/>
        <v>0</v>
      </c>
      <c r="DA681" s="26">
        <f t="shared" si="755"/>
        <v>0</v>
      </c>
      <c r="DB681" s="26">
        <f t="shared" si="755"/>
        <v>0</v>
      </c>
      <c r="DC681" s="26">
        <f t="shared" si="755"/>
        <v>0</v>
      </c>
      <c r="DD681" s="26">
        <f t="shared" si="755"/>
        <v>1</v>
      </c>
      <c r="DE681" s="26">
        <f t="shared" si="755"/>
        <v>0</v>
      </c>
      <c r="DF681" s="26">
        <f t="shared" si="755"/>
        <v>0</v>
      </c>
      <c r="DG681" s="26">
        <f t="shared" si="755"/>
        <v>0</v>
      </c>
      <c r="DH681" s="26">
        <f t="shared" si="755"/>
        <v>0</v>
      </c>
      <c r="DI681" s="26">
        <f t="shared" si="755"/>
        <v>0</v>
      </c>
      <c r="DJ681" s="26">
        <f t="shared" si="756"/>
        <v>0</v>
      </c>
      <c r="DK681" s="26">
        <f t="shared" si="756"/>
        <v>0</v>
      </c>
      <c r="DL681" s="26">
        <f t="shared" si="756"/>
        <v>0</v>
      </c>
      <c r="DM681" s="26">
        <f t="shared" si="756"/>
        <v>0</v>
      </c>
      <c r="DN681" s="26">
        <f t="shared" si="756"/>
        <v>0</v>
      </c>
      <c r="DO681" s="26">
        <f t="shared" si="756"/>
        <v>0</v>
      </c>
      <c r="DP681" s="26"/>
      <c r="DQ681" s="26"/>
      <c r="DR681" s="26"/>
      <c r="DS681" s="25"/>
    </row>
    <row r="682" spans="45:123" x14ac:dyDescent="0.3">
      <c r="AS682" s="18">
        <v>23</v>
      </c>
      <c r="AT682" s="26" t="s">
        <v>123</v>
      </c>
      <c r="AU682" s="26" t="str">
        <f t="shared" si="731"/>
        <v>FAIL</v>
      </c>
      <c r="AV682" s="26">
        <v>3</v>
      </c>
      <c r="AW682" s="26">
        <v>1</v>
      </c>
      <c r="AX682" s="26">
        <v>3</v>
      </c>
      <c r="AY682" s="26">
        <v>1</v>
      </c>
      <c r="AZ682" s="26">
        <v>3</v>
      </c>
      <c r="BA682" s="26">
        <v>1</v>
      </c>
      <c r="BB682" s="26">
        <v>3</v>
      </c>
      <c r="BC682" s="26">
        <v>1</v>
      </c>
      <c r="BD682" s="26">
        <f t="shared" si="732"/>
        <v>438.5</v>
      </c>
      <c r="BE682" s="26"/>
      <c r="BF682" s="26">
        <f t="shared" si="733"/>
        <v>461.5</v>
      </c>
      <c r="BG682" s="26">
        <f t="shared" si="743"/>
        <v>11.5</v>
      </c>
      <c r="BI682" s="26">
        <f t="shared" si="734"/>
        <v>466.64859999999999</v>
      </c>
      <c r="BJ682" s="26">
        <f t="shared" si="735"/>
        <v>905.27359999999999</v>
      </c>
      <c r="BK682" s="26">
        <f t="shared" si="736"/>
        <v>1366.8986</v>
      </c>
      <c r="BL682" s="26">
        <f t="shared" si="744"/>
        <v>1805.3986</v>
      </c>
      <c r="BM682" s="26"/>
      <c r="BN682" s="26"/>
      <c r="BO682" s="26"/>
      <c r="BP682" s="26"/>
      <c r="BQ682" s="26"/>
      <c r="BR682" s="1" t="str">
        <f t="shared" si="750"/>
        <v>good</v>
      </c>
      <c r="BS682" s="26" t="str">
        <f t="shared" si="751"/>
        <v>Int</v>
      </c>
      <c r="BT682" s="26"/>
      <c r="BU682" s="26"/>
      <c r="BV682" s="26">
        <f t="shared" si="752"/>
        <v>0</v>
      </c>
      <c r="BW682" s="26">
        <f t="shared" si="752"/>
        <v>0</v>
      </c>
      <c r="BX682" s="26">
        <f t="shared" si="752"/>
        <v>0</v>
      </c>
      <c r="BY682" s="26">
        <f t="shared" si="752"/>
        <v>0</v>
      </c>
      <c r="BZ682" s="26">
        <f t="shared" si="752"/>
        <v>0</v>
      </c>
      <c r="CA682" s="26">
        <f t="shared" si="752"/>
        <v>0</v>
      </c>
      <c r="CB682" s="26">
        <f t="shared" si="752"/>
        <v>0</v>
      </c>
      <c r="CC682" s="26">
        <f t="shared" si="752"/>
        <v>0</v>
      </c>
      <c r="CD682" s="26">
        <f t="shared" si="752"/>
        <v>0</v>
      </c>
      <c r="CE682" s="26">
        <f t="shared" si="752"/>
        <v>0</v>
      </c>
      <c r="CF682" s="26">
        <f t="shared" si="753"/>
        <v>0</v>
      </c>
      <c r="CG682" s="26">
        <f t="shared" si="753"/>
        <v>0</v>
      </c>
      <c r="CH682" s="26">
        <f t="shared" si="753"/>
        <v>0</v>
      </c>
      <c r="CI682" s="26">
        <f t="shared" si="753"/>
        <v>0</v>
      </c>
      <c r="CJ682" s="26">
        <f t="shared" si="753"/>
        <v>0</v>
      </c>
      <c r="CK682" s="26">
        <f t="shared" si="753"/>
        <v>0</v>
      </c>
      <c r="CL682" s="26">
        <f t="shared" si="753"/>
        <v>0</v>
      </c>
      <c r="CM682" s="26">
        <f t="shared" si="753"/>
        <v>0</v>
      </c>
      <c r="CN682" s="26">
        <f t="shared" si="753"/>
        <v>0</v>
      </c>
      <c r="CO682" s="26">
        <f t="shared" si="753"/>
        <v>0</v>
      </c>
      <c r="CP682" s="26">
        <f t="shared" si="754"/>
        <v>0</v>
      </c>
      <c r="CQ682" s="26">
        <f t="shared" si="754"/>
        <v>0</v>
      </c>
      <c r="CR682" s="26">
        <f t="shared" si="754"/>
        <v>0</v>
      </c>
      <c r="CS682" s="26">
        <f t="shared" si="754"/>
        <v>0</v>
      </c>
      <c r="CT682" s="26">
        <f t="shared" si="754"/>
        <v>0</v>
      </c>
      <c r="CU682" s="26">
        <f t="shared" si="754"/>
        <v>0</v>
      </c>
      <c r="CV682" s="26">
        <f t="shared" si="754"/>
        <v>0</v>
      </c>
      <c r="CW682" s="26">
        <f t="shared" si="754"/>
        <v>0</v>
      </c>
      <c r="CX682" s="26">
        <f t="shared" si="754"/>
        <v>0</v>
      </c>
      <c r="CY682" s="26">
        <f t="shared" si="754"/>
        <v>0</v>
      </c>
      <c r="CZ682" s="26">
        <f t="shared" si="755"/>
        <v>0</v>
      </c>
      <c r="DA682" s="26">
        <f t="shared" si="755"/>
        <v>0</v>
      </c>
      <c r="DB682" s="26">
        <f t="shared" si="755"/>
        <v>0</v>
      </c>
      <c r="DC682" s="26">
        <f t="shared" si="755"/>
        <v>0</v>
      </c>
      <c r="DD682" s="26">
        <f t="shared" si="755"/>
        <v>1</v>
      </c>
      <c r="DE682" s="26">
        <f t="shared" si="755"/>
        <v>0</v>
      </c>
      <c r="DF682" s="26">
        <f t="shared" si="755"/>
        <v>0</v>
      </c>
      <c r="DG682" s="26">
        <f t="shared" si="755"/>
        <v>0</v>
      </c>
      <c r="DH682" s="26">
        <f t="shared" si="755"/>
        <v>0</v>
      </c>
      <c r="DI682" s="26">
        <f t="shared" si="755"/>
        <v>0</v>
      </c>
      <c r="DJ682" s="26">
        <f t="shared" si="756"/>
        <v>0</v>
      </c>
      <c r="DK682" s="26">
        <f t="shared" si="756"/>
        <v>0</v>
      </c>
      <c r="DL682" s="26">
        <f t="shared" si="756"/>
        <v>0</v>
      </c>
      <c r="DM682" s="26">
        <f t="shared" si="756"/>
        <v>0</v>
      </c>
      <c r="DN682" s="26">
        <f t="shared" si="756"/>
        <v>0</v>
      </c>
      <c r="DO682" s="26">
        <f t="shared" si="756"/>
        <v>0</v>
      </c>
      <c r="DP682" s="26"/>
      <c r="DQ682" s="26"/>
      <c r="DR682" s="26"/>
      <c r="DS682" s="25"/>
    </row>
    <row r="683" spans="45:123" x14ac:dyDescent="0.3">
      <c r="AS683" s="18">
        <v>24</v>
      </c>
      <c r="AT683" s="26" t="s">
        <v>123</v>
      </c>
      <c r="AU683" s="26" t="str">
        <f t="shared" si="731"/>
        <v>FAIL</v>
      </c>
      <c r="AV683" s="26">
        <v>3</v>
      </c>
      <c r="AW683" s="26">
        <v>1</v>
      </c>
      <c r="AX683" s="26">
        <v>3</v>
      </c>
      <c r="AY683" s="26">
        <v>1</v>
      </c>
      <c r="AZ683" s="26">
        <v>3</v>
      </c>
      <c r="BA683" s="26">
        <v>1</v>
      </c>
      <c r="BB683" s="26">
        <v>3</v>
      </c>
      <c r="BC683" s="26">
        <v>1</v>
      </c>
      <c r="BD683" s="26">
        <f t="shared" si="732"/>
        <v>438</v>
      </c>
      <c r="BE683" s="26"/>
      <c r="BF683" s="26">
        <f t="shared" si="733"/>
        <v>462</v>
      </c>
      <c r="BG683" s="26">
        <f t="shared" si="743"/>
        <v>12</v>
      </c>
      <c r="BI683" s="26">
        <f t="shared" si="734"/>
        <v>467.14859999999999</v>
      </c>
      <c r="BJ683" s="26">
        <f t="shared" si="735"/>
        <v>905.27359999999999</v>
      </c>
      <c r="BK683" s="26">
        <f t="shared" si="736"/>
        <v>1367.3986</v>
      </c>
      <c r="BL683" s="26">
        <f t="shared" si="744"/>
        <v>1805.3986</v>
      </c>
      <c r="BM683" s="26"/>
      <c r="BN683" s="26"/>
      <c r="BO683" s="26"/>
      <c r="BP683" s="26"/>
      <c r="BQ683" s="26"/>
      <c r="BR683" s="1" t="str">
        <f t="shared" si="750"/>
        <v>good</v>
      </c>
      <c r="BS683" s="26" t="str">
        <f t="shared" si="751"/>
        <v>Int</v>
      </c>
      <c r="BT683" s="26"/>
      <c r="BU683" s="26"/>
      <c r="BV683" s="26">
        <f t="shared" si="752"/>
        <v>0</v>
      </c>
      <c r="BW683" s="26">
        <f t="shared" si="752"/>
        <v>0</v>
      </c>
      <c r="BX683" s="26">
        <f t="shared" si="752"/>
        <v>0</v>
      </c>
      <c r="BY683" s="26">
        <f t="shared" si="752"/>
        <v>0</v>
      </c>
      <c r="BZ683" s="26">
        <f t="shared" si="752"/>
        <v>0</v>
      </c>
      <c r="CA683" s="26">
        <f t="shared" si="752"/>
        <v>0</v>
      </c>
      <c r="CB683" s="26">
        <f t="shared" si="752"/>
        <v>0</v>
      </c>
      <c r="CC683" s="26">
        <f t="shared" si="752"/>
        <v>0</v>
      </c>
      <c r="CD683" s="26">
        <f t="shared" si="752"/>
        <v>0</v>
      </c>
      <c r="CE683" s="26">
        <f t="shared" si="752"/>
        <v>0</v>
      </c>
      <c r="CF683" s="26">
        <f t="shared" si="753"/>
        <v>0</v>
      </c>
      <c r="CG683" s="26">
        <f t="shared" si="753"/>
        <v>0</v>
      </c>
      <c r="CH683" s="26">
        <f t="shared" si="753"/>
        <v>0</v>
      </c>
      <c r="CI683" s="26">
        <f t="shared" si="753"/>
        <v>0</v>
      </c>
      <c r="CJ683" s="26">
        <f t="shared" si="753"/>
        <v>0</v>
      </c>
      <c r="CK683" s="26">
        <f t="shared" si="753"/>
        <v>0</v>
      </c>
      <c r="CL683" s="26">
        <f t="shared" si="753"/>
        <v>0</v>
      </c>
      <c r="CM683" s="26">
        <f t="shared" si="753"/>
        <v>0</v>
      </c>
      <c r="CN683" s="26">
        <f t="shared" si="753"/>
        <v>0</v>
      </c>
      <c r="CO683" s="26">
        <f t="shared" si="753"/>
        <v>0</v>
      </c>
      <c r="CP683" s="26">
        <f t="shared" si="754"/>
        <v>0</v>
      </c>
      <c r="CQ683" s="26">
        <f t="shared" si="754"/>
        <v>0</v>
      </c>
      <c r="CR683" s="26">
        <f t="shared" si="754"/>
        <v>0</v>
      </c>
      <c r="CS683" s="26">
        <f t="shared" si="754"/>
        <v>0</v>
      </c>
      <c r="CT683" s="26">
        <f t="shared" si="754"/>
        <v>0</v>
      </c>
      <c r="CU683" s="26">
        <f t="shared" si="754"/>
        <v>0</v>
      </c>
      <c r="CV683" s="26">
        <f t="shared" si="754"/>
        <v>0</v>
      </c>
      <c r="CW683" s="26">
        <f t="shared" si="754"/>
        <v>0</v>
      </c>
      <c r="CX683" s="26">
        <f t="shared" si="754"/>
        <v>0</v>
      </c>
      <c r="CY683" s="26">
        <f t="shared" si="754"/>
        <v>0</v>
      </c>
      <c r="CZ683" s="26">
        <f t="shared" si="755"/>
        <v>0</v>
      </c>
      <c r="DA683" s="26">
        <f t="shared" si="755"/>
        <v>0</v>
      </c>
      <c r="DB683" s="26">
        <f t="shared" si="755"/>
        <v>0</v>
      </c>
      <c r="DC683" s="26">
        <f t="shared" si="755"/>
        <v>0</v>
      </c>
      <c r="DD683" s="26">
        <f t="shared" si="755"/>
        <v>1</v>
      </c>
      <c r="DE683" s="26">
        <f t="shared" si="755"/>
        <v>0</v>
      </c>
      <c r="DF683" s="26">
        <f t="shared" si="755"/>
        <v>0</v>
      </c>
      <c r="DG683" s="26">
        <f t="shared" si="755"/>
        <v>0</v>
      </c>
      <c r="DH683" s="26">
        <f t="shared" si="755"/>
        <v>0</v>
      </c>
      <c r="DI683" s="26">
        <f t="shared" si="755"/>
        <v>0</v>
      </c>
      <c r="DJ683" s="26">
        <f t="shared" si="756"/>
        <v>0</v>
      </c>
      <c r="DK683" s="26">
        <f t="shared" si="756"/>
        <v>0</v>
      </c>
      <c r="DL683" s="26">
        <f t="shared" si="756"/>
        <v>0</v>
      </c>
      <c r="DM683" s="26">
        <f t="shared" si="756"/>
        <v>0</v>
      </c>
      <c r="DN683" s="26">
        <f t="shared" si="756"/>
        <v>0</v>
      </c>
      <c r="DO683" s="26">
        <f t="shared" si="756"/>
        <v>0</v>
      </c>
      <c r="DP683" s="26"/>
      <c r="DQ683" s="26"/>
      <c r="DR683" s="26"/>
      <c r="DS683" s="25"/>
    </row>
    <row r="684" spans="45:123" x14ac:dyDescent="0.3">
      <c r="AS684" s="18">
        <v>25</v>
      </c>
      <c r="AT684" s="26" t="s">
        <v>123</v>
      </c>
      <c r="AU684" s="26" t="str">
        <f t="shared" si="731"/>
        <v>FAIL</v>
      </c>
      <c r="AV684" s="26">
        <v>3</v>
      </c>
      <c r="AW684" s="26">
        <v>1</v>
      </c>
      <c r="AX684" s="26">
        <v>3</v>
      </c>
      <c r="AY684" s="26">
        <v>1</v>
      </c>
      <c r="AZ684" s="26">
        <v>3</v>
      </c>
      <c r="BA684" s="26">
        <v>1</v>
      </c>
      <c r="BB684" s="26">
        <v>3</v>
      </c>
      <c r="BC684" s="26">
        <v>1</v>
      </c>
      <c r="BD684" s="26">
        <f t="shared" si="732"/>
        <v>437.5</v>
      </c>
      <c r="BE684" s="26"/>
      <c r="BF684" s="26">
        <f t="shared" si="733"/>
        <v>462.5</v>
      </c>
      <c r="BG684" s="26">
        <f t="shared" si="743"/>
        <v>12.5</v>
      </c>
      <c r="BI684" s="26">
        <f t="shared" si="734"/>
        <v>467.64859999999999</v>
      </c>
      <c r="BJ684" s="26">
        <f t="shared" si="735"/>
        <v>905.27359999999999</v>
      </c>
      <c r="BK684" s="26">
        <f t="shared" si="736"/>
        <v>1367.8986</v>
      </c>
      <c r="BL684" s="26">
        <f t="shared" si="744"/>
        <v>1805.3986</v>
      </c>
      <c r="BM684" s="26"/>
      <c r="BN684" s="26"/>
      <c r="BO684" s="26"/>
      <c r="BP684" s="26"/>
      <c r="BQ684" s="26"/>
      <c r="BR684" s="1" t="str">
        <f t="shared" si="750"/>
        <v>good</v>
      </c>
      <c r="BS684" s="26" t="str">
        <f t="shared" si="751"/>
        <v>Int</v>
      </c>
      <c r="BT684" s="26"/>
      <c r="BU684" s="26"/>
      <c r="BV684" s="26">
        <f t="shared" si="752"/>
        <v>0</v>
      </c>
      <c r="BW684" s="26">
        <f t="shared" si="752"/>
        <v>0</v>
      </c>
      <c r="BX684" s="26">
        <f t="shared" si="752"/>
        <v>0</v>
      </c>
      <c r="BY684" s="26">
        <f t="shared" si="752"/>
        <v>0</v>
      </c>
      <c r="BZ684" s="26">
        <f t="shared" si="752"/>
        <v>0</v>
      </c>
      <c r="CA684" s="26">
        <f t="shared" si="752"/>
        <v>0</v>
      </c>
      <c r="CB684" s="26">
        <f t="shared" si="752"/>
        <v>0</v>
      </c>
      <c r="CC684" s="26">
        <f t="shared" si="752"/>
        <v>0</v>
      </c>
      <c r="CD684" s="26">
        <f t="shared" si="752"/>
        <v>0</v>
      </c>
      <c r="CE684" s="26">
        <f t="shared" si="752"/>
        <v>0</v>
      </c>
      <c r="CF684" s="26">
        <f t="shared" si="753"/>
        <v>0</v>
      </c>
      <c r="CG684" s="26">
        <f t="shared" si="753"/>
        <v>0</v>
      </c>
      <c r="CH684" s="26">
        <f t="shared" si="753"/>
        <v>0</v>
      </c>
      <c r="CI684" s="26">
        <f t="shared" si="753"/>
        <v>0</v>
      </c>
      <c r="CJ684" s="26">
        <f t="shared" si="753"/>
        <v>0</v>
      </c>
      <c r="CK684" s="26">
        <f t="shared" si="753"/>
        <v>0</v>
      </c>
      <c r="CL684" s="26">
        <f t="shared" si="753"/>
        <v>0</v>
      </c>
      <c r="CM684" s="26">
        <f t="shared" si="753"/>
        <v>0</v>
      </c>
      <c r="CN684" s="26">
        <f t="shared" si="753"/>
        <v>0</v>
      </c>
      <c r="CO684" s="26">
        <f t="shared" si="753"/>
        <v>0</v>
      </c>
      <c r="CP684" s="26">
        <f t="shared" si="754"/>
        <v>0</v>
      </c>
      <c r="CQ684" s="26">
        <f t="shared" si="754"/>
        <v>0</v>
      </c>
      <c r="CR684" s="26">
        <f t="shared" si="754"/>
        <v>0</v>
      </c>
      <c r="CS684" s="26">
        <f t="shared" si="754"/>
        <v>0</v>
      </c>
      <c r="CT684" s="26">
        <f t="shared" si="754"/>
        <v>0</v>
      </c>
      <c r="CU684" s="26">
        <f t="shared" si="754"/>
        <v>0</v>
      </c>
      <c r="CV684" s="26">
        <f t="shared" si="754"/>
        <v>0</v>
      </c>
      <c r="CW684" s="26">
        <f t="shared" si="754"/>
        <v>0</v>
      </c>
      <c r="CX684" s="26">
        <f t="shared" si="754"/>
        <v>0</v>
      </c>
      <c r="CY684" s="26">
        <f t="shared" si="754"/>
        <v>0</v>
      </c>
      <c r="CZ684" s="26">
        <f t="shared" si="755"/>
        <v>0</v>
      </c>
      <c r="DA684" s="26">
        <f t="shared" si="755"/>
        <v>0</v>
      </c>
      <c r="DB684" s="26">
        <f t="shared" si="755"/>
        <v>0</v>
      </c>
      <c r="DC684" s="26">
        <f t="shared" si="755"/>
        <v>0</v>
      </c>
      <c r="DD684" s="26">
        <f t="shared" si="755"/>
        <v>1</v>
      </c>
      <c r="DE684" s="26">
        <f t="shared" si="755"/>
        <v>0</v>
      </c>
      <c r="DF684" s="26">
        <f t="shared" si="755"/>
        <v>0</v>
      </c>
      <c r="DG684" s="26">
        <f t="shared" si="755"/>
        <v>0</v>
      </c>
      <c r="DH684" s="26">
        <f t="shared" si="755"/>
        <v>0</v>
      </c>
      <c r="DI684" s="26">
        <f t="shared" si="755"/>
        <v>0</v>
      </c>
      <c r="DJ684" s="26">
        <f t="shared" si="756"/>
        <v>0</v>
      </c>
      <c r="DK684" s="26">
        <f t="shared" si="756"/>
        <v>0</v>
      </c>
      <c r="DL684" s="26">
        <f t="shared" si="756"/>
        <v>0</v>
      </c>
      <c r="DM684" s="26">
        <f t="shared" si="756"/>
        <v>0</v>
      </c>
      <c r="DN684" s="26">
        <f t="shared" si="756"/>
        <v>0</v>
      </c>
      <c r="DO684" s="26">
        <f t="shared" si="756"/>
        <v>0</v>
      </c>
      <c r="DP684" s="26"/>
      <c r="DQ684" s="26"/>
      <c r="DR684" s="26"/>
      <c r="DS684" s="25"/>
    </row>
    <row r="685" spans="45:123" x14ac:dyDescent="0.3">
      <c r="AS685" s="18">
        <v>26</v>
      </c>
      <c r="AT685" s="26" t="s">
        <v>123</v>
      </c>
      <c r="AU685" s="26" t="str">
        <f t="shared" si="731"/>
        <v>FAIL</v>
      </c>
      <c r="AV685" s="26">
        <v>3</v>
      </c>
      <c r="AW685" s="26">
        <v>1</v>
      </c>
      <c r="AX685" s="26">
        <v>3</v>
      </c>
      <c r="AY685" s="26">
        <v>1</v>
      </c>
      <c r="AZ685" s="26">
        <v>3</v>
      </c>
      <c r="BA685" s="26">
        <v>1</v>
      </c>
      <c r="BB685" s="26">
        <v>3</v>
      </c>
      <c r="BC685" s="26">
        <v>1</v>
      </c>
      <c r="BD685" s="26">
        <f t="shared" si="732"/>
        <v>437</v>
      </c>
      <c r="BE685" s="26"/>
      <c r="BF685" s="26">
        <f t="shared" si="733"/>
        <v>463</v>
      </c>
      <c r="BG685" s="26">
        <f t="shared" si="743"/>
        <v>13</v>
      </c>
      <c r="BI685" s="26">
        <f t="shared" si="734"/>
        <v>468.14859999999999</v>
      </c>
      <c r="BJ685" s="26">
        <f t="shared" si="735"/>
        <v>905.27359999999999</v>
      </c>
      <c r="BK685" s="26">
        <f t="shared" si="736"/>
        <v>1368.3986</v>
      </c>
      <c r="BL685" s="26">
        <f t="shared" si="744"/>
        <v>1805.3986</v>
      </c>
      <c r="BM685" s="26"/>
      <c r="BN685" s="26"/>
      <c r="BO685" s="26"/>
      <c r="BP685" s="26"/>
      <c r="BQ685" s="26"/>
      <c r="BR685" s="1" t="str">
        <f t="shared" si="750"/>
        <v>good</v>
      </c>
      <c r="BS685" s="26" t="str">
        <f t="shared" si="751"/>
        <v>Int</v>
      </c>
      <c r="BT685" s="26"/>
      <c r="BU685" s="26"/>
      <c r="BV685" s="26">
        <f t="shared" si="752"/>
        <v>0</v>
      </c>
      <c r="BW685" s="26">
        <f t="shared" si="752"/>
        <v>0</v>
      </c>
      <c r="BX685" s="26">
        <f t="shared" si="752"/>
        <v>0</v>
      </c>
      <c r="BY685" s="26">
        <f t="shared" si="752"/>
        <v>0</v>
      </c>
      <c r="BZ685" s="26">
        <f t="shared" si="752"/>
        <v>0</v>
      </c>
      <c r="CA685" s="26">
        <f t="shared" si="752"/>
        <v>0</v>
      </c>
      <c r="CB685" s="26">
        <f t="shared" si="752"/>
        <v>0</v>
      </c>
      <c r="CC685" s="26">
        <f t="shared" si="752"/>
        <v>0</v>
      </c>
      <c r="CD685" s="26">
        <f t="shared" si="752"/>
        <v>0</v>
      </c>
      <c r="CE685" s="26">
        <f t="shared" si="752"/>
        <v>0</v>
      </c>
      <c r="CF685" s="26">
        <f t="shared" si="753"/>
        <v>0</v>
      </c>
      <c r="CG685" s="26">
        <f t="shared" si="753"/>
        <v>0</v>
      </c>
      <c r="CH685" s="26">
        <f t="shared" si="753"/>
        <v>0</v>
      </c>
      <c r="CI685" s="26">
        <f t="shared" si="753"/>
        <v>0</v>
      </c>
      <c r="CJ685" s="26">
        <f t="shared" si="753"/>
        <v>0</v>
      </c>
      <c r="CK685" s="26">
        <f t="shared" si="753"/>
        <v>0</v>
      </c>
      <c r="CL685" s="26">
        <f t="shared" si="753"/>
        <v>0</v>
      </c>
      <c r="CM685" s="26">
        <f t="shared" si="753"/>
        <v>0</v>
      </c>
      <c r="CN685" s="26">
        <f t="shared" si="753"/>
        <v>0</v>
      </c>
      <c r="CO685" s="26">
        <f t="shared" si="753"/>
        <v>0</v>
      </c>
      <c r="CP685" s="26">
        <f t="shared" si="754"/>
        <v>0</v>
      </c>
      <c r="CQ685" s="26">
        <f t="shared" si="754"/>
        <v>0</v>
      </c>
      <c r="CR685" s="26">
        <f t="shared" si="754"/>
        <v>0</v>
      </c>
      <c r="CS685" s="26">
        <f t="shared" si="754"/>
        <v>0</v>
      </c>
      <c r="CT685" s="26">
        <f t="shared" si="754"/>
        <v>0</v>
      </c>
      <c r="CU685" s="26">
        <f t="shared" si="754"/>
        <v>0</v>
      </c>
      <c r="CV685" s="26">
        <f t="shared" si="754"/>
        <v>0</v>
      </c>
      <c r="CW685" s="26">
        <f t="shared" si="754"/>
        <v>0</v>
      </c>
      <c r="CX685" s="26">
        <f t="shared" si="754"/>
        <v>0</v>
      </c>
      <c r="CY685" s="26">
        <f t="shared" si="754"/>
        <v>0</v>
      </c>
      <c r="CZ685" s="26">
        <f t="shared" si="755"/>
        <v>0</v>
      </c>
      <c r="DA685" s="26">
        <f t="shared" si="755"/>
        <v>0</v>
      </c>
      <c r="DB685" s="26">
        <f t="shared" si="755"/>
        <v>0</v>
      </c>
      <c r="DC685" s="26">
        <f t="shared" si="755"/>
        <v>0</v>
      </c>
      <c r="DD685" s="26">
        <f t="shared" si="755"/>
        <v>1</v>
      </c>
      <c r="DE685" s="26">
        <f t="shared" si="755"/>
        <v>0</v>
      </c>
      <c r="DF685" s="26">
        <f t="shared" si="755"/>
        <v>0</v>
      </c>
      <c r="DG685" s="26">
        <f t="shared" si="755"/>
        <v>0</v>
      </c>
      <c r="DH685" s="26">
        <f t="shared" si="755"/>
        <v>0</v>
      </c>
      <c r="DI685" s="26">
        <f t="shared" si="755"/>
        <v>0</v>
      </c>
      <c r="DJ685" s="26">
        <f t="shared" si="756"/>
        <v>0</v>
      </c>
      <c r="DK685" s="26">
        <f t="shared" si="756"/>
        <v>0</v>
      </c>
      <c r="DL685" s="26">
        <f t="shared" si="756"/>
        <v>0</v>
      </c>
      <c r="DM685" s="26">
        <f t="shared" si="756"/>
        <v>0</v>
      </c>
      <c r="DN685" s="26">
        <f t="shared" si="756"/>
        <v>0</v>
      </c>
      <c r="DO685" s="26">
        <f t="shared" si="756"/>
        <v>0</v>
      </c>
      <c r="DP685" s="26"/>
      <c r="DQ685" s="26"/>
      <c r="DR685" s="26"/>
      <c r="DS685" s="25"/>
    </row>
    <row r="686" spans="45:123" x14ac:dyDescent="0.3">
      <c r="AS686" s="18">
        <v>27</v>
      </c>
      <c r="AT686" s="26" t="s">
        <v>123</v>
      </c>
      <c r="AU686" s="26" t="str">
        <f t="shared" si="731"/>
        <v>FAIL</v>
      </c>
      <c r="AV686" s="26">
        <v>3</v>
      </c>
      <c r="AW686" s="26">
        <v>1</v>
      </c>
      <c r="AX686" s="26">
        <v>3</v>
      </c>
      <c r="AY686" s="26">
        <v>1</v>
      </c>
      <c r="AZ686" s="26">
        <v>3</v>
      </c>
      <c r="BA686" s="26">
        <v>1</v>
      </c>
      <c r="BB686" s="26">
        <v>3</v>
      </c>
      <c r="BC686" s="26">
        <v>1</v>
      </c>
      <c r="BD686" s="26">
        <f t="shared" si="732"/>
        <v>436.5</v>
      </c>
      <c r="BE686" s="26"/>
      <c r="BF686" s="26">
        <f t="shared" si="733"/>
        <v>463.5</v>
      </c>
      <c r="BG686" s="26">
        <f t="shared" si="743"/>
        <v>13.5</v>
      </c>
      <c r="BI686" s="26">
        <f t="shared" si="734"/>
        <v>468.64859999999999</v>
      </c>
      <c r="BJ686" s="26">
        <f t="shared" si="735"/>
        <v>905.27359999999999</v>
      </c>
      <c r="BK686" s="26">
        <f t="shared" si="736"/>
        <v>1368.8986</v>
      </c>
      <c r="BL686" s="26">
        <f t="shared" si="744"/>
        <v>1805.3986</v>
      </c>
      <c r="BM686" s="26"/>
      <c r="BN686" s="26"/>
      <c r="BO686" s="26"/>
      <c r="BP686" s="26"/>
      <c r="BQ686" s="26"/>
      <c r="BR686" s="1" t="str">
        <f t="shared" si="750"/>
        <v>good</v>
      </c>
      <c r="BS686" s="26" t="str">
        <f t="shared" si="751"/>
        <v>Int</v>
      </c>
      <c r="BT686" s="26"/>
      <c r="BU686" s="26"/>
      <c r="BV686" s="26">
        <f t="shared" si="752"/>
        <v>0</v>
      </c>
      <c r="BW686" s="26">
        <f t="shared" si="752"/>
        <v>0</v>
      </c>
      <c r="BX686" s="26">
        <f t="shared" si="752"/>
        <v>0</v>
      </c>
      <c r="BY686" s="26">
        <f t="shared" si="752"/>
        <v>0</v>
      </c>
      <c r="BZ686" s="26">
        <f t="shared" si="752"/>
        <v>0</v>
      </c>
      <c r="CA686" s="26">
        <f t="shared" si="752"/>
        <v>0</v>
      </c>
      <c r="CB686" s="26">
        <f t="shared" si="752"/>
        <v>0</v>
      </c>
      <c r="CC686" s="26">
        <f t="shared" si="752"/>
        <v>0</v>
      </c>
      <c r="CD686" s="26">
        <f t="shared" si="752"/>
        <v>0</v>
      </c>
      <c r="CE686" s="26">
        <f t="shared" si="752"/>
        <v>0</v>
      </c>
      <c r="CF686" s="26">
        <f t="shared" si="753"/>
        <v>0</v>
      </c>
      <c r="CG686" s="26">
        <f t="shared" si="753"/>
        <v>0</v>
      </c>
      <c r="CH686" s="26">
        <f t="shared" si="753"/>
        <v>0</v>
      </c>
      <c r="CI686" s="26">
        <f t="shared" si="753"/>
        <v>0</v>
      </c>
      <c r="CJ686" s="26">
        <f t="shared" si="753"/>
        <v>0</v>
      </c>
      <c r="CK686" s="26">
        <f t="shared" si="753"/>
        <v>0</v>
      </c>
      <c r="CL686" s="26">
        <f t="shared" si="753"/>
        <v>0</v>
      </c>
      <c r="CM686" s="26">
        <f t="shared" si="753"/>
        <v>0</v>
      </c>
      <c r="CN686" s="26">
        <f t="shared" si="753"/>
        <v>0</v>
      </c>
      <c r="CO686" s="26">
        <f t="shared" si="753"/>
        <v>0</v>
      </c>
      <c r="CP686" s="26">
        <f t="shared" si="754"/>
        <v>0</v>
      </c>
      <c r="CQ686" s="26">
        <f t="shared" si="754"/>
        <v>0</v>
      </c>
      <c r="CR686" s="26">
        <f t="shared" si="754"/>
        <v>0</v>
      </c>
      <c r="CS686" s="26">
        <f t="shared" si="754"/>
        <v>0</v>
      </c>
      <c r="CT686" s="26">
        <f t="shared" si="754"/>
        <v>0</v>
      </c>
      <c r="CU686" s="26">
        <f t="shared" si="754"/>
        <v>0</v>
      </c>
      <c r="CV686" s="26">
        <f t="shared" si="754"/>
        <v>0</v>
      </c>
      <c r="CW686" s="26">
        <f t="shared" si="754"/>
        <v>0</v>
      </c>
      <c r="CX686" s="26">
        <f t="shared" si="754"/>
        <v>0</v>
      </c>
      <c r="CY686" s="26">
        <f t="shared" si="754"/>
        <v>0</v>
      </c>
      <c r="CZ686" s="26">
        <f t="shared" si="755"/>
        <v>0</v>
      </c>
      <c r="DA686" s="26">
        <f t="shared" si="755"/>
        <v>0</v>
      </c>
      <c r="DB686" s="26">
        <f t="shared" si="755"/>
        <v>0</v>
      </c>
      <c r="DC686" s="26">
        <f t="shared" si="755"/>
        <v>0</v>
      </c>
      <c r="DD686" s="26">
        <f t="shared" si="755"/>
        <v>1</v>
      </c>
      <c r="DE686" s="26">
        <f t="shared" si="755"/>
        <v>0</v>
      </c>
      <c r="DF686" s="26">
        <f t="shared" si="755"/>
        <v>0</v>
      </c>
      <c r="DG686" s="26">
        <f t="shared" si="755"/>
        <v>0</v>
      </c>
      <c r="DH686" s="26">
        <f t="shared" si="755"/>
        <v>0</v>
      </c>
      <c r="DI686" s="26">
        <f t="shared" si="755"/>
        <v>0</v>
      </c>
      <c r="DJ686" s="26">
        <f t="shared" si="756"/>
        <v>0</v>
      </c>
      <c r="DK686" s="26">
        <f t="shared" si="756"/>
        <v>0</v>
      </c>
      <c r="DL686" s="26">
        <f t="shared" si="756"/>
        <v>0</v>
      </c>
      <c r="DM686" s="26">
        <f t="shared" si="756"/>
        <v>0</v>
      </c>
      <c r="DN686" s="26">
        <f t="shared" si="756"/>
        <v>0</v>
      </c>
      <c r="DO686" s="26">
        <f t="shared" si="756"/>
        <v>0</v>
      </c>
      <c r="DP686" s="26"/>
      <c r="DQ686" s="26"/>
      <c r="DR686" s="26"/>
      <c r="DS686" s="25"/>
    </row>
    <row r="687" spans="45:123" x14ac:dyDescent="0.3">
      <c r="AS687" s="18">
        <v>28</v>
      </c>
      <c r="AT687" s="26" t="s">
        <v>123</v>
      </c>
      <c r="AU687" s="26" t="str">
        <f t="shared" si="731"/>
        <v>FAIL</v>
      </c>
      <c r="AV687" s="26">
        <v>3</v>
      </c>
      <c r="AW687" s="26">
        <v>1</v>
      </c>
      <c r="AX687" s="26">
        <v>3</v>
      </c>
      <c r="AY687" s="26">
        <v>1</v>
      </c>
      <c r="AZ687" s="26">
        <v>3</v>
      </c>
      <c r="BA687" s="26">
        <v>1</v>
      </c>
      <c r="BB687" s="26">
        <v>3</v>
      </c>
      <c r="BC687" s="26">
        <v>1</v>
      </c>
      <c r="BD687" s="26">
        <f t="shared" si="732"/>
        <v>436</v>
      </c>
      <c r="BE687" s="26"/>
      <c r="BF687" s="26">
        <f t="shared" si="733"/>
        <v>464</v>
      </c>
      <c r="BG687" s="26">
        <f t="shared" si="743"/>
        <v>14</v>
      </c>
      <c r="BI687" s="26">
        <f t="shared" si="734"/>
        <v>469.14859999999999</v>
      </c>
      <c r="BJ687" s="26">
        <f t="shared" si="735"/>
        <v>905.27359999999999</v>
      </c>
      <c r="BK687" s="26">
        <f t="shared" si="736"/>
        <v>1369.3986</v>
      </c>
      <c r="BL687" s="26">
        <f t="shared" si="744"/>
        <v>1805.3986</v>
      </c>
      <c r="BM687" s="26"/>
      <c r="BN687" s="26"/>
      <c r="BO687" s="26"/>
      <c r="BP687" s="26"/>
      <c r="BQ687" s="26"/>
      <c r="BR687" s="1" t="str">
        <f t="shared" si="750"/>
        <v>good</v>
      </c>
      <c r="BS687" s="26" t="str">
        <f t="shared" si="751"/>
        <v>Int</v>
      </c>
      <c r="BT687" s="26"/>
      <c r="BU687" s="26"/>
      <c r="BV687" s="26">
        <f t="shared" si="752"/>
        <v>0</v>
      </c>
      <c r="BW687" s="26">
        <f t="shared" si="752"/>
        <v>0</v>
      </c>
      <c r="BX687" s="26">
        <f t="shared" si="752"/>
        <v>0</v>
      </c>
      <c r="BY687" s="26">
        <f t="shared" si="752"/>
        <v>0</v>
      </c>
      <c r="BZ687" s="26">
        <f t="shared" si="752"/>
        <v>0</v>
      </c>
      <c r="CA687" s="26">
        <f t="shared" si="752"/>
        <v>0</v>
      </c>
      <c r="CB687" s="26">
        <f t="shared" si="752"/>
        <v>0</v>
      </c>
      <c r="CC687" s="26">
        <f t="shared" si="752"/>
        <v>0</v>
      </c>
      <c r="CD687" s="26">
        <f t="shared" si="752"/>
        <v>0</v>
      </c>
      <c r="CE687" s="26">
        <f t="shared" si="752"/>
        <v>0</v>
      </c>
      <c r="CF687" s="26">
        <f t="shared" si="753"/>
        <v>0</v>
      </c>
      <c r="CG687" s="26">
        <f t="shared" si="753"/>
        <v>0</v>
      </c>
      <c r="CH687" s="26">
        <f t="shared" si="753"/>
        <v>0</v>
      </c>
      <c r="CI687" s="26">
        <f t="shared" si="753"/>
        <v>0</v>
      </c>
      <c r="CJ687" s="26">
        <f t="shared" si="753"/>
        <v>0</v>
      </c>
      <c r="CK687" s="26">
        <f t="shared" si="753"/>
        <v>0</v>
      </c>
      <c r="CL687" s="26">
        <f t="shared" si="753"/>
        <v>0</v>
      </c>
      <c r="CM687" s="26">
        <f t="shared" si="753"/>
        <v>0</v>
      </c>
      <c r="CN687" s="26">
        <f t="shared" si="753"/>
        <v>0</v>
      </c>
      <c r="CO687" s="26">
        <f t="shared" si="753"/>
        <v>0</v>
      </c>
      <c r="CP687" s="26">
        <f t="shared" si="754"/>
        <v>0</v>
      </c>
      <c r="CQ687" s="26">
        <f t="shared" si="754"/>
        <v>0</v>
      </c>
      <c r="CR687" s="26">
        <f t="shared" si="754"/>
        <v>0</v>
      </c>
      <c r="CS687" s="26">
        <f t="shared" si="754"/>
        <v>0</v>
      </c>
      <c r="CT687" s="26">
        <f t="shared" si="754"/>
        <v>0</v>
      </c>
      <c r="CU687" s="26">
        <f t="shared" si="754"/>
        <v>0</v>
      </c>
      <c r="CV687" s="26">
        <f t="shared" si="754"/>
        <v>0</v>
      </c>
      <c r="CW687" s="26">
        <f t="shared" si="754"/>
        <v>0</v>
      </c>
      <c r="CX687" s="26">
        <f t="shared" si="754"/>
        <v>0</v>
      </c>
      <c r="CY687" s="26">
        <f t="shared" si="754"/>
        <v>0</v>
      </c>
      <c r="CZ687" s="26">
        <f t="shared" si="755"/>
        <v>0</v>
      </c>
      <c r="DA687" s="26">
        <f t="shared" si="755"/>
        <v>0</v>
      </c>
      <c r="DB687" s="26">
        <f t="shared" si="755"/>
        <v>0</v>
      </c>
      <c r="DC687" s="26">
        <f t="shared" si="755"/>
        <v>0</v>
      </c>
      <c r="DD687" s="26">
        <f t="shared" si="755"/>
        <v>1</v>
      </c>
      <c r="DE687" s="26">
        <f t="shared" si="755"/>
        <v>0</v>
      </c>
      <c r="DF687" s="26">
        <f t="shared" si="755"/>
        <v>0</v>
      </c>
      <c r="DG687" s="26">
        <f t="shared" si="755"/>
        <v>0</v>
      </c>
      <c r="DH687" s="26">
        <f t="shared" si="755"/>
        <v>0</v>
      </c>
      <c r="DI687" s="26">
        <f t="shared" si="755"/>
        <v>0</v>
      </c>
      <c r="DJ687" s="26">
        <f t="shared" si="756"/>
        <v>0</v>
      </c>
      <c r="DK687" s="26">
        <f t="shared" si="756"/>
        <v>0</v>
      </c>
      <c r="DL687" s="26">
        <f t="shared" si="756"/>
        <v>0</v>
      </c>
      <c r="DM687" s="26">
        <f t="shared" si="756"/>
        <v>0</v>
      </c>
      <c r="DN687" s="26">
        <f t="shared" si="756"/>
        <v>0</v>
      </c>
      <c r="DO687" s="26">
        <f t="shared" si="756"/>
        <v>0</v>
      </c>
      <c r="DP687" s="26"/>
      <c r="DQ687" s="26"/>
      <c r="DR687" s="26"/>
      <c r="DS687" s="25"/>
    </row>
    <row r="688" spans="45:123" x14ac:dyDescent="0.3">
      <c r="AS688" s="18">
        <v>29</v>
      </c>
      <c r="AT688" s="26" t="s">
        <v>123</v>
      </c>
      <c r="AU688" s="26" t="str">
        <f t="shared" si="731"/>
        <v>FAIL</v>
      </c>
      <c r="AV688" s="26">
        <v>3</v>
      </c>
      <c r="AW688" s="26">
        <v>1</v>
      </c>
      <c r="AX688" s="26">
        <v>3</v>
      </c>
      <c r="AY688" s="26">
        <v>1</v>
      </c>
      <c r="AZ688" s="26">
        <v>3</v>
      </c>
      <c r="BA688" s="26">
        <v>1</v>
      </c>
      <c r="BB688" s="26">
        <v>3</v>
      </c>
      <c r="BC688" s="26">
        <v>1</v>
      </c>
      <c r="BD688" s="26">
        <f t="shared" si="732"/>
        <v>435.5</v>
      </c>
      <c r="BE688" s="26"/>
      <c r="BF688" s="26">
        <f t="shared" si="733"/>
        <v>464.5</v>
      </c>
      <c r="BG688" s="26">
        <f t="shared" si="743"/>
        <v>14.5</v>
      </c>
      <c r="BI688" s="26">
        <f t="shared" si="734"/>
        <v>469.64859999999999</v>
      </c>
      <c r="BJ688" s="26">
        <f t="shared" si="735"/>
        <v>905.27359999999999</v>
      </c>
      <c r="BK688" s="26">
        <f t="shared" si="736"/>
        <v>1369.8986</v>
      </c>
      <c r="BL688" s="26">
        <f t="shared" si="744"/>
        <v>1805.3986</v>
      </c>
      <c r="BM688" s="26"/>
      <c r="BN688" s="26"/>
      <c r="BO688" s="26"/>
      <c r="BP688" s="26"/>
      <c r="BQ688" s="26"/>
      <c r="BR688" s="1" t="str">
        <f t="shared" si="750"/>
        <v>good</v>
      </c>
      <c r="BS688" s="26" t="str">
        <f t="shared" si="751"/>
        <v>Int</v>
      </c>
      <c r="BT688" s="26"/>
      <c r="BU688" s="26"/>
      <c r="BV688" s="26">
        <f t="shared" si="752"/>
        <v>0</v>
      </c>
      <c r="BW688" s="26">
        <f t="shared" si="752"/>
        <v>0</v>
      </c>
      <c r="BX688" s="26">
        <f t="shared" si="752"/>
        <v>0</v>
      </c>
      <c r="BY688" s="26">
        <f t="shared" si="752"/>
        <v>0</v>
      </c>
      <c r="BZ688" s="26">
        <f t="shared" si="752"/>
        <v>0</v>
      </c>
      <c r="CA688" s="26">
        <f t="shared" si="752"/>
        <v>0</v>
      </c>
      <c r="CB688" s="26">
        <f t="shared" si="752"/>
        <v>0</v>
      </c>
      <c r="CC688" s="26">
        <f t="shared" si="752"/>
        <v>0</v>
      </c>
      <c r="CD688" s="26">
        <f t="shared" si="752"/>
        <v>0</v>
      </c>
      <c r="CE688" s="26">
        <f t="shared" si="752"/>
        <v>0</v>
      </c>
      <c r="CF688" s="26">
        <f t="shared" si="753"/>
        <v>0</v>
      </c>
      <c r="CG688" s="26">
        <f t="shared" si="753"/>
        <v>0</v>
      </c>
      <c r="CH688" s="26">
        <f t="shared" si="753"/>
        <v>0</v>
      </c>
      <c r="CI688" s="26">
        <f t="shared" si="753"/>
        <v>0</v>
      </c>
      <c r="CJ688" s="26">
        <f t="shared" si="753"/>
        <v>0</v>
      </c>
      <c r="CK688" s="26">
        <f t="shared" si="753"/>
        <v>0</v>
      </c>
      <c r="CL688" s="26">
        <f t="shared" si="753"/>
        <v>0</v>
      </c>
      <c r="CM688" s="26">
        <f t="shared" si="753"/>
        <v>0</v>
      </c>
      <c r="CN688" s="26">
        <f t="shared" si="753"/>
        <v>0</v>
      </c>
      <c r="CO688" s="26">
        <f t="shared" si="753"/>
        <v>0</v>
      </c>
      <c r="CP688" s="26">
        <f t="shared" si="754"/>
        <v>0</v>
      </c>
      <c r="CQ688" s="26">
        <f t="shared" si="754"/>
        <v>0</v>
      </c>
      <c r="CR688" s="26">
        <f t="shared" si="754"/>
        <v>0</v>
      </c>
      <c r="CS688" s="26">
        <f t="shared" si="754"/>
        <v>0</v>
      </c>
      <c r="CT688" s="26">
        <f t="shared" si="754"/>
        <v>0</v>
      </c>
      <c r="CU688" s="26">
        <f t="shared" si="754"/>
        <v>0</v>
      </c>
      <c r="CV688" s="26">
        <f t="shared" si="754"/>
        <v>0</v>
      </c>
      <c r="CW688" s="26">
        <f t="shared" si="754"/>
        <v>0</v>
      </c>
      <c r="CX688" s="26">
        <f t="shared" si="754"/>
        <v>0</v>
      </c>
      <c r="CY688" s="26">
        <f t="shared" si="754"/>
        <v>0</v>
      </c>
      <c r="CZ688" s="26">
        <f t="shared" si="755"/>
        <v>0</v>
      </c>
      <c r="DA688" s="26">
        <f t="shared" si="755"/>
        <v>0</v>
      </c>
      <c r="DB688" s="26">
        <f t="shared" si="755"/>
        <v>0</v>
      </c>
      <c r="DC688" s="26">
        <f t="shared" si="755"/>
        <v>0</v>
      </c>
      <c r="DD688" s="26">
        <f t="shared" si="755"/>
        <v>1</v>
      </c>
      <c r="DE688" s="26">
        <f t="shared" si="755"/>
        <v>0</v>
      </c>
      <c r="DF688" s="26">
        <f t="shared" si="755"/>
        <v>0</v>
      </c>
      <c r="DG688" s="26">
        <f t="shared" si="755"/>
        <v>0</v>
      </c>
      <c r="DH688" s="26">
        <f t="shared" si="755"/>
        <v>0</v>
      </c>
      <c r="DI688" s="26">
        <f t="shared" si="755"/>
        <v>0</v>
      </c>
      <c r="DJ688" s="26">
        <f t="shared" si="756"/>
        <v>0</v>
      </c>
      <c r="DK688" s="26">
        <f t="shared" si="756"/>
        <v>0</v>
      </c>
      <c r="DL688" s="26">
        <f t="shared" si="756"/>
        <v>0</v>
      </c>
      <c r="DM688" s="26">
        <f t="shared" si="756"/>
        <v>0</v>
      </c>
      <c r="DN688" s="26">
        <f t="shared" si="756"/>
        <v>0</v>
      </c>
      <c r="DO688" s="26">
        <f t="shared" si="756"/>
        <v>0</v>
      </c>
      <c r="DP688" s="26"/>
      <c r="DQ688" s="26"/>
      <c r="DR688" s="26"/>
      <c r="DS688" s="25"/>
    </row>
    <row r="689" spans="45:123" x14ac:dyDescent="0.3">
      <c r="AS689" s="18">
        <v>30</v>
      </c>
      <c r="AT689" s="26" t="s">
        <v>123</v>
      </c>
      <c r="AU689" s="26" t="str">
        <f t="shared" si="731"/>
        <v>FAIL</v>
      </c>
      <c r="AV689" s="26">
        <v>3</v>
      </c>
      <c r="AW689" s="26">
        <v>1</v>
      </c>
      <c r="AX689" s="26">
        <v>3</v>
      </c>
      <c r="AY689" s="26">
        <v>1</v>
      </c>
      <c r="AZ689" s="26">
        <v>3</v>
      </c>
      <c r="BA689" s="26">
        <v>1</v>
      </c>
      <c r="BB689" s="26">
        <v>3</v>
      </c>
      <c r="BC689" s="26">
        <v>1</v>
      </c>
      <c r="BD689" s="26">
        <f t="shared" si="732"/>
        <v>435</v>
      </c>
      <c r="BE689" s="26"/>
      <c r="BF689" s="26">
        <f t="shared" si="733"/>
        <v>465</v>
      </c>
      <c r="BG689" s="26">
        <f t="shared" si="743"/>
        <v>15</v>
      </c>
      <c r="BI689" s="26">
        <f t="shared" si="734"/>
        <v>470.14859999999999</v>
      </c>
      <c r="BJ689" s="26">
        <f t="shared" si="735"/>
        <v>905.27359999999999</v>
      </c>
      <c r="BK689" s="26">
        <f t="shared" si="736"/>
        <v>1370.3986</v>
      </c>
      <c r="BL689" s="26">
        <f t="shared" si="744"/>
        <v>1805.3986</v>
      </c>
      <c r="BM689" s="26"/>
      <c r="BN689" s="26"/>
      <c r="BO689" s="26"/>
      <c r="BP689" s="26"/>
      <c r="BQ689" s="26"/>
      <c r="BR689" s="1" t="str">
        <f t="shared" si="750"/>
        <v>good</v>
      </c>
      <c r="BS689" s="26" t="str">
        <f t="shared" si="751"/>
        <v>Int</v>
      </c>
      <c r="BT689" s="26"/>
      <c r="BU689" s="26"/>
      <c r="BV689" s="26">
        <f t="shared" si="752"/>
        <v>0</v>
      </c>
      <c r="BW689" s="26">
        <f t="shared" si="752"/>
        <v>0</v>
      </c>
      <c r="BX689" s="26">
        <f t="shared" si="752"/>
        <v>0</v>
      </c>
      <c r="BY689" s="26">
        <f t="shared" si="752"/>
        <v>0</v>
      </c>
      <c r="BZ689" s="26">
        <f t="shared" si="752"/>
        <v>0</v>
      </c>
      <c r="CA689" s="26">
        <f t="shared" si="752"/>
        <v>0</v>
      </c>
      <c r="CB689" s="26">
        <f t="shared" si="752"/>
        <v>0</v>
      </c>
      <c r="CC689" s="26">
        <f t="shared" si="752"/>
        <v>0</v>
      </c>
      <c r="CD689" s="26">
        <f t="shared" si="752"/>
        <v>0</v>
      </c>
      <c r="CE689" s="26">
        <f t="shared" si="752"/>
        <v>0</v>
      </c>
      <c r="CF689" s="26">
        <f t="shared" si="753"/>
        <v>0</v>
      </c>
      <c r="CG689" s="26">
        <f t="shared" si="753"/>
        <v>0</v>
      </c>
      <c r="CH689" s="26">
        <f t="shared" si="753"/>
        <v>0</v>
      </c>
      <c r="CI689" s="26">
        <f t="shared" si="753"/>
        <v>0</v>
      </c>
      <c r="CJ689" s="26">
        <f t="shared" si="753"/>
        <v>0</v>
      </c>
      <c r="CK689" s="26">
        <f t="shared" si="753"/>
        <v>0</v>
      </c>
      <c r="CL689" s="26">
        <f t="shared" si="753"/>
        <v>0</v>
      </c>
      <c r="CM689" s="26">
        <f t="shared" si="753"/>
        <v>0</v>
      </c>
      <c r="CN689" s="26">
        <f t="shared" si="753"/>
        <v>0</v>
      </c>
      <c r="CO689" s="26">
        <f t="shared" si="753"/>
        <v>0</v>
      </c>
      <c r="CP689" s="26">
        <f t="shared" si="754"/>
        <v>0</v>
      </c>
      <c r="CQ689" s="26">
        <f t="shared" si="754"/>
        <v>0</v>
      </c>
      <c r="CR689" s="26">
        <f t="shared" si="754"/>
        <v>0</v>
      </c>
      <c r="CS689" s="26">
        <f t="shared" si="754"/>
        <v>0</v>
      </c>
      <c r="CT689" s="26">
        <f t="shared" si="754"/>
        <v>0</v>
      </c>
      <c r="CU689" s="26">
        <f t="shared" si="754"/>
        <v>0</v>
      </c>
      <c r="CV689" s="26">
        <f t="shared" si="754"/>
        <v>0</v>
      </c>
      <c r="CW689" s="26">
        <f t="shared" si="754"/>
        <v>0</v>
      </c>
      <c r="CX689" s="26">
        <f t="shared" si="754"/>
        <v>0</v>
      </c>
      <c r="CY689" s="26">
        <f t="shared" si="754"/>
        <v>0</v>
      </c>
      <c r="CZ689" s="26">
        <f t="shared" si="755"/>
        <v>0</v>
      </c>
      <c r="DA689" s="26">
        <f t="shared" si="755"/>
        <v>0</v>
      </c>
      <c r="DB689" s="26">
        <f t="shared" si="755"/>
        <v>0</v>
      </c>
      <c r="DC689" s="26">
        <f t="shared" si="755"/>
        <v>0</v>
      </c>
      <c r="DD689" s="26">
        <f t="shared" si="755"/>
        <v>1</v>
      </c>
      <c r="DE689" s="26">
        <f t="shared" si="755"/>
        <v>0</v>
      </c>
      <c r="DF689" s="26">
        <f t="shared" si="755"/>
        <v>0</v>
      </c>
      <c r="DG689" s="26">
        <f t="shared" si="755"/>
        <v>0</v>
      </c>
      <c r="DH689" s="26">
        <f t="shared" si="755"/>
        <v>0</v>
      </c>
      <c r="DI689" s="26">
        <f t="shared" si="755"/>
        <v>0</v>
      </c>
      <c r="DJ689" s="26">
        <f t="shared" si="756"/>
        <v>0</v>
      </c>
      <c r="DK689" s="26">
        <f t="shared" si="756"/>
        <v>0</v>
      </c>
      <c r="DL689" s="26">
        <f t="shared" si="756"/>
        <v>0</v>
      </c>
      <c r="DM689" s="26">
        <f t="shared" si="756"/>
        <v>0</v>
      </c>
      <c r="DN689" s="26">
        <f t="shared" si="756"/>
        <v>0</v>
      </c>
      <c r="DO689" s="26">
        <f t="shared" si="756"/>
        <v>0</v>
      </c>
      <c r="DP689" s="26"/>
      <c r="DQ689" s="26"/>
      <c r="DR689" s="26"/>
      <c r="DS689" s="25"/>
    </row>
    <row r="690" spans="45:123" x14ac:dyDescent="0.3">
      <c r="AS690" s="18">
        <v>31</v>
      </c>
      <c r="AT690" s="26" t="s">
        <v>123</v>
      </c>
      <c r="AU690" s="26" t="str">
        <f t="shared" si="731"/>
        <v>FAIL</v>
      </c>
      <c r="AV690" s="26">
        <v>3</v>
      </c>
      <c r="AW690" s="26">
        <v>1</v>
      </c>
      <c r="AX690" s="26">
        <v>3</v>
      </c>
      <c r="AY690" s="26">
        <v>1</v>
      </c>
      <c r="AZ690" s="26">
        <v>3</v>
      </c>
      <c r="BA690" s="26">
        <v>1</v>
      </c>
      <c r="BB690" s="26">
        <v>3</v>
      </c>
      <c r="BC690" s="26">
        <v>1</v>
      </c>
      <c r="BD690" s="26">
        <f t="shared" si="732"/>
        <v>434.5</v>
      </c>
      <c r="BE690" s="26"/>
      <c r="BF690" s="26">
        <f t="shared" si="733"/>
        <v>465.5</v>
      </c>
      <c r="BG690" s="26">
        <f t="shared" si="743"/>
        <v>15.5</v>
      </c>
      <c r="BI690" s="26">
        <f t="shared" si="734"/>
        <v>470.64859999999999</v>
      </c>
      <c r="BJ690" s="26">
        <f t="shared" si="735"/>
        <v>905.27359999999999</v>
      </c>
      <c r="BK690" s="26">
        <f t="shared" si="736"/>
        <v>1370.8986</v>
      </c>
      <c r="BL690" s="26">
        <f t="shared" si="744"/>
        <v>1805.3986</v>
      </c>
      <c r="BM690" s="26"/>
      <c r="BN690" s="26"/>
      <c r="BO690" s="26"/>
      <c r="BP690" s="26"/>
      <c r="BQ690" s="26"/>
      <c r="BR690" s="1" t="str">
        <f t="shared" si="750"/>
        <v>good</v>
      </c>
      <c r="BS690" s="26" t="str">
        <f t="shared" si="751"/>
        <v>Int</v>
      </c>
      <c r="BT690" s="26"/>
      <c r="BU690" s="26"/>
      <c r="BV690" s="26">
        <f t="shared" ref="BV690:CE699" si="757">IF(BV$3=0,0,IF(AND(ABS($BI690-BV$3)&gt;TubeVertTotTol,ABS($BJ690-BV$3)&gt;TubeVertTotTol,ABS($BK690-BV$3)&gt;TubeVertTotTol),0,1))</f>
        <v>0</v>
      </c>
      <c r="BW690" s="26">
        <f t="shared" si="757"/>
        <v>0</v>
      </c>
      <c r="BX690" s="26">
        <f t="shared" si="757"/>
        <v>0</v>
      </c>
      <c r="BY690" s="26">
        <f t="shared" si="757"/>
        <v>0</v>
      </c>
      <c r="BZ690" s="26">
        <f t="shared" si="757"/>
        <v>0</v>
      </c>
      <c r="CA690" s="26">
        <f t="shared" si="757"/>
        <v>0</v>
      </c>
      <c r="CB690" s="26">
        <f t="shared" si="757"/>
        <v>0</v>
      </c>
      <c r="CC690" s="26">
        <f t="shared" si="757"/>
        <v>0</v>
      </c>
      <c r="CD690" s="26">
        <f t="shared" si="757"/>
        <v>0</v>
      </c>
      <c r="CE690" s="26">
        <f t="shared" si="757"/>
        <v>0</v>
      </c>
      <c r="CF690" s="26">
        <f t="shared" ref="CF690:CO699" si="758">IF(CF$3=0,0,IF(AND(ABS($BI690-CF$3)&gt;TubeVertTotTol,ABS($BJ690-CF$3)&gt;TubeVertTotTol,ABS($BK690-CF$3)&gt;TubeVertTotTol),0,1))</f>
        <v>0</v>
      </c>
      <c r="CG690" s="26">
        <f t="shared" si="758"/>
        <v>0</v>
      </c>
      <c r="CH690" s="26">
        <f t="shared" si="758"/>
        <v>0</v>
      </c>
      <c r="CI690" s="26">
        <f t="shared" si="758"/>
        <v>0</v>
      </c>
      <c r="CJ690" s="26">
        <f t="shared" si="758"/>
        <v>0</v>
      </c>
      <c r="CK690" s="26">
        <f t="shared" si="758"/>
        <v>0</v>
      </c>
      <c r="CL690" s="26">
        <f t="shared" si="758"/>
        <v>0</v>
      </c>
      <c r="CM690" s="26">
        <f t="shared" si="758"/>
        <v>0</v>
      </c>
      <c r="CN690" s="26">
        <f t="shared" si="758"/>
        <v>0</v>
      </c>
      <c r="CO690" s="26">
        <f t="shared" si="758"/>
        <v>0</v>
      </c>
      <c r="CP690" s="26">
        <f t="shared" ref="CP690:CY699" si="759">IF(CP$3=0,0,IF(AND(ABS($BI690-CP$3)&gt;TubeVertTotTol,ABS($BJ690-CP$3)&gt;TubeVertTotTol,ABS($BK690-CP$3)&gt;TubeVertTotTol),0,1))</f>
        <v>0</v>
      </c>
      <c r="CQ690" s="26">
        <f t="shared" si="759"/>
        <v>0</v>
      </c>
      <c r="CR690" s="26">
        <f t="shared" si="759"/>
        <v>0</v>
      </c>
      <c r="CS690" s="26">
        <f t="shared" si="759"/>
        <v>0</v>
      </c>
      <c r="CT690" s="26">
        <f t="shared" si="759"/>
        <v>0</v>
      </c>
      <c r="CU690" s="26">
        <f t="shared" si="759"/>
        <v>0</v>
      </c>
      <c r="CV690" s="26">
        <f t="shared" si="759"/>
        <v>0</v>
      </c>
      <c r="CW690" s="26">
        <f t="shared" si="759"/>
        <v>0</v>
      </c>
      <c r="CX690" s="26">
        <f t="shared" si="759"/>
        <v>0</v>
      </c>
      <c r="CY690" s="26">
        <f t="shared" si="759"/>
        <v>0</v>
      </c>
      <c r="CZ690" s="26">
        <f t="shared" ref="CZ690:DI699" si="760">IF(CZ$3=0,0,IF(AND(ABS($BI690-CZ$3)&gt;TubeVertTotTol,ABS($BJ690-CZ$3)&gt;TubeVertTotTol,ABS($BK690-CZ$3)&gt;TubeVertTotTol),0,1))</f>
        <v>0</v>
      </c>
      <c r="DA690" s="26">
        <f t="shared" si="760"/>
        <v>0</v>
      </c>
      <c r="DB690" s="26">
        <f t="shared" si="760"/>
        <v>0</v>
      </c>
      <c r="DC690" s="26">
        <f t="shared" si="760"/>
        <v>0</v>
      </c>
      <c r="DD690" s="26">
        <f t="shared" si="760"/>
        <v>1</v>
      </c>
      <c r="DE690" s="26">
        <f t="shared" si="760"/>
        <v>0</v>
      </c>
      <c r="DF690" s="26">
        <f t="shared" si="760"/>
        <v>0</v>
      </c>
      <c r="DG690" s="26">
        <f t="shared" si="760"/>
        <v>0</v>
      </c>
      <c r="DH690" s="26">
        <f t="shared" si="760"/>
        <v>0</v>
      </c>
      <c r="DI690" s="26">
        <f t="shared" si="760"/>
        <v>0</v>
      </c>
      <c r="DJ690" s="26">
        <f t="shared" ref="DJ690:DO699" si="761">IF(DJ$3=0,0,IF(AND(ABS($BI690-DJ$3)&gt;TubeVertTotTol,ABS($BJ690-DJ$3)&gt;TubeVertTotTol,ABS($BK690-DJ$3)&gt;TubeVertTotTol),0,1))</f>
        <v>0</v>
      </c>
      <c r="DK690" s="26">
        <f t="shared" si="761"/>
        <v>0</v>
      </c>
      <c r="DL690" s="26">
        <f t="shared" si="761"/>
        <v>0</v>
      </c>
      <c r="DM690" s="26">
        <f t="shared" si="761"/>
        <v>0</v>
      </c>
      <c r="DN690" s="26">
        <f t="shared" si="761"/>
        <v>0</v>
      </c>
      <c r="DO690" s="26">
        <f t="shared" si="761"/>
        <v>0</v>
      </c>
      <c r="DP690" s="26"/>
      <c r="DQ690" s="26"/>
      <c r="DR690" s="26"/>
      <c r="DS690" s="25"/>
    </row>
    <row r="691" spans="45:123" x14ac:dyDescent="0.3">
      <c r="AS691" s="18">
        <v>32</v>
      </c>
      <c r="AT691" s="26" t="s">
        <v>123</v>
      </c>
      <c r="AU691" s="26" t="str">
        <f t="shared" si="731"/>
        <v>FAIL</v>
      </c>
      <c r="AV691" s="26">
        <v>3</v>
      </c>
      <c r="AW691" s="26">
        <v>1</v>
      </c>
      <c r="AX691" s="26">
        <v>3</v>
      </c>
      <c r="AY691" s="26">
        <v>1</v>
      </c>
      <c r="AZ691" s="26">
        <v>3</v>
      </c>
      <c r="BA691" s="26">
        <v>1</v>
      </c>
      <c r="BB691" s="26">
        <v>3</v>
      </c>
      <c r="BC691" s="26">
        <v>1</v>
      </c>
      <c r="BD691" s="26">
        <f t="shared" si="732"/>
        <v>434</v>
      </c>
      <c r="BE691" s="26"/>
      <c r="BF691" s="26">
        <f t="shared" si="733"/>
        <v>466</v>
      </c>
      <c r="BG691" s="26">
        <f t="shared" si="743"/>
        <v>16</v>
      </c>
      <c r="BI691" s="26">
        <f t="shared" si="734"/>
        <v>471.14859999999999</v>
      </c>
      <c r="BJ691" s="26">
        <f t="shared" si="735"/>
        <v>905.27359999999999</v>
      </c>
      <c r="BK691" s="26">
        <f t="shared" si="736"/>
        <v>1371.3986</v>
      </c>
      <c r="BL691" s="26">
        <f t="shared" si="744"/>
        <v>1805.3986</v>
      </c>
      <c r="BM691" s="26"/>
      <c r="BN691" s="26"/>
      <c r="BO691" s="26"/>
      <c r="BP691" s="26"/>
      <c r="BQ691" s="26"/>
      <c r="BR691" s="1" t="str">
        <f t="shared" si="750"/>
        <v>good</v>
      </c>
      <c r="BS691" s="26" t="str">
        <f t="shared" si="751"/>
        <v>Int</v>
      </c>
      <c r="BT691" s="26"/>
      <c r="BU691" s="26"/>
      <c r="BV691" s="26">
        <f t="shared" si="757"/>
        <v>0</v>
      </c>
      <c r="BW691" s="26">
        <f t="shared" si="757"/>
        <v>0</v>
      </c>
      <c r="BX691" s="26">
        <f t="shared" si="757"/>
        <v>0</v>
      </c>
      <c r="BY691" s="26">
        <f t="shared" si="757"/>
        <v>0</v>
      </c>
      <c r="BZ691" s="26">
        <f t="shared" si="757"/>
        <v>0</v>
      </c>
      <c r="CA691" s="26">
        <f t="shared" si="757"/>
        <v>0</v>
      </c>
      <c r="CB691" s="26">
        <f t="shared" si="757"/>
        <v>0</v>
      </c>
      <c r="CC691" s="26">
        <f t="shared" si="757"/>
        <v>0</v>
      </c>
      <c r="CD691" s="26">
        <f t="shared" si="757"/>
        <v>0</v>
      </c>
      <c r="CE691" s="26">
        <f t="shared" si="757"/>
        <v>0</v>
      </c>
      <c r="CF691" s="26">
        <f t="shared" si="758"/>
        <v>0</v>
      </c>
      <c r="CG691" s="26">
        <f t="shared" si="758"/>
        <v>0</v>
      </c>
      <c r="CH691" s="26">
        <f t="shared" si="758"/>
        <v>0</v>
      </c>
      <c r="CI691" s="26">
        <f t="shared" si="758"/>
        <v>0</v>
      </c>
      <c r="CJ691" s="26">
        <f t="shared" si="758"/>
        <v>0</v>
      </c>
      <c r="CK691" s="26">
        <f t="shared" si="758"/>
        <v>0</v>
      </c>
      <c r="CL691" s="26">
        <f t="shared" si="758"/>
        <v>0</v>
      </c>
      <c r="CM691" s="26">
        <f t="shared" si="758"/>
        <v>0</v>
      </c>
      <c r="CN691" s="26">
        <f t="shared" si="758"/>
        <v>0</v>
      </c>
      <c r="CO691" s="26">
        <f t="shared" si="758"/>
        <v>0</v>
      </c>
      <c r="CP691" s="26">
        <f t="shared" si="759"/>
        <v>0</v>
      </c>
      <c r="CQ691" s="26">
        <f t="shared" si="759"/>
        <v>0</v>
      </c>
      <c r="CR691" s="26">
        <f t="shared" si="759"/>
        <v>0</v>
      </c>
      <c r="CS691" s="26">
        <f t="shared" si="759"/>
        <v>0</v>
      </c>
      <c r="CT691" s="26">
        <f t="shared" si="759"/>
        <v>0</v>
      </c>
      <c r="CU691" s="26">
        <f t="shared" si="759"/>
        <v>0</v>
      </c>
      <c r="CV691" s="26">
        <f t="shared" si="759"/>
        <v>0</v>
      </c>
      <c r="CW691" s="26">
        <f t="shared" si="759"/>
        <v>0</v>
      </c>
      <c r="CX691" s="26">
        <f t="shared" si="759"/>
        <v>0</v>
      </c>
      <c r="CY691" s="26">
        <f t="shared" si="759"/>
        <v>0</v>
      </c>
      <c r="CZ691" s="26">
        <f t="shared" si="760"/>
        <v>0</v>
      </c>
      <c r="DA691" s="26">
        <f t="shared" si="760"/>
        <v>0</v>
      </c>
      <c r="DB691" s="26">
        <f t="shared" si="760"/>
        <v>0</v>
      </c>
      <c r="DC691" s="26">
        <f t="shared" si="760"/>
        <v>0</v>
      </c>
      <c r="DD691" s="26">
        <f t="shared" si="760"/>
        <v>1</v>
      </c>
      <c r="DE691" s="26">
        <f t="shared" si="760"/>
        <v>0</v>
      </c>
      <c r="DF691" s="26">
        <f t="shared" si="760"/>
        <v>0</v>
      </c>
      <c r="DG691" s="26">
        <f t="shared" si="760"/>
        <v>0</v>
      </c>
      <c r="DH691" s="26">
        <f t="shared" si="760"/>
        <v>0</v>
      </c>
      <c r="DI691" s="26">
        <f t="shared" si="760"/>
        <v>0</v>
      </c>
      <c r="DJ691" s="26">
        <f t="shared" si="761"/>
        <v>0</v>
      </c>
      <c r="DK691" s="26">
        <f t="shared" si="761"/>
        <v>0</v>
      </c>
      <c r="DL691" s="26">
        <f t="shared" si="761"/>
        <v>0</v>
      </c>
      <c r="DM691" s="26">
        <f t="shared" si="761"/>
        <v>0</v>
      </c>
      <c r="DN691" s="26">
        <f t="shared" si="761"/>
        <v>0</v>
      </c>
      <c r="DO691" s="26">
        <f t="shared" si="761"/>
        <v>0</v>
      </c>
      <c r="DP691" s="26"/>
      <c r="DQ691" s="26"/>
      <c r="DR691" s="26"/>
      <c r="DS691" s="25"/>
    </row>
    <row r="692" spans="45:123" x14ac:dyDescent="0.3">
      <c r="AS692" s="18">
        <v>33</v>
      </c>
      <c r="AT692" s="26" t="s">
        <v>123</v>
      </c>
      <c r="AU692" s="26" t="str">
        <f t="shared" si="731"/>
        <v>PASS</v>
      </c>
      <c r="AV692" s="26">
        <v>3</v>
      </c>
      <c r="AW692" s="26">
        <v>1</v>
      </c>
      <c r="AX692" s="26">
        <v>3</v>
      </c>
      <c r="AY692" s="26">
        <v>1</v>
      </c>
      <c r="AZ692" s="26">
        <v>3</v>
      </c>
      <c r="BA692" s="26">
        <v>1</v>
      </c>
      <c r="BB692" s="26">
        <v>3</v>
      </c>
      <c r="BC692" s="26">
        <v>1</v>
      </c>
      <c r="BD692" s="26">
        <f t="shared" ref="BD692:BD719" si="762">$J$36-BG692</f>
        <v>433.5</v>
      </c>
      <c r="BE692" s="26"/>
      <c r="BF692" s="26">
        <f t="shared" ref="BF692:BF719" si="763">$J$36+BG692</f>
        <v>466.5</v>
      </c>
      <c r="BG692" s="26">
        <f t="shared" si="743"/>
        <v>16.5</v>
      </c>
      <c r="BI692" s="26">
        <f t="shared" ref="BI692:BI719" si="764">IF(AND($D$3=2,AV692=1),BH692+$BD692+TubeStart,IF(AND($D$3=2,AV692=2),BH692+$BE692+TubeStart,IF(AND($D$3=2,AV692=3),BH692+$BF692+TubeStart,IF(AND($D$3=1,AV692=1),BF692/2,IF(AND($D$3=1,AV692=2),BE692/2,IF(AND($D$3=1,AV692=3),BF692/2))))))+TubeGap/2</f>
        <v>471.64859999999999</v>
      </c>
      <c r="BJ692" s="26">
        <f t="shared" ref="BJ692:BJ719" si="765">IF($J$43&lt;$BJ$658,0,IF(AW692=1,BI692+$BD692+TubeGap/2,IF(AW692=2,BI692+$BE692+TubeGap/2,IF(AW692=3,BI692+$BF692+TubeGap/2))))</f>
        <v>905.27359999999999</v>
      </c>
      <c r="BK692" s="26">
        <f t="shared" ref="BK692:BK719" si="766">IF($J$43&lt;$BK$658,0,IF(AX692=1,BJ692+$BD692+TubeGap/2,IF(AX692=2,BJ692+$BE692+TubeGap/2,IF(AX692=3,BJ692+$BF692+TubeGap/2))))</f>
        <v>1371.8986</v>
      </c>
      <c r="BL692" s="26">
        <f t="shared" si="744"/>
        <v>1805.3986</v>
      </c>
      <c r="BM692" s="26"/>
      <c r="BN692" s="26"/>
      <c r="BO692" s="26"/>
      <c r="BP692" s="26"/>
      <c r="BQ692" s="26"/>
      <c r="BR692" s="1" t="str">
        <f t="shared" si="750"/>
        <v>good</v>
      </c>
      <c r="BS692" s="26" t="str">
        <f t="shared" si="751"/>
        <v>good</v>
      </c>
      <c r="BT692" s="26"/>
      <c r="BU692" s="26"/>
      <c r="BV692" s="26">
        <f t="shared" si="757"/>
        <v>0</v>
      </c>
      <c r="BW692" s="26">
        <f t="shared" si="757"/>
        <v>0</v>
      </c>
      <c r="BX692" s="26">
        <f t="shared" si="757"/>
        <v>0</v>
      </c>
      <c r="BY692" s="26">
        <f t="shared" si="757"/>
        <v>0</v>
      </c>
      <c r="BZ692" s="26">
        <f t="shared" si="757"/>
        <v>0</v>
      </c>
      <c r="CA692" s="26">
        <f t="shared" si="757"/>
        <v>0</v>
      </c>
      <c r="CB692" s="26">
        <f t="shared" si="757"/>
        <v>0</v>
      </c>
      <c r="CC692" s="26">
        <f t="shared" si="757"/>
        <v>0</v>
      </c>
      <c r="CD692" s="26">
        <f t="shared" si="757"/>
        <v>0</v>
      </c>
      <c r="CE692" s="26">
        <f t="shared" si="757"/>
        <v>0</v>
      </c>
      <c r="CF692" s="26">
        <f t="shared" si="758"/>
        <v>0</v>
      </c>
      <c r="CG692" s="26">
        <f t="shared" si="758"/>
        <v>0</v>
      </c>
      <c r="CH692" s="26">
        <f t="shared" si="758"/>
        <v>0</v>
      </c>
      <c r="CI692" s="26">
        <f t="shared" si="758"/>
        <v>0</v>
      </c>
      <c r="CJ692" s="26">
        <f t="shared" si="758"/>
        <v>0</v>
      </c>
      <c r="CK692" s="26">
        <f t="shared" si="758"/>
        <v>0</v>
      </c>
      <c r="CL692" s="26">
        <f t="shared" si="758"/>
        <v>0</v>
      </c>
      <c r="CM692" s="26">
        <f t="shared" si="758"/>
        <v>0</v>
      </c>
      <c r="CN692" s="26">
        <f t="shared" si="758"/>
        <v>0</v>
      </c>
      <c r="CO692" s="26">
        <f t="shared" si="758"/>
        <v>0</v>
      </c>
      <c r="CP692" s="26">
        <f t="shared" si="759"/>
        <v>0</v>
      </c>
      <c r="CQ692" s="26">
        <f t="shared" si="759"/>
        <v>0</v>
      </c>
      <c r="CR692" s="26">
        <f t="shared" si="759"/>
        <v>0</v>
      </c>
      <c r="CS692" s="26">
        <f t="shared" si="759"/>
        <v>0</v>
      </c>
      <c r="CT692" s="26">
        <f t="shared" si="759"/>
        <v>0</v>
      </c>
      <c r="CU692" s="26">
        <f t="shared" si="759"/>
        <v>0</v>
      </c>
      <c r="CV692" s="26">
        <f t="shared" si="759"/>
        <v>0</v>
      </c>
      <c r="CW692" s="26">
        <f t="shared" si="759"/>
        <v>0</v>
      </c>
      <c r="CX692" s="26">
        <f t="shared" si="759"/>
        <v>0</v>
      </c>
      <c r="CY692" s="26">
        <f t="shared" si="759"/>
        <v>0</v>
      </c>
      <c r="CZ692" s="26">
        <f t="shared" si="760"/>
        <v>0</v>
      </c>
      <c r="DA692" s="26">
        <f t="shared" si="760"/>
        <v>0</v>
      </c>
      <c r="DB692" s="26">
        <f t="shared" si="760"/>
        <v>0</v>
      </c>
      <c r="DC692" s="26">
        <f t="shared" si="760"/>
        <v>0</v>
      </c>
      <c r="DD692" s="26">
        <f t="shared" si="760"/>
        <v>0</v>
      </c>
      <c r="DE692" s="26">
        <f t="shared" si="760"/>
        <v>0</v>
      </c>
      <c r="DF692" s="26">
        <f t="shared" si="760"/>
        <v>0</v>
      </c>
      <c r="DG692" s="26">
        <f t="shared" si="760"/>
        <v>0</v>
      </c>
      <c r="DH692" s="26">
        <f t="shared" si="760"/>
        <v>0</v>
      </c>
      <c r="DI692" s="26">
        <f t="shared" si="760"/>
        <v>0</v>
      </c>
      <c r="DJ692" s="26">
        <f t="shared" si="761"/>
        <v>0</v>
      </c>
      <c r="DK692" s="26">
        <f t="shared" si="761"/>
        <v>0</v>
      </c>
      <c r="DL692" s="26">
        <f t="shared" si="761"/>
        <v>0</v>
      </c>
      <c r="DM692" s="26">
        <f t="shared" si="761"/>
        <v>0</v>
      </c>
      <c r="DN692" s="26">
        <f t="shared" si="761"/>
        <v>0</v>
      </c>
      <c r="DO692" s="26">
        <f t="shared" si="761"/>
        <v>0</v>
      </c>
      <c r="DP692" s="26"/>
      <c r="DQ692" s="26"/>
      <c r="DR692" s="26"/>
      <c r="DS692" s="25"/>
    </row>
    <row r="693" spans="45:123" x14ac:dyDescent="0.3">
      <c r="AS693" s="18">
        <v>34</v>
      </c>
      <c r="AT693" s="26" t="s">
        <v>123</v>
      </c>
      <c r="AU693" s="26" t="str">
        <f t="shared" si="731"/>
        <v>PASS</v>
      </c>
      <c r="AV693" s="26">
        <v>3</v>
      </c>
      <c r="AW693" s="26">
        <v>1</v>
      </c>
      <c r="AX693" s="26">
        <v>3</v>
      </c>
      <c r="AY693" s="26">
        <v>1</v>
      </c>
      <c r="AZ693" s="26">
        <v>3</v>
      </c>
      <c r="BA693" s="26">
        <v>1</v>
      </c>
      <c r="BB693" s="26">
        <v>3</v>
      </c>
      <c r="BC693" s="26">
        <v>1</v>
      </c>
      <c r="BD693" s="26">
        <f t="shared" si="762"/>
        <v>433</v>
      </c>
      <c r="BE693" s="26"/>
      <c r="BF693" s="26">
        <f t="shared" si="763"/>
        <v>467</v>
      </c>
      <c r="BG693" s="26">
        <f t="shared" ref="BG693:BG719" si="767">BG692+$D$28</f>
        <v>17</v>
      </c>
      <c r="BI693" s="26">
        <f t="shared" si="764"/>
        <v>472.14859999999999</v>
      </c>
      <c r="BJ693" s="26">
        <f t="shared" si="765"/>
        <v>905.27359999999999</v>
      </c>
      <c r="BK693" s="26">
        <f t="shared" si="766"/>
        <v>1372.3986</v>
      </c>
      <c r="BL693" s="26">
        <f t="shared" si="744"/>
        <v>1805.3986</v>
      </c>
      <c r="BM693" s="26"/>
      <c r="BN693" s="26"/>
      <c r="BO693" s="26"/>
      <c r="BP693" s="26"/>
      <c r="BQ693" s="26"/>
      <c r="BR693" s="1" t="str">
        <f t="shared" si="750"/>
        <v>good</v>
      </c>
      <c r="BS693" s="26" t="str">
        <f t="shared" si="751"/>
        <v>good</v>
      </c>
      <c r="BT693" s="26"/>
      <c r="BU693" s="26"/>
      <c r="BV693" s="26">
        <f t="shared" si="757"/>
        <v>0</v>
      </c>
      <c r="BW693" s="26">
        <f t="shared" si="757"/>
        <v>0</v>
      </c>
      <c r="BX693" s="26">
        <f t="shared" si="757"/>
        <v>0</v>
      </c>
      <c r="BY693" s="26">
        <f t="shared" si="757"/>
        <v>0</v>
      </c>
      <c r="BZ693" s="26">
        <f t="shared" si="757"/>
        <v>0</v>
      </c>
      <c r="CA693" s="26">
        <f t="shared" si="757"/>
        <v>0</v>
      </c>
      <c r="CB693" s="26">
        <f t="shared" si="757"/>
        <v>0</v>
      </c>
      <c r="CC693" s="26">
        <f t="shared" si="757"/>
        <v>0</v>
      </c>
      <c r="CD693" s="26">
        <f t="shared" si="757"/>
        <v>0</v>
      </c>
      <c r="CE693" s="26">
        <f t="shared" si="757"/>
        <v>0</v>
      </c>
      <c r="CF693" s="26">
        <f t="shared" si="758"/>
        <v>0</v>
      </c>
      <c r="CG693" s="26">
        <f t="shared" si="758"/>
        <v>0</v>
      </c>
      <c r="CH693" s="26">
        <f t="shared" si="758"/>
        <v>0</v>
      </c>
      <c r="CI693" s="26">
        <f t="shared" si="758"/>
        <v>0</v>
      </c>
      <c r="CJ693" s="26">
        <f t="shared" si="758"/>
        <v>0</v>
      </c>
      <c r="CK693" s="26">
        <f t="shared" si="758"/>
        <v>0</v>
      </c>
      <c r="CL693" s="26">
        <f t="shared" si="758"/>
        <v>0</v>
      </c>
      <c r="CM693" s="26">
        <f t="shared" si="758"/>
        <v>0</v>
      </c>
      <c r="CN693" s="26">
        <f t="shared" si="758"/>
        <v>0</v>
      </c>
      <c r="CO693" s="26">
        <f t="shared" si="758"/>
        <v>0</v>
      </c>
      <c r="CP693" s="26">
        <f t="shared" si="759"/>
        <v>0</v>
      </c>
      <c r="CQ693" s="26">
        <f t="shared" si="759"/>
        <v>0</v>
      </c>
      <c r="CR693" s="26">
        <f t="shared" si="759"/>
        <v>0</v>
      </c>
      <c r="CS693" s="26">
        <f t="shared" si="759"/>
        <v>0</v>
      </c>
      <c r="CT693" s="26">
        <f t="shared" si="759"/>
        <v>0</v>
      </c>
      <c r="CU693" s="26">
        <f t="shared" si="759"/>
        <v>0</v>
      </c>
      <c r="CV693" s="26">
        <f t="shared" si="759"/>
        <v>0</v>
      </c>
      <c r="CW693" s="26">
        <f t="shared" si="759"/>
        <v>0</v>
      </c>
      <c r="CX693" s="26">
        <f t="shared" si="759"/>
        <v>0</v>
      </c>
      <c r="CY693" s="26">
        <f t="shared" si="759"/>
        <v>0</v>
      </c>
      <c r="CZ693" s="26">
        <f t="shared" si="760"/>
        <v>0</v>
      </c>
      <c r="DA693" s="26">
        <f t="shared" si="760"/>
        <v>0</v>
      </c>
      <c r="DB693" s="26">
        <f t="shared" si="760"/>
        <v>0</v>
      </c>
      <c r="DC693" s="26">
        <f t="shared" si="760"/>
        <v>0</v>
      </c>
      <c r="DD693" s="26">
        <f t="shared" si="760"/>
        <v>0</v>
      </c>
      <c r="DE693" s="26">
        <f t="shared" si="760"/>
        <v>0</v>
      </c>
      <c r="DF693" s="26">
        <f t="shared" si="760"/>
        <v>0</v>
      </c>
      <c r="DG693" s="26">
        <f t="shared" si="760"/>
        <v>0</v>
      </c>
      <c r="DH693" s="26">
        <f t="shared" si="760"/>
        <v>0</v>
      </c>
      <c r="DI693" s="26">
        <f t="shared" si="760"/>
        <v>0</v>
      </c>
      <c r="DJ693" s="26">
        <f t="shared" si="761"/>
        <v>0</v>
      </c>
      <c r="DK693" s="26">
        <f t="shared" si="761"/>
        <v>0</v>
      </c>
      <c r="DL693" s="26">
        <f t="shared" si="761"/>
        <v>0</v>
      </c>
      <c r="DM693" s="26">
        <f t="shared" si="761"/>
        <v>0</v>
      </c>
      <c r="DN693" s="26">
        <f t="shared" si="761"/>
        <v>0</v>
      </c>
      <c r="DO693" s="26">
        <f t="shared" si="761"/>
        <v>0</v>
      </c>
      <c r="DP693" s="26"/>
      <c r="DQ693" s="26"/>
      <c r="DR693" s="26"/>
      <c r="DS693" s="25"/>
    </row>
    <row r="694" spans="45:123" x14ac:dyDescent="0.3">
      <c r="AS694" s="18">
        <v>35</v>
      </c>
      <c r="AT694" s="26" t="s">
        <v>123</v>
      </c>
      <c r="AU694" s="26" t="str">
        <f t="shared" si="731"/>
        <v>PASS</v>
      </c>
      <c r="AV694" s="26">
        <v>3</v>
      </c>
      <c r="AW694" s="26">
        <v>1</v>
      </c>
      <c r="AX694" s="26">
        <v>3</v>
      </c>
      <c r="AY694" s="26">
        <v>1</v>
      </c>
      <c r="AZ694" s="26">
        <v>3</v>
      </c>
      <c r="BA694" s="26">
        <v>1</v>
      </c>
      <c r="BB694" s="26">
        <v>3</v>
      </c>
      <c r="BC694" s="26">
        <v>1</v>
      </c>
      <c r="BD694" s="26">
        <f t="shared" si="762"/>
        <v>432.5</v>
      </c>
      <c r="BE694" s="26"/>
      <c r="BF694" s="26">
        <f t="shared" si="763"/>
        <v>467.5</v>
      </c>
      <c r="BG694" s="26">
        <f t="shared" si="767"/>
        <v>17.5</v>
      </c>
      <c r="BI694" s="26">
        <f t="shared" si="764"/>
        <v>472.64859999999999</v>
      </c>
      <c r="BJ694" s="26">
        <f t="shared" si="765"/>
        <v>905.27359999999999</v>
      </c>
      <c r="BK694" s="26">
        <f t="shared" si="766"/>
        <v>1372.8986</v>
      </c>
      <c r="BL694" s="26">
        <f t="shared" si="744"/>
        <v>1805.3986</v>
      </c>
      <c r="BM694" s="26"/>
      <c r="BN694" s="26"/>
      <c r="BO694" s="26"/>
      <c r="BP694" s="26"/>
      <c r="BQ694" s="26"/>
      <c r="BR694" s="1" t="str">
        <f t="shared" si="750"/>
        <v>good</v>
      </c>
      <c r="BS694" s="26" t="str">
        <f t="shared" si="751"/>
        <v>good</v>
      </c>
      <c r="BT694" s="26"/>
      <c r="BU694" s="26"/>
      <c r="BV694" s="26">
        <f t="shared" si="757"/>
        <v>0</v>
      </c>
      <c r="BW694" s="26">
        <f t="shared" si="757"/>
        <v>0</v>
      </c>
      <c r="BX694" s="26">
        <f t="shared" si="757"/>
        <v>0</v>
      </c>
      <c r="BY694" s="26">
        <f t="shared" si="757"/>
        <v>0</v>
      </c>
      <c r="BZ694" s="26">
        <f t="shared" si="757"/>
        <v>0</v>
      </c>
      <c r="CA694" s="26">
        <f t="shared" si="757"/>
        <v>0</v>
      </c>
      <c r="CB694" s="26">
        <f t="shared" si="757"/>
        <v>0</v>
      </c>
      <c r="CC694" s="26">
        <f t="shared" si="757"/>
        <v>0</v>
      </c>
      <c r="CD694" s="26">
        <f t="shared" si="757"/>
        <v>0</v>
      </c>
      <c r="CE694" s="26">
        <f t="shared" si="757"/>
        <v>0</v>
      </c>
      <c r="CF694" s="26">
        <f t="shared" si="758"/>
        <v>0</v>
      </c>
      <c r="CG694" s="26">
        <f t="shared" si="758"/>
        <v>0</v>
      </c>
      <c r="CH694" s="26">
        <f t="shared" si="758"/>
        <v>0</v>
      </c>
      <c r="CI694" s="26">
        <f t="shared" si="758"/>
        <v>0</v>
      </c>
      <c r="CJ694" s="26">
        <f t="shared" si="758"/>
        <v>0</v>
      </c>
      <c r="CK694" s="26">
        <f t="shared" si="758"/>
        <v>0</v>
      </c>
      <c r="CL694" s="26">
        <f t="shared" si="758"/>
        <v>0</v>
      </c>
      <c r="CM694" s="26">
        <f t="shared" si="758"/>
        <v>0</v>
      </c>
      <c r="CN694" s="26">
        <f t="shared" si="758"/>
        <v>0</v>
      </c>
      <c r="CO694" s="26">
        <f t="shared" si="758"/>
        <v>0</v>
      </c>
      <c r="CP694" s="26">
        <f t="shared" si="759"/>
        <v>0</v>
      </c>
      <c r="CQ694" s="26">
        <f t="shared" si="759"/>
        <v>0</v>
      </c>
      <c r="CR694" s="26">
        <f t="shared" si="759"/>
        <v>0</v>
      </c>
      <c r="CS694" s="26">
        <f t="shared" si="759"/>
        <v>0</v>
      </c>
      <c r="CT694" s="26">
        <f t="shared" si="759"/>
        <v>0</v>
      </c>
      <c r="CU694" s="26">
        <f t="shared" si="759"/>
        <v>0</v>
      </c>
      <c r="CV694" s="26">
        <f t="shared" si="759"/>
        <v>0</v>
      </c>
      <c r="CW694" s="26">
        <f t="shared" si="759"/>
        <v>0</v>
      </c>
      <c r="CX694" s="26">
        <f t="shared" si="759"/>
        <v>0</v>
      </c>
      <c r="CY694" s="26">
        <f t="shared" si="759"/>
        <v>0</v>
      </c>
      <c r="CZ694" s="26">
        <f t="shared" si="760"/>
        <v>0</v>
      </c>
      <c r="DA694" s="26">
        <f t="shared" si="760"/>
        <v>0</v>
      </c>
      <c r="DB694" s="26">
        <f t="shared" si="760"/>
        <v>0</v>
      </c>
      <c r="DC694" s="26">
        <f t="shared" si="760"/>
        <v>0</v>
      </c>
      <c r="DD694" s="26">
        <f t="shared" si="760"/>
        <v>0</v>
      </c>
      <c r="DE694" s="26">
        <f t="shared" si="760"/>
        <v>0</v>
      </c>
      <c r="DF694" s="26">
        <f t="shared" si="760"/>
        <v>0</v>
      </c>
      <c r="DG694" s="26">
        <f t="shared" si="760"/>
        <v>0</v>
      </c>
      <c r="DH694" s="26">
        <f t="shared" si="760"/>
        <v>0</v>
      </c>
      <c r="DI694" s="26">
        <f t="shared" si="760"/>
        <v>0</v>
      </c>
      <c r="DJ694" s="26">
        <f t="shared" si="761"/>
        <v>0</v>
      </c>
      <c r="DK694" s="26">
        <f t="shared" si="761"/>
        <v>0</v>
      </c>
      <c r="DL694" s="26">
        <f t="shared" si="761"/>
        <v>0</v>
      </c>
      <c r="DM694" s="26">
        <f t="shared" si="761"/>
        <v>0</v>
      </c>
      <c r="DN694" s="26">
        <f t="shared" si="761"/>
        <v>0</v>
      </c>
      <c r="DO694" s="26">
        <f t="shared" si="761"/>
        <v>0</v>
      </c>
      <c r="DP694" s="26"/>
      <c r="DQ694" s="26"/>
      <c r="DR694" s="26"/>
      <c r="DS694" s="25"/>
    </row>
    <row r="695" spans="45:123" x14ac:dyDescent="0.3">
      <c r="AS695" s="18">
        <v>36</v>
      </c>
      <c r="AT695" s="26" t="s">
        <v>123</v>
      </c>
      <c r="AU695" s="26" t="str">
        <f t="shared" si="731"/>
        <v>PASS</v>
      </c>
      <c r="AV695" s="26">
        <v>3</v>
      </c>
      <c r="AW695" s="26">
        <v>1</v>
      </c>
      <c r="AX695" s="26">
        <v>3</v>
      </c>
      <c r="AY695" s="26">
        <v>1</v>
      </c>
      <c r="AZ695" s="26">
        <v>3</v>
      </c>
      <c r="BA695" s="26">
        <v>1</v>
      </c>
      <c r="BB695" s="26">
        <v>3</v>
      </c>
      <c r="BC695" s="26">
        <v>1</v>
      </c>
      <c r="BD695" s="26">
        <f t="shared" si="762"/>
        <v>432</v>
      </c>
      <c r="BE695" s="26"/>
      <c r="BF695" s="26">
        <f t="shared" si="763"/>
        <v>468</v>
      </c>
      <c r="BG695" s="26">
        <f t="shared" si="767"/>
        <v>18</v>
      </c>
      <c r="BI695" s="26">
        <f t="shared" si="764"/>
        <v>473.14859999999999</v>
      </c>
      <c r="BJ695" s="26">
        <f t="shared" si="765"/>
        <v>905.27359999999999</v>
      </c>
      <c r="BK695" s="26">
        <f t="shared" si="766"/>
        <v>1373.3986</v>
      </c>
      <c r="BL695" s="26">
        <f t="shared" si="744"/>
        <v>1805.3986</v>
      </c>
      <c r="BM695" s="26"/>
      <c r="BN695" s="26"/>
      <c r="BO695" s="26"/>
      <c r="BP695" s="26"/>
      <c r="BQ695" s="26"/>
      <c r="BR695" s="1" t="str">
        <f t="shared" si="750"/>
        <v>good</v>
      </c>
      <c r="BS695" s="26" t="str">
        <f t="shared" si="751"/>
        <v>good</v>
      </c>
      <c r="BT695" s="26"/>
      <c r="BU695" s="26"/>
      <c r="BV695" s="26">
        <f t="shared" si="757"/>
        <v>0</v>
      </c>
      <c r="BW695" s="26">
        <f t="shared" si="757"/>
        <v>0</v>
      </c>
      <c r="BX695" s="26">
        <f t="shared" si="757"/>
        <v>0</v>
      </c>
      <c r="BY695" s="26">
        <f t="shared" si="757"/>
        <v>0</v>
      </c>
      <c r="BZ695" s="26">
        <f t="shared" si="757"/>
        <v>0</v>
      </c>
      <c r="CA695" s="26">
        <f t="shared" si="757"/>
        <v>0</v>
      </c>
      <c r="CB695" s="26">
        <f t="shared" si="757"/>
        <v>0</v>
      </c>
      <c r="CC695" s="26">
        <f t="shared" si="757"/>
        <v>0</v>
      </c>
      <c r="CD695" s="26">
        <f t="shared" si="757"/>
        <v>0</v>
      </c>
      <c r="CE695" s="26">
        <f t="shared" si="757"/>
        <v>0</v>
      </c>
      <c r="CF695" s="26">
        <f t="shared" si="758"/>
        <v>0</v>
      </c>
      <c r="CG695" s="26">
        <f t="shared" si="758"/>
        <v>0</v>
      </c>
      <c r="CH695" s="26">
        <f t="shared" si="758"/>
        <v>0</v>
      </c>
      <c r="CI695" s="26">
        <f t="shared" si="758"/>
        <v>0</v>
      </c>
      <c r="CJ695" s="26">
        <f t="shared" si="758"/>
        <v>0</v>
      </c>
      <c r="CK695" s="26">
        <f t="shared" si="758"/>
        <v>0</v>
      </c>
      <c r="CL695" s="26">
        <f t="shared" si="758"/>
        <v>0</v>
      </c>
      <c r="CM695" s="26">
        <f t="shared" si="758"/>
        <v>0</v>
      </c>
      <c r="CN695" s="26">
        <f t="shared" si="758"/>
        <v>0</v>
      </c>
      <c r="CO695" s="26">
        <f t="shared" si="758"/>
        <v>0</v>
      </c>
      <c r="CP695" s="26">
        <f t="shared" si="759"/>
        <v>0</v>
      </c>
      <c r="CQ695" s="26">
        <f t="shared" si="759"/>
        <v>0</v>
      </c>
      <c r="CR695" s="26">
        <f t="shared" si="759"/>
        <v>0</v>
      </c>
      <c r="CS695" s="26">
        <f t="shared" si="759"/>
        <v>0</v>
      </c>
      <c r="CT695" s="26">
        <f t="shared" si="759"/>
        <v>0</v>
      </c>
      <c r="CU695" s="26">
        <f t="shared" si="759"/>
        <v>0</v>
      </c>
      <c r="CV695" s="26">
        <f t="shared" si="759"/>
        <v>0</v>
      </c>
      <c r="CW695" s="26">
        <f t="shared" si="759"/>
        <v>0</v>
      </c>
      <c r="CX695" s="26">
        <f t="shared" si="759"/>
        <v>0</v>
      </c>
      <c r="CY695" s="26">
        <f t="shared" si="759"/>
        <v>0</v>
      </c>
      <c r="CZ695" s="26">
        <f t="shared" si="760"/>
        <v>0</v>
      </c>
      <c r="DA695" s="26">
        <f t="shared" si="760"/>
        <v>0</v>
      </c>
      <c r="DB695" s="26">
        <f t="shared" si="760"/>
        <v>0</v>
      </c>
      <c r="DC695" s="26">
        <f t="shared" si="760"/>
        <v>0</v>
      </c>
      <c r="DD695" s="26">
        <f t="shared" si="760"/>
        <v>0</v>
      </c>
      <c r="DE695" s="26">
        <f t="shared" si="760"/>
        <v>0</v>
      </c>
      <c r="DF695" s="26">
        <f t="shared" si="760"/>
        <v>0</v>
      </c>
      <c r="DG695" s="26">
        <f t="shared" si="760"/>
        <v>0</v>
      </c>
      <c r="DH695" s="26">
        <f t="shared" si="760"/>
        <v>0</v>
      </c>
      <c r="DI695" s="26">
        <f t="shared" si="760"/>
        <v>0</v>
      </c>
      <c r="DJ695" s="26">
        <f t="shared" si="761"/>
        <v>0</v>
      </c>
      <c r="DK695" s="26">
        <f t="shared" si="761"/>
        <v>0</v>
      </c>
      <c r="DL695" s="26">
        <f t="shared" si="761"/>
        <v>0</v>
      </c>
      <c r="DM695" s="26">
        <f t="shared" si="761"/>
        <v>0</v>
      </c>
      <c r="DN695" s="26">
        <f t="shared" si="761"/>
        <v>0</v>
      </c>
      <c r="DO695" s="26">
        <f t="shared" si="761"/>
        <v>0</v>
      </c>
      <c r="DP695" s="26"/>
      <c r="DQ695" s="26"/>
      <c r="DR695" s="26"/>
      <c r="DS695" s="25"/>
    </row>
    <row r="696" spans="45:123" x14ac:dyDescent="0.3">
      <c r="AS696" s="18">
        <v>37</v>
      </c>
      <c r="AT696" s="26" t="s">
        <v>123</v>
      </c>
      <c r="AU696" s="26" t="str">
        <f t="shared" si="731"/>
        <v>PASS</v>
      </c>
      <c r="AV696" s="26">
        <v>3</v>
      </c>
      <c r="AW696" s="26">
        <v>1</v>
      </c>
      <c r="AX696" s="26">
        <v>3</v>
      </c>
      <c r="AY696" s="26">
        <v>1</v>
      </c>
      <c r="AZ696" s="26">
        <v>3</v>
      </c>
      <c r="BA696" s="26">
        <v>1</v>
      </c>
      <c r="BB696" s="26">
        <v>3</v>
      </c>
      <c r="BC696" s="26">
        <v>1</v>
      </c>
      <c r="BD696" s="26">
        <f t="shared" si="762"/>
        <v>431.5</v>
      </c>
      <c r="BE696" s="26"/>
      <c r="BF696" s="26">
        <f t="shared" si="763"/>
        <v>468.5</v>
      </c>
      <c r="BG696" s="26">
        <f t="shared" si="767"/>
        <v>18.5</v>
      </c>
      <c r="BI696" s="26">
        <f t="shared" si="764"/>
        <v>473.64859999999999</v>
      </c>
      <c r="BJ696" s="26">
        <f t="shared" si="765"/>
        <v>905.27359999999999</v>
      </c>
      <c r="BK696" s="26">
        <f t="shared" si="766"/>
        <v>1373.8986</v>
      </c>
      <c r="BL696" s="26">
        <f t="shared" si="744"/>
        <v>1805.3986</v>
      </c>
      <c r="BM696" s="26"/>
      <c r="BN696" s="26"/>
      <c r="BO696" s="26"/>
      <c r="BP696" s="26"/>
      <c r="BQ696" s="26"/>
      <c r="BR696" s="1" t="str">
        <f t="shared" si="750"/>
        <v>good</v>
      </c>
      <c r="BS696" s="26" t="str">
        <f t="shared" si="751"/>
        <v>good</v>
      </c>
      <c r="BT696" s="26"/>
      <c r="BU696" s="26"/>
      <c r="BV696" s="26">
        <f t="shared" si="757"/>
        <v>0</v>
      </c>
      <c r="BW696" s="26">
        <f t="shared" si="757"/>
        <v>0</v>
      </c>
      <c r="BX696" s="26">
        <f t="shared" si="757"/>
        <v>0</v>
      </c>
      <c r="BY696" s="26">
        <f t="shared" si="757"/>
        <v>0</v>
      </c>
      <c r="BZ696" s="26">
        <f t="shared" si="757"/>
        <v>0</v>
      </c>
      <c r="CA696" s="26">
        <f t="shared" si="757"/>
        <v>0</v>
      </c>
      <c r="CB696" s="26">
        <f t="shared" si="757"/>
        <v>0</v>
      </c>
      <c r="CC696" s="26">
        <f t="shared" si="757"/>
        <v>0</v>
      </c>
      <c r="CD696" s="26">
        <f t="shared" si="757"/>
        <v>0</v>
      </c>
      <c r="CE696" s="26">
        <f t="shared" si="757"/>
        <v>0</v>
      </c>
      <c r="CF696" s="26">
        <f t="shared" si="758"/>
        <v>0</v>
      </c>
      <c r="CG696" s="26">
        <f t="shared" si="758"/>
        <v>0</v>
      </c>
      <c r="CH696" s="26">
        <f t="shared" si="758"/>
        <v>0</v>
      </c>
      <c r="CI696" s="26">
        <f t="shared" si="758"/>
        <v>0</v>
      </c>
      <c r="CJ696" s="26">
        <f t="shared" si="758"/>
        <v>0</v>
      </c>
      <c r="CK696" s="26">
        <f t="shared" si="758"/>
        <v>0</v>
      </c>
      <c r="CL696" s="26">
        <f t="shared" si="758"/>
        <v>0</v>
      </c>
      <c r="CM696" s="26">
        <f t="shared" si="758"/>
        <v>0</v>
      </c>
      <c r="CN696" s="26">
        <f t="shared" si="758"/>
        <v>0</v>
      </c>
      <c r="CO696" s="26">
        <f t="shared" si="758"/>
        <v>0</v>
      </c>
      <c r="CP696" s="26">
        <f t="shared" si="759"/>
        <v>0</v>
      </c>
      <c r="CQ696" s="26">
        <f t="shared" si="759"/>
        <v>0</v>
      </c>
      <c r="CR696" s="26">
        <f t="shared" si="759"/>
        <v>0</v>
      </c>
      <c r="CS696" s="26">
        <f t="shared" si="759"/>
        <v>0</v>
      </c>
      <c r="CT696" s="26">
        <f t="shared" si="759"/>
        <v>0</v>
      </c>
      <c r="CU696" s="26">
        <f t="shared" si="759"/>
        <v>0</v>
      </c>
      <c r="CV696" s="26">
        <f t="shared" si="759"/>
        <v>0</v>
      </c>
      <c r="CW696" s="26">
        <f t="shared" si="759"/>
        <v>0</v>
      </c>
      <c r="CX696" s="26">
        <f t="shared" si="759"/>
        <v>0</v>
      </c>
      <c r="CY696" s="26">
        <f t="shared" si="759"/>
        <v>0</v>
      </c>
      <c r="CZ696" s="26">
        <f t="shared" si="760"/>
        <v>0</v>
      </c>
      <c r="DA696" s="26">
        <f t="shared" si="760"/>
        <v>0</v>
      </c>
      <c r="DB696" s="26">
        <f t="shared" si="760"/>
        <v>0</v>
      </c>
      <c r="DC696" s="26">
        <f t="shared" si="760"/>
        <v>0</v>
      </c>
      <c r="DD696" s="26">
        <f t="shared" si="760"/>
        <v>0</v>
      </c>
      <c r="DE696" s="26">
        <f t="shared" si="760"/>
        <v>0</v>
      </c>
      <c r="DF696" s="26">
        <f t="shared" si="760"/>
        <v>0</v>
      </c>
      <c r="DG696" s="26">
        <f t="shared" si="760"/>
        <v>0</v>
      </c>
      <c r="DH696" s="26">
        <f t="shared" si="760"/>
        <v>0</v>
      </c>
      <c r="DI696" s="26">
        <f t="shared" si="760"/>
        <v>0</v>
      </c>
      <c r="DJ696" s="26">
        <f t="shared" si="761"/>
        <v>0</v>
      </c>
      <c r="DK696" s="26">
        <f t="shared" si="761"/>
        <v>0</v>
      </c>
      <c r="DL696" s="26">
        <f t="shared" si="761"/>
        <v>0</v>
      </c>
      <c r="DM696" s="26">
        <f t="shared" si="761"/>
        <v>0</v>
      </c>
      <c r="DN696" s="26">
        <f t="shared" si="761"/>
        <v>0</v>
      </c>
      <c r="DO696" s="26">
        <f t="shared" si="761"/>
        <v>0</v>
      </c>
      <c r="DP696" s="26"/>
      <c r="DQ696" s="26"/>
      <c r="DR696" s="26"/>
      <c r="DS696" s="25"/>
    </row>
    <row r="697" spans="45:123" x14ac:dyDescent="0.3">
      <c r="AS697" s="18">
        <v>38</v>
      </c>
      <c r="AT697" s="26" t="s">
        <v>123</v>
      </c>
      <c r="AU697" s="26" t="str">
        <f t="shared" si="731"/>
        <v>PASS</v>
      </c>
      <c r="AV697" s="26">
        <v>3</v>
      </c>
      <c r="AW697" s="26">
        <v>1</v>
      </c>
      <c r="AX697" s="26">
        <v>3</v>
      </c>
      <c r="AY697" s="26">
        <v>1</v>
      </c>
      <c r="AZ697" s="26">
        <v>3</v>
      </c>
      <c r="BA697" s="26">
        <v>1</v>
      </c>
      <c r="BB697" s="26">
        <v>3</v>
      </c>
      <c r="BC697" s="26">
        <v>1</v>
      </c>
      <c r="BD697" s="26">
        <f t="shared" si="762"/>
        <v>431</v>
      </c>
      <c r="BE697" s="26"/>
      <c r="BF697" s="26">
        <f t="shared" si="763"/>
        <v>469</v>
      </c>
      <c r="BG697" s="26">
        <f t="shared" si="767"/>
        <v>19</v>
      </c>
      <c r="BI697" s="26">
        <f t="shared" si="764"/>
        <v>474.14859999999999</v>
      </c>
      <c r="BJ697" s="26">
        <f t="shared" si="765"/>
        <v>905.27359999999999</v>
      </c>
      <c r="BK697" s="26">
        <f t="shared" si="766"/>
        <v>1374.3986</v>
      </c>
      <c r="BL697" s="26">
        <f t="shared" si="744"/>
        <v>1805.3986</v>
      </c>
      <c r="BM697" s="26"/>
      <c r="BN697" s="26"/>
      <c r="BO697" s="26"/>
      <c r="BP697" s="26"/>
      <c r="BQ697" s="26"/>
      <c r="BR697" s="1" t="str">
        <f t="shared" si="750"/>
        <v>good</v>
      </c>
      <c r="BS697" s="26" t="str">
        <f t="shared" si="751"/>
        <v>good</v>
      </c>
      <c r="BT697" s="26"/>
      <c r="BU697" s="26"/>
      <c r="BV697" s="26">
        <f t="shared" si="757"/>
        <v>0</v>
      </c>
      <c r="BW697" s="26">
        <f t="shared" si="757"/>
        <v>0</v>
      </c>
      <c r="BX697" s="26">
        <f t="shared" si="757"/>
        <v>0</v>
      </c>
      <c r="BY697" s="26">
        <f t="shared" si="757"/>
        <v>0</v>
      </c>
      <c r="BZ697" s="26">
        <f t="shared" si="757"/>
        <v>0</v>
      </c>
      <c r="CA697" s="26">
        <f t="shared" si="757"/>
        <v>0</v>
      </c>
      <c r="CB697" s="26">
        <f t="shared" si="757"/>
        <v>0</v>
      </c>
      <c r="CC697" s="26">
        <f t="shared" si="757"/>
        <v>0</v>
      </c>
      <c r="CD697" s="26">
        <f t="shared" si="757"/>
        <v>0</v>
      </c>
      <c r="CE697" s="26">
        <f t="shared" si="757"/>
        <v>0</v>
      </c>
      <c r="CF697" s="26">
        <f t="shared" si="758"/>
        <v>0</v>
      </c>
      <c r="CG697" s="26">
        <f t="shared" si="758"/>
        <v>0</v>
      </c>
      <c r="CH697" s="26">
        <f t="shared" si="758"/>
        <v>0</v>
      </c>
      <c r="CI697" s="26">
        <f t="shared" si="758"/>
        <v>0</v>
      </c>
      <c r="CJ697" s="26">
        <f t="shared" si="758"/>
        <v>0</v>
      </c>
      <c r="CK697" s="26">
        <f t="shared" si="758"/>
        <v>0</v>
      </c>
      <c r="CL697" s="26">
        <f t="shared" si="758"/>
        <v>0</v>
      </c>
      <c r="CM697" s="26">
        <f t="shared" si="758"/>
        <v>0</v>
      </c>
      <c r="CN697" s="26">
        <f t="shared" si="758"/>
        <v>0</v>
      </c>
      <c r="CO697" s="26">
        <f t="shared" si="758"/>
        <v>0</v>
      </c>
      <c r="CP697" s="26">
        <f t="shared" si="759"/>
        <v>0</v>
      </c>
      <c r="CQ697" s="26">
        <f t="shared" si="759"/>
        <v>0</v>
      </c>
      <c r="CR697" s="26">
        <f t="shared" si="759"/>
        <v>0</v>
      </c>
      <c r="CS697" s="26">
        <f t="shared" si="759"/>
        <v>0</v>
      </c>
      <c r="CT697" s="26">
        <f t="shared" si="759"/>
        <v>0</v>
      </c>
      <c r="CU697" s="26">
        <f t="shared" si="759"/>
        <v>0</v>
      </c>
      <c r="CV697" s="26">
        <f t="shared" si="759"/>
        <v>0</v>
      </c>
      <c r="CW697" s="26">
        <f t="shared" si="759"/>
        <v>0</v>
      </c>
      <c r="CX697" s="26">
        <f t="shared" si="759"/>
        <v>0</v>
      </c>
      <c r="CY697" s="26">
        <f t="shared" si="759"/>
        <v>0</v>
      </c>
      <c r="CZ697" s="26">
        <f t="shared" si="760"/>
        <v>0</v>
      </c>
      <c r="DA697" s="26">
        <f t="shared" si="760"/>
        <v>0</v>
      </c>
      <c r="DB697" s="26">
        <f t="shared" si="760"/>
        <v>0</v>
      </c>
      <c r="DC697" s="26">
        <f t="shared" si="760"/>
        <v>0</v>
      </c>
      <c r="DD697" s="26">
        <f t="shared" si="760"/>
        <v>0</v>
      </c>
      <c r="DE697" s="26">
        <f t="shared" si="760"/>
        <v>0</v>
      </c>
      <c r="DF697" s="26">
        <f t="shared" si="760"/>
        <v>0</v>
      </c>
      <c r="DG697" s="26">
        <f t="shared" si="760"/>
        <v>0</v>
      </c>
      <c r="DH697" s="26">
        <f t="shared" si="760"/>
        <v>0</v>
      </c>
      <c r="DI697" s="26">
        <f t="shared" si="760"/>
        <v>0</v>
      </c>
      <c r="DJ697" s="26">
        <f t="shared" si="761"/>
        <v>0</v>
      </c>
      <c r="DK697" s="26">
        <f t="shared" si="761"/>
        <v>0</v>
      </c>
      <c r="DL697" s="26">
        <f t="shared" si="761"/>
        <v>0</v>
      </c>
      <c r="DM697" s="26">
        <f t="shared" si="761"/>
        <v>0</v>
      </c>
      <c r="DN697" s="26">
        <f t="shared" si="761"/>
        <v>0</v>
      </c>
      <c r="DO697" s="26">
        <f t="shared" si="761"/>
        <v>0</v>
      </c>
      <c r="DP697" s="26"/>
      <c r="DQ697" s="26"/>
      <c r="DR697" s="26"/>
      <c r="DS697" s="1"/>
    </row>
    <row r="698" spans="45:123" x14ac:dyDescent="0.3">
      <c r="AS698" s="18">
        <v>39</v>
      </c>
      <c r="AT698" s="26" t="s">
        <v>123</v>
      </c>
      <c r="AU698" s="26" t="str">
        <f t="shared" si="731"/>
        <v>PASS</v>
      </c>
      <c r="AV698" s="26">
        <v>3</v>
      </c>
      <c r="AW698" s="26">
        <v>1</v>
      </c>
      <c r="AX698" s="26">
        <v>3</v>
      </c>
      <c r="AY698" s="26">
        <v>1</v>
      </c>
      <c r="AZ698" s="26">
        <v>3</v>
      </c>
      <c r="BA698" s="26">
        <v>1</v>
      </c>
      <c r="BB698" s="26">
        <v>3</v>
      </c>
      <c r="BC698" s="26">
        <v>1</v>
      </c>
      <c r="BD698" s="26">
        <f t="shared" si="762"/>
        <v>430.5</v>
      </c>
      <c r="BE698" s="26"/>
      <c r="BF698" s="26">
        <f t="shared" si="763"/>
        <v>469.5</v>
      </c>
      <c r="BG698" s="26">
        <f t="shared" si="767"/>
        <v>19.5</v>
      </c>
      <c r="BI698" s="26">
        <f t="shared" si="764"/>
        <v>474.64859999999999</v>
      </c>
      <c r="BJ698" s="26">
        <f t="shared" si="765"/>
        <v>905.27359999999999</v>
      </c>
      <c r="BK698" s="26">
        <f t="shared" si="766"/>
        <v>1374.8986</v>
      </c>
      <c r="BL698" s="26">
        <f t="shared" si="744"/>
        <v>1805.3986</v>
      </c>
      <c r="BM698" s="26"/>
      <c r="BN698" s="26"/>
      <c r="BO698" s="26"/>
      <c r="BP698" s="26"/>
      <c r="BQ698" s="26"/>
      <c r="BR698" s="1" t="str">
        <f t="shared" si="750"/>
        <v>good</v>
      </c>
      <c r="BS698" s="26" t="str">
        <f t="shared" si="751"/>
        <v>good</v>
      </c>
      <c r="BT698" s="26"/>
      <c r="BU698" s="26"/>
      <c r="BV698" s="26">
        <f t="shared" si="757"/>
        <v>0</v>
      </c>
      <c r="BW698" s="26">
        <f t="shared" si="757"/>
        <v>0</v>
      </c>
      <c r="BX698" s="26">
        <f t="shared" si="757"/>
        <v>0</v>
      </c>
      <c r="BY698" s="26">
        <f t="shared" si="757"/>
        <v>0</v>
      </c>
      <c r="BZ698" s="26">
        <f t="shared" si="757"/>
        <v>0</v>
      </c>
      <c r="CA698" s="26">
        <f t="shared" si="757"/>
        <v>0</v>
      </c>
      <c r="CB698" s="26">
        <f t="shared" si="757"/>
        <v>0</v>
      </c>
      <c r="CC698" s="26">
        <f t="shared" si="757"/>
        <v>0</v>
      </c>
      <c r="CD698" s="26">
        <f t="shared" si="757"/>
        <v>0</v>
      </c>
      <c r="CE698" s="26">
        <f t="shared" si="757"/>
        <v>0</v>
      </c>
      <c r="CF698" s="26">
        <f t="shared" si="758"/>
        <v>0</v>
      </c>
      <c r="CG698" s="26">
        <f t="shared" si="758"/>
        <v>0</v>
      </c>
      <c r="CH698" s="26">
        <f t="shared" si="758"/>
        <v>0</v>
      </c>
      <c r="CI698" s="26">
        <f t="shared" si="758"/>
        <v>0</v>
      </c>
      <c r="CJ698" s="26">
        <f t="shared" si="758"/>
        <v>0</v>
      </c>
      <c r="CK698" s="26">
        <f t="shared" si="758"/>
        <v>0</v>
      </c>
      <c r="CL698" s="26">
        <f t="shared" si="758"/>
        <v>0</v>
      </c>
      <c r="CM698" s="26">
        <f t="shared" si="758"/>
        <v>0</v>
      </c>
      <c r="CN698" s="26">
        <f t="shared" si="758"/>
        <v>0</v>
      </c>
      <c r="CO698" s="26">
        <f t="shared" si="758"/>
        <v>0</v>
      </c>
      <c r="CP698" s="26">
        <f t="shared" si="759"/>
        <v>0</v>
      </c>
      <c r="CQ698" s="26">
        <f t="shared" si="759"/>
        <v>0</v>
      </c>
      <c r="CR698" s="26">
        <f t="shared" si="759"/>
        <v>0</v>
      </c>
      <c r="CS698" s="26">
        <f t="shared" si="759"/>
        <v>0</v>
      </c>
      <c r="CT698" s="26">
        <f t="shared" si="759"/>
        <v>0</v>
      </c>
      <c r="CU698" s="26">
        <f t="shared" si="759"/>
        <v>0</v>
      </c>
      <c r="CV698" s="26">
        <f t="shared" si="759"/>
        <v>0</v>
      </c>
      <c r="CW698" s="26">
        <f t="shared" si="759"/>
        <v>0</v>
      </c>
      <c r="CX698" s="26">
        <f t="shared" si="759"/>
        <v>0</v>
      </c>
      <c r="CY698" s="26">
        <f t="shared" si="759"/>
        <v>0</v>
      </c>
      <c r="CZ698" s="26">
        <f t="shared" si="760"/>
        <v>0</v>
      </c>
      <c r="DA698" s="26">
        <f t="shared" si="760"/>
        <v>0</v>
      </c>
      <c r="DB698" s="26">
        <f t="shared" si="760"/>
        <v>0</v>
      </c>
      <c r="DC698" s="26">
        <f t="shared" si="760"/>
        <v>0</v>
      </c>
      <c r="DD698" s="26">
        <f t="shared" si="760"/>
        <v>0</v>
      </c>
      <c r="DE698" s="26">
        <f t="shared" si="760"/>
        <v>0</v>
      </c>
      <c r="DF698" s="26">
        <f t="shared" si="760"/>
        <v>0</v>
      </c>
      <c r="DG698" s="26">
        <f t="shared" si="760"/>
        <v>0</v>
      </c>
      <c r="DH698" s="26">
        <f t="shared" si="760"/>
        <v>0</v>
      </c>
      <c r="DI698" s="26">
        <f t="shared" si="760"/>
        <v>0</v>
      </c>
      <c r="DJ698" s="26">
        <f t="shared" si="761"/>
        <v>0</v>
      </c>
      <c r="DK698" s="26">
        <f t="shared" si="761"/>
        <v>0</v>
      </c>
      <c r="DL698" s="26">
        <f t="shared" si="761"/>
        <v>0</v>
      </c>
      <c r="DM698" s="26">
        <f t="shared" si="761"/>
        <v>0</v>
      </c>
      <c r="DN698" s="26">
        <f t="shared" si="761"/>
        <v>0</v>
      </c>
      <c r="DO698" s="26">
        <f t="shared" si="761"/>
        <v>0</v>
      </c>
      <c r="DP698" s="26"/>
      <c r="DQ698" s="26"/>
      <c r="DR698" s="26"/>
      <c r="DS698" s="1"/>
    </row>
    <row r="699" spans="45:123" x14ac:dyDescent="0.3">
      <c r="AS699" s="18">
        <v>40</v>
      </c>
      <c r="AT699" s="26" t="s">
        <v>123</v>
      </c>
      <c r="AU699" s="26" t="str">
        <f t="shared" si="731"/>
        <v>PASS</v>
      </c>
      <c r="AV699" s="26">
        <v>3</v>
      </c>
      <c r="AW699" s="26">
        <v>1</v>
      </c>
      <c r="AX699" s="26">
        <v>3</v>
      </c>
      <c r="AY699" s="26">
        <v>1</v>
      </c>
      <c r="AZ699" s="26">
        <v>3</v>
      </c>
      <c r="BA699" s="26">
        <v>1</v>
      </c>
      <c r="BB699" s="26">
        <v>3</v>
      </c>
      <c r="BC699" s="26">
        <v>1</v>
      </c>
      <c r="BD699" s="26">
        <f t="shared" si="762"/>
        <v>430</v>
      </c>
      <c r="BE699" s="26"/>
      <c r="BF699" s="26">
        <f t="shared" si="763"/>
        <v>470</v>
      </c>
      <c r="BG699" s="26">
        <f t="shared" si="767"/>
        <v>20</v>
      </c>
      <c r="BI699" s="26">
        <f t="shared" si="764"/>
        <v>475.14859999999999</v>
      </c>
      <c r="BJ699" s="26">
        <f t="shared" si="765"/>
        <v>905.27359999999999</v>
      </c>
      <c r="BK699" s="26">
        <f t="shared" si="766"/>
        <v>1375.3986</v>
      </c>
      <c r="BL699" s="26">
        <f t="shared" si="744"/>
        <v>1805.3986</v>
      </c>
      <c r="BM699" s="26"/>
      <c r="BN699" s="26"/>
      <c r="BO699" s="26"/>
      <c r="BP699" s="26"/>
      <c r="BQ699" s="26"/>
      <c r="BR699" s="1" t="str">
        <f t="shared" si="750"/>
        <v>good</v>
      </c>
      <c r="BS699" s="26" t="str">
        <f t="shared" si="751"/>
        <v>good</v>
      </c>
      <c r="BT699" s="26"/>
      <c r="BU699" s="26"/>
      <c r="BV699" s="26">
        <f t="shared" si="757"/>
        <v>0</v>
      </c>
      <c r="BW699" s="26">
        <f t="shared" si="757"/>
        <v>0</v>
      </c>
      <c r="BX699" s="26">
        <f t="shared" si="757"/>
        <v>0</v>
      </c>
      <c r="BY699" s="26">
        <f t="shared" si="757"/>
        <v>0</v>
      </c>
      <c r="BZ699" s="26">
        <f t="shared" si="757"/>
        <v>0</v>
      </c>
      <c r="CA699" s="26">
        <f t="shared" si="757"/>
        <v>0</v>
      </c>
      <c r="CB699" s="26">
        <f t="shared" si="757"/>
        <v>0</v>
      </c>
      <c r="CC699" s="26">
        <f t="shared" si="757"/>
        <v>0</v>
      </c>
      <c r="CD699" s="26">
        <f t="shared" si="757"/>
        <v>0</v>
      </c>
      <c r="CE699" s="26">
        <f t="shared" si="757"/>
        <v>0</v>
      </c>
      <c r="CF699" s="26">
        <f t="shared" si="758"/>
        <v>0</v>
      </c>
      <c r="CG699" s="26">
        <f t="shared" si="758"/>
        <v>0</v>
      </c>
      <c r="CH699" s="26">
        <f t="shared" si="758"/>
        <v>0</v>
      </c>
      <c r="CI699" s="26">
        <f t="shared" si="758"/>
        <v>0</v>
      </c>
      <c r="CJ699" s="26">
        <f t="shared" si="758"/>
        <v>0</v>
      </c>
      <c r="CK699" s="26">
        <f t="shared" si="758"/>
        <v>0</v>
      </c>
      <c r="CL699" s="26">
        <f t="shared" si="758"/>
        <v>0</v>
      </c>
      <c r="CM699" s="26">
        <f t="shared" si="758"/>
        <v>0</v>
      </c>
      <c r="CN699" s="26">
        <f t="shared" si="758"/>
        <v>0</v>
      </c>
      <c r="CO699" s="26">
        <f t="shared" si="758"/>
        <v>0</v>
      </c>
      <c r="CP699" s="26">
        <f t="shared" si="759"/>
        <v>0</v>
      </c>
      <c r="CQ699" s="26">
        <f t="shared" si="759"/>
        <v>0</v>
      </c>
      <c r="CR699" s="26">
        <f t="shared" si="759"/>
        <v>0</v>
      </c>
      <c r="CS699" s="26">
        <f t="shared" si="759"/>
        <v>0</v>
      </c>
      <c r="CT699" s="26">
        <f t="shared" si="759"/>
        <v>0</v>
      </c>
      <c r="CU699" s="26">
        <f t="shared" si="759"/>
        <v>0</v>
      </c>
      <c r="CV699" s="26">
        <f t="shared" si="759"/>
        <v>0</v>
      </c>
      <c r="CW699" s="26">
        <f t="shared" si="759"/>
        <v>0</v>
      </c>
      <c r="CX699" s="26">
        <f t="shared" si="759"/>
        <v>0</v>
      </c>
      <c r="CY699" s="26">
        <f t="shared" si="759"/>
        <v>0</v>
      </c>
      <c r="CZ699" s="26">
        <f t="shared" si="760"/>
        <v>0</v>
      </c>
      <c r="DA699" s="26">
        <f t="shared" si="760"/>
        <v>0</v>
      </c>
      <c r="DB699" s="26">
        <f t="shared" si="760"/>
        <v>0</v>
      </c>
      <c r="DC699" s="26">
        <f t="shared" si="760"/>
        <v>0</v>
      </c>
      <c r="DD699" s="26">
        <f t="shared" si="760"/>
        <v>0</v>
      </c>
      <c r="DE699" s="26">
        <f t="shared" si="760"/>
        <v>0</v>
      </c>
      <c r="DF699" s="26">
        <f t="shared" si="760"/>
        <v>0</v>
      </c>
      <c r="DG699" s="26">
        <f t="shared" si="760"/>
        <v>0</v>
      </c>
      <c r="DH699" s="26">
        <f t="shared" si="760"/>
        <v>0</v>
      </c>
      <c r="DI699" s="26">
        <f t="shared" si="760"/>
        <v>0</v>
      </c>
      <c r="DJ699" s="26">
        <f t="shared" si="761"/>
        <v>0</v>
      </c>
      <c r="DK699" s="26">
        <f t="shared" si="761"/>
        <v>0</v>
      </c>
      <c r="DL699" s="26">
        <f t="shared" si="761"/>
        <v>0</v>
      </c>
      <c r="DM699" s="26">
        <f t="shared" si="761"/>
        <v>0</v>
      </c>
      <c r="DN699" s="26">
        <f t="shared" si="761"/>
        <v>0</v>
      </c>
      <c r="DO699" s="26">
        <f t="shared" si="761"/>
        <v>0</v>
      </c>
      <c r="DP699" s="26"/>
      <c r="DQ699" s="26"/>
      <c r="DR699" s="26"/>
      <c r="DS699" s="1"/>
    </row>
    <row r="700" spans="45:123" x14ac:dyDescent="0.3">
      <c r="AS700" s="18">
        <v>41</v>
      </c>
      <c r="AT700" s="26" t="s">
        <v>123</v>
      </c>
      <c r="AU700" s="26" t="str">
        <f t="shared" si="731"/>
        <v>PASS</v>
      </c>
      <c r="AV700" s="26">
        <v>3</v>
      </c>
      <c r="AW700" s="26">
        <v>1</v>
      </c>
      <c r="AX700" s="26">
        <v>3</v>
      </c>
      <c r="AY700" s="26">
        <v>1</v>
      </c>
      <c r="AZ700" s="26">
        <v>3</v>
      </c>
      <c r="BA700" s="26">
        <v>1</v>
      </c>
      <c r="BB700" s="26">
        <v>3</v>
      </c>
      <c r="BC700" s="26">
        <v>1</v>
      </c>
      <c r="BD700" s="26">
        <f t="shared" si="762"/>
        <v>429.5</v>
      </c>
      <c r="BE700" s="26"/>
      <c r="BF700" s="26">
        <f t="shared" si="763"/>
        <v>470.5</v>
      </c>
      <c r="BG700" s="26">
        <f t="shared" si="767"/>
        <v>20.5</v>
      </c>
      <c r="BI700" s="26">
        <f t="shared" si="764"/>
        <v>475.64859999999999</v>
      </c>
      <c r="BJ700" s="26">
        <f t="shared" si="765"/>
        <v>905.27359999999999</v>
      </c>
      <c r="BK700" s="26">
        <f t="shared" si="766"/>
        <v>1375.8986</v>
      </c>
      <c r="BL700" s="26">
        <f t="shared" si="744"/>
        <v>1805.3986</v>
      </c>
      <c r="BM700" s="26"/>
      <c r="BN700" s="26"/>
      <c r="BO700" s="26"/>
      <c r="BP700" s="26"/>
      <c r="BQ700" s="26"/>
      <c r="BR700" s="1" t="str">
        <f t="shared" si="750"/>
        <v>good</v>
      </c>
      <c r="BS700" s="26" t="str">
        <f t="shared" si="751"/>
        <v>good</v>
      </c>
      <c r="BT700" s="26"/>
      <c r="BU700" s="26"/>
      <c r="BV700" s="26">
        <f t="shared" ref="BV700:CE709" si="768">IF(BV$3=0,0,IF(AND(ABS($BI700-BV$3)&gt;TubeVertTotTol,ABS($BJ700-BV$3)&gt;TubeVertTotTol,ABS($BK700-BV$3)&gt;TubeVertTotTol),0,1))</f>
        <v>0</v>
      </c>
      <c r="BW700" s="26">
        <f t="shared" si="768"/>
        <v>0</v>
      </c>
      <c r="BX700" s="26">
        <f t="shared" si="768"/>
        <v>0</v>
      </c>
      <c r="BY700" s="26">
        <f t="shared" si="768"/>
        <v>0</v>
      </c>
      <c r="BZ700" s="26">
        <f t="shared" si="768"/>
        <v>0</v>
      </c>
      <c r="CA700" s="26">
        <f t="shared" si="768"/>
        <v>0</v>
      </c>
      <c r="CB700" s="26">
        <f t="shared" si="768"/>
        <v>0</v>
      </c>
      <c r="CC700" s="26">
        <f t="shared" si="768"/>
        <v>0</v>
      </c>
      <c r="CD700" s="26">
        <f t="shared" si="768"/>
        <v>0</v>
      </c>
      <c r="CE700" s="26">
        <f t="shared" si="768"/>
        <v>0</v>
      </c>
      <c r="CF700" s="26">
        <f t="shared" ref="CF700:CO709" si="769">IF(CF$3=0,0,IF(AND(ABS($BI700-CF$3)&gt;TubeVertTotTol,ABS($BJ700-CF$3)&gt;TubeVertTotTol,ABS($BK700-CF$3)&gt;TubeVertTotTol),0,1))</f>
        <v>0</v>
      </c>
      <c r="CG700" s="26">
        <f t="shared" si="769"/>
        <v>0</v>
      </c>
      <c r="CH700" s="26">
        <f t="shared" si="769"/>
        <v>0</v>
      </c>
      <c r="CI700" s="26">
        <f t="shared" si="769"/>
        <v>0</v>
      </c>
      <c r="CJ700" s="26">
        <f t="shared" si="769"/>
        <v>0</v>
      </c>
      <c r="CK700" s="26">
        <f t="shared" si="769"/>
        <v>0</v>
      </c>
      <c r="CL700" s="26">
        <f t="shared" si="769"/>
        <v>0</v>
      </c>
      <c r="CM700" s="26">
        <f t="shared" si="769"/>
        <v>0</v>
      </c>
      <c r="CN700" s="26">
        <f t="shared" si="769"/>
        <v>0</v>
      </c>
      <c r="CO700" s="26">
        <f t="shared" si="769"/>
        <v>0</v>
      </c>
      <c r="CP700" s="26">
        <f t="shared" ref="CP700:CY709" si="770">IF(CP$3=0,0,IF(AND(ABS($BI700-CP$3)&gt;TubeVertTotTol,ABS($BJ700-CP$3)&gt;TubeVertTotTol,ABS($BK700-CP$3)&gt;TubeVertTotTol),0,1))</f>
        <v>0</v>
      </c>
      <c r="CQ700" s="26">
        <f t="shared" si="770"/>
        <v>0</v>
      </c>
      <c r="CR700" s="26">
        <f t="shared" si="770"/>
        <v>0</v>
      </c>
      <c r="CS700" s="26">
        <f t="shared" si="770"/>
        <v>0</v>
      </c>
      <c r="CT700" s="26">
        <f t="shared" si="770"/>
        <v>0</v>
      </c>
      <c r="CU700" s="26">
        <f t="shared" si="770"/>
        <v>0</v>
      </c>
      <c r="CV700" s="26">
        <f t="shared" si="770"/>
        <v>0</v>
      </c>
      <c r="CW700" s="26">
        <f t="shared" si="770"/>
        <v>0</v>
      </c>
      <c r="CX700" s="26">
        <f t="shared" si="770"/>
        <v>0</v>
      </c>
      <c r="CY700" s="26">
        <f t="shared" si="770"/>
        <v>0</v>
      </c>
      <c r="CZ700" s="26">
        <f t="shared" ref="CZ700:DI709" si="771">IF(CZ$3=0,0,IF(AND(ABS($BI700-CZ$3)&gt;TubeVertTotTol,ABS($BJ700-CZ$3)&gt;TubeVertTotTol,ABS($BK700-CZ$3)&gt;TubeVertTotTol),0,1))</f>
        <v>0</v>
      </c>
      <c r="DA700" s="26">
        <f t="shared" si="771"/>
        <v>0</v>
      </c>
      <c r="DB700" s="26">
        <f t="shared" si="771"/>
        <v>0</v>
      </c>
      <c r="DC700" s="26">
        <f t="shared" si="771"/>
        <v>0</v>
      </c>
      <c r="DD700" s="26">
        <f t="shared" si="771"/>
        <v>0</v>
      </c>
      <c r="DE700" s="26">
        <f t="shared" si="771"/>
        <v>0</v>
      </c>
      <c r="DF700" s="26">
        <f t="shared" si="771"/>
        <v>0</v>
      </c>
      <c r="DG700" s="26">
        <f t="shared" si="771"/>
        <v>0</v>
      </c>
      <c r="DH700" s="26">
        <f t="shared" si="771"/>
        <v>0</v>
      </c>
      <c r="DI700" s="26">
        <f t="shared" si="771"/>
        <v>0</v>
      </c>
      <c r="DJ700" s="26">
        <f t="shared" ref="DJ700:DO709" si="772">IF(DJ$3=0,0,IF(AND(ABS($BI700-DJ$3)&gt;TubeVertTotTol,ABS($BJ700-DJ$3)&gt;TubeVertTotTol,ABS($BK700-DJ$3)&gt;TubeVertTotTol),0,1))</f>
        <v>0</v>
      </c>
      <c r="DK700" s="26">
        <f t="shared" si="772"/>
        <v>0</v>
      </c>
      <c r="DL700" s="26">
        <f t="shared" si="772"/>
        <v>0</v>
      </c>
      <c r="DM700" s="26">
        <f t="shared" si="772"/>
        <v>0</v>
      </c>
      <c r="DN700" s="26">
        <f t="shared" si="772"/>
        <v>0</v>
      </c>
      <c r="DO700" s="26">
        <f t="shared" si="772"/>
        <v>0</v>
      </c>
      <c r="DP700" s="26"/>
      <c r="DQ700" s="26"/>
      <c r="DR700" s="26"/>
      <c r="DS700" s="1"/>
    </row>
    <row r="701" spans="45:123" x14ac:dyDescent="0.3">
      <c r="AS701" s="18">
        <v>42</v>
      </c>
      <c r="AT701" s="26" t="s">
        <v>123</v>
      </c>
      <c r="AU701" s="26" t="str">
        <f t="shared" si="731"/>
        <v>PASS</v>
      </c>
      <c r="AV701" s="26">
        <v>3</v>
      </c>
      <c r="AW701" s="26">
        <v>1</v>
      </c>
      <c r="AX701" s="26">
        <v>3</v>
      </c>
      <c r="AY701" s="26">
        <v>1</v>
      </c>
      <c r="AZ701" s="26">
        <v>3</v>
      </c>
      <c r="BA701" s="26">
        <v>1</v>
      </c>
      <c r="BB701" s="26">
        <v>3</v>
      </c>
      <c r="BC701" s="26">
        <v>1</v>
      </c>
      <c r="BD701" s="26">
        <f t="shared" si="762"/>
        <v>429</v>
      </c>
      <c r="BE701" s="26"/>
      <c r="BF701" s="26">
        <f t="shared" si="763"/>
        <v>471</v>
      </c>
      <c r="BG701" s="26">
        <f t="shared" si="767"/>
        <v>21</v>
      </c>
      <c r="BI701" s="26">
        <f t="shared" si="764"/>
        <v>476.14859999999999</v>
      </c>
      <c r="BJ701" s="26">
        <f t="shared" si="765"/>
        <v>905.27359999999999</v>
      </c>
      <c r="BK701" s="26">
        <f t="shared" si="766"/>
        <v>1376.3986</v>
      </c>
      <c r="BL701" s="26">
        <f t="shared" si="744"/>
        <v>1805.3986</v>
      </c>
      <c r="BM701" s="26"/>
      <c r="BN701" s="26"/>
      <c r="BO701" s="26"/>
      <c r="BP701" s="26"/>
      <c r="BQ701" s="26"/>
      <c r="BR701" s="1" t="str">
        <f t="shared" si="750"/>
        <v>good</v>
      </c>
      <c r="BS701" s="26" t="str">
        <f t="shared" si="751"/>
        <v>good</v>
      </c>
      <c r="BT701" s="26"/>
      <c r="BU701" s="26"/>
      <c r="BV701" s="26">
        <f t="shared" si="768"/>
        <v>0</v>
      </c>
      <c r="BW701" s="26">
        <f t="shared" si="768"/>
        <v>0</v>
      </c>
      <c r="BX701" s="26">
        <f t="shared" si="768"/>
        <v>0</v>
      </c>
      <c r="BY701" s="26">
        <f t="shared" si="768"/>
        <v>0</v>
      </c>
      <c r="BZ701" s="26">
        <f t="shared" si="768"/>
        <v>0</v>
      </c>
      <c r="CA701" s="26">
        <f t="shared" si="768"/>
        <v>0</v>
      </c>
      <c r="CB701" s="26">
        <f t="shared" si="768"/>
        <v>0</v>
      </c>
      <c r="CC701" s="26">
        <f t="shared" si="768"/>
        <v>0</v>
      </c>
      <c r="CD701" s="26">
        <f t="shared" si="768"/>
        <v>0</v>
      </c>
      <c r="CE701" s="26">
        <f t="shared" si="768"/>
        <v>0</v>
      </c>
      <c r="CF701" s="26">
        <f t="shared" si="769"/>
        <v>0</v>
      </c>
      <c r="CG701" s="26">
        <f t="shared" si="769"/>
        <v>0</v>
      </c>
      <c r="CH701" s="26">
        <f t="shared" si="769"/>
        <v>0</v>
      </c>
      <c r="CI701" s="26">
        <f t="shared" si="769"/>
        <v>0</v>
      </c>
      <c r="CJ701" s="26">
        <f t="shared" si="769"/>
        <v>0</v>
      </c>
      <c r="CK701" s="26">
        <f t="shared" si="769"/>
        <v>0</v>
      </c>
      <c r="CL701" s="26">
        <f t="shared" si="769"/>
        <v>0</v>
      </c>
      <c r="CM701" s="26">
        <f t="shared" si="769"/>
        <v>0</v>
      </c>
      <c r="CN701" s="26">
        <f t="shared" si="769"/>
        <v>0</v>
      </c>
      <c r="CO701" s="26">
        <f t="shared" si="769"/>
        <v>0</v>
      </c>
      <c r="CP701" s="26">
        <f t="shared" si="770"/>
        <v>0</v>
      </c>
      <c r="CQ701" s="26">
        <f t="shared" si="770"/>
        <v>0</v>
      </c>
      <c r="CR701" s="26">
        <f t="shared" si="770"/>
        <v>0</v>
      </c>
      <c r="CS701" s="26">
        <f t="shared" si="770"/>
        <v>0</v>
      </c>
      <c r="CT701" s="26">
        <f t="shared" si="770"/>
        <v>0</v>
      </c>
      <c r="CU701" s="26">
        <f t="shared" si="770"/>
        <v>0</v>
      </c>
      <c r="CV701" s="26">
        <f t="shared" si="770"/>
        <v>0</v>
      </c>
      <c r="CW701" s="26">
        <f t="shared" si="770"/>
        <v>0</v>
      </c>
      <c r="CX701" s="26">
        <f t="shared" si="770"/>
        <v>0</v>
      </c>
      <c r="CY701" s="26">
        <f t="shared" si="770"/>
        <v>0</v>
      </c>
      <c r="CZ701" s="26">
        <f t="shared" si="771"/>
        <v>0</v>
      </c>
      <c r="DA701" s="26">
        <f t="shared" si="771"/>
        <v>0</v>
      </c>
      <c r="DB701" s="26">
        <f t="shared" si="771"/>
        <v>0</v>
      </c>
      <c r="DC701" s="26">
        <f t="shared" si="771"/>
        <v>0</v>
      </c>
      <c r="DD701" s="26">
        <f t="shared" si="771"/>
        <v>0</v>
      </c>
      <c r="DE701" s="26">
        <f t="shared" si="771"/>
        <v>0</v>
      </c>
      <c r="DF701" s="26">
        <f t="shared" si="771"/>
        <v>0</v>
      </c>
      <c r="DG701" s="26">
        <f t="shared" si="771"/>
        <v>0</v>
      </c>
      <c r="DH701" s="26">
        <f t="shared" si="771"/>
        <v>0</v>
      </c>
      <c r="DI701" s="26">
        <f t="shared" si="771"/>
        <v>0</v>
      </c>
      <c r="DJ701" s="26">
        <f t="shared" si="772"/>
        <v>0</v>
      </c>
      <c r="DK701" s="26">
        <f t="shared" si="772"/>
        <v>0</v>
      </c>
      <c r="DL701" s="26">
        <f t="shared" si="772"/>
        <v>0</v>
      </c>
      <c r="DM701" s="26">
        <f t="shared" si="772"/>
        <v>0</v>
      </c>
      <c r="DN701" s="26">
        <f t="shared" si="772"/>
        <v>0</v>
      </c>
      <c r="DO701" s="26">
        <f t="shared" si="772"/>
        <v>0</v>
      </c>
      <c r="DP701" s="26"/>
      <c r="DQ701" s="26"/>
      <c r="DR701" s="26"/>
      <c r="DS701" s="1"/>
    </row>
    <row r="702" spans="45:123" x14ac:dyDescent="0.3">
      <c r="AS702" s="18">
        <v>43</v>
      </c>
      <c r="AT702" s="26" t="s">
        <v>123</v>
      </c>
      <c r="AU702" s="26" t="str">
        <f t="shared" si="731"/>
        <v>PASS</v>
      </c>
      <c r="AV702" s="26">
        <v>3</v>
      </c>
      <c r="AW702" s="26">
        <v>1</v>
      </c>
      <c r="AX702" s="26">
        <v>3</v>
      </c>
      <c r="AY702" s="26">
        <v>1</v>
      </c>
      <c r="AZ702" s="26">
        <v>3</v>
      </c>
      <c r="BA702" s="26">
        <v>1</v>
      </c>
      <c r="BB702" s="26">
        <v>3</v>
      </c>
      <c r="BC702" s="26">
        <v>1</v>
      </c>
      <c r="BD702" s="26">
        <f t="shared" si="762"/>
        <v>428.5</v>
      </c>
      <c r="BE702" s="26"/>
      <c r="BF702" s="26">
        <f t="shared" si="763"/>
        <v>471.5</v>
      </c>
      <c r="BG702" s="26">
        <f t="shared" si="767"/>
        <v>21.5</v>
      </c>
      <c r="BI702" s="26">
        <f t="shared" si="764"/>
        <v>476.64859999999999</v>
      </c>
      <c r="BJ702" s="26">
        <f t="shared" si="765"/>
        <v>905.27359999999999</v>
      </c>
      <c r="BK702" s="26">
        <f t="shared" si="766"/>
        <v>1376.8986</v>
      </c>
      <c r="BL702" s="26">
        <f t="shared" si="744"/>
        <v>1805.3986</v>
      </c>
      <c r="BM702" s="26"/>
      <c r="BN702" s="26"/>
      <c r="BO702" s="26"/>
      <c r="BP702" s="26"/>
      <c r="BQ702" s="26"/>
      <c r="BR702" s="1" t="str">
        <f t="shared" si="750"/>
        <v>good</v>
      </c>
      <c r="BS702" s="26" t="str">
        <f t="shared" si="751"/>
        <v>good</v>
      </c>
      <c r="BT702" s="26"/>
      <c r="BU702" s="26"/>
      <c r="BV702" s="26">
        <f t="shared" si="768"/>
        <v>0</v>
      </c>
      <c r="BW702" s="26">
        <f t="shared" si="768"/>
        <v>0</v>
      </c>
      <c r="BX702" s="26">
        <f t="shared" si="768"/>
        <v>0</v>
      </c>
      <c r="BY702" s="26">
        <f t="shared" si="768"/>
        <v>0</v>
      </c>
      <c r="BZ702" s="26">
        <f t="shared" si="768"/>
        <v>0</v>
      </c>
      <c r="CA702" s="26">
        <f t="shared" si="768"/>
        <v>0</v>
      </c>
      <c r="CB702" s="26">
        <f t="shared" si="768"/>
        <v>0</v>
      </c>
      <c r="CC702" s="26">
        <f t="shared" si="768"/>
        <v>0</v>
      </c>
      <c r="CD702" s="26">
        <f t="shared" si="768"/>
        <v>0</v>
      </c>
      <c r="CE702" s="26">
        <f t="shared" si="768"/>
        <v>0</v>
      </c>
      <c r="CF702" s="26">
        <f t="shared" si="769"/>
        <v>0</v>
      </c>
      <c r="CG702" s="26">
        <f t="shared" si="769"/>
        <v>0</v>
      </c>
      <c r="CH702" s="26">
        <f t="shared" si="769"/>
        <v>0</v>
      </c>
      <c r="CI702" s="26">
        <f t="shared" si="769"/>
        <v>0</v>
      </c>
      <c r="CJ702" s="26">
        <f t="shared" si="769"/>
        <v>0</v>
      </c>
      <c r="CK702" s="26">
        <f t="shared" si="769"/>
        <v>0</v>
      </c>
      <c r="CL702" s="26">
        <f t="shared" si="769"/>
        <v>0</v>
      </c>
      <c r="CM702" s="26">
        <f t="shared" si="769"/>
        <v>0</v>
      </c>
      <c r="CN702" s="26">
        <f t="shared" si="769"/>
        <v>0</v>
      </c>
      <c r="CO702" s="26">
        <f t="shared" si="769"/>
        <v>0</v>
      </c>
      <c r="CP702" s="26">
        <f t="shared" si="770"/>
        <v>0</v>
      </c>
      <c r="CQ702" s="26">
        <f t="shared" si="770"/>
        <v>0</v>
      </c>
      <c r="CR702" s="26">
        <f t="shared" si="770"/>
        <v>0</v>
      </c>
      <c r="CS702" s="26">
        <f t="shared" si="770"/>
        <v>0</v>
      </c>
      <c r="CT702" s="26">
        <f t="shared" si="770"/>
        <v>0</v>
      </c>
      <c r="CU702" s="26">
        <f t="shared" si="770"/>
        <v>0</v>
      </c>
      <c r="CV702" s="26">
        <f t="shared" si="770"/>
        <v>0</v>
      </c>
      <c r="CW702" s="26">
        <f t="shared" si="770"/>
        <v>0</v>
      </c>
      <c r="CX702" s="26">
        <f t="shared" si="770"/>
        <v>0</v>
      </c>
      <c r="CY702" s="26">
        <f t="shared" si="770"/>
        <v>0</v>
      </c>
      <c r="CZ702" s="26">
        <f t="shared" si="771"/>
        <v>0</v>
      </c>
      <c r="DA702" s="26">
        <f t="shared" si="771"/>
        <v>0</v>
      </c>
      <c r="DB702" s="26">
        <f t="shared" si="771"/>
        <v>0</v>
      </c>
      <c r="DC702" s="26">
        <f t="shared" si="771"/>
        <v>0</v>
      </c>
      <c r="DD702" s="26">
        <f t="shared" si="771"/>
        <v>0</v>
      </c>
      <c r="DE702" s="26">
        <f t="shared" si="771"/>
        <v>0</v>
      </c>
      <c r="DF702" s="26">
        <f t="shared" si="771"/>
        <v>0</v>
      </c>
      <c r="DG702" s="26">
        <f t="shared" si="771"/>
        <v>0</v>
      </c>
      <c r="DH702" s="26">
        <f t="shared" si="771"/>
        <v>0</v>
      </c>
      <c r="DI702" s="26">
        <f t="shared" si="771"/>
        <v>0</v>
      </c>
      <c r="DJ702" s="26">
        <f t="shared" si="772"/>
        <v>0</v>
      </c>
      <c r="DK702" s="26">
        <f t="shared" si="772"/>
        <v>0</v>
      </c>
      <c r="DL702" s="26">
        <f t="shared" si="772"/>
        <v>0</v>
      </c>
      <c r="DM702" s="26">
        <f t="shared" si="772"/>
        <v>0</v>
      </c>
      <c r="DN702" s="26">
        <f t="shared" si="772"/>
        <v>0</v>
      </c>
      <c r="DO702" s="26">
        <f t="shared" si="772"/>
        <v>0</v>
      </c>
      <c r="DP702" s="26"/>
      <c r="DQ702" s="26"/>
      <c r="DR702" s="26"/>
      <c r="DS702" s="1"/>
    </row>
    <row r="703" spans="45:123" x14ac:dyDescent="0.3">
      <c r="AS703" s="18">
        <v>44</v>
      </c>
      <c r="AT703" s="26" t="s">
        <v>123</v>
      </c>
      <c r="AU703" s="26" t="str">
        <f t="shared" si="731"/>
        <v>PASS</v>
      </c>
      <c r="AV703" s="26">
        <v>3</v>
      </c>
      <c r="AW703" s="26">
        <v>1</v>
      </c>
      <c r="AX703" s="26">
        <v>3</v>
      </c>
      <c r="AY703" s="26">
        <v>1</v>
      </c>
      <c r="AZ703" s="26">
        <v>3</v>
      </c>
      <c r="BA703" s="26">
        <v>1</v>
      </c>
      <c r="BB703" s="26">
        <v>3</v>
      </c>
      <c r="BC703" s="26">
        <v>1</v>
      </c>
      <c r="BD703" s="26">
        <f t="shared" si="762"/>
        <v>428</v>
      </c>
      <c r="BE703" s="26"/>
      <c r="BF703" s="26">
        <f t="shared" si="763"/>
        <v>472</v>
      </c>
      <c r="BG703" s="26">
        <f t="shared" si="767"/>
        <v>22</v>
      </c>
      <c r="BI703" s="26">
        <f t="shared" si="764"/>
        <v>477.14859999999999</v>
      </c>
      <c r="BJ703" s="26">
        <f t="shared" si="765"/>
        <v>905.27359999999999</v>
      </c>
      <c r="BK703" s="26">
        <f t="shared" si="766"/>
        <v>1377.3986</v>
      </c>
      <c r="BL703" s="26">
        <f t="shared" si="744"/>
        <v>1805.3986</v>
      </c>
      <c r="BM703" s="26"/>
      <c r="BN703" s="26"/>
      <c r="BO703" s="26"/>
      <c r="BP703" s="26"/>
      <c r="BQ703" s="26"/>
      <c r="BR703" s="1" t="str">
        <f t="shared" si="750"/>
        <v>good</v>
      </c>
      <c r="BS703" s="26" t="str">
        <f t="shared" si="751"/>
        <v>good</v>
      </c>
      <c r="BT703" s="26"/>
      <c r="BU703" s="26"/>
      <c r="BV703" s="26">
        <f t="shared" si="768"/>
        <v>0</v>
      </c>
      <c r="BW703" s="26">
        <f t="shared" si="768"/>
        <v>0</v>
      </c>
      <c r="BX703" s="26">
        <f t="shared" si="768"/>
        <v>0</v>
      </c>
      <c r="BY703" s="26">
        <f t="shared" si="768"/>
        <v>0</v>
      </c>
      <c r="BZ703" s="26">
        <f t="shared" si="768"/>
        <v>0</v>
      </c>
      <c r="CA703" s="26">
        <f t="shared" si="768"/>
        <v>0</v>
      </c>
      <c r="CB703" s="26">
        <f t="shared" si="768"/>
        <v>0</v>
      </c>
      <c r="CC703" s="26">
        <f t="shared" si="768"/>
        <v>0</v>
      </c>
      <c r="CD703" s="26">
        <f t="shared" si="768"/>
        <v>0</v>
      </c>
      <c r="CE703" s="26">
        <f t="shared" si="768"/>
        <v>0</v>
      </c>
      <c r="CF703" s="26">
        <f t="shared" si="769"/>
        <v>0</v>
      </c>
      <c r="CG703" s="26">
        <f t="shared" si="769"/>
        <v>0</v>
      </c>
      <c r="CH703" s="26">
        <f t="shared" si="769"/>
        <v>0</v>
      </c>
      <c r="CI703" s="26">
        <f t="shared" si="769"/>
        <v>0</v>
      </c>
      <c r="CJ703" s="26">
        <f t="shared" si="769"/>
        <v>0</v>
      </c>
      <c r="CK703" s="26">
        <f t="shared" si="769"/>
        <v>0</v>
      </c>
      <c r="CL703" s="26">
        <f t="shared" si="769"/>
        <v>0</v>
      </c>
      <c r="CM703" s="26">
        <f t="shared" si="769"/>
        <v>0</v>
      </c>
      <c r="CN703" s="26">
        <f t="shared" si="769"/>
        <v>0</v>
      </c>
      <c r="CO703" s="26">
        <f t="shared" si="769"/>
        <v>0</v>
      </c>
      <c r="CP703" s="26">
        <f t="shared" si="770"/>
        <v>0</v>
      </c>
      <c r="CQ703" s="26">
        <f t="shared" si="770"/>
        <v>0</v>
      </c>
      <c r="CR703" s="26">
        <f t="shared" si="770"/>
        <v>0</v>
      </c>
      <c r="CS703" s="26">
        <f t="shared" si="770"/>
        <v>0</v>
      </c>
      <c r="CT703" s="26">
        <f t="shared" si="770"/>
        <v>0</v>
      </c>
      <c r="CU703" s="26">
        <f t="shared" si="770"/>
        <v>0</v>
      </c>
      <c r="CV703" s="26">
        <f t="shared" si="770"/>
        <v>0</v>
      </c>
      <c r="CW703" s="26">
        <f t="shared" si="770"/>
        <v>0</v>
      </c>
      <c r="CX703" s="26">
        <f t="shared" si="770"/>
        <v>0</v>
      </c>
      <c r="CY703" s="26">
        <f t="shared" si="770"/>
        <v>0</v>
      </c>
      <c r="CZ703" s="26">
        <f t="shared" si="771"/>
        <v>0</v>
      </c>
      <c r="DA703" s="26">
        <f t="shared" si="771"/>
        <v>0</v>
      </c>
      <c r="DB703" s="26">
        <f t="shared" si="771"/>
        <v>0</v>
      </c>
      <c r="DC703" s="26">
        <f t="shared" si="771"/>
        <v>0</v>
      </c>
      <c r="DD703" s="26">
        <f t="shared" si="771"/>
        <v>0</v>
      </c>
      <c r="DE703" s="26">
        <f t="shared" si="771"/>
        <v>0</v>
      </c>
      <c r="DF703" s="26">
        <f t="shared" si="771"/>
        <v>0</v>
      </c>
      <c r="DG703" s="26">
        <f t="shared" si="771"/>
        <v>0</v>
      </c>
      <c r="DH703" s="26">
        <f t="shared" si="771"/>
        <v>0</v>
      </c>
      <c r="DI703" s="26">
        <f t="shared" si="771"/>
        <v>0</v>
      </c>
      <c r="DJ703" s="26">
        <f t="shared" si="772"/>
        <v>0</v>
      </c>
      <c r="DK703" s="26">
        <f t="shared" si="772"/>
        <v>0</v>
      </c>
      <c r="DL703" s="26">
        <f t="shared" si="772"/>
        <v>0</v>
      </c>
      <c r="DM703" s="26">
        <f t="shared" si="772"/>
        <v>0</v>
      </c>
      <c r="DN703" s="26">
        <f t="shared" si="772"/>
        <v>0</v>
      </c>
      <c r="DO703" s="26">
        <f t="shared" si="772"/>
        <v>0</v>
      </c>
      <c r="DP703" s="26"/>
      <c r="DQ703" s="26"/>
      <c r="DR703" s="26"/>
      <c r="DS703" s="1"/>
    </row>
    <row r="704" spans="45:123" x14ac:dyDescent="0.3">
      <c r="AS704" s="18">
        <v>45</v>
      </c>
      <c r="AT704" s="26" t="s">
        <v>123</v>
      </c>
      <c r="AU704" s="26" t="str">
        <f t="shared" si="731"/>
        <v>PASS</v>
      </c>
      <c r="AV704" s="26">
        <v>3</v>
      </c>
      <c r="AW704" s="26">
        <v>1</v>
      </c>
      <c r="AX704" s="26">
        <v>3</v>
      </c>
      <c r="AY704" s="26">
        <v>1</v>
      </c>
      <c r="AZ704" s="26">
        <v>3</v>
      </c>
      <c r="BA704" s="26">
        <v>1</v>
      </c>
      <c r="BB704" s="26">
        <v>3</v>
      </c>
      <c r="BC704" s="26">
        <v>1</v>
      </c>
      <c r="BD704" s="26">
        <f t="shared" si="762"/>
        <v>427.5</v>
      </c>
      <c r="BE704" s="26"/>
      <c r="BF704" s="26">
        <f t="shared" si="763"/>
        <v>472.5</v>
      </c>
      <c r="BG704" s="26">
        <f t="shared" si="767"/>
        <v>22.5</v>
      </c>
      <c r="BI704" s="26">
        <f t="shared" si="764"/>
        <v>477.64859999999999</v>
      </c>
      <c r="BJ704" s="26">
        <f t="shared" si="765"/>
        <v>905.27359999999999</v>
      </c>
      <c r="BK704" s="26">
        <f t="shared" si="766"/>
        <v>1377.8986</v>
      </c>
      <c r="BL704" s="26">
        <f t="shared" si="744"/>
        <v>1805.3986</v>
      </c>
      <c r="BM704" s="26"/>
      <c r="BN704" s="26"/>
      <c r="BO704" s="26"/>
      <c r="BP704" s="26"/>
      <c r="BQ704" s="26"/>
      <c r="BR704" s="1" t="str">
        <f t="shared" si="750"/>
        <v>good</v>
      </c>
      <c r="BS704" s="26" t="str">
        <f t="shared" si="751"/>
        <v>good</v>
      </c>
      <c r="BT704" s="26"/>
      <c r="BU704" s="26"/>
      <c r="BV704" s="26">
        <f t="shared" si="768"/>
        <v>0</v>
      </c>
      <c r="BW704" s="26">
        <f t="shared" si="768"/>
        <v>0</v>
      </c>
      <c r="BX704" s="26">
        <f t="shared" si="768"/>
        <v>0</v>
      </c>
      <c r="BY704" s="26">
        <f t="shared" si="768"/>
        <v>0</v>
      </c>
      <c r="BZ704" s="26">
        <f t="shared" si="768"/>
        <v>0</v>
      </c>
      <c r="CA704" s="26">
        <f t="shared" si="768"/>
        <v>0</v>
      </c>
      <c r="CB704" s="26">
        <f t="shared" si="768"/>
        <v>0</v>
      </c>
      <c r="CC704" s="26">
        <f t="shared" si="768"/>
        <v>0</v>
      </c>
      <c r="CD704" s="26">
        <f t="shared" si="768"/>
        <v>0</v>
      </c>
      <c r="CE704" s="26">
        <f t="shared" si="768"/>
        <v>0</v>
      </c>
      <c r="CF704" s="26">
        <f t="shared" si="769"/>
        <v>0</v>
      </c>
      <c r="CG704" s="26">
        <f t="shared" si="769"/>
        <v>0</v>
      </c>
      <c r="CH704" s="26">
        <f t="shared" si="769"/>
        <v>0</v>
      </c>
      <c r="CI704" s="26">
        <f t="shared" si="769"/>
        <v>0</v>
      </c>
      <c r="CJ704" s="26">
        <f t="shared" si="769"/>
        <v>0</v>
      </c>
      <c r="CK704" s="26">
        <f t="shared" si="769"/>
        <v>0</v>
      </c>
      <c r="CL704" s="26">
        <f t="shared" si="769"/>
        <v>0</v>
      </c>
      <c r="CM704" s="26">
        <f t="shared" si="769"/>
        <v>0</v>
      </c>
      <c r="CN704" s="26">
        <f t="shared" si="769"/>
        <v>0</v>
      </c>
      <c r="CO704" s="26">
        <f t="shared" si="769"/>
        <v>0</v>
      </c>
      <c r="CP704" s="26">
        <f t="shared" si="770"/>
        <v>0</v>
      </c>
      <c r="CQ704" s="26">
        <f t="shared" si="770"/>
        <v>0</v>
      </c>
      <c r="CR704" s="26">
        <f t="shared" si="770"/>
        <v>0</v>
      </c>
      <c r="CS704" s="26">
        <f t="shared" si="770"/>
        <v>0</v>
      </c>
      <c r="CT704" s="26">
        <f t="shared" si="770"/>
        <v>0</v>
      </c>
      <c r="CU704" s="26">
        <f t="shared" si="770"/>
        <v>0</v>
      </c>
      <c r="CV704" s="26">
        <f t="shared" si="770"/>
        <v>0</v>
      </c>
      <c r="CW704" s="26">
        <f t="shared" si="770"/>
        <v>0</v>
      </c>
      <c r="CX704" s="26">
        <f t="shared" si="770"/>
        <v>0</v>
      </c>
      <c r="CY704" s="26">
        <f t="shared" si="770"/>
        <v>0</v>
      </c>
      <c r="CZ704" s="26">
        <f t="shared" si="771"/>
        <v>0</v>
      </c>
      <c r="DA704" s="26">
        <f t="shared" si="771"/>
        <v>0</v>
      </c>
      <c r="DB704" s="26">
        <f t="shared" si="771"/>
        <v>0</v>
      </c>
      <c r="DC704" s="26">
        <f t="shared" si="771"/>
        <v>0</v>
      </c>
      <c r="DD704" s="26">
        <f t="shared" si="771"/>
        <v>0</v>
      </c>
      <c r="DE704" s="26">
        <f t="shared" si="771"/>
        <v>0</v>
      </c>
      <c r="DF704" s="26">
        <f t="shared" si="771"/>
        <v>0</v>
      </c>
      <c r="DG704" s="26">
        <f t="shared" si="771"/>
        <v>0</v>
      </c>
      <c r="DH704" s="26">
        <f t="shared" si="771"/>
        <v>0</v>
      </c>
      <c r="DI704" s="26">
        <f t="shared" si="771"/>
        <v>0</v>
      </c>
      <c r="DJ704" s="26">
        <f t="shared" si="772"/>
        <v>0</v>
      </c>
      <c r="DK704" s="26">
        <f t="shared" si="772"/>
        <v>0</v>
      </c>
      <c r="DL704" s="26">
        <f t="shared" si="772"/>
        <v>0</v>
      </c>
      <c r="DM704" s="26">
        <f t="shared" si="772"/>
        <v>0</v>
      </c>
      <c r="DN704" s="26">
        <f t="shared" si="772"/>
        <v>0</v>
      </c>
      <c r="DO704" s="26">
        <f t="shared" si="772"/>
        <v>0</v>
      </c>
      <c r="DP704" s="26"/>
      <c r="DQ704" s="26"/>
      <c r="DR704" s="26"/>
      <c r="DS704" s="1"/>
    </row>
    <row r="705" spans="45:123" x14ac:dyDescent="0.3">
      <c r="AS705" s="18">
        <v>46</v>
      </c>
      <c r="AT705" s="26" t="s">
        <v>123</v>
      </c>
      <c r="AU705" s="26" t="str">
        <f t="shared" si="731"/>
        <v>PASS</v>
      </c>
      <c r="AV705" s="26">
        <v>3</v>
      </c>
      <c r="AW705" s="26">
        <v>1</v>
      </c>
      <c r="AX705" s="26">
        <v>3</v>
      </c>
      <c r="AY705" s="26">
        <v>1</v>
      </c>
      <c r="AZ705" s="26">
        <v>3</v>
      </c>
      <c r="BA705" s="26">
        <v>1</v>
      </c>
      <c r="BB705" s="26">
        <v>3</v>
      </c>
      <c r="BC705" s="26">
        <v>1</v>
      </c>
      <c r="BD705" s="26">
        <f t="shared" si="762"/>
        <v>427</v>
      </c>
      <c r="BE705" s="26"/>
      <c r="BF705" s="26">
        <f t="shared" si="763"/>
        <v>473</v>
      </c>
      <c r="BG705" s="26">
        <f t="shared" si="767"/>
        <v>23</v>
      </c>
      <c r="BI705" s="26">
        <f t="shared" si="764"/>
        <v>478.14859999999999</v>
      </c>
      <c r="BJ705" s="26">
        <f t="shared" si="765"/>
        <v>905.27359999999999</v>
      </c>
      <c r="BK705" s="26">
        <f t="shared" si="766"/>
        <v>1378.3986</v>
      </c>
      <c r="BL705" s="26">
        <f t="shared" si="744"/>
        <v>1805.3986</v>
      </c>
      <c r="BM705" s="26"/>
      <c r="BN705" s="26"/>
      <c r="BO705" s="26"/>
      <c r="BP705" s="26"/>
      <c r="BQ705" s="26"/>
      <c r="BR705" s="1" t="str">
        <f t="shared" si="750"/>
        <v>good</v>
      </c>
      <c r="BS705" s="26" t="str">
        <f t="shared" si="751"/>
        <v>good</v>
      </c>
      <c r="BT705" s="26"/>
      <c r="BU705" s="26"/>
      <c r="BV705" s="26">
        <f t="shared" si="768"/>
        <v>0</v>
      </c>
      <c r="BW705" s="26">
        <f t="shared" si="768"/>
        <v>0</v>
      </c>
      <c r="BX705" s="26">
        <f t="shared" si="768"/>
        <v>0</v>
      </c>
      <c r="BY705" s="26">
        <f t="shared" si="768"/>
        <v>0</v>
      </c>
      <c r="BZ705" s="26">
        <f t="shared" si="768"/>
        <v>0</v>
      </c>
      <c r="CA705" s="26">
        <f t="shared" si="768"/>
        <v>0</v>
      </c>
      <c r="CB705" s="26">
        <f t="shared" si="768"/>
        <v>0</v>
      </c>
      <c r="CC705" s="26">
        <f t="shared" si="768"/>
        <v>0</v>
      </c>
      <c r="CD705" s="26">
        <f t="shared" si="768"/>
        <v>0</v>
      </c>
      <c r="CE705" s="26">
        <f t="shared" si="768"/>
        <v>0</v>
      </c>
      <c r="CF705" s="26">
        <f t="shared" si="769"/>
        <v>0</v>
      </c>
      <c r="CG705" s="26">
        <f t="shared" si="769"/>
        <v>0</v>
      </c>
      <c r="CH705" s="26">
        <f t="shared" si="769"/>
        <v>0</v>
      </c>
      <c r="CI705" s="26">
        <f t="shared" si="769"/>
        <v>0</v>
      </c>
      <c r="CJ705" s="26">
        <f t="shared" si="769"/>
        <v>0</v>
      </c>
      <c r="CK705" s="26">
        <f t="shared" si="769"/>
        <v>0</v>
      </c>
      <c r="CL705" s="26">
        <f t="shared" si="769"/>
        <v>0</v>
      </c>
      <c r="CM705" s="26">
        <f t="shared" si="769"/>
        <v>0</v>
      </c>
      <c r="CN705" s="26">
        <f t="shared" si="769"/>
        <v>0</v>
      </c>
      <c r="CO705" s="26">
        <f t="shared" si="769"/>
        <v>0</v>
      </c>
      <c r="CP705" s="26">
        <f t="shared" si="770"/>
        <v>0</v>
      </c>
      <c r="CQ705" s="26">
        <f t="shared" si="770"/>
        <v>0</v>
      </c>
      <c r="CR705" s="26">
        <f t="shared" si="770"/>
        <v>0</v>
      </c>
      <c r="CS705" s="26">
        <f t="shared" si="770"/>
        <v>0</v>
      </c>
      <c r="CT705" s="26">
        <f t="shared" si="770"/>
        <v>0</v>
      </c>
      <c r="CU705" s="26">
        <f t="shared" si="770"/>
        <v>0</v>
      </c>
      <c r="CV705" s="26">
        <f t="shared" si="770"/>
        <v>0</v>
      </c>
      <c r="CW705" s="26">
        <f t="shared" si="770"/>
        <v>0</v>
      </c>
      <c r="CX705" s="26">
        <f t="shared" si="770"/>
        <v>0</v>
      </c>
      <c r="CY705" s="26">
        <f t="shared" si="770"/>
        <v>0</v>
      </c>
      <c r="CZ705" s="26">
        <f t="shared" si="771"/>
        <v>0</v>
      </c>
      <c r="DA705" s="26">
        <f t="shared" si="771"/>
        <v>0</v>
      </c>
      <c r="DB705" s="26">
        <f t="shared" si="771"/>
        <v>0</v>
      </c>
      <c r="DC705" s="26">
        <f t="shared" si="771"/>
        <v>0</v>
      </c>
      <c r="DD705" s="26">
        <f t="shared" si="771"/>
        <v>0</v>
      </c>
      <c r="DE705" s="26">
        <f t="shared" si="771"/>
        <v>0</v>
      </c>
      <c r="DF705" s="26">
        <f t="shared" si="771"/>
        <v>0</v>
      </c>
      <c r="DG705" s="26">
        <f t="shared" si="771"/>
        <v>0</v>
      </c>
      <c r="DH705" s="26">
        <f t="shared" si="771"/>
        <v>0</v>
      </c>
      <c r="DI705" s="26">
        <f t="shared" si="771"/>
        <v>0</v>
      </c>
      <c r="DJ705" s="26">
        <f t="shared" si="772"/>
        <v>0</v>
      </c>
      <c r="DK705" s="26">
        <f t="shared" si="772"/>
        <v>0</v>
      </c>
      <c r="DL705" s="26">
        <f t="shared" si="772"/>
        <v>0</v>
      </c>
      <c r="DM705" s="26">
        <f t="shared" si="772"/>
        <v>0</v>
      </c>
      <c r="DN705" s="26">
        <f t="shared" si="772"/>
        <v>0</v>
      </c>
      <c r="DO705" s="26">
        <f t="shared" si="772"/>
        <v>0</v>
      </c>
      <c r="DP705" s="26"/>
      <c r="DQ705" s="26"/>
      <c r="DR705" s="26"/>
      <c r="DS705" s="1"/>
    </row>
    <row r="706" spans="45:123" x14ac:dyDescent="0.3">
      <c r="AS706" s="18">
        <v>47</v>
      </c>
      <c r="AT706" s="26" t="s">
        <v>123</v>
      </c>
      <c r="AU706" s="26" t="str">
        <f t="shared" si="731"/>
        <v>FAIL</v>
      </c>
      <c r="AV706" s="26">
        <v>3</v>
      </c>
      <c r="AW706" s="26">
        <v>1</v>
      </c>
      <c r="AX706" s="26">
        <v>3</v>
      </c>
      <c r="AY706" s="26">
        <v>1</v>
      </c>
      <c r="AZ706" s="26">
        <v>3</v>
      </c>
      <c r="BA706" s="26">
        <v>1</v>
      </c>
      <c r="BB706" s="26">
        <v>3</v>
      </c>
      <c r="BC706" s="26">
        <v>1</v>
      </c>
      <c r="BD706" s="26">
        <f t="shared" si="762"/>
        <v>426.5</v>
      </c>
      <c r="BE706" s="26"/>
      <c r="BF706" s="26">
        <f t="shared" si="763"/>
        <v>473.5</v>
      </c>
      <c r="BG706" s="26">
        <f t="shared" si="767"/>
        <v>23.5</v>
      </c>
      <c r="BI706" s="26">
        <f t="shared" si="764"/>
        <v>478.64859999999999</v>
      </c>
      <c r="BJ706" s="26">
        <f t="shared" si="765"/>
        <v>905.27359999999999</v>
      </c>
      <c r="BK706" s="26">
        <f t="shared" si="766"/>
        <v>1378.8986</v>
      </c>
      <c r="BL706" s="26">
        <f t="shared" si="744"/>
        <v>1805.3986</v>
      </c>
      <c r="BM706" s="26"/>
      <c r="BN706" s="26"/>
      <c r="BO706" s="26"/>
      <c r="BP706" s="26"/>
      <c r="BQ706" s="26"/>
      <c r="BR706" s="1" t="str">
        <f t="shared" si="750"/>
        <v>good</v>
      </c>
      <c r="BS706" s="26" t="str">
        <f t="shared" si="751"/>
        <v>Int</v>
      </c>
      <c r="BT706" s="26"/>
      <c r="BU706" s="26"/>
      <c r="BV706" s="26">
        <f t="shared" si="768"/>
        <v>0</v>
      </c>
      <c r="BW706" s="26">
        <f t="shared" si="768"/>
        <v>0</v>
      </c>
      <c r="BX706" s="26">
        <f t="shared" si="768"/>
        <v>0</v>
      </c>
      <c r="BY706" s="26">
        <f t="shared" si="768"/>
        <v>0</v>
      </c>
      <c r="BZ706" s="26">
        <f t="shared" si="768"/>
        <v>0</v>
      </c>
      <c r="CA706" s="26">
        <f t="shared" si="768"/>
        <v>0</v>
      </c>
      <c r="CB706" s="26">
        <f t="shared" si="768"/>
        <v>0</v>
      </c>
      <c r="CC706" s="26">
        <f t="shared" si="768"/>
        <v>0</v>
      </c>
      <c r="CD706" s="26">
        <f t="shared" si="768"/>
        <v>0</v>
      </c>
      <c r="CE706" s="26">
        <f t="shared" si="768"/>
        <v>0</v>
      </c>
      <c r="CF706" s="26">
        <f t="shared" si="769"/>
        <v>0</v>
      </c>
      <c r="CG706" s="26">
        <f t="shared" si="769"/>
        <v>0</v>
      </c>
      <c r="CH706" s="26">
        <f t="shared" si="769"/>
        <v>1</v>
      </c>
      <c r="CI706" s="26">
        <f t="shared" si="769"/>
        <v>0</v>
      </c>
      <c r="CJ706" s="26">
        <f t="shared" si="769"/>
        <v>0</v>
      </c>
      <c r="CK706" s="26">
        <f t="shared" si="769"/>
        <v>0</v>
      </c>
      <c r="CL706" s="26">
        <f t="shared" si="769"/>
        <v>0</v>
      </c>
      <c r="CM706" s="26">
        <f t="shared" si="769"/>
        <v>0</v>
      </c>
      <c r="CN706" s="26">
        <f t="shared" si="769"/>
        <v>0</v>
      </c>
      <c r="CO706" s="26">
        <f t="shared" si="769"/>
        <v>0</v>
      </c>
      <c r="CP706" s="26">
        <f t="shared" si="770"/>
        <v>0</v>
      </c>
      <c r="CQ706" s="26">
        <f t="shared" si="770"/>
        <v>0</v>
      </c>
      <c r="CR706" s="26">
        <f t="shared" si="770"/>
        <v>0</v>
      </c>
      <c r="CS706" s="26">
        <f t="shared" si="770"/>
        <v>0</v>
      </c>
      <c r="CT706" s="26">
        <f t="shared" si="770"/>
        <v>0</v>
      </c>
      <c r="CU706" s="26">
        <f t="shared" si="770"/>
        <v>0</v>
      </c>
      <c r="CV706" s="26">
        <f t="shared" si="770"/>
        <v>0</v>
      </c>
      <c r="CW706" s="26">
        <f t="shared" si="770"/>
        <v>0</v>
      </c>
      <c r="CX706" s="26">
        <f t="shared" si="770"/>
        <v>0</v>
      </c>
      <c r="CY706" s="26">
        <f t="shared" si="770"/>
        <v>0</v>
      </c>
      <c r="CZ706" s="26">
        <f t="shared" si="771"/>
        <v>0</v>
      </c>
      <c r="DA706" s="26">
        <f t="shared" si="771"/>
        <v>0</v>
      </c>
      <c r="DB706" s="26">
        <f t="shared" si="771"/>
        <v>0</v>
      </c>
      <c r="DC706" s="26">
        <f t="shared" si="771"/>
        <v>0</v>
      </c>
      <c r="DD706" s="26">
        <f t="shared" si="771"/>
        <v>0</v>
      </c>
      <c r="DE706" s="26">
        <f t="shared" si="771"/>
        <v>0</v>
      </c>
      <c r="DF706" s="26">
        <f t="shared" si="771"/>
        <v>0</v>
      </c>
      <c r="DG706" s="26">
        <f t="shared" si="771"/>
        <v>0</v>
      </c>
      <c r="DH706" s="26">
        <f t="shared" si="771"/>
        <v>0</v>
      </c>
      <c r="DI706" s="26">
        <f t="shared" si="771"/>
        <v>0</v>
      </c>
      <c r="DJ706" s="26">
        <f t="shared" si="772"/>
        <v>0</v>
      </c>
      <c r="DK706" s="26">
        <f t="shared" si="772"/>
        <v>0</v>
      </c>
      <c r="DL706" s="26">
        <f t="shared" si="772"/>
        <v>0</v>
      </c>
      <c r="DM706" s="26">
        <f t="shared" si="772"/>
        <v>0</v>
      </c>
      <c r="DN706" s="26">
        <f t="shared" si="772"/>
        <v>0</v>
      </c>
      <c r="DO706" s="26">
        <f t="shared" si="772"/>
        <v>0</v>
      </c>
      <c r="DP706" s="26"/>
      <c r="DQ706" s="26"/>
      <c r="DR706" s="26"/>
      <c r="DS706" s="1"/>
    </row>
    <row r="707" spans="45:123" x14ac:dyDescent="0.3">
      <c r="AS707" s="18">
        <v>48</v>
      </c>
      <c r="AT707" s="26" t="s">
        <v>123</v>
      </c>
      <c r="AU707" s="26" t="str">
        <f t="shared" si="731"/>
        <v>FAIL</v>
      </c>
      <c r="AV707" s="26">
        <v>3</v>
      </c>
      <c r="AW707" s="26">
        <v>1</v>
      </c>
      <c r="AX707" s="26">
        <v>3</v>
      </c>
      <c r="AY707" s="26">
        <v>1</v>
      </c>
      <c r="AZ707" s="26">
        <v>3</v>
      </c>
      <c r="BA707" s="26">
        <v>1</v>
      </c>
      <c r="BB707" s="26">
        <v>3</v>
      </c>
      <c r="BC707" s="26">
        <v>1</v>
      </c>
      <c r="BD707" s="26">
        <f t="shared" si="762"/>
        <v>426</v>
      </c>
      <c r="BE707" s="26"/>
      <c r="BF707" s="26">
        <f t="shared" si="763"/>
        <v>474</v>
      </c>
      <c r="BG707" s="26">
        <f t="shared" si="767"/>
        <v>24</v>
      </c>
      <c r="BI707" s="26">
        <f t="shared" si="764"/>
        <v>479.14859999999999</v>
      </c>
      <c r="BJ707" s="26">
        <f t="shared" si="765"/>
        <v>905.27359999999999</v>
      </c>
      <c r="BK707" s="26">
        <f t="shared" si="766"/>
        <v>1379.3986</v>
      </c>
      <c r="BL707" s="26">
        <f t="shared" si="744"/>
        <v>1805.3986</v>
      </c>
      <c r="BM707" s="26"/>
      <c r="BN707" s="26"/>
      <c r="BO707" s="26"/>
      <c r="BP707" s="26"/>
      <c r="BQ707" s="26"/>
      <c r="BR707" s="1" t="str">
        <f t="shared" si="750"/>
        <v>good</v>
      </c>
      <c r="BS707" s="26" t="str">
        <f t="shared" si="751"/>
        <v>Int</v>
      </c>
      <c r="BT707" s="26"/>
      <c r="BU707" s="26"/>
      <c r="BV707" s="26">
        <f t="shared" si="768"/>
        <v>0</v>
      </c>
      <c r="BW707" s="26">
        <f t="shared" si="768"/>
        <v>0</v>
      </c>
      <c r="BX707" s="26">
        <f t="shared" si="768"/>
        <v>0</v>
      </c>
      <c r="BY707" s="26">
        <f t="shared" si="768"/>
        <v>0</v>
      </c>
      <c r="BZ707" s="26">
        <f t="shared" si="768"/>
        <v>0</v>
      </c>
      <c r="CA707" s="26">
        <f t="shared" si="768"/>
        <v>0</v>
      </c>
      <c r="CB707" s="26">
        <f t="shared" si="768"/>
        <v>0</v>
      </c>
      <c r="CC707" s="26">
        <f t="shared" si="768"/>
        <v>0</v>
      </c>
      <c r="CD707" s="26">
        <f t="shared" si="768"/>
        <v>0</v>
      </c>
      <c r="CE707" s="26">
        <f t="shared" si="768"/>
        <v>0</v>
      </c>
      <c r="CF707" s="26">
        <f t="shared" si="769"/>
        <v>0</v>
      </c>
      <c r="CG707" s="26">
        <f t="shared" si="769"/>
        <v>0</v>
      </c>
      <c r="CH707" s="26">
        <f t="shared" si="769"/>
        <v>1</v>
      </c>
      <c r="CI707" s="26">
        <f t="shared" si="769"/>
        <v>0</v>
      </c>
      <c r="CJ707" s="26">
        <f t="shared" si="769"/>
        <v>0</v>
      </c>
      <c r="CK707" s="26">
        <f t="shared" si="769"/>
        <v>0</v>
      </c>
      <c r="CL707" s="26">
        <f t="shared" si="769"/>
        <v>0</v>
      </c>
      <c r="CM707" s="26">
        <f t="shared" si="769"/>
        <v>0</v>
      </c>
      <c r="CN707" s="26">
        <f t="shared" si="769"/>
        <v>0</v>
      </c>
      <c r="CO707" s="26">
        <f t="shared" si="769"/>
        <v>0</v>
      </c>
      <c r="CP707" s="26">
        <f t="shared" si="770"/>
        <v>0</v>
      </c>
      <c r="CQ707" s="26">
        <f t="shared" si="770"/>
        <v>0</v>
      </c>
      <c r="CR707" s="26">
        <f t="shared" si="770"/>
        <v>0</v>
      </c>
      <c r="CS707" s="26">
        <f t="shared" si="770"/>
        <v>0</v>
      </c>
      <c r="CT707" s="26">
        <f t="shared" si="770"/>
        <v>0</v>
      </c>
      <c r="CU707" s="26">
        <f t="shared" si="770"/>
        <v>0</v>
      </c>
      <c r="CV707" s="26">
        <f t="shared" si="770"/>
        <v>0</v>
      </c>
      <c r="CW707" s="26">
        <f t="shared" si="770"/>
        <v>0</v>
      </c>
      <c r="CX707" s="26">
        <f t="shared" si="770"/>
        <v>0</v>
      </c>
      <c r="CY707" s="26">
        <f t="shared" si="770"/>
        <v>0</v>
      </c>
      <c r="CZ707" s="26">
        <f t="shared" si="771"/>
        <v>0</v>
      </c>
      <c r="DA707" s="26">
        <f t="shared" si="771"/>
        <v>0</v>
      </c>
      <c r="DB707" s="26">
        <f t="shared" si="771"/>
        <v>0</v>
      </c>
      <c r="DC707" s="26">
        <f t="shared" si="771"/>
        <v>0</v>
      </c>
      <c r="DD707" s="26">
        <f t="shared" si="771"/>
        <v>0</v>
      </c>
      <c r="DE707" s="26">
        <f t="shared" si="771"/>
        <v>0</v>
      </c>
      <c r="DF707" s="26">
        <f t="shared" si="771"/>
        <v>0</v>
      </c>
      <c r="DG707" s="26">
        <f t="shared" si="771"/>
        <v>0</v>
      </c>
      <c r="DH707" s="26">
        <f t="shared" si="771"/>
        <v>0</v>
      </c>
      <c r="DI707" s="26">
        <f t="shared" si="771"/>
        <v>0</v>
      </c>
      <c r="DJ707" s="26">
        <f t="shared" si="772"/>
        <v>0</v>
      </c>
      <c r="DK707" s="26">
        <f t="shared" si="772"/>
        <v>0</v>
      </c>
      <c r="DL707" s="26">
        <f t="shared" si="772"/>
        <v>0</v>
      </c>
      <c r="DM707" s="26">
        <f t="shared" si="772"/>
        <v>0</v>
      </c>
      <c r="DN707" s="26">
        <f t="shared" si="772"/>
        <v>0</v>
      </c>
      <c r="DO707" s="26">
        <f t="shared" si="772"/>
        <v>0</v>
      </c>
      <c r="DP707" s="26"/>
      <c r="DQ707" s="26"/>
      <c r="DR707" s="26"/>
      <c r="DS707" s="1"/>
    </row>
    <row r="708" spans="45:123" x14ac:dyDescent="0.3">
      <c r="AS708" s="18">
        <v>49</v>
      </c>
      <c r="AT708" s="26" t="s">
        <v>123</v>
      </c>
      <c r="AU708" s="26" t="str">
        <f t="shared" si="731"/>
        <v>FAIL</v>
      </c>
      <c r="AV708" s="26">
        <v>3</v>
      </c>
      <c r="AW708" s="26">
        <v>1</v>
      </c>
      <c r="AX708" s="26">
        <v>3</v>
      </c>
      <c r="AY708" s="26">
        <v>1</v>
      </c>
      <c r="AZ708" s="26">
        <v>3</v>
      </c>
      <c r="BA708" s="26">
        <v>1</v>
      </c>
      <c r="BB708" s="26">
        <v>3</v>
      </c>
      <c r="BC708" s="26">
        <v>1</v>
      </c>
      <c r="BD708" s="26">
        <f t="shared" si="762"/>
        <v>425.5</v>
      </c>
      <c r="BE708" s="26"/>
      <c r="BF708" s="26">
        <f t="shared" si="763"/>
        <v>474.5</v>
      </c>
      <c r="BG708" s="26">
        <f t="shared" si="767"/>
        <v>24.5</v>
      </c>
      <c r="BI708" s="26">
        <f t="shared" si="764"/>
        <v>479.64859999999999</v>
      </c>
      <c r="BJ708" s="26">
        <f t="shared" si="765"/>
        <v>905.27359999999999</v>
      </c>
      <c r="BK708" s="26">
        <f t="shared" si="766"/>
        <v>1379.8986</v>
      </c>
      <c r="BL708" s="26">
        <f t="shared" si="744"/>
        <v>1805.3986</v>
      </c>
      <c r="BM708" s="26"/>
      <c r="BN708" s="26"/>
      <c r="BO708" s="26"/>
      <c r="BP708" s="26"/>
      <c r="BQ708" s="26"/>
      <c r="BR708" s="1" t="str">
        <f t="shared" si="750"/>
        <v>good</v>
      </c>
      <c r="BS708" s="26" t="str">
        <f t="shared" si="751"/>
        <v>Int</v>
      </c>
      <c r="BT708" s="26"/>
      <c r="BU708" s="26"/>
      <c r="BV708" s="26">
        <f t="shared" si="768"/>
        <v>0</v>
      </c>
      <c r="BW708" s="26">
        <f t="shared" si="768"/>
        <v>0</v>
      </c>
      <c r="BX708" s="26">
        <f t="shared" si="768"/>
        <v>0</v>
      </c>
      <c r="BY708" s="26">
        <f t="shared" si="768"/>
        <v>0</v>
      </c>
      <c r="BZ708" s="26">
        <f t="shared" si="768"/>
        <v>0</v>
      </c>
      <c r="CA708" s="26">
        <f t="shared" si="768"/>
        <v>0</v>
      </c>
      <c r="CB708" s="26">
        <f t="shared" si="768"/>
        <v>0</v>
      </c>
      <c r="CC708" s="26">
        <f t="shared" si="768"/>
        <v>0</v>
      </c>
      <c r="CD708" s="26">
        <f t="shared" si="768"/>
        <v>0</v>
      </c>
      <c r="CE708" s="26">
        <f t="shared" si="768"/>
        <v>0</v>
      </c>
      <c r="CF708" s="26">
        <f t="shared" si="769"/>
        <v>0</v>
      </c>
      <c r="CG708" s="26">
        <f t="shared" si="769"/>
        <v>0</v>
      </c>
      <c r="CH708" s="26">
        <f t="shared" si="769"/>
        <v>1</v>
      </c>
      <c r="CI708" s="26">
        <f t="shared" si="769"/>
        <v>0</v>
      </c>
      <c r="CJ708" s="26">
        <f t="shared" si="769"/>
        <v>0</v>
      </c>
      <c r="CK708" s="26">
        <f t="shared" si="769"/>
        <v>0</v>
      </c>
      <c r="CL708" s="26">
        <f t="shared" si="769"/>
        <v>0</v>
      </c>
      <c r="CM708" s="26">
        <f t="shared" si="769"/>
        <v>0</v>
      </c>
      <c r="CN708" s="26">
        <f t="shared" si="769"/>
        <v>0</v>
      </c>
      <c r="CO708" s="26">
        <f t="shared" si="769"/>
        <v>0</v>
      </c>
      <c r="CP708" s="26">
        <f t="shared" si="770"/>
        <v>0</v>
      </c>
      <c r="CQ708" s="26">
        <f t="shared" si="770"/>
        <v>0</v>
      </c>
      <c r="CR708" s="26">
        <f t="shared" si="770"/>
        <v>0</v>
      </c>
      <c r="CS708" s="26">
        <f t="shared" si="770"/>
        <v>0</v>
      </c>
      <c r="CT708" s="26">
        <f t="shared" si="770"/>
        <v>0</v>
      </c>
      <c r="CU708" s="26">
        <f t="shared" si="770"/>
        <v>0</v>
      </c>
      <c r="CV708" s="26">
        <f t="shared" si="770"/>
        <v>0</v>
      </c>
      <c r="CW708" s="26">
        <f t="shared" si="770"/>
        <v>0</v>
      </c>
      <c r="CX708" s="26">
        <f t="shared" si="770"/>
        <v>0</v>
      </c>
      <c r="CY708" s="26">
        <f t="shared" si="770"/>
        <v>0</v>
      </c>
      <c r="CZ708" s="26">
        <f t="shared" si="771"/>
        <v>0</v>
      </c>
      <c r="DA708" s="26">
        <f t="shared" si="771"/>
        <v>0</v>
      </c>
      <c r="DB708" s="26">
        <f t="shared" si="771"/>
        <v>0</v>
      </c>
      <c r="DC708" s="26">
        <f t="shared" si="771"/>
        <v>0</v>
      </c>
      <c r="DD708" s="26">
        <f t="shared" si="771"/>
        <v>0</v>
      </c>
      <c r="DE708" s="26">
        <f t="shared" si="771"/>
        <v>0</v>
      </c>
      <c r="DF708" s="26">
        <f t="shared" si="771"/>
        <v>0</v>
      </c>
      <c r="DG708" s="26">
        <f t="shared" si="771"/>
        <v>0</v>
      </c>
      <c r="DH708" s="26">
        <f t="shared" si="771"/>
        <v>0</v>
      </c>
      <c r="DI708" s="26">
        <f t="shared" si="771"/>
        <v>0</v>
      </c>
      <c r="DJ708" s="26">
        <f t="shared" si="772"/>
        <v>0</v>
      </c>
      <c r="DK708" s="26">
        <f t="shared" si="772"/>
        <v>0</v>
      </c>
      <c r="DL708" s="26">
        <f t="shared" si="772"/>
        <v>0</v>
      </c>
      <c r="DM708" s="26">
        <f t="shared" si="772"/>
        <v>0</v>
      </c>
      <c r="DN708" s="26">
        <f t="shared" si="772"/>
        <v>0</v>
      </c>
      <c r="DO708" s="26">
        <f t="shared" si="772"/>
        <v>0</v>
      </c>
      <c r="DP708" s="26"/>
      <c r="DQ708" s="26"/>
      <c r="DR708" s="26"/>
      <c r="DS708" s="1"/>
    </row>
    <row r="709" spans="45:123" x14ac:dyDescent="0.3">
      <c r="AS709" s="18">
        <v>50</v>
      </c>
      <c r="AT709" s="26" t="s">
        <v>123</v>
      </c>
      <c r="AU709" s="26" t="str">
        <f t="shared" si="731"/>
        <v>FAIL</v>
      </c>
      <c r="AV709" s="26">
        <v>3</v>
      </c>
      <c r="AW709" s="26">
        <v>1</v>
      </c>
      <c r="AX709" s="26">
        <v>3</v>
      </c>
      <c r="AY709" s="26">
        <v>1</v>
      </c>
      <c r="AZ709" s="26">
        <v>3</v>
      </c>
      <c r="BA709" s="26">
        <v>1</v>
      </c>
      <c r="BB709" s="26">
        <v>3</v>
      </c>
      <c r="BC709" s="26">
        <v>1</v>
      </c>
      <c r="BD709" s="26">
        <f t="shared" si="762"/>
        <v>425</v>
      </c>
      <c r="BE709" s="26"/>
      <c r="BF709" s="26">
        <f t="shared" si="763"/>
        <v>475</v>
      </c>
      <c r="BG709" s="26">
        <f t="shared" si="767"/>
        <v>25</v>
      </c>
      <c r="BI709" s="26">
        <f t="shared" si="764"/>
        <v>480.14859999999999</v>
      </c>
      <c r="BJ709" s="26">
        <f t="shared" si="765"/>
        <v>905.27359999999999</v>
      </c>
      <c r="BK709" s="26">
        <f t="shared" si="766"/>
        <v>1380.3986</v>
      </c>
      <c r="BL709" s="26">
        <f t="shared" si="744"/>
        <v>1805.3986</v>
      </c>
      <c r="BM709" s="26"/>
      <c r="BN709" s="26"/>
      <c r="BO709" s="26"/>
      <c r="BP709" s="26"/>
      <c r="BQ709" s="26"/>
      <c r="BR709" s="1" t="str">
        <f t="shared" si="750"/>
        <v>good</v>
      </c>
      <c r="BS709" s="26" t="str">
        <f t="shared" si="751"/>
        <v>Int</v>
      </c>
      <c r="BT709" s="26"/>
      <c r="BU709" s="26"/>
      <c r="BV709" s="26">
        <f t="shared" si="768"/>
        <v>0</v>
      </c>
      <c r="BW709" s="26">
        <f t="shared" si="768"/>
        <v>0</v>
      </c>
      <c r="BX709" s="26">
        <f t="shared" si="768"/>
        <v>0</v>
      </c>
      <c r="BY709" s="26">
        <f t="shared" si="768"/>
        <v>0</v>
      </c>
      <c r="BZ709" s="26">
        <f t="shared" si="768"/>
        <v>0</v>
      </c>
      <c r="CA709" s="26">
        <f t="shared" si="768"/>
        <v>0</v>
      </c>
      <c r="CB709" s="26">
        <f t="shared" si="768"/>
        <v>0</v>
      </c>
      <c r="CC709" s="26">
        <f t="shared" si="768"/>
        <v>0</v>
      </c>
      <c r="CD709" s="26">
        <f t="shared" si="768"/>
        <v>0</v>
      </c>
      <c r="CE709" s="26">
        <f t="shared" si="768"/>
        <v>0</v>
      </c>
      <c r="CF709" s="26">
        <f t="shared" si="769"/>
        <v>0</v>
      </c>
      <c r="CG709" s="26">
        <f t="shared" si="769"/>
        <v>0</v>
      </c>
      <c r="CH709" s="26">
        <f t="shared" si="769"/>
        <v>1</v>
      </c>
      <c r="CI709" s="26">
        <f t="shared" si="769"/>
        <v>0</v>
      </c>
      <c r="CJ709" s="26">
        <f t="shared" si="769"/>
        <v>0</v>
      </c>
      <c r="CK709" s="26">
        <f t="shared" si="769"/>
        <v>0</v>
      </c>
      <c r="CL709" s="26">
        <f t="shared" si="769"/>
        <v>0</v>
      </c>
      <c r="CM709" s="26">
        <f t="shared" si="769"/>
        <v>0</v>
      </c>
      <c r="CN709" s="26">
        <f t="shared" si="769"/>
        <v>0</v>
      </c>
      <c r="CO709" s="26">
        <f t="shared" si="769"/>
        <v>0</v>
      </c>
      <c r="CP709" s="26">
        <f t="shared" si="770"/>
        <v>0</v>
      </c>
      <c r="CQ709" s="26">
        <f t="shared" si="770"/>
        <v>0</v>
      </c>
      <c r="CR709" s="26">
        <f t="shared" si="770"/>
        <v>0</v>
      </c>
      <c r="CS709" s="26">
        <f t="shared" si="770"/>
        <v>0</v>
      </c>
      <c r="CT709" s="26">
        <f t="shared" si="770"/>
        <v>0</v>
      </c>
      <c r="CU709" s="26">
        <f t="shared" si="770"/>
        <v>0</v>
      </c>
      <c r="CV709" s="26">
        <f t="shared" si="770"/>
        <v>0</v>
      </c>
      <c r="CW709" s="26">
        <f t="shared" si="770"/>
        <v>0</v>
      </c>
      <c r="CX709" s="26">
        <f t="shared" si="770"/>
        <v>0</v>
      </c>
      <c r="CY709" s="26">
        <f t="shared" si="770"/>
        <v>0</v>
      </c>
      <c r="CZ709" s="26">
        <f t="shared" si="771"/>
        <v>0</v>
      </c>
      <c r="DA709" s="26">
        <f t="shared" si="771"/>
        <v>0</v>
      </c>
      <c r="DB709" s="26">
        <f t="shared" si="771"/>
        <v>0</v>
      </c>
      <c r="DC709" s="26">
        <f t="shared" si="771"/>
        <v>0</v>
      </c>
      <c r="DD709" s="26">
        <f t="shared" si="771"/>
        <v>0</v>
      </c>
      <c r="DE709" s="26">
        <f t="shared" si="771"/>
        <v>0</v>
      </c>
      <c r="DF709" s="26">
        <f t="shared" si="771"/>
        <v>0</v>
      </c>
      <c r="DG709" s="26">
        <f t="shared" si="771"/>
        <v>0</v>
      </c>
      <c r="DH709" s="26">
        <f t="shared" si="771"/>
        <v>0</v>
      </c>
      <c r="DI709" s="26">
        <f t="shared" si="771"/>
        <v>0</v>
      </c>
      <c r="DJ709" s="26">
        <f t="shared" si="772"/>
        <v>0</v>
      </c>
      <c r="DK709" s="26">
        <f t="shared" si="772"/>
        <v>0</v>
      </c>
      <c r="DL709" s="26">
        <f t="shared" si="772"/>
        <v>0</v>
      </c>
      <c r="DM709" s="26">
        <f t="shared" si="772"/>
        <v>0</v>
      </c>
      <c r="DN709" s="26">
        <f t="shared" si="772"/>
        <v>0</v>
      </c>
      <c r="DO709" s="26">
        <f t="shared" si="772"/>
        <v>0</v>
      </c>
      <c r="DP709" s="26"/>
      <c r="DQ709" s="26"/>
      <c r="DR709" s="26"/>
      <c r="DS709" s="1"/>
    </row>
    <row r="710" spans="45:123" x14ac:dyDescent="0.3">
      <c r="AS710" s="18">
        <v>51</v>
      </c>
      <c r="AT710" s="26" t="s">
        <v>123</v>
      </c>
      <c r="AU710" s="26" t="str">
        <f t="shared" si="731"/>
        <v>FAIL</v>
      </c>
      <c r="AV710" s="26">
        <v>3</v>
      </c>
      <c r="AW710" s="26">
        <v>1</v>
      </c>
      <c r="AX710" s="26">
        <v>3</v>
      </c>
      <c r="AY710" s="26">
        <v>1</v>
      </c>
      <c r="AZ710" s="26">
        <v>3</v>
      </c>
      <c r="BA710" s="26">
        <v>1</v>
      </c>
      <c r="BB710" s="26">
        <v>3</v>
      </c>
      <c r="BC710" s="26">
        <v>1</v>
      </c>
      <c r="BD710" s="26">
        <f t="shared" si="762"/>
        <v>424.5</v>
      </c>
      <c r="BE710" s="26"/>
      <c r="BF710" s="26">
        <f t="shared" si="763"/>
        <v>475.5</v>
      </c>
      <c r="BG710" s="26">
        <f t="shared" si="767"/>
        <v>25.5</v>
      </c>
      <c r="BI710" s="26">
        <f t="shared" si="764"/>
        <v>480.64859999999999</v>
      </c>
      <c r="BJ710" s="26">
        <f t="shared" si="765"/>
        <v>905.27359999999999</v>
      </c>
      <c r="BK710" s="26">
        <f t="shared" si="766"/>
        <v>1380.8986</v>
      </c>
      <c r="BL710" s="26">
        <f t="shared" si="744"/>
        <v>1805.3986</v>
      </c>
      <c r="BM710" s="26"/>
      <c r="BN710" s="26"/>
      <c r="BO710" s="26"/>
      <c r="BP710" s="26"/>
      <c r="BQ710" s="26"/>
      <c r="BR710" s="1" t="str">
        <f t="shared" si="750"/>
        <v>good</v>
      </c>
      <c r="BS710" s="26" t="str">
        <f t="shared" si="751"/>
        <v>Int</v>
      </c>
      <c r="BT710" s="26"/>
      <c r="BU710" s="26"/>
      <c r="BV710" s="26">
        <f t="shared" ref="BV710:CE719" si="773">IF(BV$3=0,0,IF(AND(ABS($BI710-BV$3)&gt;TubeVertTotTol,ABS($BJ710-BV$3)&gt;TubeVertTotTol,ABS($BK710-BV$3)&gt;TubeVertTotTol),0,1))</f>
        <v>0</v>
      </c>
      <c r="BW710" s="26">
        <f t="shared" si="773"/>
        <v>0</v>
      </c>
      <c r="BX710" s="26">
        <f t="shared" si="773"/>
        <v>0</v>
      </c>
      <c r="BY710" s="26">
        <f t="shared" si="773"/>
        <v>0</v>
      </c>
      <c r="BZ710" s="26">
        <f t="shared" si="773"/>
        <v>0</v>
      </c>
      <c r="CA710" s="26">
        <f t="shared" si="773"/>
        <v>0</v>
      </c>
      <c r="CB710" s="26">
        <f t="shared" si="773"/>
        <v>0</v>
      </c>
      <c r="CC710" s="26">
        <f t="shared" si="773"/>
        <v>0</v>
      </c>
      <c r="CD710" s="26">
        <f t="shared" si="773"/>
        <v>0</v>
      </c>
      <c r="CE710" s="26">
        <f t="shared" si="773"/>
        <v>0</v>
      </c>
      <c r="CF710" s="26">
        <f t="shared" ref="CF710:CO719" si="774">IF(CF$3=0,0,IF(AND(ABS($BI710-CF$3)&gt;TubeVertTotTol,ABS($BJ710-CF$3)&gt;TubeVertTotTol,ABS($BK710-CF$3)&gt;TubeVertTotTol),0,1))</f>
        <v>0</v>
      </c>
      <c r="CG710" s="26">
        <f t="shared" si="774"/>
        <v>0</v>
      </c>
      <c r="CH710" s="26">
        <f t="shared" si="774"/>
        <v>1</v>
      </c>
      <c r="CI710" s="26">
        <f t="shared" si="774"/>
        <v>0</v>
      </c>
      <c r="CJ710" s="26">
        <f t="shared" si="774"/>
        <v>0</v>
      </c>
      <c r="CK710" s="26">
        <f t="shared" si="774"/>
        <v>0</v>
      </c>
      <c r="CL710" s="26">
        <f t="shared" si="774"/>
        <v>0</v>
      </c>
      <c r="CM710" s="26">
        <f t="shared" si="774"/>
        <v>0</v>
      </c>
      <c r="CN710" s="26">
        <f t="shared" si="774"/>
        <v>0</v>
      </c>
      <c r="CO710" s="26">
        <f t="shared" si="774"/>
        <v>0</v>
      </c>
      <c r="CP710" s="26">
        <f t="shared" ref="CP710:CY719" si="775">IF(CP$3=0,0,IF(AND(ABS($BI710-CP$3)&gt;TubeVertTotTol,ABS($BJ710-CP$3)&gt;TubeVertTotTol,ABS($BK710-CP$3)&gt;TubeVertTotTol),0,1))</f>
        <v>0</v>
      </c>
      <c r="CQ710" s="26">
        <f t="shared" si="775"/>
        <v>0</v>
      </c>
      <c r="CR710" s="26">
        <f t="shared" si="775"/>
        <v>0</v>
      </c>
      <c r="CS710" s="26">
        <f t="shared" si="775"/>
        <v>0</v>
      </c>
      <c r="CT710" s="26">
        <f t="shared" si="775"/>
        <v>0</v>
      </c>
      <c r="CU710" s="26">
        <f t="shared" si="775"/>
        <v>0</v>
      </c>
      <c r="CV710" s="26">
        <f t="shared" si="775"/>
        <v>0</v>
      </c>
      <c r="CW710" s="26">
        <f t="shared" si="775"/>
        <v>0</v>
      </c>
      <c r="CX710" s="26">
        <f t="shared" si="775"/>
        <v>0</v>
      </c>
      <c r="CY710" s="26">
        <f t="shared" si="775"/>
        <v>0</v>
      </c>
      <c r="CZ710" s="26">
        <f t="shared" ref="CZ710:DI719" si="776">IF(CZ$3=0,0,IF(AND(ABS($BI710-CZ$3)&gt;TubeVertTotTol,ABS($BJ710-CZ$3)&gt;TubeVertTotTol,ABS($BK710-CZ$3)&gt;TubeVertTotTol),0,1))</f>
        <v>0</v>
      </c>
      <c r="DA710" s="26">
        <f t="shared" si="776"/>
        <v>0</v>
      </c>
      <c r="DB710" s="26">
        <f t="shared" si="776"/>
        <v>0</v>
      </c>
      <c r="DC710" s="26">
        <f t="shared" si="776"/>
        <v>0</v>
      </c>
      <c r="DD710" s="26">
        <f t="shared" si="776"/>
        <v>0</v>
      </c>
      <c r="DE710" s="26">
        <f t="shared" si="776"/>
        <v>0</v>
      </c>
      <c r="DF710" s="26">
        <f t="shared" si="776"/>
        <v>0</v>
      </c>
      <c r="DG710" s="26">
        <f t="shared" si="776"/>
        <v>0</v>
      </c>
      <c r="DH710" s="26">
        <f t="shared" si="776"/>
        <v>0</v>
      </c>
      <c r="DI710" s="26">
        <f t="shared" si="776"/>
        <v>0</v>
      </c>
      <c r="DJ710" s="26">
        <f t="shared" ref="DJ710:DO719" si="777">IF(DJ$3=0,0,IF(AND(ABS($BI710-DJ$3)&gt;TubeVertTotTol,ABS($BJ710-DJ$3)&gt;TubeVertTotTol,ABS($BK710-DJ$3)&gt;TubeVertTotTol),0,1))</f>
        <v>0</v>
      </c>
      <c r="DK710" s="26">
        <f t="shared" si="777"/>
        <v>0</v>
      </c>
      <c r="DL710" s="26">
        <f t="shared" si="777"/>
        <v>0</v>
      </c>
      <c r="DM710" s="26">
        <f t="shared" si="777"/>
        <v>0</v>
      </c>
      <c r="DN710" s="26">
        <f t="shared" si="777"/>
        <v>0</v>
      </c>
      <c r="DO710" s="26">
        <f t="shared" si="777"/>
        <v>0</v>
      </c>
      <c r="DP710" s="26"/>
      <c r="DQ710" s="26"/>
      <c r="DR710" s="26"/>
      <c r="DS710" s="1"/>
    </row>
    <row r="711" spans="45:123" x14ac:dyDescent="0.3">
      <c r="AS711" s="18">
        <v>52</v>
      </c>
      <c r="AT711" s="26" t="s">
        <v>123</v>
      </c>
      <c r="AU711" s="26" t="str">
        <f t="shared" si="731"/>
        <v>FAIL</v>
      </c>
      <c r="AV711" s="26">
        <v>3</v>
      </c>
      <c r="AW711" s="26">
        <v>1</v>
      </c>
      <c r="AX711" s="26">
        <v>3</v>
      </c>
      <c r="AY711" s="26">
        <v>1</v>
      </c>
      <c r="AZ711" s="26">
        <v>3</v>
      </c>
      <c r="BA711" s="26">
        <v>1</v>
      </c>
      <c r="BB711" s="26">
        <v>3</v>
      </c>
      <c r="BC711" s="26">
        <v>1</v>
      </c>
      <c r="BD711" s="26">
        <f t="shared" si="762"/>
        <v>424</v>
      </c>
      <c r="BE711" s="26"/>
      <c r="BF711" s="26">
        <f t="shared" si="763"/>
        <v>476</v>
      </c>
      <c r="BG711" s="26">
        <f t="shared" si="767"/>
        <v>26</v>
      </c>
      <c r="BI711" s="26">
        <f t="shared" si="764"/>
        <v>481.14859999999999</v>
      </c>
      <c r="BJ711" s="26">
        <f t="shared" si="765"/>
        <v>905.27359999999999</v>
      </c>
      <c r="BK711" s="26">
        <f t="shared" si="766"/>
        <v>1381.3986</v>
      </c>
      <c r="BL711" s="26">
        <f t="shared" si="744"/>
        <v>1805.3986</v>
      </c>
      <c r="BM711" s="26"/>
      <c r="BN711" s="26"/>
      <c r="BO711" s="26"/>
      <c r="BP711" s="26"/>
      <c r="BQ711" s="26"/>
      <c r="BR711" s="1" t="str">
        <f t="shared" si="750"/>
        <v>good</v>
      </c>
      <c r="BS711" s="26" t="str">
        <f t="shared" si="751"/>
        <v>Int</v>
      </c>
      <c r="BT711" s="26"/>
      <c r="BU711" s="26"/>
      <c r="BV711" s="26">
        <f t="shared" si="773"/>
        <v>0</v>
      </c>
      <c r="BW711" s="26">
        <f t="shared" si="773"/>
        <v>0</v>
      </c>
      <c r="BX711" s="26">
        <f t="shared" si="773"/>
        <v>0</v>
      </c>
      <c r="BY711" s="26">
        <f t="shared" si="773"/>
        <v>0</v>
      </c>
      <c r="BZ711" s="26">
        <f t="shared" si="773"/>
        <v>0</v>
      </c>
      <c r="CA711" s="26">
        <f t="shared" si="773"/>
        <v>0</v>
      </c>
      <c r="CB711" s="26">
        <f t="shared" si="773"/>
        <v>0</v>
      </c>
      <c r="CC711" s="26">
        <f t="shared" si="773"/>
        <v>0</v>
      </c>
      <c r="CD711" s="26">
        <f t="shared" si="773"/>
        <v>0</v>
      </c>
      <c r="CE711" s="26">
        <f t="shared" si="773"/>
        <v>0</v>
      </c>
      <c r="CF711" s="26">
        <f t="shared" si="774"/>
        <v>0</v>
      </c>
      <c r="CG711" s="26">
        <f t="shared" si="774"/>
        <v>0</v>
      </c>
      <c r="CH711" s="26">
        <f t="shared" si="774"/>
        <v>1</v>
      </c>
      <c r="CI711" s="26">
        <f t="shared" si="774"/>
        <v>0</v>
      </c>
      <c r="CJ711" s="26">
        <f t="shared" si="774"/>
        <v>0</v>
      </c>
      <c r="CK711" s="26">
        <f t="shared" si="774"/>
        <v>0</v>
      </c>
      <c r="CL711" s="26">
        <f t="shared" si="774"/>
        <v>0</v>
      </c>
      <c r="CM711" s="26">
        <f t="shared" si="774"/>
        <v>0</v>
      </c>
      <c r="CN711" s="26">
        <f t="shared" si="774"/>
        <v>0</v>
      </c>
      <c r="CO711" s="26">
        <f t="shared" si="774"/>
        <v>0</v>
      </c>
      <c r="CP711" s="26">
        <f t="shared" si="775"/>
        <v>0</v>
      </c>
      <c r="CQ711" s="26">
        <f t="shared" si="775"/>
        <v>0</v>
      </c>
      <c r="CR711" s="26">
        <f t="shared" si="775"/>
        <v>0</v>
      </c>
      <c r="CS711" s="26">
        <f t="shared" si="775"/>
        <v>0</v>
      </c>
      <c r="CT711" s="26">
        <f t="shared" si="775"/>
        <v>0</v>
      </c>
      <c r="CU711" s="26">
        <f t="shared" si="775"/>
        <v>0</v>
      </c>
      <c r="CV711" s="26">
        <f t="shared" si="775"/>
        <v>0</v>
      </c>
      <c r="CW711" s="26">
        <f t="shared" si="775"/>
        <v>0</v>
      </c>
      <c r="CX711" s="26">
        <f t="shared" si="775"/>
        <v>0</v>
      </c>
      <c r="CY711" s="26">
        <f t="shared" si="775"/>
        <v>0</v>
      </c>
      <c r="CZ711" s="26">
        <f t="shared" si="776"/>
        <v>0</v>
      </c>
      <c r="DA711" s="26">
        <f t="shared" si="776"/>
        <v>0</v>
      </c>
      <c r="DB711" s="26">
        <f t="shared" si="776"/>
        <v>0</v>
      </c>
      <c r="DC711" s="26">
        <f t="shared" si="776"/>
        <v>0</v>
      </c>
      <c r="DD711" s="26">
        <f t="shared" si="776"/>
        <v>0</v>
      </c>
      <c r="DE711" s="26">
        <f t="shared" si="776"/>
        <v>0</v>
      </c>
      <c r="DF711" s="26">
        <f t="shared" si="776"/>
        <v>0</v>
      </c>
      <c r="DG711" s="26">
        <f t="shared" si="776"/>
        <v>0</v>
      </c>
      <c r="DH711" s="26">
        <f t="shared" si="776"/>
        <v>0</v>
      </c>
      <c r="DI711" s="26">
        <f t="shared" si="776"/>
        <v>0</v>
      </c>
      <c r="DJ711" s="26">
        <f t="shared" si="777"/>
        <v>0</v>
      </c>
      <c r="DK711" s="26">
        <f t="shared" si="777"/>
        <v>0</v>
      </c>
      <c r="DL711" s="26">
        <f t="shared" si="777"/>
        <v>0</v>
      </c>
      <c r="DM711" s="26">
        <f t="shared" si="777"/>
        <v>0</v>
      </c>
      <c r="DN711" s="26">
        <f t="shared" si="777"/>
        <v>0</v>
      </c>
      <c r="DO711" s="26">
        <f t="shared" si="777"/>
        <v>0</v>
      </c>
      <c r="DP711" s="26"/>
      <c r="DQ711" s="26"/>
      <c r="DR711" s="26"/>
      <c r="DS711" s="1"/>
    </row>
    <row r="712" spans="45:123" x14ac:dyDescent="0.3">
      <c r="AS712" s="18">
        <v>53</v>
      </c>
      <c r="AT712" s="26" t="s">
        <v>123</v>
      </c>
      <c r="AU712" s="26" t="str">
        <f t="shared" si="731"/>
        <v>FAIL</v>
      </c>
      <c r="AV712" s="26">
        <v>3</v>
      </c>
      <c r="AW712" s="26">
        <v>1</v>
      </c>
      <c r="AX712" s="26">
        <v>3</v>
      </c>
      <c r="AY712" s="26">
        <v>1</v>
      </c>
      <c r="AZ712" s="26">
        <v>3</v>
      </c>
      <c r="BA712" s="26">
        <v>1</v>
      </c>
      <c r="BB712" s="26">
        <v>3</v>
      </c>
      <c r="BC712" s="26">
        <v>1</v>
      </c>
      <c r="BD712" s="26">
        <f t="shared" si="762"/>
        <v>423.5</v>
      </c>
      <c r="BE712" s="26"/>
      <c r="BF712" s="26">
        <f t="shared" si="763"/>
        <v>476.5</v>
      </c>
      <c r="BG712" s="26">
        <f t="shared" si="767"/>
        <v>26.5</v>
      </c>
      <c r="BI712" s="26">
        <f t="shared" si="764"/>
        <v>481.64859999999999</v>
      </c>
      <c r="BJ712" s="26">
        <f t="shared" si="765"/>
        <v>905.27359999999999</v>
      </c>
      <c r="BK712" s="26">
        <f t="shared" si="766"/>
        <v>1381.8986</v>
      </c>
      <c r="BL712" s="26">
        <f t="shared" si="744"/>
        <v>1805.3986</v>
      </c>
      <c r="BM712" s="26"/>
      <c r="BN712" s="26"/>
      <c r="BO712" s="26"/>
      <c r="BP712" s="26"/>
      <c r="BQ712" s="26"/>
      <c r="BR712" s="1" t="str">
        <f t="shared" si="750"/>
        <v>good</v>
      </c>
      <c r="BS712" s="26" t="str">
        <f t="shared" si="751"/>
        <v>Int</v>
      </c>
      <c r="BT712" s="26"/>
      <c r="BU712" s="26"/>
      <c r="BV712" s="26">
        <f t="shared" si="773"/>
        <v>0</v>
      </c>
      <c r="BW712" s="26">
        <f t="shared" si="773"/>
        <v>0</v>
      </c>
      <c r="BX712" s="26">
        <f t="shared" si="773"/>
        <v>0</v>
      </c>
      <c r="BY712" s="26">
        <f t="shared" si="773"/>
        <v>0</v>
      </c>
      <c r="BZ712" s="26">
        <f t="shared" si="773"/>
        <v>0</v>
      </c>
      <c r="CA712" s="26">
        <f t="shared" si="773"/>
        <v>0</v>
      </c>
      <c r="CB712" s="26">
        <f t="shared" si="773"/>
        <v>0</v>
      </c>
      <c r="CC712" s="26">
        <f t="shared" si="773"/>
        <v>0</v>
      </c>
      <c r="CD712" s="26">
        <f t="shared" si="773"/>
        <v>0</v>
      </c>
      <c r="CE712" s="26">
        <f t="shared" si="773"/>
        <v>0</v>
      </c>
      <c r="CF712" s="26">
        <f t="shared" si="774"/>
        <v>0</v>
      </c>
      <c r="CG712" s="26">
        <f t="shared" si="774"/>
        <v>0</v>
      </c>
      <c r="CH712" s="26">
        <f t="shared" si="774"/>
        <v>1</v>
      </c>
      <c r="CI712" s="26">
        <f t="shared" si="774"/>
        <v>0</v>
      </c>
      <c r="CJ712" s="26">
        <f t="shared" si="774"/>
        <v>0</v>
      </c>
      <c r="CK712" s="26">
        <f t="shared" si="774"/>
        <v>0</v>
      </c>
      <c r="CL712" s="26">
        <f t="shared" si="774"/>
        <v>0</v>
      </c>
      <c r="CM712" s="26">
        <f t="shared" si="774"/>
        <v>0</v>
      </c>
      <c r="CN712" s="26">
        <f t="shared" si="774"/>
        <v>0</v>
      </c>
      <c r="CO712" s="26">
        <f t="shared" si="774"/>
        <v>0</v>
      </c>
      <c r="CP712" s="26">
        <f t="shared" si="775"/>
        <v>0</v>
      </c>
      <c r="CQ712" s="26">
        <f t="shared" si="775"/>
        <v>0</v>
      </c>
      <c r="CR712" s="26">
        <f t="shared" si="775"/>
        <v>0</v>
      </c>
      <c r="CS712" s="26">
        <f t="shared" si="775"/>
        <v>0</v>
      </c>
      <c r="CT712" s="26">
        <f t="shared" si="775"/>
        <v>0</v>
      </c>
      <c r="CU712" s="26">
        <f t="shared" si="775"/>
        <v>0</v>
      </c>
      <c r="CV712" s="26">
        <f t="shared" si="775"/>
        <v>0</v>
      </c>
      <c r="CW712" s="26">
        <f t="shared" si="775"/>
        <v>0</v>
      </c>
      <c r="CX712" s="26">
        <f t="shared" si="775"/>
        <v>0</v>
      </c>
      <c r="CY712" s="26">
        <f t="shared" si="775"/>
        <v>0</v>
      </c>
      <c r="CZ712" s="26">
        <f t="shared" si="776"/>
        <v>0</v>
      </c>
      <c r="DA712" s="26">
        <f t="shared" si="776"/>
        <v>0</v>
      </c>
      <c r="DB712" s="26">
        <f t="shared" si="776"/>
        <v>0</v>
      </c>
      <c r="DC712" s="26">
        <f t="shared" si="776"/>
        <v>0</v>
      </c>
      <c r="DD712" s="26">
        <f t="shared" si="776"/>
        <v>0</v>
      </c>
      <c r="DE712" s="26">
        <f t="shared" si="776"/>
        <v>0</v>
      </c>
      <c r="DF712" s="26">
        <f t="shared" si="776"/>
        <v>0</v>
      </c>
      <c r="DG712" s="26">
        <f t="shared" si="776"/>
        <v>0</v>
      </c>
      <c r="DH712" s="26">
        <f t="shared" si="776"/>
        <v>0</v>
      </c>
      <c r="DI712" s="26">
        <f t="shared" si="776"/>
        <v>0</v>
      </c>
      <c r="DJ712" s="26">
        <f t="shared" si="777"/>
        <v>0</v>
      </c>
      <c r="DK712" s="26">
        <f t="shared" si="777"/>
        <v>0</v>
      </c>
      <c r="DL712" s="26">
        <f t="shared" si="777"/>
        <v>0</v>
      </c>
      <c r="DM712" s="26">
        <f t="shared" si="777"/>
        <v>0</v>
      </c>
      <c r="DN712" s="26">
        <f t="shared" si="777"/>
        <v>0</v>
      </c>
      <c r="DO712" s="26">
        <f t="shared" si="777"/>
        <v>0</v>
      </c>
      <c r="DP712" s="26"/>
      <c r="DQ712" s="26"/>
      <c r="DR712" s="26"/>
      <c r="DS712" s="1"/>
    </row>
    <row r="713" spans="45:123" x14ac:dyDescent="0.3">
      <c r="AS713" s="18">
        <v>54</v>
      </c>
      <c r="AT713" s="26" t="s">
        <v>123</v>
      </c>
      <c r="AU713" s="26" t="str">
        <f t="shared" si="731"/>
        <v>FAIL</v>
      </c>
      <c r="AV713" s="26">
        <v>3</v>
      </c>
      <c r="AW713" s="26">
        <v>1</v>
      </c>
      <c r="AX713" s="26">
        <v>3</v>
      </c>
      <c r="AY713" s="26">
        <v>1</v>
      </c>
      <c r="AZ713" s="26">
        <v>3</v>
      </c>
      <c r="BA713" s="26">
        <v>1</v>
      </c>
      <c r="BB713" s="26">
        <v>3</v>
      </c>
      <c r="BC713" s="26">
        <v>1</v>
      </c>
      <c r="BD713" s="26">
        <f t="shared" si="762"/>
        <v>423</v>
      </c>
      <c r="BE713" s="26"/>
      <c r="BF713" s="26">
        <f t="shared" si="763"/>
        <v>477</v>
      </c>
      <c r="BG713" s="26">
        <f t="shared" si="767"/>
        <v>27</v>
      </c>
      <c r="BI713" s="26">
        <f t="shared" si="764"/>
        <v>482.14859999999999</v>
      </c>
      <c r="BJ713" s="26">
        <f t="shared" si="765"/>
        <v>905.27359999999999</v>
      </c>
      <c r="BK713" s="26">
        <f t="shared" si="766"/>
        <v>1382.3986</v>
      </c>
      <c r="BL713" s="26">
        <f t="shared" si="744"/>
        <v>1805.3986</v>
      </c>
      <c r="BM713" s="26"/>
      <c r="BN713" s="26"/>
      <c r="BO713" s="26"/>
      <c r="BP713" s="26"/>
      <c r="BQ713" s="26"/>
      <c r="BR713" s="1" t="str">
        <f t="shared" si="750"/>
        <v>good</v>
      </c>
      <c r="BS713" s="26" t="str">
        <f t="shared" si="751"/>
        <v>Int</v>
      </c>
      <c r="BT713" s="26"/>
      <c r="BU713" s="26"/>
      <c r="BV713" s="26">
        <f t="shared" si="773"/>
        <v>0</v>
      </c>
      <c r="BW713" s="26">
        <f t="shared" si="773"/>
        <v>0</v>
      </c>
      <c r="BX713" s="26">
        <f t="shared" si="773"/>
        <v>0</v>
      </c>
      <c r="BY713" s="26">
        <f t="shared" si="773"/>
        <v>0</v>
      </c>
      <c r="BZ713" s="26">
        <f t="shared" si="773"/>
        <v>0</v>
      </c>
      <c r="CA713" s="26">
        <f t="shared" si="773"/>
        <v>0</v>
      </c>
      <c r="CB713" s="26">
        <f t="shared" si="773"/>
        <v>0</v>
      </c>
      <c r="CC713" s="26">
        <f t="shared" si="773"/>
        <v>0</v>
      </c>
      <c r="CD713" s="26">
        <f t="shared" si="773"/>
        <v>0</v>
      </c>
      <c r="CE713" s="26">
        <f t="shared" si="773"/>
        <v>0</v>
      </c>
      <c r="CF713" s="26">
        <f t="shared" si="774"/>
        <v>0</v>
      </c>
      <c r="CG713" s="26">
        <f t="shared" si="774"/>
        <v>0</v>
      </c>
      <c r="CH713" s="26">
        <f t="shared" si="774"/>
        <v>1</v>
      </c>
      <c r="CI713" s="26">
        <f t="shared" si="774"/>
        <v>0</v>
      </c>
      <c r="CJ713" s="26">
        <f t="shared" si="774"/>
        <v>0</v>
      </c>
      <c r="CK713" s="26">
        <f t="shared" si="774"/>
        <v>0</v>
      </c>
      <c r="CL713" s="26">
        <f t="shared" si="774"/>
        <v>0</v>
      </c>
      <c r="CM713" s="26">
        <f t="shared" si="774"/>
        <v>0</v>
      </c>
      <c r="CN713" s="26">
        <f t="shared" si="774"/>
        <v>0</v>
      </c>
      <c r="CO713" s="26">
        <f t="shared" si="774"/>
        <v>0</v>
      </c>
      <c r="CP713" s="26">
        <f t="shared" si="775"/>
        <v>0</v>
      </c>
      <c r="CQ713" s="26">
        <f t="shared" si="775"/>
        <v>0</v>
      </c>
      <c r="CR713" s="26">
        <f t="shared" si="775"/>
        <v>0</v>
      </c>
      <c r="CS713" s="26">
        <f t="shared" si="775"/>
        <v>0</v>
      </c>
      <c r="CT713" s="26">
        <f t="shared" si="775"/>
        <v>0</v>
      </c>
      <c r="CU713" s="26">
        <f t="shared" si="775"/>
        <v>0</v>
      </c>
      <c r="CV713" s="26">
        <f t="shared" si="775"/>
        <v>0</v>
      </c>
      <c r="CW713" s="26">
        <f t="shared" si="775"/>
        <v>0</v>
      </c>
      <c r="CX713" s="26">
        <f t="shared" si="775"/>
        <v>0</v>
      </c>
      <c r="CY713" s="26">
        <f t="shared" si="775"/>
        <v>0</v>
      </c>
      <c r="CZ713" s="26">
        <f t="shared" si="776"/>
        <v>0</v>
      </c>
      <c r="DA713" s="26">
        <f t="shared" si="776"/>
        <v>0</v>
      </c>
      <c r="DB713" s="26">
        <f t="shared" si="776"/>
        <v>0</v>
      </c>
      <c r="DC713" s="26">
        <f t="shared" si="776"/>
        <v>0</v>
      </c>
      <c r="DD713" s="26">
        <f t="shared" si="776"/>
        <v>0</v>
      </c>
      <c r="DE713" s="26">
        <f t="shared" si="776"/>
        <v>0</v>
      </c>
      <c r="DF713" s="26">
        <f t="shared" si="776"/>
        <v>0</v>
      </c>
      <c r="DG713" s="26">
        <f t="shared" si="776"/>
        <v>0</v>
      </c>
      <c r="DH713" s="26">
        <f t="shared" si="776"/>
        <v>0</v>
      </c>
      <c r="DI713" s="26">
        <f t="shared" si="776"/>
        <v>0</v>
      </c>
      <c r="DJ713" s="26">
        <f t="shared" si="777"/>
        <v>0</v>
      </c>
      <c r="DK713" s="26">
        <f t="shared" si="777"/>
        <v>0</v>
      </c>
      <c r="DL713" s="26">
        <f t="shared" si="777"/>
        <v>0</v>
      </c>
      <c r="DM713" s="26">
        <f t="shared" si="777"/>
        <v>0</v>
      </c>
      <c r="DN713" s="26">
        <f t="shared" si="777"/>
        <v>0</v>
      </c>
      <c r="DO713" s="26">
        <f t="shared" si="777"/>
        <v>0</v>
      </c>
      <c r="DP713" s="26"/>
      <c r="DQ713" s="26"/>
      <c r="DR713" s="26"/>
      <c r="DS713" s="1"/>
    </row>
    <row r="714" spans="45:123" x14ac:dyDescent="0.3">
      <c r="AS714" s="18">
        <v>55</v>
      </c>
      <c r="AT714" s="26" t="s">
        <v>123</v>
      </c>
      <c r="AU714" s="26" t="str">
        <f t="shared" si="731"/>
        <v>FAIL</v>
      </c>
      <c r="AV714" s="26">
        <v>3</v>
      </c>
      <c r="AW714" s="26">
        <v>1</v>
      </c>
      <c r="AX714" s="26">
        <v>3</v>
      </c>
      <c r="AY714" s="26">
        <v>1</v>
      </c>
      <c r="AZ714" s="26">
        <v>3</v>
      </c>
      <c r="BA714" s="26">
        <v>1</v>
      </c>
      <c r="BB714" s="26">
        <v>3</v>
      </c>
      <c r="BC714" s="26">
        <v>1</v>
      </c>
      <c r="BD714" s="26">
        <f t="shared" si="762"/>
        <v>422.5</v>
      </c>
      <c r="BE714" s="26"/>
      <c r="BF714" s="26">
        <f t="shared" si="763"/>
        <v>477.5</v>
      </c>
      <c r="BG714" s="26">
        <f t="shared" si="767"/>
        <v>27.5</v>
      </c>
      <c r="BI714" s="26">
        <f t="shared" si="764"/>
        <v>482.64859999999999</v>
      </c>
      <c r="BJ714" s="26">
        <f t="shared" si="765"/>
        <v>905.27359999999999</v>
      </c>
      <c r="BK714" s="26">
        <f t="shared" si="766"/>
        <v>1382.8986</v>
      </c>
      <c r="BL714" s="26">
        <f t="shared" si="744"/>
        <v>1805.3986</v>
      </c>
      <c r="BM714" s="26"/>
      <c r="BN714" s="26"/>
      <c r="BO714" s="26"/>
      <c r="BP714" s="26"/>
      <c r="BQ714" s="26"/>
      <c r="BR714" s="1" t="str">
        <f t="shared" si="750"/>
        <v>good</v>
      </c>
      <c r="BS714" s="26" t="str">
        <f t="shared" si="751"/>
        <v>Int</v>
      </c>
      <c r="BT714" s="26"/>
      <c r="BU714" s="26"/>
      <c r="BV714" s="26">
        <f t="shared" si="773"/>
        <v>0</v>
      </c>
      <c r="BW714" s="26">
        <f t="shared" si="773"/>
        <v>0</v>
      </c>
      <c r="BX714" s="26">
        <f t="shared" si="773"/>
        <v>0</v>
      </c>
      <c r="BY714" s="26">
        <f t="shared" si="773"/>
        <v>0</v>
      </c>
      <c r="BZ714" s="26">
        <f t="shared" si="773"/>
        <v>0</v>
      </c>
      <c r="CA714" s="26">
        <f t="shared" si="773"/>
        <v>0</v>
      </c>
      <c r="CB714" s="26">
        <f t="shared" si="773"/>
        <v>0</v>
      </c>
      <c r="CC714" s="26">
        <f t="shared" si="773"/>
        <v>0</v>
      </c>
      <c r="CD714" s="26">
        <f t="shared" si="773"/>
        <v>0</v>
      </c>
      <c r="CE714" s="26">
        <f t="shared" si="773"/>
        <v>0</v>
      </c>
      <c r="CF714" s="26">
        <f t="shared" si="774"/>
        <v>0</v>
      </c>
      <c r="CG714" s="26">
        <f t="shared" si="774"/>
        <v>0</v>
      </c>
      <c r="CH714" s="26">
        <f t="shared" si="774"/>
        <v>1</v>
      </c>
      <c r="CI714" s="26">
        <f t="shared" si="774"/>
        <v>0</v>
      </c>
      <c r="CJ714" s="26">
        <f t="shared" si="774"/>
        <v>0</v>
      </c>
      <c r="CK714" s="26">
        <f t="shared" si="774"/>
        <v>0</v>
      </c>
      <c r="CL714" s="26">
        <f t="shared" si="774"/>
        <v>0</v>
      </c>
      <c r="CM714" s="26">
        <f t="shared" si="774"/>
        <v>0</v>
      </c>
      <c r="CN714" s="26">
        <f t="shared" si="774"/>
        <v>0</v>
      </c>
      <c r="CO714" s="26">
        <f t="shared" si="774"/>
        <v>0</v>
      </c>
      <c r="CP714" s="26">
        <f t="shared" si="775"/>
        <v>0</v>
      </c>
      <c r="CQ714" s="26">
        <f t="shared" si="775"/>
        <v>0</v>
      </c>
      <c r="CR714" s="26">
        <f t="shared" si="775"/>
        <v>0</v>
      </c>
      <c r="CS714" s="26">
        <f t="shared" si="775"/>
        <v>0</v>
      </c>
      <c r="CT714" s="26">
        <f t="shared" si="775"/>
        <v>0</v>
      </c>
      <c r="CU714" s="26">
        <f t="shared" si="775"/>
        <v>0</v>
      </c>
      <c r="CV714" s="26">
        <f t="shared" si="775"/>
        <v>0</v>
      </c>
      <c r="CW714" s="26">
        <f t="shared" si="775"/>
        <v>0</v>
      </c>
      <c r="CX714" s="26">
        <f t="shared" si="775"/>
        <v>0</v>
      </c>
      <c r="CY714" s="26">
        <f t="shared" si="775"/>
        <v>0</v>
      </c>
      <c r="CZ714" s="26">
        <f t="shared" si="776"/>
        <v>0</v>
      </c>
      <c r="DA714" s="26">
        <f t="shared" si="776"/>
        <v>0</v>
      </c>
      <c r="DB714" s="26">
        <f t="shared" si="776"/>
        <v>0</v>
      </c>
      <c r="DC714" s="26">
        <f t="shared" si="776"/>
        <v>0</v>
      </c>
      <c r="DD714" s="26">
        <f t="shared" si="776"/>
        <v>0</v>
      </c>
      <c r="DE714" s="26">
        <f t="shared" si="776"/>
        <v>0</v>
      </c>
      <c r="DF714" s="26">
        <f t="shared" si="776"/>
        <v>0</v>
      </c>
      <c r="DG714" s="26">
        <f t="shared" si="776"/>
        <v>0</v>
      </c>
      <c r="DH714" s="26">
        <f t="shared" si="776"/>
        <v>0</v>
      </c>
      <c r="DI714" s="26">
        <f t="shared" si="776"/>
        <v>0</v>
      </c>
      <c r="DJ714" s="26">
        <f t="shared" si="777"/>
        <v>0</v>
      </c>
      <c r="DK714" s="26">
        <f t="shared" si="777"/>
        <v>0</v>
      </c>
      <c r="DL714" s="26">
        <f t="shared" si="777"/>
        <v>0</v>
      </c>
      <c r="DM714" s="26">
        <f t="shared" si="777"/>
        <v>0</v>
      </c>
      <c r="DN714" s="26">
        <f t="shared" si="777"/>
        <v>0</v>
      </c>
      <c r="DO714" s="26">
        <f t="shared" si="777"/>
        <v>0</v>
      </c>
      <c r="DP714" s="26"/>
      <c r="DQ714" s="26"/>
      <c r="DR714" s="26"/>
      <c r="DS714" s="1"/>
    </row>
    <row r="715" spans="45:123" x14ac:dyDescent="0.3">
      <c r="AS715" s="18">
        <v>56</v>
      </c>
      <c r="AT715" s="26" t="s">
        <v>123</v>
      </c>
      <c r="AU715" s="26" t="str">
        <f t="shared" si="731"/>
        <v>FAIL</v>
      </c>
      <c r="AV715" s="26">
        <v>3</v>
      </c>
      <c r="AW715" s="26">
        <v>1</v>
      </c>
      <c r="AX715" s="26">
        <v>3</v>
      </c>
      <c r="AY715" s="26">
        <v>1</v>
      </c>
      <c r="AZ715" s="26">
        <v>3</v>
      </c>
      <c r="BA715" s="26">
        <v>1</v>
      </c>
      <c r="BB715" s="26">
        <v>3</v>
      </c>
      <c r="BC715" s="26">
        <v>1</v>
      </c>
      <c r="BD715" s="26">
        <f t="shared" si="762"/>
        <v>422</v>
      </c>
      <c r="BE715" s="26"/>
      <c r="BF715" s="26">
        <f t="shared" si="763"/>
        <v>478</v>
      </c>
      <c r="BG715" s="26">
        <f t="shared" si="767"/>
        <v>28</v>
      </c>
      <c r="BI715" s="26">
        <f t="shared" si="764"/>
        <v>483.14859999999999</v>
      </c>
      <c r="BJ715" s="26">
        <f t="shared" si="765"/>
        <v>905.27359999999999</v>
      </c>
      <c r="BK715" s="26">
        <f t="shared" si="766"/>
        <v>1383.3986</v>
      </c>
      <c r="BL715" s="26">
        <f t="shared" si="744"/>
        <v>1805.3986</v>
      </c>
      <c r="BM715" s="26"/>
      <c r="BN715" s="26"/>
      <c r="BO715" s="26"/>
      <c r="BP715" s="26"/>
      <c r="BQ715" s="26"/>
      <c r="BR715" s="1" t="str">
        <f t="shared" si="750"/>
        <v>good</v>
      </c>
      <c r="BS715" s="26" t="str">
        <f t="shared" si="751"/>
        <v>Int</v>
      </c>
      <c r="BT715" s="26"/>
      <c r="BU715" s="26"/>
      <c r="BV715" s="26">
        <f t="shared" si="773"/>
        <v>0</v>
      </c>
      <c r="BW715" s="26">
        <f t="shared" si="773"/>
        <v>0</v>
      </c>
      <c r="BX715" s="26">
        <f t="shared" si="773"/>
        <v>0</v>
      </c>
      <c r="BY715" s="26">
        <f t="shared" si="773"/>
        <v>0</v>
      </c>
      <c r="BZ715" s="26">
        <f t="shared" si="773"/>
        <v>0</v>
      </c>
      <c r="CA715" s="26">
        <f t="shared" si="773"/>
        <v>0</v>
      </c>
      <c r="CB715" s="26">
        <f t="shared" si="773"/>
        <v>0</v>
      </c>
      <c r="CC715" s="26">
        <f t="shared" si="773"/>
        <v>0</v>
      </c>
      <c r="CD715" s="26">
        <f t="shared" si="773"/>
        <v>0</v>
      </c>
      <c r="CE715" s="26">
        <f t="shared" si="773"/>
        <v>0</v>
      </c>
      <c r="CF715" s="26">
        <f t="shared" si="774"/>
        <v>0</v>
      </c>
      <c r="CG715" s="26">
        <f t="shared" si="774"/>
        <v>0</v>
      </c>
      <c r="CH715" s="26">
        <f t="shared" si="774"/>
        <v>1</v>
      </c>
      <c r="CI715" s="26">
        <f t="shared" si="774"/>
        <v>0</v>
      </c>
      <c r="CJ715" s="26">
        <f t="shared" si="774"/>
        <v>0</v>
      </c>
      <c r="CK715" s="26">
        <f t="shared" si="774"/>
        <v>0</v>
      </c>
      <c r="CL715" s="26">
        <f t="shared" si="774"/>
        <v>0</v>
      </c>
      <c r="CM715" s="26">
        <f t="shared" si="774"/>
        <v>0</v>
      </c>
      <c r="CN715" s="26">
        <f t="shared" si="774"/>
        <v>0</v>
      </c>
      <c r="CO715" s="26">
        <f t="shared" si="774"/>
        <v>0</v>
      </c>
      <c r="CP715" s="26">
        <f t="shared" si="775"/>
        <v>0</v>
      </c>
      <c r="CQ715" s="26">
        <f t="shared" si="775"/>
        <v>0</v>
      </c>
      <c r="CR715" s="26">
        <f t="shared" si="775"/>
        <v>0</v>
      </c>
      <c r="CS715" s="26">
        <f t="shared" si="775"/>
        <v>0</v>
      </c>
      <c r="CT715" s="26">
        <f t="shared" si="775"/>
        <v>0</v>
      </c>
      <c r="CU715" s="26">
        <f t="shared" si="775"/>
        <v>0</v>
      </c>
      <c r="CV715" s="26">
        <f t="shared" si="775"/>
        <v>0</v>
      </c>
      <c r="CW715" s="26">
        <f t="shared" si="775"/>
        <v>0</v>
      </c>
      <c r="CX715" s="26">
        <f t="shared" si="775"/>
        <v>0</v>
      </c>
      <c r="CY715" s="26">
        <f t="shared" si="775"/>
        <v>0</v>
      </c>
      <c r="CZ715" s="26">
        <f t="shared" si="776"/>
        <v>0</v>
      </c>
      <c r="DA715" s="26">
        <f t="shared" si="776"/>
        <v>0</v>
      </c>
      <c r="DB715" s="26">
        <f t="shared" si="776"/>
        <v>0</v>
      </c>
      <c r="DC715" s="26">
        <f t="shared" si="776"/>
        <v>0</v>
      </c>
      <c r="DD715" s="26">
        <f t="shared" si="776"/>
        <v>0</v>
      </c>
      <c r="DE715" s="26">
        <f t="shared" si="776"/>
        <v>0</v>
      </c>
      <c r="DF715" s="26">
        <f t="shared" si="776"/>
        <v>0</v>
      </c>
      <c r="DG715" s="26">
        <f t="shared" si="776"/>
        <v>0</v>
      </c>
      <c r="DH715" s="26">
        <f t="shared" si="776"/>
        <v>0</v>
      </c>
      <c r="DI715" s="26">
        <f t="shared" si="776"/>
        <v>0</v>
      </c>
      <c r="DJ715" s="26">
        <f t="shared" si="777"/>
        <v>0</v>
      </c>
      <c r="DK715" s="26">
        <f t="shared" si="777"/>
        <v>0</v>
      </c>
      <c r="DL715" s="26">
        <f t="shared" si="777"/>
        <v>0</v>
      </c>
      <c r="DM715" s="26">
        <f t="shared" si="777"/>
        <v>0</v>
      </c>
      <c r="DN715" s="26">
        <f t="shared" si="777"/>
        <v>0</v>
      </c>
      <c r="DO715" s="26">
        <f t="shared" si="777"/>
        <v>0</v>
      </c>
      <c r="DP715" s="26"/>
      <c r="DQ715" s="26"/>
      <c r="DR715" s="26"/>
      <c r="DS715" s="1"/>
    </row>
    <row r="716" spans="45:123" x14ac:dyDescent="0.3">
      <c r="AS716" s="18">
        <v>57</v>
      </c>
      <c r="AT716" s="26" t="s">
        <v>123</v>
      </c>
      <c r="AU716" s="26" t="str">
        <f t="shared" si="731"/>
        <v>FAIL</v>
      </c>
      <c r="AV716" s="26">
        <v>3</v>
      </c>
      <c r="AW716" s="26">
        <v>1</v>
      </c>
      <c r="AX716" s="26">
        <v>3</v>
      </c>
      <c r="AY716" s="26">
        <v>1</v>
      </c>
      <c r="AZ716" s="26">
        <v>3</v>
      </c>
      <c r="BA716" s="26">
        <v>1</v>
      </c>
      <c r="BB716" s="26">
        <v>3</v>
      </c>
      <c r="BC716" s="26">
        <v>1</v>
      </c>
      <c r="BD716" s="26">
        <f t="shared" si="762"/>
        <v>421.5</v>
      </c>
      <c r="BE716" s="26"/>
      <c r="BF716" s="26">
        <f t="shared" si="763"/>
        <v>478.5</v>
      </c>
      <c r="BG716" s="26">
        <f t="shared" si="767"/>
        <v>28.5</v>
      </c>
      <c r="BI716" s="26">
        <f t="shared" si="764"/>
        <v>483.64859999999999</v>
      </c>
      <c r="BJ716" s="26">
        <f t="shared" si="765"/>
        <v>905.27359999999999</v>
      </c>
      <c r="BK716" s="26">
        <f t="shared" si="766"/>
        <v>1383.8986</v>
      </c>
      <c r="BL716" s="26">
        <f t="shared" si="744"/>
        <v>1805.3986</v>
      </c>
      <c r="BM716" s="26"/>
      <c r="BN716" s="26"/>
      <c r="BO716" s="26"/>
      <c r="BP716" s="26"/>
      <c r="BQ716" s="26"/>
      <c r="BR716" s="1" t="str">
        <f t="shared" si="750"/>
        <v>good</v>
      </c>
      <c r="BS716" s="26" t="str">
        <f t="shared" si="751"/>
        <v>Int</v>
      </c>
      <c r="BT716" s="26"/>
      <c r="BU716" s="26"/>
      <c r="BV716" s="26">
        <f t="shared" si="773"/>
        <v>0</v>
      </c>
      <c r="BW716" s="26">
        <f t="shared" si="773"/>
        <v>0</v>
      </c>
      <c r="BX716" s="26">
        <f t="shared" si="773"/>
        <v>0</v>
      </c>
      <c r="BY716" s="26">
        <f t="shared" si="773"/>
        <v>0</v>
      </c>
      <c r="BZ716" s="26">
        <f t="shared" si="773"/>
        <v>0</v>
      </c>
      <c r="CA716" s="26">
        <f t="shared" si="773"/>
        <v>0</v>
      </c>
      <c r="CB716" s="26">
        <f t="shared" si="773"/>
        <v>0</v>
      </c>
      <c r="CC716" s="26">
        <f t="shared" si="773"/>
        <v>0</v>
      </c>
      <c r="CD716" s="26">
        <f t="shared" si="773"/>
        <v>0</v>
      </c>
      <c r="CE716" s="26">
        <f t="shared" si="773"/>
        <v>0</v>
      </c>
      <c r="CF716" s="26">
        <f t="shared" si="774"/>
        <v>0</v>
      </c>
      <c r="CG716" s="26">
        <f t="shared" si="774"/>
        <v>0</v>
      </c>
      <c r="CH716" s="26">
        <f t="shared" si="774"/>
        <v>1</v>
      </c>
      <c r="CI716" s="26">
        <f t="shared" si="774"/>
        <v>0</v>
      </c>
      <c r="CJ716" s="26">
        <f t="shared" si="774"/>
        <v>0</v>
      </c>
      <c r="CK716" s="26">
        <f t="shared" si="774"/>
        <v>0</v>
      </c>
      <c r="CL716" s="26">
        <f t="shared" si="774"/>
        <v>0</v>
      </c>
      <c r="CM716" s="26">
        <f t="shared" si="774"/>
        <v>0</v>
      </c>
      <c r="CN716" s="26">
        <f t="shared" si="774"/>
        <v>0</v>
      </c>
      <c r="CO716" s="26">
        <f t="shared" si="774"/>
        <v>0</v>
      </c>
      <c r="CP716" s="26">
        <f t="shared" si="775"/>
        <v>0</v>
      </c>
      <c r="CQ716" s="26">
        <f t="shared" si="775"/>
        <v>0</v>
      </c>
      <c r="CR716" s="26">
        <f t="shared" si="775"/>
        <v>0</v>
      </c>
      <c r="CS716" s="26">
        <f t="shared" si="775"/>
        <v>0</v>
      </c>
      <c r="CT716" s="26">
        <f t="shared" si="775"/>
        <v>0</v>
      </c>
      <c r="CU716" s="26">
        <f t="shared" si="775"/>
        <v>0</v>
      </c>
      <c r="CV716" s="26">
        <f t="shared" si="775"/>
        <v>0</v>
      </c>
      <c r="CW716" s="26">
        <f t="shared" si="775"/>
        <v>0</v>
      </c>
      <c r="CX716" s="26">
        <f t="shared" si="775"/>
        <v>0</v>
      </c>
      <c r="CY716" s="26">
        <f t="shared" si="775"/>
        <v>0</v>
      </c>
      <c r="CZ716" s="26">
        <f t="shared" si="776"/>
        <v>0</v>
      </c>
      <c r="DA716" s="26">
        <f t="shared" si="776"/>
        <v>0</v>
      </c>
      <c r="DB716" s="26">
        <f t="shared" si="776"/>
        <v>0</v>
      </c>
      <c r="DC716" s="26">
        <f t="shared" si="776"/>
        <v>0</v>
      </c>
      <c r="DD716" s="26">
        <f t="shared" si="776"/>
        <v>0</v>
      </c>
      <c r="DE716" s="26">
        <f t="shared" si="776"/>
        <v>0</v>
      </c>
      <c r="DF716" s="26">
        <f t="shared" si="776"/>
        <v>0</v>
      </c>
      <c r="DG716" s="26">
        <f t="shared" si="776"/>
        <v>0</v>
      </c>
      <c r="DH716" s="26">
        <f t="shared" si="776"/>
        <v>0</v>
      </c>
      <c r="DI716" s="26">
        <f t="shared" si="776"/>
        <v>0</v>
      </c>
      <c r="DJ716" s="26">
        <f t="shared" si="777"/>
        <v>0</v>
      </c>
      <c r="DK716" s="26">
        <f t="shared" si="777"/>
        <v>0</v>
      </c>
      <c r="DL716" s="26">
        <f t="shared" si="777"/>
        <v>0</v>
      </c>
      <c r="DM716" s="26">
        <f t="shared" si="777"/>
        <v>0</v>
      </c>
      <c r="DN716" s="26">
        <f t="shared" si="777"/>
        <v>0</v>
      </c>
      <c r="DO716" s="26">
        <f t="shared" si="777"/>
        <v>0</v>
      </c>
      <c r="DP716" s="26"/>
      <c r="DQ716" s="26"/>
      <c r="DR716" s="26"/>
      <c r="DS716" s="1"/>
    </row>
    <row r="717" spans="45:123" x14ac:dyDescent="0.3">
      <c r="AS717" s="18">
        <v>58</v>
      </c>
      <c r="AT717" s="26" t="s">
        <v>123</v>
      </c>
      <c r="AU717" s="26" t="str">
        <f t="shared" si="731"/>
        <v>FAIL</v>
      </c>
      <c r="AV717" s="26">
        <v>3</v>
      </c>
      <c r="AW717" s="26">
        <v>1</v>
      </c>
      <c r="AX717" s="26">
        <v>3</v>
      </c>
      <c r="AY717" s="26">
        <v>1</v>
      </c>
      <c r="AZ717" s="26">
        <v>3</v>
      </c>
      <c r="BA717" s="26">
        <v>1</v>
      </c>
      <c r="BB717" s="26">
        <v>3</v>
      </c>
      <c r="BC717" s="26">
        <v>1</v>
      </c>
      <c r="BD717" s="26">
        <f t="shared" si="762"/>
        <v>421</v>
      </c>
      <c r="BE717" s="26"/>
      <c r="BF717" s="26">
        <f t="shared" si="763"/>
        <v>479</v>
      </c>
      <c r="BG717" s="26">
        <f t="shared" si="767"/>
        <v>29</v>
      </c>
      <c r="BI717" s="26">
        <f t="shared" si="764"/>
        <v>484.14859999999999</v>
      </c>
      <c r="BJ717" s="26">
        <f t="shared" si="765"/>
        <v>905.27359999999999</v>
      </c>
      <c r="BK717" s="26">
        <f t="shared" si="766"/>
        <v>1384.3986</v>
      </c>
      <c r="BL717" s="26">
        <f t="shared" si="744"/>
        <v>1805.3986</v>
      </c>
      <c r="BM717" s="26"/>
      <c r="BN717" s="26"/>
      <c r="BO717" s="26"/>
      <c r="BP717" s="26"/>
      <c r="BQ717" s="26"/>
      <c r="BR717" s="1" t="str">
        <f t="shared" si="750"/>
        <v>good</v>
      </c>
      <c r="BS717" s="26" t="str">
        <f t="shared" si="751"/>
        <v>Int</v>
      </c>
      <c r="BT717" s="26"/>
      <c r="BU717" s="26"/>
      <c r="BV717" s="26">
        <f t="shared" si="773"/>
        <v>0</v>
      </c>
      <c r="BW717" s="26">
        <f t="shared" si="773"/>
        <v>0</v>
      </c>
      <c r="BX717" s="26">
        <f t="shared" si="773"/>
        <v>0</v>
      </c>
      <c r="BY717" s="26">
        <f t="shared" si="773"/>
        <v>0</v>
      </c>
      <c r="BZ717" s="26">
        <f t="shared" si="773"/>
        <v>0</v>
      </c>
      <c r="CA717" s="26">
        <f t="shared" si="773"/>
        <v>0</v>
      </c>
      <c r="CB717" s="26">
        <f t="shared" si="773"/>
        <v>0</v>
      </c>
      <c r="CC717" s="26">
        <f t="shared" si="773"/>
        <v>0</v>
      </c>
      <c r="CD717" s="26">
        <f t="shared" si="773"/>
        <v>0</v>
      </c>
      <c r="CE717" s="26">
        <f t="shared" si="773"/>
        <v>0</v>
      </c>
      <c r="CF717" s="26">
        <f t="shared" si="774"/>
        <v>0</v>
      </c>
      <c r="CG717" s="26">
        <f t="shared" si="774"/>
        <v>0</v>
      </c>
      <c r="CH717" s="26">
        <f t="shared" si="774"/>
        <v>1</v>
      </c>
      <c r="CI717" s="26">
        <f t="shared" si="774"/>
        <v>0</v>
      </c>
      <c r="CJ717" s="26">
        <f t="shared" si="774"/>
        <v>0</v>
      </c>
      <c r="CK717" s="26">
        <f t="shared" si="774"/>
        <v>0</v>
      </c>
      <c r="CL717" s="26">
        <f t="shared" si="774"/>
        <v>0</v>
      </c>
      <c r="CM717" s="26">
        <f t="shared" si="774"/>
        <v>0</v>
      </c>
      <c r="CN717" s="26">
        <f t="shared" si="774"/>
        <v>0</v>
      </c>
      <c r="CO717" s="26">
        <f t="shared" si="774"/>
        <v>0</v>
      </c>
      <c r="CP717" s="26">
        <f t="shared" si="775"/>
        <v>0</v>
      </c>
      <c r="CQ717" s="26">
        <f t="shared" si="775"/>
        <v>0</v>
      </c>
      <c r="CR717" s="26">
        <f t="shared" si="775"/>
        <v>0</v>
      </c>
      <c r="CS717" s="26">
        <f t="shared" si="775"/>
        <v>0</v>
      </c>
      <c r="CT717" s="26">
        <f t="shared" si="775"/>
        <v>0</v>
      </c>
      <c r="CU717" s="26">
        <f t="shared" si="775"/>
        <v>0</v>
      </c>
      <c r="CV717" s="26">
        <f t="shared" si="775"/>
        <v>0</v>
      </c>
      <c r="CW717" s="26">
        <f t="shared" si="775"/>
        <v>0</v>
      </c>
      <c r="CX717" s="26">
        <f t="shared" si="775"/>
        <v>0</v>
      </c>
      <c r="CY717" s="26">
        <f t="shared" si="775"/>
        <v>0</v>
      </c>
      <c r="CZ717" s="26">
        <f t="shared" si="776"/>
        <v>0</v>
      </c>
      <c r="DA717" s="26">
        <f t="shared" si="776"/>
        <v>0</v>
      </c>
      <c r="DB717" s="26">
        <f t="shared" si="776"/>
        <v>0</v>
      </c>
      <c r="DC717" s="26">
        <f t="shared" si="776"/>
        <v>0</v>
      </c>
      <c r="DD717" s="26">
        <f t="shared" si="776"/>
        <v>0</v>
      </c>
      <c r="DE717" s="26">
        <f t="shared" si="776"/>
        <v>0</v>
      </c>
      <c r="DF717" s="26">
        <f t="shared" si="776"/>
        <v>0</v>
      </c>
      <c r="DG717" s="26">
        <f t="shared" si="776"/>
        <v>0</v>
      </c>
      <c r="DH717" s="26">
        <f t="shared" si="776"/>
        <v>0</v>
      </c>
      <c r="DI717" s="26">
        <f t="shared" si="776"/>
        <v>0</v>
      </c>
      <c r="DJ717" s="26">
        <f t="shared" si="777"/>
        <v>0</v>
      </c>
      <c r="DK717" s="26">
        <f t="shared" si="777"/>
        <v>0</v>
      </c>
      <c r="DL717" s="26">
        <f t="shared" si="777"/>
        <v>0</v>
      </c>
      <c r="DM717" s="26">
        <f t="shared" si="777"/>
        <v>0</v>
      </c>
      <c r="DN717" s="26">
        <f t="shared" si="777"/>
        <v>0</v>
      </c>
      <c r="DO717" s="26">
        <f t="shared" si="777"/>
        <v>0</v>
      </c>
      <c r="DP717" s="26"/>
      <c r="DQ717" s="26"/>
      <c r="DR717" s="26"/>
      <c r="DS717" s="1"/>
    </row>
    <row r="718" spans="45:123" x14ac:dyDescent="0.3">
      <c r="AS718" s="18">
        <v>59</v>
      </c>
      <c r="AT718" s="26" t="s">
        <v>123</v>
      </c>
      <c r="AU718" s="26" t="str">
        <f t="shared" si="731"/>
        <v>FAIL</v>
      </c>
      <c r="AV718" s="26">
        <v>3</v>
      </c>
      <c r="AW718" s="26">
        <v>1</v>
      </c>
      <c r="AX718" s="26">
        <v>3</v>
      </c>
      <c r="AY718" s="26">
        <v>1</v>
      </c>
      <c r="AZ718" s="26">
        <v>3</v>
      </c>
      <c r="BA718" s="26">
        <v>1</v>
      </c>
      <c r="BB718" s="26">
        <v>3</v>
      </c>
      <c r="BC718" s="26">
        <v>1</v>
      </c>
      <c r="BD718" s="26">
        <f t="shared" si="762"/>
        <v>420.5</v>
      </c>
      <c r="BE718" s="26"/>
      <c r="BF718" s="26">
        <f t="shared" si="763"/>
        <v>479.5</v>
      </c>
      <c r="BG718" s="26">
        <f t="shared" si="767"/>
        <v>29.5</v>
      </c>
      <c r="BI718" s="26">
        <f t="shared" si="764"/>
        <v>484.64859999999999</v>
      </c>
      <c r="BJ718" s="26">
        <f t="shared" si="765"/>
        <v>905.27359999999999</v>
      </c>
      <c r="BK718" s="26">
        <f t="shared" si="766"/>
        <v>1384.8986</v>
      </c>
      <c r="BL718" s="26">
        <f t="shared" si="744"/>
        <v>1805.3986</v>
      </c>
      <c r="BM718" s="26"/>
      <c r="BN718" s="26"/>
      <c r="BO718" s="26"/>
      <c r="BP718" s="26"/>
      <c r="BQ718" s="26"/>
      <c r="BR718" s="1" t="str">
        <f t="shared" si="750"/>
        <v>good</v>
      </c>
      <c r="BS718" s="26" t="str">
        <f t="shared" si="751"/>
        <v>Int</v>
      </c>
      <c r="BT718" s="26"/>
      <c r="BU718" s="26"/>
      <c r="BV718" s="26">
        <f t="shared" si="773"/>
        <v>0</v>
      </c>
      <c r="BW718" s="26">
        <f t="shared" si="773"/>
        <v>0</v>
      </c>
      <c r="BX718" s="26">
        <f t="shared" si="773"/>
        <v>0</v>
      </c>
      <c r="BY718" s="26">
        <f t="shared" si="773"/>
        <v>0</v>
      </c>
      <c r="BZ718" s="26">
        <f t="shared" si="773"/>
        <v>0</v>
      </c>
      <c r="CA718" s="26">
        <f t="shared" si="773"/>
        <v>0</v>
      </c>
      <c r="CB718" s="26">
        <f t="shared" si="773"/>
        <v>0</v>
      </c>
      <c r="CC718" s="26">
        <f t="shared" si="773"/>
        <v>0</v>
      </c>
      <c r="CD718" s="26">
        <f t="shared" si="773"/>
        <v>0</v>
      </c>
      <c r="CE718" s="26">
        <f t="shared" si="773"/>
        <v>0</v>
      </c>
      <c r="CF718" s="26">
        <f t="shared" si="774"/>
        <v>0</v>
      </c>
      <c r="CG718" s="26">
        <f t="shared" si="774"/>
        <v>0</v>
      </c>
      <c r="CH718" s="26">
        <f t="shared" si="774"/>
        <v>1</v>
      </c>
      <c r="CI718" s="26">
        <f t="shared" si="774"/>
        <v>0</v>
      </c>
      <c r="CJ718" s="26">
        <f t="shared" si="774"/>
        <v>0</v>
      </c>
      <c r="CK718" s="26">
        <f t="shared" si="774"/>
        <v>0</v>
      </c>
      <c r="CL718" s="26">
        <f t="shared" si="774"/>
        <v>0</v>
      </c>
      <c r="CM718" s="26">
        <f t="shared" si="774"/>
        <v>0</v>
      </c>
      <c r="CN718" s="26">
        <f t="shared" si="774"/>
        <v>0</v>
      </c>
      <c r="CO718" s="26">
        <f t="shared" si="774"/>
        <v>0</v>
      </c>
      <c r="CP718" s="26">
        <f t="shared" si="775"/>
        <v>0</v>
      </c>
      <c r="CQ718" s="26">
        <f t="shared" si="775"/>
        <v>0</v>
      </c>
      <c r="CR718" s="26">
        <f t="shared" si="775"/>
        <v>0</v>
      </c>
      <c r="CS718" s="26">
        <f t="shared" si="775"/>
        <v>0</v>
      </c>
      <c r="CT718" s="26">
        <f t="shared" si="775"/>
        <v>0</v>
      </c>
      <c r="CU718" s="26">
        <f t="shared" si="775"/>
        <v>0</v>
      </c>
      <c r="CV718" s="26">
        <f t="shared" si="775"/>
        <v>0</v>
      </c>
      <c r="CW718" s="26">
        <f t="shared" si="775"/>
        <v>0</v>
      </c>
      <c r="CX718" s="26">
        <f t="shared" si="775"/>
        <v>0</v>
      </c>
      <c r="CY718" s="26">
        <f t="shared" si="775"/>
        <v>0</v>
      </c>
      <c r="CZ718" s="26">
        <f t="shared" si="776"/>
        <v>0</v>
      </c>
      <c r="DA718" s="26">
        <f t="shared" si="776"/>
        <v>0</v>
      </c>
      <c r="DB718" s="26">
        <f t="shared" si="776"/>
        <v>0</v>
      </c>
      <c r="DC718" s="26">
        <f t="shared" si="776"/>
        <v>0</v>
      </c>
      <c r="DD718" s="26">
        <f t="shared" si="776"/>
        <v>0</v>
      </c>
      <c r="DE718" s="26">
        <f t="shared" si="776"/>
        <v>0</v>
      </c>
      <c r="DF718" s="26">
        <f t="shared" si="776"/>
        <v>0</v>
      </c>
      <c r="DG718" s="26">
        <f t="shared" si="776"/>
        <v>0</v>
      </c>
      <c r="DH718" s="26">
        <f t="shared" si="776"/>
        <v>0</v>
      </c>
      <c r="DI718" s="26">
        <f t="shared" si="776"/>
        <v>0</v>
      </c>
      <c r="DJ718" s="26">
        <f t="shared" si="777"/>
        <v>0</v>
      </c>
      <c r="DK718" s="26">
        <f t="shared" si="777"/>
        <v>0</v>
      </c>
      <c r="DL718" s="26">
        <f t="shared" si="777"/>
        <v>0</v>
      </c>
      <c r="DM718" s="26">
        <f t="shared" si="777"/>
        <v>0</v>
      </c>
      <c r="DN718" s="26">
        <f t="shared" si="777"/>
        <v>0</v>
      </c>
      <c r="DO718" s="26">
        <f t="shared" si="777"/>
        <v>0</v>
      </c>
      <c r="DP718" s="26"/>
      <c r="DQ718" s="26"/>
      <c r="DR718" s="26"/>
      <c r="DS718" s="1"/>
    </row>
    <row r="719" spans="45:123" x14ac:dyDescent="0.3">
      <c r="AS719" s="18">
        <v>60</v>
      </c>
      <c r="AT719" s="26" t="s">
        <v>123</v>
      </c>
      <c r="AU719" s="26" t="str">
        <f t="shared" si="731"/>
        <v>FAIL</v>
      </c>
      <c r="AV719" s="26">
        <v>3</v>
      </c>
      <c r="AW719" s="26">
        <v>1</v>
      </c>
      <c r="AX719" s="26">
        <v>3</v>
      </c>
      <c r="AY719" s="26">
        <v>1</v>
      </c>
      <c r="AZ719" s="26">
        <v>3</v>
      </c>
      <c r="BA719" s="26">
        <v>1</v>
      </c>
      <c r="BB719" s="26">
        <v>3</v>
      </c>
      <c r="BC719" s="26">
        <v>1</v>
      </c>
      <c r="BD719" s="26">
        <f t="shared" si="762"/>
        <v>420</v>
      </c>
      <c r="BE719" s="26"/>
      <c r="BF719" s="26">
        <f t="shared" si="763"/>
        <v>480</v>
      </c>
      <c r="BG719" s="26">
        <f t="shared" si="767"/>
        <v>30</v>
      </c>
      <c r="BI719" s="26">
        <f t="shared" si="764"/>
        <v>485.14859999999999</v>
      </c>
      <c r="BJ719" s="26">
        <f t="shared" si="765"/>
        <v>905.27359999999999</v>
      </c>
      <c r="BK719" s="26">
        <f t="shared" si="766"/>
        <v>1385.3986</v>
      </c>
      <c r="BL719" s="26">
        <f t="shared" si="744"/>
        <v>1805.3986</v>
      </c>
      <c r="BM719" s="26"/>
      <c r="BN719" s="26"/>
      <c r="BO719" s="26"/>
      <c r="BP719" s="26"/>
      <c r="BQ719" s="26"/>
      <c r="BR719" s="1" t="str">
        <f t="shared" si="750"/>
        <v>good</v>
      </c>
      <c r="BS719" s="26" t="str">
        <f t="shared" si="751"/>
        <v>Int</v>
      </c>
      <c r="BT719" s="26"/>
      <c r="BU719" s="26"/>
      <c r="BV719" s="26">
        <f t="shared" si="773"/>
        <v>0</v>
      </c>
      <c r="BW719" s="26">
        <f t="shared" si="773"/>
        <v>0</v>
      </c>
      <c r="BX719" s="26">
        <f t="shared" si="773"/>
        <v>0</v>
      </c>
      <c r="BY719" s="26">
        <f t="shared" si="773"/>
        <v>0</v>
      </c>
      <c r="BZ719" s="26">
        <f t="shared" si="773"/>
        <v>0</v>
      </c>
      <c r="CA719" s="26">
        <f t="shared" si="773"/>
        <v>0</v>
      </c>
      <c r="CB719" s="26">
        <f t="shared" si="773"/>
        <v>0</v>
      </c>
      <c r="CC719" s="26">
        <f t="shared" si="773"/>
        <v>0</v>
      </c>
      <c r="CD719" s="26">
        <f t="shared" si="773"/>
        <v>0</v>
      </c>
      <c r="CE719" s="26">
        <f t="shared" si="773"/>
        <v>0</v>
      </c>
      <c r="CF719" s="26">
        <f t="shared" si="774"/>
        <v>0</v>
      </c>
      <c r="CG719" s="26">
        <f t="shared" si="774"/>
        <v>0</v>
      </c>
      <c r="CH719" s="26">
        <f t="shared" si="774"/>
        <v>1</v>
      </c>
      <c r="CI719" s="26">
        <f t="shared" si="774"/>
        <v>0</v>
      </c>
      <c r="CJ719" s="26">
        <f t="shared" si="774"/>
        <v>0</v>
      </c>
      <c r="CK719" s="26">
        <f t="shared" si="774"/>
        <v>0</v>
      </c>
      <c r="CL719" s="26">
        <f t="shared" si="774"/>
        <v>0</v>
      </c>
      <c r="CM719" s="26">
        <f t="shared" si="774"/>
        <v>0</v>
      </c>
      <c r="CN719" s="26">
        <f t="shared" si="774"/>
        <v>0</v>
      </c>
      <c r="CO719" s="26">
        <f t="shared" si="774"/>
        <v>0</v>
      </c>
      <c r="CP719" s="26">
        <f t="shared" si="775"/>
        <v>0</v>
      </c>
      <c r="CQ719" s="26">
        <f t="shared" si="775"/>
        <v>0</v>
      </c>
      <c r="CR719" s="26">
        <f t="shared" si="775"/>
        <v>0</v>
      </c>
      <c r="CS719" s="26">
        <f t="shared" si="775"/>
        <v>0</v>
      </c>
      <c r="CT719" s="26">
        <f t="shared" si="775"/>
        <v>0</v>
      </c>
      <c r="CU719" s="26">
        <f t="shared" si="775"/>
        <v>0</v>
      </c>
      <c r="CV719" s="26">
        <f t="shared" si="775"/>
        <v>0</v>
      </c>
      <c r="CW719" s="26">
        <f t="shared" si="775"/>
        <v>0</v>
      </c>
      <c r="CX719" s="26">
        <f t="shared" si="775"/>
        <v>0</v>
      </c>
      <c r="CY719" s="26">
        <f t="shared" si="775"/>
        <v>0</v>
      </c>
      <c r="CZ719" s="26">
        <f t="shared" si="776"/>
        <v>0</v>
      </c>
      <c r="DA719" s="26">
        <f t="shared" si="776"/>
        <v>0</v>
      </c>
      <c r="DB719" s="26">
        <f t="shared" si="776"/>
        <v>0</v>
      </c>
      <c r="DC719" s="26">
        <f t="shared" si="776"/>
        <v>0</v>
      </c>
      <c r="DD719" s="26">
        <f t="shared" si="776"/>
        <v>0</v>
      </c>
      <c r="DE719" s="26">
        <f t="shared" si="776"/>
        <v>0</v>
      </c>
      <c r="DF719" s="26">
        <f t="shared" si="776"/>
        <v>0</v>
      </c>
      <c r="DG719" s="26">
        <f t="shared" si="776"/>
        <v>0</v>
      </c>
      <c r="DH719" s="26">
        <f t="shared" si="776"/>
        <v>0</v>
      </c>
      <c r="DI719" s="26">
        <f t="shared" si="776"/>
        <v>0</v>
      </c>
      <c r="DJ719" s="26">
        <f t="shared" si="777"/>
        <v>0</v>
      </c>
      <c r="DK719" s="26">
        <f t="shared" si="777"/>
        <v>0</v>
      </c>
      <c r="DL719" s="26">
        <f t="shared" si="777"/>
        <v>0</v>
      </c>
      <c r="DM719" s="26">
        <f t="shared" si="777"/>
        <v>0</v>
      </c>
      <c r="DN719" s="26">
        <f t="shared" si="777"/>
        <v>0</v>
      </c>
      <c r="DO719" s="26">
        <f t="shared" si="777"/>
        <v>0</v>
      </c>
      <c r="DP719" s="26"/>
      <c r="DQ719" s="26"/>
      <c r="DR719" s="26"/>
      <c r="DS719" s="1"/>
    </row>
    <row r="720" spans="45:123" x14ac:dyDescent="0.3">
      <c r="AS720" s="18"/>
      <c r="AT720" s="26"/>
      <c r="AU720" s="26"/>
      <c r="AV720" s="26"/>
      <c r="AW720" s="26"/>
      <c r="AX720" s="26"/>
      <c r="AY720" s="26"/>
      <c r="AZ720" s="26"/>
      <c r="BA720" s="26"/>
      <c r="BB720" s="26"/>
      <c r="BC720" s="26"/>
      <c r="BD720" s="26"/>
      <c r="BE720" s="26"/>
      <c r="BF720" s="26"/>
      <c r="BG720" s="26"/>
      <c r="BI720" s="26"/>
      <c r="BJ720" s="26"/>
      <c r="BK720" s="26"/>
      <c r="BL720" s="26"/>
      <c r="BM720" s="26"/>
      <c r="BN720" s="26"/>
      <c r="BO720" s="26"/>
      <c r="BP720" s="26"/>
      <c r="BQ720" s="26"/>
      <c r="BS720" s="26"/>
      <c r="BT720" s="26"/>
      <c r="BU720" s="26"/>
      <c r="BV720" s="26">
        <f t="shared" ref="BV720:CE729" si="778">IF(BV$3=0,0,IF(AND(ABS($BI720-BV$3)&gt;TubeVertTotTol,ABS($BJ720-BV$3)&gt;TubeVertTotTol,ABS($BK720-BV$3)&gt;TubeVertTotTol),0,1))</f>
        <v>0</v>
      </c>
      <c r="BW720" s="26">
        <f t="shared" si="778"/>
        <v>0</v>
      </c>
      <c r="BX720" s="26">
        <f t="shared" si="778"/>
        <v>0</v>
      </c>
      <c r="BY720" s="26">
        <f t="shared" si="778"/>
        <v>0</v>
      </c>
      <c r="BZ720" s="26">
        <f t="shared" si="778"/>
        <v>0</v>
      </c>
      <c r="CA720" s="26">
        <f t="shared" si="778"/>
        <v>0</v>
      </c>
      <c r="CB720" s="26">
        <f t="shared" si="778"/>
        <v>0</v>
      </c>
      <c r="CC720" s="26">
        <f t="shared" si="778"/>
        <v>0</v>
      </c>
      <c r="CD720" s="26">
        <f t="shared" si="778"/>
        <v>0</v>
      </c>
      <c r="CE720" s="26">
        <f t="shared" si="778"/>
        <v>0</v>
      </c>
      <c r="CF720" s="26">
        <f t="shared" ref="CF720:CO729" si="779">IF(CF$3=0,0,IF(AND(ABS($BI720-CF$3)&gt;TubeVertTotTol,ABS($BJ720-CF$3)&gt;TubeVertTotTol,ABS($BK720-CF$3)&gt;TubeVertTotTol),0,1))</f>
        <v>0</v>
      </c>
      <c r="CG720" s="26">
        <f t="shared" si="779"/>
        <v>0</v>
      </c>
      <c r="CH720" s="26">
        <f t="shared" si="779"/>
        <v>0</v>
      </c>
      <c r="CI720" s="26">
        <f t="shared" si="779"/>
        <v>0</v>
      </c>
      <c r="CJ720" s="26">
        <f t="shared" si="779"/>
        <v>0</v>
      </c>
      <c r="CK720" s="26">
        <f t="shared" si="779"/>
        <v>0</v>
      </c>
      <c r="CL720" s="26">
        <f t="shared" si="779"/>
        <v>0</v>
      </c>
      <c r="CM720" s="26">
        <f t="shared" si="779"/>
        <v>0</v>
      </c>
      <c r="CN720" s="26">
        <f t="shared" si="779"/>
        <v>0</v>
      </c>
      <c r="CO720" s="26">
        <f t="shared" si="779"/>
        <v>0</v>
      </c>
      <c r="CP720" s="26">
        <f t="shared" ref="CP720:CY729" si="780">IF(CP$3=0,0,IF(AND(ABS($BI720-CP$3)&gt;TubeVertTotTol,ABS($BJ720-CP$3)&gt;TubeVertTotTol,ABS($BK720-CP$3)&gt;TubeVertTotTol),0,1))</f>
        <v>0</v>
      </c>
      <c r="CQ720" s="26">
        <f t="shared" si="780"/>
        <v>0</v>
      </c>
      <c r="CR720" s="26">
        <f t="shared" si="780"/>
        <v>0</v>
      </c>
      <c r="CS720" s="26">
        <f t="shared" si="780"/>
        <v>0</v>
      </c>
      <c r="CT720" s="26">
        <f t="shared" si="780"/>
        <v>0</v>
      </c>
      <c r="CU720" s="26">
        <f t="shared" si="780"/>
        <v>0</v>
      </c>
      <c r="CV720" s="26">
        <f t="shared" si="780"/>
        <v>0</v>
      </c>
      <c r="CW720" s="26">
        <f t="shared" si="780"/>
        <v>0</v>
      </c>
      <c r="CX720" s="26">
        <f t="shared" si="780"/>
        <v>0</v>
      </c>
      <c r="CY720" s="26">
        <f t="shared" si="780"/>
        <v>0</v>
      </c>
      <c r="CZ720" s="26">
        <f t="shared" ref="CZ720:DI729" si="781">IF(CZ$3=0,0,IF(AND(ABS($BI720-CZ$3)&gt;TubeVertTotTol,ABS($BJ720-CZ$3)&gt;TubeVertTotTol,ABS($BK720-CZ$3)&gt;TubeVertTotTol),0,1))</f>
        <v>0</v>
      </c>
      <c r="DA720" s="26">
        <f t="shared" si="781"/>
        <v>0</v>
      </c>
      <c r="DB720" s="26">
        <f t="shared" si="781"/>
        <v>0</v>
      </c>
      <c r="DC720" s="26">
        <f t="shared" si="781"/>
        <v>0</v>
      </c>
      <c r="DD720" s="26">
        <f t="shared" si="781"/>
        <v>0</v>
      </c>
      <c r="DE720" s="26">
        <f t="shared" si="781"/>
        <v>0</v>
      </c>
      <c r="DF720" s="26">
        <f t="shared" si="781"/>
        <v>0</v>
      </c>
      <c r="DG720" s="26">
        <f t="shared" si="781"/>
        <v>0</v>
      </c>
      <c r="DH720" s="26">
        <f t="shared" si="781"/>
        <v>0</v>
      </c>
      <c r="DI720" s="26">
        <f t="shared" si="781"/>
        <v>0</v>
      </c>
      <c r="DJ720" s="26">
        <f t="shared" ref="DJ720:DO729" si="782">IF(DJ$3=0,0,IF(AND(ABS($BI720-DJ$3)&gt;TubeVertTotTol,ABS($BJ720-DJ$3)&gt;TubeVertTotTol,ABS($BK720-DJ$3)&gt;TubeVertTotTol),0,1))</f>
        <v>0</v>
      </c>
      <c r="DK720" s="26">
        <f t="shared" si="782"/>
        <v>0</v>
      </c>
      <c r="DL720" s="26">
        <f t="shared" si="782"/>
        <v>0</v>
      </c>
      <c r="DM720" s="26">
        <f t="shared" si="782"/>
        <v>0</v>
      </c>
      <c r="DN720" s="26">
        <f t="shared" si="782"/>
        <v>0</v>
      </c>
      <c r="DO720" s="26">
        <f t="shared" si="782"/>
        <v>0</v>
      </c>
      <c r="DP720" s="26"/>
      <c r="DQ720" s="26"/>
      <c r="DR720" s="26"/>
      <c r="DS720" s="1"/>
    </row>
    <row r="721" spans="45:123" x14ac:dyDescent="0.3">
      <c r="AS721" s="18"/>
      <c r="AT721" s="26"/>
      <c r="AU721" s="220" t="s">
        <v>119</v>
      </c>
      <c r="AV721" s="220"/>
      <c r="AW721" s="220"/>
      <c r="AX721" s="220"/>
      <c r="AY721" s="220"/>
      <c r="AZ721" s="220"/>
      <c r="BA721" s="220"/>
      <c r="BB721" s="220"/>
      <c r="BC721" s="220"/>
      <c r="BD721" s="220"/>
      <c r="BE721" s="220"/>
      <c r="BF721" s="220"/>
      <c r="BG721" s="220"/>
      <c r="BI721" s="26"/>
      <c r="BJ721" s="26"/>
      <c r="BK721" s="26"/>
      <c r="BL721" s="26"/>
      <c r="BM721" s="204"/>
      <c r="BN721" s="204"/>
      <c r="BO721" s="204"/>
      <c r="BP721" s="204"/>
      <c r="BQ721" s="204"/>
      <c r="BS721" s="26"/>
      <c r="BT721" s="26"/>
      <c r="BU721" s="26"/>
      <c r="BV721" s="26">
        <f t="shared" si="778"/>
        <v>0</v>
      </c>
      <c r="BW721" s="26">
        <f t="shared" si="778"/>
        <v>0</v>
      </c>
      <c r="BX721" s="26">
        <f t="shared" si="778"/>
        <v>0</v>
      </c>
      <c r="BY721" s="26">
        <f t="shared" si="778"/>
        <v>0</v>
      </c>
      <c r="BZ721" s="26">
        <f t="shared" si="778"/>
        <v>0</v>
      </c>
      <c r="CA721" s="26">
        <f t="shared" si="778"/>
        <v>0</v>
      </c>
      <c r="CB721" s="26">
        <f t="shared" si="778"/>
        <v>0</v>
      </c>
      <c r="CC721" s="26">
        <f t="shared" si="778"/>
        <v>0</v>
      </c>
      <c r="CD721" s="26">
        <f t="shared" si="778"/>
        <v>0</v>
      </c>
      <c r="CE721" s="26">
        <f t="shared" si="778"/>
        <v>0</v>
      </c>
      <c r="CF721" s="26">
        <f t="shared" si="779"/>
        <v>0</v>
      </c>
      <c r="CG721" s="26">
        <f t="shared" si="779"/>
        <v>0</v>
      </c>
      <c r="CH721" s="26">
        <f t="shared" si="779"/>
        <v>0</v>
      </c>
      <c r="CI721" s="26">
        <f t="shared" si="779"/>
        <v>0</v>
      </c>
      <c r="CJ721" s="26">
        <f t="shared" si="779"/>
        <v>0</v>
      </c>
      <c r="CK721" s="26">
        <f t="shared" si="779"/>
        <v>0</v>
      </c>
      <c r="CL721" s="26">
        <f t="shared" si="779"/>
        <v>0</v>
      </c>
      <c r="CM721" s="26">
        <f t="shared" si="779"/>
        <v>0</v>
      </c>
      <c r="CN721" s="26">
        <f t="shared" si="779"/>
        <v>0</v>
      </c>
      <c r="CO721" s="26">
        <f t="shared" si="779"/>
        <v>0</v>
      </c>
      <c r="CP721" s="26">
        <f t="shared" si="780"/>
        <v>0</v>
      </c>
      <c r="CQ721" s="26">
        <f t="shared" si="780"/>
        <v>0</v>
      </c>
      <c r="CR721" s="26">
        <f t="shared" si="780"/>
        <v>0</v>
      </c>
      <c r="CS721" s="26">
        <f t="shared" si="780"/>
        <v>0</v>
      </c>
      <c r="CT721" s="26">
        <f t="shared" si="780"/>
        <v>0</v>
      </c>
      <c r="CU721" s="26">
        <f t="shared" si="780"/>
        <v>0</v>
      </c>
      <c r="CV721" s="26">
        <f t="shared" si="780"/>
        <v>0</v>
      </c>
      <c r="CW721" s="26">
        <f t="shared" si="780"/>
        <v>0</v>
      </c>
      <c r="CX721" s="26">
        <f t="shared" si="780"/>
        <v>0</v>
      </c>
      <c r="CY721" s="26">
        <f t="shared" si="780"/>
        <v>0</v>
      </c>
      <c r="CZ721" s="26">
        <f t="shared" si="781"/>
        <v>0</v>
      </c>
      <c r="DA721" s="26">
        <f t="shared" si="781"/>
        <v>0</v>
      </c>
      <c r="DB721" s="26">
        <f t="shared" si="781"/>
        <v>0</v>
      </c>
      <c r="DC721" s="26">
        <f t="shared" si="781"/>
        <v>0</v>
      </c>
      <c r="DD721" s="26">
        <f t="shared" si="781"/>
        <v>0</v>
      </c>
      <c r="DE721" s="26">
        <f t="shared" si="781"/>
        <v>0</v>
      </c>
      <c r="DF721" s="26">
        <f t="shared" si="781"/>
        <v>0</v>
      </c>
      <c r="DG721" s="26">
        <f t="shared" si="781"/>
        <v>0</v>
      </c>
      <c r="DH721" s="26">
        <f t="shared" si="781"/>
        <v>0</v>
      </c>
      <c r="DI721" s="26">
        <f t="shared" si="781"/>
        <v>0</v>
      </c>
      <c r="DJ721" s="26">
        <f t="shared" si="782"/>
        <v>0</v>
      </c>
      <c r="DK721" s="26">
        <f t="shared" si="782"/>
        <v>0</v>
      </c>
      <c r="DL721" s="26">
        <f t="shared" si="782"/>
        <v>0</v>
      </c>
      <c r="DM721" s="26">
        <f t="shared" si="782"/>
        <v>0</v>
      </c>
      <c r="DN721" s="26">
        <f t="shared" si="782"/>
        <v>0</v>
      </c>
      <c r="DO721" s="26">
        <f t="shared" si="782"/>
        <v>0</v>
      </c>
      <c r="DP721" s="26"/>
      <c r="DQ721" s="26"/>
      <c r="DR721" s="26"/>
      <c r="DS721" s="1"/>
    </row>
    <row r="722" spans="45:123" x14ac:dyDescent="0.3">
      <c r="AS722" s="18"/>
      <c r="AT722" s="26"/>
      <c r="AU722" s="26" t="str">
        <f t="shared" ref="AU722:BF722" si="783">AU659</f>
        <v>Status</v>
      </c>
      <c r="AV722" s="26"/>
      <c r="AW722" s="26"/>
      <c r="AX722" s="26"/>
      <c r="AY722" s="26"/>
      <c r="AZ722" s="220">
        <f>AZ659</f>
        <v>0</v>
      </c>
      <c r="BA722" s="220"/>
      <c r="BB722" s="220"/>
      <c r="BC722" s="220"/>
      <c r="BD722" s="26">
        <f t="shared" si="783"/>
        <v>1</v>
      </c>
      <c r="BE722" s="26">
        <f t="shared" si="783"/>
        <v>2</v>
      </c>
      <c r="BF722" s="26">
        <f t="shared" si="783"/>
        <v>3</v>
      </c>
      <c r="BG722" s="26" t="s">
        <v>242</v>
      </c>
      <c r="BI722" s="26"/>
      <c r="BJ722" s="26"/>
      <c r="BK722" s="26"/>
      <c r="BL722" s="26"/>
      <c r="BM722" s="26"/>
      <c r="BN722" s="26"/>
      <c r="BO722" s="26"/>
      <c r="BP722" s="26"/>
      <c r="BQ722" s="26"/>
      <c r="BS722" s="26"/>
      <c r="BT722" s="26"/>
      <c r="BU722" s="26"/>
      <c r="BV722" s="26">
        <f t="shared" si="778"/>
        <v>0</v>
      </c>
      <c r="BW722" s="26">
        <f t="shared" si="778"/>
        <v>0</v>
      </c>
      <c r="BX722" s="26">
        <f t="shared" si="778"/>
        <v>0</v>
      </c>
      <c r="BY722" s="26">
        <f t="shared" si="778"/>
        <v>0</v>
      </c>
      <c r="BZ722" s="26">
        <f t="shared" si="778"/>
        <v>0</v>
      </c>
      <c r="CA722" s="26">
        <f t="shared" si="778"/>
        <v>0</v>
      </c>
      <c r="CB722" s="26">
        <f t="shared" si="778"/>
        <v>0</v>
      </c>
      <c r="CC722" s="26">
        <f t="shared" si="778"/>
        <v>0</v>
      </c>
      <c r="CD722" s="26">
        <f t="shared" si="778"/>
        <v>0</v>
      </c>
      <c r="CE722" s="26">
        <f t="shared" si="778"/>
        <v>0</v>
      </c>
      <c r="CF722" s="26">
        <f t="shared" si="779"/>
        <v>0</v>
      </c>
      <c r="CG722" s="26">
        <f t="shared" si="779"/>
        <v>0</v>
      </c>
      <c r="CH722" s="26">
        <f t="shared" si="779"/>
        <v>0</v>
      </c>
      <c r="CI722" s="26">
        <f t="shared" si="779"/>
        <v>0</v>
      </c>
      <c r="CJ722" s="26">
        <f t="shared" si="779"/>
        <v>0</v>
      </c>
      <c r="CK722" s="26">
        <f t="shared" si="779"/>
        <v>0</v>
      </c>
      <c r="CL722" s="26">
        <f t="shared" si="779"/>
        <v>0</v>
      </c>
      <c r="CM722" s="26">
        <f t="shared" si="779"/>
        <v>0</v>
      </c>
      <c r="CN722" s="26">
        <f t="shared" si="779"/>
        <v>0</v>
      </c>
      <c r="CO722" s="26">
        <f t="shared" si="779"/>
        <v>0</v>
      </c>
      <c r="CP722" s="26">
        <f t="shared" si="780"/>
        <v>0</v>
      </c>
      <c r="CQ722" s="26">
        <f t="shared" si="780"/>
        <v>0</v>
      </c>
      <c r="CR722" s="26">
        <f t="shared" si="780"/>
        <v>0</v>
      </c>
      <c r="CS722" s="26">
        <f t="shared" si="780"/>
        <v>0</v>
      </c>
      <c r="CT722" s="26">
        <f t="shared" si="780"/>
        <v>0</v>
      </c>
      <c r="CU722" s="26">
        <f t="shared" si="780"/>
        <v>0</v>
      </c>
      <c r="CV722" s="26">
        <f t="shared" si="780"/>
        <v>0</v>
      </c>
      <c r="CW722" s="26">
        <f t="shared" si="780"/>
        <v>0</v>
      </c>
      <c r="CX722" s="26">
        <f t="shared" si="780"/>
        <v>0</v>
      </c>
      <c r="CY722" s="26">
        <f t="shared" si="780"/>
        <v>0</v>
      </c>
      <c r="CZ722" s="26">
        <f t="shared" si="781"/>
        <v>0</v>
      </c>
      <c r="DA722" s="26">
        <f t="shared" si="781"/>
        <v>0</v>
      </c>
      <c r="DB722" s="26">
        <f t="shared" si="781"/>
        <v>0</v>
      </c>
      <c r="DC722" s="26">
        <f t="shared" si="781"/>
        <v>0</v>
      </c>
      <c r="DD722" s="26">
        <f t="shared" si="781"/>
        <v>0</v>
      </c>
      <c r="DE722" s="26">
        <f t="shared" si="781"/>
        <v>0</v>
      </c>
      <c r="DF722" s="26">
        <f t="shared" si="781"/>
        <v>0</v>
      </c>
      <c r="DG722" s="26">
        <f t="shared" si="781"/>
        <v>0</v>
      </c>
      <c r="DH722" s="26">
        <f t="shared" si="781"/>
        <v>0</v>
      </c>
      <c r="DI722" s="26">
        <f t="shared" si="781"/>
        <v>0</v>
      </c>
      <c r="DJ722" s="26">
        <f t="shared" si="782"/>
        <v>0</v>
      </c>
      <c r="DK722" s="26">
        <f t="shared" si="782"/>
        <v>0</v>
      </c>
      <c r="DL722" s="26">
        <f t="shared" si="782"/>
        <v>0</v>
      </c>
      <c r="DM722" s="26">
        <f t="shared" si="782"/>
        <v>0</v>
      </c>
      <c r="DN722" s="26">
        <f t="shared" si="782"/>
        <v>0</v>
      </c>
      <c r="DO722" s="26">
        <f t="shared" si="782"/>
        <v>0</v>
      </c>
      <c r="DP722" s="26"/>
      <c r="DQ722" s="26"/>
      <c r="DR722" s="26"/>
      <c r="DS722" s="1"/>
    </row>
    <row r="723" spans="45:123" x14ac:dyDescent="0.3">
      <c r="AS723" s="18">
        <v>1</v>
      </c>
      <c r="AT723" s="26" t="s">
        <v>123</v>
      </c>
      <c r="AU723" s="26" t="str">
        <f t="shared" ref="AU723:AU782" si="784">IF(OR(COUNTIF(BV723:DO723,1)&gt;0,BF723=0,BD723=0,BR723="bad"),"FAIL","PASS")</f>
        <v>FAIL</v>
      </c>
      <c r="AV723" s="26">
        <v>1</v>
      </c>
      <c r="AW723" s="26">
        <v>3</v>
      </c>
      <c r="AX723" s="26">
        <v>1</v>
      </c>
      <c r="AY723" s="26">
        <v>3</v>
      </c>
      <c r="AZ723" s="26">
        <v>1</v>
      </c>
      <c r="BA723" s="26">
        <v>3</v>
      </c>
      <c r="BB723" s="26">
        <v>1</v>
      </c>
      <c r="BC723" s="26">
        <v>3</v>
      </c>
      <c r="BD723" s="26">
        <f t="shared" ref="BD723:BG742" si="785">BD660</f>
        <v>449.5</v>
      </c>
      <c r="BE723" s="26"/>
      <c r="BF723" s="26">
        <f t="shared" si="785"/>
        <v>450.5</v>
      </c>
      <c r="BG723" s="26">
        <f t="shared" si="785"/>
        <v>0.5</v>
      </c>
      <c r="BI723" s="26">
        <f t="shared" ref="BI723:BI754" si="786">IF(AND($D$3=2,AV723=1),BH723+$BD723+TubeStart,IF(AND($D$3=2,AV723=2),BH723+$BE723+TubeStart,IF(AND($D$3=2,AV723=3),BH723+$BF723+TubeStart,IF(AND($D$3=1,AV723=1),BF723/2,IF(AND($D$3=1,AV723=2),BE723/2,IF(AND($D$3=1,AV723=3),BF723/2))))))+TubeGap/2</f>
        <v>454.64859999999999</v>
      </c>
      <c r="BJ723" s="26">
        <f t="shared" ref="BJ723:BJ754" si="787">IF($J$43&lt;$BJ$658,0,IF(AW723=1,BI723+$BD723+TubeGap/2,IF(AW723=2,BI723+$BE723+TubeGap/2,IF(AW723=3,BI723+$BF723+TubeGap/2))))</f>
        <v>905.27359999999999</v>
      </c>
      <c r="BK723" s="26">
        <f t="shared" ref="BK723:BK754" si="788">IF($J$43&lt;$BK$658,0,IF(AX723=1,BJ723+$BD723+TubeGap/2,IF(AX723=2,BJ723+$BE723+TubeGap/2,IF(AX723=3,BJ723+$BF723+TubeGap/2))))</f>
        <v>1354.8986</v>
      </c>
      <c r="BL723" s="26">
        <f t="shared" si="744"/>
        <v>1805.3986</v>
      </c>
      <c r="BM723" s="26"/>
      <c r="BN723" s="26"/>
      <c r="BO723" s="26"/>
      <c r="BP723" s="26"/>
      <c r="BQ723" s="26"/>
      <c r="BR723" s="1" t="str">
        <f t="shared" si="750"/>
        <v>good</v>
      </c>
      <c r="BS723" s="26" t="str">
        <f t="shared" si="751"/>
        <v>Int</v>
      </c>
      <c r="BT723" s="26"/>
      <c r="BU723" s="26"/>
      <c r="BV723" s="26">
        <f t="shared" si="778"/>
        <v>0</v>
      </c>
      <c r="BW723" s="26">
        <f t="shared" si="778"/>
        <v>0</v>
      </c>
      <c r="BX723" s="26">
        <f t="shared" si="778"/>
        <v>0</v>
      </c>
      <c r="BY723" s="26">
        <f t="shared" si="778"/>
        <v>0</v>
      </c>
      <c r="BZ723" s="26">
        <f t="shared" si="778"/>
        <v>0</v>
      </c>
      <c r="CA723" s="26">
        <f t="shared" si="778"/>
        <v>0</v>
      </c>
      <c r="CB723" s="26">
        <f t="shared" si="778"/>
        <v>0</v>
      </c>
      <c r="CC723" s="26">
        <f t="shared" si="778"/>
        <v>0</v>
      </c>
      <c r="CD723" s="26">
        <f t="shared" si="778"/>
        <v>0</v>
      </c>
      <c r="CE723" s="26">
        <f t="shared" si="778"/>
        <v>0</v>
      </c>
      <c r="CF723" s="26">
        <f t="shared" si="779"/>
        <v>0</v>
      </c>
      <c r="CG723" s="26">
        <f t="shared" si="779"/>
        <v>1</v>
      </c>
      <c r="CH723" s="26">
        <f t="shared" si="779"/>
        <v>0</v>
      </c>
      <c r="CI723" s="26">
        <f t="shared" si="779"/>
        <v>0</v>
      </c>
      <c r="CJ723" s="26">
        <f t="shared" si="779"/>
        <v>0</v>
      </c>
      <c r="CK723" s="26">
        <f t="shared" si="779"/>
        <v>0</v>
      </c>
      <c r="CL723" s="26">
        <f t="shared" si="779"/>
        <v>0</v>
      </c>
      <c r="CM723" s="26">
        <f t="shared" si="779"/>
        <v>0</v>
      </c>
      <c r="CN723" s="26">
        <f t="shared" si="779"/>
        <v>0</v>
      </c>
      <c r="CO723" s="26">
        <f t="shared" si="779"/>
        <v>0</v>
      </c>
      <c r="CP723" s="26">
        <f t="shared" si="780"/>
        <v>0</v>
      </c>
      <c r="CQ723" s="26">
        <f t="shared" si="780"/>
        <v>0</v>
      </c>
      <c r="CR723" s="26">
        <f t="shared" si="780"/>
        <v>0</v>
      </c>
      <c r="CS723" s="26">
        <f t="shared" si="780"/>
        <v>0</v>
      </c>
      <c r="CT723" s="26">
        <f t="shared" si="780"/>
        <v>0</v>
      </c>
      <c r="CU723" s="26">
        <f t="shared" si="780"/>
        <v>0</v>
      </c>
      <c r="CV723" s="26">
        <f t="shared" si="780"/>
        <v>0</v>
      </c>
      <c r="CW723" s="26">
        <f t="shared" si="780"/>
        <v>0</v>
      </c>
      <c r="CX723" s="26">
        <f t="shared" si="780"/>
        <v>0</v>
      </c>
      <c r="CY723" s="26">
        <f t="shared" si="780"/>
        <v>0</v>
      </c>
      <c r="CZ723" s="26">
        <f t="shared" si="781"/>
        <v>0</v>
      </c>
      <c r="DA723" s="26">
        <f t="shared" si="781"/>
        <v>0</v>
      </c>
      <c r="DB723" s="26">
        <f t="shared" si="781"/>
        <v>0</v>
      </c>
      <c r="DC723" s="26">
        <f t="shared" si="781"/>
        <v>0</v>
      </c>
      <c r="DD723" s="26">
        <f t="shared" si="781"/>
        <v>1</v>
      </c>
      <c r="DE723" s="26">
        <f t="shared" si="781"/>
        <v>0</v>
      </c>
      <c r="DF723" s="26">
        <f t="shared" si="781"/>
        <v>0</v>
      </c>
      <c r="DG723" s="26">
        <f t="shared" si="781"/>
        <v>0</v>
      </c>
      <c r="DH723" s="26">
        <f t="shared" si="781"/>
        <v>0</v>
      </c>
      <c r="DI723" s="26">
        <f t="shared" si="781"/>
        <v>0</v>
      </c>
      <c r="DJ723" s="26">
        <f t="shared" si="782"/>
        <v>0</v>
      </c>
      <c r="DK723" s="26">
        <f t="shared" si="782"/>
        <v>0</v>
      </c>
      <c r="DL723" s="26">
        <f t="shared" si="782"/>
        <v>0</v>
      </c>
      <c r="DM723" s="26">
        <f t="shared" si="782"/>
        <v>0</v>
      </c>
      <c r="DN723" s="26">
        <f t="shared" si="782"/>
        <v>0</v>
      </c>
      <c r="DO723" s="26">
        <f t="shared" si="782"/>
        <v>0</v>
      </c>
      <c r="DP723" s="26"/>
      <c r="DQ723" s="26"/>
      <c r="DR723" s="26"/>
      <c r="DS723" s="1"/>
    </row>
    <row r="724" spans="45:123" x14ac:dyDescent="0.3">
      <c r="AS724" s="18">
        <v>2</v>
      </c>
      <c r="AT724" s="26" t="s">
        <v>123</v>
      </c>
      <c r="AU724" s="26" t="str">
        <f t="shared" si="784"/>
        <v>FAIL</v>
      </c>
      <c r="AV724" s="26">
        <v>1</v>
      </c>
      <c r="AW724" s="26">
        <v>3</v>
      </c>
      <c r="AX724" s="26">
        <v>1</v>
      </c>
      <c r="AY724" s="26">
        <v>3</v>
      </c>
      <c r="AZ724" s="26">
        <v>1</v>
      </c>
      <c r="BA724" s="26">
        <v>3</v>
      </c>
      <c r="BB724" s="26">
        <v>1</v>
      </c>
      <c r="BC724" s="26">
        <v>3</v>
      </c>
      <c r="BD724" s="26">
        <f t="shared" si="785"/>
        <v>449</v>
      </c>
      <c r="BE724" s="26"/>
      <c r="BF724" s="26">
        <f t="shared" si="785"/>
        <v>451</v>
      </c>
      <c r="BG724" s="26">
        <f t="shared" si="785"/>
        <v>1</v>
      </c>
      <c r="BI724" s="26">
        <f t="shared" si="786"/>
        <v>454.14859999999999</v>
      </c>
      <c r="BJ724" s="26">
        <f t="shared" si="787"/>
        <v>905.27359999999999</v>
      </c>
      <c r="BK724" s="26">
        <f t="shared" si="788"/>
        <v>1354.3986</v>
      </c>
      <c r="BL724" s="26">
        <f t="shared" si="744"/>
        <v>1805.3986</v>
      </c>
      <c r="BM724" s="26"/>
      <c r="BN724" s="26"/>
      <c r="BO724" s="26"/>
      <c r="BP724" s="26"/>
      <c r="BQ724" s="26"/>
      <c r="BR724" s="1" t="str">
        <f t="shared" si="750"/>
        <v>good</v>
      </c>
      <c r="BS724" s="26" t="str">
        <f t="shared" si="751"/>
        <v>Int</v>
      </c>
      <c r="BT724" s="26"/>
      <c r="BU724" s="26"/>
      <c r="BV724" s="26">
        <f t="shared" si="778"/>
        <v>0</v>
      </c>
      <c r="BW724" s="26">
        <f t="shared" si="778"/>
        <v>0</v>
      </c>
      <c r="BX724" s="26">
        <f t="shared" si="778"/>
        <v>0</v>
      </c>
      <c r="BY724" s="26">
        <f t="shared" si="778"/>
        <v>0</v>
      </c>
      <c r="BZ724" s="26">
        <f t="shared" si="778"/>
        <v>0</v>
      </c>
      <c r="CA724" s="26">
        <f t="shared" si="778"/>
        <v>0</v>
      </c>
      <c r="CB724" s="26">
        <f t="shared" si="778"/>
        <v>0</v>
      </c>
      <c r="CC724" s="26">
        <f t="shared" si="778"/>
        <v>0</v>
      </c>
      <c r="CD724" s="26">
        <f t="shared" si="778"/>
        <v>0</v>
      </c>
      <c r="CE724" s="26">
        <f t="shared" si="778"/>
        <v>0</v>
      </c>
      <c r="CF724" s="26">
        <f t="shared" si="779"/>
        <v>0</v>
      </c>
      <c r="CG724" s="26">
        <f t="shared" si="779"/>
        <v>1</v>
      </c>
      <c r="CH724" s="26">
        <f t="shared" si="779"/>
        <v>0</v>
      </c>
      <c r="CI724" s="26">
        <f t="shared" si="779"/>
        <v>0</v>
      </c>
      <c r="CJ724" s="26">
        <f t="shared" si="779"/>
        <v>0</v>
      </c>
      <c r="CK724" s="26">
        <f t="shared" si="779"/>
        <v>0</v>
      </c>
      <c r="CL724" s="26">
        <f t="shared" si="779"/>
        <v>0</v>
      </c>
      <c r="CM724" s="26">
        <f t="shared" si="779"/>
        <v>0</v>
      </c>
      <c r="CN724" s="26">
        <f t="shared" si="779"/>
        <v>0</v>
      </c>
      <c r="CO724" s="26">
        <f t="shared" si="779"/>
        <v>0</v>
      </c>
      <c r="CP724" s="26">
        <f t="shared" si="780"/>
        <v>0</v>
      </c>
      <c r="CQ724" s="26">
        <f t="shared" si="780"/>
        <v>0</v>
      </c>
      <c r="CR724" s="26">
        <f t="shared" si="780"/>
        <v>0</v>
      </c>
      <c r="CS724" s="26">
        <f t="shared" si="780"/>
        <v>0</v>
      </c>
      <c r="CT724" s="26">
        <f t="shared" si="780"/>
        <v>0</v>
      </c>
      <c r="CU724" s="26">
        <f t="shared" si="780"/>
        <v>0</v>
      </c>
      <c r="CV724" s="26">
        <f t="shared" si="780"/>
        <v>0</v>
      </c>
      <c r="CW724" s="26">
        <f t="shared" si="780"/>
        <v>0</v>
      </c>
      <c r="CX724" s="26">
        <f t="shared" si="780"/>
        <v>0</v>
      </c>
      <c r="CY724" s="26">
        <f t="shared" si="780"/>
        <v>0</v>
      </c>
      <c r="CZ724" s="26">
        <f t="shared" si="781"/>
        <v>0</v>
      </c>
      <c r="DA724" s="26">
        <f t="shared" si="781"/>
        <v>0</v>
      </c>
      <c r="DB724" s="26">
        <f t="shared" si="781"/>
        <v>0</v>
      </c>
      <c r="DC724" s="26">
        <f t="shared" si="781"/>
        <v>0</v>
      </c>
      <c r="DD724" s="26">
        <f t="shared" si="781"/>
        <v>1</v>
      </c>
      <c r="DE724" s="26">
        <f t="shared" si="781"/>
        <v>0</v>
      </c>
      <c r="DF724" s="26">
        <f t="shared" si="781"/>
        <v>0</v>
      </c>
      <c r="DG724" s="26">
        <f t="shared" si="781"/>
        <v>0</v>
      </c>
      <c r="DH724" s="26">
        <f t="shared" si="781"/>
        <v>0</v>
      </c>
      <c r="DI724" s="26">
        <f t="shared" si="781"/>
        <v>0</v>
      </c>
      <c r="DJ724" s="26">
        <f t="shared" si="782"/>
        <v>0</v>
      </c>
      <c r="DK724" s="26">
        <f t="shared" si="782"/>
        <v>0</v>
      </c>
      <c r="DL724" s="26">
        <f t="shared" si="782"/>
        <v>0</v>
      </c>
      <c r="DM724" s="26">
        <f t="shared" si="782"/>
        <v>0</v>
      </c>
      <c r="DN724" s="26">
        <f t="shared" si="782"/>
        <v>0</v>
      </c>
      <c r="DO724" s="26">
        <f t="shared" si="782"/>
        <v>0</v>
      </c>
      <c r="DP724" s="26"/>
      <c r="DQ724" s="26"/>
      <c r="DR724" s="26"/>
      <c r="DS724" s="1"/>
    </row>
    <row r="725" spans="45:123" x14ac:dyDescent="0.3">
      <c r="AS725" s="18">
        <v>3</v>
      </c>
      <c r="AT725" s="26" t="s">
        <v>123</v>
      </c>
      <c r="AU725" s="26" t="str">
        <f t="shared" si="784"/>
        <v>FAIL</v>
      </c>
      <c r="AV725" s="26">
        <v>1</v>
      </c>
      <c r="AW725" s="26">
        <v>3</v>
      </c>
      <c r="AX725" s="26">
        <v>1</v>
      </c>
      <c r="AY725" s="26">
        <v>3</v>
      </c>
      <c r="AZ725" s="26">
        <v>1</v>
      </c>
      <c r="BA725" s="26">
        <v>3</v>
      </c>
      <c r="BB725" s="26">
        <v>1</v>
      </c>
      <c r="BC725" s="26">
        <v>3</v>
      </c>
      <c r="BD725" s="26">
        <f t="shared" si="785"/>
        <v>448.5</v>
      </c>
      <c r="BE725" s="26"/>
      <c r="BF725" s="26">
        <f t="shared" si="785"/>
        <v>451.5</v>
      </c>
      <c r="BG725" s="26">
        <f t="shared" si="785"/>
        <v>1.5</v>
      </c>
      <c r="BI725" s="26">
        <f t="shared" si="786"/>
        <v>453.64859999999999</v>
      </c>
      <c r="BJ725" s="26">
        <f t="shared" si="787"/>
        <v>905.27359999999999</v>
      </c>
      <c r="BK725" s="26">
        <f t="shared" si="788"/>
        <v>1353.8986</v>
      </c>
      <c r="BL725" s="26">
        <f t="shared" ref="BL725:BL788" si="789">IF(OR(AND(AX725=1,$J$43=2),AND(AY725=1,$J$43=3)),$BD725,IF(OR(AND(AX725=2,$J$43=2),AND(AY725=2,$J$43=3)),$BE725,IF(OR(AND(AX725=3,$J$43=2),AND(AY725=3,$J$43=3)),$BF725)))+MAX(BI725:BK725)</f>
        <v>1805.3986</v>
      </c>
      <c r="BM725" s="26"/>
      <c r="BN725" s="26"/>
      <c r="BO725" s="26"/>
      <c r="BP725" s="26"/>
      <c r="BQ725" s="26"/>
      <c r="BR725" s="1" t="str">
        <f t="shared" si="750"/>
        <v>good</v>
      </c>
      <c r="BS725" s="26" t="str">
        <f t="shared" si="751"/>
        <v>Int</v>
      </c>
      <c r="BT725" s="26"/>
      <c r="BU725" s="26"/>
      <c r="BV725" s="26">
        <f t="shared" si="778"/>
        <v>0</v>
      </c>
      <c r="BW725" s="26">
        <f t="shared" si="778"/>
        <v>0</v>
      </c>
      <c r="BX725" s="26">
        <f t="shared" si="778"/>
        <v>0</v>
      </c>
      <c r="BY725" s="26">
        <f t="shared" si="778"/>
        <v>0</v>
      </c>
      <c r="BZ725" s="26">
        <f t="shared" si="778"/>
        <v>0</v>
      </c>
      <c r="CA725" s="26">
        <f t="shared" si="778"/>
        <v>0</v>
      </c>
      <c r="CB725" s="26">
        <f t="shared" si="778"/>
        <v>0</v>
      </c>
      <c r="CC725" s="26">
        <f t="shared" si="778"/>
        <v>0</v>
      </c>
      <c r="CD725" s="26">
        <f t="shared" si="778"/>
        <v>0</v>
      </c>
      <c r="CE725" s="26">
        <f t="shared" si="778"/>
        <v>0</v>
      </c>
      <c r="CF725" s="26">
        <f t="shared" si="779"/>
        <v>0</v>
      </c>
      <c r="CG725" s="26">
        <f t="shared" si="779"/>
        <v>1</v>
      </c>
      <c r="CH725" s="26">
        <f t="shared" si="779"/>
        <v>0</v>
      </c>
      <c r="CI725" s="26">
        <f t="shared" si="779"/>
        <v>0</v>
      </c>
      <c r="CJ725" s="26">
        <f t="shared" si="779"/>
        <v>0</v>
      </c>
      <c r="CK725" s="26">
        <f t="shared" si="779"/>
        <v>0</v>
      </c>
      <c r="CL725" s="26">
        <f t="shared" si="779"/>
        <v>0</v>
      </c>
      <c r="CM725" s="26">
        <f t="shared" si="779"/>
        <v>0</v>
      </c>
      <c r="CN725" s="26">
        <f t="shared" si="779"/>
        <v>0</v>
      </c>
      <c r="CO725" s="26">
        <f t="shared" si="779"/>
        <v>0</v>
      </c>
      <c r="CP725" s="26">
        <f t="shared" si="780"/>
        <v>0</v>
      </c>
      <c r="CQ725" s="26">
        <f t="shared" si="780"/>
        <v>0</v>
      </c>
      <c r="CR725" s="26">
        <f t="shared" si="780"/>
        <v>0</v>
      </c>
      <c r="CS725" s="26">
        <f t="shared" si="780"/>
        <v>0</v>
      </c>
      <c r="CT725" s="26">
        <f t="shared" si="780"/>
        <v>0</v>
      </c>
      <c r="CU725" s="26">
        <f t="shared" si="780"/>
        <v>0</v>
      </c>
      <c r="CV725" s="26">
        <f t="shared" si="780"/>
        <v>0</v>
      </c>
      <c r="CW725" s="26">
        <f t="shared" si="780"/>
        <v>0</v>
      </c>
      <c r="CX725" s="26">
        <f t="shared" si="780"/>
        <v>0</v>
      </c>
      <c r="CY725" s="26">
        <f t="shared" si="780"/>
        <v>0</v>
      </c>
      <c r="CZ725" s="26">
        <f t="shared" si="781"/>
        <v>0</v>
      </c>
      <c r="DA725" s="26">
        <f t="shared" si="781"/>
        <v>0</v>
      </c>
      <c r="DB725" s="26">
        <f t="shared" si="781"/>
        <v>0</v>
      </c>
      <c r="DC725" s="26">
        <f t="shared" si="781"/>
        <v>0</v>
      </c>
      <c r="DD725" s="26">
        <f t="shared" si="781"/>
        <v>0</v>
      </c>
      <c r="DE725" s="26">
        <f t="shared" si="781"/>
        <v>0</v>
      </c>
      <c r="DF725" s="26">
        <f t="shared" si="781"/>
        <v>0</v>
      </c>
      <c r="DG725" s="26">
        <f t="shared" si="781"/>
        <v>0</v>
      </c>
      <c r="DH725" s="26">
        <f t="shared" si="781"/>
        <v>0</v>
      </c>
      <c r="DI725" s="26">
        <f t="shared" si="781"/>
        <v>0</v>
      </c>
      <c r="DJ725" s="26">
        <f t="shared" si="782"/>
        <v>0</v>
      </c>
      <c r="DK725" s="26">
        <f t="shared" si="782"/>
        <v>0</v>
      </c>
      <c r="DL725" s="26">
        <f t="shared" si="782"/>
        <v>0</v>
      </c>
      <c r="DM725" s="26">
        <f t="shared" si="782"/>
        <v>0</v>
      </c>
      <c r="DN725" s="26">
        <f t="shared" si="782"/>
        <v>0</v>
      </c>
      <c r="DO725" s="26">
        <f t="shared" si="782"/>
        <v>0</v>
      </c>
      <c r="DP725" s="26"/>
      <c r="DQ725" s="26"/>
      <c r="DR725" s="26"/>
      <c r="DS725" s="1"/>
    </row>
    <row r="726" spans="45:123" x14ac:dyDescent="0.3">
      <c r="AS726" s="18">
        <v>4</v>
      </c>
      <c r="AT726" s="26" t="s">
        <v>123</v>
      </c>
      <c r="AU726" s="26" t="str">
        <f t="shared" si="784"/>
        <v>FAIL</v>
      </c>
      <c r="AV726" s="26">
        <v>1</v>
      </c>
      <c r="AW726" s="26">
        <v>3</v>
      </c>
      <c r="AX726" s="26">
        <v>1</v>
      </c>
      <c r="AY726" s="26">
        <v>3</v>
      </c>
      <c r="AZ726" s="26">
        <v>1</v>
      </c>
      <c r="BA726" s="26">
        <v>3</v>
      </c>
      <c r="BB726" s="26">
        <v>1</v>
      </c>
      <c r="BC726" s="26">
        <v>3</v>
      </c>
      <c r="BD726" s="26">
        <f t="shared" si="785"/>
        <v>448</v>
      </c>
      <c r="BE726" s="26"/>
      <c r="BF726" s="26">
        <f t="shared" si="785"/>
        <v>452</v>
      </c>
      <c r="BG726" s="26">
        <f t="shared" si="785"/>
        <v>2</v>
      </c>
      <c r="BI726" s="26">
        <f t="shared" si="786"/>
        <v>453.14859999999999</v>
      </c>
      <c r="BJ726" s="26">
        <f t="shared" si="787"/>
        <v>905.27359999999999</v>
      </c>
      <c r="BK726" s="26">
        <f t="shared" si="788"/>
        <v>1353.3986</v>
      </c>
      <c r="BL726" s="26">
        <f t="shared" si="789"/>
        <v>1805.3986</v>
      </c>
      <c r="BM726" s="26"/>
      <c r="BN726" s="26"/>
      <c r="BO726" s="26"/>
      <c r="BP726" s="26"/>
      <c r="BQ726" s="26"/>
      <c r="BR726" s="1" t="str">
        <f t="shared" si="750"/>
        <v>good</v>
      </c>
      <c r="BS726" s="26" t="str">
        <f t="shared" si="751"/>
        <v>Int</v>
      </c>
      <c r="BT726" s="26"/>
      <c r="BU726" s="26"/>
      <c r="BV726" s="26">
        <f t="shared" si="778"/>
        <v>0</v>
      </c>
      <c r="BW726" s="26">
        <f t="shared" si="778"/>
        <v>0</v>
      </c>
      <c r="BX726" s="26">
        <f t="shared" si="778"/>
        <v>0</v>
      </c>
      <c r="BY726" s="26">
        <f t="shared" si="778"/>
        <v>0</v>
      </c>
      <c r="BZ726" s="26">
        <f t="shared" si="778"/>
        <v>0</v>
      </c>
      <c r="CA726" s="26">
        <f t="shared" si="778"/>
        <v>0</v>
      </c>
      <c r="CB726" s="26">
        <f t="shared" si="778"/>
        <v>0</v>
      </c>
      <c r="CC726" s="26">
        <f t="shared" si="778"/>
        <v>0</v>
      </c>
      <c r="CD726" s="26">
        <f t="shared" si="778"/>
        <v>0</v>
      </c>
      <c r="CE726" s="26">
        <f t="shared" si="778"/>
        <v>0</v>
      </c>
      <c r="CF726" s="26">
        <f t="shared" si="779"/>
        <v>0</v>
      </c>
      <c r="CG726" s="26">
        <f t="shared" si="779"/>
        <v>1</v>
      </c>
      <c r="CH726" s="26">
        <f t="shared" si="779"/>
        <v>0</v>
      </c>
      <c r="CI726" s="26">
        <f t="shared" si="779"/>
        <v>0</v>
      </c>
      <c r="CJ726" s="26">
        <f t="shared" si="779"/>
        <v>0</v>
      </c>
      <c r="CK726" s="26">
        <f t="shared" si="779"/>
        <v>0</v>
      </c>
      <c r="CL726" s="26">
        <f t="shared" si="779"/>
        <v>0</v>
      </c>
      <c r="CM726" s="26">
        <f t="shared" si="779"/>
        <v>0</v>
      </c>
      <c r="CN726" s="26">
        <f t="shared" si="779"/>
        <v>0</v>
      </c>
      <c r="CO726" s="26">
        <f t="shared" si="779"/>
        <v>0</v>
      </c>
      <c r="CP726" s="26">
        <f t="shared" si="780"/>
        <v>0</v>
      </c>
      <c r="CQ726" s="26">
        <f t="shared" si="780"/>
        <v>0</v>
      </c>
      <c r="CR726" s="26">
        <f t="shared" si="780"/>
        <v>0</v>
      </c>
      <c r="CS726" s="26">
        <f t="shared" si="780"/>
        <v>0</v>
      </c>
      <c r="CT726" s="26">
        <f t="shared" si="780"/>
        <v>0</v>
      </c>
      <c r="CU726" s="26">
        <f t="shared" si="780"/>
        <v>0</v>
      </c>
      <c r="CV726" s="26">
        <f t="shared" si="780"/>
        <v>0</v>
      </c>
      <c r="CW726" s="26">
        <f t="shared" si="780"/>
        <v>0</v>
      </c>
      <c r="CX726" s="26">
        <f t="shared" si="780"/>
        <v>0</v>
      </c>
      <c r="CY726" s="26">
        <f t="shared" si="780"/>
        <v>0</v>
      </c>
      <c r="CZ726" s="26">
        <f t="shared" si="781"/>
        <v>0</v>
      </c>
      <c r="DA726" s="26">
        <f t="shared" si="781"/>
        <v>0</v>
      </c>
      <c r="DB726" s="26">
        <f t="shared" si="781"/>
        <v>0</v>
      </c>
      <c r="DC726" s="26">
        <f t="shared" si="781"/>
        <v>0</v>
      </c>
      <c r="DD726" s="26">
        <f t="shared" si="781"/>
        <v>0</v>
      </c>
      <c r="DE726" s="26">
        <f t="shared" si="781"/>
        <v>0</v>
      </c>
      <c r="DF726" s="26">
        <f t="shared" si="781"/>
        <v>0</v>
      </c>
      <c r="DG726" s="26">
        <f t="shared" si="781"/>
        <v>0</v>
      </c>
      <c r="DH726" s="26">
        <f t="shared" si="781"/>
        <v>0</v>
      </c>
      <c r="DI726" s="26">
        <f t="shared" si="781"/>
        <v>0</v>
      </c>
      <c r="DJ726" s="26">
        <f t="shared" si="782"/>
        <v>0</v>
      </c>
      <c r="DK726" s="26">
        <f t="shared" si="782"/>
        <v>0</v>
      </c>
      <c r="DL726" s="26">
        <f t="shared" si="782"/>
        <v>0</v>
      </c>
      <c r="DM726" s="26">
        <f t="shared" si="782"/>
        <v>0</v>
      </c>
      <c r="DN726" s="26">
        <f t="shared" si="782"/>
        <v>0</v>
      </c>
      <c r="DO726" s="26">
        <f t="shared" si="782"/>
        <v>0</v>
      </c>
      <c r="DP726" s="26"/>
      <c r="DQ726" s="26"/>
      <c r="DR726" s="26"/>
      <c r="DS726" s="1"/>
    </row>
    <row r="727" spans="45:123" x14ac:dyDescent="0.3">
      <c r="AS727" s="18">
        <v>5</v>
      </c>
      <c r="AT727" s="26" t="s">
        <v>123</v>
      </c>
      <c r="AU727" s="26" t="str">
        <f t="shared" si="784"/>
        <v>FAIL</v>
      </c>
      <c r="AV727" s="26">
        <v>1</v>
      </c>
      <c r="AW727" s="26">
        <v>3</v>
      </c>
      <c r="AX727" s="26">
        <v>1</v>
      </c>
      <c r="AY727" s="26">
        <v>3</v>
      </c>
      <c r="AZ727" s="26">
        <v>1</v>
      </c>
      <c r="BA727" s="26">
        <v>3</v>
      </c>
      <c r="BB727" s="26">
        <v>1</v>
      </c>
      <c r="BC727" s="26">
        <v>3</v>
      </c>
      <c r="BD727" s="26">
        <f t="shared" si="785"/>
        <v>447.5</v>
      </c>
      <c r="BE727" s="26"/>
      <c r="BF727" s="26">
        <f t="shared" si="785"/>
        <v>452.5</v>
      </c>
      <c r="BG727" s="26">
        <f t="shared" si="785"/>
        <v>2.5</v>
      </c>
      <c r="BI727" s="26">
        <f t="shared" si="786"/>
        <v>452.64859999999999</v>
      </c>
      <c r="BJ727" s="26">
        <f t="shared" si="787"/>
        <v>905.27359999999999</v>
      </c>
      <c r="BK727" s="26">
        <f t="shared" si="788"/>
        <v>1352.8986</v>
      </c>
      <c r="BL727" s="26">
        <f t="shared" si="789"/>
        <v>1805.3986</v>
      </c>
      <c r="BM727" s="26"/>
      <c r="BN727" s="26"/>
      <c r="BO727" s="26"/>
      <c r="BP727" s="26"/>
      <c r="BQ727" s="26"/>
      <c r="BR727" s="1" t="str">
        <f t="shared" si="750"/>
        <v>good</v>
      </c>
      <c r="BS727" s="26" t="str">
        <f t="shared" si="751"/>
        <v>Int</v>
      </c>
      <c r="BT727" s="26"/>
      <c r="BU727" s="26"/>
      <c r="BV727" s="26">
        <f t="shared" si="778"/>
        <v>0</v>
      </c>
      <c r="BW727" s="26">
        <f t="shared" si="778"/>
        <v>0</v>
      </c>
      <c r="BX727" s="26">
        <f t="shared" si="778"/>
        <v>0</v>
      </c>
      <c r="BY727" s="26">
        <f t="shared" si="778"/>
        <v>0</v>
      </c>
      <c r="BZ727" s="26">
        <f t="shared" si="778"/>
        <v>0</v>
      </c>
      <c r="CA727" s="26">
        <f t="shared" si="778"/>
        <v>0</v>
      </c>
      <c r="CB727" s="26">
        <f t="shared" si="778"/>
        <v>0</v>
      </c>
      <c r="CC727" s="26">
        <f t="shared" si="778"/>
        <v>0</v>
      </c>
      <c r="CD727" s="26">
        <f t="shared" si="778"/>
        <v>0</v>
      </c>
      <c r="CE727" s="26">
        <f t="shared" si="778"/>
        <v>0</v>
      </c>
      <c r="CF727" s="26">
        <f t="shared" si="779"/>
        <v>0</v>
      </c>
      <c r="CG727" s="26">
        <f t="shared" si="779"/>
        <v>1</v>
      </c>
      <c r="CH727" s="26">
        <f t="shared" si="779"/>
        <v>0</v>
      </c>
      <c r="CI727" s="26">
        <f t="shared" si="779"/>
        <v>0</v>
      </c>
      <c r="CJ727" s="26">
        <f t="shared" si="779"/>
        <v>0</v>
      </c>
      <c r="CK727" s="26">
        <f t="shared" si="779"/>
        <v>0</v>
      </c>
      <c r="CL727" s="26">
        <f t="shared" si="779"/>
        <v>0</v>
      </c>
      <c r="CM727" s="26">
        <f t="shared" si="779"/>
        <v>0</v>
      </c>
      <c r="CN727" s="26">
        <f t="shared" si="779"/>
        <v>0</v>
      </c>
      <c r="CO727" s="26">
        <f t="shared" si="779"/>
        <v>0</v>
      </c>
      <c r="CP727" s="26">
        <f t="shared" si="780"/>
        <v>0</v>
      </c>
      <c r="CQ727" s="26">
        <f t="shared" si="780"/>
        <v>0</v>
      </c>
      <c r="CR727" s="26">
        <f t="shared" si="780"/>
        <v>0</v>
      </c>
      <c r="CS727" s="26">
        <f t="shared" si="780"/>
        <v>0</v>
      </c>
      <c r="CT727" s="26">
        <f t="shared" si="780"/>
        <v>0</v>
      </c>
      <c r="CU727" s="26">
        <f t="shared" si="780"/>
        <v>0</v>
      </c>
      <c r="CV727" s="26">
        <f t="shared" si="780"/>
        <v>0</v>
      </c>
      <c r="CW727" s="26">
        <f t="shared" si="780"/>
        <v>0</v>
      </c>
      <c r="CX727" s="26">
        <f t="shared" si="780"/>
        <v>0</v>
      </c>
      <c r="CY727" s="26">
        <f t="shared" si="780"/>
        <v>0</v>
      </c>
      <c r="CZ727" s="26">
        <f t="shared" si="781"/>
        <v>0</v>
      </c>
      <c r="DA727" s="26">
        <f t="shared" si="781"/>
        <v>0</v>
      </c>
      <c r="DB727" s="26">
        <f t="shared" si="781"/>
        <v>0</v>
      </c>
      <c r="DC727" s="26">
        <f t="shared" si="781"/>
        <v>0</v>
      </c>
      <c r="DD727" s="26">
        <f t="shared" si="781"/>
        <v>0</v>
      </c>
      <c r="DE727" s="26">
        <f t="shared" si="781"/>
        <v>0</v>
      </c>
      <c r="DF727" s="26">
        <f t="shared" si="781"/>
        <v>0</v>
      </c>
      <c r="DG727" s="26">
        <f t="shared" si="781"/>
        <v>0</v>
      </c>
      <c r="DH727" s="26">
        <f t="shared" si="781"/>
        <v>0</v>
      </c>
      <c r="DI727" s="26">
        <f t="shared" si="781"/>
        <v>0</v>
      </c>
      <c r="DJ727" s="26">
        <f t="shared" si="782"/>
        <v>0</v>
      </c>
      <c r="DK727" s="26">
        <f t="shared" si="782"/>
        <v>0</v>
      </c>
      <c r="DL727" s="26">
        <f t="shared" si="782"/>
        <v>0</v>
      </c>
      <c r="DM727" s="26">
        <f t="shared" si="782"/>
        <v>0</v>
      </c>
      <c r="DN727" s="26">
        <f t="shared" si="782"/>
        <v>0</v>
      </c>
      <c r="DO727" s="26">
        <f t="shared" si="782"/>
        <v>0</v>
      </c>
      <c r="DP727" s="26"/>
      <c r="DQ727" s="26"/>
      <c r="DR727" s="26"/>
      <c r="DS727" s="1"/>
    </row>
    <row r="728" spans="45:123" x14ac:dyDescent="0.3">
      <c r="AS728" s="18">
        <v>6</v>
      </c>
      <c r="AT728" s="26" t="s">
        <v>123</v>
      </c>
      <c r="AU728" s="26" t="str">
        <f t="shared" si="784"/>
        <v>FAIL</v>
      </c>
      <c r="AV728" s="26">
        <v>1</v>
      </c>
      <c r="AW728" s="26">
        <v>3</v>
      </c>
      <c r="AX728" s="26">
        <v>1</v>
      </c>
      <c r="AY728" s="26">
        <v>3</v>
      </c>
      <c r="AZ728" s="26">
        <v>1</v>
      </c>
      <c r="BA728" s="26">
        <v>3</v>
      </c>
      <c r="BB728" s="26">
        <v>1</v>
      </c>
      <c r="BC728" s="26">
        <v>3</v>
      </c>
      <c r="BD728" s="26">
        <f t="shared" si="785"/>
        <v>447</v>
      </c>
      <c r="BE728" s="26"/>
      <c r="BF728" s="26">
        <f t="shared" si="785"/>
        <v>453</v>
      </c>
      <c r="BG728" s="26">
        <f t="shared" si="785"/>
        <v>3</v>
      </c>
      <c r="BI728" s="26">
        <f t="shared" si="786"/>
        <v>452.14859999999999</v>
      </c>
      <c r="BJ728" s="26">
        <f t="shared" si="787"/>
        <v>905.27359999999999</v>
      </c>
      <c r="BK728" s="26">
        <f t="shared" si="788"/>
        <v>1352.3986</v>
      </c>
      <c r="BL728" s="26">
        <f t="shared" si="789"/>
        <v>1805.3986</v>
      </c>
      <c r="BM728" s="26"/>
      <c r="BN728" s="26"/>
      <c r="BO728" s="26"/>
      <c r="BP728" s="26"/>
      <c r="BQ728" s="26"/>
      <c r="BR728" s="1" t="str">
        <f t="shared" si="750"/>
        <v>good</v>
      </c>
      <c r="BS728" s="26" t="str">
        <f t="shared" si="751"/>
        <v>Int</v>
      </c>
      <c r="BT728" s="26"/>
      <c r="BU728" s="26"/>
      <c r="BV728" s="26">
        <f t="shared" si="778"/>
        <v>0</v>
      </c>
      <c r="BW728" s="26">
        <f t="shared" si="778"/>
        <v>0</v>
      </c>
      <c r="BX728" s="26">
        <f t="shared" si="778"/>
        <v>0</v>
      </c>
      <c r="BY728" s="26">
        <f t="shared" si="778"/>
        <v>0</v>
      </c>
      <c r="BZ728" s="26">
        <f t="shared" si="778"/>
        <v>0</v>
      </c>
      <c r="CA728" s="26">
        <f t="shared" si="778"/>
        <v>0</v>
      </c>
      <c r="CB728" s="26">
        <f t="shared" si="778"/>
        <v>0</v>
      </c>
      <c r="CC728" s="26">
        <f t="shared" si="778"/>
        <v>0</v>
      </c>
      <c r="CD728" s="26">
        <f t="shared" si="778"/>
        <v>0</v>
      </c>
      <c r="CE728" s="26">
        <f t="shared" si="778"/>
        <v>0</v>
      </c>
      <c r="CF728" s="26">
        <f t="shared" si="779"/>
        <v>0</v>
      </c>
      <c r="CG728" s="26">
        <f t="shared" si="779"/>
        <v>1</v>
      </c>
      <c r="CH728" s="26">
        <f t="shared" si="779"/>
        <v>0</v>
      </c>
      <c r="CI728" s="26">
        <f t="shared" si="779"/>
        <v>0</v>
      </c>
      <c r="CJ728" s="26">
        <f t="shared" si="779"/>
        <v>0</v>
      </c>
      <c r="CK728" s="26">
        <f t="shared" si="779"/>
        <v>0</v>
      </c>
      <c r="CL728" s="26">
        <f t="shared" si="779"/>
        <v>0</v>
      </c>
      <c r="CM728" s="26">
        <f t="shared" si="779"/>
        <v>0</v>
      </c>
      <c r="CN728" s="26">
        <f t="shared" si="779"/>
        <v>0</v>
      </c>
      <c r="CO728" s="26">
        <f t="shared" si="779"/>
        <v>0</v>
      </c>
      <c r="CP728" s="26">
        <f t="shared" si="780"/>
        <v>0</v>
      </c>
      <c r="CQ728" s="26">
        <f t="shared" si="780"/>
        <v>0</v>
      </c>
      <c r="CR728" s="26">
        <f t="shared" si="780"/>
        <v>0</v>
      </c>
      <c r="CS728" s="26">
        <f t="shared" si="780"/>
        <v>0</v>
      </c>
      <c r="CT728" s="26">
        <f t="shared" si="780"/>
        <v>0</v>
      </c>
      <c r="CU728" s="26">
        <f t="shared" si="780"/>
        <v>0</v>
      </c>
      <c r="CV728" s="26">
        <f t="shared" si="780"/>
        <v>0</v>
      </c>
      <c r="CW728" s="26">
        <f t="shared" si="780"/>
        <v>0</v>
      </c>
      <c r="CX728" s="26">
        <f t="shared" si="780"/>
        <v>0</v>
      </c>
      <c r="CY728" s="26">
        <f t="shared" si="780"/>
        <v>0</v>
      </c>
      <c r="CZ728" s="26">
        <f t="shared" si="781"/>
        <v>0</v>
      </c>
      <c r="DA728" s="26">
        <f t="shared" si="781"/>
        <v>0</v>
      </c>
      <c r="DB728" s="26">
        <f t="shared" si="781"/>
        <v>0</v>
      </c>
      <c r="DC728" s="26">
        <f t="shared" si="781"/>
        <v>0</v>
      </c>
      <c r="DD728" s="26">
        <f t="shared" si="781"/>
        <v>0</v>
      </c>
      <c r="DE728" s="26">
        <f t="shared" si="781"/>
        <v>0</v>
      </c>
      <c r="DF728" s="26">
        <f t="shared" si="781"/>
        <v>0</v>
      </c>
      <c r="DG728" s="26">
        <f t="shared" si="781"/>
        <v>0</v>
      </c>
      <c r="DH728" s="26">
        <f t="shared" si="781"/>
        <v>0</v>
      </c>
      <c r="DI728" s="26">
        <f t="shared" si="781"/>
        <v>0</v>
      </c>
      <c r="DJ728" s="26">
        <f t="shared" si="782"/>
        <v>0</v>
      </c>
      <c r="DK728" s="26">
        <f t="shared" si="782"/>
        <v>0</v>
      </c>
      <c r="DL728" s="26">
        <f t="shared" si="782"/>
        <v>0</v>
      </c>
      <c r="DM728" s="26">
        <f t="shared" si="782"/>
        <v>0</v>
      </c>
      <c r="DN728" s="26">
        <f t="shared" si="782"/>
        <v>0</v>
      </c>
      <c r="DO728" s="26">
        <f t="shared" si="782"/>
        <v>0</v>
      </c>
      <c r="DP728" s="26"/>
      <c r="DQ728" s="26"/>
      <c r="DR728" s="26"/>
      <c r="DS728" s="1"/>
    </row>
    <row r="729" spans="45:123" x14ac:dyDescent="0.3">
      <c r="AS729" s="18">
        <v>7</v>
      </c>
      <c r="AT729" s="26" t="s">
        <v>123</v>
      </c>
      <c r="AU729" s="26" t="str">
        <f t="shared" si="784"/>
        <v>FAIL</v>
      </c>
      <c r="AV729" s="26">
        <v>1</v>
      </c>
      <c r="AW729" s="26">
        <v>3</v>
      </c>
      <c r="AX729" s="26">
        <v>1</v>
      </c>
      <c r="AY729" s="26">
        <v>3</v>
      </c>
      <c r="AZ729" s="26">
        <v>1</v>
      </c>
      <c r="BA729" s="26">
        <v>3</v>
      </c>
      <c r="BB729" s="26">
        <v>1</v>
      </c>
      <c r="BC729" s="26">
        <v>3</v>
      </c>
      <c r="BD729" s="26">
        <f t="shared" si="785"/>
        <v>446.5</v>
      </c>
      <c r="BE729" s="26"/>
      <c r="BF729" s="26">
        <f t="shared" si="785"/>
        <v>453.5</v>
      </c>
      <c r="BG729" s="26">
        <f t="shared" si="785"/>
        <v>3.5</v>
      </c>
      <c r="BI729" s="26">
        <f t="shared" si="786"/>
        <v>451.64859999999999</v>
      </c>
      <c r="BJ729" s="26">
        <f t="shared" si="787"/>
        <v>905.27359999999999</v>
      </c>
      <c r="BK729" s="26">
        <f t="shared" si="788"/>
        <v>1351.8986</v>
      </c>
      <c r="BL729" s="26">
        <f t="shared" si="789"/>
        <v>1805.3986</v>
      </c>
      <c r="BM729" s="26"/>
      <c r="BN729" s="26"/>
      <c r="BO729" s="26"/>
      <c r="BP729" s="26"/>
      <c r="BQ729" s="26"/>
      <c r="BR729" s="1" t="str">
        <f t="shared" si="750"/>
        <v>good</v>
      </c>
      <c r="BS729" s="26" t="str">
        <f t="shared" si="751"/>
        <v>Int</v>
      </c>
      <c r="BT729" s="26"/>
      <c r="BU729" s="26"/>
      <c r="BV729" s="26">
        <f t="shared" si="778"/>
        <v>0</v>
      </c>
      <c r="BW729" s="26">
        <f t="shared" si="778"/>
        <v>0</v>
      </c>
      <c r="BX729" s="26">
        <f t="shared" si="778"/>
        <v>0</v>
      </c>
      <c r="BY729" s="26">
        <f t="shared" si="778"/>
        <v>0</v>
      </c>
      <c r="BZ729" s="26">
        <f t="shared" si="778"/>
        <v>0</v>
      </c>
      <c r="CA729" s="26">
        <f t="shared" si="778"/>
        <v>0</v>
      </c>
      <c r="CB729" s="26">
        <f t="shared" si="778"/>
        <v>0</v>
      </c>
      <c r="CC729" s="26">
        <f t="shared" si="778"/>
        <v>0</v>
      </c>
      <c r="CD729" s="26">
        <f t="shared" si="778"/>
        <v>0</v>
      </c>
      <c r="CE729" s="26">
        <f t="shared" si="778"/>
        <v>0</v>
      </c>
      <c r="CF729" s="26">
        <f t="shared" si="779"/>
        <v>0</v>
      </c>
      <c r="CG729" s="26">
        <f t="shared" si="779"/>
        <v>1</v>
      </c>
      <c r="CH729" s="26">
        <f t="shared" si="779"/>
        <v>0</v>
      </c>
      <c r="CI729" s="26">
        <f t="shared" si="779"/>
        <v>0</v>
      </c>
      <c r="CJ729" s="26">
        <f t="shared" si="779"/>
        <v>0</v>
      </c>
      <c r="CK729" s="26">
        <f t="shared" si="779"/>
        <v>0</v>
      </c>
      <c r="CL729" s="26">
        <f t="shared" si="779"/>
        <v>0</v>
      </c>
      <c r="CM729" s="26">
        <f t="shared" si="779"/>
        <v>0</v>
      </c>
      <c r="CN729" s="26">
        <f t="shared" si="779"/>
        <v>0</v>
      </c>
      <c r="CO729" s="26">
        <f t="shared" si="779"/>
        <v>0</v>
      </c>
      <c r="CP729" s="26">
        <f t="shared" si="780"/>
        <v>0</v>
      </c>
      <c r="CQ729" s="26">
        <f t="shared" si="780"/>
        <v>0</v>
      </c>
      <c r="CR729" s="26">
        <f t="shared" si="780"/>
        <v>0</v>
      </c>
      <c r="CS729" s="26">
        <f t="shared" si="780"/>
        <v>0</v>
      </c>
      <c r="CT729" s="26">
        <f t="shared" si="780"/>
        <v>0</v>
      </c>
      <c r="CU729" s="26">
        <f t="shared" si="780"/>
        <v>0</v>
      </c>
      <c r="CV729" s="26">
        <f t="shared" si="780"/>
        <v>0</v>
      </c>
      <c r="CW729" s="26">
        <f t="shared" si="780"/>
        <v>0</v>
      </c>
      <c r="CX729" s="26">
        <f t="shared" si="780"/>
        <v>0</v>
      </c>
      <c r="CY729" s="26">
        <f t="shared" si="780"/>
        <v>0</v>
      </c>
      <c r="CZ729" s="26">
        <f t="shared" si="781"/>
        <v>0</v>
      </c>
      <c r="DA729" s="26">
        <f t="shared" si="781"/>
        <v>0</v>
      </c>
      <c r="DB729" s="26">
        <f t="shared" si="781"/>
        <v>0</v>
      </c>
      <c r="DC729" s="26">
        <f t="shared" si="781"/>
        <v>0</v>
      </c>
      <c r="DD729" s="26">
        <f t="shared" si="781"/>
        <v>0</v>
      </c>
      <c r="DE729" s="26">
        <f t="shared" si="781"/>
        <v>0</v>
      </c>
      <c r="DF729" s="26">
        <f t="shared" si="781"/>
        <v>0</v>
      </c>
      <c r="DG729" s="26">
        <f t="shared" si="781"/>
        <v>0</v>
      </c>
      <c r="DH729" s="26">
        <f t="shared" si="781"/>
        <v>0</v>
      </c>
      <c r="DI729" s="26">
        <f t="shared" si="781"/>
        <v>0</v>
      </c>
      <c r="DJ729" s="26">
        <f t="shared" si="782"/>
        <v>0</v>
      </c>
      <c r="DK729" s="26">
        <f t="shared" si="782"/>
        <v>0</v>
      </c>
      <c r="DL729" s="26">
        <f t="shared" si="782"/>
        <v>0</v>
      </c>
      <c r="DM729" s="26">
        <f t="shared" si="782"/>
        <v>0</v>
      </c>
      <c r="DN729" s="26">
        <f t="shared" si="782"/>
        <v>0</v>
      </c>
      <c r="DO729" s="26">
        <f t="shared" si="782"/>
        <v>0</v>
      </c>
      <c r="DP729" s="26"/>
      <c r="DQ729" s="26"/>
      <c r="DR729" s="26"/>
      <c r="DS729" s="1"/>
    </row>
    <row r="730" spans="45:123" x14ac:dyDescent="0.3">
      <c r="AS730" s="18">
        <v>8</v>
      </c>
      <c r="AT730" s="26" t="s">
        <v>123</v>
      </c>
      <c r="AU730" s="26" t="str">
        <f t="shared" si="784"/>
        <v>FAIL</v>
      </c>
      <c r="AV730" s="26">
        <v>1</v>
      </c>
      <c r="AW730" s="26">
        <v>3</v>
      </c>
      <c r="AX730" s="26">
        <v>1</v>
      </c>
      <c r="AY730" s="26">
        <v>3</v>
      </c>
      <c r="AZ730" s="26">
        <v>1</v>
      </c>
      <c r="BA730" s="26">
        <v>3</v>
      </c>
      <c r="BB730" s="26">
        <v>1</v>
      </c>
      <c r="BC730" s="26">
        <v>3</v>
      </c>
      <c r="BD730" s="26">
        <f t="shared" si="785"/>
        <v>446</v>
      </c>
      <c r="BE730" s="26"/>
      <c r="BF730" s="26">
        <f t="shared" si="785"/>
        <v>454</v>
      </c>
      <c r="BG730" s="26">
        <f t="shared" si="785"/>
        <v>4</v>
      </c>
      <c r="BI730" s="26">
        <f t="shared" si="786"/>
        <v>451.14859999999999</v>
      </c>
      <c r="BJ730" s="26">
        <f t="shared" si="787"/>
        <v>905.27359999999999</v>
      </c>
      <c r="BK730" s="26">
        <f t="shared" si="788"/>
        <v>1351.3986</v>
      </c>
      <c r="BL730" s="26">
        <f t="shared" si="789"/>
        <v>1805.3986</v>
      </c>
      <c r="BM730" s="26"/>
      <c r="BN730" s="26"/>
      <c r="BO730" s="26"/>
      <c r="BP730" s="26"/>
      <c r="BQ730" s="26"/>
      <c r="BR730" s="1" t="str">
        <f t="shared" si="750"/>
        <v>good</v>
      </c>
      <c r="BS730" s="26" t="str">
        <f t="shared" si="751"/>
        <v>Int</v>
      </c>
      <c r="BT730" s="26"/>
      <c r="BU730" s="26"/>
      <c r="BV730" s="26">
        <f t="shared" ref="BV730:CE739" si="790">IF(BV$3=0,0,IF(AND(ABS($BI730-BV$3)&gt;TubeVertTotTol,ABS($BJ730-BV$3)&gt;TubeVertTotTol,ABS($BK730-BV$3)&gt;TubeVertTotTol),0,1))</f>
        <v>0</v>
      </c>
      <c r="BW730" s="26">
        <f t="shared" si="790"/>
        <v>0</v>
      </c>
      <c r="BX730" s="26">
        <f t="shared" si="790"/>
        <v>0</v>
      </c>
      <c r="BY730" s="26">
        <f t="shared" si="790"/>
        <v>0</v>
      </c>
      <c r="BZ730" s="26">
        <f t="shared" si="790"/>
        <v>0</v>
      </c>
      <c r="CA730" s="26">
        <f t="shared" si="790"/>
        <v>0</v>
      </c>
      <c r="CB730" s="26">
        <f t="shared" si="790"/>
        <v>0</v>
      </c>
      <c r="CC730" s="26">
        <f t="shared" si="790"/>
        <v>0</v>
      </c>
      <c r="CD730" s="26">
        <f t="shared" si="790"/>
        <v>0</v>
      </c>
      <c r="CE730" s="26">
        <f t="shared" si="790"/>
        <v>0</v>
      </c>
      <c r="CF730" s="26">
        <f t="shared" ref="CF730:CO739" si="791">IF(CF$3=0,0,IF(AND(ABS($BI730-CF$3)&gt;TubeVertTotTol,ABS($BJ730-CF$3)&gt;TubeVertTotTol,ABS($BK730-CF$3)&gt;TubeVertTotTol),0,1))</f>
        <v>0</v>
      </c>
      <c r="CG730" s="26">
        <f t="shared" si="791"/>
        <v>1</v>
      </c>
      <c r="CH730" s="26">
        <f t="shared" si="791"/>
        <v>0</v>
      </c>
      <c r="CI730" s="26">
        <f t="shared" si="791"/>
        <v>0</v>
      </c>
      <c r="CJ730" s="26">
        <f t="shared" si="791"/>
        <v>0</v>
      </c>
      <c r="CK730" s="26">
        <f t="shared" si="791"/>
        <v>0</v>
      </c>
      <c r="CL730" s="26">
        <f t="shared" si="791"/>
        <v>0</v>
      </c>
      <c r="CM730" s="26">
        <f t="shared" si="791"/>
        <v>0</v>
      </c>
      <c r="CN730" s="26">
        <f t="shared" si="791"/>
        <v>0</v>
      </c>
      <c r="CO730" s="26">
        <f t="shared" si="791"/>
        <v>0</v>
      </c>
      <c r="CP730" s="26">
        <f t="shared" ref="CP730:CY739" si="792">IF(CP$3=0,0,IF(AND(ABS($BI730-CP$3)&gt;TubeVertTotTol,ABS($BJ730-CP$3)&gt;TubeVertTotTol,ABS($BK730-CP$3)&gt;TubeVertTotTol),0,1))</f>
        <v>0</v>
      </c>
      <c r="CQ730" s="26">
        <f t="shared" si="792"/>
        <v>0</v>
      </c>
      <c r="CR730" s="26">
        <f t="shared" si="792"/>
        <v>0</v>
      </c>
      <c r="CS730" s="26">
        <f t="shared" si="792"/>
        <v>0</v>
      </c>
      <c r="CT730" s="26">
        <f t="shared" si="792"/>
        <v>0</v>
      </c>
      <c r="CU730" s="26">
        <f t="shared" si="792"/>
        <v>0</v>
      </c>
      <c r="CV730" s="26">
        <f t="shared" si="792"/>
        <v>0</v>
      </c>
      <c r="CW730" s="26">
        <f t="shared" si="792"/>
        <v>0</v>
      </c>
      <c r="CX730" s="26">
        <f t="shared" si="792"/>
        <v>0</v>
      </c>
      <c r="CY730" s="26">
        <f t="shared" si="792"/>
        <v>0</v>
      </c>
      <c r="CZ730" s="26">
        <f t="shared" ref="CZ730:DI739" si="793">IF(CZ$3=0,0,IF(AND(ABS($BI730-CZ$3)&gt;TubeVertTotTol,ABS($BJ730-CZ$3)&gt;TubeVertTotTol,ABS($BK730-CZ$3)&gt;TubeVertTotTol),0,1))</f>
        <v>0</v>
      </c>
      <c r="DA730" s="26">
        <f t="shared" si="793"/>
        <v>0</v>
      </c>
      <c r="DB730" s="26">
        <f t="shared" si="793"/>
        <v>0</v>
      </c>
      <c r="DC730" s="26">
        <f t="shared" si="793"/>
        <v>0</v>
      </c>
      <c r="DD730" s="26">
        <f t="shared" si="793"/>
        <v>0</v>
      </c>
      <c r="DE730" s="26">
        <f t="shared" si="793"/>
        <v>0</v>
      </c>
      <c r="DF730" s="26">
        <f t="shared" si="793"/>
        <v>0</v>
      </c>
      <c r="DG730" s="26">
        <f t="shared" si="793"/>
        <v>0</v>
      </c>
      <c r="DH730" s="26">
        <f t="shared" si="793"/>
        <v>0</v>
      </c>
      <c r="DI730" s="26">
        <f t="shared" si="793"/>
        <v>0</v>
      </c>
      <c r="DJ730" s="26">
        <f t="shared" ref="DJ730:DO739" si="794">IF(DJ$3=0,0,IF(AND(ABS($BI730-DJ$3)&gt;TubeVertTotTol,ABS($BJ730-DJ$3)&gt;TubeVertTotTol,ABS($BK730-DJ$3)&gt;TubeVertTotTol),0,1))</f>
        <v>0</v>
      </c>
      <c r="DK730" s="26">
        <f t="shared" si="794"/>
        <v>0</v>
      </c>
      <c r="DL730" s="26">
        <f t="shared" si="794"/>
        <v>0</v>
      </c>
      <c r="DM730" s="26">
        <f t="shared" si="794"/>
        <v>0</v>
      </c>
      <c r="DN730" s="26">
        <f t="shared" si="794"/>
        <v>0</v>
      </c>
      <c r="DO730" s="26">
        <f t="shared" si="794"/>
        <v>0</v>
      </c>
      <c r="DP730" s="26"/>
      <c r="DQ730" s="26"/>
      <c r="DR730" s="26"/>
      <c r="DS730" s="1"/>
    </row>
    <row r="731" spans="45:123" x14ac:dyDescent="0.3">
      <c r="AS731" s="18">
        <v>9</v>
      </c>
      <c r="AT731" s="26" t="s">
        <v>123</v>
      </c>
      <c r="AU731" s="26" t="str">
        <f t="shared" si="784"/>
        <v>FAIL</v>
      </c>
      <c r="AV731" s="26">
        <v>1</v>
      </c>
      <c r="AW731" s="26">
        <v>3</v>
      </c>
      <c r="AX731" s="26">
        <v>1</v>
      </c>
      <c r="AY731" s="26">
        <v>3</v>
      </c>
      <c r="AZ731" s="26">
        <v>1</v>
      </c>
      <c r="BA731" s="26">
        <v>3</v>
      </c>
      <c r="BB731" s="26">
        <v>1</v>
      </c>
      <c r="BC731" s="26">
        <v>3</v>
      </c>
      <c r="BD731" s="26">
        <f t="shared" si="785"/>
        <v>445.5</v>
      </c>
      <c r="BE731" s="26"/>
      <c r="BF731" s="26">
        <f t="shared" si="785"/>
        <v>454.5</v>
      </c>
      <c r="BG731" s="26">
        <f t="shared" si="785"/>
        <v>4.5</v>
      </c>
      <c r="BI731" s="26">
        <f t="shared" si="786"/>
        <v>450.64859999999999</v>
      </c>
      <c r="BJ731" s="26">
        <f t="shared" si="787"/>
        <v>905.27359999999999</v>
      </c>
      <c r="BK731" s="26">
        <f t="shared" si="788"/>
        <v>1350.8986</v>
      </c>
      <c r="BL731" s="26">
        <f t="shared" si="789"/>
        <v>1805.3986</v>
      </c>
      <c r="BM731" s="26"/>
      <c r="BN731" s="26"/>
      <c r="BO731" s="26"/>
      <c r="BP731" s="26"/>
      <c r="BQ731" s="26"/>
      <c r="BR731" s="1" t="str">
        <f t="shared" si="750"/>
        <v>good</v>
      </c>
      <c r="BS731" s="26" t="str">
        <f t="shared" si="751"/>
        <v>Int</v>
      </c>
      <c r="BT731" s="26"/>
      <c r="BU731" s="26"/>
      <c r="BV731" s="26">
        <f t="shared" si="790"/>
        <v>0</v>
      </c>
      <c r="BW731" s="26">
        <f t="shared" si="790"/>
        <v>0</v>
      </c>
      <c r="BX731" s="26">
        <f t="shared" si="790"/>
        <v>0</v>
      </c>
      <c r="BY731" s="26">
        <f t="shared" si="790"/>
        <v>0</v>
      </c>
      <c r="BZ731" s="26">
        <f t="shared" si="790"/>
        <v>0</v>
      </c>
      <c r="CA731" s="26">
        <f t="shared" si="790"/>
        <v>0</v>
      </c>
      <c r="CB731" s="26">
        <f t="shared" si="790"/>
        <v>0</v>
      </c>
      <c r="CC731" s="26">
        <f t="shared" si="790"/>
        <v>0</v>
      </c>
      <c r="CD731" s="26">
        <f t="shared" si="790"/>
        <v>0</v>
      </c>
      <c r="CE731" s="26">
        <f t="shared" si="790"/>
        <v>0</v>
      </c>
      <c r="CF731" s="26">
        <f t="shared" si="791"/>
        <v>0</v>
      </c>
      <c r="CG731" s="26">
        <f t="shared" si="791"/>
        <v>1</v>
      </c>
      <c r="CH731" s="26">
        <f t="shared" si="791"/>
        <v>0</v>
      </c>
      <c r="CI731" s="26">
        <f t="shared" si="791"/>
        <v>0</v>
      </c>
      <c r="CJ731" s="26">
        <f t="shared" si="791"/>
        <v>0</v>
      </c>
      <c r="CK731" s="26">
        <f t="shared" si="791"/>
        <v>0</v>
      </c>
      <c r="CL731" s="26">
        <f t="shared" si="791"/>
        <v>0</v>
      </c>
      <c r="CM731" s="26">
        <f t="shared" si="791"/>
        <v>0</v>
      </c>
      <c r="CN731" s="26">
        <f t="shared" si="791"/>
        <v>0</v>
      </c>
      <c r="CO731" s="26">
        <f t="shared" si="791"/>
        <v>0</v>
      </c>
      <c r="CP731" s="26">
        <f t="shared" si="792"/>
        <v>0</v>
      </c>
      <c r="CQ731" s="26">
        <f t="shared" si="792"/>
        <v>0</v>
      </c>
      <c r="CR731" s="26">
        <f t="shared" si="792"/>
        <v>0</v>
      </c>
      <c r="CS731" s="26">
        <f t="shared" si="792"/>
        <v>0</v>
      </c>
      <c r="CT731" s="26">
        <f t="shared" si="792"/>
        <v>0</v>
      </c>
      <c r="CU731" s="26">
        <f t="shared" si="792"/>
        <v>0</v>
      </c>
      <c r="CV731" s="26">
        <f t="shared" si="792"/>
        <v>0</v>
      </c>
      <c r="CW731" s="26">
        <f t="shared" si="792"/>
        <v>0</v>
      </c>
      <c r="CX731" s="26">
        <f t="shared" si="792"/>
        <v>0</v>
      </c>
      <c r="CY731" s="26">
        <f t="shared" si="792"/>
        <v>0</v>
      </c>
      <c r="CZ731" s="26">
        <f t="shared" si="793"/>
        <v>0</v>
      </c>
      <c r="DA731" s="26">
        <f t="shared" si="793"/>
        <v>0</v>
      </c>
      <c r="DB731" s="26">
        <f t="shared" si="793"/>
        <v>0</v>
      </c>
      <c r="DC731" s="26">
        <f t="shared" si="793"/>
        <v>0</v>
      </c>
      <c r="DD731" s="26">
        <f t="shared" si="793"/>
        <v>0</v>
      </c>
      <c r="DE731" s="26">
        <f t="shared" si="793"/>
        <v>0</v>
      </c>
      <c r="DF731" s="26">
        <f t="shared" si="793"/>
        <v>0</v>
      </c>
      <c r="DG731" s="26">
        <f t="shared" si="793"/>
        <v>0</v>
      </c>
      <c r="DH731" s="26">
        <f t="shared" si="793"/>
        <v>0</v>
      </c>
      <c r="DI731" s="26">
        <f t="shared" si="793"/>
        <v>0</v>
      </c>
      <c r="DJ731" s="26">
        <f t="shared" si="794"/>
        <v>0</v>
      </c>
      <c r="DK731" s="26">
        <f t="shared" si="794"/>
        <v>0</v>
      </c>
      <c r="DL731" s="26">
        <f t="shared" si="794"/>
        <v>0</v>
      </c>
      <c r="DM731" s="26">
        <f t="shared" si="794"/>
        <v>0</v>
      </c>
      <c r="DN731" s="26">
        <f t="shared" si="794"/>
        <v>0</v>
      </c>
      <c r="DO731" s="26">
        <f t="shared" si="794"/>
        <v>0</v>
      </c>
      <c r="DP731" s="26"/>
      <c r="DQ731" s="26"/>
      <c r="DR731" s="26"/>
      <c r="DS731" s="1"/>
    </row>
    <row r="732" spans="45:123" x14ac:dyDescent="0.3">
      <c r="AS732" s="18">
        <v>10</v>
      </c>
      <c r="AT732" s="26" t="s">
        <v>123</v>
      </c>
      <c r="AU732" s="26" t="str">
        <f t="shared" si="784"/>
        <v>FAIL</v>
      </c>
      <c r="AV732" s="26">
        <v>1</v>
      </c>
      <c r="AW732" s="26">
        <v>3</v>
      </c>
      <c r="AX732" s="26">
        <v>1</v>
      </c>
      <c r="AY732" s="26">
        <v>3</v>
      </c>
      <c r="AZ732" s="26">
        <v>1</v>
      </c>
      <c r="BA732" s="26">
        <v>3</v>
      </c>
      <c r="BB732" s="26">
        <v>1</v>
      </c>
      <c r="BC732" s="26">
        <v>3</v>
      </c>
      <c r="BD732" s="26">
        <f t="shared" si="785"/>
        <v>445</v>
      </c>
      <c r="BE732" s="26"/>
      <c r="BF732" s="26">
        <f t="shared" si="785"/>
        <v>455</v>
      </c>
      <c r="BG732" s="26">
        <f t="shared" si="785"/>
        <v>5</v>
      </c>
      <c r="BI732" s="26">
        <f t="shared" si="786"/>
        <v>450.14859999999999</v>
      </c>
      <c r="BJ732" s="26">
        <f t="shared" si="787"/>
        <v>905.27359999999999</v>
      </c>
      <c r="BK732" s="26">
        <f t="shared" si="788"/>
        <v>1350.3986</v>
      </c>
      <c r="BL732" s="26">
        <f t="shared" si="789"/>
        <v>1805.3986</v>
      </c>
      <c r="BM732" s="26"/>
      <c r="BN732" s="26"/>
      <c r="BO732" s="26"/>
      <c r="BP732" s="26"/>
      <c r="BQ732" s="26"/>
      <c r="BR732" s="1" t="str">
        <f t="shared" si="750"/>
        <v>good</v>
      </c>
      <c r="BS732" s="26" t="str">
        <f t="shared" si="751"/>
        <v>Int</v>
      </c>
      <c r="BT732" s="26"/>
      <c r="BU732" s="26"/>
      <c r="BV732" s="26">
        <f t="shared" si="790"/>
        <v>0</v>
      </c>
      <c r="BW732" s="26">
        <f t="shared" si="790"/>
        <v>0</v>
      </c>
      <c r="BX732" s="26">
        <f t="shared" si="790"/>
        <v>0</v>
      </c>
      <c r="BY732" s="26">
        <f t="shared" si="790"/>
        <v>0</v>
      </c>
      <c r="BZ732" s="26">
        <f t="shared" si="790"/>
        <v>0</v>
      </c>
      <c r="CA732" s="26">
        <f t="shared" si="790"/>
        <v>0</v>
      </c>
      <c r="CB732" s="26">
        <f t="shared" si="790"/>
        <v>0</v>
      </c>
      <c r="CC732" s="26">
        <f t="shared" si="790"/>
        <v>0</v>
      </c>
      <c r="CD732" s="26">
        <f t="shared" si="790"/>
        <v>0</v>
      </c>
      <c r="CE732" s="26">
        <f t="shared" si="790"/>
        <v>0</v>
      </c>
      <c r="CF732" s="26">
        <f t="shared" si="791"/>
        <v>0</v>
      </c>
      <c r="CG732" s="26">
        <f t="shared" si="791"/>
        <v>1</v>
      </c>
      <c r="CH732" s="26">
        <f t="shared" si="791"/>
        <v>0</v>
      </c>
      <c r="CI732" s="26">
        <f t="shared" si="791"/>
        <v>0</v>
      </c>
      <c r="CJ732" s="26">
        <f t="shared" si="791"/>
        <v>0</v>
      </c>
      <c r="CK732" s="26">
        <f t="shared" si="791"/>
        <v>0</v>
      </c>
      <c r="CL732" s="26">
        <f t="shared" si="791"/>
        <v>0</v>
      </c>
      <c r="CM732" s="26">
        <f t="shared" si="791"/>
        <v>0</v>
      </c>
      <c r="CN732" s="26">
        <f t="shared" si="791"/>
        <v>0</v>
      </c>
      <c r="CO732" s="26">
        <f t="shared" si="791"/>
        <v>0</v>
      </c>
      <c r="CP732" s="26">
        <f t="shared" si="792"/>
        <v>0</v>
      </c>
      <c r="CQ732" s="26">
        <f t="shared" si="792"/>
        <v>0</v>
      </c>
      <c r="CR732" s="26">
        <f t="shared" si="792"/>
        <v>0</v>
      </c>
      <c r="CS732" s="26">
        <f t="shared" si="792"/>
        <v>0</v>
      </c>
      <c r="CT732" s="26">
        <f t="shared" si="792"/>
        <v>0</v>
      </c>
      <c r="CU732" s="26">
        <f t="shared" si="792"/>
        <v>0</v>
      </c>
      <c r="CV732" s="26">
        <f t="shared" si="792"/>
        <v>0</v>
      </c>
      <c r="CW732" s="26">
        <f t="shared" si="792"/>
        <v>0</v>
      </c>
      <c r="CX732" s="26">
        <f t="shared" si="792"/>
        <v>0</v>
      </c>
      <c r="CY732" s="26">
        <f t="shared" si="792"/>
        <v>0</v>
      </c>
      <c r="CZ732" s="26">
        <f t="shared" si="793"/>
        <v>0</v>
      </c>
      <c r="DA732" s="26">
        <f t="shared" si="793"/>
        <v>0</v>
      </c>
      <c r="DB732" s="26">
        <f t="shared" si="793"/>
        <v>0</v>
      </c>
      <c r="DC732" s="26">
        <f t="shared" si="793"/>
        <v>0</v>
      </c>
      <c r="DD732" s="26">
        <f t="shared" si="793"/>
        <v>0</v>
      </c>
      <c r="DE732" s="26">
        <f t="shared" si="793"/>
        <v>0</v>
      </c>
      <c r="DF732" s="26">
        <f t="shared" si="793"/>
        <v>0</v>
      </c>
      <c r="DG732" s="26">
        <f t="shared" si="793"/>
        <v>0</v>
      </c>
      <c r="DH732" s="26">
        <f t="shared" si="793"/>
        <v>0</v>
      </c>
      <c r="DI732" s="26">
        <f t="shared" si="793"/>
        <v>0</v>
      </c>
      <c r="DJ732" s="26">
        <f t="shared" si="794"/>
        <v>0</v>
      </c>
      <c r="DK732" s="26">
        <f t="shared" si="794"/>
        <v>0</v>
      </c>
      <c r="DL732" s="26">
        <f t="shared" si="794"/>
        <v>0</v>
      </c>
      <c r="DM732" s="26">
        <f t="shared" si="794"/>
        <v>0</v>
      </c>
      <c r="DN732" s="26">
        <f t="shared" si="794"/>
        <v>0</v>
      </c>
      <c r="DO732" s="26">
        <f t="shared" si="794"/>
        <v>0</v>
      </c>
      <c r="DP732" s="26"/>
      <c r="DQ732" s="26"/>
      <c r="DR732" s="26"/>
      <c r="DS732" s="1"/>
    </row>
    <row r="733" spans="45:123" x14ac:dyDescent="0.3">
      <c r="AS733" s="18">
        <v>11</v>
      </c>
      <c r="AT733" s="26" t="s">
        <v>123</v>
      </c>
      <c r="AU733" s="26" t="str">
        <f t="shared" si="784"/>
        <v>FAIL</v>
      </c>
      <c r="AV733" s="26">
        <v>1</v>
      </c>
      <c r="AW733" s="26">
        <v>3</v>
      </c>
      <c r="AX733" s="26">
        <v>1</v>
      </c>
      <c r="AY733" s="26">
        <v>3</v>
      </c>
      <c r="AZ733" s="26">
        <v>1</v>
      </c>
      <c r="BA733" s="26">
        <v>3</v>
      </c>
      <c r="BB733" s="26">
        <v>1</v>
      </c>
      <c r="BC733" s="26">
        <v>3</v>
      </c>
      <c r="BD733" s="26">
        <f t="shared" si="785"/>
        <v>444.5</v>
      </c>
      <c r="BE733" s="26"/>
      <c r="BF733" s="26">
        <f t="shared" si="785"/>
        <v>455.5</v>
      </c>
      <c r="BG733" s="26">
        <f t="shared" si="785"/>
        <v>5.5</v>
      </c>
      <c r="BI733" s="26">
        <f t="shared" si="786"/>
        <v>449.64859999999999</v>
      </c>
      <c r="BJ733" s="26">
        <f t="shared" si="787"/>
        <v>905.27359999999999</v>
      </c>
      <c r="BK733" s="26">
        <f t="shared" si="788"/>
        <v>1349.8986</v>
      </c>
      <c r="BL733" s="26">
        <f t="shared" si="789"/>
        <v>1805.3986</v>
      </c>
      <c r="BM733" s="26"/>
      <c r="BN733" s="26"/>
      <c r="BO733" s="26"/>
      <c r="BP733" s="26"/>
      <c r="BQ733" s="26"/>
      <c r="BR733" s="1" t="str">
        <f t="shared" si="750"/>
        <v>good</v>
      </c>
      <c r="BS733" s="26" t="str">
        <f t="shared" si="751"/>
        <v>Int</v>
      </c>
      <c r="BT733" s="26"/>
      <c r="BU733" s="26"/>
      <c r="BV733" s="26">
        <f t="shared" si="790"/>
        <v>0</v>
      </c>
      <c r="BW733" s="26">
        <f t="shared" si="790"/>
        <v>0</v>
      </c>
      <c r="BX733" s="26">
        <f t="shared" si="790"/>
        <v>0</v>
      </c>
      <c r="BY733" s="26">
        <f t="shared" si="790"/>
        <v>0</v>
      </c>
      <c r="BZ733" s="26">
        <f t="shared" si="790"/>
        <v>0</v>
      </c>
      <c r="CA733" s="26">
        <f t="shared" si="790"/>
        <v>0</v>
      </c>
      <c r="CB733" s="26">
        <f t="shared" si="790"/>
        <v>0</v>
      </c>
      <c r="CC733" s="26">
        <f t="shared" si="790"/>
        <v>0</v>
      </c>
      <c r="CD733" s="26">
        <f t="shared" si="790"/>
        <v>0</v>
      </c>
      <c r="CE733" s="26">
        <f t="shared" si="790"/>
        <v>0</v>
      </c>
      <c r="CF733" s="26">
        <f t="shared" si="791"/>
        <v>0</v>
      </c>
      <c r="CG733" s="26">
        <f t="shared" si="791"/>
        <v>1</v>
      </c>
      <c r="CH733" s="26">
        <f t="shared" si="791"/>
        <v>0</v>
      </c>
      <c r="CI733" s="26">
        <f t="shared" si="791"/>
        <v>0</v>
      </c>
      <c r="CJ733" s="26">
        <f t="shared" si="791"/>
        <v>0</v>
      </c>
      <c r="CK733" s="26">
        <f t="shared" si="791"/>
        <v>0</v>
      </c>
      <c r="CL733" s="26">
        <f t="shared" si="791"/>
        <v>0</v>
      </c>
      <c r="CM733" s="26">
        <f t="shared" si="791"/>
        <v>0</v>
      </c>
      <c r="CN733" s="26">
        <f t="shared" si="791"/>
        <v>0</v>
      </c>
      <c r="CO733" s="26">
        <f t="shared" si="791"/>
        <v>0</v>
      </c>
      <c r="CP733" s="26">
        <f t="shared" si="792"/>
        <v>0</v>
      </c>
      <c r="CQ733" s="26">
        <f t="shared" si="792"/>
        <v>0</v>
      </c>
      <c r="CR733" s="26">
        <f t="shared" si="792"/>
        <v>0</v>
      </c>
      <c r="CS733" s="26">
        <f t="shared" si="792"/>
        <v>0</v>
      </c>
      <c r="CT733" s="26">
        <f t="shared" si="792"/>
        <v>0</v>
      </c>
      <c r="CU733" s="26">
        <f t="shared" si="792"/>
        <v>0</v>
      </c>
      <c r="CV733" s="26">
        <f t="shared" si="792"/>
        <v>0</v>
      </c>
      <c r="CW733" s="26">
        <f t="shared" si="792"/>
        <v>0</v>
      </c>
      <c r="CX733" s="26">
        <f t="shared" si="792"/>
        <v>0</v>
      </c>
      <c r="CY733" s="26">
        <f t="shared" si="792"/>
        <v>0</v>
      </c>
      <c r="CZ733" s="26">
        <f t="shared" si="793"/>
        <v>0</v>
      </c>
      <c r="DA733" s="26">
        <f t="shared" si="793"/>
        <v>0</v>
      </c>
      <c r="DB733" s="26">
        <f t="shared" si="793"/>
        <v>0</v>
      </c>
      <c r="DC733" s="26">
        <f t="shared" si="793"/>
        <v>0</v>
      </c>
      <c r="DD733" s="26">
        <f t="shared" si="793"/>
        <v>0</v>
      </c>
      <c r="DE733" s="26">
        <f t="shared" si="793"/>
        <v>0</v>
      </c>
      <c r="DF733" s="26">
        <f t="shared" si="793"/>
        <v>0</v>
      </c>
      <c r="DG733" s="26">
        <f t="shared" si="793"/>
        <v>0</v>
      </c>
      <c r="DH733" s="26">
        <f t="shared" si="793"/>
        <v>0</v>
      </c>
      <c r="DI733" s="26">
        <f t="shared" si="793"/>
        <v>0</v>
      </c>
      <c r="DJ733" s="26">
        <f t="shared" si="794"/>
        <v>0</v>
      </c>
      <c r="DK733" s="26">
        <f t="shared" si="794"/>
        <v>0</v>
      </c>
      <c r="DL733" s="26">
        <f t="shared" si="794"/>
        <v>0</v>
      </c>
      <c r="DM733" s="26">
        <f t="shared" si="794"/>
        <v>0</v>
      </c>
      <c r="DN733" s="26">
        <f t="shared" si="794"/>
        <v>0</v>
      </c>
      <c r="DO733" s="26">
        <f t="shared" si="794"/>
        <v>0</v>
      </c>
      <c r="DP733" s="26"/>
      <c r="DQ733" s="26"/>
      <c r="DR733" s="26"/>
      <c r="DS733" s="1"/>
    </row>
    <row r="734" spans="45:123" x14ac:dyDescent="0.3">
      <c r="AS734" s="18">
        <v>12</v>
      </c>
      <c r="AT734" s="26" t="s">
        <v>123</v>
      </c>
      <c r="AU734" s="26" t="str">
        <f t="shared" si="784"/>
        <v>FAIL</v>
      </c>
      <c r="AV734" s="26">
        <v>1</v>
      </c>
      <c r="AW734" s="26">
        <v>3</v>
      </c>
      <c r="AX734" s="26">
        <v>1</v>
      </c>
      <c r="AY734" s="26">
        <v>3</v>
      </c>
      <c r="AZ734" s="26">
        <v>1</v>
      </c>
      <c r="BA734" s="26">
        <v>3</v>
      </c>
      <c r="BB734" s="26">
        <v>1</v>
      </c>
      <c r="BC734" s="26">
        <v>3</v>
      </c>
      <c r="BD734" s="26">
        <f t="shared" si="785"/>
        <v>444</v>
      </c>
      <c r="BE734" s="26"/>
      <c r="BF734" s="26">
        <f t="shared" si="785"/>
        <v>456</v>
      </c>
      <c r="BG734" s="26">
        <f t="shared" si="785"/>
        <v>6</v>
      </c>
      <c r="BI734" s="26">
        <f t="shared" si="786"/>
        <v>449.14859999999999</v>
      </c>
      <c r="BJ734" s="26">
        <f t="shared" si="787"/>
        <v>905.27359999999999</v>
      </c>
      <c r="BK734" s="26">
        <f t="shared" si="788"/>
        <v>1349.3986</v>
      </c>
      <c r="BL734" s="26">
        <f t="shared" si="789"/>
        <v>1805.3986</v>
      </c>
      <c r="BM734" s="26"/>
      <c r="BN734" s="26"/>
      <c r="BO734" s="26"/>
      <c r="BP734" s="26"/>
      <c r="BQ734" s="26"/>
      <c r="BR734" s="1" t="str">
        <f t="shared" si="750"/>
        <v>good</v>
      </c>
      <c r="BS734" s="26" t="str">
        <f t="shared" si="751"/>
        <v>Int</v>
      </c>
      <c r="BT734" s="26"/>
      <c r="BU734" s="26"/>
      <c r="BV734" s="26">
        <f t="shared" si="790"/>
        <v>0</v>
      </c>
      <c r="BW734" s="26">
        <f t="shared" si="790"/>
        <v>0</v>
      </c>
      <c r="BX734" s="26">
        <f t="shared" si="790"/>
        <v>0</v>
      </c>
      <c r="BY734" s="26">
        <f t="shared" si="790"/>
        <v>0</v>
      </c>
      <c r="BZ734" s="26">
        <f t="shared" si="790"/>
        <v>0</v>
      </c>
      <c r="CA734" s="26">
        <f t="shared" si="790"/>
        <v>0</v>
      </c>
      <c r="CB734" s="26">
        <f t="shared" si="790"/>
        <v>0</v>
      </c>
      <c r="CC734" s="26">
        <f t="shared" si="790"/>
        <v>0</v>
      </c>
      <c r="CD734" s="26">
        <f t="shared" si="790"/>
        <v>0</v>
      </c>
      <c r="CE734" s="26">
        <f t="shared" si="790"/>
        <v>0</v>
      </c>
      <c r="CF734" s="26">
        <f t="shared" si="791"/>
        <v>0</v>
      </c>
      <c r="CG734" s="26">
        <f t="shared" si="791"/>
        <v>1</v>
      </c>
      <c r="CH734" s="26">
        <f t="shared" si="791"/>
        <v>0</v>
      </c>
      <c r="CI734" s="26">
        <f t="shared" si="791"/>
        <v>0</v>
      </c>
      <c r="CJ734" s="26">
        <f t="shared" si="791"/>
        <v>0</v>
      </c>
      <c r="CK734" s="26">
        <f t="shared" si="791"/>
        <v>0</v>
      </c>
      <c r="CL734" s="26">
        <f t="shared" si="791"/>
        <v>0</v>
      </c>
      <c r="CM734" s="26">
        <f t="shared" si="791"/>
        <v>0</v>
      </c>
      <c r="CN734" s="26">
        <f t="shared" si="791"/>
        <v>0</v>
      </c>
      <c r="CO734" s="26">
        <f t="shared" si="791"/>
        <v>0</v>
      </c>
      <c r="CP734" s="26">
        <f t="shared" si="792"/>
        <v>0</v>
      </c>
      <c r="CQ734" s="26">
        <f t="shared" si="792"/>
        <v>0</v>
      </c>
      <c r="CR734" s="26">
        <f t="shared" si="792"/>
        <v>0</v>
      </c>
      <c r="CS734" s="26">
        <f t="shared" si="792"/>
        <v>0</v>
      </c>
      <c r="CT734" s="26">
        <f t="shared" si="792"/>
        <v>0</v>
      </c>
      <c r="CU734" s="26">
        <f t="shared" si="792"/>
        <v>0</v>
      </c>
      <c r="CV734" s="26">
        <f t="shared" si="792"/>
        <v>0</v>
      </c>
      <c r="CW734" s="26">
        <f t="shared" si="792"/>
        <v>0</v>
      </c>
      <c r="CX734" s="26">
        <f t="shared" si="792"/>
        <v>0</v>
      </c>
      <c r="CY734" s="26">
        <f t="shared" si="792"/>
        <v>0</v>
      </c>
      <c r="CZ734" s="26">
        <f t="shared" si="793"/>
        <v>0</v>
      </c>
      <c r="DA734" s="26">
        <f t="shared" si="793"/>
        <v>0</v>
      </c>
      <c r="DB734" s="26">
        <f t="shared" si="793"/>
        <v>0</v>
      </c>
      <c r="DC734" s="26">
        <f t="shared" si="793"/>
        <v>0</v>
      </c>
      <c r="DD734" s="26">
        <f t="shared" si="793"/>
        <v>0</v>
      </c>
      <c r="DE734" s="26">
        <f t="shared" si="793"/>
        <v>0</v>
      </c>
      <c r="DF734" s="26">
        <f t="shared" si="793"/>
        <v>0</v>
      </c>
      <c r="DG734" s="26">
        <f t="shared" si="793"/>
        <v>0</v>
      </c>
      <c r="DH734" s="26">
        <f t="shared" si="793"/>
        <v>0</v>
      </c>
      <c r="DI734" s="26">
        <f t="shared" si="793"/>
        <v>0</v>
      </c>
      <c r="DJ734" s="26">
        <f t="shared" si="794"/>
        <v>0</v>
      </c>
      <c r="DK734" s="26">
        <f t="shared" si="794"/>
        <v>0</v>
      </c>
      <c r="DL734" s="26">
        <f t="shared" si="794"/>
        <v>0</v>
      </c>
      <c r="DM734" s="26">
        <f t="shared" si="794"/>
        <v>0</v>
      </c>
      <c r="DN734" s="26">
        <f t="shared" si="794"/>
        <v>0</v>
      </c>
      <c r="DO734" s="26">
        <f t="shared" si="794"/>
        <v>0</v>
      </c>
      <c r="DP734" s="26"/>
      <c r="DQ734" s="26"/>
      <c r="DR734" s="26"/>
      <c r="DS734" s="1"/>
    </row>
    <row r="735" spans="45:123" x14ac:dyDescent="0.3">
      <c r="AS735" s="18">
        <v>13</v>
      </c>
      <c r="AT735" s="26" t="s">
        <v>123</v>
      </c>
      <c r="AU735" s="26" t="str">
        <f t="shared" si="784"/>
        <v>FAIL</v>
      </c>
      <c r="AV735" s="26">
        <v>1</v>
      </c>
      <c r="AW735" s="26">
        <v>3</v>
      </c>
      <c r="AX735" s="26">
        <v>1</v>
      </c>
      <c r="AY735" s="26">
        <v>3</v>
      </c>
      <c r="AZ735" s="26">
        <v>1</v>
      </c>
      <c r="BA735" s="26">
        <v>3</v>
      </c>
      <c r="BB735" s="26">
        <v>1</v>
      </c>
      <c r="BC735" s="26">
        <v>3</v>
      </c>
      <c r="BD735" s="26">
        <f t="shared" si="785"/>
        <v>443.5</v>
      </c>
      <c r="BE735" s="26"/>
      <c r="BF735" s="26">
        <f t="shared" si="785"/>
        <v>456.5</v>
      </c>
      <c r="BG735" s="26">
        <f t="shared" si="785"/>
        <v>6.5</v>
      </c>
      <c r="BI735" s="26">
        <f t="shared" si="786"/>
        <v>448.64859999999999</v>
      </c>
      <c r="BJ735" s="26">
        <f t="shared" si="787"/>
        <v>905.27359999999999</v>
      </c>
      <c r="BK735" s="26">
        <f t="shared" si="788"/>
        <v>1348.8986</v>
      </c>
      <c r="BL735" s="26">
        <f t="shared" si="789"/>
        <v>1805.3986</v>
      </c>
      <c r="BM735" s="26"/>
      <c r="BN735" s="26"/>
      <c r="BO735" s="26"/>
      <c r="BP735" s="26"/>
      <c r="BQ735" s="26"/>
      <c r="BR735" s="1" t="str">
        <f t="shared" ref="BR735:BR798" si="795">IF(AND(BL735&gt;$J$31,BL735&lt;$J$33),"good","bad")</f>
        <v>good</v>
      </c>
      <c r="BS735" s="26" t="str">
        <f t="shared" si="751"/>
        <v>Int</v>
      </c>
      <c r="BT735" s="26"/>
      <c r="BU735" s="26"/>
      <c r="BV735" s="26">
        <f t="shared" si="790"/>
        <v>0</v>
      </c>
      <c r="BW735" s="26">
        <f t="shared" si="790"/>
        <v>0</v>
      </c>
      <c r="BX735" s="26">
        <f t="shared" si="790"/>
        <v>0</v>
      </c>
      <c r="BY735" s="26">
        <f t="shared" si="790"/>
        <v>0</v>
      </c>
      <c r="BZ735" s="26">
        <f t="shared" si="790"/>
        <v>0</v>
      </c>
      <c r="CA735" s="26">
        <f t="shared" si="790"/>
        <v>0</v>
      </c>
      <c r="CB735" s="26">
        <f t="shared" si="790"/>
        <v>0</v>
      </c>
      <c r="CC735" s="26">
        <f t="shared" si="790"/>
        <v>0</v>
      </c>
      <c r="CD735" s="26">
        <f t="shared" si="790"/>
        <v>0</v>
      </c>
      <c r="CE735" s="26">
        <f t="shared" si="790"/>
        <v>0</v>
      </c>
      <c r="CF735" s="26">
        <f t="shared" si="791"/>
        <v>0</v>
      </c>
      <c r="CG735" s="26">
        <f t="shared" si="791"/>
        <v>1</v>
      </c>
      <c r="CH735" s="26">
        <f t="shared" si="791"/>
        <v>0</v>
      </c>
      <c r="CI735" s="26">
        <f t="shared" si="791"/>
        <v>0</v>
      </c>
      <c r="CJ735" s="26">
        <f t="shared" si="791"/>
        <v>0</v>
      </c>
      <c r="CK735" s="26">
        <f t="shared" si="791"/>
        <v>0</v>
      </c>
      <c r="CL735" s="26">
        <f t="shared" si="791"/>
        <v>0</v>
      </c>
      <c r="CM735" s="26">
        <f t="shared" si="791"/>
        <v>0</v>
      </c>
      <c r="CN735" s="26">
        <f t="shared" si="791"/>
        <v>0</v>
      </c>
      <c r="CO735" s="26">
        <f t="shared" si="791"/>
        <v>0</v>
      </c>
      <c r="CP735" s="26">
        <f t="shared" si="792"/>
        <v>0</v>
      </c>
      <c r="CQ735" s="26">
        <f t="shared" si="792"/>
        <v>0</v>
      </c>
      <c r="CR735" s="26">
        <f t="shared" si="792"/>
        <v>0</v>
      </c>
      <c r="CS735" s="26">
        <f t="shared" si="792"/>
        <v>0</v>
      </c>
      <c r="CT735" s="26">
        <f t="shared" si="792"/>
        <v>0</v>
      </c>
      <c r="CU735" s="26">
        <f t="shared" si="792"/>
        <v>0</v>
      </c>
      <c r="CV735" s="26">
        <f t="shared" si="792"/>
        <v>0</v>
      </c>
      <c r="CW735" s="26">
        <f t="shared" si="792"/>
        <v>0</v>
      </c>
      <c r="CX735" s="26">
        <f t="shared" si="792"/>
        <v>0</v>
      </c>
      <c r="CY735" s="26">
        <f t="shared" si="792"/>
        <v>0</v>
      </c>
      <c r="CZ735" s="26">
        <f t="shared" si="793"/>
        <v>0</v>
      </c>
      <c r="DA735" s="26">
        <f t="shared" si="793"/>
        <v>0</v>
      </c>
      <c r="DB735" s="26">
        <f t="shared" si="793"/>
        <v>0</v>
      </c>
      <c r="DC735" s="26">
        <f t="shared" si="793"/>
        <v>0</v>
      </c>
      <c r="DD735" s="26">
        <f t="shared" si="793"/>
        <v>0</v>
      </c>
      <c r="DE735" s="26">
        <f t="shared" si="793"/>
        <v>0</v>
      </c>
      <c r="DF735" s="26">
        <f t="shared" si="793"/>
        <v>0</v>
      </c>
      <c r="DG735" s="26">
        <f t="shared" si="793"/>
        <v>0</v>
      </c>
      <c r="DH735" s="26">
        <f t="shared" si="793"/>
        <v>0</v>
      </c>
      <c r="DI735" s="26">
        <f t="shared" si="793"/>
        <v>0</v>
      </c>
      <c r="DJ735" s="26">
        <f t="shared" si="794"/>
        <v>0</v>
      </c>
      <c r="DK735" s="26">
        <f t="shared" si="794"/>
        <v>0</v>
      </c>
      <c r="DL735" s="26">
        <f t="shared" si="794"/>
        <v>0</v>
      </c>
      <c r="DM735" s="26">
        <f t="shared" si="794"/>
        <v>0</v>
      </c>
      <c r="DN735" s="26">
        <f t="shared" si="794"/>
        <v>0</v>
      </c>
      <c r="DO735" s="26">
        <f t="shared" si="794"/>
        <v>0</v>
      </c>
      <c r="DP735" s="26"/>
      <c r="DQ735" s="26"/>
      <c r="DR735" s="26"/>
      <c r="DS735" s="1"/>
    </row>
    <row r="736" spans="45:123" x14ac:dyDescent="0.3">
      <c r="AS736" s="18">
        <v>14</v>
      </c>
      <c r="AT736" s="26" t="s">
        <v>123</v>
      </c>
      <c r="AU736" s="26" t="str">
        <f t="shared" si="784"/>
        <v>FAIL</v>
      </c>
      <c r="AV736" s="26">
        <v>1</v>
      </c>
      <c r="AW736" s="26">
        <v>3</v>
      </c>
      <c r="AX736" s="26">
        <v>1</v>
      </c>
      <c r="AY736" s="26">
        <v>3</v>
      </c>
      <c r="AZ736" s="26">
        <v>1</v>
      </c>
      <c r="BA736" s="26">
        <v>3</v>
      </c>
      <c r="BB736" s="26">
        <v>1</v>
      </c>
      <c r="BC736" s="26">
        <v>3</v>
      </c>
      <c r="BD736" s="26">
        <f t="shared" si="785"/>
        <v>443</v>
      </c>
      <c r="BE736" s="26"/>
      <c r="BF736" s="26">
        <f t="shared" si="785"/>
        <v>457</v>
      </c>
      <c r="BG736" s="26">
        <f t="shared" si="785"/>
        <v>7</v>
      </c>
      <c r="BI736" s="26">
        <f t="shared" si="786"/>
        <v>448.14859999999999</v>
      </c>
      <c r="BJ736" s="26">
        <f t="shared" si="787"/>
        <v>905.27359999999999</v>
      </c>
      <c r="BK736" s="26">
        <f t="shared" si="788"/>
        <v>1348.3986</v>
      </c>
      <c r="BL736" s="26">
        <f t="shared" si="789"/>
        <v>1805.3986</v>
      </c>
      <c r="BM736" s="26"/>
      <c r="BN736" s="26"/>
      <c r="BO736" s="26"/>
      <c r="BP736" s="26"/>
      <c r="BQ736" s="26"/>
      <c r="BR736" s="1" t="str">
        <f t="shared" si="795"/>
        <v>good</v>
      </c>
      <c r="BS736" s="26" t="str">
        <f t="shared" ref="BS736:BS799" si="796">IF(COUNTIF(BV736:DO736,1)&gt;0,"Int","good")</f>
        <v>Int</v>
      </c>
      <c r="BT736" s="26"/>
      <c r="BU736" s="26"/>
      <c r="BV736" s="26">
        <f t="shared" si="790"/>
        <v>0</v>
      </c>
      <c r="BW736" s="26">
        <f t="shared" si="790"/>
        <v>0</v>
      </c>
      <c r="BX736" s="26">
        <f t="shared" si="790"/>
        <v>0</v>
      </c>
      <c r="BY736" s="26">
        <f t="shared" si="790"/>
        <v>0</v>
      </c>
      <c r="BZ736" s="26">
        <f t="shared" si="790"/>
        <v>0</v>
      </c>
      <c r="CA736" s="26">
        <f t="shared" si="790"/>
        <v>0</v>
      </c>
      <c r="CB736" s="26">
        <f t="shared" si="790"/>
        <v>0</v>
      </c>
      <c r="CC736" s="26">
        <f t="shared" si="790"/>
        <v>0</v>
      </c>
      <c r="CD736" s="26">
        <f t="shared" si="790"/>
        <v>0</v>
      </c>
      <c r="CE736" s="26">
        <f t="shared" si="790"/>
        <v>0</v>
      </c>
      <c r="CF736" s="26">
        <f t="shared" si="791"/>
        <v>0</v>
      </c>
      <c r="CG736" s="26">
        <f t="shared" si="791"/>
        <v>1</v>
      </c>
      <c r="CH736" s="26">
        <f t="shared" si="791"/>
        <v>0</v>
      </c>
      <c r="CI736" s="26">
        <f t="shared" si="791"/>
        <v>0</v>
      </c>
      <c r="CJ736" s="26">
        <f t="shared" si="791"/>
        <v>0</v>
      </c>
      <c r="CK736" s="26">
        <f t="shared" si="791"/>
        <v>0</v>
      </c>
      <c r="CL736" s="26">
        <f t="shared" si="791"/>
        <v>0</v>
      </c>
      <c r="CM736" s="26">
        <f t="shared" si="791"/>
        <v>0</v>
      </c>
      <c r="CN736" s="26">
        <f t="shared" si="791"/>
        <v>0</v>
      </c>
      <c r="CO736" s="26">
        <f t="shared" si="791"/>
        <v>0</v>
      </c>
      <c r="CP736" s="26">
        <f t="shared" si="792"/>
        <v>0</v>
      </c>
      <c r="CQ736" s="26">
        <f t="shared" si="792"/>
        <v>0</v>
      </c>
      <c r="CR736" s="26">
        <f t="shared" si="792"/>
        <v>0</v>
      </c>
      <c r="CS736" s="26">
        <f t="shared" si="792"/>
        <v>0</v>
      </c>
      <c r="CT736" s="26">
        <f t="shared" si="792"/>
        <v>0</v>
      </c>
      <c r="CU736" s="26">
        <f t="shared" si="792"/>
        <v>0</v>
      </c>
      <c r="CV736" s="26">
        <f t="shared" si="792"/>
        <v>0</v>
      </c>
      <c r="CW736" s="26">
        <f t="shared" si="792"/>
        <v>0</v>
      </c>
      <c r="CX736" s="26">
        <f t="shared" si="792"/>
        <v>0</v>
      </c>
      <c r="CY736" s="26">
        <f t="shared" si="792"/>
        <v>0</v>
      </c>
      <c r="CZ736" s="26">
        <f t="shared" si="793"/>
        <v>0</v>
      </c>
      <c r="DA736" s="26">
        <f t="shared" si="793"/>
        <v>0</v>
      </c>
      <c r="DB736" s="26">
        <f t="shared" si="793"/>
        <v>0</v>
      </c>
      <c r="DC736" s="26">
        <f t="shared" si="793"/>
        <v>0</v>
      </c>
      <c r="DD736" s="26">
        <f t="shared" si="793"/>
        <v>0</v>
      </c>
      <c r="DE736" s="26">
        <f t="shared" si="793"/>
        <v>0</v>
      </c>
      <c r="DF736" s="26">
        <f t="shared" si="793"/>
        <v>0</v>
      </c>
      <c r="DG736" s="26">
        <f t="shared" si="793"/>
        <v>0</v>
      </c>
      <c r="DH736" s="26">
        <f t="shared" si="793"/>
        <v>0</v>
      </c>
      <c r="DI736" s="26">
        <f t="shared" si="793"/>
        <v>0</v>
      </c>
      <c r="DJ736" s="26">
        <f t="shared" si="794"/>
        <v>0</v>
      </c>
      <c r="DK736" s="26">
        <f t="shared" si="794"/>
        <v>0</v>
      </c>
      <c r="DL736" s="26">
        <f t="shared" si="794"/>
        <v>0</v>
      </c>
      <c r="DM736" s="26">
        <f t="shared" si="794"/>
        <v>0</v>
      </c>
      <c r="DN736" s="26">
        <f t="shared" si="794"/>
        <v>0</v>
      </c>
      <c r="DO736" s="26">
        <f t="shared" si="794"/>
        <v>0</v>
      </c>
      <c r="DP736" s="26"/>
      <c r="DQ736" s="26"/>
      <c r="DR736" s="26"/>
      <c r="DS736" s="1"/>
    </row>
    <row r="737" spans="45:123" x14ac:dyDescent="0.3">
      <c r="AS737" s="18">
        <v>15</v>
      </c>
      <c r="AT737" s="26" t="s">
        <v>123</v>
      </c>
      <c r="AU737" s="26" t="str">
        <f t="shared" si="784"/>
        <v>FAIL</v>
      </c>
      <c r="AV737" s="26">
        <v>1</v>
      </c>
      <c r="AW737" s="26">
        <v>3</v>
      </c>
      <c r="AX737" s="26">
        <v>1</v>
      </c>
      <c r="AY737" s="26">
        <v>3</v>
      </c>
      <c r="AZ737" s="26">
        <v>1</v>
      </c>
      <c r="BA737" s="26">
        <v>3</v>
      </c>
      <c r="BB737" s="26">
        <v>1</v>
      </c>
      <c r="BC737" s="26">
        <v>3</v>
      </c>
      <c r="BD737" s="26">
        <f t="shared" si="785"/>
        <v>442.5</v>
      </c>
      <c r="BE737" s="26"/>
      <c r="BF737" s="26">
        <f t="shared" si="785"/>
        <v>457.5</v>
      </c>
      <c r="BG737" s="26">
        <f t="shared" si="785"/>
        <v>7.5</v>
      </c>
      <c r="BI737" s="26">
        <f t="shared" si="786"/>
        <v>447.64859999999999</v>
      </c>
      <c r="BJ737" s="26">
        <f t="shared" si="787"/>
        <v>905.27359999999999</v>
      </c>
      <c r="BK737" s="26">
        <f t="shared" si="788"/>
        <v>1347.8986</v>
      </c>
      <c r="BL737" s="26">
        <f t="shared" si="789"/>
        <v>1805.3986</v>
      </c>
      <c r="BM737" s="26"/>
      <c r="BN737" s="26"/>
      <c r="BO737" s="26"/>
      <c r="BP737" s="26"/>
      <c r="BQ737" s="26"/>
      <c r="BR737" s="1" t="str">
        <f t="shared" si="795"/>
        <v>good</v>
      </c>
      <c r="BS737" s="26" t="str">
        <f t="shared" si="796"/>
        <v>Int</v>
      </c>
      <c r="BT737" s="26"/>
      <c r="BU737" s="26"/>
      <c r="BV737" s="26">
        <f t="shared" si="790"/>
        <v>0</v>
      </c>
      <c r="BW737" s="26">
        <f t="shared" si="790"/>
        <v>0</v>
      </c>
      <c r="BX737" s="26">
        <f t="shared" si="790"/>
        <v>0</v>
      </c>
      <c r="BY737" s="26">
        <f t="shared" si="790"/>
        <v>0</v>
      </c>
      <c r="BZ737" s="26">
        <f t="shared" si="790"/>
        <v>0</v>
      </c>
      <c r="CA737" s="26">
        <f t="shared" si="790"/>
        <v>0</v>
      </c>
      <c r="CB737" s="26">
        <f t="shared" si="790"/>
        <v>0</v>
      </c>
      <c r="CC737" s="26">
        <f t="shared" si="790"/>
        <v>0</v>
      </c>
      <c r="CD737" s="26">
        <f t="shared" si="790"/>
        <v>0</v>
      </c>
      <c r="CE737" s="26">
        <f t="shared" si="790"/>
        <v>0</v>
      </c>
      <c r="CF737" s="26">
        <f t="shared" si="791"/>
        <v>0</v>
      </c>
      <c r="CG737" s="26">
        <f t="shared" si="791"/>
        <v>1</v>
      </c>
      <c r="CH737" s="26">
        <f t="shared" si="791"/>
        <v>0</v>
      </c>
      <c r="CI737" s="26">
        <f t="shared" si="791"/>
        <v>0</v>
      </c>
      <c r="CJ737" s="26">
        <f t="shared" si="791"/>
        <v>0</v>
      </c>
      <c r="CK737" s="26">
        <f t="shared" si="791"/>
        <v>0</v>
      </c>
      <c r="CL737" s="26">
        <f t="shared" si="791"/>
        <v>0</v>
      </c>
      <c r="CM737" s="26">
        <f t="shared" si="791"/>
        <v>0</v>
      </c>
      <c r="CN737" s="26">
        <f t="shared" si="791"/>
        <v>0</v>
      </c>
      <c r="CO737" s="26">
        <f t="shared" si="791"/>
        <v>0</v>
      </c>
      <c r="CP737" s="26">
        <f t="shared" si="792"/>
        <v>0</v>
      </c>
      <c r="CQ737" s="26">
        <f t="shared" si="792"/>
        <v>0</v>
      </c>
      <c r="CR737" s="26">
        <f t="shared" si="792"/>
        <v>0</v>
      </c>
      <c r="CS737" s="26">
        <f t="shared" si="792"/>
        <v>0</v>
      </c>
      <c r="CT737" s="26">
        <f t="shared" si="792"/>
        <v>0</v>
      </c>
      <c r="CU737" s="26">
        <f t="shared" si="792"/>
        <v>0</v>
      </c>
      <c r="CV737" s="26">
        <f t="shared" si="792"/>
        <v>0</v>
      </c>
      <c r="CW737" s="26">
        <f t="shared" si="792"/>
        <v>0</v>
      </c>
      <c r="CX737" s="26">
        <f t="shared" si="792"/>
        <v>0</v>
      </c>
      <c r="CY737" s="26">
        <f t="shared" si="792"/>
        <v>0</v>
      </c>
      <c r="CZ737" s="26">
        <f t="shared" si="793"/>
        <v>0</v>
      </c>
      <c r="DA737" s="26">
        <f t="shared" si="793"/>
        <v>0</v>
      </c>
      <c r="DB737" s="26">
        <f t="shared" si="793"/>
        <v>0</v>
      </c>
      <c r="DC737" s="26">
        <f t="shared" si="793"/>
        <v>0</v>
      </c>
      <c r="DD737" s="26">
        <f t="shared" si="793"/>
        <v>0</v>
      </c>
      <c r="DE737" s="26">
        <f t="shared" si="793"/>
        <v>0</v>
      </c>
      <c r="DF737" s="26">
        <f t="shared" si="793"/>
        <v>0</v>
      </c>
      <c r="DG737" s="26">
        <f t="shared" si="793"/>
        <v>0</v>
      </c>
      <c r="DH737" s="26">
        <f t="shared" si="793"/>
        <v>0</v>
      </c>
      <c r="DI737" s="26">
        <f t="shared" si="793"/>
        <v>0</v>
      </c>
      <c r="DJ737" s="26">
        <f t="shared" si="794"/>
        <v>0</v>
      </c>
      <c r="DK737" s="26">
        <f t="shared" si="794"/>
        <v>0</v>
      </c>
      <c r="DL737" s="26">
        <f t="shared" si="794"/>
        <v>0</v>
      </c>
      <c r="DM737" s="26">
        <f t="shared" si="794"/>
        <v>0</v>
      </c>
      <c r="DN737" s="26">
        <f t="shared" si="794"/>
        <v>0</v>
      </c>
      <c r="DO737" s="26">
        <f t="shared" si="794"/>
        <v>0</v>
      </c>
      <c r="DP737" s="26"/>
      <c r="DQ737" s="26"/>
      <c r="DR737" s="26"/>
      <c r="DS737" s="1"/>
    </row>
    <row r="738" spans="45:123" x14ac:dyDescent="0.3">
      <c r="AS738" s="18">
        <v>16</v>
      </c>
      <c r="AT738" s="26" t="s">
        <v>123</v>
      </c>
      <c r="AU738" s="26" t="str">
        <f t="shared" si="784"/>
        <v>FAIL</v>
      </c>
      <c r="AV738" s="26">
        <v>1</v>
      </c>
      <c r="AW738" s="26">
        <v>3</v>
      </c>
      <c r="AX738" s="26">
        <v>1</v>
      </c>
      <c r="AY738" s="26">
        <v>3</v>
      </c>
      <c r="AZ738" s="26">
        <v>1</v>
      </c>
      <c r="BA738" s="26">
        <v>3</v>
      </c>
      <c r="BB738" s="26">
        <v>1</v>
      </c>
      <c r="BC738" s="26">
        <v>3</v>
      </c>
      <c r="BD738" s="26">
        <f t="shared" si="785"/>
        <v>442</v>
      </c>
      <c r="BE738" s="26"/>
      <c r="BF738" s="26">
        <f t="shared" si="785"/>
        <v>458</v>
      </c>
      <c r="BG738" s="26">
        <f t="shared" si="785"/>
        <v>8</v>
      </c>
      <c r="BI738" s="26">
        <f t="shared" si="786"/>
        <v>447.14859999999999</v>
      </c>
      <c r="BJ738" s="26">
        <f t="shared" si="787"/>
        <v>905.27359999999999</v>
      </c>
      <c r="BK738" s="26">
        <f t="shared" si="788"/>
        <v>1347.3986</v>
      </c>
      <c r="BL738" s="26">
        <f t="shared" si="789"/>
        <v>1805.3986</v>
      </c>
      <c r="BM738" s="26"/>
      <c r="BN738" s="26"/>
      <c r="BO738" s="26"/>
      <c r="BP738" s="26"/>
      <c r="BQ738" s="26"/>
      <c r="BR738" s="1" t="str">
        <f t="shared" si="795"/>
        <v>good</v>
      </c>
      <c r="BS738" s="26" t="str">
        <f t="shared" si="796"/>
        <v>Int</v>
      </c>
      <c r="BT738" s="26"/>
      <c r="BU738" s="26"/>
      <c r="BV738" s="26">
        <f t="shared" si="790"/>
        <v>0</v>
      </c>
      <c r="BW738" s="26">
        <f t="shared" si="790"/>
        <v>0</v>
      </c>
      <c r="BX738" s="26">
        <f t="shared" si="790"/>
        <v>0</v>
      </c>
      <c r="BY738" s="26">
        <f t="shared" si="790"/>
        <v>0</v>
      </c>
      <c r="BZ738" s="26">
        <f t="shared" si="790"/>
        <v>0</v>
      </c>
      <c r="CA738" s="26">
        <f t="shared" si="790"/>
        <v>0</v>
      </c>
      <c r="CB738" s="26">
        <f t="shared" si="790"/>
        <v>0</v>
      </c>
      <c r="CC738" s="26">
        <f t="shared" si="790"/>
        <v>0</v>
      </c>
      <c r="CD738" s="26">
        <f t="shared" si="790"/>
        <v>0</v>
      </c>
      <c r="CE738" s="26">
        <f t="shared" si="790"/>
        <v>0</v>
      </c>
      <c r="CF738" s="26">
        <f t="shared" si="791"/>
        <v>0</v>
      </c>
      <c r="CG738" s="26">
        <f t="shared" si="791"/>
        <v>1</v>
      </c>
      <c r="CH738" s="26">
        <f t="shared" si="791"/>
        <v>0</v>
      </c>
      <c r="CI738" s="26">
        <f t="shared" si="791"/>
        <v>0</v>
      </c>
      <c r="CJ738" s="26">
        <f t="shared" si="791"/>
        <v>0</v>
      </c>
      <c r="CK738" s="26">
        <f t="shared" si="791"/>
        <v>0</v>
      </c>
      <c r="CL738" s="26">
        <f t="shared" si="791"/>
        <v>0</v>
      </c>
      <c r="CM738" s="26">
        <f t="shared" si="791"/>
        <v>0</v>
      </c>
      <c r="CN738" s="26">
        <f t="shared" si="791"/>
        <v>0</v>
      </c>
      <c r="CO738" s="26">
        <f t="shared" si="791"/>
        <v>0</v>
      </c>
      <c r="CP738" s="26">
        <f t="shared" si="792"/>
        <v>0</v>
      </c>
      <c r="CQ738" s="26">
        <f t="shared" si="792"/>
        <v>0</v>
      </c>
      <c r="CR738" s="26">
        <f t="shared" si="792"/>
        <v>0</v>
      </c>
      <c r="CS738" s="26">
        <f t="shared" si="792"/>
        <v>0</v>
      </c>
      <c r="CT738" s="26">
        <f t="shared" si="792"/>
        <v>0</v>
      </c>
      <c r="CU738" s="26">
        <f t="shared" si="792"/>
        <v>0</v>
      </c>
      <c r="CV738" s="26">
        <f t="shared" si="792"/>
        <v>0</v>
      </c>
      <c r="CW738" s="26">
        <f t="shared" si="792"/>
        <v>0</v>
      </c>
      <c r="CX738" s="26">
        <f t="shared" si="792"/>
        <v>0</v>
      </c>
      <c r="CY738" s="26">
        <f t="shared" si="792"/>
        <v>0</v>
      </c>
      <c r="CZ738" s="26">
        <f t="shared" si="793"/>
        <v>0</v>
      </c>
      <c r="DA738" s="26">
        <f t="shared" si="793"/>
        <v>0</v>
      </c>
      <c r="DB738" s="26">
        <f t="shared" si="793"/>
        <v>0</v>
      </c>
      <c r="DC738" s="26">
        <f t="shared" si="793"/>
        <v>0</v>
      </c>
      <c r="DD738" s="26">
        <f t="shared" si="793"/>
        <v>0</v>
      </c>
      <c r="DE738" s="26">
        <f t="shared" si="793"/>
        <v>0</v>
      </c>
      <c r="DF738" s="26">
        <f t="shared" si="793"/>
        <v>0</v>
      </c>
      <c r="DG738" s="26">
        <f t="shared" si="793"/>
        <v>0</v>
      </c>
      <c r="DH738" s="26">
        <f t="shared" si="793"/>
        <v>0</v>
      </c>
      <c r="DI738" s="26">
        <f t="shared" si="793"/>
        <v>0</v>
      </c>
      <c r="DJ738" s="26">
        <f t="shared" si="794"/>
        <v>0</v>
      </c>
      <c r="DK738" s="26">
        <f t="shared" si="794"/>
        <v>0</v>
      </c>
      <c r="DL738" s="26">
        <f t="shared" si="794"/>
        <v>0</v>
      </c>
      <c r="DM738" s="26">
        <f t="shared" si="794"/>
        <v>0</v>
      </c>
      <c r="DN738" s="26">
        <f t="shared" si="794"/>
        <v>0</v>
      </c>
      <c r="DO738" s="26">
        <f t="shared" si="794"/>
        <v>0</v>
      </c>
      <c r="DP738" s="26"/>
      <c r="DQ738" s="26"/>
      <c r="DR738" s="26"/>
      <c r="DS738" s="1"/>
    </row>
    <row r="739" spans="45:123" x14ac:dyDescent="0.3">
      <c r="AS739" s="18">
        <v>17</v>
      </c>
      <c r="AT739" s="26" t="s">
        <v>123</v>
      </c>
      <c r="AU739" s="26" t="str">
        <f t="shared" si="784"/>
        <v>FAIL</v>
      </c>
      <c r="AV739" s="26">
        <v>1</v>
      </c>
      <c r="AW739" s="26">
        <v>3</v>
      </c>
      <c r="AX739" s="26">
        <v>1</v>
      </c>
      <c r="AY739" s="26">
        <v>3</v>
      </c>
      <c r="AZ739" s="26">
        <v>1</v>
      </c>
      <c r="BA739" s="26">
        <v>3</v>
      </c>
      <c r="BB739" s="26">
        <v>1</v>
      </c>
      <c r="BC739" s="26">
        <v>3</v>
      </c>
      <c r="BD739" s="26">
        <f t="shared" si="785"/>
        <v>441.5</v>
      </c>
      <c r="BE739" s="26"/>
      <c r="BF739" s="26">
        <f t="shared" si="785"/>
        <v>458.5</v>
      </c>
      <c r="BG739" s="26">
        <f t="shared" si="785"/>
        <v>8.5</v>
      </c>
      <c r="BI739" s="26">
        <f t="shared" si="786"/>
        <v>446.64859999999999</v>
      </c>
      <c r="BJ739" s="26">
        <f t="shared" si="787"/>
        <v>905.27359999999999</v>
      </c>
      <c r="BK739" s="26">
        <f t="shared" si="788"/>
        <v>1346.8986</v>
      </c>
      <c r="BL739" s="26">
        <f t="shared" si="789"/>
        <v>1805.3986</v>
      </c>
      <c r="BM739" s="26"/>
      <c r="BN739" s="26"/>
      <c r="BO739" s="26"/>
      <c r="BP739" s="26"/>
      <c r="BQ739" s="26"/>
      <c r="BR739" s="1" t="str">
        <f t="shared" si="795"/>
        <v>good</v>
      </c>
      <c r="BS739" s="26" t="str">
        <f t="shared" si="796"/>
        <v>Int</v>
      </c>
      <c r="BT739" s="26"/>
      <c r="BU739" s="26"/>
      <c r="BV739" s="26">
        <f t="shared" si="790"/>
        <v>0</v>
      </c>
      <c r="BW739" s="26">
        <f t="shared" si="790"/>
        <v>0</v>
      </c>
      <c r="BX739" s="26">
        <f t="shared" si="790"/>
        <v>0</v>
      </c>
      <c r="BY739" s="26">
        <f t="shared" si="790"/>
        <v>0</v>
      </c>
      <c r="BZ739" s="26">
        <f t="shared" si="790"/>
        <v>0</v>
      </c>
      <c r="CA739" s="26">
        <f t="shared" si="790"/>
        <v>0</v>
      </c>
      <c r="CB739" s="26">
        <f t="shared" si="790"/>
        <v>0</v>
      </c>
      <c r="CC739" s="26">
        <f t="shared" si="790"/>
        <v>0</v>
      </c>
      <c r="CD739" s="26">
        <f t="shared" si="790"/>
        <v>0</v>
      </c>
      <c r="CE739" s="26">
        <f t="shared" si="790"/>
        <v>0</v>
      </c>
      <c r="CF739" s="26">
        <f t="shared" si="791"/>
        <v>0</v>
      </c>
      <c r="CG739" s="26">
        <f t="shared" si="791"/>
        <v>1</v>
      </c>
      <c r="CH739" s="26">
        <f t="shared" si="791"/>
        <v>0</v>
      </c>
      <c r="CI739" s="26">
        <f t="shared" si="791"/>
        <v>0</v>
      </c>
      <c r="CJ739" s="26">
        <f t="shared" si="791"/>
        <v>0</v>
      </c>
      <c r="CK739" s="26">
        <f t="shared" si="791"/>
        <v>0</v>
      </c>
      <c r="CL739" s="26">
        <f t="shared" si="791"/>
        <v>0</v>
      </c>
      <c r="CM739" s="26">
        <f t="shared" si="791"/>
        <v>0</v>
      </c>
      <c r="CN739" s="26">
        <f t="shared" si="791"/>
        <v>0</v>
      </c>
      <c r="CO739" s="26">
        <f t="shared" si="791"/>
        <v>0</v>
      </c>
      <c r="CP739" s="26">
        <f t="shared" si="792"/>
        <v>0</v>
      </c>
      <c r="CQ739" s="26">
        <f t="shared" si="792"/>
        <v>0</v>
      </c>
      <c r="CR739" s="26">
        <f t="shared" si="792"/>
        <v>0</v>
      </c>
      <c r="CS739" s="26">
        <f t="shared" si="792"/>
        <v>0</v>
      </c>
      <c r="CT739" s="26">
        <f t="shared" si="792"/>
        <v>0</v>
      </c>
      <c r="CU739" s="26">
        <f t="shared" si="792"/>
        <v>0</v>
      </c>
      <c r="CV739" s="26">
        <f t="shared" si="792"/>
        <v>0</v>
      </c>
      <c r="CW739" s="26">
        <f t="shared" si="792"/>
        <v>0</v>
      </c>
      <c r="CX739" s="26">
        <f t="shared" si="792"/>
        <v>0</v>
      </c>
      <c r="CY739" s="26">
        <f t="shared" si="792"/>
        <v>0</v>
      </c>
      <c r="CZ739" s="26">
        <f t="shared" si="793"/>
        <v>0</v>
      </c>
      <c r="DA739" s="26">
        <f t="shared" si="793"/>
        <v>0</v>
      </c>
      <c r="DB739" s="26">
        <f t="shared" si="793"/>
        <v>0</v>
      </c>
      <c r="DC739" s="26">
        <f t="shared" si="793"/>
        <v>0</v>
      </c>
      <c r="DD739" s="26">
        <f t="shared" si="793"/>
        <v>0</v>
      </c>
      <c r="DE739" s="26">
        <f t="shared" si="793"/>
        <v>0</v>
      </c>
      <c r="DF739" s="26">
        <f t="shared" si="793"/>
        <v>0</v>
      </c>
      <c r="DG739" s="26">
        <f t="shared" si="793"/>
        <v>0</v>
      </c>
      <c r="DH739" s="26">
        <f t="shared" si="793"/>
        <v>0</v>
      </c>
      <c r="DI739" s="26">
        <f t="shared" si="793"/>
        <v>0</v>
      </c>
      <c r="DJ739" s="26">
        <f t="shared" si="794"/>
        <v>0</v>
      </c>
      <c r="DK739" s="26">
        <f t="shared" si="794"/>
        <v>0</v>
      </c>
      <c r="DL739" s="26">
        <f t="shared" si="794"/>
        <v>0</v>
      </c>
      <c r="DM739" s="26">
        <f t="shared" si="794"/>
        <v>0</v>
      </c>
      <c r="DN739" s="26">
        <f t="shared" si="794"/>
        <v>0</v>
      </c>
      <c r="DO739" s="26">
        <f t="shared" si="794"/>
        <v>0</v>
      </c>
      <c r="DP739" s="26"/>
      <c r="DQ739" s="26"/>
      <c r="DR739" s="26"/>
      <c r="DS739" s="1"/>
    </row>
    <row r="740" spans="45:123" x14ac:dyDescent="0.3">
      <c r="AS740" s="18">
        <v>18</v>
      </c>
      <c r="AT740" s="26" t="s">
        <v>123</v>
      </c>
      <c r="AU740" s="26" t="str">
        <f t="shared" si="784"/>
        <v>FAIL</v>
      </c>
      <c r="AV740" s="26">
        <v>1</v>
      </c>
      <c r="AW740" s="26">
        <v>3</v>
      </c>
      <c r="AX740" s="26">
        <v>1</v>
      </c>
      <c r="AY740" s="26">
        <v>3</v>
      </c>
      <c r="AZ740" s="26">
        <v>1</v>
      </c>
      <c r="BA740" s="26">
        <v>3</v>
      </c>
      <c r="BB740" s="26">
        <v>1</v>
      </c>
      <c r="BC740" s="26">
        <v>3</v>
      </c>
      <c r="BD740" s="26">
        <f t="shared" si="785"/>
        <v>441</v>
      </c>
      <c r="BE740" s="26"/>
      <c r="BF740" s="26">
        <f t="shared" si="785"/>
        <v>459</v>
      </c>
      <c r="BG740" s="26">
        <f t="shared" si="785"/>
        <v>9</v>
      </c>
      <c r="BI740" s="26">
        <f t="shared" si="786"/>
        <v>446.14859999999999</v>
      </c>
      <c r="BJ740" s="26">
        <f t="shared" si="787"/>
        <v>905.27359999999999</v>
      </c>
      <c r="BK740" s="26">
        <f t="shared" si="788"/>
        <v>1346.3986</v>
      </c>
      <c r="BL740" s="26">
        <f t="shared" si="789"/>
        <v>1805.3986</v>
      </c>
      <c r="BM740" s="26"/>
      <c r="BN740" s="26"/>
      <c r="BO740" s="26"/>
      <c r="BP740" s="26"/>
      <c r="BQ740" s="26"/>
      <c r="BR740" s="1" t="str">
        <f t="shared" si="795"/>
        <v>good</v>
      </c>
      <c r="BS740" s="26" t="str">
        <f t="shared" si="796"/>
        <v>Int</v>
      </c>
      <c r="BT740" s="26"/>
      <c r="BU740" s="26"/>
      <c r="BV740" s="26">
        <f t="shared" ref="BV740:CE749" si="797">IF(BV$3=0,0,IF(AND(ABS($BI740-BV$3)&gt;TubeVertTotTol,ABS($BJ740-BV$3)&gt;TubeVertTotTol,ABS($BK740-BV$3)&gt;TubeVertTotTol),0,1))</f>
        <v>0</v>
      </c>
      <c r="BW740" s="26">
        <f t="shared" si="797"/>
        <v>0</v>
      </c>
      <c r="BX740" s="26">
        <f t="shared" si="797"/>
        <v>0</v>
      </c>
      <c r="BY740" s="26">
        <f t="shared" si="797"/>
        <v>0</v>
      </c>
      <c r="BZ740" s="26">
        <f t="shared" si="797"/>
        <v>0</v>
      </c>
      <c r="CA740" s="26">
        <f t="shared" si="797"/>
        <v>0</v>
      </c>
      <c r="CB740" s="26">
        <f t="shared" si="797"/>
        <v>0</v>
      </c>
      <c r="CC740" s="26">
        <f t="shared" si="797"/>
        <v>0</v>
      </c>
      <c r="CD740" s="26">
        <f t="shared" si="797"/>
        <v>0</v>
      </c>
      <c r="CE740" s="26">
        <f t="shared" si="797"/>
        <v>0</v>
      </c>
      <c r="CF740" s="26">
        <f t="shared" ref="CF740:CO749" si="798">IF(CF$3=0,0,IF(AND(ABS($BI740-CF$3)&gt;TubeVertTotTol,ABS($BJ740-CF$3)&gt;TubeVertTotTol,ABS($BK740-CF$3)&gt;TubeVertTotTol),0,1))</f>
        <v>0</v>
      </c>
      <c r="CG740" s="26">
        <f t="shared" si="798"/>
        <v>1</v>
      </c>
      <c r="CH740" s="26">
        <f t="shared" si="798"/>
        <v>0</v>
      </c>
      <c r="CI740" s="26">
        <f t="shared" si="798"/>
        <v>0</v>
      </c>
      <c r="CJ740" s="26">
        <f t="shared" si="798"/>
        <v>0</v>
      </c>
      <c r="CK740" s="26">
        <f t="shared" si="798"/>
        <v>0</v>
      </c>
      <c r="CL740" s="26">
        <f t="shared" si="798"/>
        <v>0</v>
      </c>
      <c r="CM740" s="26">
        <f t="shared" si="798"/>
        <v>0</v>
      </c>
      <c r="CN740" s="26">
        <f t="shared" si="798"/>
        <v>0</v>
      </c>
      <c r="CO740" s="26">
        <f t="shared" si="798"/>
        <v>0</v>
      </c>
      <c r="CP740" s="26">
        <f t="shared" ref="CP740:CY749" si="799">IF(CP$3=0,0,IF(AND(ABS($BI740-CP$3)&gt;TubeVertTotTol,ABS($BJ740-CP$3)&gt;TubeVertTotTol,ABS($BK740-CP$3)&gt;TubeVertTotTol),0,1))</f>
        <v>0</v>
      </c>
      <c r="CQ740" s="26">
        <f t="shared" si="799"/>
        <v>0</v>
      </c>
      <c r="CR740" s="26">
        <f t="shared" si="799"/>
        <v>0</v>
      </c>
      <c r="CS740" s="26">
        <f t="shared" si="799"/>
        <v>0</v>
      </c>
      <c r="CT740" s="26">
        <f t="shared" si="799"/>
        <v>0</v>
      </c>
      <c r="CU740" s="26">
        <f t="shared" si="799"/>
        <v>0</v>
      </c>
      <c r="CV740" s="26">
        <f t="shared" si="799"/>
        <v>0</v>
      </c>
      <c r="CW740" s="26">
        <f t="shared" si="799"/>
        <v>0</v>
      </c>
      <c r="CX740" s="26">
        <f t="shared" si="799"/>
        <v>0</v>
      </c>
      <c r="CY740" s="26">
        <f t="shared" si="799"/>
        <v>0</v>
      </c>
      <c r="CZ740" s="26">
        <f t="shared" ref="CZ740:DI749" si="800">IF(CZ$3=0,0,IF(AND(ABS($BI740-CZ$3)&gt;TubeVertTotTol,ABS($BJ740-CZ$3)&gt;TubeVertTotTol,ABS($BK740-CZ$3)&gt;TubeVertTotTol),0,1))</f>
        <v>0</v>
      </c>
      <c r="DA740" s="26">
        <f t="shared" si="800"/>
        <v>0</v>
      </c>
      <c r="DB740" s="26">
        <f t="shared" si="800"/>
        <v>0</v>
      </c>
      <c r="DC740" s="26">
        <f t="shared" si="800"/>
        <v>0</v>
      </c>
      <c r="DD740" s="26">
        <f t="shared" si="800"/>
        <v>0</v>
      </c>
      <c r="DE740" s="26">
        <f t="shared" si="800"/>
        <v>0</v>
      </c>
      <c r="DF740" s="26">
        <f t="shared" si="800"/>
        <v>0</v>
      </c>
      <c r="DG740" s="26">
        <f t="shared" si="800"/>
        <v>0</v>
      </c>
      <c r="DH740" s="26">
        <f t="shared" si="800"/>
        <v>0</v>
      </c>
      <c r="DI740" s="26">
        <f t="shared" si="800"/>
        <v>0</v>
      </c>
      <c r="DJ740" s="26">
        <f t="shared" ref="DJ740:DO749" si="801">IF(DJ$3=0,0,IF(AND(ABS($BI740-DJ$3)&gt;TubeVertTotTol,ABS($BJ740-DJ$3)&gt;TubeVertTotTol,ABS($BK740-DJ$3)&gt;TubeVertTotTol),0,1))</f>
        <v>0</v>
      </c>
      <c r="DK740" s="26">
        <f t="shared" si="801"/>
        <v>0</v>
      </c>
      <c r="DL740" s="26">
        <f t="shared" si="801"/>
        <v>0</v>
      </c>
      <c r="DM740" s="26">
        <f t="shared" si="801"/>
        <v>0</v>
      </c>
      <c r="DN740" s="26">
        <f t="shared" si="801"/>
        <v>0</v>
      </c>
      <c r="DO740" s="26">
        <f t="shared" si="801"/>
        <v>0</v>
      </c>
      <c r="DP740" s="26"/>
      <c r="DQ740" s="26"/>
      <c r="DR740" s="26"/>
      <c r="DS740" s="1"/>
    </row>
    <row r="741" spans="45:123" x14ac:dyDescent="0.3">
      <c r="AS741" s="18">
        <v>19</v>
      </c>
      <c r="AT741" s="26" t="s">
        <v>123</v>
      </c>
      <c r="AU741" s="26" t="str">
        <f t="shared" si="784"/>
        <v>FAIL</v>
      </c>
      <c r="AV741" s="26">
        <v>1</v>
      </c>
      <c r="AW741" s="26">
        <v>3</v>
      </c>
      <c r="AX741" s="26">
        <v>1</v>
      </c>
      <c r="AY741" s="26">
        <v>3</v>
      </c>
      <c r="AZ741" s="26">
        <v>1</v>
      </c>
      <c r="BA741" s="26">
        <v>3</v>
      </c>
      <c r="BB741" s="26">
        <v>1</v>
      </c>
      <c r="BC741" s="26">
        <v>3</v>
      </c>
      <c r="BD741" s="26">
        <f t="shared" si="785"/>
        <v>440.5</v>
      </c>
      <c r="BE741" s="26"/>
      <c r="BF741" s="26">
        <f t="shared" si="785"/>
        <v>459.5</v>
      </c>
      <c r="BG741" s="26">
        <f t="shared" si="785"/>
        <v>9.5</v>
      </c>
      <c r="BI741" s="26">
        <f t="shared" si="786"/>
        <v>445.64859999999999</v>
      </c>
      <c r="BJ741" s="26">
        <f t="shared" si="787"/>
        <v>905.27359999999999</v>
      </c>
      <c r="BK741" s="26">
        <f t="shared" si="788"/>
        <v>1345.8986</v>
      </c>
      <c r="BL741" s="26">
        <f t="shared" si="789"/>
        <v>1805.3986</v>
      </c>
      <c r="BM741" s="26"/>
      <c r="BN741" s="26"/>
      <c r="BO741" s="26"/>
      <c r="BP741" s="26"/>
      <c r="BQ741" s="26"/>
      <c r="BR741" s="1" t="str">
        <f t="shared" si="795"/>
        <v>good</v>
      </c>
      <c r="BS741" s="26" t="str">
        <f t="shared" si="796"/>
        <v>Int</v>
      </c>
      <c r="BT741" s="26"/>
      <c r="BU741" s="26"/>
      <c r="BV741" s="26">
        <f t="shared" si="797"/>
        <v>0</v>
      </c>
      <c r="BW741" s="26">
        <f t="shared" si="797"/>
        <v>0</v>
      </c>
      <c r="BX741" s="26">
        <f t="shared" si="797"/>
        <v>0</v>
      </c>
      <c r="BY741" s="26">
        <f t="shared" si="797"/>
        <v>0</v>
      </c>
      <c r="BZ741" s="26">
        <f t="shared" si="797"/>
        <v>0</v>
      </c>
      <c r="CA741" s="26">
        <f t="shared" si="797"/>
        <v>0</v>
      </c>
      <c r="CB741" s="26">
        <f t="shared" si="797"/>
        <v>0</v>
      </c>
      <c r="CC741" s="26">
        <f t="shared" si="797"/>
        <v>0</v>
      </c>
      <c r="CD741" s="26">
        <f t="shared" si="797"/>
        <v>0</v>
      </c>
      <c r="CE741" s="26">
        <f t="shared" si="797"/>
        <v>0</v>
      </c>
      <c r="CF741" s="26">
        <f t="shared" si="798"/>
        <v>0</v>
      </c>
      <c r="CG741" s="26">
        <f t="shared" si="798"/>
        <v>1</v>
      </c>
      <c r="CH741" s="26">
        <f t="shared" si="798"/>
        <v>0</v>
      </c>
      <c r="CI741" s="26">
        <f t="shared" si="798"/>
        <v>0</v>
      </c>
      <c r="CJ741" s="26">
        <f t="shared" si="798"/>
        <v>0</v>
      </c>
      <c r="CK741" s="26">
        <f t="shared" si="798"/>
        <v>0</v>
      </c>
      <c r="CL741" s="26">
        <f t="shared" si="798"/>
        <v>0</v>
      </c>
      <c r="CM741" s="26">
        <f t="shared" si="798"/>
        <v>0</v>
      </c>
      <c r="CN741" s="26">
        <f t="shared" si="798"/>
        <v>0</v>
      </c>
      <c r="CO741" s="26">
        <f t="shared" si="798"/>
        <v>0</v>
      </c>
      <c r="CP741" s="26">
        <f t="shared" si="799"/>
        <v>0</v>
      </c>
      <c r="CQ741" s="26">
        <f t="shared" si="799"/>
        <v>0</v>
      </c>
      <c r="CR741" s="26">
        <f t="shared" si="799"/>
        <v>0</v>
      </c>
      <c r="CS741" s="26">
        <f t="shared" si="799"/>
        <v>0</v>
      </c>
      <c r="CT741" s="26">
        <f t="shared" si="799"/>
        <v>0</v>
      </c>
      <c r="CU741" s="26">
        <f t="shared" si="799"/>
        <v>0</v>
      </c>
      <c r="CV741" s="26">
        <f t="shared" si="799"/>
        <v>0</v>
      </c>
      <c r="CW741" s="26">
        <f t="shared" si="799"/>
        <v>0</v>
      </c>
      <c r="CX741" s="26">
        <f t="shared" si="799"/>
        <v>0</v>
      </c>
      <c r="CY741" s="26">
        <f t="shared" si="799"/>
        <v>0</v>
      </c>
      <c r="CZ741" s="26">
        <f t="shared" si="800"/>
        <v>0</v>
      </c>
      <c r="DA741" s="26">
        <f t="shared" si="800"/>
        <v>0</v>
      </c>
      <c r="DB741" s="26">
        <f t="shared" si="800"/>
        <v>0</v>
      </c>
      <c r="DC741" s="26">
        <f t="shared" si="800"/>
        <v>0</v>
      </c>
      <c r="DD741" s="26">
        <f t="shared" si="800"/>
        <v>0</v>
      </c>
      <c r="DE741" s="26">
        <f t="shared" si="800"/>
        <v>0</v>
      </c>
      <c r="DF741" s="26">
        <f t="shared" si="800"/>
        <v>0</v>
      </c>
      <c r="DG741" s="26">
        <f t="shared" si="800"/>
        <v>0</v>
      </c>
      <c r="DH741" s="26">
        <f t="shared" si="800"/>
        <v>0</v>
      </c>
      <c r="DI741" s="26">
        <f t="shared" si="800"/>
        <v>0</v>
      </c>
      <c r="DJ741" s="26">
        <f t="shared" si="801"/>
        <v>0</v>
      </c>
      <c r="DK741" s="26">
        <f t="shared" si="801"/>
        <v>0</v>
      </c>
      <c r="DL741" s="26">
        <f t="shared" si="801"/>
        <v>0</v>
      </c>
      <c r="DM741" s="26">
        <f t="shared" si="801"/>
        <v>0</v>
      </c>
      <c r="DN741" s="26">
        <f t="shared" si="801"/>
        <v>0</v>
      </c>
      <c r="DO741" s="26">
        <f t="shared" si="801"/>
        <v>0</v>
      </c>
      <c r="DP741" s="26"/>
      <c r="DQ741" s="26"/>
      <c r="DR741" s="26"/>
      <c r="DS741" s="1"/>
    </row>
    <row r="742" spans="45:123" x14ac:dyDescent="0.3">
      <c r="AS742" s="18">
        <v>20</v>
      </c>
      <c r="AT742" s="26" t="s">
        <v>123</v>
      </c>
      <c r="AU742" s="26" t="str">
        <f t="shared" si="784"/>
        <v>FAIL</v>
      </c>
      <c r="AV742" s="26">
        <v>1</v>
      </c>
      <c r="AW742" s="26">
        <v>3</v>
      </c>
      <c r="AX742" s="26">
        <v>1</v>
      </c>
      <c r="AY742" s="26">
        <v>3</v>
      </c>
      <c r="AZ742" s="26">
        <v>1</v>
      </c>
      <c r="BA742" s="26">
        <v>3</v>
      </c>
      <c r="BB742" s="26">
        <v>1</v>
      </c>
      <c r="BC742" s="26">
        <v>3</v>
      </c>
      <c r="BD742" s="26">
        <f t="shared" si="785"/>
        <v>440</v>
      </c>
      <c r="BE742" s="26"/>
      <c r="BF742" s="26">
        <f t="shared" si="785"/>
        <v>460</v>
      </c>
      <c r="BG742" s="26">
        <f t="shared" si="785"/>
        <v>10</v>
      </c>
      <c r="BI742" s="26">
        <f t="shared" si="786"/>
        <v>445.14859999999999</v>
      </c>
      <c r="BJ742" s="26">
        <f t="shared" si="787"/>
        <v>905.27359999999999</v>
      </c>
      <c r="BK742" s="26">
        <f t="shared" si="788"/>
        <v>1345.3986</v>
      </c>
      <c r="BL742" s="26">
        <f t="shared" si="789"/>
        <v>1805.3986</v>
      </c>
      <c r="BM742" s="26"/>
      <c r="BN742" s="26"/>
      <c r="BO742" s="26"/>
      <c r="BP742" s="26"/>
      <c r="BQ742" s="26"/>
      <c r="BR742" s="1" t="str">
        <f t="shared" si="795"/>
        <v>good</v>
      </c>
      <c r="BS742" s="26" t="str">
        <f t="shared" si="796"/>
        <v>Int</v>
      </c>
      <c r="BT742" s="26"/>
      <c r="BU742" s="26"/>
      <c r="BV742" s="26">
        <f t="shared" si="797"/>
        <v>0</v>
      </c>
      <c r="BW742" s="26">
        <f t="shared" si="797"/>
        <v>0</v>
      </c>
      <c r="BX742" s="26">
        <f t="shared" si="797"/>
        <v>0</v>
      </c>
      <c r="BY742" s="26">
        <f t="shared" si="797"/>
        <v>0</v>
      </c>
      <c r="BZ742" s="26">
        <f t="shared" si="797"/>
        <v>0</v>
      </c>
      <c r="CA742" s="26">
        <f t="shared" si="797"/>
        <v>0</v>
      </c>
      <c r="CB742" s="26">
        <f t="shared" si="797"/>
        <v>0</v>
      </c>
      <c r="CC742" s="26">
        <f t="shared" si="797"/>
        <v>0</v>
      </c>
      <c r="CD742" s="26">
        <f t="shared" si="797"/>
        <v>0</v>
      </c>
      <c r="CE742" s="26">
        <f t="shared" si="797"/>
        <v>0</v>
      </c>
      <c r="CF742" s="26">
        <f t="shared" si="798"/>
        <v>0</v>
      </c>
      <c r="CG742" s="26">
        <f t="shared" si="798"/>
        <v>1</v>
      </c>
      <c r="CH742" s="26">
        <f t="shared" si="798"/>
        <v>0</v>
      </c>
      <c r="CI742" s="26">
        <f t="shared" si="798"/>
        <v>0</v>
      </c>
      <c r="CJ742" s="26">
        <f t="shared" si="798"/>
        <v>0</v>
      </c>
      <c r="CK742" s="26">
        <f t="shared" si="798"/>
        <v>0</v>
      </c>
      <c r="CL742" s="26">
        <f t="shared" si="798"/>
        <v>0</v>
      </c>
      <c r="CM742" s="26">
        <f t="shared" si="798"/>
        <v>0</v>
      </c>
      <c r="CN742" s="26">
        <f t="shared" si="798"/>
        <v>0</v>
      </c>
      <c r="CO742" s="26">
        <f t="shared" si="798"/>
        <v>0</v>
      </c>
      <c r="CP742" s="26">
        <f t="shared" si="799"/>
        <v>0</v>
      </c>
      <c r="CQ742" s="26">
        <f t="shared" si="799"/>
        <v>0</v>
      </c>
      <c r="CR742" s="26">
        <f t="shared" si="799"/>
        <v>0</v>
      </c>
      <c r="CS742" s="26">
        <f t="shared" si="799"/>
        <v>0</v>
      </c>
      <c r="CT742" s="26">
        <f t="shared" si="799"/>
        <v>0</v>
      </c>
      <c r="CU742" s="26">
        <f t="shared" si="799"/>
        <v>0</v>
      </c>
      <c r="CV742" s="26">
        <f t="shared" si="799"/>
        <v>0</v>
      </c>
      <c r="CW742" s="26">
        <f t="shared" si="799"/>
        <v>0</v>
      </c>
      <c r="CX742" s="26">
        <f t="shared" si="799"/>
        <v>0</v>
      </c>
      <c r="CY742" s="26">
        <f t="shared" si="799"/>
        <v>0</v>
      </c>
      <c r="CZ742" s="26">
        <f t="shared" si="800"/>
        <v>0</v>
      </c>
      <c r="DA742" s="26">
        <f t="shared" si="800"/>
        <v>0</v>
      </c>
      <c r="DB742" s="26">
        <f t="shared" si="800"/>
        <v>0</v>
      </c>
      <c r="DC742" s="26">
        <f t="shared" si="800"/>
        <v>0</v>
      </c>
      <c r="DD742" s="26">
        <f t="shared" si="800"/>
        <v>0</v>
      </c>
      <c r="DE742" s="26">
        <f t="shared" si="800"/>
        <v>0</v>
      </c>
      <c r="DF742" s="26">
        <f t="shared" si="800"/>
        <v>0</v>
      </c>
      <c r="DG742" s="26">
        <f t="shared" si="800"/>
        <v>0</v>
      </c>
      <c r="DH742" s="26">
        <f t="shared" si="800"/>
        <v>0</v>
      </c>
      <c r="DI742" s="26">
        <f t="shared" si="800"/>
        <v>0</v>
      </c>
      <c r="DJ742" s="26">
        <f t="shared" si="801"/>
        <v>0</v>
      </c>
      <c r="DK742" s="26">
        <f t="shared" si="801"/>
        <v>0</v>
      </c>
      <c r="DL742" s="26">
        <f t="shared" si="801"/>
        <v>0</v>
      </c>
      <c r="DM742" s="26">
        <f t="shared" si="801"/>
        <v>0</v>
      </c>
      <c r="DN742" s="26">
        <f t="shared" si="801"/>
        <v>0</v>
      </c>
      <c r="DO742" s="26">
        <f t="shared" si="801"/>
        <v>0</v>
      </c>
      <c r="DP742" s="26"/>
      <c r="DQ742" s="26"/>
      <c r="DR742" s="26"/>
      <c r="DS742" s="1"/>
    </row>
    <row r="743" spans="45:123" x14ac:dyDescent="0.3">
      <c r="AS743" s="18">
        <v>21</v>
      </c>
      <c r="AT743" s="26" t="s">
        <v>123</v>
      </c>
      <c r="AU743" s="26" t="str">
        <f t="shared" si="784"/>
        <v>FAIL</v>
      </c>
      <c r="AV743" s="26">
        <v>1</v>
      </c>
      <c r="AW743" s="26">
        <v>3</v>
      </c>
      <c r="AX743" s="26">
        <v>1</v>
      </c>
      <c r="AY743" s="26">
        <v>3</v>
      </c>
      <c r="AZ743" s="26">
        <v>1</v>
      </c>
      <c r="BA743" s="26">
        <v>3</v>
      </c>
      <c r="BB743" s="26">
        <v>1</v>
      </c>
      <c r="BC743" s="26">
        <v>3</v>
      </c>
      <c r="BD743" s="26">
        <f t="shared" ref="BD743:BG762" si="802">BD680</f>
        <v>439.5</v>
      </c>
      <c r="BE743" s="26"/>
      <c r="BF743" s="26">
        <f t="shared" si="802"/>
        <v>460.5</v>
      </c>
      <c r="BG743" s="26">
        <f t="shared" si="802"/>
        <v>10.5</v>
      </c>
      <c r="BI743" s="26">
        <f t="shared" si="786"/>
        <v>444.64859999999999</v>
      </c>
      <c r="BJ743" s="26">
        <f t="shared" si="787"/>
        <v>905.27359999999999</v>
      </c>
      <c r="BK743" s="26">
        <f t="shared" si="788"/>
        <v>1344.8986</v>
      </c>
      <c r="BL743" s="26">
        <f t="shared" si="789"/>
        <v>1805.3986</v>
      </c>
      <c r="BM743" s="26"/>
      <c r="BN743" s="26"/>
      <c r="BO743" s="26"/>
      <c r="BP743" s="26"/>
      <c r="BQ743" s="26"/>
      <c r="BR743" s="1" t="str">
        <f t="shared" si="795"/>
        <v>good</v>
      </c>
      <c r="BS743" s="26" t="str">
        <f t="shared" si="796"/>
        <v>Int</v>
      </c>
      <c r="BT743" s="26"/>
      <c r="BU743" s="26"/>
      <c r="BV743" s="26">
        <f t="shared" si="797"/>
        <v>0</v>
      </c>
      <c r="BW743" s="26">
        <f t="shared" si="797"/>
        <v>0</v>
      </c>
      <c r="BX743" s="26">
        <f t="shared" si="797"/>
        <v>0</v>
      </c>
      <c r="BY743" s="26">
        <f t="shared" si="797"/>
        <v>0</v>
      </c>
      <c r="BZ743" s="26">
        <f t="shared" si="797"/>
        <v>0</v>
      </c>
      <c r="CA743" s="26">
        <f t="shared" si="797"/>
        <v>0</v>
      </c>
      <c r="CB743" s="26">
        <f t="shared" si="797"/>
        <v>0</v>
      </c>
      <c r="CC743" s="26">
        <f t="shared" si="797"/>
        <v>0</v>
      </c>
      <c r="CD743" s="26">
        <f t="shared" si="797"/>
        <v>0</v>
      </c>
      <c r="CE743" s="26">
        <f t="shared" si="797"/>
        <v>0</v>
      </c>
      <c r="CF743" s="26">
        <f t="shared" si="798"/>
        <v>0</v>
      </c>
      <c r="CG743" s="26">
        <f t="shared" si="798"/>
        <v>1</v>
      </c>
      <c r="CH743" s="26">
        <f t="shared" si="798"/>
        <v>0</v>
      </c>
      <c r="CI743" s="26">
        <f t="shared" si="798"/>
        <v>0</v>
      </c>
      <c r="CJ743" s="26">
        <f t="shared" si="798"/>
        <v>0</v>
      </c>
      <c r="CK743" s="26">
        <f t="shared" si="798"/>
        <v>0</v>
      </c>
      <c r="CL743" s="26">
        <f t="shared" si="798"/>
        <v>0</v>
      </c>
      <c r="CM743" s="26">
        <f t="shared" si="798"/>
        <v>0</v>
      </c>
      <c r="CN743" s="26">
        <f t="shared" si="798"/>
        <v>0</v>
      </c>
      <c r="CO743" s="26">
        <f t="shared" si="798"/>
        <v>0</v>
      </c>
      <c r="CP743" s="26">
        <f t="shared" si="799"/>
        <v>0</v>
      </c>
      <c r="CQ743" s="26">
        <f t="shared" si="799"/>
        <v>0</v>
      </c>
      <c r="CR743" s="26">
        <f t="shared" si="799"/>
        <v>0</v>
      </c>
      <c r="CS743" s="26">
        <f t="shared" si="799"/>
        <v>0</v>
      </c>
      <c r="CT743" s="26">
        <f t="shared" si="799"/>
        <v>0</v>
      </c>
      <c r="CU743" s="26">
        <f t="shared" si="799"/>
        <v>0</v>
      </c>
      <c r="CV743" s="26">
        <f t="shared" si="799"/>
        <v>0</v>
      </c>
      <c r="CW743" s="26">
        <f t="shared" si="799"/>
        <v>0</v>
      </c>
      <c r="CX743" s="26">
        <f t="shared" si="799"/>
        <v>0</v>
      </c>
      <c r="CY743" s="26">
        <f t="shared" si="799"/>
        <v>0</v>
      </c>
      <c r="CZ743" s="26">
        <f t="shared" si="800"/>
        <v>0</v>
      </c>
      <c r="DA743" s="26">
        <f t="shared" si="800"/>
        <v>0</v>
      </c>
      <c r="DB743" s="26">
        <f t="shared" si="800"/>
        <v>0</v>
      </c>
      <c r="DC743" s="26">
        <f t="shared" si="800"/>
        <v>0</v>
      </c>
      <c r="DD743" s="26">
        <f t="shared" si="800"/>
        <v>0</v>
      </c>
      <c r="DE743" s="26">
        <f t="shared" si="800"/>
        <v>0</v>
      </c>
      <c r="DF743" s="26">
        <f t="shared" si="800"/>
        <v>0</v>
      </c>
      <c r="DG743" s="26">
        <f t="shared" si="800"/>
        <v>0</v>
      </c>
      <c r="DH743" s="26">
        <f t="shared" si="800"/>
        <v>0</v>
      </c>
      <c r="DI743" s="26">
        <f t="shared" si="800"/>
        <v>0</v>
      </c>
      <c r="DJ743" s="26">
        <f t="shared" si="801"/>
        <v>0</v>
      </c>
      <c r="DK743" s="26">
        <f t="shared" si="801"/>
        <v>0</v>
      </c>
      <c r="DL743" s="26">
        <f t="shared" si="801"/>
        <v>0</v>
      </c>
      <c r="DM743" s="26">
        <f t="shared" si="801"/>
        <v>0</v>
      </c>
      <c r="DN743" s="26">
        <f t="shared" si="801"/>
        <v>0</v>
      </c>
      <c r="DO743" s="26">
        <f t="shared" si="801"/>
        <v>0</v>
      </c>
      <c r="DP743" s="26"/>
      <c r="DQ743" s="26"/>
      <c r="DR743" s="26"/>
      <c r="DS743" s="1"/>
    </row>
    <row r="744" spans="45:123" x14ac:dyDescent="0.3">
      <c r="AS744" s="18">
        <v>22</v>
      </c>
      <c r="AT744" s="26" t="s">
        <v>123</v>
      </c>
      <c r="AU744" s="26" t="str">
        <f t="shared" si="784"/>
        <v>FAIL</v>
      </c>
      <c r="AV744" s="26">
        <v>1</v>
      </c>
      <c r="AW744" s="26">
        <v>3</v>
      </c>
      <c r="AX744" s="26">
        <v>1</v>
      </c>
      <c r="AY744" s="26">
        <v>3</v>
      </c>
      <c r="AZ744" s="26">
        <v>1</v>
      </c>
      <c r="BA744" s="26">
        <v>3</v>
      </c>
      <c r="BB744" s="26">
        <v>1</v>
      </c>
      <c r="BC744" s="26">
        <v>3</v>
      </c>
      <c r="BD744" s="26">
        <f t="shared" si="802"/>
        <v>439</v>
      </c>
      <c r="BE744" s="26"/>
      <c r="BF744" s="26">
        <f t="shared" si="802"/>
        <v>461</v>
      </c>
      <c r="BG744" s="26">
        <f t="shared" si="802"/>
        <v>11</v>
      </c>
      <c r="BI744" s="26">
        <f t="shared" si="786"/>
        <v>444.14859999999999</v>
      </c>
      <c r="BJ744" s="26">
        <f t="shared" si="787"/>
        <v>905.27359999999999</v>
      </c>
      <c r="BK744" s="26">
        <f t="shared" si="788"/>
        <v>1344.3986</v>
      </c>
      <c r="BL744" s="26">
        <f t="shared" si="789"/>
        <v>1805.3986</v>
      </c>
      <c r="BM744" s="26"/>
      <c r="BN744" s="26"/>
      <c r="BO744" s="26"/>
      <c r="BP744" s="26"/>
      <c r="BQ744" s="26"/>
      <c r="BR744" s="1" t="str">
        <f t="shared" si="795"/>
        <v>good</v>
      </c>
      <c r="BS744" s="26" t="str">
        <f t="shared" si="796"/>
        <v>Int</v>
      </c>
      <c r="BT744" s="26"/>
      <c r="BU744" s="26"/>
      <c r="BV744" s="26">
        <f t="shared" si="797"/>
        <v>0</v>
      </c>
      <c r="BW744" s="26">
        <f t="shared" si="797"/>
        <v>0</v>
      </c>
      <c r="BX744" s="26">
        <f t="shared" si="797"/>
        <v>0</v>
      </c>
      <c r="BY744" s="26">
        <f t="shared" si="797"/>
        <v>0</v>
      </c>
      <c r="BZ744" s="26">
        <f t="shared" si="797"/>
        <v>0</v>
      </c>
      <c r="CA744" s="26">
        <f t="shared" si="797"/>
        <v>0</v>
      </c>
      <c r="CB744" s="26">
        <f t="shared" si="797"/>
        <v>0</v>
      </c>
      <c r="CC744" s="26">
        <f t="shared" si="797"/>
        <v>0</v>
      </c>
      <c r="CD744" s="26">
        <f t="shared" si="797"/>
        <v>0</v>
      </c>
      <c r="CE744" s="26">
        <f t="shared" si="797"/>
        <v>0</v>
      </c>
      <c r="CF744" s="26">
        <f t="shared" si="798"/>
        <v>0</v>
      </c>
      <c r="CG744" s="26">
        <f t="shared" si="798"/>
        <v>1</v>
      </c>
      <c r="CH744" s="26">
        <f t="shared" si="798"/>
        <v>0</v>
      </c>
      <c r="CI744" s="26">
        <f t="shared" si="798"/>
        <v>0</v>
      </c>
      <c r="CJ744" s="26">
        <f t="shared" si="798"/>
        <v>0</v>
      </c>
      <c r="CK744" s="26">
        <f t="shared" si="798"/>
        <v>0</v>
      </c>
      <c r="CL744" s="26">
        <f t="shared" si="798"/>
        <v>0</v>
      </c>
      <c r="CM744" s="26">
        <f t="shared" si="798"/>
        <v>0</v>
      </c>
      <c r="CN744" s="26">
        <f t="shared" si="798"/>
        <v>0</v>
      </c>
      <c r="CO744" s="26">
        <f t="shared" si="798"/>
        <v>0</v>
      </c>
      <c r="CP744" s="26">
        <f t="shared" si="799"/>
        <v>0</v>
      </c>
      <c r="CQ744" s="26">
        <f t="shared" si="799"/>
        <v>0</v>
      </c>
      <c r="CR744" s="26">
        <f t="shared" si="799"/>
        <v>0</v>
      </c>
      <c r="CS744" s="26">
        <f t="shared" si="799"/>
        <v>0</v>
      </c>
      <c r="CT744" s="26">
        <f t="shared" si="799"/>
        <v>0</v>
      </c>
      <c r="CU744" s="26">
        <f t="shared" si="799"/>
        <v>0</v>
      </c>
      <c r="CV744" s="26">
        <f t="shared" si="799"/>
        <v>0</v>
      </c>
      <c r="CW744" s="26">
        <f t="shared" si="799"/>
        <v>0</v>
      </c>
      <c r="CX744" s="26">
        <f t="shared" si="799"/>
        <v>0</v>
      </c>
      <c r="CY744" s="26">
        <f t="shared" si="799"/>
        <v>0</v>
      </c>
      <c r="CZ744" s="26">
        <f t="shared" si="800"/>
        <v>0</v>
      </c>
      <c r="DA744" s="26">
        <f t="shared" si="800"/>
        <v>0</v>
      </c>
      <c r="DB744" s="26">
        <f t="shared" si="800"/>
        <v>0</v>
      </c>
      <c r="DC744" s="26">
        <f t="shared" si="800"/>
        <v>0</v>
      </c>
      <c r="DD744" s="26">
        <f t="shared" si="800"/>
        <v>0</v>
      </c>
      <c r="DE744" s="26">
        <f t="shared" si="800"/>
        <v>0</v>
      </c>
      <c r="DF744" s="26">
        <f t="shared" si="800"/>
        <v>0</v>
      </c>
      <c r="DG744" s="26">
        <f t="shared" si="800"/>
        <v>0</v>
      </c>
      <c r="DH744" s="26">
        <f t="shared" si="800"/>
        <v>0</v>
      </c>
      <c r="DI744" s="26">
        <f t="shared" si="800"/>
        <v>0</v>
      </c>
      <c r="DJ744" s="26">
        <f t="shared" si="801"/>
        <v>0</v>
      </c>
      <c r="DK744" s="26">
        <f t="shared" si="801"/>
        <v>0</v>
      </c>
      <c r="DL744" s="26">
        <f t="shared" si="801"/>
        <v>0</v>
      </c>
      <c r="DM744" s="26">
        <f t="shared" si="801"/>
        <v>0</v>
      </c>
      <c r="DN744" s="26">
        <f t="shared" si="801"/>
        <v>0</v>
      </c>
      <c r="DO744" s="26">
        <f t="shared" si="801"/>
        <v>0</v>
      </c>
      <c r="DP744" s="26"/>
      <c r="DQ744" s="26"/>
      <c r="DR744" s="26"/>
      <c r="DS744" s="1"/>
    </row>
    <row r="745" spans="45:123" x14ac:dyDescent="0.3">
      <c r="AS745" s="18">
        <v>23</v>
      </c>
      <c r="AT745" s="26" t="s">
        <v>123</v>
      </c>
      <c r="AU745" s="26" t="str">
        <f t="shared" si="784"/>
        <v>FAIL</v>
      </c>
      <c r="AV745" s="26">
        <v>1</v>
      </c>
      <c r="AW745" s="26">
        <v>3</v>
      </c>
      <c r="AX745" s="26">
        <v>1</v>
      </c>
      <c r="AY745" s="26">
        <v>3</v>
      </c>
      <c r="AZ745" s="26">
        <v>1</v>
      </c>
      <c r="BA745" s="26">
        <v>3</v>
      </c>
      <c r="BB745" s="26">
        <v>1</v>
      </c>
      <c r="BC745" s="26">
        <v>3</v>
      </c>
      <c r="BD745" s="26">
        <f t="shared" si="802"/>
        <v>438.5</v>
      </c>
      <c r="BE745" s="26"/>
      <c r="BF745" s="26">
        <f t="shared" si="802"/>
        <v>461.5</v>
      </c>
      <c r="BG745" s="26">
        <f t="shared" si="802"/>
        <v>11.5</v>
      </c>
      <c r="BI745" s="26">
        <f t="shared" si="786"/>
        <v>443.64859999999999</v>
      </c>
      <c r="BJ745" s="26">
        <f t="shared" si="787"/>
        <v>905.27359999999999</v>
      </c>
      <c r="BK745" s="26">
        <f t="shared" si="788"/>
        <v>1343.8986</v>
      </c>
      <c r="BL745" s="26">
        <f t="shared" si="789"/>
        <v>1805.3986</v>
      </c>
      <c r="BM745" s="26"/>
      <c r="BN745" s="26"/>
      <c r="BO745" s="26"/>
      <c r="BP745" s="26"/>
      <c r="BQ745" s="26"/>
      <c r="BR745" s="1" t="str">
        <f t="shared" si="795"/>
        <v>good</v>
      </c>
      <c r="BS745" s="26" t="str">
        <f t="shared" si="796"/>
        <v>Int</v>
      </c>
      <c r="BT745" s="26"/>
      <c r="BU745" s="26"/>
      <c r="BV745" s="26">
        <f t="shared" si="797"/>
        <v>0</v>
      </c>
      <c r="BW745" s="26">
        <f t="shared" si="797"/>
        <v>0</v>
      </c>
      <c r="BX745" s="26">
        <f t="shared" si="797"/>
        <v>0</v>
      </c>
      <c r="BY745" s="26">
        <f t="shared" si="797"/>
        <v>0</v>
      </c>
      <c r="BZ745" s="26">
        <f t="shared" si="797"/>
        <v>0</v>
      </c>
      <c r="CA745" s="26">
        <f t="shared" si="797"/>
        <v>0</v>
      </c>
      <c r="CB745" s="26">
        <f t="shared" si="797"/>
        <v>0</v>
      </c>
      <c r="CC745" s="26">
        <f t="shared" si="797"/>
        <v>0</v>
      </c>
      <c r="CD745" s="26">
        <f t="shared" si="797"/>
        <v>0</v>
      </c>
      <c r="CE745" s="26">
        <f t="shared" si="797"/>
        <v>0</v>
      </c>
      <c r="CF745" s="26">
        <f t="shared" si="798"/>
        <v>0</v>
      </c>
      <c r="CG745" s="26">
        <f t="shared" si="798"/>
        <v>1</v>
      </c>
      <c r="CH745" s="26">
        <f t="shared" si="798"/>
        <v>0</v>
      </c>
      <c r="CI745" s="26">
        <f t="shared" si="798"/>
        <v>0</v>
      </c>
      <c r="CJ745" s="26">
        <f t="shared" si="798"/>
        <v>0</v>
      </c>
      <c r="CK745" s="26">
        <f t="shared" si="798"/>
        <v>0</v>
      </c>
      <c r="CL745" s="26">
        <f t="shared" si="798"/>
        <v>0</v>
      </c>
      <c r="CM745" s="26">
        <f t="shared" si="798"/>
        <v>0</v>
      </c>
      <c r="CN745" s="26">
        <f t="shared" si="798"/>
        <v>0</v>
      </c>
      <c r="CO745" s="26">
        <f t="shared" si="798"/>
        <v>0</v>
      </c>
      <c r="CP745" s="26">
        <f t="shared" si="799"/>
        <v>0</v>
      </c>
      <c r="CQ745" s="26">
        <f t="shared" si="799"/>
        <v>0</v>
      </c>
      <c r="CR745" s="26">
        <f t="shared" si="799"/>
        <v>0</v>
      </c>
      <c r="CS745" s="26">
        <f t="shared" si="799"/>
        <v>0</v>
      </c>
      <c r="CT745" s="26">
        <f t="shared" si="799"/>
        <v>0</v>
      </c>
      <c r="CU745" s="26">
        <f t="shared" si="799"/>
        <v>0</v>
      </c>
      <c r="CV745" s="26">
        <f t="shared" si="799"/>
        <v>0</v>
      </c>
      <c r="CW745" s="26">
        <f t="shared" si="799"/>
        <v>0</v>
      </c>
      <c r="CX745" s="26">
        <f t="shared" si="799"/>
        <v>0</v>
      </c>
      <c r="CY745" s="26">
        <f t="shared" si="799"/>
        <v>0</v>
      </c>
      <c r="CZ745" s="26">
        <f t="shared" si="800"/>
        <v>0</v>
      </c>
      <c r="DA745" s="26">
        <f t="shared" si="800"/>
        <v>0</v>
      </c>
      <c r="DB745" s="26">
        <f t="shared" si="800"/>
        <v>0</v>
      </c>
      <c r="DC745" s="26">
        <f t="shared" si="800"/>
        <v>0</v>
      </c>
      <c r="DD745" s="26">
        <f t="shared" si="800"/>
        <v>0</v>
      </c>
      <c r="DE745" s="26">
        <f t="shared" si="800"/>
        <v>0</v>
      </c>
      <c r="DF745" s="26">
        <f t="shared" si="800"/>
        <v>0</v>
      </c>
      <c r="DG745" s="26">
        <f t="shared" si="800"/>
        <v>0</v>
      </c>
      <c r="DH745" s="26">
        <f t="shared" si="800"/>
        <v>0</v>
      </c>
      <c r="DI745" s="26">
        <f t="shared" si="800"/>
        <v>0</v>
      </c>
      <c r="DJ745" s="26">
        <f t="shared" si="801"/>
        <v>0</v>
      </c>
      <c r="DK745" s="26">
        <f t="shared" si="801"/>
        <v>0</v>
      </c>
      <c r="DL745" s="26">
        <f t="shared" si="801"/>
        <v>0</v>
      </c>
      <c r="DM745" s="26">
        <f t="shared" si="801"/>
        <v>0</v>
      </c>
      <c r="DN745" s="26">
        <f t="shared" si="801"/>
        <v>0</v>
      </c>
      <c r="DO745" s="26">
        <f t="shared" si="801"/>
        <v>0</v>
      </c>
      <c r="DP745" s="26"/>
      <c r="DQ745" s="26"/>
      <c r="DR745" s="26"/>
      <c r="DS745" s="1"/>
    </row>
    <row r="746" spans="45:123" x14ac:dyDescent="0.3">
      <c r="AS746" s="18">
        <v>24</v>
      </c>
      <c r="AT746" s="26" t="s">
        <v>123</v>
      </c>
      <c r="AU746" s="26" t="str">
        <f t="shared" si="784"/>
        <v>FAIL</v>
      </c>
      <c r="AV746" s="26">
        <v>1</v>
      </c>
      <c r="AW746" s="26">
        <v>3</v>
      </c>
      <c r="AX746" s="26">
        <v>1</v>
      </c>
      <c r="AY746" s="26">
        <v>3</v>
      </c>
      <c r="AZ746" s="26">
        <v>1</v>
      </c>
      <c r="BA746" s="26">
        <v>3</v>
      </c>
      <c r="BB746" s="26">
        <v>1</v>
      </c>
      <c r="BC746" s="26">
        <v>3</v>
      </c>
      <c r="BD746" s="26">
        <f t="shared" si="802"/>
        <v>438</v>
      </c>
      <c r="BE746" s="26"/>
      <c r="BF746" s="26">
        <f t="shared" si="802"/>
        <v>462</v>
      </c>
      <c r="BG746" s="26">
        <f t="shared" si="802"/>
        <v>12</v>
      </c>
      <c r="BI746" s="26">
        <f t="shared" si="786"/>
        <v>443.14859999999999</v>
      </c>
      <c r="BJ746" s="26">
        <f t="shared" si="787"/>
        <v>905.27359999999999</v>
      </c>
      <c r="BK746" s="26">
        <f t="shared" si="788"/>
        <v>1343.3986</v>
      </c>
      <c r="BL746" s="26">
        <f t="shared" si="789"/>
        <v>1805.3986</v>
      </c>
      <c r="BM746" s="26"/>
      <c r="BN746" s="26"/>
      <c r="BO746" s="26"/>
      <c r="BP746" s="26"/>
      <c r="BQ746" s="26"/>
      <c r="BR746" s="1" t="str">
        <f t="shared" si="795"/>
        <v>good</v>
      </c>
      <c r="BS746" s="26" t="str">
        <f t="shared" si="796"/>
        <v>Int</v>
      </c>
      <c r="BT746" s="26"/>
      <c r="BU746" s="26"/>
      <c r="BV746" s="26">
        <f t="shared" si="797"/>
        <v>0</v>
      </c>
      <c r="BW746" s="26">
        <f t="shared" si="797"/>
        <v>0</v>
      </c>
      <c r="BX746" s="26">
        <f t="shared" si="797"/>
        <v>0</v>
      </c>
      <c r="BY746" s="26">
        <f t="shared" si="797"/>
        <v>0</v>
      </c>
      <c r="BZ746" s="26">
        <f t="shared" si="797"/>
        <v>0</v>
      </c>
      <c r="CA746" s="26">
        <f t="shared" si="797"/>
        <v>0</v>
      </c>
      <c r="CB746" s="26">
        <f t="shared" si="797"/>
        <v>0</v>
      </c>
      <c r="CC746" s="26">
        <f t="shared" si="797"/>
        <v>0</v>
      </c>
      <c r="CD746" s="26">
        <f t="shared" si="797"/>
        <v>0</v>
      </c>
      <c r="CE746" s="26">
        <f t="shared" si="797"/>
        <v>0</v>
      </c>
      <c r="CF746" s="26">
        <f t="shared" si="798"/>
        <v>0</v>
      </c>
      <c r="CG746" s="26">
        <f t="shared" si="798"/>
        <v>1</v>
      </c>
      <c r="CH746" s="26">
        <f t="shared" si="798"/>
        <v>0</v>
      </c>
      <c r="CI746" s="26">
        <f t="shared" si="798"/>
        <v>0</v>
      </c>
      <c r="CJ746" s="26">
        <f t="shared" si="798"/>
        <v>0</v>
      </c>
      <c r="CK746" s="26">
        <f t="shared" si="798"/>
        <v>0</v>
      </c>
      <c r="CL746" s="26">
        <f t="shared" si="798"/>
        <v>0</v>
      </c>
      <c r="CM746" s="26">
        <f t="shared" si="798"/>
        <v>0</v>
      </c>
      <c r="CN746" s="26">
        <f t="shared" si="798"/>
        <v>0</v>
      </c>
      <c r="CO746" s="26">
        <f t="shared" si="798"/>
        <v>0</v>
      </c>
      <c r="CP746" s="26">
        <f t="shared" si="799"/>
        <v>0</v>
      </c>
      <c r="CQ746" s="26">
        <f t="shared" si="799"/>
        <v>0</v>
      </c>
      <c r="CR746" s="26">
        <f t="shared" si="799"/>
        <v>0</v>
      </c>
      <c r="CS746" s="26">
        <f t="shared" si="799"/>
        <v>0</v>
      </c>
      <c r="CT746" s="26">
        <f t="shared" si="799"/>
        <v>0</v>
      </c>
      <c r="CU746" s="26">
        <f t="shared" si="799"/>
        <v>0</v>
      </c>
      <c r="CV746" s="26">
        <f t="shared" si="799"/>
        <v>0</v>
      </c>
      <c r="CW746" s="26">
        <f t="shared" si="799"/>
        <v>0</v>
      </c>
      <c r="CX746" s="26">
        <f t="shared" si="799"/>
        <v>0</v>
      </c>
      <c r="CY746" s="26">
        <f t="shared" si="799"/>
        <v>0</v>
      </c>
      <c r="CZ746" s="26">
        <f t="shared" si="800"/>
        <v>0</v>
      </c>
      <c r="DA746" s="26">
        <f t="shared" si="800"/>
        <v>0</v>
      </c>
      <c r="DB746" s="26">
        <f t="shared" si="800"/>
        <v>0</v>
      </c>
      <c r="DC746" s="26">
        <f t="shared" si="800"/>
        <v>0</v>
      </c>
      <c r="DD746" s="26">
        <f t="shared" si="800"/>
        <v>0</v>
      </c>
      <c r="DE746" s="26">
        <f t="shared" si="800"/>
        <v>0</v>
      </c>
      <c r="DF746" s="26">
        <f t="shared" si="800"/>
        <v>0</v>
      </c>
      <c r="DG746" s="26">
        <f t="shared" si="800"/>
        <v>0</v>
      </c>
      <c r="DH746" s="26">
        <f t="shared" si="800"/>
        <v>0</v>
      </c>
      <c r="DI746" s="26">
        <f t="shared" si="800"/>
        <v>0</v>
      </c>
      <c r="DJ746" s="26">
        <f t="shared" si="801"/>
        <v>0</v>
      </c>
      <c r="DK746" s="26">
        <f t="shared" si="801"/>
        <v>0</v>
      </c>
      <c r="DL746" s="26">
        <f t="shared" si="801"/>
        <v>0</v>
      </c>
      <c r="DM746" s="26">
        <f t="shared" si="801"/>
        <v>0</v>
      </c>
      <c r="DN746" s="26">
        <f t="shared" si="801"/>
        <v>0</v>
      </c>
      <c r="DO746" s="26">
        <f t="shared" si="801"/>
        <v>0</v>
      </c>
      <c r="DP746" s="26"/>
      <c r="DQ746" s="26"/>
      <c r="DR746" s="26"/>
      <c r="DS746" s="1"/>
    </row>
    <row r="747" spans="45:123" x14ac:dyDescent="0.3">
      <c r="AS747" s="18">
        <v>25</v>
      </c>
      <c r="AT747" s="26" t="s">
        <v>123</v>
      </c>
      <c r="AU747" s="26" t="str">
        <f t="shared" si="784"/>
        <v>FAIL</v>
      </c>
      <c r="AV747" s="26">
        <v>1</v>
      </c>
      <c r="AW747" s="26">
        <v>3</v>
      </c>
      <c r="AX747" s="26">
        <v>1</v>
      </c>
      <c r="AY747" s="26">
        <v>3</v>
      </c>
      <c r="AZ747" s="26">
        <v>1</v>
      </c>
      <c r="BA747" s="26">
        <v>3</v>
      </c>
      <c r="BB747" s="26">
        <v>1</v>
      </c>
      <c r="BC747" s="26">
        <v>3</v>
      </c>
      <c r="BD747" s="26">
        <f t="shared" si="802"/>
        <v>437.5</v>
      </c>
      <c r="BE747" s="26"/>
      <c r="BF747" s="26">
        <f t="shared" si="802"/>
        <v>462.5</v>
      </c>
      <c r="BG747" s="26">
        <f t="shared" si="802"/>
        <v>12.5</v>
      </c>
      <c r="BI747" s="26">
        <f t="shared" si="786"/>
        <v>442.64859999999999</v>
      </c>
      <c r="BJ747" s="26">
        <f t="shared" si="787"/>
        <v>905.27359999999999</v>
      </c>
      <c r="BK747" s="26">
        <f t="shared" si="788"/>
        <v>1342.8986</v>
      </c>
      <c r="BL747" s="26">
        <f t="shared" si="789"/>
        <v>1805.3986</v>
      </c>
      <c r="BM747" s="26"/>
      <c r="BN747" s="26"/>
      <c r="BO747" s="26"/>
      <c r="BP747" s="26"/>
      <c r="BQ747" s="26"/>
      <c r="BR747" s="1" t="str">
        <f t="shared" si="795"/>
        <v>good</v>
      </c>
      <c r="BS747" s="26" t="str">
        <f t="shared" si="796"/>
        <v>Int</v>
      </c>
      <c r="BT747" s="26"/>
      <c r="BU747" s="26"/>
      <c r="BV747" s="26">
        <f t="shared" si="797"/>
        <v>0</v>
      </c>
      <c r="BW747" s="26">
        <f t="shared" si="797"/>
        <v>0</v>
      </c>
      <c r="BX747" s="26">
        <f t="shared" si="797"/>
        <v>0</v>
      </c>
      <c r="BY747" s="26">
        <f t="shared" si="797"/>
        <v>0</v>
      </c>
      <c r="BZ747" s="26">
        <f t="shared" si="797"/>
        <v>0</v>
      </c>
      <c r="CA747" s="26">
        <f t="shared" si="797"/>
        <v>0</v>
      </c>
      <c r="CB747" s="26">
        <f t="shared" si="797"/>
        <v>0</v>
      </c>
      <c r="CC747" s="26">
        <f t="shared" si="797"/>
        <v>0</v>
      </c>
      <c r="CD747" s="26">
        <f t="shared" si="797"/>
        <v>0</v>
      </c>
      <c r="CE747" s="26">
        <f t="shared" si="797"/>
        <v>0</v>
      </c>
      <c r="CF747" s="26">
        <f t="shared" si="798"/>
        <v>0</v>
      </c>
      <c r="CG747" s="26">
        <f t="shared" si="798"/>
        <v>1</v>
      </c>
      <c r="CH747" s="26">
        <f t="shared" si="798"/>
        <v>0</v>
      </c>
      <c r="CI747" s="26">
        <f t="shared" si="798"/>
        <v>0</v>
      </c>
      <c r="CJ747" s="26">
        <f t="shared" si="798"/>
        <v>0</v>
      </c>
      <c r="CK747" s="26">
        <f t="shared" si="798"/>
        <v>0</v>
      </c>
      <c r="CL747" s="26">
        <f t="shared" si="798"/>
        <v>0</v>
      </c>
      <c r="CM747" s="26">
        <f t="shared" si="798"/>
        <v>0</v>
      </c>
      <c r="CN747" s="26">
        <f t="shared" si="798"/>
        <v>0</v>
      </c>
      <c r="CO747" s="26">
        <f t="shared" si="798"/>
        <v>0</v>
      </c>
      <c r="CP747" s="26">
        <f t="shared" si="799"/>
        <v>0</v>
      </c>
      <c r="CQ747" s="26">
        <f t="shared" si="799"/>
        <v>0</v>
      </c>
      <c r="CR747" s="26">
        <f t="shared" si="799"/>
        <v>0</v>
      </c>
      <c r="CS747" s="26">
        <f t="shared" si="799"/>
        <v>0</v>
      </c>
      <c r="CT747" s="26">
        <f t="shared" si="799"/>
        <v>0</v>
      </c>
      <c r="CU747" s="26">
        <f t="shared" si="799"/>
        <v>0</v>
      </c>
      <c r="CV747" s="26">
        <f t="shared" si="799"/>
        <v>0</v>
      </c>
      <c r="CW747" s="26">
        <f t="shared" si="799"/>
        <v>0</v>
      </c>
      <c r="CX747" s="26">
        <f t="shared" si="799"/>
        <v>0</v>
      </c>
      <c r="CY747" s="26">
        <f t="shared" si="799"/>
        <v>0</v>
      </c>
      <c r="CZ747" s="26">
        <f t="shared" si="800"/>
        <v>0</v>
      </c>
      <c r="DA747" s="26">
        <f t="shared" si="800"/>
        <v>0</v>
      </c>
      <c r="DB747" s="26">
        <f t="shared" si="800"/>
        <v>0</v>
      </c>
      <c r="DC747" s="26">
        <f t="shared" si="800"/>
        <v>0</v>
      </c>
      <c r="DD747" s="26">
        <f t="shared" si="800"/>
        <v>0</v>
      </c>
      <c r="DE747" s="26">
        <f t="shared" si="800"/>
        <v>0</v>
      </c>
      <c r="DF747" s="26">
        <f t="shared" si="800"/>
        <v>0</v>
      </c>
      <c r="DG747" s="26">
        <f t="shared" si="800"/>
        <v>0</v>
      </c>
      <c r="DH747" s="26">
        <f t="shared" si="800"/>
        <v>0</v>
      </c>
      <c r="DI747" s="26">
        <f t="shared" si="800"/>
        <v>0</v>
      </c>
      <c r="DJ747" s="26">
        <f t="shared" si="801"/>
        <v>0</v>
      </c>
      <c r="DK747" s="26">
        <f t="shared" si="801"/>
        <v>0</v>
      </c>
      <c r="DL747" s="26">
        <f t="shared" si="801"/>
        <v>0</v>
      </c>
      <c r="DM747" s="26">
        <f t="shared" si="801"/>
        <v>0</v>
      </c>
      <c r="DN747" s="26">
        <f t="shared" si="801"/>
        <v>0</v>
      </c>
      <c r="DO747" s="26">
        <f t="shared" si="801"/>
        <v>0</v>
      </c>
      <c r="DP747" s="26"/>
      <c r="DQ747" s="26"/>
      <c r="DR747" s="26"/>
      <c r="DS747" s="1"/>
    </row>
    <row r="748" spans="45:123" x14ac:dyDescent="0.3">
      <c r="AS748" s="18">
        <v>26</v>
      </c>
      <c r="AT748" s="26" t="s">
        <v>123</v>
      </c>
      <c r="AU748" s="26" t="str">
        <f t="shared" si="784"/>
        <v>FAIL</v>
      </c>
      <c r="AV748" s="26">
        <v>1</v>
      </c>
      <c r="AW748" s="26">
        <v>3</v>
      </c>
      <c r="AX748" s="26">
        <v>1</v>
      </c>
      <c r="AY748" s="26">
        <v>3</v>
      </c>
      <c r="AZ748" s="26">
        <v>1</v>
      </c>
      <c r="BA748" s="26">
        <v>3</v>
      </c>
      <c r="BB748" s="26">
        <v>1</v>
      </c>
      <c r="BC748" s="26">
        <v>3</v>
      </c>
      <c r="BD748" s="26">
        <f t="shared" si="802"/>
        <v>437</v>
      </c>
      <c r="BE748" s="26"/>
      <c r="BF748" s="26">
        <f t="shared" si="802"/>
        <v>463</v>
      </c>
      <c r="BG748" s="26">
        <f t="shared" si="802"/>
        <v>13</v>
      </c>
      <c r="BI748" s="26">
        <f t="shared" si="786"/>
        <v>442.14859999999999</v>
      </c>
      <c r="BJ748" s="26">
        <f t="shared" si="787"/>
        <v>905.27359999999999</v>
      </c>
      <c r="BK748" s="26">
        <f t="shared" si="788"/>
        <v>1342.3986</v>
      </c>
      <c r="BL748" s="26">
        <f t="shared" si="789"/>
        <v>1805.3986</v>
      </c>
      <c r="BM748" s="26"/>
      <c r="BN748" s="26"/>
      <c r="BO748" s="26"/>
      <c r="BP748" s="26"/>
      <c r="BQ748" s="26"/>
      <c r="BR748" s="1" t="str">
        <f t="shared" si="795"/>
        <v>good</v>
      </c>
      <c r="BS748" s="26" t="str">
        <f t="shared" si="796"/>
        <v>Int</v>
      </c>
      <c r="BT748" s="26"/>
      <c r="BU748" s="26"/>
      <c r="BV748" s="26">
        <f t="shared" si="797"/>
        <v>0</v>
      </c>
      <c r="BW748" s="26">
        <f t="shared" si="797"/>
        <v>0</v>
      </c>
      <c r="BX748" s="26">
        <f t="shared" si="797"/>
        <v>0</v>
      </c>
      <c r="BY748" s="26">
        <f t="shared" si="797"/>
        <v>0</v>
      </c>
      <c r="BZ748" s="26">
        <f t="shared" si="797"/>
        <v>0</v>
      </c>
      <c r="CA748" s="26">
        <f t="shared" si="797"/>
        <v>0</v>
      </c>
      <c r="CB748" s="26">
        <f t="shared" si="797"/>
        <v>0</v>
      </c>
      <c r="CC748" s="26">
        <f t="shared" si="797"/>
        <v>0</v>
      </c>
      <c r="CD748" s="26">
        <f t="shared" si="797"/>
        <v>0</v>
      </c>
      <c r="CE748" s="26">
        <f t="shared" si="797"/>
        <v>0</v>
      </c>
      <c r="CF748" s="26">
        <f t="shared" si="798"/>
        <v>0</v>
      </c>
      <c r="CG748" s="26">
        <f t="shared" si="798"/>
        <v>1</v>
      </c>
      <c r="CH748" s="26">
        <f t="shared" si="798"/>
        <v>0</v>
      </c>
      <c r="CI748" s="26">
        <f t="shared" si="798"/>
        <v>0</v>
      </c>
      <c r="CJ748" s="26">
        <f t="shared" si="798"/>
        <v>0</v>
      </c>
      <c r="CK748" s="26">
        <f t="shared" si="798"/>
        <v>0</v>
      </c>
      <c r="CL748" s="26">
        <f t="shared" si="798"/>
        <v>0</v>
      </c>
      <c r="CM748" s="26">
        <f t="shared" si="798"/>
        <v>0</v>
      </c>
      <c r="CN748" s="26">
        <f t="shared" si="798"/>
        <v>0</v>
      </c>
      <c r="CO748" s="26">
        <f t="shared" si="798"/>
        <v>0</v>
      </c>
      <c r="CP748" s="26">
        <f t="shared" si="799"/>
        <v>0</v>
      </c>
      <c r="CQ748" s="26">
        <f t="shared" si="799"/>
        <v>0</v>
      </c>
      <c r="CR748" s="26">
        <f t="shared" si="799"/>
        <v>0</v>
      </c>
      <c r="CS748" s="26">
        <f t="shared" si="799"/>
        <v>0</v>
      </c>
      <c r="CT748" s="26">
        <f t="shared" si="799"/>
        <v>0</v>
      </c>
      <c r="CU748" s="26">
        <f t="shared" si="799"/>
        <v>0</v>
      </c>
      <c r="CV748" s="26">
        <f t="shared" si="799"/>
        <v>0</v>
      </c>
      <c r="CW748" s="26">
        <f t="shared" si="799"/>
        <v>0</v>
      </c>
      <c r="CX748" s="26">
        <f t="shared" si="799"/>
        <v>0</v>
      </c>
      <c r="CY748" s="26">
        <f t="shared" si="799"/>
        <v>0</v>
      </c>
      <c r="CZ748" s="26">
        <f t="shared" si="800"/>
        <v>0</v>
      </c>
      <c r="DA748" s="26">
        <f t="shared" si="800"/>
        <v>0</v>
      </c>
      <c r="DB748" s="26">
        <f t="shared" si="800"/>
        <v>0</v>
      </c>
      <c r="DC748" s="26">
        <f t="shared" si="800"/>
        <v>0</v>
      </c>
      <c r="DD748" s="26">
        <f t="shared" si="800"/>
        <v>0</v>
      </c>
      <c r="DE748" s="26">
        <f t="shared" si="800"/>
        <v>0</v>
      </c>
      <c r="DF748" s="26">
        <f t="shared" si="800"/>
        <v>0</v>
      </c>
      <c r="DG748" s="26">
        <f t="shared" si="800"/>
        <v>0</v>
      </c>
      <c r="DH748" s="26">
        <f t="shared" si="800"/>
        <v>0</v>
      </c>
      <c r="DI748" s="26">
        <f t="shared" si="800"/>
        <v>0</v>
      </c>
      <c r="DJ748" s="26">
        <f t="shared" si="801"/>
        <v>0</v>
      </c>
      <c r="DK748" s="26">
        <f t="shared" si="801"/>
        <v>0</v>
      </c>
      <c r="DL748" s="26">
        <f t="shared" si="801"/>
        <v>0</v>
      </c>
      <c r="DM748" s="26">
        <f t="shared" si="801"/>
        <v>0</v>
      </c>
      <c r="DN748" s="26">
        <f t="shared" si="801"/>
        <v>0</v>
      </c>
      <c r="DO748" s="26">
        <f t="shared" si="801"/>
        <v>0</v>
      </c>
      <c r="DP748" s="26"/>
      <c r="DQ748" s="26"/>
      <c r="DR748" s="26"/>
      <c r="DS748" s="1"/>
    </row>
    <row r="749" spans="45:123" x14ac:dyDescent="0.3">
      <c r="AS749" s="18">
        <v>27</v>
      </c>
      <c r="AT749" s="26" t="s">
        <v>123</v>
      </c>
      <c r="AU749" s="26" t="str">
        <f t="shared" si="784"/>
        <v>FAIL</v>
      </c>
      <c r="AV749" s="26">
        <v>1</v>
      </c>
      <c r="AW749" s="26">
        <v>3</v>
      </c>
      <c r="AX749" s="26">
        <v>1</v>
      </c>
      <c r="AY749" s="26">
        <v>3</v>
      </c>
      <c r="AZ749" s="26">
        <v>1</v>
      </c>
      <c r="BA749" s="26">
        <v>3</v>
      </c>
      <c r="BB749" s="26">
        <v>1</v>
      </c>
      <c r="BC749" s="26">
        <v>3</v>
      </c>
      <c r="BD749" s="26">
        <f t="shared" si="802"/>
        <v>436.5</v>
      </c>
      <c r="BE749" s="26"/>
      <c r="BF749" s="26">
        <f t="shared" si="802"/>
        <v>463.5</v>
      </c>
      <c r="BG749" s="26">
        <f t="shared" si="802"/>
        <v>13.5</v>
      </c>
      <c r="BI749" s="26">
        <f t="shared" si="786"/>
        <v>441.64859999999999</v>
      </c>
      <c r="BJ749" s="26">
        <f t="shared" si="787"/>
        <v>905.27359999999999</v>
      </c>
      <c r="BK749" s="26">
        <f t="shared" si="788"/>
        <v>1341.8986</v>
      </c>
      <c r="BL749" s="26">
        <f t="shared" si="789"/>
        <v>1805.3986</v>
      </c>
      <c r="BM749" s="26"/>
      <c r="BN749" s="26"/>
      <c r="BO749" s="26"/>
      <c r="BP749" s="26"/>
      <c r="BQ749" s="26"/>
      <c r="BR749" s="1" t="str">
        <f t="shared" si="795"/>
        <v>good</v>
      </c>
      <c r="BS749" s="26" t="str">
        <f t="shared" si="796"/>
        <v>Int</v>
      </c>
      <c r="BT749" s="26"/>
      <c r="BU749" s="26"/>
      <c r="BV749" s="26">
        <f t="shared" si="797"/>
        <v>0</v>
      </c>
      <c r="BW749" s="26">
        <f t="shared" si="797"/>
        <v>0</v>
      </c>
      <c r="BX749" s="26">
        <f t="shared" si="797"/>
        <v>0</v>
      </c>
      <c r="BY749" s="26">
        <f t="shared" si="797"/>
        <v>0</v>
      </c>
      <c r="BZ749" s="26">
        <f t="shared" si="797"/>
        <v>0</v>
      </c>
      <c r="CA749" s="26">
        <f t="shared" si="797"/>
        <v>0</v>
      </c>
      <c r="CB749" s="26">
        <f t="shared" si="797"/>
        <v>0</v>
      </c>
      <c r="CC749" s="26">
        <f t="shared" si="797"/>
        <v>0</v>
      </c>
      <c r="CD749" s="26">
        <f t="shared" si="797"/>
        <v>0</v>
      </c>
      <c r="CE749" s="26">
        <f t="shared" si="797"/>
        <v>0</v>
      </c>
      <c r="CF749" s="26">
        <f t="shared" si="798"/>
        <v>0</v>
      </c>
      <c r="CG749" s="26">
        <f t="shared" si="798"/>
        <v>1</v>
      </c>
      <c r="CH749" s="26">
        <f t="shared" si="798"/>
        <v>0</v>
      </c>
      <c r="CI749" s="26">
        <f t="shared" si="798"/>
        <v>0</v>
      </c>
      <c r="CJ749" s="26">
        <f t="shared" si="798"/>
        <v>0</v>
      </c>
      <c r="CK749" s="26">
        <f t="shared" si="798"/>
        <v>0</v>
      </c>
      <c r="CL749" s="26">
        <f t="shared" si="798"/>
        <v>0</v>
      </c>
      <c r="CM749" s="26">
        <f t="shared" si="798"/>
        <v>0</v>
      </c>
      <c r="CN749" s="26">
        <f t="shared" si="798"/>
        <v>0</v>
      </c>
      <c r="CO749" s="26">
        <f t="shared" si="798"/>
        <v>0</v>
      </c>
      <c r="CP749" s="26">
        <f t="shared" si="799"/>
        <v>0</v>
      </c>
      <c r="CQ749" s="26">
        <f t="shared" si="799"/>
        <v>0</v>
      </c>
      <c r="CR749" s="26">
        <f t="shared" si="799"/>
        <v>0</v>
      </c>
      <c r="CS749" s="26">
        <f t="shared" si="799"/>
        <v>0</v>
      </c>
      <c r="CT749" s="26">
        <f t="shared" si="799"/>
        <v>0</v>
      </c>
      <c r="CU749" s="26">
        <f t="shared" si="799"/>
        <v>0</v>
      </c>
      <c r="CV749" s="26">
        <f t="shared" si="799"/>
        <v>0</v>
      </c>
      <c r="CW749" s="26">
        <f t="shared" si="799"/>
        <v>0</v>
      </c>
      <c r="CX749" s="26">
        <f t="shared" si="799"/>
        <v>0</v>
      </c>
      <c r="CY749" s="26">
        <f t="shared" si="799"/>
        <v>0</v>
      </c>
      <c r="CZ749" s="26">
        <f t="shared" si="800"/>
        <v>0</v>
      </c>
      <c r="DA749" s="26">
        <f t="shared" si="800"/>
        <v>0</v>
      </c>
      <c r="DB749" s="26">
        <f t="shared" si="800"/>
        <v>0</v>
      </c>
      <c r="DC749" s="26">
        <f t="shared" si="800"/>
        <v>0</v>
      </c>
      <c r="DD749" s="26">
        <f t="shared" si="800"/>
        <v>0</v>
      </c>
      <c r="DE749" s="26">
        <f t="shared" si="800"/>
        <v>0</v>
      </c>
      <c r="DF749" s="26">
        <f t="shared" si="800"/>
        <v>0</v>
      </c>
      <c r="DG749" s="26">
        <f t="shared" si="800"/>
        <v>0</v>
      </c>
      <c r="DH749" s="26">
        <f t="shared" si="800"/>
        <v>0</v>
      </c>
      <c r="DI749" s="26">
        <f t="shared" si="800"/>
        <v>0</v>
      </c>
      <c r="DJ749" s="26">
        <f t="shared" si="801"/>
        <v>0</v>
      </c>
      <c r="DK749" s="26">
        <f t="shared" si="801"/>
        <v>0</v>
      </c>
      <c r="DL749" s="26">
        <f t="shared" si="801"/>
        <v>0</v>
      </c>
      <c r="DM749" s="26">
        <f t="shared" si="801"/>
        <v>0</v>
      </c>
      <c r="DN749" s="26">
        <f t="shared" si="801"/>
        <v>0</v>
      </c>
      <c r="DO749" s="26">
        <f t="shared" si="801"/>
        <v>0</v>
      </c>
      <c r="DP749" s="26"/>
      <c r="DQ749" s="26"/>
      <c r="DR749" s="26"/>
      <c r="DS749" s="1"/>
    </row>
    <row r="750" spans="45:123" x14ac:dyDescent="0.3">
      <c r="AS750" s="18">
        <v>28</v>
      </c>
      <c r="AT750" s="26" t="s">
        <v>123</v>
      </c>
      <c r="AU750" s="26" t="str">
        <f t="shared" si="784"/>
        <v>FAIL</v>
      </c>
      <c r="AV750" s="26">
        <v>1</v>
      </c>
      <c r="AW750" s="26">
        <v>3</v>
      </c>
      <c r="AX750" s="26">
        <v>1</v>
      </c>
      <c r="AY750" s="26">
        <v>3</v>
      </c>
      <c r="AZ750" s="26">
        <v>1</v>
      </c>
      <c r="BA750" s="26">
        <v>3</v>
      </c>
      <c r="BB750" s="26">
        <v>1</v>
      </c>
      <c r="BC750" s="26">
        <v>3</v>
      </c>
      <c r="BD750" s="26">
        <f t="shared" si="802"/>
        <v>436</v>
      </c>
      <c r="BE750" s="26"/>
      <c r="BF750" s="26">
        <f t="shared" si="802"/>
        <v>464</v>
      </c>
      <c r="BG750" s="26">
        <f t="shared" si="802"/>
        <v>14</v>
      </c>
      <c r="BI750" s="26">
        <f t="shared" si="786"/>
        <v>441.14859999999999</v>
      </c>
      <c r="BJ750" s="26">
        <f t="shared" si="787"/>
        <v>905.27359999999999</v>
      </c>
      <c r="BK750" s="26">
        <f t="shared" si="788"/>
        <v>1341.3986</v>
      </c>
      <c r="BL750" s="26">
        <f t="shared" si="789"/>
        <v>1805.3986</v>
      </c>
      <c r="BM750" s="26"/>
      <c r="BN750" s="26"/>
      <c r="BO750" s="26"/>
      <c r="BP750" s="26"/>
      <c r="BQ750" s="26"/>
      <c r="BR750" s="1" t="str">
        <f t="shared" si="795"/>
        <v>good</v>
      </c>
      <c r="BS750" s="26" t="str">
        <f t="shared" si="796"/>
        <v>Int</v>
      </c>
      <c r="BT750" s="26"/>
      <c r="BU750" s="26"/>
      <c r="BV750" s="26">
        <f t="shared" ref="BV750:CE759" si="803">IF(BV$3=0,0,IF(AND(ABS($BI750-BV$3)&gt;TubeVertTotTol,ABS($BJ750-BV$3)&gt;TubeVertTotTol,ABS($BK750-BV$3)&gt;TubeVertTotTol),0,1))</f>
        <v>0</v>
      </c>
      <c r="BW750" s="26">
        <f t="shared" si="803"/>
        <v>0</v>
      </c>
      <c r="BX750" s="26">
        <f t="shared" si="803"/>
        <v>0</v>
      </c>
      <c r="BY750" s="26">
        <f t="shared" si="803"/>
        <v>0</v>
      </c>
      <c r="BZ750" s="26">
        <f t="shared" si="803"/>
        <v>0</v>
      </c>
      <c r="CA750" s="26">
        <f t="shared" si="803"/>
        <v>0</v>
      </c>
      <c r="CB750" s="26">
        <f t="shared" si="803"/>
        <v>0</v>
      </c>
      <c r="CC750" s="26">
        <f t="shared" si="803"/>
        <v>0</v>
      </c>
      <c r="CD750" s="26">
        <f t="shared" si="803"/>
        <v>0</v>
      </c>
      <c r="CE750" s="26">
        <f t="shared" si="803"/>
        <v>0</v>
      </c>
      <c r="CF750" s="26">
        <f t="shared" ref="CF750:CO759" si="804">IF(CF$3=0,0,IF(AND(ABS($BI750-CF$3)&gt;TubeVertTotTol,ABS($BJ750-CF$3)&gt;TubeVertTotTol,ABS($BK750-CF$3)&gt;TubeVertTotTol),0,1))</f>
        <v>0</v>
      </c>
      <c r="CG750" s="26">
        <f t="shared" si="804"/>
        <v>1</v>
      </c>
      <c r="CH750" s="26">
        <f t="shared" si="804"/>
        <v>0</v>
      </c>
      <c r="CI750" s="26">
        <f t="shared" si="804"/>
        <v>0</v>
      </c>
      <c r="CJ750" s="26">
        <f t="shared" si="804"/>
        <v>0</v>
      </c>
      <c r="CK750" s="26">
        <f t="shared" si="804"/>
        <v>0</v>
      </c>
      <c r="CL750" s="26">
        <f t="shared" si="804"/>
        <v>0</v>
      </c>
      <c r="CM750" s="26">
        <f t="shared" si="804"/>
        <v>0</v>
      </c>
      <c r="CN750" s="26">
        <f t="shared" si="804"/>
        <v>0</v>
      </c>
      <c r="CO750" s="26">
        <f t="shared" si="804"/>
        <v>0</v>
      </c>
      <c r="CP750" s="26">
        <f t="shared" ref="CP750:CY759" si="805">IF(CP$3=0,0,IF(AND(ABS($BI750-CP$3)&gt;TubeVertTotTol,ABS($BJ750-CP$3)&gt;TubeVertTotTol,ABS($BK750-CP$3)&gt;TubeVertTotTol),0,1))</f>
        <v>0</v>
      </c>
      <c r="CQ750" s="26">
        <f t="shared" si="805"/>
        <v>0</v>
      </c>
      <c r="CR750" s="26">
        <f t="shared" si="805"/>
        <v>0</v>
      </c>
      <c r="CS750" s="26">
        <f t="shared" si="805"/>
        <v>0</v>
      </c>
      <c r="CT750" s="26">
        <f t="shared" si="805"/>
        <v>0</v>
      </c>
      <c r="CU750" s="26">
        <f t="shared" si="805"/>
        <v>0</v>
      </c>
      <c r="CV750" s="26">
        <f t="shared" si="805"/>
        <v>0</v>
      </c>
      <c r="CW750" s="26">
        <f t="shared" si="805"/>
        <v>0</v>
      </c>
      <c r="CX750" s="26">
        <f t="shared" si="805"/>
        <v>0</v>
      </c>
      <c r="CY750" s="26">
        <f t="shared" si="805"/>
        <v>0</v>
      </c>
      <c r="CZ750" s="26">
        <f t="shared" ref="CZ750:DI759" si="806">IF(CZ$3=0,0,IF(AND(ABS($BI750-CZ$3)&gt;TubeVertTotTol,ABS($BJ750-CZ$3)&gt;TubeVertTotTol,ABS($BK750-CZ$3)&gt;TubeVertTotTol),0,1))</f>
        <v>0</v>
      </c>
      <c r="DA750" s="26">
        <f t="shared" si="806"/>
        <v>0</v>
      </c>
      <c r="DB750" s="26">
        <f t="shared" si="806"/>
        <v>0</v>
      </c>
      <c r="DC750" s="26">
        <f t="shared" si="806"/>
        <v>0</v>
      </c>
      <c r="DD750" s="26">
        <f t="shared" si="806"/>
        <v>0</v>
      </c>
      <c r="DE750" s="26">
        <f t="shared" si="806"/>
        <v>0</v>
      </c>
      <c r="DF750" s="26">
        <f t="shared" si="806"/>
        <v>0</v>
      </c>
      <c r="DG750" s="26">
        <f t="shared" si="806"/>
        <v>0</v>
      </c>
      <c r="DH750" s="26">
        <f t="shared" si="806"/>
        <v>0</v>
      </c>
      <c r="DI750" s="26">
        <f t="shared" si="806"/>
        <v>0</v>
      </c>
      <c r="DJ750" s="26">
        <f t="shared" ref="DJ750:DO759" si="807">IF(DJ$3=0,0,IF(AND(ABS($BI750-DJ$3)&gt;TubeVertTotTol,ABS($BJ750-DJ$3)&gt;TubeVertTotTol,ABS($BK750-DJ$3)&gt;TubeVertTotTol),0,1))</f>
        <v>0</v>
      </c>
      <c r="DK750" s="26">
        <f t="shared" si="807"/>
        <v>0</v>
      </c>
      <c r="DL750" s="26">
        <f t="shared" si="807"/>
        <v>0</v>
      </c>
      <c r="DM750" s="26">
        <f t="shared" si="807"/>
        <v>0</v>
      </c>
      <c r="DN750" s="26">
        <f t="shared" si="807"/>
        <v>0</v>
      </c>
      <c r="DO750" s="26">
        <f t="shared" si="807"/>
        <v>0</v>
      </c>
      <c r="DP750" s="26"/>
      <c r="DQ750" s="26"/>
      <c r="DR750" s="26"/>
      <c r="DS750" s="1"/>
    </row>
    <row r="751" spans="45:123" x14ac:dyDescent="0.3">
      <c r="AS751" s="18">
        <v>29</v>
      </c>
      <c r="AT751" s="26" t="s">
        <v>123</v>
      </c>
      <c r="AU751" s="26" t="str">
        <f t="shared" si="784"/>
        <v>FAIL</v>
      </c>
      <c r="AV751" s="26">
        <v>1</v>
      </c>
      <c r="AW751" s="26">
        <v>3</v>
      </c>
      <c r="AX751" s="26">
        <v>1</v>
      </c>
      <c r="AY751" s="26">
        <v>3</v>
      </c>
      <c r="AZ751" s="26">
        <v>1</v>
      </c>
      <c r="BA751" s="26">
        <v>3</v>
      </c>
      <c r="BB751" s="26">
        <v>1</v>
      </c>
      <c r="BC751" s="26">
        <v>3</v>
      </c>
      <c r="BD751" s="26">
        <f t="shared" si="802"/>
        <v>435.5</v>
      </c>
      <c r="BE751" s="26"/>
      <c r="BF751" s="26">
        <f t="shared" si="802"/>
        <v>464.5</v>
      </c>
      <c r="BG751" s="26">
        <f t="shared" si="802"/>
        <v>14.5</v>
      </c>
      <c r="BI751" s="26">
        <f t="shared" si="786"/>
        <v>440.64859999999999</v>
      </c>
      <c r="BJ751" s="26">
        <f t="shared" si="787"/>
        <v>905.27359999999999</v>
      </c>
      <c r="BK751" s="26">
        <f t="shared" si="788"/>
        <v>1340.8986</v>
      </c>
      <c r="BL751" s="26">
        <f t="shared" si="789"/>
        <v>1805.3986</v>
      </c>
      <c r="BM751" s="26"/>
      <c r="BN751" s="26"/>
      <c r="BO751" s="26"/>
      <c r="BP751" s="26"/>
      <c r="BQ751" s="26"/>
      <c r="BR751" s="1" t="str">
        <f t="shared" si="795"/>
        <v>good</v>
      </c>
      <c r="BS751" s="26" t="str">
        <f t="shared" si="796"/>
        <v>Int</v>
      </c>
      <c r="BT751" s="26"/>
      <c r="BU751" s="26"/>
      <c r="BV751" s="26">
        <f t="shared" si="803"/>
        <v>0</v>
      </c>
      <c r="BW751" s="26">
        <f t="shared" si="803"/>
        <v>0</v>
      </c>
      <c r="BX751" s="26">
        <f t="shared" si="803"/>
        <v>0</v>
      </c>
      <c r="BY751" s="26">
        <f t="shared" si="803"/>
        <v>0</v>
      </c>
      <c r="BZ751" s="26">
        <f t="shared" si="803"/>
        <v>0</v>
      </c>
      <c r="CA751" s="26">
        <f t="shared" si="803"/>
        <v>0</v>
      </c>
      <c r="CB751" s="26">
        <f t="shared" si="803"/>
        <v>0</v>
      </c>
      <c r="CC751" s="26">
        <f t="shared" si="803"/>
        <v>0</v>
      </c>
      <c r="CD751" s="26">
        <f t="shared" si="803"/>
        <v>0</v>
      </c>
      <c r="CE751" s="26">
        <f t="shared" si="803"/>
        <v>0</v>
      </c>
      <c r="CF751" s="26">
        <f t="shared" si="804"/>
        <v>0</v>
      </c>
      <c r="CG751" s="26">
        <f t="shared" si="804"/>
        <v>1</v>
      </c>
      <c r="CH751" s="26">
        <f t="shared" si="804"/>
        <v>0</v>
      </c>
      <c r="CI751" s="26">
        <f t="shared" si="804"/>
        <v>0</v>
      </c>
      <c r="CJ751" s="26">
        <f t="shared" si="804"/>
        <v>0</v>
      </c>
      <c r="CK751" s="26">
        <f t="shared" si="804"/>
        <v>0</v>
      </c>
      <c r="CL751" s="26">
        <f t="shared" si="804"/>
        <v>0</v>
      </c>
      <c r="CM751" s="26">
        <f t="shared" si="804"/>
        <v>0</v>
      </c>
      <c r="CN751" s="26">
        <f t="shared" si="804"/>
        <v>0</v>
      </c>
      <c r="CO751" s="26">
        <f t="shared" si="804"/>
        <v>0</v>
      </c>
      <c r="CP751" s="26">
        <f t="shared" si="805"/>
        <v>0</v>
      </c>
      <c r="CQ751" s="26">
        <f t="shared" si="805"/>
        <v>0</v>
      </c>
      <c r="CR751" s="26">
        <f t="shared" si="805"/>
        <v>0</v>
      </c>
      <c r="CS751" s="26">
        <f t="shared" si="805"/>
        <v>0</v>
      </c>
      <c r="CT751" s="26">
        <f t="shared" si="805"/>
        <v>0</v>
      </c>
      <c r="CU751" s="26">
        <f t="shared" si="805"/>
        <v>0</v>
      </c>
      <c r="CV751" s="26">
        <f t="shared" si="805"/>
        <v>0</v>
      </c>
      <c r="CW751" s="26">
        <f t="shared" si="805"/>
        <v>0</v>
      </c>
      <c r="CX751" s="26">
        <f t="shared" si="805"/>
        <v>0</v>
      </c>
      <c r="CY751" s="26">
        <f t="shared" si="805"/>
        <v>0</v>
      </c>
      <c r="CZ751" s="26">
        <f t="shared" si="806"/>
        <v>0</v>
      </c>
      <c r="DA751" s="26">
        <f t="shared" si="806"/>
        <v>0</v>
      </c>
      <c r="DB751" s="26">
        <f t="shared" si="806"/>
        <v>0</v>
      </c>
      <c r="DC751" s="26">
        <f t="shared" si="806"/>
        <v>0</v>
      </c>
      <c r="DD751" s="26">
        <f t="shared" si="806"/>
        <v>0</v>
      </c>
      <c r="DE751" s="26">
        <f t="shared" si="806"/>
        <v>0</v>
      </c>
      <c r="DF751" s="26">
        <f t="shared" si="806"/>
        <v>0</v>
      </c>
      <c r="DG751" s="26">
        <f t="shared" si="806"/>
        <v>0</v>
      </c>
      <c r="DH751" s="26">
        <f t="shared" si="806"/>
        <v>0</v>
      </c>
      <c r="DI751" s="26">
        <f t="shared" si="806"/>
        <v>0</v>
      </c>
      <c r="DJ751" s="26">
        <f t="shared" si="807"/>
        <v>0</v>
      </c>
      <c r="DK751" s="26">
        <f t="shared" si="807"/>
        <v>0</v>
      </c>
      <c r="DL751" s="26">
        <f t="shared" si="807"/>
        <v>0</v>
      </c>
      <c r="DM751" s="26">
        <f t="shared" si="807"/>
        <v>0</v>
      </c>
      <c r="DN751" s="26">
        <f t="shared" si="807"/>
        <v>0</v>
      </c>
      <c r="DO751" s="26">
        <f t="shared" si="807"/>
        <v>0</v>
      </c>
      <c r="DP751" s="26"/>
      <c r="DQ751" s="26"/>
      <c r="DR751" s="26"/>
      <c r="DS751" s="1"/>
    </row>
    <row r="752" spans="45:123" x14ac:dyDescent="0.3">
      <c r="AS752" s="18">
        <v>30</v>
      </c>
      <c r="AT752" s="26" t="s">
        <v>123</v>
      </c>
      <c r="AU752" s="26" t="str">
        <f t="shared" si="784"/>
        <v>FAIL</v>
      </c>
      <c r="AV752" s="26">
        <v>1</v>
      </c>
      <c r="AW752" s="26">
        <v>3</v>
      </c>
      <c r="AX752" s="26">
        <v>1</v>
      </c>
      <c r="AY752" s="26">
        <v>3</v>
      </c>
      <c r="AZ752" s="26">
        <v>1</v>
      </c>
      <c r="BA752" s="26">
        <v>3</v>
      </c>
      <c r="BB752" s="26">
        <v>1</v>
      </c>
      <c r="BC752" s="26">
        <v>3</v>
      </c>
      <c r="BD752" s="26">
        <f t="shared" si="802"/>
        <v>435</v>
      </c>
      <c r="BE752" s="26"/>
      <c r="BF752" s="26">
        <f t="shared" si="802"/>
        <v>465</v>
      </c>
      <c r="BG752" s="26">
        <f t="shared" si="802"/>
        <v>15</v>
      </c>
      <c r="BI752" s="26">
        <f t="shared" si="786"/>
        <v>440.14859999999999</v>
      </c>
      <c r="BJ752" s="26">
        <f t="shared" si="787"/>
        <v>905.27359999999999</v>
      </c>
      <c r="BK752" s="26">
        <f t="shared" si="788"/>
        <v>1340.3986</v>
      </c>
      <c r="BL752" s="26">
        <f t="shared" si="789"/>
        <v>1805.3986</v>
      </c>
      <c r="BM752" s="26"/>
      <c r="BN752" s="26"/>
      <c r="BO752" s="26"/>
      <c r="BP752" s="26"/>
      <c r="BQ752" s="26"/>
      <c r="BR752" s="1" t="str">
        <f t="shared" si="795"/>
        <v>good</v>
      </c>
      <c r="BS752" s="26" t="str">
        <f t="shared" si="796"/>
        <v>Int</v>
      </c>
      <c r="BT752" s="26"/>
      <c r="BU752" s="26"/>
      <c r="BV752" s="26">
        <f t="shared" si="803"/>
        <v>0</v>
      </c>
      <c r="BW752" s="26">
        <f t="shared" si="803"/>
        <v>0</v>
      </c>
      <c r="BX752" s="26">
        <f t="shared" si="803"/>
        <v>0</v>
      </c>
      <c r="BY752" s="26">
        <f t="shared" si="803"/>
        <v>0</v>
      </c>
      <c r="BZ752" s="26">
        <f t="shared" si="803"/>
        <v>0</v>
      </c>
      <c r="CA752" s="26">
        <f t="shared" si="803"/>
        <v>0</v>
      </c>
      <c r="CB752" s="26">
        <f t="shared" si="803"/>
        <v>0</v>
      </c>
      <c r="CC752" s="26">
        <f t="shared" si="803"/>
        <v>0</v>
      </c>
      <c r="CD752" s="26">
        <f t="shared" si="803"/>
        <v>0</v>
      </c>
      <c r="CE752" s="26">
        <f t="shared" si="803"/>
        <v>0</v>
      </c>
      <c r="CF752" s="26">
        <f t="shared" si="804"/>
        <v>0</v>
      </c>
      <c r="CG752" s="26">
        <f t="shared" si="804"/>
        <v>1</v>
      </c>
      <c r="CH752" s="26">
        <f t="shared" si="804"/>
        <v>0</v>
      </c>
      <c r="CI752" s="26">
        <f t="shared" si="804"/>
        <v>0</v>
      </c>
      <c r="CJ752" s="26">
        <f t="shared" si="804"/>
        <v>0</v>
      </c>
      <c r="CK752" s="26">
        <f t="shared" si="804"/>
        <v>0</v>
      </c>
      <c r="CL752" s="26">
        <f t="shared" si="804"/>
        <v>0</v>
      </c>
      <c r="CM752" s="26">
        <f t="shared" si="804"/>
        <v>0</v>
      </c>
      <c r="CN752" s="26">
        <f t="shared" si="804"/>
        <v>0</v>
      </c>
      <c r="CO752" s="26">
        <f t="shared" si="804"/>
        <v>0</v>
      </c>
      <c r="CP752" s="26">
        <f t="shared" si="805"/>
        <v>0</v>
      </c>
      <c r="CQ752" s="26">
        <f t="shared" si="805"/>
        <v>0</v>
      </c>
      <c r="CR752" s="26">
        <f t="shared" si="805"/>
        <v>0</v>
      </c>
      <c r="CS752" s="26">
        <f t="shared" si="805"/>
        <v>0</v>
      </c>
      <c r="CT752" s="26">
        <f t="shared" si="805"/>
        <v>0</v>
      </c>
      <c r="CU752" s="26">
        <f t="shared" si="805"/>
        <v>0</v>
      </c>
      <c r="CV752" s="26">
        <f t="shared" si="805"/>
        <v>0</v>
      </c>
      <c r="CW752" s="26">
        <f t="shared" si="805"/>
        <v>0</v>
      </c>
      <c r="CX752" s="26">
        <f t="shared" si="805"/>
        <v>0</v>
      </c>
      <c r="CY752" s="26">
        <f t="shared" si="805"/>
        <v>0</v>
      </c>
      <c r="CZ752" s="26">
        <f t="shared" si="806"/>
        <v>0</v>
      </c>
      <c r="DA752" s="26">
        <f t="shared" si="806"/>
        <v>0</v>
      </c>
      <c r="DB752" s="26">
        <f t="shared" si="806"/>
        <v>0</v>
      </c>
      <c r="DC752" s="26">
        <f t="shared" si="806"/>
        <v>0</v>
      </c>
      <c r="DD752" s="26">
        <f t="shared" si="806"/>
        <v>0</v>
      </c>
      <c r="DE752" s="26">
        <f t="shared" si="806"/>
        <v>0</v>
      </c>
      <c r="DF752" s="26">
        <f t="shared" si="806"/>
        <v>0</v>
      </c>
      <c r="DG752" s="26">
        <f t="shared" si="806"/>
        <v>0</v>
      </c>
      <c r="DH752" s="26">
        <f t="shared" si="806"/>
        <v>0</v>
      </c>
      <c r="DI752" s="26">
        <f t="shared" si="806"/>
        <v>0</v>
      </c>
      <c r="DJ752" s="26">
        <f t="shared" si="807"/>
        <v>0</v>
      </c>
      <c r="DK752" s="26">
        <f t="shared" si="807"/>
        <v>0</v>
      </c>
      <c r="DL752" s="26">
        <f t="shared" si="807"/>
        <v>0</v>
      </c>
      <c r="DM752" s="26">
        <f t="shared" si="807"/>
        <v>0</v>
      </c>
      <c r="DN752" s="26">
        <f t="shared" si="807"/>
        <v>0</v>
      </c>
      <c r="DO752" s="26">
        <f t="shared" si="807"/>
        <v>0</v>
      </c>
      <c r="DP752" s="26"/>
      <c r="DQ752" s="26"/>
      <c r="DR752" s="26"/>
      <c r="DS752" s="1"/>
    </row>
    <row r="753" spans="45:123" x14ac:dyDescent="0.3">
      <c r="AS753" s="18">
        <v>31</v>
      </c>
      <c r="AT753" s="26" t="s">
        <v>123</v>
      </c>
      <c r="AU753" s="26" t="str">
        <f t="shared" si="784"/>
        <v>FAIL</v>
      </c>
      <c r="AV753" s="26">
        <v>1</v>
      </c>
      <c r="AW753" s="26">
        <v>3</v>
      </c>
      <c r="AX753" s="26">
        <v>1</v>
      </c>
      <c r="AY753" s="26">
        <v>3</v>
      </c>
      <c r="AZ753" s="26">
        <v>1</v>
      </c>
      <c r="BA753" s="26">
        <v>3</v>
      </c>
      <c r="BB753" s="26">
        <v>1</v>
      </c>
      <c r="BC753" s="26">
        <v>3</v>
      </c>
      <c r="BD753" s="26">
        <f t="shared" si="802"/>
        <v>434.5</v>
      </c>
      <c r="BE753" s="26"/>
      <c r="BF753" s="26">
        <f t="shared" si="802"/>
        <v>465.5</v>
      </c>
      <c r="BG753" s="26">
        <f t="shared" si="802"/>
        <v>15.5</v>
      </c>
      <c r="BI753" s="26">
        <f t="shared" si="786"/>
        <v>439.64859999999999</v>
      </c>
      <c r="BJ753" s="26">
        <f t="shared" si="787"/>
        <v>905.27359999999999</v>
      </c>
      <c r="BK753" s="26">
        <f t="shared" si="788"/>
        <v>1339.8986</v>
      </c>
      <c r="BL753" s="26">
        <f t="shared" si="789"/>
        <v>1805.3986</v>
      </c>
      <c r="BM753" s="26"/>
      <c r="BN753" s="26"/>
      <c r="BO753" s="26"/>
      <c r="BP753" s="26"/>
      <c r="BQ753" s="26"/>
      <c r="BR753" s="1" t="str">
        <f t="shared" si="795"/>
        <v>good</v>
      </c>
      <c r="BS753" s="26" t="str">
        <f t="shared" si="796"/>
        <v>Int</v>
      </c>
      <c r="BT753" s="26"/>
      <c r="BU753" s="26"/>
      <c r="BV753" s="26">
        <f t="shared" si="803"/>
        <v>0</v>
      </c>
      <c r="BW753" s="26">
        <f t="shared" si="803"/>
        <v>0</v>
      </c>
      <c r="BX753" s="26">
        <f t="shared" si="803"/>
        <v>0</v>
      </c>
      <c r="BY753" s="26">
        <f t="shared" si="803"/>
        <v>0</v>
      </c>
      <c r="BZ753" s="26">
        <f t="shared" si="803"/>
        <v>0</v>
      </c>
      <c r="CA753" s="26">
        <f t="shared" si="803"/>
        <v>0</v>
      </c>
      <c r="CB753" s="26">
        <f t="shared" si="803"/>
        <v>0</v>
      </c>
      <c r="CC753" s="26">
        <f t="shared" si="803"/>
        <v>0</v>
      </c>
      <c r="CD753" s="26">
        <f t="shared" si="803"/>
        <v>0</v>
      </c>
      <c r="CE753" s="26">
        <f t="shared" si="803"/>
        <v>0</v>
      </c>
      <c r="CF753" s="26">
        <f t="shared" si="804"/>
        <v>0</v>
      </c>
      <c r="CG753" s="26">
        <f t="shared" si="804"/>
        <v>1</v>
      </c>
      <c r="CH753" s="26">
        <f t="shared" si="804"/>
        <v>0</v>
      </c>
      <c r="CI753" s="26">
        <f t="shared" si="804"/>
        <v>0</v>
      </c>
      <c r="CJ753" s="26">
        <f t="shared" si="804"/>
        <v>0</v>
      </c>
      <c r="CK753" s="26">
        <f t="shared" si="804"/>
        <v>0</v>
      </c>
      <c r="CL753" s="26">
        <f t="shared" si="804"/>
        <v>0</v>
      </c>
      <c r="CM753" s="26">
        <f t="shared" si="804"/>
        <v>0</v>
      </c>
      <c r="CN753" s="26">
        <f t="shared" si="804"/>
        <v>0</v>
      </c>
      <c r="CO753" s="26">
        <f t="shared" si="804"/>
        <v>0</v>
      </c>
      <c r="CP753" s="26">
        <f t="shared" si="805"/>
        <v>0</v>
      </c>
      <c r="CQ753" s="26">
        <f t="shared" si="805"/>
        <v>0</v>
      </c>
      <c r="CR753" s="26">
        <f t="shared" si="805"/>
        <v>0</v>
      </c>
      <c r="CS753" s="26">
        <f t="shared" si="805"/>
        <v>0</v>
      </c>
      <c r="CT753" s="26">
        <f t="shared" si="805"/>
        <v>0</v>
      </c>
      <c r="CU753" s="26">
        <f t="shared" si="805"/>
        <v>0</v>
      </c>
      <c r="CV753" s="26">
        <f t="shared" si="805"/>
        <v>0</v>
      </c>
      <c r="CW753" s="26">
        <f t="shared" si="805"/>
        <v>0</v>
      </c>
      <c r="CX753" s="26">
        <f t="shared" si="805"/>
        <v>0</v>
      </c>
      <c r="CY753" s="26">
        <f t="shared" si="805"/>
        <v>0</v>
      </c>
      <c r="CZ753" s="26">
        <f t="shared" si="806"/>
        <v>0</v>
      </c>
      <c r="DA753" s="26">
        <f t="shared" si="806"/>
        <v>0</v>
      </c>
      <c r="DB753" s="26">
        <f t="shared" si="806"/>
        <v>0</v>
      </c>
      <c r="DC753" s="26">
        <f t="shared" si="806"/>
        <v>0</v>
      </c>
      <c r="DD753" s="26">
        <f t="shared" si="806"/>
        <v>0</v>
      </c>
      <c r="DE753" s="26">
        <f t="shared" si="806"/>
        <v>0</v>
      </c>
      <c r="DF753" s="26">
        <f t="shared" si="806"/>
        <v>0</v>
      </c>
      <c r="DG753" s="26">
        <f t="shared" si="806"/>
        <v>0</v>
      </c>
      <c r="DH753" s="26">
        <f t="shared" si="806"/>
        <v>0</v>
      </c>
      <c r="DI753" s="26">
        <f t="shared" si="806"/>
        <v>0</v>
      </c>
      <c r="DJ753" s="26">
        <f t="shared" si="807"/>
        <v>0</v>
      </c>
      <c r="DK753" s="26">
        <f t="shared" si="807"/>
        <v>0</v>
      </c>
      <c r="DL753" s="26">
        <f t="shared" si="807"/>
        <v>0</v>
      </c>
      <c r="DM753" s="26">
        <f t="shared" si="807"/>
        <v>0</v>
      </c>
      <c r="DN753" s="26">
        <f t="shared" si="807"/>
        <v>0</v>
      </c>
      <c r="DO753" s="26">
        <f t="shared" si="807"/>
        <v>0</v>
      </c>
      <c r="DP753" s="26"/>
      <c r="DQ753" s="26"/>
      <c r="DR753" s="26"/>
      <c r="DS753" s="1"/>
    </row>
    <row r="754" spans="45:123" x14ac:dyDescent="0.3">
      <c r="AS754" s="18">
        <v>32</v>
      </c>
      <c r="AT754" s="26" t="s">
        <v>123</v>
      </c>
      <c r="AU754" s="26" t="str">
        <f t="shared" si="784"/>
        <v>FAIL</v>
      </c>
      <c r="AV754" s="26">
        <v>1</v>
      </c>
      <c r="AW754" s="26">
        <v>3</v>
      </c>
      <c r="AX754" s="26">
        <v>1</v>
      </c>
      <c r="AY754" s="26">
        <v>3</v>
      </c>
      <c r="AZ754" s="26">
        <v>1</v>
      </c>
      <c r="BA754" s="26">
        <v>3</v>
      </c>
      <c r="BB754" s="26">
        <v>1</v>
      </c>
      <c r="BC754" s="26">
        <v>3</v>
      </c>
      <c r="BD754" s="26">
        <f t="shared" si="802"/>
        <v>434</v>
      </c>
      <c r="BE754" s="26"/>
      <c r="BF754" s="26">
        <f t="shared" si="802"/>
        <v>466</v>
      </c>
      <c r="BG754" s="26">
        <f t="shared" si="802"/>
        <v>16</v>
      </c>
      <c r="BI754" s="26">
        <f t="shared" si="786"/>
        <v>439.14859999999999</v>
      </c>
      <c r="BJ754" s="26">
        <f t="shared" si="787"/>
        <v>905.27359999999999</v>
      </c>
      <c r="BK754" s="26">
        <f t="shared" si="788"/>
        <v>1339.3986</v>
      </c>
      <c r="BL754" s="26">
        <f t="shared" si="789"/>
        <v>1805.3986</v>
      </c>
      <c r="BM754" s="26"/>
      <c r="BN754" s="26"/>
      <c r="BO754" s="26"/>
      <c r="BP754" s="26"/>
      <c r="BQ754" s="26"/>
      <c r="BR754" s="1" t="str">
        <f t="shared" si="795"/>
        <v>good</v>
      </c>
      <c r="BS754" s="26" t="str">
        <f t="shared" si="796"/>
        <v>Int</v>
      </c>
      <c r="BT754" s="26"/>
      <c r="BU754" s="26"/>
      <c r="BV754" s="26">
        <f t="shared" si="803"/>
        <v>0</v>
      </c>
      <c r="BW754" s="26">
        <f t="shared" si="803"/>
        <v>0</v>
      </c>
      <c r="BX754" s="26">
        <f t="shared" si="803"/>
        <v>0</v>
      </c>
      <c r="BY754" s="26">
        <f t="shared" si="803"/>
        <v>0</v>
      </c>
      <c r="BZ754" s="26">
        <f t="shared" si="803"/>
        <v>0</v>
      </c>
      <c r="CA754" s="26">
        <f t="shared" si="803"/>
        <v>0</v>
      </c>
      <c r="CB754" s="26">
        <f t="shared" si="803"/>
        <v>0</v>
      </c>
      <c r="CC754" s="26">
        <f t="shared" si="803"/>
        <v>0</v>
      </c>
      <c r="CD754" s="26">
        <f t="shared" si="803"/>
        <v>0</v>
      </c>
      <c r="CE754" s="26">
        <f t="shared" si="803"/>
        <v>0</v>
      </c>
      <c r="CF754" s="26">
        <f t="shared" si="804"/>
        <v>0</v>
      </c>
      <c r="CG754" s="26">
        <f t="shared" si="804"/>
        <v>1</v>
      </c>
      <c r="CH754" s="26">
        <f t="shared" si="804"/>
        <v>0</v>
      </c>
      <c r="CI754" s="26">
        <f t="shared" si="804"/>
        <v>0</v>
      </c>
      <c r="CJ754" s="26">
        <f t="shared" si="804"/>
        <v>0</v>
      </c>
      <c r="CK754" s="26">
        <f t="shared" si="804"/>
        <v>0</v>
      </c>
      <c r="CL754" s="26">
        <f t="shared" si="804"/>
        <v>0</v>
      </c>
      <c r="CM754" s="26">
        <f t="shared" si="804"/>
        <v>0</v>
      </c>
      <c r="CN754" s="26">
        <f t="shared" si="804"/>
        <v>0</v>
      </c>
      <c r="CO754" s="26">
        <f t="shared" si="804"/>
        <v>0</v>
      </c>
      <c r="CP754" s="26">
        <f t="shared" si="805"/>
        <v>0</v>
      </c>
      <c r="CQ754" s="26">
        <f t="shared" si="805"/>
        <v>0</v>
      </c>
      <c r="CR754" s="26">
        <f t="shared" si="805"/>
        <v>0</v>
      </c>
      <c r="CS754" s="26">
        <f t="shared" si="805"/>
        <v>0</v>
      </c>
      <c r="CT754" s="26">
        <f t="shared" si="805"/>
        <v>0</v>
      </c>
      <c r="CU754" s="26">
        <f t="shared" si="805"/>
        <v>0</v>
      </c>
      <c r="CV754" s="26">
        <f t="shared" si="805"/>
        <v>0</v>
      </c>
      <c r="CW754" s="26">
        <f t="shared" si="805"/>
        <v>0</v>
      </c>
      <c r="CX754" s="26">
        <f t="shared" si="805"/>
        <v>0</v>
      </c>
      <c r="CY754" s="26">
        <f t="shared" si="805"/>
        <v>0</v>
      </c>
      <c r="CZ754" s="26">
        <f t="shared" si="806"/>
        <v>0</v>
      </c>
      <c r="DA754" s="26">
        <f t="shared" si="806"/>
        <v>0</v>
      </c>
      <c r="DB754" s="26">
        <f t="shared" si="806"/>
        <v>0</v>
      </c>
      <c r="DC754" s="26">
        <f t="shared" si="806"/>
        <v>0</v>
      </c>
      <c r="DD754" s="26">
        <f t="shared" si="806"/>
        <v>0</v>
      </c>
      <c r="DE754" s="26">
        <f t="shared" si="806"/>
        <v>0</v>
      </c>
      <c r="DF754" s="26">
        <f t="shared" si="806"/>
        <v>0</v>
      </c>
      <c r="DG754" s="26">
        <f t="shared" si="806"/>
        <v>0</v>
      </c>
      <c r="DH754" s="26">
        <f t="shared" si="806"/>
        <v>0</v>
      </c>
      <c r="DI754" s="26">
        <f t="shared" si="806"/>
        <v>0</v>
      </c>
      <c r="DJ754" s="26">
        <f t="shared" si="807"/>
        <v>0</v>
      </c>
      <c r="DK754" s="26">
        <f t="shared" si="807"/>
        <v>0</v>
      </c>
      <c r="DL754" s="26">
        <f t="shared" si="807"/>
        <v>0</v>
      </c>
      <c r="DM754" s="26">
        <f t="shared" si="807"/>
        <v>0</v>
      </c>
      <c r="DN754" s="26">
        <f t="shared" si="807"/>
        <v>0</v>
      </c>
      <c r="DO754" s="26">
        <f t="shared" si="807"/>
        <v>0</v>
      </c>
      <c r="DP754" s="26"/>
      <c r="DQ754" s="26"/>
      <c r="DR754" s="26"/>
      <c r="DS754" s="1"/>
    </row>
    <row r="755" spans="45:123" x14ac:dyDescent="0.3">
      <c r="AS755" s="18">
        <v>33</v>
      </c>
      <c r="AT755" s="26" t="s">
        <v>123</v>
      </c>
      <c r="AU755" s="26" t="str">
        <f t="shared" si="784"/>
        <v>PASS</v>
      </c>
      <c r="AV755" s="26">
        <v>1</v>
      </c>
      <c r="AW755" s="26">
        <v>3</v>
      </c>
      <c r="AX755" s="26">
        <v>1</v>
      </c>
      <c r="AY755" s="26">
        <v>3</v>
      </c>
      <c r="AZ755" s="26">
        <v>1</v>
      </c>
      <c r="BA755" s="26">
        <v>3</v>
      </c>
      <c r="BB755" s="26">
        <v>1</v>
      </c>
      <c r="BC755" s="26">
        <v>3</v>
      </c>
      <c r="BD755" s="26">
        <f t="shared" si="802"/>
        <v>433.5</v>
      </c>
      <c r="BE755" s="26"/>
      <c r="BF755" s="26">
        <f t="shared" si="802"/>
        <v>466.5</v>
      </c>
      <c r="BG755" s="26">
        <f t="shared" si="802"/>
        <v>16.5</v>
      </c>
      <c r="BI755" s="26">
        <f t="shared" ref="BI755:BI782" si="808">IF(AND($D$3=2,AV755=1),BH755+$BD755+TubeStart,IF(AND($D$3=2,AV755=2),BH755+$BE755+TubeStart,IF(AND($D$3=2,AV755=3),BH755+$BF755+TubeStart,IF(AND($D$3=1,AV755=1),BF755/2,IF(AND($D$3=1,AV755=2),BE755/2,IF(AND($D$3=1,AV755=3),BF755/2))))))+TubeGap/2</f>
        <v>438.64859999999999</v>
      </c>
      <c r="BJ755" s="26">
        <f t="shared" ref="BJ755:BJ782" si="809">IF($J$43&lt;$BJ$658,0,IF(AW755=1,BI755+$BD755+TubeGap/2,IF(AW755=2,BI755+$BE755+TubeGap/2,IF(AW755=3,BI755+$BF755+TubeGap/2))))</f>
        <v>905.27359999999999</v>
      </c>
      <c r="BK755" s="26">
        <f t="shared" ref="BK755:BK782" si="810">IF($J$43&lt;$BK$658,0,IF(AX755=1,BJ755+$BD755+TubeGap/2,IF(AX755=2,BJ755+$BE755+TubeGap/2,IF(AX755=3,BJ755+$BF755+TubeGap/2))))</f>
        <v>1338.8986</v>
      </c>
      <c r="BL755" s="26">
        <f t="shared" si="789"/>
        <v>1805.3986</v>
      </c>
      <c r="BM755" s="26"/>
      <c r="BN755" s="26"/>
      <c r="BO755" s="26"/>
      <c r="BP755" s="26"/>
      <c r="BQ755" s="26"/>
      <c r="BR755" s="1" t="str">
        <f t="shared" si="795"/>
        <v>good</v>
      </c>
      <c r="BS755" s="26" t="str">
        <f t="shared" si="796"/>
        <v>good</v>
      </c>
      <c r="BT755" s="26"/>
      <c r="BU755" s="26"/>
      <c r="BV755" s="26">
        <f t="shared" si="803"/>
        <v>0</v>
      </c>
      <c r="BW755" s="26">
        <f t="shared" si="803"/>
        <v>0</v>
      </c>
      <c r="BX755" s="26">
        <f t="shared" si="803"/>
        <v>0</v>
      </c>
      <c r="BY755" s="26">
        <f t="shared" si="803"/>
        <v>0</v>
      </c>
      <c r="BZ755" s="26">
        <f t="shared" si="803"/>
        <v>0</v>
      </c>
      <c r="CA755" s="26">
        <f t="shared" si="803"/>
        <v>0</v>
      </c>
      <c r="CB755" s="26">
        <f t="shared" si="803"/>
        <v>0</v>
      </c>
      <c r="CC755" s="26">
        <f t="shared" si="803"/>
        <v>0</v>
      </c>
      <c r="CD755" s="26">
        <f t="shared" si="803"/>
        <v>0</v>
      </c>
      <c r="CE755" s="26">
        <f t="shared" si="803"/>
        <v>0</v>
      </c>
      <c r="CF755" s="26">
        <f t="shared" si="804"/>
        <v>0</v>
      </c>
      <c r="CG755" s="26">
        <f t="shared" si="804"/>
        <v>0</v>
      </c>
      <c r="CH755" s="26">
        <f t="shared" si="804"/>
        <v>0</v>
      </c>
      <c r="CI755" s="26">
        <f t="shared" si="804"/>
        <v>0</v>
      </c>
      <c r="CJ755" s="26">
        <f t="shared" si="804"/>
        <v>0</v>
      </c>
      <c r="CK755" s="26">
        <f t="shared" si="804"/>
        <v>0</v>
      </c>
      <c r="CL755" s="26">
        <f t="shared" si="804"/>
        <v>0</v>
      </c>
      <c r="CM755" s="26">
        <f t="shared" si="804"/>
        <v>0</v>
      </c>
      <c r="CN755" s="26">
        <f t="shared" si="804"/>
        <v>0</v>
      </c>
      <c r="CO755" s="26">
        <f t="shared" si="804"/>
        <v>0</v>
      </c>
      <c r="CP755" s="26">
        <f t="shared" si="805"/>
        <v>0</v>
      </c>
      <c r="CQ755" s="26">
        <f t="shared" si="805"/>
        <v>0</v>
      </c>
      <c r="CR755" s="26">
        <f t="shared" si="805"/>
        <v>0</v>
      </c>
      <c r="CS755" s="26">
        <f t="shared" si="805"/>
        <v>0</v>
      </c>
      <c r="CT755" s="26">
        <f t="shared" si="805"/>
        <v>0</v>
      </c>
      <c r="CU755" s="26">
        <f t="shared" si="805"/>
        <v>0</v>
      </c>
      <c r="CV755" s="26">
        <f t="shared" si="805"/>
        <v>0</v>
      </c>
      <c r="CW755" s="26">
        <f t="shared" si="805"/>
        <v>0</v>
      </c>
      <c r="CX755" s="26">
        <f t="shared" si="805"/>
        <v>0</v>
      </c>
      <c r="CY755" s="26">
        <f t="shared" si="805"/>
        <v>0</v>
      </c>
      <c r="CZ755" s="26">
        <f t="shared" si="806"/>
        <v>0</v>
      </c>
      <c r="DA755" s="26">
        <f t="shared" si="806"/>
        <v>0</v>
      </c>
      <c r="DB755" s="26">
        <f t="shared" si="806"/>
        <v>0</v>
      </c>
      <c r="DC755" s="26">
        <f t="shared" si="806"/>
        <v>0</v>
      </c>
      <c r="DD755" s="26">
        <f t="shared" si="806"/>
        <v>0</v>
      </c>
      <c r="DE755" s="26">
        <f t="shared" si="806"/>
        <v>0</v>
      </c>
      <c r="DF755" s="26">
        <f t="shared" si="806"/>
        <v>0</v>
      </c>
      <c r="DG755" s="26">
        <f t="shared" si="806"/>
        <v>0</v>
      </c>
      <c r="DH755" s="26">
        <f t="shared" si="806"/>
        <v>0</v>
      </c>
      <c r="DI755" s="26">
        <f t="shared" si="806"/>
        <v>0</v>
      </c>
      <c r="DJ755" s="26">
        <f t="shared" si="807"/>
        <v>0</v>
      </c>
      <c r="DK755" s="26">
        <f t="shared" si="807"/>
        <v>0</v>
      </c>
      <c r="DL755" s="26">
        <f t="shared" si="807"/>
        <v>0</v>
      </c>
      <c r="DM755" s="26">
        <f t="shared" si="807"/>
        <v>0</v>
      </c>
      <c r="DN755" s="26">
        <f t="shared" si="807"/>
        <v>0</v>
      </c>
      <c r="DO755" s="26">
        <f t="shared" si="807"/>
        <v>0</v>
      </c>
      <c r="DP755" s="26"/>
      <c r="DQ755" s="26"/>
      <c r="DR755" s="26"/>
      <c r="DS755" s="1"/>
    </row>
    <row r="756" spans="45:123" x14ac:dyDescent="0.3">
      <c r="AS756" s="18">
        <v>34</v>
      </c>
      <c r="AT756" s="26" t="s">
        <v>123</v>
      </c>
      <c r="AU756" s="26" t="str">
        <f t="shared" si="784"/>
        <v>PASS</v>
      </c>
      <c r="AV756" s="26">
        <v>1</v>
      </c>
      <c r="AW756" s="26">
        <v>3</v>
      </c>
      <c r="AX756" s="26">
        <v>1</v>
      </c>
      <c r="AY756" s="26">
        <v>3</v>
      </c>
      <c r="AZ756" s="26">
        <v>1</v>
      </c>
      <c r="BA756" s="26">
        <v>3</v>
      </c>
      <c r="BB756" s="26">
        <v>1</v>
      </c>
      <c r="BC756" s="26">
        <v>3</v>
      </c>
      <c r="BD756" s="26">
        <f t="shared" si="802"/>
        <v>433</v>
      </c>
      <c r="BE756" s="26"/>
      <c r="BF756" s="26">
        <f t="shared" si="802"/>
        <v>467</v>
      </c>
      <c r="BG756" s="26">
        <f t="shared" si="802"/>
        <v>17</v>
      </c>
      <c r="BI756" s="26">
        <f t="shared" si="808"/>
        <v>438.14859999999999</v>
      </c>
      <c r="BJ756" s="26">
        <f t="shared" si="809"/>
        <v>905.27359999999999</v>
      </c>
      <c r="BK756" s="26">
        <f t="shared" si="810"/>
        <v>1338.3986</v>
      </c>
      <c r="BL756" s="26">
        <f t="shared" si="789"/>
        <v>1805.3986</v>
      </c>
      <c r="BM756" s="26"/>
      <c r="BN756" s="26"/>
      <c r="BO756" s="26"/>
      <c r="BP756" s="26"/>
      <c r="BQ756" s="26"/>
      <c r="BR756" s="1" t="str">
        <f t="shared" si="795"/>
        <v>good</v>
      </c>
      <c r="BS756" s="26" t="str">
        <f t="shared" si="796"/>
        <v>good</v>
      </c>
      <c r="BT756" s="26"/>
      <c r="BU756" s="26"/>
      <c r="BV756" s="26">
        <f t="shared" si="803"/>
        <v>0</v>
      </c>
      <c r="BW756" s="26">
        <f t="shared" si="803"/>
        <v>0</v>
      </c>
      <c r="BX756" s="26">
        <f t="shared" si="803"/>
        <v>0</v>
      </c>
      <c r="BY756" s="26">
        <f t="shared" si="803"/>
        <v>0</v>
      </c>
      <c r="BZ756" s="26">
        <f t="shared" si="803"/>
        <v>0</v>
      </c>
      <c r="CA756" s="26">
        <f t="shared" si="803"/>
        <v>0</v>
      </c>
      <c r="CB756" s="26">
        <f t="shared" si="803"/>
        <v>0</v>
      </c>
      <c r="CC756" s="26">
        <f t="shared" si="803"/>
        <v>0</v>
      </c>
      <c r="CD756" s="26">
        <f t="shared" si="803"/>
        <v>0</v>
      </c>
      <c r="CE756" s="26">
        <f t="shared" si="803"/>
        <v>0</v>
      </c>
      <c r="CF756" s="26">
        <f t="shared" si="804"/>
        <v>0</v>
      </c>
      <c r="CG756" s="26">
        <f t="shared" si="804"/>
        <v>0</v>
      </c>
      <c r="CH756" s="26">
        <f t="shared" si="804"/>
        <v>0</v>
      </c>
      <c r="CI756" s="26">
        <f t="shared" si="804"/>
        <v>0</v>
      </c>
      <c r="CJ756" s="26">
        <f t="shared" si="804"/>
        <v>0</v>
      </c>
      <c r="CK756" s="26">
        <f t="shared" si="804"/>
        <v>0</v>
      </c>
      <c r="CL756" s="26">
        <f t="shared" si="804"/>
        <v>0</v>
      </c>
      <c r="CM756" s="26">
        <f t="shared" si="804"/>
        <v>0</v>
      </c>
      <c r="CN756" s="26">
        <f t="shared" si="804"/>
        <v>0</v>
      </c>
      <c r="CO756" s="26">
        <f t="shared" si="804"/>
        <v>0</v>
      </c>
      <c r="CP756" s="26">
        <f t="shared" si="805"/>
        <v>0</v>
      </c>
      <c r="CQ756" s="26">
        <f t="shared" si="805"/>
        <v>0</v>
      </c>
      <c r="CR756" s="26">
        <f t="shared" si="805"/>
        <v>0</v>
      </c>
      <c r="CS756" s="26">
        <f t="shared" si="805"/>
        <v>0</v>
      </c>
      <c r="CT756" s="26">
        <f t="shared" si="805"/>
        <v>0</v>
      </c>
      <c r="CU756" s="26">
        <f t="shared" si="805"/>
        <v>0</v>
      </c>
      <c r="CV756" s="26">
        <f t="shared" si="805"/>
        <v>0</v>
      </c>
      <c r="CW756" s="26">
        <f t="shared" si="805"/>
        <v>0</v>
      </c>
      <c r="CX756" s="26">
        <f t="shared" si="805"/>
        <v>0</v>
      </c>
      <c r="CY756" s="26">
        <f t="shared" si="805"/>
        <v>0</v>
      </c>
      <c r="CZ756" s="26">
        <f t="shared" si="806"/>
        <v>0</v>
      </c>
      <c r="DA756" s="26">
        <f t="shared" si="806"/>
        <v>0</v>
      </c>
      <c r="DB756" s="26">
        <f t="shared" si="806"/>
        <v>0</v>
      </c>
      <c r="DC756" s="26">
        <f t="shared" si="806"/>
        <v>0</v>
      </c>
      <c r="DD756" s="26">
        <f t="shared" si="806"/>
        <v>0</v>
      </c>
      <c r="DE756" s="26">
        <f t="shared" si="806"/>
        <v>0</v>
      </c>
      <c r="DF756" s="26">
        <f t="shared" si="806"/>
        <v>0</v>
      </c>
      <c r="DG756" s="26">
        <f t="shared" si="806"/>
        <v>0</v>
      </c>
      <c r="DH756" s="26">
        <f t="shared" si="806"/>
        <v>0</v>
      </c>
      <c r="DI756" s="26">
        <f t="shared" si="806"/>
        <v>0</v>
      </c>
      <c r="DJ756" s="26">
        <f t="shared" si="807"/>
        <v>0</v>
      </c>
      <c r="DK756" s="26">
        <f t="shared" si="807"/>
        <v>0</v>
      </c>
      <c r="DL756" s="26">
        <f t="shared" si="807"/>
        <v>0</v>
      </c>
      <c r="DM756" s="26">
        <f t="shared" si="807"/>
        <v>0</v>
      </c>
      <c r="DN756" s="26">
        <f t="shared" si="807"/>
        <v>0</v>
      </c>
      <c r="DO756" s="26">
        <f t="shared" si="807"/>
        <v>0</v>
      </c>
      <c r="DP756" s="26"/>
      <c r="DQ756" s="26"/>
      <c r="DR756" s="26"/>
      <c r="DS756" s="1"/>
    </row>
    <row r="757" spans="45:123" x14ac:dyDescent="0.3">
      <c r="AS757" s="18">
        <v>35</v>
      </c>
      <c r="AT757" s="26" t="s">
        <v>123</v>
      </c>
      <c r="AU757" s="26" t="str">
        <f t="shared" si="784"/>
        <v>PASS</v>
      </c>
      <c r="AV757" s="26">
        <v>1</v>
      </c>
      <c r="AW757" s="26">
        <v>3</v>
      </c>
      <c r="AX757" s="26">
        <v>1</v>
      </c>
      <c r="AY757" s="26">
        <v>3</v>
      </c>
      <c r="AZ757" s="26">
        <v>1</v>
      </c>
      <c r="BA757" s="26">
        <v>3</v>
      </c>
      <c r="BB757" s="26">
        <v>1</v>
      </c>
      <c r="BC757" s="26">
        <v>3</v>
      </c>
      <c r="BD757" s="26">
        <f t="shared" si="802"/>
        <v>432.5</v>
      </c>
      <c r="BE757" s="26"/>
      <c r="BF757" s="26">
        <f t="shared" si="802"/>
        <v>467.5</v>
      </c>
      <c r="BG757" s="26">
        <f t="shared" si="802"/>
        <v>17.5</v>
      </c>
      <c r="BI757" s="26">
        <f t="shared" si="808"/>
        <v>437.64859999999999</v>
      </c>
      <c r="BJ757" s="26">
        <f t="shared" si="809"/>
        <v>905.27359999999999</v>
      </c>
      <c r="BK757" s="26">
        <f t="shared" si="810"/>
        <v>1337.8986</v>
      </c>
      <c r="BL757" s="26">
        <f t="shared" si="789"/>
        <v>1805.3986</v>
      </c>
      <c r="BM757" s="26"/>
      <c r="BN757" s="26"/>
      <c r="BO757" s="26"/>
      <c r="BP757" s="26"/>
      <c r="BQ757" s="26"/>
      <c r="BR757" s="1" t="str">
        <f t="shared" si="795"/>
        <v>good</v>
      </c>
      <c r="BS757" s="26" t="str">
        <f t="shared" si="796"/>
        <v>good</v>
      </c>
      <c r="BT757" s="26"/>
      <c r="BU757" s="26"/>
      <c r="BV757" s="26">
        <f t="shared" si="803"/>
        <v>0</v>
      </c>
      <c r="BW757" s="26">
        <f t="shared" si="803"/>
        <v>0</v>
      </c>
      <c r="BX757" s="26">
        <f t="shared" si="803"/>
        <v>0</v>
      </c>
      <c r="BY757" s="26">
        <f t="shared" si="803"/>
        <v>0</v>
      </c>
      <c r="BZ757" s="26">
        <f t="shared" si="803"/>
        <v>0</v>
      </c>
      <c r="CA757" s="26">
        <f t="shared" si="803"/>
        <v>0</v>
      </c>
      <c r="CB757" s="26">
        <f t="shared" si="803"/>
        <v>0</v>
      </c>
      <c r="CC757" s="26">
        <f t="shared" si="803"/>
        <v>0</v>
      </c>
      <c r="CD757" s="26">
        <f t="shared" si="803"/>
        <v>0</v>
      </c>
      <c r="CE757" s="26">
        <f t="shared" si="803"/>
        <v>0</v>
      </c>
      <c r="CF757" s="26">
        <f t="shared" si="804"/>
        <v>0</v>
      </c>
      <c r="CG757" s="26">
        <f t="shared" si="804"/>
        <v>0</v>
      </c>
      <c r="CH757" s="26">
        <f t="shared" si="804"/>
        <v>0</v>
      </c>
      <c r="CI757" s="26">
        <f t="shared" si="804"/>
        <v>0</v>
      </c>
      <c r="CJ757" s="26">
        <f t="shared" si="804"/>
        <v>0</v>
      </c>
      <c r="CK757" s="26">
        <f t="shared" si="804"/>
        <v>0</v>
      </c>
      <c r="CL757" s="26">
        <f t="shared" si="804"/>
        <v>0</v>
      </c>
      <c r="CM757" s="26">
        <f t="shared" si="804"/>
        <v>0</v>
      </c>
      <c r="CN757" s="26">
        <f t="shared" si="804"/>
        <v>0</v>
      </c>
      <c r="CO757" s="26">
        <f t="shared" si="804"/>
        <v>0</v>
      </c>
      <c r="CP757" s="26">
        <f t="shared" si="805"/>
        <v>0</v>
      </c>
      <c r="CQ757" s="26">
        <f t="shared" si="805"/>
        <v>0</v>
      </c>
      <c r="CR757" s="26">
        <f t="shared" si="805"/>
        <v>0</v>
      </c>
      <c r="CS757" s="26">
        <f t="shared" si="805"/>
        <v>0</v>
      </c>
      <c r="CT757" s="26">
        <f t="shared" si="805"/>
        <v>0</v>
      </c>
      <c r="CU757" s="26">
        <f t="shared" si="805"/>
        <v>0</v>
      </c>
      <c r="CV757" s="26">
        <f t="shared" si="805"/>
        <v>0</v>
      </c>
      <c r="CW757" s="26">
        <f t="shared" si="805"/>
        <v>0</v>
      </c>
      <c r="CX757" s="26">
        <f t="shared" si="805"/>
        <v>0</v>
      </c>
      <c r="CY757" s="26">
        <f t="shared" si="805"/>
        <v>0</v>
      </c>
      <c r="CZ757" s="26">
        <f t="shared" si="806"/>
        <v>0</v>
      </c>
      <c r="DA757" s="26">
        <f t="shared" si="806"/>
        <v>0</v>
      </c>
      <c r="DB757" s="26">
        <f t="shared" si="806"/>
        <v>0</v>
      </c>
      <c r="DC757" s="26">
        <f t="shared" si="806"/>
        <v>0</v>
      </c>
      <c r="DD757" s="26">
        <f t="shared" si="806"/>
        <v>0</v>
      </c>
      <c r="DE757" s="26">
        <f t="shared" si="806"/>
        <v>0</v>
      </c>
      <c r="DF757" s="26">
        <f t="shared" si="806"/>
        <v>0</v>
      </c>
      <c r="DG757" s="26">
        <f t="shared" si="806"/>
        <v>0</v>
      </c>
      <c r="DH757" s="26">
        <f t="shared" si="806"/>
        <v>0</v>
      </c>
      <c r="DI757" s="26">
        <f t="shared" si="806"/>
        <v>0</v>
      </c>
      <c r="DJ757" s="26">
        <f t="shared" si="807"/>
        <v>0</v>
      </c>
      <c r="DK757" s="26">
        <f t="shared" si="807"/>
        <v>0</v>
      </c>
      <c r="DL757" s="26">
        <f t="shared" si="807"/>
        <v>0</v>
      </c>
      <c r="DM757" s="26">
        <f t="shared" si="807"/>
        <v>0</v>
      </c>
      <c r="DN757" s="26">
        <f t="shared" si="807"/>
        <v>0</v>
      </c>
      <c r="DO757" s="26">
        <f t="shared" si="807"/>
        <v>0</v>
      </c>
      <c r="DP757" s="26"/>
      <c r="DQ757" s="26"/>
      <c r="DR757" s="26"/>
      <c r="DS757" s="1"/>
    </row>
    <row r="758" spans="45:123" x14ac:dyDescent="0.3">
      <c r="AS758" s="18">
        <v>36</v>
      </c>
      <c r="AT758" s="26" t="s">
        <v>123</v>
      </c>
      <c r="AU758" s="26" t="str">
        <f t="shared" si="784"/>
        <v>PASS</v>
      </c>
      <c r="AV758" s="26">
        <v>1</v>
      </c>
      <c r="AW758" s="26">
        <v>3</v>
      </c>
      <c r="AX758" s="26">
        <v>1</v>
      </c>
      <c r="AY758" s="26">
        <v>3</v>
      </c>
      <c r="AZ758" s="26">
        <v>1</v>
      </c>
      <c r="BA758" s="26">
        <v>3</v>
      </c>
      <c r="BB758" s="26">
        <v>1</v>
      </c>
      <c r="BC758" s="26">
        <v>3</v>
      </c>
      <c r="BD758" s="26">
        <f t="shared" si="802"/>
        <v>432</v>
      </c>
      <c r="BE758" s="26"/>
      <c r="BF758" s="26">
        <f t="shared" si="802"/>
        <v>468</v>
      </c>
      <c r="BG758" s="26">
        <f t="shared" si="802"/>
        <v>18</v>
      </c>
      <c r="BI758" s="26">
        <f t="shared" si="808"/>
        <v>437.14859999999999</v>
      </c>
      <c r="BJ758" s="26">
        <f t="shared" si="809"/>
        <v>905.27359999999999</v>
      </c>
      <c r="BK758" s="26">
        <f t="shared" si="810"/>
        <v>1337.3986</v>
      </c>
      <c r="BL758" s="26">
        <f t="shared" si="789"/>
        <v>1805.3986</v>
      </c>
      <c r="BM758" s="26"/>
      <c r="BN758" s="26"/>
      <c r="BO758" s="26"/>
      <c r="BP758" s="26"/>
      <c r="BQ758" s="26"/>
      <c r="BR758" s="1" t="str">
        <f t="shared" si="795"/>
        <v>good</v>
      </c>
      <c r="BS758" s="26" t="str">
        <f t="shared" si="796"/>
        <v>good</v>
      </c>
      <c r="BT758" s="26"/>
      <c r="BU758" s="26"/>
      <c r="BV758" s="26">
        <f t="shared" si="803"/>
        <v>0</v>
      </c>
      <c r="BW758" s="26">
        <f t="shared" si="803"/>
        <v>0</v>
      </c>
      <c r="BX758" s="26">
        <f t="shared" si="803"/>
        <v>0</v>
      </c>
      <c r="BY758" s="26">
        <f t="shared" si="803"/>
        <v>0</v>
      </c>
      <c r="BZ758" s="26">
        <f t="shared" si="803"/>
        <v>0</v>
      </c>
      <c r="CA758" s="26">
        <f t="shared" si="803"/>
        <v>0</v>
      </c>
      <c r="CB758" s="26">
        <f t="shared" si="803"/>
        <v>0</v>
      </c>
      <c r="CC758" s="26">
        <f t="shared" si="803"/>
        <v>0</v>
      </c>
      <c r="CD758" s="26">
        <f t="shared" si="803"/>
        <v>0</v>
      </c>
      <c r="CE758" s="26">
        <f t="shared" si="803"/>
        <v>0</v>
      </c>
      <c r="CF758" s="26">
        <f t="shared" si="804"/>
        <v>0</v>
      </c>
      <c r="CG758" s="26">
        <f t="shared" si="804"/>
        <v>0</v>
      </c>
      <c r="CH758" s="26">
        <f t="shared" si="804"/>
        <v>0</v>
      </c>
      <c r="CI758" s="26">
        <f t="shared" si="804"/>
        <v>0</v>
      </c>
      <c r="CJ758" s="26">
        <f t="shared" si="804"/>
        <v>0</v>
      </c>
      <c r="CK758" s="26">
        <f t="shared" si="804"/>
        <v>0</v>
      </c>
      <c r="CL758" s="26">
        <f t="shared" si="804"/>
        <v>0</v>
      </c>
      <c r="CM758" s="26">
        <f t="shared" si="804"/>
        <v>0</v>
      </c>
      <c r="CN758" s="26">
        <f t="shared" si="804"/>
        <v>0</v>
      </c>
      <c r="CO758" s="26">
        <f t="shared" si="804"/>
        <v>0</v>
      </c>
      <c r="CP758" s="26">
        <f t="shared" si="805"/>
        <v>0</v>
      </c>
      <c r="CQ758" s="26">
        <f t="shared" si="805"/>
        <v>0</v>
      </c>
      <c r="CR758" s="26">
        <f t="shared" si="805"/>
        <v>0</v>
      </c>
      <c r="CS758" s="26">
        <f t="shared" si="805"/>
        <v>0</v>
      </c>
      <c r="CT758" s="26">
        <f t="shared" si="805"/>
        <v>0</v>
      </c>
      <c r="CU758" s="26">
        <f t="shared" si="805"/>
        <v>0</v>
      </c>
      <c r="CV758" s="26">
        <f t="shared" si="805"/>
        <v>0</v>
      </c>
      <c r="CW758" s="26">
        <f t="shared" si="805"/>
        <v>0</v>
      </c>
      <c r="CX758" s="26">
        <f t="shared" si="805"/>
        <v>0</v>
      </c>
      <c r="CY758" s="26">
        <f t="shared" si="805"/>
        <v>0</v>
      </c>
      <c r="CZ758" s="26">
        <f t="shared" si="806"/>
        <v>0</v>
      </c>
      <c r="DA758" s="26">
        <f t="shared" si="806"/>
        <v>0</v>
      </c>
      <c r="DB758" s="26">
        <f t="shared" si="806"/>
        <v>0</v>
      </c>
      <c r="DC758" s="26">
        <f t="shared" si="806"/>
        <v>0</v>
      </c>
      <c r="DD758" s="26">
        <f t="shared" si="806"/>
        <v>0</v>
      </c>
      <c r="DE758" s="26">
        <f t="shared" si="806"/>
        <v>0</v>
      </c>
      <c r="DF758" s="26">
        <f t="shared" si="806"/>
        <v>0</v>
      </c>
      <c r="DG758" s="26">
        <f t="shared" si="806"/>
        <v>0</v>
      </c>
      <c r="DH758" s="26">
        <f t="shared" si="806"/>
        <v>0</v>
      </c>
      <c r="DI758" s="26">
        <f t="shared" si="806"/>
        <v>0</v>
      </c>
      <c r="DJ758" s="26">
        <f t="shared" si="807"/>
        <v>0</v>
      </c>
      <c r="DK758" s="26">
        <f t="shared" si="807"/>
        <v>0</v>
      </c>
      <c r="DL758" s="26">
        <f t="shared" si="807"/>
        <v>0</v>
      </c>
      <c r="DM758" s="26">
        <f t="shared" si="807"/>
        <v>0</v>
      </c>
      <c r="DN758" s="26">
        <f t="shared" si="807"/>
        <v>0</v>
      </c>
      <c r="DO758" s="26">
        <f t="shared" si="807"/>
        <v>0</v>
      </c>
      <c r="DP758" s="26"/>
      <c r="DQ758" s="26"/>
      <c r="DR758" s="26"/>
      <c r="DS758" s="1"/>
    </row>
    <row r="759" spans="45:123" x14ac:dyDescent="0.3">
      <c r="AS759" s="18">
        <v>37</v>
      </c>
      <c r="AT759" s="26" t="s">
        <v>123</v>
      </c>
      <c r="AU759" s="26" t="str">
        <f t="shared" si="784"/>
        <v>PASS</v>
      </c>
      <c r="AV759" s="26">
        <v>1</v>
      </c>
      <c r="AW759" s="26">
        <v>3</v>
      </c>
      <c r="AX759" s="26">
        <v>1</v>
      </c>
      <c r="AY759" s="26">
        <v>3</v>
      </c>
      <c r="AZ759" s="26">
        <v>1</v>
      </c>
      <c r="BA759" s="26">
        <v>3</v>
      </c>
      <c r="BB759" s="26">
        <v>1</v>
      </c>
      <c r="BC759" s="26">
        <v>3</v>
      </c>
      <c r="BD759" s="26">
        <f t="shared" si="802"/>
        <v>431.5</v>
      </c>
      <c r="BE759" s="26"/>
      <c r="BF759" s="26">
        <f t="shared" si="802"/>
        <v>468.5</v>
      </c>
      <c r="BG759" s="26">
        <f t="shared" si="802"/>
        <v>18.5</v>
      </c>
      <c r="BI759" s="26">
        <f t="shared" si="808"/>
        <v>436.64859999999999</v>
      </c>
      <c r="BJ759" s="26">
        <f t="shared" si="809"/>
        <v>905.27359999999999</v>
      </c>
      <c r="BK759" s="26">
        <f t="shared" si="810"/>
        <v>1336.8986</v>
      </c>
      <c r="BL759" s="26">
        <f t="shared" si="789"/>
        <v>1805.3986</v>
      </c>
      <c r="BM759" s="26"/>
      <c r="BN759" s="26"/>
      <c r="BO759" s="26"/>
      <c r="BP759" s="26"/>
      <c r="BQ759" s="26"/>
      <c r="BR759" s="1" t="str">
        <f t="shared" si="795"/>
        <v>good</v>
      </c>
      <c r="BS759" s="26" t="str">
        <f t="shared" si="796"/>
        <v>good</v>
      </c>
      <c r="BT759" s="26"/>
      <c r="BU759" s="26"/>
      <c r="BV759" s="26">
        <f t="shared" si="803"/>
        <v>0</v>
      </c>
      <c r="BW759" s="26">
        <f t="shared" si="803"/>
        <v>0</v>
      </c>
      <c r="BX759" s="26">
        <f t="shared" si="803"/>
        <v>0</v>
      </c>
      <c r="BY759" s="26">
        <f t="shared" si="803"/>
        <v>0</v>
      </c>
      <c r="BZ759" s="26">
        <f t="shared" si="803"/>
        <v>0</v>
      </c>
      <c r="CA759" s="26">
        <f t="shared" si="803"/>
        <v>0</v>
      </c>
      <c r="CB759" s="26">
        <f t="shared" si="803"/>
        <v>0</v>
      </c>
      <c r="CC759" s="26">
        <f t="shared" si="803"/>
        <v>0</v>
      </c>
      <c r="CD759" s="26">
        <f t="shared" si="803"/>
        <v>0</v>
      </c>
      <c r="CE759" s="26">
        <f t="shared" si="803"/>
        <v>0</v>
      </c>
      <c r="CF759" s="26">
        <f t="shared" si="804"/>
        <v>0</v>
      </c>
      <c r="CG759" s="26">
        <f t="shared" si="804"/>
        <v>0</v>
      </c>
      <c r="CH759" s="26">
        <f t="shared" si="804"/>
        <v>0</v>
      </c>
      <c r="CI759" s="26">
        <f t="shared" si="804"/>
        <v>0</v>
      </c>
      <c r="CJ759" s="26">
        <f t="shared" si="804"/>
        <v>0</v>
      </c>
      <c r="CK759" s="26">
        <f t="shared" si="804"/>
        <v>0</v>
      </c>
      <c r="CL759" s="26">
        <f t="shared" si="804"/>
        <v>0</v>
      </c>
      <c r="CM759" s="26">
        <f t="shared" si="804"/>
        <v>0</v>
      </c>
      <c r="CN759" s="26">
        <f t="shared" si="804"/>
        <v>0</v>
      </c>
      <c r="CO759" s="26">
        <f t="shared" si="804"/>
        <v>0</v>
      </c>
      <c r="CP759" s="26">
        <f t="shared" si="805"/>
        <v>0</v>
      </c>
      <c r="CQ759" s="26">
        <f t="shared" si="805"/>
        <v>0</v>
      </c>
      <c r="CR759" s="26">
        <f t="shared" si="805"/>
        <v>0</v>
      </c>
      <c r="CS759" s="26">
        <f t="shared" si="805"/>
        <v>0</v>
      </c>
      <c r="CT759" s="26">
        <f t="shared" si="805"/>
        <v>0</v>
      </c>
      <c r="CU759" s="26">
        <f t="shared" si="805"/>
        <v>0</v>
      </c>
      <c r="CV759" s="26">
        <f t="shared" si="805"/>
        <v>0</v>
      </c>
      <c r="CW759" s="26">
        <f t="shared" si="805"/>
        <v>0</v>
      </c>
      <c r="CX759" s="26">
        <f t="shared" si="805"/>
        <v>0</v>
      </c>
      <c r="CY759" s="26">
        <f t="shared" si="805"/>
        <v>0</v>
      </c>
      <c r="CZ759" s="26">
        <f t="shared" si="806"/>
        <v>0</v>
      </c>
      <c r="DA759" s="26">
        <f t="shared" si="806"/>
        <v>0</v>
      </c>
      <c r="DB759" s="26">
        <f t="shared" si="806"/>
        <v>0</v>
      </c>
      <c r="DC759" s="26">
        <f t="shared" si="806"/>
        <v>0</v>
      </c>
      <c r="DD759" s="26">
        <f t="shared" si="806"/>
        <v>0</v>
      </c>
      <c r="DE759" s="26">
        <f t="shared" si="806"/>
        <v>0</v>
      </c>
      <c r="DF759" s="26">
        <f t="shared" si="806"/>
        <v>0</v>
      </c>
      <c r="DG759" s="26">
        <f t="shared" si="806"/>
        <v>0</v>
      </c>
      <c r="DH759" s="26">
        <f t="shared" si="806"/>
        <v>0</v>
      </c>
      <c r="DI759" s="26">
        <f t="shared" si="806"/>
        <v>0</v>
      </c>
      <c r="DJ759" s="26">
        <f t="shared" si="807"/>
        <v>0</v>
      </c>
      <c r="DK759" s="26">
        <f t="shared" si="807"/>
        <v>0</v>
      </c>
      <c r="DL759" s="26">
        <f t="shared" si="807"/>
        <v>0</v>
      </c>
      <c r="DM759" s="26">
        <f t="shared" si="807"/>
        <v>0</v>
      </c>
      <c r="DN759" s="26">
        <f t="shared" si="807"/>
        <v>0</v>
      </c>
      <c r="DO759" s="26">
        <f t="shared" si="807"/>
        <v>0</v>
      </c>
      <c r="DP759" s="26"/>
      <c r="DQ759" s="26"/>
      <c r="DR759" s="26"/>
      <c r="DS759" s="1"/>
    </row>
    <row r="760" spans="45:123" x14ac:dyDescent="0.3">
      <c r="AS760" s="18">
        <v>38</v>
      </c>
      <c r="AT760" s="26" t="s">
        <v>123</v>
      </c>
      <c r="AU760" s="26" t="str">
        <f t="shared" si="784"/>
        <v>PASS</v>
      </c>
      <c r="AV760" s="26">
        <v>1</v>
      </c>
      <c r="AW760" s="26">
        <v>3</v>
      </c>
      <c r="AX760" s="26">
        <v>1</v>
      </c>
      <c r="AY760" s="26">
        <v>3</v>
      </c>
      <c r="AZ760" s="26">
        <v>1</v>
      </c>
      <c r="BA760" s="26">
        <v>3</v>
      </c>
      <c r="BB760" s="26">
        <v>1</v>
      </c>
      <c r="BC760" s="26">
        <v>3</v>
      </c>
      <c r="BD760" s="26">
        <f t="shared" si="802"/>
        <v>431</v>
      </c>
      <c r="BE760" s="26"/>
      <c r="BF760" s="26">
        <f t="shared" si="802"/>
        <v>469</v>
      </c>
      <c r="BG760" s="26">
        <f t="shared" si="802"/>
        <v>19</v>
      </c>
      <c r="BI760" s="26">
        <f t="shared" si="808"/>
        <v>436.14859999999999</v>
      </c>
      <c r="BJ760" s="26">
        <f t="shared" si="809"/>
        <v>905.27359999999999</v>
      </c>
      <c r="BK760" s="26">
        <f t="shared" si="810"/>
        <v>1336.3986</v>
      </c>
      <c r="BL760" s="26">
        <f t="shared" si="789"/>
        <v>1805.3986</v>
      </c>
      <c r="BM760" s="26"/>
      <c r="BN760" s="26"/>
      <c r="BO760" s="26"/>
      <c r="BP760" s="26"/>
      <c r="BQ760" s="26"/>
      <c r="BR760" s="1" t="str">
        <f t="shared" si="795"/>
        <v>good</v>
      </c>
      <c r="BS760" s="26" t="str">
        <f t="shared" si="796"/>
        <v>good</v>
      </c>
      <c r="BT760" s="26"/>
      <c r="BU760" s="26"/>
      <c r="BV760" s="26">
        <f t="shared" ref="BV760:CE769" si="811">IF(BV$3=0,0,IF(AND(ABS($BI760-BV$3)&gt;TubeVertTotTol,ABS($BJ760-BV$3)&gt;TubeVertTotTol,ABS($BK760-BV$3)&gt;TubeVertTotTol),0,1))</f>
        <v>0</v>
      </c>
      <c r="BW760" s="26">
        <f t="shared" si="811"/>
        <v>0</v>
      </c>
      <c r="BX760" s="26">
        <f t="shared" si="811"/>
        <v>0</v>
      </c>
      <c r="BY760" s="26">
        <f t="shared" si="811"/>
        <v>0</v>
      </c>
      <c r="BZ760" s="26">
        <f t="shared" si="811"/>
        <v>0</v>
      </c>
      <c r="CA760" s="26">
        <f t="shared" si="811"/>
        <v>0</v>
      </c>
      <c r="CB760" s="26">
        <f t="shared" si="811"/>
        <v>0</v>
      </c>
      <c r="CC760" s="26">
        <f t="shared" si="811"/>
        <v>0</v>
      </c>
      <c r="CD760" s="26">
        <f t="shared" si="811"/>
        <v>0</v>
      </c>
      <c r="CE760" s="26">
        <f t="shared" si="811"/>
        <v>0</v>
      </c>
      <c r="CF760" s="26">
        <f t="shared" ref="CF760:CO769" si="812">IF(CF$3=0,0,IF(AND(ABS($BI760-CF$3)&gt;TubeVertTotTol,ABS($BJ760-CF$3)&gt;TubeVertTotTol,ABS($BK760-CF$3)&gt;TubeVertTotTol),0,1))</f>
        <v>0</v>
      </c>
      <c r="CG760" s="26">
        <f t="shared" si="812"/>
        <v>0</v>
      </c>
      <c r="CH760" s="26">
        <f t="shared" si="812"/>
        <v>0</v>
      </c>
      <c r="CI760" s="26">
        <f t="shared" si="812"/>
        <v>0</v>
      </c>
      <c r="CJ760" s="26">
        <f t="shared" si="812"/>
        <v>0</v>
      </c>
      <c r="CK760" s="26">
        <f t="shared" si="812"/>
        <v>0</v>
      </c>
      <c r="CL760" s="26">
        <f t="shared" si="812"/>
        <v>0</v>
      </c>
      <c r="CM760" s="26">
        <f t="shared" si="812"/>
        <v>0</v>
      </c>
      <c r="CN760" s="26">
        <f t="shared" si="812"/>
        <v>0</v>
      </c>
      <c r="CO760" s="26">
        <f t="shared" si="812"/>
        <v>0</v>
      </c>
      <c r="CP760" s="26">
        <f t="shared" ref="CP760:CY769" si="813">IF(CP$3=0,0,IF(AND(ABS($BI760-CP$3)&gt;TubeVertTotTol,ABS($BJ760-CP$3)&gt;TubeVertTotTol,ABS($BK760-CP$3)&gt;TubeVertTotTol),0,1))</f>
        <v>0</v>
      </c>
      <c r="CQ760" s="26">
        <f t="shared" si="813"/>
        <v>0</v>
      </c>
      <c r="CR760" s="26">
        <f t="shared" si="813"/>
        <v>0</v>
      </c>
      <c r="CS760" s="26">
        <f t="shared" si="813"/>
        <v>0</v>
      </c>
      <c r="CT760" s="26">
        <f t="shared" si="813"/>
        <v>0</v>
      </c>
      <c r="CU760" s="26">
        <f t="shared" si="813"/>
        <v>0</v>
      </c>
      <c r="CV760" s="26">
        <f t="shared" si="813"/>
        <v>0</v>
      </c>
      <c r="CW760" s="26">
        <f t="shared" si="813"/>
        <v>0</v>
      </c>
      <c r="CX760" s="26">
        <f t="shared" si="813"/>
        <v>0</v>
      </c>
      <c r="CY760" s="26">
        <f t="shared" si="813"/>
        <v>0</v>
      </c>
      <c r="CZ760" s="26">
        <f t="shared" ref="CZ760:DI769" si="814">IF(CZ$3=0,0,IF(AND(ABS($BI760-CZ$3)&gt;TubeVertTotTol,ABS($BJ760-CZ$3)&gt;TubeVertTotTol,ABS($BK760-CZ$3)&gt;TubeVertTotTol),0,1))</f>
        <v>0</v>
      </c>
      <c r="DA760" s="26">
        <f t="shared" si="814"/>
        <v>0</v>
      </c>
      <c r="DB760" s="26">
        <f t="shared" si="814"/>
        <v>0</v>
      </c>
      <c r="DC760" s="26">
        <f t="shared" si="814"/>
        <v>0</v>
      </c>
      <c r="DD760" s="26">
        <f t="shared" si="814"/>
        <v>0</v>
      </c>
      <c r="DE760" s="26">
        <f t="shared" si="814"/>
        <v>0</v>
      </c>
      <c r="DF760" s="26">
        <f t="shared" si="814"/>
        <v>0</v>
      </c>
      <c r="DG760" s="26">
        <f t="shared" si="814"/>
        <v>0</v>
      </c>
      <c r="DH760" s="26">
        <f t="shared" si="814"/>
        <v>0</v>
      </c>
      <c r="DI760" s="26">
        <f t="shared" si="814"/>
        <v>0</v>
      </c>
      <c r="DJ760" s="26">
        <f t="shared" ref="DJ760:DO769" si="815">IF(DJ$3=0,0,IF(AND(ABS($BI760-DJ$3)&gt;TubeVertTotTol,ABS($BJ760-DJ$3)&gt;TubeVertTotTol,ABS($BK760-DJ$3)&gt;TubeVertTotTol),0,1))</f>
        <v>0</v>
      </c>
      <c r="DK760" s="26">
        <f t="shared" si="815"/>
        <v>0</v>
      </c>
      <c r="DL760" s="26">
        <f t="shared" si="815"/>
        <v>0</v>
      </c>
      <c r="DM760" s="26">
        <f t="shared" si="815"/>
        <v>0</v>
      </c>
      <c r="DN760" s="26">
        <f t="shared" si="815"/>
        <v>0</v>
      </c>
      <c r="DO760" s="26">
        <f t="shared" si="815"/>
        <v>0</v>
      </c>
      <c r="DP760" s="26"/>
      <c r="DQ760" s="26"/>
      <c r="DR760" s="26"/>
      <c r="DS760" s="1"/>
    </row>
    <row r="761" spans="45:123" x14ac:dyDescent="0.3">
      <c r="AS761" s="18">
        <v>39</v>
      </c>
      <c r="AT761" s="26" t="s">
        <v>123</v>
      </c>
      <c r="AU761" s="26" t="str">
        <f t="shared" si="784"/>
        <v>PASS</v>
      </c>
      <c r="AV761" s="26">
        <v>1</v>
      </c>
      <c r="AW761" s="26">
        <v>3</v>
      </c>
      <c r="AX761" s="26">
        <v>1</v>
      </c>
      <c r="AY761" s="26">
        <v>3</v>
      </c>
      <c r="AZ761" s="26">
        <v>1</v>
      </c>
      <c r="BA761" s="26">
        <v>3</v>
      </c>
      <c r="BB761" s="26">
        <v>1</v>
      </c>
      <c r="BC761" s="26">
        <v>3</v>
      </c>
      <c r="BD761" s="26">
        <f t="shared" si="802"/>
        <v>430.5</v>
      </c>
      <c r="BE761" s="26"/>
      <c r="BF761" s="26">
        <f t="shared" si="802"/>
        <v>469.5</v>
      </c>
      <c r="BG761" s="26">
        <f t="shared" si="802"/>
        <v>19.5</v>
      </c>
      <c r="BI761" s="26">
        <f t="shared" si="808"/>
        <v>435.64859999999999</v>
      </c>
      <c r="BJ761" s="26">
        <f t="shared" si="809"/>
        <v>905.27359999999999</v>
      </c>
      <c r="BK761" s="26">
        <f t="shared" si="810"/>
        <v>1335.8986</v>
      </c>
      <c r="BL761" s="26">
        <f t="shared" si="789"/>
        <v>1805.3986</v>
      </c>
      <c r="BM761" s="26"/>
      <c r="BN761" s="26"/>
      <c r="BO761" s="26"/>
      <c r="BP761" s="26"/>
      <c r="BQ761" s="26"/>
      <c r="BR761" s="1" t="str">
        <f t="shared" si="795"/>
        <v>good</v>
      </c>
      <c r="BS761" s="26" t="str">
        <f t="shared" si="796"/>
        <v>good</v>
      </c>
      <c r="BT761" s="26"/>
      <c r="BU761" s="26"/>
      <c r="BV761" s="26">
        <f t="shared" si="811"/>
        <v>0</v>
      </c>
      <c r="BW761" s="26">
        <f t="shared" si="811"/>
        <v>0</v>
      </c>
      <c r="BX761" s="26">
        <f t="shared" si="811"/>
        <v>0</v>
      </c>
      <c r="BY761" s="26">
        <f t="shared" si="811"/>
        <v>0</v>
      </c>
      <c r="BZ761" s="26">
        <f t="shared" si="811"/>
        <v>0</v>
      </c>
      <c r="CA761" s="26">
        <f t="shared" si="811"/>
        <v>0</v>
      </c>
      <c r="CB761" s="26">
        <f t="shared" si="811"/>
        <v>0</v>
      </c>
      <c r="CC761" s="26">
        <f t="shared" si="811"/>
        <v>0</v>
      </c>
      <c r="CD761" s="26">
        <f t="shared" si="811"/>
        <v>0</v>
      </c>
      <c r="CE761" s="26">
        <f t="shared" si="811"/>
        <v>0</v>
      </c>
      <c r="CF761" s="26">
        <f t="shared" si="812"/>
        <v>0</v>
      </c>
      <c r="CG761" s="26">
        <f t="shared" si="812"/>
        <v>0</v>
      </c>
      <c r="CH761" s="26">
        <f t="shared" si="812"/>
        <v>0</v>
      </c>
      <c r="CI761" s="26">
        <f t="shared" si="812"/>
        <v>0</v>
      </c>
      <c r="CJ761" s="26">
        <f t="shared" si="812"/>
        <v>0</v>
      </c>
      <c r="CK761" s="26">
        <f t="shared" si="812"/>
        <v>0</v>
      </c>
      <c r="CL761" s="26">
        <f t="shared" si="812"/>
        <v>0</v>
      </c>
      <c r="CM761" s="26">
        <f t="shared" si="812"/>
        <v>0</v>
      </c>
      <c r="CN761" s="26">
        <f t="shared" si="812"/>
        <v>0</v>
      </c>
      <c r="CO761" s="26">
        <f t="shared" si="812"/>
        <v>0</v>
      </c>
      <c r="CP761" s="26">
        <f t="shared" si="813"/>
        <v>0</v>
      </c>
      <c r="CQ761" s="26">
        <f t="shared" si="813"/>
        <v>0</v>
      </c>
      <c r="CR761" s="26">
        <f t="shared" si="813"/>
        <v>0</v>
      </c>
      <c r="CS761" s="26">
        <f t="shared" si="813"/>
        <v>0</v>
      </c>
      <c r="CT761" s="26">
        <f t="shared" si="813"/>
        <v>0</v>
      </c>
      <c r="CU761" s="26">
        <f t="shared" si="813"/>
        <v>0</v>
      </c>
      <c r="CV761" s="26">
        <f t="shared" si="813"/>
        <v>0</v>
      </c>
      <c r="CW761" s="26">
        <f t="shared" si="813"/>
        <v>0</v>
      </c>
      <c r="CX761" s="26">
        <f t="shared" si="813"/>
        <v>0</v>
      </c>
      <c r="CY761" s="26">
        <f t="shared" si="813"/>
        <v>0</v>
      </c>
      <c r="CZ761" s="26">
        <f t="shared" si="814"/>
        <v>0</v>
      </c>
      <c r="DA761" s="26">
        <f t="shared" si="814"/>
        <v>0</v>
      </c>
      <c r="DB761" s="26">
        <f t="shared" si="814"/>
        <v>0</v>
      </c>
      <c r="DC761" s="26">
        <f t="shared" si="814"/>
        <v>0</v>
      </c>
      <c r="DD761" s="26">
        <f t="shared" si="814"/>
        <v>0</v>
      </c>
      <c r="DE761" s="26">
        <f t="shared" si="814"/>
        <v>0</v>
      </c>
      <c r="DF761" s="26">
        <f t="shared" si="814"/>
        <v>0</v>
      </c>
      <c r="DG761" s="26">
        <f t="shared" si="814"/>
        <v>0</v>
      </c>
      <c r="DH761" s="26">
        <f t="shared" si="814"/>
        <v>0</v>
      </c>
      <c r="DI761" s="26">
        <f t="shared" si="814"/>
        <v>0</v>
      </c>
      <c r="DJ761" s="26">
        <f t="shared" si="815"/>
        <v>0</v>
      </c>
      <c r="DK761" s="26">
        <f t="shared" si="815"/>
        <v>0</v>
      </c>
      <c r="DL761" s="26">
        <f t="shared" si="815"/>
        <v>0</v>
      </c>
      <c r="DM761" s="26">
        <f t="shared" si="815"/>
        <v>0</v>
      </c>
      <c r="DN761" s="26">
        <f t="shared" si="815"/>
        <v>0</v>
      </c>
      <c r="DO761" s="26">
        <f t="shared" si="815"/>
        <v>0</v>
      </c>
      <c r="DP761" s="26"/>
      <c r="DQ761" s="26"/>
      <c r="DR761" s="26"/>
      <c r="DS761" s="1"/>
    </row>
    <row r="762" spans="45:123" x14ac:dyDescent="0.3">
      <c r="AS762" s="18">
        <v>40</v>
      </c>
      <c r="AT762" s="26" t="s">
        <v>123</v>
      </c>
      <c r="AU762" s="26" t="str">
        <f t="shared" si="784"/>
        <v>PASS</v>
      </c>
      <c r="AV762" s="26">
        <v>1</v>
      </c>
      <c r="AW762" s="26">
        <v>3</v>
      </c>
      <c r="AX762" s="26">
        <v>1</v>
      </c>
      <c r="AY762" s="26">
        <v>3</v>
      </c>
      <c r="AZ762" s="26">
        <v>1</v>
      </c>
      <c r="BA762" s="26">
        <v>3</v>
      </c>
      <c r="BB762" s="26">
        <v>1</v>
      </c>
      <c r="BC762" s="26">
        <v>3</v>
      </c>
      <c r="BD762" s="26">
        <f t="shared" si="802"/>
        <v>430</v>
      </c>
      <c r="BE762" s="26"/>
      <c r="BF762" s="26">
        <f t="shared" si="802"/>
        <v>470</v>
      </c>
      <c r="BG762" s="26">
        <f t="shared" si="802"/>
        <v>20</v>
      </c>
      <c r="BI762" s="26">
        <f t="shared" si="808"/>
        <v>435.14859999999999</v>
      </c>
      <c r="BJ762" s="26">
        <f t="shared" si="809"/>
        <v>905.27359999999999</v>
      </c>
      <c r="BK762" s="26">
        <f t="shared" si="810"/>
        <v>1335.3986</v>
      </c>
      <c r="BL762" s="26">
        <f t="shared" si="789"/>
        <v>1805.3986</v>
      </c>
      <c r="BM762" s="26"/>
      <c r="BN762" s="26"/>
      <c r="BO762" s="26"/>
      <c r="BP762" s="26"/>
      <c r="BQ762" s="26"/>
      <c r="BR762" s="1" t="str">
        <f t="shared" si="795"/>
        <v>good</v>
      </c>
      <c r="BS762" s="26" t="str">
        <f t="shared" si="796"/>
        <v>good</v>
      </c>
      <c r="BT762" s="26"/>
      <c r="BU762" s="26"/>
      <c r="BV762" s="26">
        <f t="shared" si="811"/>
        <v>0</v>
      </c>
      <c r="BW762" s="26">
        <f t="shared" si="811"/>
        <v>0</v>
      </c>
      <c r="BX762" s="26">
        <f t="shared" si="811"/>
        <v>0</v>
      </c>
      <c r="BY762" s="26">
        <f t="shared" si="811"/>
        <v>0</v>
      </c>
      <c r="BZ762" s="26">
        <f t="shared" si="811"/>
        <v>0</v>
      </c>
      <c r="CA762" s="26">
        <f t="shared" si="811"/>
        <v>0</v>
      </c>
      <c r="CB762" s="26">
        <f t="shared" si="811"/>
        <v>0</v>
      </c>
      <c r="CC762" s="26">
        <f t="shared" si="811"/>
        <v>0</v>
      </c>
      <c r="CD762" s="26">
        <f t="shared" si="811"/>
        <v>0</v>
      </c>
      <c r="CE762" s="26">
        <f t="shared" si="811"/>
        <v>0</v>
      </c>
      <c r="CF762" s="26">
        <f t="shared" si="812"/>
        <v>0</v>
      </c>
      <c r="CG762" s="26">
        <f t="shared" si="812"/>
        <v>0</v>
      </c>
      <c r="CH762" s="26">
        <f t="shared" si="812"/>
        <v>0</v>
      </c>
      <c r="CI762" s="26">
        <f t="shared" si="812"/>
        <v>0</v>
      </c>
      <c r="CJ762" s="26">
        <f t="shared" si="812"/>
        <v>0</v>
      </c>
      <c r="CK762" s="26">
        <f t="shared" si="812"/>
        <v>0</v>
      </c>
      <c r="CL762" s="26">
        <f t="shared" si="812"/>
        <v>0</v>
      </c>
      <c r="CM762" s="26">
        <f t="shared" si="812"/>
        <v>0</v>
      </c>
      <c r="CN762" s="26">
        <f t="shared" si="812"/>
        <v>0</v>
      </c>
      <c r="CO762" s="26">
        <f t="shared" si="812"/>
        <v>0</v>
      </c>
      <c r="CP762" s="26">
        <f t="shared" si="813"/>
        <v>0</v>
      </c>
      <c r="CQ762" s="26">
        <f t="shared" si="813"/>
        <v>0</v>
      </c>
      <c r="CR762" s="26">
        <f t="shared" si="813"/>
        <v>0</v>
      </c>
      <c r="CS762" s="26">
        <f t="shared" si="813"/>
        <v>0</v>
      </c>
      <c r="CT762" s="26">
        <f t="shared" si="813"/>
        <v>0</v>
      </c>
      <c r="CU762" s="26">
        <f t="shared" si="813"/>
        <v>0</v>
      </c>
      <c r="CV762" s="26">
        <f t="shared" si="813"/>
        <v>0</v>
      </c>
      <c r="CW762" s="26">
        <f t="shared" si="813"/>
        <v>0</v>
      </c>
      <c r="CX762" s="26">
        <f t="shared" si="813"/>
        <v>0</v>
      </c>
      <c r="CY762" s="26">
        <f t="shared" si="813"/>
        <v>0</v>
      </c>
      <c r="CZ762" s="26">
        <f t="shared" si="814"/>
        <v>0</v>
      </c>
      <c r="DA762" s="26">
        <f t="shared" si="814"/>
        <v>0</v>
      </c>
      <c r="DB762" s="26">
        <f t="shared" si="814"/>
        <v>0</v>
      </c>
      <c r="DC762" s="26">
        <f t="shared" si="814"/>
        <v>0</v>
      </c>
      <c r="DD762" s="26">
        <f t="shared" si="814"/>
        <v>0</v>
      </c>
      <c r="DE762" s="26">
        <f t="shared" si="814"/>
        <v>0</v>
      </c>
      <c r="DF762" s="26">
        <f t="shared" si="814"/>
        <v>0</v>
      </c>
      <c r="DG762" s="26">
        <f t="shared" si="814"/>
        <v>0</v>
      </c>
      <c r="DH762" s="26">
        <f t="shared" si="814"/>
        <v>0</v>
      </c>
      <c r="DI762" s="26">
        <f t="shared" si="814"/>
        <v>0</v>
      </c>
      <c r="DJ762" s="26">
        <f t="shared" si="815"/>
        <v>0</v>
      </c>
      <c r="DK762" s="26">
        <f t="shared" si="815"/>
        <v>0</v>
      </c>
      <c r="DL762" s="26">
        <f t="shared" si="815"/>
        <v>0</v>
      </c>
      <c r="DM762" s="26">
        <f t="shared" si="815"/>
        <v>0</v>
      </c>
      <c r="DN762" s="26">
        <f t="shared" si="815"/>
        <v>0</v>
      </c>
      <c r="DO762" s="26">
        <f t="shared" si="815"/>
        <v>0</v>
      </c>
      <c r="DP762" s="26"/>
      <c r="DQ762" s="26"/>
      <c r="DR762" s="26"/>
      <c r="DS762" s="1"/>
    </row>
    <row r="763" spans="45:123" x14ac:dyDescent="0.3">
      <c r="AS763" s="18">
        <v>41</v>
      </c>
      <c r="AT763" s="26" t="s">
        <v>123</v>
      </c>
      <c r="AU763" s="26" t="str">
        <f t="shared" si="784"/>
        <v>PASS</v>
      </c>
      <c r="AV763" s="26">
        <v>1</v>
      </c>
      <c r="AW763" s="26">
        <v>3</v>
      </c>
      <c r="AX763" s="26">
        <v>1</v>
      </c>
      <c r="AY763" s="26">
        <v>3</v>
      </c>
      <c r="AZ763" s="26">
        <v>1</v>
      </c>
      <c r="BA763" s="26">
        <v>3</v>
      </c>
      <c r="BB763" s="26">
        <v>1</v>
      </c>
      <c r="BC763" s="26">
        <v>3</v>
      </c>
      <c r="BD763" s="26">
        <f t="shared" ref="BD763:BG782" si="816">BD700</f>
        <v>429.5</v>
      </c>
      <c r="BE763" s="26"/>
      <c r="BF763" s="26">
        <f t="shared" si="816"/>
        <v>470.5</v>
      </c>
      <c r="BG763" s="26">
        <f t="shared" si="816"/>
        <v>20.5</v>
      </c>
      <c r="BI763" s="26">
        <f t="shared" si="808"/>
        <v>434.64859999999999</v>
      </c>
      <c r="BJ763" s="26">
        <f t="shared" si="809"/>
        <v>905.27359999999999</v>
      </c>
      <c r="BK763" s="26">
        <f t="shared" si="810"/>
        <v>1334.8986</v>
      </c>
      <c r="BL763" s="26">
        <f t="shared" si="789"/>
        <v>1805.3986</v>
      </c>
      <c r="BM763" s="26"/>
      <c r="BN763" s="26"/>
      <c r="BO763" s="26"/>
      <c r="BP763" s="26"/>
      <c r="BQ763" s="26"/>
      <c r="BR763" s="1" t="str">
        <f t="shared" si="795"/>
        <v>good</v>
      </c>
      <c r="BS763" s="26" t="str">
        <f t="shared" si="796"/>
        <v>good</v>
      </c>
      <c r="BT763" s="26"/>
      <c r="BU763" s="26"/>
      <c r="BV763" s="26">
        <f t="shared" si="811"/>
        <v>0</v>
      </c>
      <c r="BW763" s="26">
        <f t="shared" si="811"/>
        <v>0</v>
      </c>
      <c r="BX763" s="26">
        <f t="shared" si="811"/>
        <v>0</v>
      </c>
      <c r="BY763" s="26">
        <f t="shared" si="811"/>
        <v>0</v>
      </c>
      <c r="BZ763" s="26">
        <f t="shared" si="811"/>
        <v>0</v>
      </c>
      <c r="CA763" s="26">
        <f t="shared" si="811"/>
        <v>0</v>
      </c>
      <c r="CB763" s="26">
        <f t="shared" si="811"/>
        <v>0</v>
      </c>
      <c r="CC763" s="26">
        <f t="shared" si="811"/>
        <v>0</v>
      </c>
      <c r="CD763" s="26">
        <f t="shared" si="811"/>
        <v>0</v>
      </c>
      <c r="CE763" s="26">
        <f t="shared" si="811"/>
        <v>0</v>
      </c>
      <c r="CF763" s="26">
        <f t="shared" si="812"/>
        <v>0</v>
      </c>
      <c r="CG763" s="26">
        <f t="shared" si="812"/>
        <v>0</v>
      </c>
      <c r="CH763" s="26">
        <f t="shared" si="812"/>
        <v>0</v>
      </c>
      <c r="CI763" s="26">
        <f t="shared" si="812"/>
        <v>0</v>
      </c>
      <c r="CJ763" s="26">
        <f t="shared" si="812"/>
        <v>0</v>
      </c>
      <c r="CK763" s="26">
        <f t="shared" si="812"/>
        <v>0</v>
      </c>
      <c r="CL763" s="26">
        <f t="shared" si="812"/>
        <v>0</v>
      </c>
      <c r="CM763" s="26">
        <f t="shared" si="812"/>
        <v>0</v>
      </c>
      <c r="CN763" s="26">
        <f t="shared" si="812"/>
        <v>0</v>
      </c>
      <c r="CO763" s="26">
        <f t="shared" si="812"/>
        <v>0</v>
      </c>
      <c r="CP763" s="26">
        <f t="shared" si="813"/>
        <v>0</v>
      </c>
      <c r="CQ763" s="26">
        <f t="shared" si="813"/>
        <v>0</v>
      </c>
      <c r="CR763" s="26">
        <f t="shared" si="813"/>
        <v>0</v>
      </c>
      <c r="CS763" s="26">
        <f t="shared" si="813"/>
        <v>0</v>
      </c>
      <c r="CT763" s="26">
        <f t="shared" si="813"/>
        <v>0</v>
      </c>
      <c r="CU763" s="26">
        <f t="shared" si="813"/>
        <v>0</v>
      </c>
      <c r="CV763" s="26">
        <f t="shared" si="813"/>
        <v>0</v>
      </c>
      <c r="CW763" s="26">
        <f t="shared" si="813"/>
        <v>0</v>
      </c>
      <c r="CX763" s="26">
        <f t="shared" si="813"/>
        <v>0</v>
      </c>
      <c r="CY763" s="26">
        <f t="shared" si="813"/>
        <v>0</v>
      </c>
      <c r="CZ763" s="26">
        <f t="shared" si="814"/>
        <v>0</v>
      </c>
      <c r="DA763" s="26">
        <f t="shared" si="814"/>
        <v>0</v>
      </c>
      <c r="DB763" s="26">
        <f t="shared" si="814"/>
        <v>0</v>
      </c>
      <c r="DC763" s="26">
        <f t="shared" si="814"/>
        <v>0</v>
      </c>
      <c r="DD763" s="26">
        <f t="shared" si="814"/>
        <v>0</v>
      </c>
      <c r="DE763" s="26">
        <f t="shared" si="814"/>
        <v>0</v>
      </c>
      <c r="DF763" s="26">
        <f t="shared" si="814"/>
        <v>0</v>
      </c>
      <c r="DG763" s="26">
        <f t="shared" si="814"/>
        <v>0</v>
      </c>
      <c r="DH763" s="26">
        <f t="shared" si="814"/>
        <v>0</v>
      </c>
      <c r="DI763" s="26">
        <f t="shared" si="814"/>
        <v>0</v>
      </c>
      <c r="DJ763" s="26">
        <f t="shared" si="815"/>
        <v>0</v>
      </c>
      <c r="DK763" s="26">
        <f t="shared" si="815"/>
        <v>0</v>
      </c>
      <c r="DL763" s="26">
        <f t="shared" si="815"/>
        <v>0</v>
      </c>
      <c r="DM763" s="26">
        <f t="shared" si="815"/>
        <v>0</v>
      </c>
      <c r="DN763" s="26">
        <f t="shared" si="815"/>
        <v>0</v>
      </c>
      <c r="DO763" s="26">
        <f t="shared" si="815"/>
        <v>0</v>
      </c>
      <c r="DP763" s="26"/>
      <c r="DQ763" s="26"/>
      <c r="DR763" s="26"/>
      <c r="DS763" s="1"/>
    </row>
    <row r="764" spans="45:123" x14ac:dyDescent="0.3">
      <c r="AS764" s="18">
        <v>42</v>
      </c>
      <c r="AT764" s="26" t="s">
        <v>123</v>
      </c>
      <c r="AU764" s="26" t="str">
        <f t="shared" si="784"/>
        <v>PASS</v>
      </c>
      <c r="AV764" s="26">
        <v>1</v>
      </c>
      <c r="AW764" s="26">
        <v>3</v>
      </c>
      <c r="AX764" s="26">
        <v>1</v>
      </c>
      <c r="AY764" s="26">
        <v>3</v>
      </c>
      <c r="AZ764" s="26">
        <v>1</v>
      </c>
      <c r="BA764" s="26">
        <v>3</v>
      </c>
      <c r="BB764" s="26">
        <v>1</v>
      </c>
      <c r="BC764" s="26">
        <v>3</v>
      </c>
      <c r="BD764" s="26">
        <f t="shared" si="816"/>
        <v>429</v>
      </c>
      <c r="BE764" s="26"/>
      <c r="BF764" s="26">
        <f t="shared" si="816"/>
        <v>471</v>
      </c>
      <c r="BG764" s="26">
        <f t="shared" si="816"/>
        <v>21</v>
      </c>
      <c r="BI764" s="26">
        <f t="shared" si="808"/>
        <v>434.14859999999999</v>
      </c>
      <c r="BJ764" s="26">
        <f t="shared" si="809"/>
        <v>905.27359999999999</v>
      </c>
      <c r="BK764" s="26">
        <f t="shared" si="810"/>
        <v>1334.3986</v>
      </c>
      <c r="BL764" s="26">
        <f t="shared" si="789"/>
        <v>1805.3986</v>
      </c>
      <c r="BM764" s="26"/>
      <c r="BN764" s="26"/>
      <c r="BO764" s="26"/>
      <c r="BP764" s="26"/>
      <c r="BQ764" s="26"/>
      <c r="BR764" s="1" t="str">
        <f t="shared" si="795"/>
        <v>good</v>
      </c>
      <c r="BS764" s="26" t="str">
        <f t="shared" si="796"/>
        <v>good</v>
      </c>
      <c r="BT764" s="26"/>
      <c r="BU764" s="26"/>
      <c r="BV764" s="26">
        <f t="shared" si="811"/>
        <v>0</v>
      </c>
      <c r="BW764" s="26">
        <f t="shared" si="811"/>
        <v>0</v>
      </c>
      <c r="BX764" s="26">
        <f t="shared" si="811"/>
        <v>0</v>
      </c>
      <c r="BY764" s="26">
        <f t="shared" si="811"/>
        <v>0</v>
      </c>
      <c r="BZ764" s="26">
        <f t="shared" si="811"/>
        <v>0</v>
      </c>
      <c r="CA764" s="26">
        <f t="shared" si="811"/>
        <v>0</v>
      </c>
      <c r="CB764" s="26">
        <f t="shared" si="811"/>
        <v>0</v>
      </c>
      <c r="CC764" s="26">
        <f t="shared" si="811"/>
        <v>0</v>
      </c>
      <c r="CD764" s="26">
        <f t="shared" si="811"/>
        <v>0</v>
      </c>
      <c r="CE764" s="26">
        <f t="shared" si="811"/>
        <v>0</v>
      </c>
      <c r="CF764" s="26">
        <f t="shared" si="812"/>
        <v>0</v>
      </c>
      <c r="CG764" s="26">
        <f t="shared" si="812"/>
        <v>0</v>
      </c>
      <c r="CH764" s="26">
        <f t="shared" si="812"/>
        <v>0</v>
      </c>
      <c r="CI764" s="26">
        <f t="shared" si="812"/>
        <v>0</v>
      </c>
      <c r="CJ764" s="26">
        <f t="shared" si="812"/>
        <v>0</v>
      </c>
      <c r="CK764" s="26">
        <f t="shared" si="812"/>
        <v>0</v>
      </c>
      <c r="CL764" s="26">
        <f t="shared" si="812"/>
        <v>0</v>
      </c>
      <c r="CM764" s="26">
        <f t="shared" si="812"/>
        <v>0</v>
      </c>
      <c r="CN764" s="26">
        <f t="shared" si="812"/>
        <v>0</v>
      </c>
      <c r="CO764" s="26">
        <f t="shared" si="812"/>
        <v>0</v>
      </c>
      <c r="CP764" s="26">
        <f t="shared" si="813"/>
        <v>0</v>
      </c>
      <c r="CQ764" s="26">
        <f t="shared" si="813"/>
        <v>0</v>
      </c>
      <c r="CR764" s="26">
        <f t="shared" si="813"/>
        <v>0</v>
      </c>
      <c r="CS764" s="26">
        <f t="shared" si="813"/>
        <v>0</v>
      </c>
      <c r="CT764" s="26">
        <f t="shared" si="813"/>
        <v>0</v>
      </c>
      <c r="CU764" s="26">
        <f t="shared" si="813"/>
        <v>0</v>
      </c>
      <c r="CV764" s="26">
        <f t="shared" si="813"/>
        <v>0</v>
      </c>
      <c r="CW764" s="26">
        <f t="shared" si="813"/>
        <v>0</v>
      </c>
      <c r="CX764" s="26">
        <f t="shared" si="813"/>
        <v>0</v>
      </c>
      <c r="CY764" s="26">
        <f t="shared" si="813"/>
        <v>0</v>
      </c>
      <c r="CZ764" s="26">
        <f t="shared" si="814"/>
        <v>0</v>
      </c>
      <c r="DA764" s="26">
        <f t="shared" si="814"/>
        <v>0</v>
      </c>
      <c r="DB764" s="26">
        <f t="shared" si="814"/>
        <v>0</v>
      </c>
      <c r="DC764" s="26">
        <f t="shared" si="814"/>
        <v>0</v>
      </c>
      <c r="DD764" s="26">
        <f t="shared" si="814"/>
        <v>0</v>
      </c>
      <c r="DE764" s="26">
        <f t="shared" si="814"/>
        <v>0</v>
      </c>
      <c r="DF764" s="26">
        <f t="shared" si="814"/>
        <v>0</v>
      </c>
      <c r="DG764" s="26">
        <f t="shared" si="814"/>
        <v>0</v>
      </c>
      <c r="DH764" s="26">
        <f t="shared" si="814"/>
        <v>0</v>
      </c>
      <c r="DI764" s="26">
        <f t="shared" si="814"/>
        <v>0</v>
      </c>
      <c r="DJ764" s="26">
        <f t="shared" si="815"/>
        <v>0</v>
      </c>
      <c r="DK764" s="26">
        <f t="shared" si="815"/>
        <v>0</v>
      </c>
      <c r="DL764" s="26">
        <f t="shared" si="815"/>
        <v>0</v>
      </c>
      <c r="DM764" s="26">
        <f t="shared" si="815"/>
        <v>0</v>
      </c>
      <c r="DN764" s="26">
        <f t="shared" si="815"/>
        <v>0</v>
      </c>
      <c r="DO764" s="26">
        <f t="shared" si="815"/>
        <v>0</v>
      </c>
      <c r="DP764" s="26"/>
      <c r="DQ764" s="26"/>
      <c r="DR764" s="26"/>
      <c r="DS764" s="1"/>
    </row>
    <row r="765" spans="45:123" x14ac:dyDescent="0.3">
      <c r="AS765" s="18">
        <v>43</v>
      </c>
      <c r="AT765" s="26" t="s">
        <v>123</v>
      </c>
      <c r="AU765" s="26" t="str">
        <f t="shared" si="784"/>
        <v>PASS</v>
      </c>
      <c r="AV765" s="26">
        <v>1</v>
      </c>
      <c r="AW765" s="26">
        <v>3</v>
      </c>
      <c r="AX765" s="26">
        <v>1</v>
      </c>
      <c r="AY765" s="26">
        <v>3</v>
      </c>
      <c r="AZ765" s="26">
        <v>1</v>
      </c>
      <c r="BA765" s="26">
        <v>3</v>
      </c>
      <c r="BB765" s="26">
        <v>1</v>
      </c>
      <c r="BC765" s="26">
        <v>3</v>
      </c>
      <c r="BD765" s="26">
        <f t="shared" si="816"/>
        <v>428.5</v>
      </c>
      <c r="BE765" s="26"/>
      <c r="BF765" s="26">
        <f t="shared" si="816"/>
        <v>471.5</v>
      </c>
      <c r="BG765" s="26">
        <f t="shared" si="816"/>
        <v>21.5</v>
      </c>
      <c r="BI765" s="26">
        <f t="shared" si="808"/>
        <v>433.64859999999999</v>
      </c>
      <c r="BJ765" s="26">
        <f t="shared" si="809"/>
        <v>905.27359999999999</v>
      </c>
      <c r="BK765" s="26">
        <f t="shared" si="810"/>
        <v>1333.8986</v>
      </c>
      <c r="BL765" s="26">
        <f t="shared" si="789"/>
        <v>1805.3986</v>
      </c>
      <c r="BM765" s="26"/>
      <c r="BN765" s="26"/>
      <c r="BO765" s="26"/>
      <c r="BP765" s="26"/>
      <c r="BQ765" s="26"/>
      <c r="BR765" s="1" t="str">
        <f t="shared" si="795"/>
        <v>good</v>
      </c>
      <c r="BS765" s="26" t="str">
        <f t="shared" si="796"/>
        <v>good</v>
      </c>
      <c r="BT765" s="26"/>
      <c r="BU765" s="26"/>
      <c r="BV765" s="26">
        <f t="shared" si="811"/>
        <v>0</v>
      </c>
      <c r="BW765" s="26">
        <f t="shared" si="811"/>
        <v>0</v>
      </c>
      <c r="BX765" s="26">
        <f t="shared" si="811"/>
        <v>0</v>
      </c>
      <c r="BY765" s="26">
        <f t="shared" si="811"/>
        <v>0</v>
      </c>
      <c r="BZ765" s="26">
        <f t="shared" si="811"/>
        <v>0</v>
      </c>
      <c r="CA765" s="26">
        <f t="shared" si="811"/>
        <v>0</v>
      </c>
      <c r="CB765" s="26">
        <f t="shared" si="811"/>
        <v>0</v>
      </c>
      <c r="CC765" s="26">
        <f t="shared" si="811"/>
        <v>0</v>
      </c>
      <c r="CD765" s="26">
        <f t="shared" si="811"/>
        <v>0</v>
      </c>
      <c r="CE765" s="26">
        <f t="shared" si="811"/>
        <v>0</v>
      </c>
      <c r="CF765" s="26">
        <f t="shared" si="812"/>
        <v>0</v>
      </c>
      <c r="CG765" s="26">
        <f t="shared" si="812"/>
        <v>0</v>
      </c>
      <c r="CH765" s="26">
        <f t="shared" si="812"/>
        <v>0</v>
      </c>
      <c r="CI765" s="26">
        <f t="shared" si="812"/>
        <v>0</v>
      </c>
      <c r="CJ765" s="26">
        <f t="shared" si="812"/>
        <v>0</v>
      </c>
      <c r="CK765" s="26">
        <f t="shared" si="812"/>
        <v>0</v>
      </c>
      <c r="CL765" s="26">
        <f t="shared" si="812"/>
        <v>0</v>
      </c>
      <c r="CM765" s="26">
        <f t="shared" si="812"/>
        <v>0</v>
      </c>
      <c r="CN765" s="26">
        <f t="shared" si="812"/>
        <v>0</v>
      </c>
      <c r="CO765" s="26">
        <f t="shared" si="812"/>
        <v>0</v>
      </c>
      <c r="CP765" s="26">
        <f t="shared" si="813"/>
        <v>0</v>
      </c>
      <c r="CQ765" s="26">
        <f t="shared" si="813"/>
        <v>0</v>
      </c>
      <c r="CR765" s="26">
        <f t="shared" si="813"/>
        <v>0</v>
      </c>
      <c r="CS765" s="26">
        <f t="shared" si="813"/>
        <v>0</v>
      </c>
      <c r="CT765" s="26">
        <f t="shared" si="813"/>
        <v>0</v>
      </c>
      <c r="CU765" s="26">
        <f t="shared" si="813"/>
        <v>0</v>
      </c>
      <c r="CV765" s="26">
        <f t="shared" si="813"/>
        <v>0</v>
      </c>
      <c r="CW765" s="26">
        <f t="shared" si="813"/>
        <v>0</v>
      </c>
      <c r="CX765" s="26">
        <f t="shared" si="813"/>
        <v>0</v>
      </c>
      <c r="CY765" s="26">
        <f t="shared" si="813"/>
        <v>0</v>
      </c>
      <c r="CZ765" s="26">
        <f t="shared" si="814"/>
        <v>0</v>
      </c>
      <c r="DA765" s="26">
        <f t="shared" si="814"/>
        <v>0</v>
      </c>
      <c r="DB765" s="26">
        <f t="shared" si="814"/>
        <v>0</v>
      </c>
      <c r="DC765" s="26">
        <f t="shared" si="814"/>
        <v>0</v>
      </c>
      <c r="DD765" s="26">
        <f t="shared" si="814"/>
        <v>0</v>
      </c>
      <c r="DE765" s="26">
        <f t="shared" si="814"/>
        <v>0</v>
      </c>
      <c r="DF765" s="26">
        <f t="shared" si="814"/>
        <v>0</v>
      </c>
      <c r="DG765" s="26">
        <f t="shared" si="814"/>
        <v>0</v>
      </c>
      <c r="DH765" s="26">
        <f t="shared" si="814"/>
        <v>0</v>
      </c>
      <c r="DI765" s="26">
        <f t="shared" si="814"/>
        <v>0</v>
      </c>
      <c r="DJ765" s="26">
        <f t="shared" si="815"/>
        <v>0</v>
      </c>
      <c r="DK765" s="26">
        <f t="shared" si="815"/>
        <v>0</v>
      </c>
      <c r="DL765" s="26">
        <f t="shared" si="815"/>
        <v>0</v>
      </c>
      <c r="DM765" s="26">
        <f t="shared" si="815"/>
        <v>0</v>
      </c>
      <c r="DN765" s="26">
        <f t="shared" si="815"/>
        <v>0</v>
      </c>
      <c r="DO765" s="26">
        <f t="shared" si="815"/>
        <v>0</v>
      </c>
      <c r="DP765" s="26"/>
      <c r="DQ765" s="26"/>
      <c r="DR765" s="26"/>
      <c r="DS765" s="1"/>
    </row>
    <row r="766" spans="45:123" x14ac:dyDescent="0.3">
      <c r="AS766" s="18">
        <v>44</v>
      </c>
      <c r="AT766" s="26" t="s">
        <v>123</v>
      </c>
      <c r="AU766" s="26" t="str">
        <f t="shared" si="784"/>
        <v>PASS</v>
      </c>
      <c r="AV766" s="26">
        <v>1</v>
      </c>
      <c r="AW766" s="26">
        <v>3</v>
      </c>
      <c r="AX766" s="26">
        <v>1</v>
      </c>
      <c r="AY766" s="26">
        <v>3</v>
      </c>
      <c r="AZ766" s="26">
        <v>1</v>
      </c>
      <c r="BA766" s="26">
        <v>3</v>
      </c>
      <c r="BB766" s="26">
        <v>1</v>
      </c>
      <c r="BC766" s="26">
        <v>3</v>
      </c>
      <c r="BD766" s="26">
        <f t="shared" si="816"/>
        <v>428</v>
      </c>
      <c r="BE766" s="26"/>
      <c r="BF766" s="26">
        <f t="shared" si="816"/>
        <v>472</v>
      </c>
      <c r="BG766" s="26">
        <f t="shared" si="816"/>
        <v>22</v>
      </c>
      <c r="BI766" s="26">
        <f t="shared" si="808"/>
        <v>433.14859999999999</v>
      </c>
      <c r="BJ766" s="26">
        <f t="shared" si="809"/>
        <v>905.27359999999999</v>
      </c>
      <c r="BK766" s="26">
        <f t="shared" si="810"/>
        <v>1333.3986</v>
      </c>
      <c r="BL766" s="26">
        <f t="shared" si="789"/>
        <v>1805.3986</v>
      </c>
      <c r="BM766" s="26"/>
      <c r="BN766" s="26"/>
      <c r="BO766" s="26"/>
      <c r="BP766" s="26"/>
      <c r="BQ766" s="26"/>
      <c r="BR766" s="1" t="str">
        <f t="shared" si="795"/>
        <v>good</v>
      </c>
      <c r="BS766" s="26" t="str">
        <f t="shared" si="796"/>
        <v>good</v>
      </c>
      <c r="BT766" s="26"/>
      <c r="BU766" s="26"/>
      <c r="BV766" s="26">
        <f t="shared" si="811"/>
        <v>0</v>
      </c>
      <c r="BW766" s="26">
        <f t="shared" si="811"/>
        <v>0</v>
      </c>
      <c r="BX766" s="26">
        <f t="shared" si="811"/>
        <v>0</v>
      </c>
      <c r="BY766" s="26">
        <f t="shared" si="811"/>
        <v>0</v>
      </c>
      <c r="BZ766" s="26">
        <f t="shared" si="811"/>
        <v>0</v>
      </c>
      <c r="CA766" s="26">
        <f t="shared" si="811"/>
        <v>0</v>
      </c>
      <c r="CB766" s="26">
        <f t="shared" si="811"/>
        <v>0</v>
      </c>
      <c r="CC766" s="26">
        <f t="shared" si="811"/>
        <v>0</v>
      </c>
      <c r="CD766" s="26">
        <f t="shared" si="811"/>
        <v>0</v>
      </c>
      <c r="CE766" s="26">
        <f t="shared" si="811"/>
        <v>0</v>
      </c>
      <c r="CF766" s="26">
        <f t="shared" si="812"/>
        <v>0</v>
      </c>
      <c r="CG766" s="26">
        <f t="shared" si="812"/>
        <v>0</v>
      </c>
      <c r="CH766" s="26">
        <f t="shared" si="812"/>
        <v>0</v>
      </c>
      <c r="CI766" s="26">
        <f t="shared" si="812"/>
        <v>0</v>
      </c>
      <c r="CJ766" s="26">
        <f t="shared" si="812"/>
        <v>0</v>
      </c>
      <c r="CK766" s="26">
        <f t="shared" si="812"/>
        <v>0</v>
      </c>
      <c r="CL766" s="26">
        <f t="shared" si="812"/>
        <v>0</v>
      </c>
      <c r="CM766" s="26">
        <f t="shared" si="812"/>
        <v>0</v>
      </c>
      <c r="CN766" s="26">
        <f t="shared" si="812"/>
        <v>0</v>
      </c>
      <c r="CO766" s="26">
        <f t="shared" si="812"/>
        <v>0</v>
      </c>
      <c r="CP766" s="26">
        <f t="shared" si="813"/>
        <v>0</v>
      </c>
      <c r="CQ766" s="26">
        <f t="shared" si="813"/>
        <v>0</v>
      </c>
      <c r="CR766" s="26">
        <f t="shared" si="813"/>
        <v>0</v>
      </c>
      <c r="CS766" s="26">
        <f t="shared" si="813"/>
        <v>0</v>
      </c>
      <c r="CT766" s="26">
        <f t="shared" si="813"/>
        <v>0</v>
      </c>
      <c r="CU766" s="26">
        <f t="shared" si="813"/>
        <v>0</v>
      </c>
      <c r="CV766" s="26">
        <f t="shared" si="813"/>
        <v>0</v>
      </c>
      <c r="CW766" s="26">
        <f t="shared" si="813"/>
        <v>0</v>
      </c>
      <c r="CX766" s="26">
        <f t="shared" si="813"/>
        <v>0</v>
      </c>
      <c r="CY766" s="26">
        <f t="shared" si="813"/>
        <v>0</v>
      </c>
      <c r="CZ766" s="26">
        <f t="shared" si="814"/>
        <v>0</v>
      </c>
      <c r="DA766" s="26">
        <f t="shared" si="814"/>
        <v>0</v>
      </c>
      <c r="DB766" s="26">
        <f t="shared" si="814"/>
        <v>0</v>
      </c>
      <c r="DC766" s="26">
        <f t="shared" si="814"/>
        <v>0</v>
      </c>
      <c r="DD766" s="26">
        <f t="shared" si="814"/>
        <v>0</v>
      </c>
      <c r="DE766" s="26">
        <f t="shared" si="814"/>
        <v>0</v>
      </c>
      <c r="DF766" s="26">
        <f t="shared" si="814"/>
        <v>0</v>
      </c>
      <c r="DG766" s="26">
        <f t="shared" si="814"/>
        <v>0</v>
      </c>
      <c r="DH766" s="26">
        <f t="shared" si="814"/>
        <v>0</v>
      </c>
      <c r="DI766" s="26">
        <f t="shared" si="814"/>
        <v>0</v>
      </c>
      <c r="DJ766" s="26">
        <f t="shared" si="815"/>
        <v>0</v>
      </c>
      <c r="DK766" s="26">
        <f t="shared" si="815"/>
        <v>0</v>
      </c>
      <c r="DL766" s="26">
        <f t="shared" si="815"/>
        <v>0</v>
      </c>
      <c r="DM766" s="26">
        <f t="shared" si="815"/>
        <v>0</v>
      </c>
      <c r="DN766" s="26">
        <f t="shared" si="815"/>
        <v>0</v>
      </c>
      <c r="DO766" s="26">
        <f t="shared" si="815"/>
        <v>0</v>
      </c>
      <c r="DP766" s="26"/>
      <c r="DQ766" s="26"/>
      <c r="DR766" s="26"/>
      <c r="DS766" s="1"/>
    </row>
    <row r="767" spans="45:123" x14ac:dyDescent="0.3">
      <c r="AS767" s="18">
        <v>45</v>
      </c>
      <c r="AT767" s="26" t="s">
        <v>123</v>
      </c>
      <c r="AU767" s="26" t="str">
        <f t="shared" si="784"/>
        <v>PASS</v>
      </c>
      <c r="AV767" s="26">
        <v>1</v>
      </c>
      <c r="AW767" s="26">
        <v>3</v>
      </c>
      <c r="AX767" s="26">
        <v>1</v>
      </c>
      <c r="AY767" s="26">
        <v>3</v>
      </c>
      <c r="AZ767" s="26">
        <v>1</v>
      </c>
      <c r="BA767" s="26">
        <v>3</v>
      </c>
      <c r="BB767" s="26">
        <v>1</v>
      </c>
      <c r="BC767" s="26">
        <v>3</v>
      </c>
      <c r="BD767" s="26">
        <f t="shared" si="816"/>
        <v>427.5</v>
      </c>
      <c r="BE767" s="26"/>
      <c r="BF767" s="26">
        <f t="shared" si="816"/>
        <v>472.5</v>
      </c>
      <c r="BG767" s="26">
        <f t="shared" si="816"/>
        <v>22.5</v>
      </c>
      <c r="BI767" s="26">
        <f t="shared" si="808"/>
        <v>432.64859999999999</v>
      </c>
      <c r="BJ767" s="26">
        <f t="shared" si="809"/>
        <v>905.27359999999999</v>
      </c>
      <c r="BK767" s="26">
        <f t="shared" si="810"/>
        <v>1332.8986</v>
      </c>
      <c r="BL767" s="26">
        <f t="shared" si="789"/>
        <v>1805.3986</v>
      </c>
      <c r="BM767" s="26"/>
      <c r="BN767" s="26"/>
      <c r="BO767" s="26"/>
      <c r="BP767" s="26"/>
      <c r="BQ767" s="26"/>
      <c r="BR767" s="1" t="str">
        <f t="shared" si="795"/>
        <v>good</v>
      </c>
      <c r="BS767" s="26" t="str">
        <f t="shared" si="796"/>
        <v>good</v>
      </c>
      <c r="BT767" s="26"/>
      <c r="BU767" s="26"/>
      <c r="BV767" s="26">
        <f t="shared" si="811"/>
        <v>0</v>
      </c>
      <c r="BW767" s="26">
        <f t="shared" si="811"/>
        <v>0</v>
      </c>
      <c r="BX767" s="26">
        <f t="shared" si="811"/>
        <v>0</v>
      </c>
      <c r="BY767" s="26">
        <f t="shared" si="811"/>
        <v>0</v>
      </c>
      <c r="BZ767" s="26">
        <f t="shared" si="811"/>
        <v>0</v>
      </c>
      <c r="CA767" s="26">
        <f t="shared" si="811"/>
        <v>0</v>
      </c>
      <c r="CB767" s="26">
        <f t="shared" si="811"/>
        <v>0</v>
      </c>
      <c r="CC767" s="26">
        <f t="shared" si="811"/>
        <v>0</v>
      </c>
      <c r="CD767" s="26">
        <f t="shared" si="811"/>
        <v>0</v>
      </c>
      <c r="CE767" s="26">
        <f t="shared" si="811"/>
        <v>0</v>
      </c>
      <c r="CF767" s="26">
        <f t="shared" si="812"/>
        <v>0</v>
      </c>
      <c r="CG767" s="26">
        <f t="shared" si="812"/>
        <v>0</v>
      </c>
      <c r="CH767" s="26">
        <f t="shared" si="812"/>
        <v>0</v>
      </c>
      <c r="CI767" s="26">
        <f t="shared" si="812"/>
        <v>0</v>
      </c>
      <c r="CJ767" s="26">
        <f t="shared" si="812"/>
        <v>0</v>
      </c>
      <c r="CK767" s="26">
        <f t="shared" si="812"/>
        <v>0</v>
      </c>
      <c r="CL767" s="26">
        <f t="shared" si="812"/>
        <v>0</v>
      </c>
      <c r="CM767" s="26">
        <f t="shared" si="812"/>
        <v>0</v>
      </c>
      <c r="CN767" s="26">
        <f t="shared" si="812"/>
        <v>0</v>
      </c>
      <c r="CO767" s="26">
        <f t="shared" si="812"/>
        <v>0</v>
      </c>
      <c r="CP767" s="26">
        <f t="shared" si="813"/>
        <v>0</v>
      </c>
      <c r="CQ767" s="26">
        <f t="shared" si="813"/>
        <v>0</v>
      </c>
      <c r="CR767" s="26">
        <f t="shared" si="813"/>
        <v>0</v>
      </c>
      <c r="CS767" s="26">
        <f t="shared" si="813"/>
        <v>0</v>
      </c>
      <c r="CT767" s="26">
        <f t="shared" si="813"/>
        <v>0</v>
      </c>
      <c r="CU767" s="26">
        <f t="shared" si="813"/>
        <v>0</v>
      </c>
      <c r="CV767" s="26">
        <f t="shared" si="813"/>
        <v>0</v>
      </c>
      <c r="CW767" s="26">
        <f t="shared" si="813"/>
        <v>0</v>
      </c>
      <c r="CX767" s="26">
        <f t="shared" si="813"/>
        <v>0</v>
      </c>
      <c r="CY767" s="26">
        <f t="shared" si="813"/>
        <v>0</v>
      </c>
      <c r="CZ767" s="26">
        <f t="shared" si="814"/>
        <v>0</v>
      </c>
      <c r="DA767" s="26">
        <f t="shared" si="814"/>
        <v>0</v>
      </c>
      <c r="DB767" s="26">
        <f t="shared" si="814"/>
        <v>0</v>
      </c>
      <c r="DC767" s="26">
        <f t="shared" si="814"/>
        <v>0</v>
      </c>
      <c r="DD767" s="26">
        <f t="shared" si="814"/>
        <v>0</v>
      </c>
      <c r="DE767" s="26">
        <f t="shared" si="814"/>
        <v>0</v>
      </c>
      <c r="DF767" s="26">
        <f t="shared" si="814"/>
        <v>0</v>
      </c>
      <c r="DG767" s="26">
        <f t="shared" si="814"/>
        <v>0</v>
      </c>
      <c r="DH767" s="26">
        <f t="shared" si="814"/>
        <v>0</v>
      </c>
      <c r="DI767" s="26">
        <f t="shared" si="814"/>
        <v>0</v>
      </c>
      <c r="DJ767" s="26">
        <f t="shared" si="815"/>
        <v>0</v>
      </c>
      <c r="DK767" s="26">
        <f t="shared" si="815"/>
        <v>0</v>
      </c>
      <c r="DL767" s="26">
        <f t="shared" si="815"/>
        <v>0</v>
      </c>
      <c r="DM767" s="26">
        <f t="shared" si="815"/>
        <v>0</v>
      </c>
      <c r="DN767" s="26">
        <f t="shared" si="815"/>
        <v>0</v>
      </c>
      <c r="DO767" s="26">
        <f t="shared" si="815"/>
        <v>0</v>
      </c>
      <c r="DP767" s="26"/>
      <c r="DQ767" s="26"/>
      <c r="DR767" s="26"/>
      <c r="DS767" s="1"/>
    </row>
    <row r="768" spans="45:123" x14ac:dyDescent="0.3">
      <c r="AS768" s="18">
        <v>46</v>
      </c>
      <c r="AT768" s="26" t="s">
        <v>123</v>
      </c>
      <c r="AU768" s="26" t="str">
        <f t="shared" si="784"/>
        <v>PASS</v>
      </c>
      <c r="AV768" s="26">
        <v>1</v>
      </c>
      <c r="AW768" s="26">
        <v>3</v>
      </c>
      <c r="AX768" s="26">
        <v>1</v>
      </c>
      <c r="AY768" s="26">
        <v>3</v>
      </c>
      <c r="AZ768" s="26">
        <v>1</v>
      </c>
      <c r="BA768" s="26">
        <v>3</v>
      </c>
      <c r="BB768" s="26">
        <v>1</v>
      </c>
      <c r="BC768" s="26">
        <v>3</v>
      </c>
      <c r="BD768" s="26">
        <f t="shared" si="816"/>
        <v>427</v>
      </c>
      <c r="BE768" s="26"/>
      <c r="BF768" s="26">
        <f t="shared" si="816"/>
        <v>473</v>
      </c>
      <c r="BG768" s="26">
        <f t="shared" si="816"/>
        <v>23</v>
      </c>
      <c r="BI768" s="26">
        <f t="shared" si="808"/>
        <v>432.14859999999999</v>
      </c>
      <c r="BJ768" s="26">
        <f t="shared" si="809"/>
        <v>905.27359999999999</v>
      </c>
      <c r="BK768" s="26">
        <f t="shared" si="810"/>
        <v>1332.3986</v>
      </c>
      <c r="BL768" s="26">
        <f t="shared" si="789"/>
        <v>1805.3986</v>
      </c>
      <c r="BM768" s="26"/>
      <c r="BN768" s="26"/>
      <c r="BO768" s="26"/>
      <c r="BP768" s="26"/>
      <c r="BQ768" s="26"/>
      <c r="BR768" s="1" t="str">
        <f t="shared" si="795"/>
        <v>good</v>
      </c>
      <c r="BS768" s="26" t="str">
        <f t="shared" si="796"/>
        <v>good</v>
      </c>
      <c r="BT768" s="26"/>
      <c r="BU768" s="26"/>
      <c r="BV768" s="26">
        <f t="shared" si="811"/>
        <v>0</v>
      </c>
      <c r="BW768" s="26">
        <f t="shared" si="811"/>
        <v>0</v>
      </c>
      <c r="BX768" s="26">
        <f t="shared" si="811"/>
        <v>0</v>
      </c>
      <c r="BY768" s="26">
        <f t="shared" si="811"/>
        <v>0</v>
      </c>
      <c r="BZ768" s="26">
        <f t="shared" si="811"/>
        <v>0</v>
      </c>
      <c r="CA768" s="26">
        <f t="shared" si="811"/>
        <v>0</v>
      </c>
      <c r="CB768" s="26">
        <f t="shared" si="811"/>
        <v>0</v>
      </c>
      <c r="CC768" s="26">
        <f t="shared" si="811"/>
        <v>0</v>
      </c>
      <c r="CD768" s="26">
        <f t="shared" si="811"/>
        <v>0</v>
      </c>
      <c r="CE768" s="26">
        <f t="shared" si="811"/>
        <v>0</v>
      </c>
      <c r="CF768" s="26">
        <f t="shared" si="812"/>
        <v>0</v>
      </c>
      <c r="CG768" s="26">
        <f t="shared" si="812"/>
        <v>0</v>
      </c>
      <c r="CH768" s="26">
        <f t="shared" si="812"/>
        <v>0</v>
      </c>
      <c r="CI768" s="26">
        <f t="shared" si="812"/>
        <v>0</v>
      </c>
      <c r="CJ768" s="26">
        <f t="shared" si="812"/>
        <v>0</v>
      </c>
      <c r="CK768" s="26">
        <f t="shared" si="812"/>
        <v>0</v>
      </c>
      <c r="CL768" s="26">
        <f t="shared" si="812"/>
        <v>0</v>
      </c>
      <c r="CM768" s="26">
        <f t="shared" si="812"/>
        <v>0</v>
      </c>
      <c r="CN768" s="26">
        <f t="shared" si="812"/>
        <v>0</v>
      </c>
      <c r="CO768" s="26">
        <f t="shared" si="812"/>
        <v>0</v>
      </c>
      <c r="CP768" s="26">
        <f t="shared" si="813"/>
        <v>0</v>
      </c>
      <c r="CQ768" s="26">
        <f t="shared" si="813"/>
        <v>0</v>
      </c>
      <c r="CR768" s="26">
        <f t="shared" si="813"/>
        <v>0</v>
      </c>
      <c r="CS768" s="26">
        <f t="shared" si="813"/>
        <v>0</v>
      </c>
      <c r="CT768" s="26">
        <f t="shared" si="813"/>
        <v>0</v>
      </c>
      <c r="CU768" s="26">
        <f t="shared" si="813"/>
        <v>0</v>
      </c>
      <c r="CV768" s="26">
        <f t="shared" si="813"/>
        <v>0</v>
      </c>
      <c r="CW768" s="26">
        <f t="shared" si="813"/>
        <v>0</v>
      </c>
      <c r="CX768" s="26">
        <f t="shared" si="813"/>
        <v>0</v>
      </c>
      <c r="CY768" s="26">
        <f t="shared" si="813"/>
        <v>0</v>
      </c>
      <c r="CZ768" s="26">
        <f t="shared" si="814"/>
        <v>0</v>
      </c>
      <c r="DA768" s="26">
        <f t="shared" si="814"/>
        <v>0</v>
      </c>
      <c r="DB768" s="26">
        <f t="shared" si="814"/>
        <v>0</v>
      </c>
      <c r="DC768" s="26">
        <f t="shared" si="814"/>
        <v>0</v>
      </c>
      <c r="DD768" s="26">
        <f t="shared" si="814"/>
        <v>0</v>
      </c>
      <c r="DE768" s="26">
        <f t="shared" si="814"/>
        <v>0</v>
      </c>
      <c r="DF768" s="26">
        <f t="shared" si="814"/>
        <v>0</v>
      </c>
      <c r="DG768" s="26">
        <f t="shared" si="814"/>
        <v>0</v>
      </c>
      <c r="DH768" s="26">
        <f t="shared" si="814"/>
        <v>0</v>
      </c>
      <c r="DI768" s="26">
        <f t="shared" si="814"/>
        <v>0</v>
      </c>
      <c r="DJ768" s="26">
        <f t="shared" si="815"/>
        <v>0</v>
      </c>
      <c r="DK768" s="26">
        <f t="shared" si="815"/>
        <v>0</v>
      </c>
      <c r="DL768" s="26">
        <f t="shared" si="815"/>
        <v>0</v>
      </c>
      <c r="DM768" s="26">
        <f t="shared" si="815"/>
        <v>0</v>
      </c>
      <c r="DN768" s="26">
        <f t="shared" si="815"/>
        <v>0</v>
      </c>
      <c r="DO768" s="26">
        <f t="shared" si="815"/>
        <v>0</v>
      </c>
      <c r="DP768" s="26"/>
      <c r="DQ768" s="26"/>
      <c r="DR768" s="26"/>
      <c r="DS768" s="1"/>
    </row>
    <row r="769" spans="45:123" x14ac:dyDescent="0.3">
      <c r="AS769" s="18">
        <v>47</v>
      </c>
      <c r="AT769" s="26" t="s">
        <v>123</v>
      </c>
      <c r="AU769" s="26" t="str">
        <f t="shared" si="784"/>
        <v>PASS</v>
      </c>
      <c r="AV769" s="26">
        <v>1</v>
      </c>
      <c r="AW769" s="26">
        <v>3</v>
      </c>
      <c r="AX769" s="26">
        <v>1</v>
      </c>
      <c r="AY769" s="26">
        <v>3</v>
      </c>
      <c r="AZ769" s="26">
        <v>1</v>
      </c>
      <c r="BA769" s="26">
        <v>3</v>
      </c>
      <c r="BB769" s="26">
        <v>1</v>
      </c>
      <c r="BC769" s="26">
        <v>3</v>
      </c>
      <c r="BD769" s="26">
        <f t="shared" si="816"/>
        <v>426.5</v>
      </c>
      <c r="BE769" s="26"/>
      <c r="BF769" s="26">
        <f t="shared" si="816"/>
        <v>473.5</v>
      </c>
      <c r="BG769" s="26">
        <f t="shared" si="816"/>
        <v>23.5</v>
      </c>
      <c r="BI769" s="26">
        <f t="shared" si="808"/>
        <v>431.64859999999999</v>
      </c>
      <c r="BJ769" s="26">
        <f t="shared" si="809"/>
        <v>905.27359999999999</v>
      </c>
      <c r="BK769" s="26">
        <f t="shared" si="810"/>
        <v>1331.8986</v>
      </c>
      <c r="BL769" s="26">
        <f t="shared" si="789"/>
        <v>1805.3986</v>
      </c>
      <c r="BM769" s="26"/>
      <c r="BN769" s="26"/>
      <c r="BO769" s="26"/>
      <c r="BP769" s="26"/>
      <c r="BQ769" s="26"/>
      <c r="BR769" s="1" t="str">
        <f t="shared" si="795"/>
        <v>good</v>
      </c>
      <c r="BS769" s="26" t="str">
        <f t="shared" si="796"/>
        <v>good</v>
      </c>
      <c r="BT769" s="26"/>
      <c r="BU769" s="26"/>
      <c r="BV769" s="26">
        <f t="shared" si="811"/>
        <v>0</v>
      </c>
      <c r="BW769" s="26">
        <f t="shared" si="811"/>
        <v>0</v>
      </c>
      <c r="BX769" s="26">
        <f t="shared" si="811"/>
        <v>0</v>
      </c>
      <c r="BY769" s="26">
        <f t="shared" si="811"/>
        <v>0</v>
      </c>
      <c r="BZ769" s="26">
        <f t="shared" si="811"/>
        <v>0</v>
      </c>
      <c r="CA769" s="26">
        <f t="shared" si="811"/>
        <v>0</v>
      </c>
      <c r="CB769" s="26">
        <f t="shared" si="811"/>
        <v>0</v>
      </c>
      <c r="CC769" s="26">
        <f t="shared" si="811"/>
        <v>0</v>
      </c>
      <c r="CD769" s="26">
        <f t="shared" si="811"/>
        <v>0</v>
      </c>
      <c r="CE769" s="26">
        <f t="shared" si="811"/>
        <v>0</v>
      </c>
      <c r="CF769" s="26">
        <f t="shared" si="812"/>
        <v>0</v>
      </c>
      <c r="CG769" s="26">
        <f t="shared" si="812"/>
        <v>0</v>
      </c>
      <c r="CH769" s="26">
        <f t="shared" si="812"/>
        <v>0</v>
      </c>
      <c r="CI769" s="26">
        <f t="shared" si="812"/>
        <v>0</v>
      </c>
      <c r="CJ769" s="26">
        <f t="shared" si="812"/>
        <v>0</v>
      </c>
      <c r="CK769" s="26">
        <f t="shared" si="812"/>
        <v>0</v>
      </c>
      <c r="CL769" s="26">
        <f t="shared" si="812"/>
        <v>0</v>
      </c>
      <c r="CM769" s="26">
        <f t="shared" si="812"/>
        <v>0</v>
      </c>
      <c r="CN769" s="26">
        <f t="shared" si="812"/>
        <v>0</v>
      </c>
      <c r="CO769" s="26">
        <f t="shared" si="812"/>
        <v>0</v>
      </c>
      <c r="CP769" s="26">
        <f t="shared" si="813"/>
        <v>0</v>
      </c>
      <c r="CQ769" s="26">
        <f t="shared" si="813"/>
        <v>0</v>
      </c>
      <c r="CR769" s="26">
        <f t="shared" si="813"/>
        <v>0</v>
      </c>
      <c r="CS769" s="26">
        <f t="shared" si="813"/>
        <v>0</v>
      </c>
      <c r="CT769" s="26">
        <f t="shared" si="813"/>
        <v>0</v>
      </c>
      <c r="CU769" s="26">
        <f t="shared" si="813"/>
        <v>0</v>
      </c>
      <c r="CV769" s="26">
        <f t="shared" si="813"/>
        <v>0</v>
      </c>
      <c r="CW769" s="26">
        <f t="shared" si="813"/>
        <v>0</v>
      </c>
      <c r="CX769" s="26">
        <f t="shared" si="813"/>
        <v>0</v>
      </c>
      <c r="CY769" s="26">
        <f t="shared" si="813"/>
        <v>0</v>
      </c>
      <c r="CZ769" s="26">
        <f t="shared" si="814"/>
        <v>0</v>
      </c>
      <c r="DA769" s="26">
        <f t="shared" si="814"/>
        <v>0</v>
      </c>
      <c r="DB769" s="26">
        <f t="shared" si="814"/>
        <v>0</v>
      </c>
      <c r="DC769" s="26">
        <f t="shared" si="814"/>
        <v>0</v>
      </c>
      <c r="DD769" s="26">
        <f t="shared" si="814"/>
        <v>0</v>
      </c>
      <c r="DE769" s="26">
        <f t="shared" si="814"/>
        <v>0</v>
      </c>
      <c r="DF769" s="26">
        <f t="shared" si="814"/>
        <v>0</v>
      </c>
      <c r="DG769" s="26">
        <f t="shared" si="814"/>
        <v>0</v>
      </c>
      <c r="DH769" s="26">
        <f t="shared" si="814"/>
        <v>0</v>
      </c>
      <c r="DI769" s="26">
        <f t="shared" si="814"/>
        <v>0</v>
      </c>
      <c r="DJ769" s="26">
        <f t="shared" si="815"/>
        <v>0</v>
      </c>
      <c r="DK769" s="26">
        <f t="shared" si="815"/>
        <v>0</v>
      </c>
      <c r="DL769" s="26">
        <f t="shared" si="815"/>
        <v>0</v>
      </c>
      <c r="DM769" s="26">
        <f t="shared" si="815"/>
        <v>0</v>
      </c>
      <c r="DN769" s="26">
        <f t="shared" si="815"/>
        <v>0</v>
      </c>
      <c r="DO769" s="26">
        <f t="shared" si="815"/>
        <v>0</v>
      </c>
      <c r="DP769" s="26"/>
      <c r="DQ769" s="26"/>
      <c r="DR769" s="26"/>
      <c r="DS769" s="1"/>
    </row>
    <row r="770" spans="45:123" x14ac:dyDescent="0.3">
      <c r="AS770" s="18">
        <v>48</v>
      </c>
      <c r="AT770" s="26" t="s">
        <v>123</v>
      </c>
      <c r="AU770" s="26" t="str">
        <f t="shared" si="784"/>
        <v>FAIL</v>
      </c>
      <c r="AV770" s="26">
        <v>1</v>
      </c>
      <c r="AW770" s="26">
        <v>3</v>
      </c>
      <c r="AX770" s="26">
        <v>1</v>
      </c>
      <c r="AY770" s="26">
        <v>3</v>
      </c>
      <c r="AZ770" s="26">
        <v>1</v>
      </c>
      <c r="BA770" s="26">
        <v>3</v>
      </c>
      <c r="BB770" s="26">
        <v>1</v>
      </c>
      <c r="BC770" s="26">
        <v>3</v>
      </c>
      <c r="BD770" s="26">
        <f t="shared" si="816"/>
        <v>426</v>
      </c>
      <c r="BE770" s="26"/>
      <c r="BF770" s="26">
        <f t="shared" si="816"/>
        <v>474</v>
      </c>
      <c r="BG770" s="26">
        <f t="shared" si="816"/>
        <v>24</v>
      </c>
      <c r="BI770" s="26">
        <f t="shared" si="808"/>
        <v>431.14859999999999</v>
      </c>
      <c r="BJ770" s="26">
        <f t="shared" si="809"/>
        <v>905.27359999999999</v>
      </c>
      <c r="BK770" s="26">
        <f t="shared" si="810"/>
        <v>1331.3986</v>
      </c>
      <c r="BL770" s="26">
        <f t="shared" si="789"/>
        <v>1805.3986</v>
      </c>
      <c r="BM770" s="26"/>
      <c r="BN770" s="26"/>
      <c r="BO770" s="26"/>
      <c r="BP770" s="26"/>
      <c r="BQ770" s="26"/>
      <c r="BR770" s="1" t="str">
        <f t="shared" si="795"/>
        <v>good</v>
      </c>
      <c r="BS770" s="26" t="str">
        <f t="shared" si="796"/>
        <v>Int</v>
      </c>
      <c r="BT770" s="26"/>
      <c r="BU770" s="26"/>
      <c r="BV770" s="26">
        <f t="shared" ref="BV770:CE779" si="817">IF(BV$3=0,0,IF(AND(ABS($BI770-BV$3)&gt;TubeVertTotTol,ABS($BJ770-BV$3)&gt;TubeVertTotTol,ABS($BK770-BV$3)&gt;TubeVertTotTol),0,1))</f>
        <v>0</v>
      </c>
      <c r="BW770" s="26">
        <f t="shared" si="817"/>
        <v>0</v>
      </c>
      <c r="BX770" s="26">
        <f t="shared" si="817"/>
        <v>0</v>
      </c>
      <c r="BY770" s="26">
        <f t="shared" si="817"/>
        <v>0</v>
      </c>
      <c r="BZ770" s="26">
        <f t="shared" si="817"/>
        <v>0</v>
      </c>
      <c r="CA770" s="26">
        <f t="shared" si="817"/>
        <v>0</v>
      </c>
      <c r="CB770" s="26">
        <f t="shared" si="817"/>
        <v>0</v>
      </c>
      <c r="CC770" s="26">
        <f t="shared" si="817"/>
        <v>0</v>
      </c>
      <c r="CD770" s="26">
        <f t="shared" si="817"/>
        <v>0</v>
      </c>
      <c r="CE770" s="26">
        <f t="shared" si="817"/>
        <v>0</v>
      </c>
      <c r="CF770" s="26">
        <f t="shared" ref="CF770:CO779" si="818">IF(CF$3=0,0,IF(AND(ABS($BI770-CF$3)&gt;TubeVertTotTol,ABS($BJ770-CF$3)&gt;TubeVertTotTol,ABS($BK770-CF$3)&gt;TubeVertTotTol),0,1))</f>
        <v>0</v>
      </c>
      <c r="CG770" s="26">
        <f t="shared" si="818"/>
        <v>0</v>
      </c>
      <c r="CH770" s="26">
        <f t="shared" si="818"/>
        <v>0</v>
      </c>
      <c r="CI770" s="26">
        <f t="shared" si="818"/>
        <v>0</v>
      </c>
      <c r="CJ770" s="26">
        <f t="shared" si="818"/>
        <v>0</v>
      </c>
      <c r="CK770" s="26">
        <f t="shared" si="818"/>
        <v>0</v>
      </c>
      <c r="CL770" s="26">
        <f t="shared" si="818"/>
        <v>0</v>
      </c>
      <c r="CM770" s="26">
        <f t="shared" si="818"/>
        <v>0</v>
      </c>
      <c r="CN770" s="26">
        <f t="shared" si="818"/>
        <v>0</v>
      </c>
      <c r="CO770" s="26">
        <f t="shared" si="818"/>
        <v>0</v>
      </c>
      <c r="CP770" s="26">
        <f t="shared" ref="CP770:CY779" si="819">IF(CP$3=0,0,IF(AND(ABS($BI770-CP$3)&gt;TubeVertTotTol,ABS($BJ770-CP$3)&gt;TubeVertTotTol,ABS($BK770-CP$3)&gt;TubeVertTotTol),0,1))</f>
        <v>0</v>
      </c>
      <c r="CQ770" s="26">
        <f t="shared" si="819"/>
        <v>0</v>
      </c>
      <c r="CR770" s="26">
        <f t="shared" si="819"/>
        <v>0</v>
      </c>
      <c r="CS770" s="26">
        <f t="shared" si="819"/>
        <v>0</v>
      </c>
      <c r="CT770" s="26">
        <f t="shared" si="819"/>
        <v>0</v>
      </c>
      <c r="CU770" s="26">
        <f t="shared" si="819"/>
        <v>0</v>
      </c>
      <c r="CV770" s="26">
        <f t="shared" si="819"/>
        <v>0</v>
      </c>
      <c r="CW770" s="26">
        <f t="shared" si="819"/>
        <v>0</v>
      </c>
      <c r="CX770" s="26">
        <f t="shared" si="819"/>
        <v>0</v>
      </c>
      <c r="CY770" s="26">
        <f t="shared" si="819"/>
        <v>0</v>
      </c>
      <c r="CZ770" s="26">
        <f t="shared" ref="CZ770:DI779" si="820">IF(CZ$3=0,0,IF(AND(ABS($BI770-CZ$3)&gt;TubeVertTotTol,ABS($BJ770-CZ$3)&gt;TubeVertTotTol,ABS($BK770-CZ$3)&gt;TubeVertTotTol),0,1))</f>
        <v>0</v>
      </c>
      <c r="DA770" s="26">
        <f t="shared" si="820"/>
        <v>0</v>
      </c>
      <c r="DB770" s="26">
        <f t="shared" si="820"/>
        <v>0</v>
      </c>
      <c r="DC770" s="26">
        <f t="shared" si="820"/>
        <v>1</v>
      </c>
      <c r="DD770" s="26">
        <f t="shared" si="820"/>
        <v>0</v>
      </c>
      <c r="DE770" s="26">
        <f t="shared" si="820"/>
        <v>0</v>
      </c>
      <c r="DF770" s="26">
        <f t="shared" si="820"/>
        <v>0</v>
      </c>
      <c r="DG770" s="26">
        <f t="shared" si="820"/>
        <v>0</v>
      </c>
      <c r="DH770" s="26">
        <f t="shared" si="820"/>
        <v>0</v>
      </c>
      <c r="DI770" s="26">
        <f t="shared" si="820"/>
        <v>0</v>
      </c>
      <c r="DJ770" s="26">
        <f t="shared" ref="DJ770:DO779" si="821">IF(DJ$3=0,0,IF(AND(ABS($BI770-DJ$3)&gt;TubeVertTotTol,ABS($BJ770-DJ$3)&gt;TubeVertTotTol,ABS($BK770-DJ$3)&gt;TubeVertTotTol),0,1))</f>
        <v>0</v>
      </c>
      <c r="DK770" s="26">
        <f t="shared" si="821"/>
        <v>0</v>
      </c>
      <c r="DL770" s="26">
        <f t="shared" si="821"/>
        <v>0</v>
      </c>
      <c r="DM770" s="26">
        <f t="shared" si="821"/>
        <v>0</v>
      </c>
      <c r="DN770" s="26">
        <f t="shared" si="821"/>
        <v>0</v>
      </c>
      <c r="DO770" s="26">
        <f t="shared" si="821"/>
        <v>0</v>
      </c>
      <c r="DP770" s="26"/>
      <c r="DQ770" s="26"/>
      <c r="DR770" s="26"/>
      <c r="DS770" s="1"/>
    </row>
    <row r="771" spans="45:123" x14ac:dyDescent="0.3">
      <c r="AS771" s="18">
        <v>49</v>
      </c>
      <c r="AT771" s="26" t="s">
        <v>123</v>
      </c>
      <c r="AU771" s="26" t="str">
        <f t="shared" si="784"/>
        <v>FAIL</v>
      </c>
      <c r="AV771" s="26">
        <v>1</v>
      </c>
      <c r="AW771" s="26">
        <v>3</v>
      </c>
      <c r="AX771" s="26">
        <v>1</v>
      </c>
      <c r="AY771" s="26">
        <v>3</v>
      </c>
      <c r="AZ771" s="26">
        <v>1</v>
      </c>
      <c r="BA771" s="26">
        <v>3</v>
      </c>
      <c r="BB771" s="26">
        <v>1</v>
      </c>
      <c r="BC771" s="26">
        <v>3</v>
      </c>
      <c r="BD771" s="26">
        <f t="shared" si="816"/>
        <v>425.5</v>
      </c>
      <c r="BE771" s="26"/>
      <c r="BF771" s="26">
        <f t="shared" si="816"/>
        <v>474.5</v>
      </c>
      <c r="BG771" s="26">
        <f t="shared" si="816"/>
        <v>24.5</v>
      </c>
      <c r="BI771" s="26">
        <f t="shared" si="808"/>
        <v>430.64859999999999</v>
      </c>
      <c r="BJ771" s="26">
        <f t="shared" si="809"/>
        <v>905.27359999999999</v>
      </c>
      <c r="BK771" s="26">
        <f t="shared" si="810"/>
        <v>1330.8986</v>
      </c>
      <c r="BL771" s="26">
        <f t="shared" si="789"/>
        <v>1805.3986</v>
      </c>
      <c r="BM771" s="26"/>
      <c r="BN771" s="26"/>
      <c r="BO771" s="26"/>
      <c r="BP771" s="26"/>
      <c r="BQ771" s="26"/>
      <c r="BR771" s="1" t="str">
        <f t="shared" si="795"/>
        <v>good</v>
      </c>
      <c r="BS771" s="26" t="str">
        <f t="shared" si="796"/>
        <v>Int</v>
      </c>
      <c r="BT771" s="26"/>
      <c r="BU771" s="26"/>
      <c r="BV771" s="26">
        <f t="shared" si="817"/>
        <v>0</v>
      </c>
      <c r="BW771" s="26">
        <f t="shared" si="817"/>
        <v>0</v>
      </c>
      <c r="BX771" s="26">
        <f t="shared" si="817"/>
        <v>0</v>
      </c>
      <c r="BY771" s="26">
        <f t="shared" si="817"/>
        <v>0</v>
      </c>
      <c r="BZ771" s="26">
        <f t="shared" si="817"/>
        <v>0</v>
      </c>
      <c r="CA771" s="26">
        <f t="shared" si="817"/>
        <v>0</v>
      </c>
      <c r="CB771" s="26">
        <f t="shared" si="817"/>
        <v>0</v>
      </c>
      <c r="CC771" s="26">
        <f t="shared" si="817"/>
        <v>0</v>
      </c>
      <c r="CD771" s="26">
        <f t="shared" si="817"/>
        <v>0</v>
      </c>
      <c r="CE771" s="26">
        <f t="shared" si="817"/>
        <v>0</v>
      </c>
      <c r="CF771" s="26">
        <f t="shared" si="818"/>
        <v>0</v>
      </c>
      <c r="CG771" s="26">
        <f t="shared" si="818"/>
        <v>0</v>
      </c>
      <c r="CH771" s="26">
        <f t="shared" si="818"/>
        <v>0</v>
      </c>
      <c r="CI771" s="26">
        <f t="shared" si="818"/>
        <v>0</v>
      </c>
      <c r="CJ771" s="26">
        <f t="shared" si="818"/>
        <v>0</v>
      </c>
      <c r="CK771" s="26">
        <f t="shared" si="818"/>
        <v>0</v>
      </c>
      <c r="CL771" s="26">
        <f t="shared" si="818"/>
        <v>0</v>
      </c>
      <c r="CM771" s="26">
        <f t="shared" si="818"/>
        <v>0</v>
      </c>
      <c r="CN771" s="26">
        <f t="shared" si="818"/>
        <v>0</v>
      </c>
      <c r="CO771" s="26">
        <f t="shared" si="818"/>
        <v>0</v>
      </c>
      <c r="CP771" s="26">
        <f t="shared" si="819"/>
        <v>0</v>
      </c>
      <c r="CQ771" s="26">
        <f t="shared" si="819"/>
        <v>0</v>
      </c>
      <c r="CR771" s="26">
        <f t="shared" si="819"/>
        <v>0</v>
      </c>
      <c r="CS771" s="26">
        <f t="shared" si="819"/>
        <v>0</v>
      </c>
      <c r="CT771" s="26">
        <f t="shared" si="819"/>
        <v>0</v>
      </c>
      <c r="CU771" s="26">
        <f t="shared" si="819"/>
        <v>0</v>
      </c>
      <c r="CV771" s="26">
        <f t="shared" si="819"/>
        <v>0</v>
      </c>
      <c r="CW771" s="26">
        <f t="shared" si="819"/>
        <v>0</v>
      </c>
      <c r="CX771" s="26">
        <f t="shared" si="819"/>
        <v>0</v>
      </c>
      <c r="CY771" s="26">
        <f t="shared" si="819"/>
        <v>0</v>
      </c>
      <c r="CZ771" s="26">
        <f t="shared" si="820"/>
        <v>0</v>
      </c>
      <c r="DA771" s="26">
        <f t="shared" si="820"/>
        <v>0</v>
      </c>
      <c r="DB771" s="26">
        <f t="shared" si="820"/>
        <v>0</v>
      </c>
      <c r="DC771" s="26">
        <f t="shared" si="820"/>
        <v>1</v>
      </c>
      <c r="DD771" s="26">
        <f t="shared" si="820"/>
        <v>0</v>
      </c>
      <c r="DE771" s="26">
        <f t="shared" si="820"/>
        <v>0</v>
      </c>
      <c r="DF771" s="26">
        <f t="shared" si="820"/>
        <v>0</v>
      </c>
      <c r="DG771" s="26">
        <f t="shared" si="820"/>
        <v>0</v>
      </c>
      <c r="DH771" s="26">
        <f t="shared" si="820"/>
        <v>0</v>
      </c>
      <c r="DI771" s="26">
        <f t="shared" si="820"/>
        <v>0</v>
      </c>
      <c r="DJ771" s="26">
        <f t="shared" si="821"/>
        <v>0</v>
      </c>
      <c r="DK771" s="26">
        <f t="shared" si="821"/>
        <v>0</v>
      </c>
      <c r="DL771" s="26">
        <f t="shared" si="821"/>
        <v>0</v>
      </c>
      <c r="DM771" s="26">
        <f t="shared" si="821"/>
        <v>0</v>
      </c>
      <c r="DN771" s="26">
        <f t="shared" si="821"/>
        <v>0</v>
      </c>
      <c r="DO771" s="26">
        <f t="shared" si="821"/>
        <v>0</v>
      </c>
      <c r="DP771" s="26"/>
      <c r="DQ771" s="26"/>
      <c r="DR771" s="26"/>
      <c r="DS771" s="1"/>
    </row>
    <row r="772" spans="45:123" x14ac:dyDescent="0.3">
      <c r="AS772" s="18">
        <v>50</v>
      </c>
      <c r="AT772" s="26" t="s">
        <v>123</v>
      </c>
      <c r="AU772" s="26" t="str">
        <f t="shared" si="784"/>
        <v>FAIL</v>
      </c>
      <c r="AV772" s="26">
        <v>1</v>
      </c>
      <c r="AW772" s="26">
        <v>3</v>
      </c>
      <c r="AX772" s="26">
        <v>1</v>
      </c>
      <c r="AY772" s="26">
        <v>3</v>
      </c>
      <c r="AZ772" s="26">
        <v>1</v>
      </c>
      <c r="BA772" s="26">
        <v>3</v>
      </c>
      <c r="BB772" s="26">
        <v>1</v>
      </c>
      <c r="BC772" s="26">
        <v>3</v>
      </c>
      <c r="BD772" s="26">
        <f t="shared" si="816"/>
        <v>425</v>
      </c>
      <c r="BE772" s="26"/>
      <c r="BF772" s="26">
        <f t="shared" si="816"/>
        <v>475</v>
      </c>
      <c r="BG772" s="26">
        <f t="shared" si="816"/>
        <v>25</v>
      </c>
      <c r="BI772" s="26">
        <f t="shared" si="808"/>
        <v>430.14859999999999</v>
      </c>
      <c r="BJ772" s="26">
        <f t="shared" si="809"/>
        <v>905.27359999999999</v>
      </c>
      <c r="BK772" s="26">
        <f t="shared" si="810"/>
        <v>1330.3986</v>
      </c>
      <c r="BL772" s="26">
        <f t="shared" si="789"/>
        <v>1805.3986</v>
      </c>
      <c r="BM772" s="26"/>
      <c r="BN772" s="26"/>
      <c r="BO772" s="26"/>
      <c r="BP772" s="26"/>
      <c r="BQ772" s="26"/>
      <c r="BR772" s="1" t="str">
        <f t="shared" si="795"/>
        <v>good</v>
      </c>
      <c r="BS772" s="26" t="str">
        <f t="shared" si="796"/>
        <v>Int</v>
      </c>
      <c r="BT772" s="26"/>
      <c r="BU772" s="26"/>
      <c r="BV772" s="26">
        <f t="shared" si="817"/>
        <v>0</v>
      </c>
      <c r="BW772" s="26">
        <f t="shared" si="817"/>
        <v>0</v>
      </c>
      <c r="BX772" s="26">
        <f t="shared" si="817"/>
        <v>0</v>
      </c>
      <c r="BY772" s="26">
        <f t="shared" si="817"/>
        <v>0</v>
      </c>
      <c r="BZ772" s="26">
        <f t="shared" si="817"/>
        <v>0</v>
      </c>
      <c r="CA772" s="26">
        <f t="shared" si="817"/>
        <v>0</v>
      </c>
      <c r="CB772" s="26">
        <f t="shared" si="817"/>
        <v>0</v>
      </c>
      <c r="CC772" s="26">
        <f t="shared" si="817"/>
        <v>0</v>
      </c>
      <c r="CD772" s="26">
        <f t="shared" si="817"/>
        <v>0</v>
      </c>
      <c r="CE772" s="26">
        <f t="shared" si="817"/>
        <v>0</v>
      </c>
      <c r="CF772" s="26">
        <f t="shared" si="818"/>
        <v>0</v>
      </c>
      <c r="CG772" s="26">
        <f t="shared" si="818"/>
        <v>0</v>
      </c>
      <c r="CH772" s="26">
        <f t="shared" si="818"/>
        <v>0</v>
      </c>
      <c r="CI772" s="26">
        <f t="shared" si="818"/>
        <v>0</v>
      </c>
      <c r="CJ772" s="26">
        <f t="shared" si="818"/>
        <v>0</v>
      </c>
      <c r="CK772" s="26">
        <f t="shared" si="818"/>
        <v>0</v>
      </c>
      <c r="CL772" s="26">
        <f t="shared" si="818"/>
        <v>0</v>
      </c>
      <c r="CM772" s="26">
        <f t="shared" si="818"/>
        <v>0</v>
      </c>
      <c r="CN772" s="26">
        <f t="shared" si="818"/>
        <v>0</v>
      </c>
      <c r="CO772" s="26">
        <f t="shared" si="818"/>
        <v>0</v>
      </c>
      <c r="CP772" s="26">
        <f t="shared" si="819"/>
        <v>0</v>
      </c>
      <c r="CQ772" s="26">
        <f t="shared" si="819"/>
        <v>0</v>
      </c>
      <c r="CR772" s="26">
        <f t="shared" si="819"/>
        <v>0</v>
      </c>
      <c r="CS772" s="26">
        <f t="shared" si="819"/>
        <v>0</v>
      </c>
      <c r="CT772" s="26">
        <f t="shared" si="819"/>
        <v>0</v>
      </c>
      <c r="CU772" s="26">
        <f t="shared" si="819"/>
        <v>0</v>
      </c>
      <c r="CV772" s="26">
        <f t="shared" si="819"/>
        <v>0</v>
      </c>
      <c r="CW772" s="26">
        <f t="shared" si="819"/>
        <v>0</v>
      </c>
      <c r="CX772" s="26">
        <f t="shared" si="819"/>
        <v>0</v>
      </c>
      <c r="CY772" s="26">
        <f t="shared" si="819"/>
        <v>0</v>
      </c>
      <c r="CZ772" s="26">
        <f t="shared" si="820"/>
        <v>0</v>
      </c>
      <c r="DA772" s="26">
        <f t="shared" si="820"/>
        <v>0</v>
      </c>
      <c r="DB772" s="26">
        <f t="shared" si="820"/>
        <v>0</v>
      </c>
      <c r="DC772" s="26">
        <f t="shared" si="820"/>
        <v>1</v>
      </c>
      <c r="DD772" s="26">
        <f t="shared" si="820"/>
        <v>0</v>
      </c>
      <c r="DE772" s="26">
        <f t="shared" si="820"/>
        <v>0</v>
      </c>
      <c r="DF772" s="26">
        <f t="shared" si="820"/>
        <v>0</v>
      </c>
      <c r="DG772" s="26">
        <f t="shared" si="820"/>
        <v>0</v>
      </c>
      <c r="DH772" s="26">
        <f t="shared" si="820"/>
        <v>0</v>
      </c>
      <c r="DI772" s="26">
        <f t="shared" si="820"/>
        <v>0</v>
      </c>
      <c r="DJ772" s="26">
        <f t="shared" si="821"/>
        <v>0</v>
      </c>
      <c r="DK772" s="26">
        <f t="shared" si="821"/>
        <v>0</v>
      </c>
      <c r="DL772" s="26">
        <f t="shared" si="821"/>
        <v>0</v>
      </c>
      <c r="DM772" s="26">
        <f t="shared" si="821"/>
        <v>0</v>
      </c>
      <c r="DN772" s="26">
        <f t="shared" si="821"/>
        <v>0</v>
      </c>
      <c r="DO772" s="26">
        <f t="shared" si="821"/>
        <v>0</v>
      </c>
      <c r="DP772" s="26"/>
      <c r="DQ772" s="26"/>
      <c r="DR772" s="26"/>
      <c r="DS772" s="1"/>
    </row>
    <row r="773" spans="45:123" x14ac:dyDescent="0.3">
      <c r="AS773" s="18">
        <v>51</v>
      </c>
      <c r="AT773" s="26" t="s">
        <v>123</v>
      </c>
      <c r="AU773" s="26" t="str">
        <f t="shared" si="784"/>
        <v>FAIL</v>
      </c>
      <c r="AV773" s="26">
        <v>1</v>
      </c>
      <c r="AW773" s="26">
        <v>3</v>
      </c>
      <c r="AX773" s="26">
        <v>1</v>
      </c>
      <c r="AY773" s="26">
        <v>3</v>
      </c>
      <c r="AZ773" s="26">
        <v>1</v>
      </c>
      <c r="BA773" s="26">
        <v>3</v>
      </c>
      <c r="BB773" s="26">
        <v>1</v>
      </c>
      <c r="BC773" s="26">
        <v>3</v>
      </c>
      <c r="BD773" s="26">
        <f t="shared" si="816"/>
        <v>424.5</v>
      </c>
      <c r="BE773" s="26"/>
      <c r="BF773" s="26">
        <f t="shared" si="816"/>
        <v>475.5</v>
      </c>
      <c r="BG773" s="26">
        <f t="shared" si="816"/>
        <v>25.5</v>
      </c>
      <c r="BI773" s="26">
        <f t="shared" si="808"/>
        <v>429.64859999999999</v>
      </c>
      <c r="BJ773" s="26">
        <f t="shared" si="809"/>
        <v>905.27359999999999</v>
      </c>
      <c r="BK773" s="26">
        <f t="shared" si="810"/>
        <v>1329.8986</v>
      </c>
      <c r="BL773" s="26">
        <f t="shared" si="789"/>
        <v>1805.3986</v>
      </c>
      <c r="BM773" s="26"/>
      <c r="BN773" s="26"/>
      <c r="BO773" s="26"/>
      <c r="BP773" s="26"/>
      <c r="BQ773" s="26"/>
      <c r="BR773" s="1" t="str">
        <f t="shared" si="795"/>
        <v>good</v>
      </c>
      <c r="BS773" s="26" t="str">
        <f t="shared" si="796"/>
        <v>Int</v>
      </c>
      <c r="BT773" s="26"/>
      <c r="BU773" s="26"/>
      <c r="BV773" s="26">
        <f t="shared" si="817"/>
        <v>0</v>
      </c>
      <c r="BW773" s="26">
        <f t="shared" si="817"/>
        <v>0</v>
      </c>
      <c r="BX773" s="26">
        <f t="shared" si="817"/>
        <v>0</v>
      </c>
      <c r="BY773" s="26">
        <f t="shared" si="817"/>
        <v>0</v>
      </c>
      <c r="BZ773" s="26">
        <f t="shared" si="817"/>
        <v>0</v>
      </c>
      <c r="CA773" s="26">
        <f t="shared" si="817"/>
        <v>0</v>
      </c>
      <c r="CB773" s="26">
        <f t="shared" si="817"/>
        <v>0</v>
      </c>
      <c r="CC773" s="26">
        <f t="shared" si="817"/>
        <v>0</v>
      </c>
      <c r="CD773" s="26">
        <f t="shared" si="817"/>
        <v>0</v>
      </c>
      <c r="CE773" s="26">
        <f t="shared" si="817"/>
        <v>0</v>
      </c>
      <c r="CF773" s="26">
        <f t="shared" si="818"/>
        <v>0</v>
      </c>
      <c r="CG773" s="26">
        <f t="shared" si="818"/>
        <v>0</v>
      </c>
      <c r="CH773" s="26">
        <f t="shared" si="818"/>
        <v>0</v>
      </c>
      <c r="CI773" s="26">
        <f t="shared" si="818"/>
        <v>0</v>
      </c>
      <c r="CJ773" s="26">
        <f t="shared" si="818"/>
        <v>0</v>
      </c>
      <c r="CK773" s="26">
        <f t="shared" si="818"/>
        <v>0</v>
      </c>
      <c r="CL773" s="26">
        <f t="shared" si="818"/>
        <v>0</v>
      </c>
      <c r="CM773" s="26">
        <f t="shared" si="818"/>
        <v>0</v>
      </c>
      <c r="CN773" s="26">
        <f t="shared" si="818"/>
        <v>0</v>
      </c>
      <c r="CO773" s="26">
        <f t="shared" si="818"/>
        <v>0</v>
      </c>
      <c r="CP773" s="26">
        <f t="shared" si="819"/>
        <v>0</v>
      </c>
      <c r="CQ773" s="26">
        <f t="shared" si="819"/>
        <v>0</v>
      </c>
      <c r="CR773" s="26">
        <f t="shared" si="819"/>
        <v>0</v>
      </c>
      <c r="CS773" s="26">
        <f t="shared" si="819"/>
        <v>0</v>
      </c>
      <c r="CT773" s="26">
        <f t="shared" si="819"/>
        <v>0</v>
      </c>
      <c r="CU773" s="26">
        <f t="shared" si="819"/>
        <v>0</v>
      </c>
      <c r="CV773" s="26">
        <f t="shared" si="819"/>
        <v>0</v>
      </c>
      <c r="CW773" s="26">
        <f t="shared" si="819"/>
        <v>0</v>
      </c>
      <c r="CX773" s="26">
        <f t="shared" si="819"/>
        <v>0</v>
      </c>
      <c r="CY773" s="26">
        <f t="shared" si="819"/>
        <v>0</v>
      </c>
      <c r="CZ773" s="26">
        <f t="shared" si="820"/>
        <v>0</v>
      </c>
      <c r="DA773" s="26">
        <f t="shared" si="820"/>
        <v>0</v>
      </c>
      <c r="DB773" s="26">
        <f t="shared" si="820"/>
        <v>0</v>
      </c>
      <c r="DC773" s="26">
        <f t="shared" si="820"/>
        <v>1</v>
      </c>
      <c r="DD773" s="26">
        <f t="shared" si="820"/>
        <v>0</v>
      </c>
      <c r="DE773" s="26">
        <f t="shared" si="820"/>
        <v>0</v>
      </c>
      <c r="DF773" s="26">
        <f t="shared" si="820"/>
        <v>0</v>
      </c>
      <c r="DG773" s="26">
        <f t="shared" si="820"/>
        <v>0</v>
      </c>
      <c r="DH773" s="26">
        <f t="shared" si="820"/>
        <v>0</v>
      </c>
      <c r="DI773" s="26">
        <f t="shared" si="820"/>
        <v>0</v>
      </c>
      <c r="DJ773" s="26">
        <f t="shared" si="821"/>
        <v>0</v>
      </c>
      <c r="DK773" s="26">
        <f t="shared" si="821"/>
        <v>0</v>
      </c>
      <c r="DL773" s="26">
        <f t="shared" si="821"/>
        <v>0</v>
      </c>
      <c r="DM773" s="26">
        <f t="shared" si="821"/>
        <v>0</v>
      </c>
      <c r="DN773" s="26">
        <f t="shared" si="821"/>
        <v>0</v>
      </c>
      <c r="DO773" s="26">
        <f t="shared" si="821"/>
        <v>0</v>
      </c>
      <c r="DP773" s="26"/>
      <c r="DQ773" s="26"/>
      <c r="DR773" s="26"/>
      <c r="DS773" s="1"/>
    </row>
    <row r="774" spans="45:123" x14ac:dyDescent="0.3">
      <c r="AS774" s="18">
        <v>52</v>
      </c>
      <c r="AT774" s="26" t="s">
        <v>123</v>
      </c>
      <c r="AU774" s="26" t="str">
        <f t="shared" si="784"/>
        <v>FAIL</v>
      </c>
      <c r="AV774" s="26">
        <v>1</v>
      </c>
      <c r="AW774" s="26">
        <v>3</v>
      </c>
      <c r="AX774" s="26">
        <v>1</v>
      </c>
      <c r="AY774" s="26">
        <v>3</v>
      </c>
      <c r="AZ774" s="26">
        <v>1</v>
      </c>
      <c r="BA774" s="26">
        <v>3</v>
      </c>
      <c r="BB774" s="26">
        <v>1</v>
      </c>
      <c r="BC774" s="26">
        <v>3</v>
      </c>
      <c r="BD774" s="26">
        <f t="shared" si="816"/>
        <v>424</v>
      </c>
      <c r="BE774" s="26"/>
      <c r="BF774" s="26">
        <f t="shared" si="816"/>
        <v>476</v>
      </c>
      <c r="BG774" s="26">
        <f t="shared" si="816"/>
        <v>26</v>
      </c>
      <c r="BI774" s="26">
        <f t="shared" si="808"/>
        <v>429.14859999999999</v>
      </c>
      <c r="BJ774" s="26">
        <f t="shared" si="809"/>
        <v>905.27359999999999</v>
      </c>
      <c r="BK774" s="26">
        <f t="shared" si="810"/>
        <v>1329.3986</v>
      </c>
      <c r="BL774" s="26">
        <f t="shared" si="789"/>
        <v>1805.3986</v>
      </c>
      <c r="BM774" s="26"/>
      <c r="BN774" s="26"/>
      <c r="BO774" s="26"/>
      <c r="BP774" s="26"/>
      <c r="BQ774" s="26"/>
      <c r="BR774" s="1" t="str">
        <f t="shared" si="795"/>
        <v>good</v>
      </c>
      <c r="BS774" s="26" t="str">
        <f t="shared" si="796"/>
        <v>Int</v>
      </c>
      <c r="BT774" s="26"/>
      <c r="BU774" s="26"/>
      <c r="BV774" s="26">
        <f t="shared" si="817"/>
        <v>0</v>
      </c>
      <c r="BW774" s="26">
        <f t="shared" si="817"/>
        <v>0</v>
      </c>
      <c r="BX774" s="26">
        <f t="shared" si="817"/>
        <v>0</v>
      </c>
      <c r="BY774" s="26">
        <f t="shared" si="817"/>
        <v>0</v>
      </c>
      <c r="BZ774" s="26">
        <f t="shared" si="817"/>
        <v>0</v>
      </c>
      <c r="CA774" s="26">
        <f t="shared" si="817"/>
        <v>0</v>
      </c>
      <c r="CB774" s="26">
        <f t="shared" si="817"/>
        <v>0</v>
      </c>
      <c r="CC774" s="26">
        <f t="shared" si="817"/>
        <v>0</v>
      </c>
      <c r="CD774" s="26">
        <f t="shared" si="817"/>
        <v>0</v>
      </c>
      <c r="CE774" s="26">
        <f t="shared" si="817"/>
        <v>0</v>
      </c>
      <c r="CF774" s="26">
        <f t="shared" si="818"/>
        <v>0</v>
      </c>
      <c r="CG774" s="26">
        <f t="shared" si="818"/>
        <v>0</v>
      </c>
      <c r="CH774" s="26">
        <f t="shared" si="818"/>
        <v>0</v>
      </c>
      <c r="CI774" s="26">
        <f t="shared" si="818"/>
        <v>0</v>
      </c>
      <c r="CJ774" s="26">
        <f t="shared" si="818"/>
        <v>0</v>
      </c>
      <c r="CK774" s="26">
        <f t="shared" si="818"/>
        <v>0</v>
      </c>
      <c r="CL774" s="26">
        <f t="shared" si="818"/>
        <v>0</v>
      </c>
      <c r="CM774" s="26">
        <f t="shared" si="818"/>
        <v>0</v>
      </c>
      <c r="CN774" s="26">
        <f t="shared" si="818"/>
        <v>0</v>
      </c>
      <c r="CO774" s="26">
        <f t="shared" si="818"/>
        <v>0</v>
      </c>
      <c r="CP774" s="26">
        <f t="shared" si="819"/>
        <v>0</v>
      </c>
      <c r="CQ774" s="26">
        <f t="shared" si="819"/>
        <v>0</v>
      </c>
      <c r="CR774" s="26">
        <f t="shared" si="819"/>
        <v>0</v>
      </c>
      <c r="CS774" s="26">
        <f t="shared" si="819"/>
        <v>0</v>
      </c>
      <c r="CT774" s="26">
        <f t="shared" si="819"/>
        <v>0</v>
      </c>
      <c r="CU774" s="26">
        <f t="shared" si="819"/>
        <v>0</v>
      </c>
      <c r="CV774" s="26">
        <f t="shared" si="819"/>
        <v>0</v>
      </c>
      <c r="CW774" s="26">
        <f t="shared" si="819"/>
        <v>0</v>
      </c>
      <c r="CX774" s="26">
        <f t="shared" si="819"/>
        <v>0</v>
      </c>
      <c r="CY774" s="26">
        <f t="shared" si="819"/>
        <v>0</v>
      </c>
      <c r="CZ774" s="26">
        <f t="shared" si="820"/>
        <v>0</v>
      </c>
      <c r="DA774" s="26">
        <f t="shared" si="820"/>
        <v>0</v>
      </c>
      <c r="DB774" s="26">
        <f t="shared" si="820"/>
        <v>0</v>
      </c>
      <c r="DC774" s="26">
        <f t="shared" si="820"/>
        <v>1</v>
      </c>
      <c r="DD774" s="26">
        <f t="shared" si="820"/>
        <v>0</v>
      </c>
      <c r="DE774" s="26">
        <f t="shared" si="820"/>
        <v>0</v>
      </c>
      <c r="DF774" s="26">
        <f t="shared" si="820"/>
        <v>0</v>
      </c>
      <c r="DG774" s="26">
        <f t="shared" si="820"/>
        <v>0</v>
      </c>
      <c r="DH774" s="26">
        <f t="shared" si="820"/>
        <v>0</v>
      </c>
      <c r="DI774" s="26">
        <f t="shared" si="820"/>
        <v>0</v>
      </c>
      <c r="DJ774" s="26">
        <f t="shared" si="821"/>
        <v>0</v>
      </c>
      <c r="DK774" s="26">
        <f t="shared" si="821"/>
        <v>0</v>
      </c>
      <c r="DL774" s="26">
        <f t="shared" si="821"/>
        <v>0</v>
      </c>
      <c r="DM774" s="26">
        <f t="shared" si="821"/>
        <v>0</v>
      </c>
      <c r="DN774" s="26">
        <f t="shared" si="821"/>
        <v>0</v>
      </c>
      <c r="DO774" s="26">
        <f t="shared" si="821"/>
        <v>0</v>
      </c>
      <c r="DP774" s="26"/>
      <c r="DQ774" s="26"/>
      <c r="DR774" s="26"/>
      <c r="DS774" s="1"/>
    </row>
    <row r="775" spans="45:123" x14ac:dyDescent="0.3">
      <c r="AS775" s="18">
        <v>53</v>
      </c>
      <c r="AT775" s="26" t="s">
        <v>123</v>
      </c>
      <c r="AU775" s="26" t="str">
        <f t="shared" si="784"/>
        <v>FAIL</v>
      </c>
      <c r="AV775" s="26">
        <v>1</v>
      </c>
      <c r="AW775" s="26">
        <v>3</v>
      </c>
      <c r="AX775" s="26">
        <v>1</v>
      </c>
      <c r="AY775" s="26">
        <v>3</v>
      </c>
      <c r="AZ775" s="26">
        <v>1</v>
      </c>
      <c r="BA775" s="26">
        <v>3</v>
      </c>
      <c r="BB775" s="26">
        <v>1</v>
      </c>
      <c r="BC775" s="26">
        <v>3</v>
      </c>
      <c r="BD775" s="26">
        <f t="shared" si="816"/>
        <v>423.5</v>
      </c>
      <c r="BE775" s="26"/>
      <c r="BF775" s="26">
        <f t="shared" si="816"/>
        <v>476.5</v>
      </c>
      <c r="BG775" s="26">
        <f t="shared" si="816"/>
        <v>26.5</v>
      </c>
      <c r="BI775" s="26">
        <f t="shared" si="808"/>
        <v>428.64859999999999</v>
      </c>
      <c r="BJ775" s="26">
        <f t="shared" si="809"/>
        <v>905.27359999999999</v>
      </c>
      <c r="BK775" s="26">
        <f t="shared" si="810"/>
        <v>1328.8986</v>
      </c>
      <c r="BL775" s="26">
        <f t="shared" si="789"/>
        <v>1805.3986</v>
      </c>
      <c r="BM775" s="26"/>
      <c r="BN775" s="26"/>
      <c r="BO775" s="26"/>
      <c r="BP775" s="26"/>
      <c r="BQ775" s="26"/>
      <c r="BR775" s="1" t="str">
        <f t="shared" si="795"/>
        <v>good</v>
      </c>
      <c r="BS775" s="26" t="str">
        <f t="shared" si="796"/>
        <v>Int</v>
      </c>
      <c r="BT775" s="26"/>
      <c r="BU775" s="26"/>
      <c r="BV775" s="26">
        <f t="shared" si="817"/>
        <v>0</v>
      </c>
      <c r="BW775" s="26">
        <f t="shared" si="817"/>
        <v>0</v>
      </c>
      <c r="BX775" s="26">
        <f t="shared" si="817"/>
        <v>0</v>
      </c>
      <c r="BY775" s="26">
        <f t="shared" si="817"/>
        <v>0</v>
      </c>
      <c r="BZ775" s="26">
        <f t="shared" si="817"/>
        <v>0</v>
      </c>
      <c r="CA775" s="26">
        <f t="shared" si="817"/>
        <v>0</v>
      </c>
      <c r="CB775" s="26">
        <f t="shared" si="817"/>
        <v>0</v>
      </c>
      <c r="CC775" s="26">
        <f t="shared" si="817"/>
        <v>0</v>
      </c>
      <c r="CD775" s="26">
        <f t="shared" si="817"/>
        <v>0</v>
      </c>
      <c r="CE775" s="26">
        <f t="shared" si="817"/>
        <v>0</v>
      </c>
      <c r="CF775" s="26">
        <f t="shared" si="818"/>
        <v>0</v>
      </c>
      <c r="CG775" s="26">
        <f t="shared" si="818"/>
        <v>0</v>
      </c>
      <c r="CH775" s="26">
        <f t="shared" si="818"/>
        <v>0</v>
      </c>
      <c r="CI775" s="26">
        <f t="shared" si="818"/>
        <v>0</v>
      </c>
      <c r="CJ775" s="26">
        <f t="shared" si="818"/>
        <v>0</v>
      </c>
      <c r="CK775" s="26">
        <f t="shared" si="818"/>
        <v>0</v>
      </c>
      <c r="CL775" s="26">
        <f t="shared" si="818"/>
        <v>0</v>
      </c>
      <c r="CM775" s="26">
        <f t="shared" si="818"/>
        <v>0</v>
      </c>
      <c r="CN775" s="26">
        <f t="shared" si="818"/>
        <v>0</v>
      </c>
      <c r="CO775" s="26">
        <f t="shared" si="818"/>
        <v>0</v>
      </c>
      <c r="CP775" s="26">
        <f t="shared" si="819"/>
        <v>0</v>
      </c>
      <c r="CQ775" s="26">
        <f t="shared" si="819"/>
        <v>0</v>
      </c>
      <c r="CR775" s="26">
        <f t="shared" si="819"/>
        <v>0</v>
      </c>
      <c r="CS775" s="26">
        <f t="shared" si="819"/>
        <v>0</v>
      </c>
      <c r="CT775" s="26">
        <f t="shared" si="819"/>
        <v>0</v>
      </c>
      <c r="CU775" s="26">
        <f t="shared" si="819"/>
        <v>0</v>
      </c>
      <c r="CV775" s="26">
        <f t="shared" si="819"/>
        <v>0</v>
      </c>
      <c r="CW775" s="26">
        <f t="shared" si="819"/>
        <v>0</v>
      </c>
      <c r="CX775" s="26">
        <f t="shared" si="819"/>
        <v>0</v>
      </c>
      <c r="CY775" s="26">
        <f t="shared" si="819"/>
        <v>0</v>
      </c>
      <c r="CZ775" s="26">
        <f t="shared" si="820"/>
        <v>0</v>
      </c>
      <c r="DA775" s="26">
        <f t="shared" si="820"/>
        <v>0</v>
      </c>
      <c r="DB775" s="26">
        <f t="shared" si="820"/>
        <v>0</v>
      </c>
      <c r="DC775" s="26">
        <f t="shared" si="820"/>
        <v>1</v>
      </c>
      <c r="DD775" s="26">
        <f t="shared" si="820"/>
        <v>0</v>
      </c>
      <c r="DE775" s="26">
        <f t="shared" si="820"/>
        <v>0</v>
      </c>
      <c r="DF775" s="26">
        <f t="shared" si="820"/>
        <v>0</v>
      </c>
      <c r="DG775" s="26">
        <f t="shared" si="820"/>
        <v>0</v>
      </c>
      <c r="DH775" s="26">
        <f t="shared" si="820"/>
        <v>0</v>
      </c>
      <c r="DI775" s="26">
        <f t="shared" si="820"/>
        <v>0</v>
      </c>
      <c r="DJ775" s="26">
        <f t="shared" si="821"/>
        <v>0</v>
      </c>
      <c r="DK775" s="26">
        <f t="shared" si="821"/>
        <v>0</v>
      </c>
      <c r="DL775" s="26">
        <f t="shared" si="821"/>
        <v>0</v>
      </c>
      <c r="DM775" s="26">
        <f t="shared" si="821"/>
        <v>0</v>
      </c>
      <c r="DN775" s="26">
        <f t="shared" si="821"/>
        <v>0</v>
      </c>
      <c r="DO775" s="26">
        <f t="shared" si="821"/>
        <v>0</v>
      </c>
      <c r="DP775" s="26"/>
      <c r="DQ775" s="26"/>
      <c r="DR775" s="26"/>
      <c r="DS775" s="1"/>
    </row>
    <row r="776" spans="45:123" x14ac:dyDescent="0.3">
      <c r="AS776" s="18">
        <v>54</v>
      </c>
      <c r="AT776" s="26" t="s">
        <v>123</v>
      </c>
      <c r="AU776" s="26" t="str">
        <f t="shared" si="784"/>
        <v>FAIL</v>
      </c>
      <c r="AV776" s="26">
        <v>1</v>
      </c>
      <c r="AW776" s="26">
        <v>3</v>
      </c>
      <c r="AX776" s="26">
        <v>1</v>
      </c>
      <c r="AY776" s="26">
        <v>3</v>
      </c>
      <c r="AZ776" s="26">
        <v>1</v>
      </c>
      <c r="BA776" s="26">
        <v>3</v>
      </c>
      <c r="BB776" s="26">
        <v>1</v>
      </c>
      <c r="BC776" s="26">
        <v>3</v>
      </c>
      <c r="BD776" s="26">
        <f t="shared" si="816"/>
        <v>423</v>
      </c>
      <c r="BE776" s="26"/>
      <c r="BF776" s="26">
        <f t="shared" si="816"/>
        <v>477</v>
      </c>
      <c r="BG776" s="26">
        <f t="shared" si="816"/>
        <v>27</v>
      </c>
      <c r="BI776" s="26">
        <f t="shared" si="808"/>
        <v>428.14859999999999</v>
      </c>
      <c r="BJ776" s="26">
        <f t="shared" si="809"/>
        <v>905.27359999999999</v>
      </c>
      <c r="BK776" s="26">
        <f t="shared" si="810"/>
        <v>1328.3986</v>
      </c>
      <c r="BL776" s="26">
        <f t="shared" si="789"/>
        <v>1805.3986</v>
      </c>
      <c r="BM776" s="26"/>
      <c r="BN776" s="26"/>
      <c r="BO776" s="26"/>
      <c r="BP776" s="26"/>
      <c r="BQ776" s="26"/>
      <c r="BR776" s="1" t="str">
        <f t="shared" si="795"/>
        <v>good</v>
      </c>
      <c r="BS776" s="26" t="str">
        <f t="shared" si="796"/>
        <v>Int</v>
      </c>
      <c r="BT776" s="26"/>
      <c r="BU776" s="26"/>
      <c r="BV776" s="26">
        <f t="shared" si="817"/>
        <v>0</v>
      </c>
      <c r="BW776" s="26">
        <f t="shared" si="817"/>
        <v>0</v>
      </c>
      <c r="BX776" s="26">
        <f t="shared" si="817"/>
        <v>0</v>
      </c>
      <c r="BY776" s="26">
        <f t="shared" si="817"/>
        <v>0</v>
      </c>
      <c r="BZ776" s="26">
        <f t="shared" si="817"/>
        <v>0</v>
      </c>
      <c r="CA776" s="26">
        <f t="shared" si="817"/>
        <v>0</v>
      </c>
      <c r="CB776" s="26">
        <f t="shared" si="817"/>
        <v>0</v>
      </c>
      <c r="CC776" s="26">
        <f t="shared" si="817"/>
        <v>0</v>
      </c>
      <c r="CD776" s="26">
        <f t="shared" si="817"/>
        <v>0</v>
      </c>
      <c r="CE776" s="26">
        <f t="shared" si="817"/>
        <v>0</v>
      </c>
      <c r="CF776" s="26">
        <f t="shared" si="818"/>
        <v>0</v>
      </c>
      <c r="CG776" s="26">
        <f t="shared" si="818"/>
        <v>0</v>
      </c>
      <c r="CH776" s="26">
        <f t="shared" si="818"/>
        <v>0</v>
      </c>
      <c r="CI776" s="26">
        <f t="shared" si="818"/>
        <v>0</v>
      </c>
      <c r="CJ776" s="26">
        <f t="shared" si="818"/>
        <v>0</v>
      </c>
      <c r="CK776" s="26">
        <f t="shared" si="818"/>
        <v>0</v>
      </c>
      <c r="CL776" s="26">
        <f t="shared" si="818"/>
        <v>0</v>
      </c>
      <c r="CM776" s="26">
        <f t="shared" si="818"/>
        <v>0</v>
      </c>
      <c r="CN776" s="26">
        <f t="shared" si="818"/>
        <v>0</v>
      </c>
      <c r="CO776" s="26">
        <f t="shared" si="818"/>
        <v>0</v>
      </c>
      <c r="CP776" s="26">
        <f t="shared" si="819"/>
        <v>0</v>
      </c>
      <c r="CQ776" s="26">
        <f t="shared" si="819"/>
        <v>0</v>
      </c>
      <c r="CR776" s="26">
        <f t="shared" si="819"/>
        <v>0</v>
      </c>
      <c r="CS776" s="26">
        <f t="shared" si="819"/>
        <v>0</v>
      </c>
      <c r="CT776" s="26">
        <f t="shared" si="819"/>
        <v>0</v>
      </c>
      <c r="CU776" s="26">
        <f t="shared" si="819"/>
        <v>0</v>
      </c>
      <c r="CV776" s="26">
        <f t="shared" si="819"/>
        <v>0</v>
      </c>
      <c r="CW776" s="26">
        <f t="shared" si="819"/>
        <v>0</v>
      </c>
      <c r="CX776" s="26">
        <f t="shared" si="819"/>
        <v>0</v>
      </c>
      <c r="CY776" s="26">
        <f t="shared" si="819"/>
        <v>0</v>
      </c>
      <c r="CZ776" s="26">
        <f t="shared" si="820"/>
        <v>0</v>
      </c>
      <c r="DA776" s="26">
        <f t="shared" si="820"/>
        <v>0</v>
      </c>
      <c r="DB776" s="26">
        <f t="shared" si="820"/>
        <v>0</v>
      </c>
      <c r="DC776" s="26">
        <f t="shared" si="820"/>
        <v>1</v>
      </c>
      <c r="DD776" s="26">
        <f t="shared" si="820"/>
        <v>0</v>
      </c>
      <c r="DE776" s="26">
        <f t="shared" si="820"/>
        <v>0</v>
      </c>
      <c r="DF776" s="26">
        <f t="shared" si="820"/>
        <v>0</v>
      </c>
      <c r="DG776" s="26">
        <f t="shared" si="820"/>
        <v>0</v>
      </c>
      <c r="DH776" s="26">
        <f t="shared" si="820"/>
        <v>0</v>
      </c>
      <c r="DI776" s="26">
        <f t="shared" si="820"/>
        <v>0</v>
      </c>
      <c r="DJ776" s="26">
        <f t="shared" si="821"/>
        <v>0</v>
      </c>
      <c r="DK776" s="26">
        <f t="shared" si="821"/>
        <v>0</v>
      </c>
      <c r="DL776" s="26">
        <f t="shared" si="821"/>
        <v>0</v>
      </c>
      <c r="DM776" s="26">
        <f t="shared" si="821"/>
        <v>0</v>
      </c>
      <c r="DN776" s="26">
        <f t="shared" si="821"/>
        <v>0</v>
      </c>
      <c r="DO776" s="26">
        <f t="shared" si="821"/>
        <v>0</v>
      </c>
      <c r="DP776" s="26"/>
      <c r="DQ776" s="26"/>
      <c r="DR776" s="26"/>
      <c r="DS776" s="1"/>
    </row>
    <row r="777" spans="45:123" x14ac:dyDescent="0.3">
      <c r="AS777" s="18">
        <v>55</v>
      </c>
      <c r="AT777" s="26" t="s">
        <v>123</v>
      </c>
      <c r="AU777" s="26" t="str">
        <f t="shared" si="784"/>
        <v>FAIL</v>
      </c>
      <c r="AV777" s="26">
        <v>1</v>
      </c>
      <c r="AW777" s="26">
        <v>3</v>
      </c>
      <c r="AX777" s="26">
        <v>1</v>
      </c>
      <c r="AY777" s="26">
        <v>3</v>
      </c>
      <c r="AZ777" s="26">
        <v>1</v>
      </c>
      <c r="BA777" s="26">
        <v>3</v>
      </c>
      <c r="BB777" s="26">
        <v>1</v>
      </c>
      <c r="BC777" s="26">
        <v>3</v>
      </c>
      <c r="BD777" s="26">
        <f t="shared" si="816"/>
        <v>422.5</v>
      </c>
      <c r="BE777" s="26"/>
      <c r="BF777" s="26">
        <f t="shared" si="816"/>
        <v>477.5</v>
      </c>
      <c r="BG777" s="26">
        <f t="shared" si="816"/>
        <v>27.5</v>
      </c>
      <c r="BI777" s="26">
        <f t="shared" si="808"/>
        <v>427.64859999999999</v>
      </c>
      <c r="BJ777" s="26">
        <f t="shared" si="809"/>
        <v>905.27359999999999</v>
      </c>
      <c r="BK777" s="26">
        <f t="shared" si="810"/>
        <v>1327.8986</v>
      </c>
      <c r="BL777" s="26">
        <f t="shared" si="789"/>
        <v>1805.3986</v>
      </c>
      <c r="BM777" s="26"/>
      <c r="BN777" s="26"/>
      <c r="BO777" s="26"/>
      <c r="BP777" s="26"/>
      <c r="BQ777" s="26"/>
      <c r="BR777" s="1" t="str">
        <f t="shared" si="795"/>
        <v>good</v>
      </c>
      <c r="BS777" s="26" t="str">
        <f t="shared" si="796"/>
        <v>Int</v>
      </c>
      <c r="BT777" s="26"/>
      <c r="BU777" s="26"/>
      <c r="BV777" s="26">
        <f t="shared" si="817"/>
        <v>0</v>
      </c>
      <c r="BW777" s="26">
        <f t="shared" si="817"/>
        <v>0</v>
      </c>
      <c r="BX777" s="26">
        <f t="shared" si="817"/>
        <v>0</v>
      </c>
      <c r="BY777" s="26">
        <f t="shared" si="817"/>
        <v>0</v>
      </c>
      <c r="BZ777" s="26">
        <f t="shared" si="817"/>
        <v>0</v>
      </c>
      <c r="CA777" s="26">
        <f t="shared" si="817"/>
        <v>0</v>
      </c>
      <c r="CB777" s="26">
        <f t="shared" si="817"/>
        <v>0</v>
      </c>
      <c r="CC777" s="26">
        <f t="shared" si="817"/>
        <v>0</v>
      </c>
      <c r="CD777" s="26">
        <f t="shared" si="817"/>
        <v>0</v>
      </c>
      <c r="CE777" s="26">
        <f t="shared" si="817"/>
        <v>0</v>
      </c>
      <c r="CF777" s="26">
        <f t="shared" si="818"/>
        <v>0</v>
      </c>
      <c r="CG777" s="26">
        <f t="shared" si="818"/>
        <v>0</v>
      </c>
      <c r="CH777" s="26">
        <f t="shared" si="818"/>
        <v>0</v>
      </c>
      <c r="CI777" s="26">
        <f t="shared" si="818"/>
        <v>0</v>
      </c>
      <c r="CJ777" s="26">
        <f t="shared" si="818"/>
        <v>0</v>
      </c>
      <c r="CK777" s="26">
        <f t="shared" si="818"/>
        <v>0</v>
      </c>
      <c r="CL777" s="26">
        <f t="shared" si="818"/>
        <v>0</v>
      </c>
      <c r="CM777" s="26">
        <f t="shared" si="818"/>
        <v>0</v>
      </c>
      <c r="CN777" s="26">
        <f t="shared" si="818"/>
        <v>0</v>
      </c>
      <c r="CO777" s="26">
        <f t="shared" si="818"/>
        <v>0</v>
      </c>
      <c r="CP777" s="26">
        <f t="shared" si="819"/>
        <v>0</v>
      </c>
      <c r="CQ777" s="26">
        <f t="shared" si="819"/>
        <v>0</v>
      </c>
      <c r="CR777" s="26">
        <f t="shared" si="819"/>
        <v>0</v>
      </c>
      <c r="CS777" s="26">
        <f t="shared" si="819"/>
        <v>0</v>
      </c>
      <c r="CT777" s="26">
        <f t="shared" si="819"/>
        <v>0</v>
      </c>
      <c r="CU777" s="26">
        <f t="shared" si="819"/>
        <v>0</v>
      </c>
      <c r="CV777" s="26">
        <f t="shared" si="819"/>
        <v>0</v>
      </c>
      <c r="CW777" s="26">
        <f t="shared" si="819"/>
        <v>0</v>
      </c>
      <c r="CX777" s="26">
        <f t="shared" si="819"/>
        <v>0</v>
      </c>
      <c r="CY777" s="26">
        <f t="shared" si="819"/>
        <v>0</v>
      </c>
      <c r="CZ777" s="26">
        <f t="shared" si="820"/>
        <v>0</v>
      </c>
      <c r="DA777" s="26">
        <f t="shared" si="820"/>
        <v>0</v>
      </c>
      <c r="DB777" s="26">
        <f t="shared" si="820"/>
        <v>0</v>
      </c>
      <c r="DC777" s="26">
        <f t="shared" si="820"/>
        <v>1</v>
      </c>
      <c r="DD777" s="26">
        <f t="shared" si="820"/>
        <v>0</v>
      </c>
      <c r="DE777" s="26">
        <f t="shared" si="820"/>
        <v>0</v>
      </c>
      <c r="DF777" s="26">
        <f t="shared" si="820"/>
        <v>0</v>
      </c>
      <c r="DG777" s="26">
        <f t="shared" si="820"/>
        <v>0</v>
      </c>
      <c r="DH777" s="26">
        <f t="shared" si="820"/>
        <v>0</v>
      </c>
      <c r="DI777" s="26">
        <f t="shared" si="820"/>
        <v>0</v>
      </c>
      <c r="DJ777" s="26">
        <f t="shared" si="821"/>
        <v>0</v>
      </c>
      <c r="DK777" s="26">
        <f t="shared" si="821"/>
        <v>0</v>
      </c>
      <c r="DL777" s="26">
        <f t="shared" si="821"/>
        <v>0</v>
      </c>
      <c r="DM777" s="26">
        <f t="shared" si="821"/>
        <v>0</v>
      </c>
      <c r="DN777" s="26">
        <f t="shared" si="821"/>
        <v>0</v>
      </c>
      <c r="DO777" s="26">
        <f t="shared" si="821"/>
        <v>0</v>
      </c>
      <c r="DP777" s="26"/>
      <c r="DQ777" s="26"/>
      <c r="DR777" s="26"/>
      <c r="DS777" s="1"/>
    </row>
    <row r="778" spans="45:123" x14ac:dyDescent="0.3">
      <c r="AS778" s="18">
        <v>56</v>
      </c>
      <c r="AT778" s="26" t="s">
        <v>123</v>
      </c>
      <c r="AU778" s="26" t="str">
        <f t="shared" si="784"/>
        <v>FAIL</v>
      </c>
      <c r="AV778" s="26">
        <v>1</v>
      </c>
      <c r="AW778" s="26">
        <v>3</v>
      </c>
      <c r="AX778" s="26">
        <v>1</v>
      </c>
      <c r="AY778" s="26">
        <v>3</v>
      </c>
      <c r="AZ778" s="26">
        <v>1</v>
      </c>
      <c r="BA778" s="26">
        <v>3</v>
      </c>
      <c r="BB778" s="26">
        <v>1</v>
      </c>
      <c r="BC778" s="26">
        <v>3</v>
      </c>
      <c r="BD778" s="26">
        <f t="shared" si="816"/>
        <v>422</v>
      </c>
      <c r="BE778" s="26"/>
      <c r="BF778" s="26">
        <f t="shared" si="816"/>
        <v>478</v>
      </c>
      <c r="BG778" s="26">
        <f t="shared" si="816"/>
        <v>28</v>
      </c>
      <c r="BI778" s="26">
        <f t="shared" si="808"/>
        <v>427.14859999999999</v>
      </c>
      <c r="BJ778" s="26">
        <f t="shared" si="809"/>
        <v>905.27359999999999</v>
      </c>
      <c r="BK778" s="26">
        <f t="shared" si="810"/>
        <v>1327.3986</v>
      </c>
      <c r="BL778" s="26">
        <f t="shared" si="789"/>
        <v>1805.3986</v>
      </c>
      <c r="BM778" s="26"/>
      <c r="BN778" s="26"/>
      <c r="BO778" s="26"/>
      <c r="BP778" s="26"/>
      <c r="BQ778" s="26"/>
      <c r="BR778" s="1" t="str">
        <f t="shared" si="795"/>
        <v>good</v>
      </c>
      <c r="BS778" s="26" t="str">
        <f t="shared" si="796"/>
        <v>Int</v>
      </c>
      <c r="BT778" s="26"/>
      <c r="BU778" s="26"/>
      <c r="BV778" s="26">
        <f t="shared" si="817"/>
        <v>0</v>
      </c>
      <c r="BW778" s="26">
        <f t="shared" si="817"/>
        <v>0</v>
      </c>
      <c r="BX778" s="26">
        <f t="shared" si="817"/>
        <v>0</v>
      </c>
      <c r="BY778" s="26">
        <f t="shared" si="817"/>
        <v>0</v>
      </c>
      <c r="BZ778" s="26">
        <f t="shared" si="817"/>
        <v>0</v>
      </c>
      <c r="CA778" s="26">
        <f t="shared" si="817"/>
        <v>0</v>
      </c>
      <c r="CB778" s="26">
        <f t="shared" si="817"/>
        <v>0</v>
      </c>
      <c r="CC778" s="26">
        <f t="shared" si="817"/>
        <v>0</v>
      </c>
      <c r="CD778" s="26">
        <f t="shared" si="817"/>
        <v>0</v>
      </c>
      <c r="CE778" s="26">
        <f t="shared" si="817"/>
        <v>0</v>
      </c>
      <c r="CF778" s="26">
        <f t="shared" si="818"/>
        <v>0</v>
      </c>
      <c r="CG778" s="26">
        <f t="shared" si="818"/>
        <v>0</v>
      </c>
      <c r="CH778" s="26">
        <f t="shared" si="818"/>
        <v>0</v>
      </c>
      <c r="CI778" s="26">
        <f t="shared" si="818"/>
        <v>0</v>
      </c>
      <c r="CJ778" s="26">
        <f t="shared" si="818"/>
        <v>0</v>
      </c>
      <c r="CK778" s="26">
        <f t="shared" si="818"/>
        <v>0</v>
      </c>
      <c r="CL778" s="26">
        <f t="shared" si="818"/>
        <v>0</v>
      </c>
      <c r="CM778" s="26">
        <f t="shared" si="818"/>
        <v>0</v>
      </c>
      <c r="CN778" s="26">
        <f t="shared" si="818"/>
        <v>0</v>
      </c>
      <c r="CO778" s="26">
        <f t="shared" si="818"/>
        <v>0</v>
      </c>
      <c r="CP778" s="26">
        <f t="shared" si="819"/>
        <v>0</v>
      </c>
      <c r="CQ778" s="26">
        <f t="shared" si="819"/>
        <v>0</v>
      </c>
      <c r="CR778" s="26">
        <f t="shared" si="819"/>
        <v>0</v>
      </c>
      <c r="CS778" s="26">
        <f t="shared" si="819"/>
        <v>0</v>
      </c>
      <c r="CT778" s="26">
        <f t="shared" si="819"/>
        <v>0</v>
      </c>
      <c r="CU778" s="26">
        <f t="shared" si="819"/>
        <v>0</v>
      </c>
      <c r="CV778" s="26">
        <f t="shared" si="819"/>
        <v>0</v>
      </c>
      <c r="CW778" s="26">
        <f t="shared" si="819"/>
        <v>0</v>
      </c>
      <c r="CX778" s="26">
        <f t="shared" si="819"/>
        <v>0</v>
      </c>
      <c r="CY778" s="26">
        <f t="shared" si="819"/>
        <v>0</v>
      </c>
      <c r="CZ778" s="26">
        <f t="shared" si="820"/>
        <v>0</v>
      </c>
      <c r="DA778" s="26">
        <f t="shared" si="820"/>
        <v>0</v>
      </c>
      <c r="DB778" s="26">
        <f t="shared" si="820"/>
        <v>0</v>
      </c>
      <c r="DC778" s="26">
        <f t="shared" si="820"/>
        <v>1</v>
      </c>
      <c r="DD778" s="26">
        <f t="shared" si="820"/>
        <v>0</v>
      </c>
      <c r="DE778" s="26">
        <f t="shared" si="820"/>
        <v>0</v>
      </c>
      <c r="DF778" s="26">
        <f t="shared" si="820"/>
        <v>0</v>
      </c>
      <c r="DG778" s="26">
        <f t="shared" si="820"/>
        <v>0</v>
      </c>
      <c r="DH778" s="26">
        <f t="shared" si="820"/>
        <v>0</v>
      </c>
      <c r="DI778" s="26">
        <f t="shared" si="820"/>
        <v>0</v>
      </c>
      <c r="DJ778" s="26">
        <f t="shared" si="821"/>
        <v>0</v>
      </c>
      <c r="DK778" s="26">
        <f t="shared" si="821"/>
        <v>0</v>
      </c>
      <c r="DL778" s="26">
        <f t="shared" si="821"/>
        <v>0</v>
      </c>
      <c r="DM778" s="26">
        <f t="shared" si="821"/>
        <v>0</v>
      </c>
      <c r="DN778" s="26">
        <f t="shared" si="821"/>
        <v>0</v>
      </c>
      <c r="DO778" s="26">
        <f t="shared" si="821"/>
        <v>0</v>
      </c>
      <c r="DP778" s="26"/>
      <c r="DQ778" s="26"/>
      <c r="DR778" s="26"/>
      <c r="DS778" s="1"/>
    </row>
    <row r="779" spans="45:123" x14ac:dyDescent="0.3">
      <c r="AS779" s="18">
        <v>57</v>
      </c>
      <c r="AT779" s="26" t="s">
        <v>123</v>
      </c>
      <c r="AU779" s="26" t="str">
        <f t="shared" si="784"/>
        <v>FAIL</v>
      </c>
      <c r="AV779" s="26">
        <v>1</v>
      </c>
      <c r="AW779" s="26">
        <v>3</v>
      </c>
      <c r="AX779" s="26">
        <v>1</v>
      </c>
      <c r="AY779" s="26">
        <v>3</v>
      </c>
      <c r="AZ779" s="26">
        <v>1</v>
      </c>
      <c r="BA779" s="26">
        <v>3</v>
      </c>
      <c r="BB779" s="26">
        <v>1</v>
      </c>
      <c r="BC779" s="26">
        <v>3</v>
      </c>
      <c r="BD779" s="26">
        <f t="shared" si="816"/>
        <v>421.5</v>
      </c>
      <c r="BE779" s="26"/>
      <c r="BF779" s="26">
        <f t="shared" si="816"/>
        <v>478.5</v>
      </c>
      <c r="BG779" s="26">
        <f t="shared" si="816"/>
        <v>28.5</v>
      </c>
      <c r="BI779" s="26">
        <f t="shared" si="808"/>
        <v>426.64859999999999</v>
      </c>
      <c r="BJ779" s="26">
        <f t="shared" si="809"/>
        <v>905.27359999999999</v>
      </c>
      <c r="BK779" s="26">
        <f t="shared" si="810"/>
        <v>1326.8986</v>
      </c>
      <c r="BL779" s="26">
        <f t="shared" si="789"/>
        <v>1805.3986</v>
      </c>
      <c r="BM779" s="26"/>
      <c r="BN779" s="26"/>
      <c r="BO779" s="26"/>
      <c r="BP779" s="26"/>
      <c r="BQ779" s="26"/>
      <c r="BR779" s="1" t="str">
        <f t="shared" si="795"/>
        <v>good</v>
      </c>
      <c r="BS779" s="26" t="str">
        <f t="shared" si="796"/>
        <v>Int</v>
      </c>
      <c r="BT779" s="26"/>
      <c r="BU779" s="26"/>
      <c r="BV779" s="26">
        <f t="shared" si="817"/>
        <v>0</v>
      </c>
      <c r="BW779" s="26">
        <f t="shared" si="817"/>
        <v>0</v>
      </c>
      <c r="BX779" s="26">
        <f t="shared" si="817"/>
        <v>0</v>
      </c>
      <c r="BY779" s="26">
        <f t="shared" si="817"/>
        <v>0</v>
      </c>
      <c r="BZ779" s="26">
        <f t="shared" si="817"/>
        <v>0</v>
      </c>
      <c r="CA779" s="26">
        <f t="shared" si="817"/>
        <v>0</v>
      </c>
      <c r="CB779" s="26">
        <f t="shared" si="817"/>
        <v>0</v>
      </c>
      <c r="CC779" s="26">
        <f t="shared" si="817"/>
        <v>0</v>
      </c>
      <c r="CD779" s="26">
        <f t="shared" si="817"/>
        <v>0</v>
      </c>
      <c r="CE779" s="26">
        <f t="shared" si="817"/>
        <v>0</v>
      </c>
      <c r="CF779" s="26">
        <f t="shared" si="818"/>
        <v>0</v>
      </c>
      <c r="CG779" s="26">
        <f t="shared" si="818"/>
        <v>0</v>
      </c>
      <c r="CH779" s="26">
        <f t="shared" si="818"/>
        <v>0</v>
      </c>
      <c r="CI779" s="26">
        <f t="shared" si="818"/>
        <v>0</v>
      </c>
      <c r="CJ779" s="26">
        <f t="shared" si="818"/>
        <v>0</v>
      </c>
      <c r="CK779" s="26">
        <f t="shared" si="818"/>
        <v>0</v>
      </c>
      <c r="CL779" s="26">
        <f t="shared" si="818"/>
        <v>0</v>
      </c>
      <c r="CM779" s="26">
        <f t="shared" si="818"/>
        <v>0</v>
      </c>
      <c r="CN779" s="26">
        <f t="shared" si="818"/>
        <v>0</v>
      </c>
      <c r="CO779" s="26">
        <f t="shared" si="818"/>
        <v>0</v>
      </c>
      <c r="CP779" s="26">
        <f t="shared" si="819"/>
        <v>0</v>
      </c>
      <c r="CQ779" s="26">
        <f t="shared" si="819"/>
        <v>0</v>
      </c>
      <c r="CR779" s="26">
        <f t="shared" si="819"/>
        <v>0</v>
      </c>
      <c r="CS779" s="26">
        <f t="shared" si="819"/>
        <v>0</v>
      </c>
      <c r="CT779" s="26">
        <f t="shared" si="819"/>
        <v>0</v>
      </c>
      <c r="CU779" s="26">
        <f t="shared" si="819"/>
        <v>0</v>
      </c>
      <c r="CV779" s="26">
        <f t="shared" si="819"/>
        <v>0</v>
      </c>
      <c r="CW779" s="26">
        <f t="shared" si="819"/>
        <v>0</v>
      </c>
      <c r="CX779" s="26">
        <f t="shared" si="819"/>
        <v>0</v>
      </c>
      <c r="CY779" s="26">
        <f t="shared" si="819"/>
        <v>0</v>
      </c>
      <c r="CZ779" s="26">
        <f t="shared" si="820"/>
        <v>0</v>
      </c>
      <c r="DA779" s="26">
        <f t="shared" si="820"/>
        <v>0</v>
      </c>
      <c r="DB779" s="26">
        <f t="shared" si="820"/>
        <v>0</v>
      </c>
      <c r="DC779" s="26">
        <f t="shared" si="820"/>
        <v>1</v>
      </c>
      <c r="DD779" s="26">
        <f t="shared" si="820"/>
        <v>0</v>
      </c>
      <c r="DE779" s="26">
        <f t="shared" si="820"/>
        <v>0</v>
      </c>
      <c r="DF779" s="26">
        <f t="shared" si="820"/>
        <v>0</v>
      </c>
      <c r="DG779" s="26">
        <f t="shared" si="820"/>
        <v>0</v>
      </c>
      <c r="DH779" s="26">
        <f t="shared" si="820"/>
        <v>0</v>
      </c>
      <c r="DI779" s="26">
        <f t="shared" si="820"/>
        <v>0</v>
      </c>
      <c r="DJ779" s="26">
        <f t="shared" si="821"/>
        <v>0</v>
      </c>
      <c r="DK779" s="26">
        <f t="shared" si="821"/>
        <v>0</v>
      </c>
      <c r="DL779" s="26">
        <f t="shared" si="821"/>
        <v>0</v>
      </c>
      <c r="DM779" s="26">
        <f t="shared" si="821"/>
        <v>0</v>
      </c>
      <c r="DN779" s="26">
        <f t="shared" si="821"/>
        <v>0</v>
      </c>
      <c r="DO779" s="26">
        <f t="shared" si="821"/>
        <v>0</v>
      </c>
      <c r="DP779" s="26"/>
      <c r="DQ779" s="26"/>
      <c r="DR779" s="26"/>
      <c r="DS779" s="1"/>
    </row>
    <row r="780" spans="45:123" x14ac:dyDescent="0.3">
      <c r="AS780" s="18">
        <v>58</v>
      </c>
      <c r="AT780" s="26" t="s">
        <v>123</v>
      </c>
      <c r="AU780" s="26" t="str">
        <f t="shared" si="784"/>
        <v>FAIL</v>
      </c>
      <c r="AV780" s="26">
        <v>1</v>
      </c>
      <c r="AW780" s="26">
        <v>3</v>
      </c>
      <c r="AX780" s="26">
        <v>1</v>
      </c>
      <c r="AY780" s="26">
        <v>3</v>
      </c>
      <c r="AZ780" s="26">
        <v>1</v>
      </c>
      <c r="BA780" s="26">
        <v>3</v>
      </c>
      <c r="BB780" s="26">
        <v>1</v>
      </c>
      <c r="BC780" s="26">
        <v>3</v>
      </c>
      <c r="BD780" s="26">
        <f t="shared" si="816"/>
        <v>421</v>
      </c>
      <c r="BE780" s="26"/>
      <c r="BF780" s="26">
        <f t="shared" si="816"/>
        <v>479</v>
      </c>
      <c r="BG780" s="26">
        <f t="shared" si="816"/>
        <v>29</v>
      </c>
      <c r="BI780" s="26">
        <f t="shared" si="808"/>
        <v>426.14859999999999</v>
      </c>
      <c r="BJ780" s="26">
        <f t="shared" si="809"/>
        <v>905.27359999999999</v>
      </c>
      <c r="BK780" s="26">
        <f t="shared" si="810"/>
        <v>1326.3986</v>
      </c>
      <c r="BL780" s="26">
        <f t="shared" si="789"/>
        <v>1805.3986</v>
      </c>
      <c r="BM780" s="26"/>
      <c r="BN780" s="26"/>
      <c r="BO780" s="26"/>
      <c r="BP780" s="26"/>
      <c r="BQ780" s="26"/>
      <c r="BR780" s="1" t="str">
        <f t="shared" si="795"/>
        <v>good</v>
      </c>
      <c r="BS780" s="26" t="str">
        <f t="shared" si="796"/>
        <v>Int</v>
      </c>
      <c r="BT780" s="26"/>
      <c r="BU780" s="26"/>
      <c r="BV780" s="26">
        <f t="shared" ref="BV780:CE789" si="822">IF(BV$3=0,0,IF(AND(ABS($BI780-BV$3)&gt;TubeVertTotTol,ABS($BJ780-BV$3)&gt;TubeVertTotTol,ABS($BK780-BV$3)&gt;TubeVertTotTol),0,1))</f>
        <v>0</v>
      </c>
      <c r="BW780" s="26">
        <f t="shared" si="822"/>
        <v>0</v>
      </c>
      <c r="BX780" s="26">
        <f t="shared" si="822"/>
        <v>0</v>
      </c>
      <c r="BY780" s="26">
        <f t="shared" si="822"/>
        <v>0</v>
      </c>
      <c r="BZ780" s="26">
        <f t="shared" si="822"/>
        <v>0</v>
      </c>
      <c r="CA780" s="26">
        <f t="shared" si="822"/>
        <v>0</v>
      </c>
      <c r="CB780" s="26">
        <f t="shared" si="822"/>
        <v>0</v>
      </c>
      <c r="CC780" s="26">
        <f t="shared" si="822"/>
        <v>0</v>
      </c>
      <c r="CD780" s="26">
        <f t="shared" si="822"/>
        <v>0</v>
      </c>
      <c r="CE780" s="26">
        <f t="shared" si="822"/>
        <v>0</v>
      </c>
      <c r="CF780" s="26">
        <f t="shared" ref="CF780:CO789" si="823">IF(CF$3=0,0,IF(AND(ABS($BI780-CF$3)&gt;TubeVertTotTol,ABS($BJ780-CF$3)&gt;TubeVertTotTol,ABS($BK780-CF$3)&gt;TubeVertTotTol),0,1))</f>
        <v>0</v>
      </c>
      <c r="CG780" s="26">
        <f t="shared" si="823"/>
        <v>0</v>
      </c>
      <c r="CH780" s="26">
        <f t="shared" si="823"/>
        <v>0</v>
      </c>
      <c r="CI780" s="26">
        <f t="shared" si="823"/>
        <v>0</v>
      </c>
      <c r="CJ780" s="26">
        <f t="shared" si="823"/>
        <v>0</v>
      </c>
      <c r="CK780" s="26">
        <f t="shared" si="823"/>
        <v>0</v>
      </c>
      <c r="CL780" s="26">
        <f t="shared" si="823"/>
        <v>0</v>
      </c>
      <c r="CM780" s="26">
        <f t="shared" si="823"/>
        <v>0</v>
      </c>
      <c r="CN780" s="26">
        <f t="shared" si="823"/>
        <v>0</v>
      </c>
      <c r="CO780" s="26">
        <f t="shared" si="823"/>
        <v>0</v>
      </c>
      <c r="CP780" s="26">
        <f t="shared" ref="CP780:CY789" si="824">IF(CP$3=0,0,IF(AND(ABS($BI780-CP$3)&gt;TubeVertTotTol,ABS($BJ780-CP$3)&gt;TubeVertTotTol,ABS($BK780-CP$3)&gt;TubeVertTotTol),0,1))</f>
        <v>0</v>
      </c>
      <c r="CQ780" s="26">
        <f t="shared" si="824"/>
        <v>0</v>
      </c>
      <c r="CR780" s="26">
        <f t="shared" si="824"/>
        <v>0</v>
      </c>
      <c r="CS780" s="26">
        <f t="shared" si="824"/>
        <v>0</v>
      </c>
      <c r="CT780" s="26">
        <f t="shared" si="824"/>
        <v>0</v>
      </c>
      <c r="CU780" s="26">
        <f t="shared" si="824"/>
        <v>0</v>
      </c>
      <c r="CV780" s="26">
        <f t="shared" si="824"/>
        <v>0</v>
      </c>
      <c r="CW780" s="26">
        <f t="shared" si="824"/>
        <v>0</v>
      </c>
      <c r="CX780" s="26">
        <f t="shared" si="824"/>
        <v>0</v>
      </c>
      <c r="CY780" s="26">
        <f t="shared" si="824"/>
        <v>0</v>
      </c>
      <c r="CZ780" s="26">
        <f t="shared" ref="CZ780:DI789" si="825">IF(CZ$3=0,0,IF(AND(ABS($BI780-CZ$3)&gt;TubeVertTotTol,ABS($BJ780-CZ$3)&gt;TubeVertTotTol,ABS($BK780-CZ$3)&gt;TubeVertTotTol),0,1))</f>
        <v>0</v>
      </c>
      <c r="DA780" s="26">
        <f t="shared" si="825"/>
        <v>0</v>
      </c>
      <c r="DB780" s="26">
        <f t="shared" si="825"/>
        <v>0</v>
      </c>
      <c r="DC780" s="26">
        <f t="shared" si="825"/>
        <v>1</v>
      </c>
      <c r="DD780" s="26">
        <f t="shared" si="825"/>
        <v>0</v>
      </c>
      <c r="DE780" s="26">
        <f t="shared" si="825"/>
        <v>0</v>
      </c>
      <c r="DF780" s="26">
        <f t="shared" si="825"/>
        <v>0</v>
      </c>
      <c r="DG780" s="26">
        <f t="shared" si="825"/>
        <v>0</v>
      </c>
      <c r="DH780" s="26">
        <f t="shared" si="825"/>
        <v>0</v>
      </c>
      <c r="DI780" s="26">
        <f t="shared" si="825"/>
        <v>0</v>
      </c>
      <c r="DJ780" s="26">
        <f t="shared" ref="DJ780:DO789" si="826">IF(DJ$3=0,0,IF(AND(ABS($BI780-DJ$3)&gt;TubeVertTotTol,ABS($BJ780-DJ$3)&gt;TubeVertTotTol,ABS($BK780-DJ$3)&gt;TubeVertTotTol),0,1))</f>
        <v>0</v>
      </c>
      <c r="DK780" s="26">
        <f t="shared" si="826"/>
        <v>0</v>
      </c>
      <c r="DL780" s="26">
        <f t="shared" si="826"/>
        <v>0</v>
      </c>
      <c r="DM780" s="26">
        <f t="shared" si="826"/>
        <v>0</v>
      </c>
      <c r="DN780" s="26">
        <f t="shared" si="826"/>
        <v>0</v>
      </c>
      <c r="DO780" s="26">
        <f t="shared" si="826"/>
        <v>0</v>
      </c>
      <c r="DP780" s="26"/>
      <c r="DQ780" s="26"/>
      <c r="DR780" s="26"/>
      <c r="DS780" s="1"/>
    </row>
    <row r="781" spans="45:123" x14ac:dyDescent="0.3">
      <c r="AS781" s="18">
        <v>59</v>
      </c>
      <c r="AT781" s="26" t="s">
        <v>123</v>
      </c>
      <c r="AU781" s="26" t="str">
        <f t="shared" si="784"/>
        <v>FAIL</v>
      </c>
      <c r="AV781" s="26">
        <v>1</v>
      </c>
      <c r="AW781" s="26">
        <v>3</v>
      </c>
      <c r="AX781" s="26">
        <v>1</v>
      </c>
      <c r="AY781" s="26">
        <v>3</v>
      </c>
      <c r="AZ781" s="26">
        <v>1</v>
      </c>
      <c r="BA781" s="26">
        <v>3</v>
      </c>
      <c r="BB781" s="26">
        <v>1</v>
      </c>
      <c r="BC781" s="26">
        <v>3</v>
      </c>
      <c r="BD781" s="26">
        <f t="shared" si="816"/>
        <v>420.5</v>
      </c>
      <c r="BE781" s="26"/>
      <c r="BF781" s="26">
        <f t="shared" si="816"/>
        <v>479.5</v>
      </c>
      <c r="BG781" s="26">
        <f t="shared" si="816"/>
        <v>29.5</v>
      </c>
      <c r="BI781" s="26">
        <f t="shared" si="808"/>
        <v>425.64859999999999</v>
      </c>
      <c r="BJ781" s="26">
        <f t="shared" si="809"/>
        <v>905.27359999999999</v>
      </c>
      <c r="BK781" s="26">
        <f t="shared" si="810"/>
        <v>1325.8986</v>
      </c>
      <c r="BL781" s="26">
        <f t="shared" si="789"/>
        <v>1805.3986</v>
      </c>
      <c r="BM781" s="26"/>
      <c r="BN781" s="26"/>
      <c r="BO781" s="26"/>
      <c r="BP781" s="26"/>
      <c r="BQ781" s="26"/>
      <c r="BR781" s="1" t="str">
        <f t="shared" si="795"/>
        <v>good</v>
      </c>
      <c r="BS781" s="26" t="str">
        <f t="shared" si="796"/>
        <v>Int</v>
      </c>
      <c r="BT781" s="26"/>
      <c r="BU781" s="26"/>
      <c r="BV781" s="26">
        <f t="shared" si="822"/>
        <v>0</v>
      </c>
      <c r="BW781" s="26">
        <f t="shared" si="822"/>
        <v>0</v>
      </c>
      <c r="BX781" s="26">
        <f t="shared" si="822"/>
        <v>0</v>
      </c>
      <c r="BY781" s="26">
        <f t="shared" si="822"/>
        <v>0</v>
      </c>
      <c r="BZ781" s="26">
        <f t="shared" si="822"/>
        <v>0</v>
      </c>
      <c r="CA781" s="26">
        <f t="shared" si="822"/>
        <v>0</v>
      </c>
      <c r="CB781" s="26">
        <f t="shared" si="822"/>
        <v>0</v>
      </c>
      <c r="CC781" s="26">
        <f t="shared" si="822"/>
        <v>0</v>
      </c>
      <c r="CD781" s="26">
        <f t="shared" si="822"/>
        <v>0</v>
      </c>
      <c r="CE781" s="26">
        <f t="shared" si="822"/>
        <v>0</v>
      </c>
      <c r="CF781" s="26">
        <f t="shared" si="823"/>
        <v>0</v>
      </c>
      <c r="CG781" s="26">
        <f t="shared" si="823"/>
        <v>0</v>
      </c>
      <c r="CH781" s="26">
        <f t="shared" si="823"/>
        <v>0</v>
      </c>
      <c r="CI781" s="26">
        <f t="shared" si="823"/>
        <v>0</v>
      </c>
      <c r="CJ781" s="26">
        <f t="shared" si="823"/>
        <v>0</v>
      </c>
      <c r="CK781" s="26">
        <f t="shared" si="823"/>
        <v>0</v>
      </c>
      <c r="CL781" s="26">
        <f t="shared" si="823"/>
        <v>0</v>
      </c>
      <c r="CM781" s="26">
        <f t="shared" si="823"/>
        <v>0</v>
      </c>
      <c r="CN781" s="26">
        <f t="shared" si="823"/>
        <v>0</v>
      </c>
      <c r="CO781" s="26">
        <f t="shared" si="823"/>
        <v>0</v>
      </c>
      <c r="CP781" s="26">
        <f t="shared" si="824"/>
        <v>0</v>
      </c>
      <c r="CQ781" s="26">
        <f t="shared" si="824"/>
        <v>0</v>
      </c>
      <c r="CR781" s="26">
        <f t="shared" si="824"/>
        <v>0</v>
      </c>
      <c r="CS781" s="26">
        <f t="shared" si="824"/>
        <v>0</v>
      </c>
      <c r="CT781" s="26">
        <f t="shared" si="824"/>
        <v>0</v>
      </c>
      <c r="CU781" s="26">
        <f t="shared" si="824"/>
        <v>0</v>
      </c>
      <c r="CV781" s="26">
        <f t="shared" si="824"/>
        <v>0</v>
      </c>
      <c r="CW781" s="26">
        <f t="shared" si="824"/>
        <v>0</v>
      </c>
      <c r="CX781" s="26">
        <f t="shared" si="824"/>
        <v>0</v>
      </c>
      <c r="CY781" s="26">
        <f t="shared" si="824"/>
        <v>0</v>
      </c>
      <c r="CZ781" s="26">
        <f t="shared" si="825"/>
        <v>0</v>
      </c>
      <c r="DA781" s="26">
        <f t="shared" si="825"/>
        <v>0</v>
      </c>
      <c r="DB781" s="26">
        <f t="shared" si="825"/>
        <v>0</v>
      </c>
      <c r="DC781" s="26">
        <f t="shared" si="825"/>
        <v>1</v>
      </c>
      <c r="DD781" s="26">
        <f t="shared" si="825"/>
        <v>0</v>
      </c>
      <c r="DE781" s="26">
        <f t="shared" si="825"/>
        <v>0</v>
      </c>
      <c r="DF781" s="26">
        <f t="shared" si="825"/>
        <v>0</v>
      </c>
      <c r="DG781" s="26">
        <f t="shared" si="825"/>
        <v>0</v>
      </c>
      <c r="DH781" s="26">
        <f t="shared" si="825"/>
        <v>0</v>
      </c>
      <c r="DI781" s="26">
        <f t="shared" si="825"/>
        <v>0</v>
      </c>
      <c r="DJ781" s="26">
        <f t="shared" si="826"/>
        <v>0</v>
      </c>
      <c r="DK781" s="26">
        <f t="shared" si="826"/>
        <v>0</v>
      </c>
      <c r="DL781" s="26">
        <f t="shared" si="826"/>
        <v>0</v>
      </c>
      <c r="DM781" s="26">
        <f t="shared" si="826"/>
        <v>0</v>
      </c>
      <c r="DN781" s="26">
        <f t="shared" si="826"/>
        <v>0</v>
      </c>
      <c r="DO781" s="26">
        <f t="shared" si="826"/>
        <v>0</v>
      </c>
      <c r="DP781" s="26"/>
      <c r="DQ781" s="26"/>
      <c r="DR781" s="26"/>
      <c r="DS781" s="1"/>
    </row>
    <row r="782" spans="45:123" x14ac:dyDescent="0.3">
      <c r="AS782" s="18">
        <v>60</v>
      </c>
      <c r="AT782" s="26" t="s">
        <v>123</v>
      </c>
      <c r="AU782" s="26" t="str">
        <f t="shared" si="784"/>
        <v>FAIL</v>
      </c>
      <c r="AV782" s="26">
        <v>1</v>
      </c>
      <c r="AW782" s="26">
        <v>3</v>
      </c>
      <c r="AX782" s="26">
        <v>1</v>
      </c>
      <c r="AY782" s="26">
        <v>3</v>
      </c>
      <c r="AZ782" s="26">
        <v>1</v>
      </c>
      <c r="BA782" s="26">
        <v>3</v>
      </c>
      <c r="BB782" s="26">
        <v>1</v>
      </c>
      <c r="BC782" s="26">
        <v>3</v>
      </c>
      <c r="BD782" s="26">
        <f t="shared" si="816"/>
        <v>420</v>
      </c>
      <c r="BE782" s="26"/>
      <c r="BF782" s="26">
        <f t="shared" si="816"/>
        <v>480</v>
      </c>
      <c r="BG782" s="26">
        <f t="shared" si="816"/>
        <v>30</v>
      </c>
      <c r="BI782" s="26">
        <f t="shared" si="808"/>
        <v>425.14859999999999</v>
      </c>
      <c r="BJ782" s="26">
        <f t="shared" si="809"/>
        <v>905.27359999999999</v>
      </c>
      <c r="BK782" s="26">
        <f t="shared" si="810"/>
        <v>1325.3986</v>
      </c>
      <c r="BL782" s="26">
        <f t="shared" si="789"/>
        <v>1805.3986</v>
      </c>
      <c r="BM782" s="26"/>
      <c r="BN782" s="26"/>
      <c r="BO782" s="26"/>
      <c r="BP782" s="26"/>
      <c r="BQ782" s="26"/>
      <c r="BR782" s="1" t="str">
        <f t="shared" si="795"/>
        <v>good</v>
      </c>
      <c r="BS782" s="26" t="str">
        <f t="shared" si="796"/>
        <v>Int</v>
      </c>
      <c r="BT782" s="26"/>
      <c r="BU782" s="26"/>
      <c r="BV782" s="26">
        <f t="shared" si="822"/>
        <v>0</v>
      </c>
      <c r="BW782" s="26">
        <f t="shared" si="822"/>
        <v>0</v>
      </c>
      <c r="BX782" s="26">
        <f t="shared" si="822"/>
        <v>0</v>
      </c>
      <c r="BY782" s="26">
        <f t="shared" si="822"/>
        <v>0</v>
      </c>
      <c r="BZ782" s="26">
        <f t="shared" si="822"/>
        <v>0</v>
      </c>
      <c r="CA782" s="26">
        <f t="shared" si="822"/>
        <v>0</v>
      </c>
      <c r="CB782" s="26">
        <f t="shared" si="822"/>
        <v>0</v>
      </c>
      <c r="CC782" s="26">
        <f t="shared" si="822"/>
        <v>0</v>
      </c>
      <c r="CD782" s="26">
        <f t="shared" si="822"/>
        <v>0</v>
      </c>
      <c r="CE782" s="26">
        <f t="shared" si="822"/>
        <v>0</v>
      </c>
      <c r="CF782" s="26">
        <f t="shared" si="823"/>
        <v>0</v>
      </c>
      <c r="CG782" s="26">
        <f t="shared" si="823"/>
        <v>0</v>
      </c>
      <c r="CH782" s="26">
        <f t="shared" si="823"/>
        <v>0</v>
      </c>
      <c r="CI782" s="26">
        <f t="shared" si="823"/>
        <v>0</v>
      </c>
      <c r="CJ782" s="26">
        <f t="shared" si="823"/>
        <v>0</v>
      </c>
      <c r="CK782" s="26">
        <f t="shared" si="823"/>
        <v>0</v>
      </c>
      <c r="CL782" s="26">
        <f t="shared" si="823"/>
        <v>0</v>
      </c>
      <c r="CM782" s="26">
        <f t="shared" si="823"/>
        <v>0</v>
      </c>
      <c r="CN782" s="26">
        <f t="shared" si="823"/>
        <v>0</v>
      </c>
      <c r="CO782" s="26">
        <f t="shared" si="823"/>
        <v>0</v>
      </c>
      <c r="CP782" s="26">
        <f t="shared" si="824"/>
        <v>0</v>
      </c>
      <c r="CQ782" s="26">
        <f t="shared" si="824"/>
        <v>0</v>
      </c>
      <c r="CR782" s="26">
        <f t="shared" si="824"/>
        <v>0</v>
      </c>
      <c r="CS782" s="26">
        <f t="shared" si="824"/>
        <v>0</v>
      </c>
      <c r="CT782" s="26">
        <f t="shared" si="824"/>
        <v>0</v>
      </c>
      <c r="CU782" s="26">
        <f t="shared" si="824"/>
        <v>0</v>
      </c>
      <c r="CV782" s="26">
        <f t="shared" si="824"/>
        <v>0</v>
      </c>
      <c r="CW782" s="26">
        <f t="shared" si="824"/>
        <v>0</v>
      </c>
      <c r="CX782" s="26">
        <f t="shared" si="824"/>
        <v>0</v>
      </c>
      <c r="CY782" s="26">
        <f t="shared" si="824"/>
        <v>0</v>
      </c>
      <c r="CZ782" s="26">
        <f t="shared" si="825"/>
        <v>0</v>
      </c>
      <c r="DA782" s="26">
        <f t="shared" si="825"/>
        <v>0</v>
      </c>
      <c r="DB782" s="26">
        <f t="shared" si="825"/>
        <v>0</v>
      </c>
      <c r="DC782" s="26">
        <f t="shared" si="825"/>
        <v>1</v>
      </c>
      <c r="DD782" s="26">
        <f t="shared" si="825"/>
        <v>0</v>
      </c>
      <c r="DE782" s="26">
        <f t="shared" si="825"/>
        <v>0</v>
      </c>
      <c r="DF782" s="26">
        <f t="shared" si="825"/>
        <v>0</v>
      </c>
      <c r="DG782" s="26">
        <f t="shared" si="825"/>
        <v>0</v>
      </c>
      <c r="DH782" s="26">
        <f t="shared" si="825"/>
        <v>0</v>
      </c>
      <c r="DI782" s="26">
        <f t="shared" si="825"/>
        <v>0</v>
      </c>
      <c r="DJ782" s="26">
        <f t="shared" si="826"/>
        <v>0</v>
      </c>
      <c r="DK782" s="26">
        <f t="shared" si="826"/>
        <v>0</v>
      </c>
      <c r="DL782" s="26">
        <f t="shared" si="826"/>
        <v>0</v>
      </c>
      <c r="DM782" s="26">
        <f t="shared" si="826"/>
        <v>0</v>
      </c>
      <c r="DN782" s="26">
        <f t="shared" si="826"/>
        <v>0</v>
      </c>
      <c r="DO782" s="26">
        <f t="shared" si="826"/>
        <v>0</v>
      </c>
      <c r="DP782" s="26"/>
      <c r="DQ782" s="26"/>
      <c r="DR782" s="26"/>
      <c r="DS782" s="1"/>
    </row>
    <row r="783" spans="45:123" x14ac:dyDescent="0.3">
      <c r="AS783" s="18"/>
      <c r="AT783" s="26"/>
      <c r="AU783" s="26"/>
      <c r="AV783" s="26"/>
      <c r="AW783" s="26"/>
      <c r="AX783" s="26"/>
      <c r="AY783" s="26"/>
      <c r="AZ783" s="26"/>
      <c r="BA783" s="26"/>
      <c r="BB783" s="26"/>
      <c r="BC783" s="26"/>
      <c r="BD783" s="26"/>
      <c r="BE783" s="26"/>
      <c r="BF783" s="26"/>
      <c r="BG783" s="26"/>
      <c r="BI783" s="26"/>
      <c r="BJ783" s="26"/>
      <c r="BK783" s="26"/>
      <c r="BL783" s="26"/>
      <c r="BM783" s="26"/>
      <c r="BN783" s="26"/>
      <c r="BO783" s="26"/>
      <c r="BP783" s="26"/>
      <c r="BQ783" s="26"/>
      <c r="BS783" s="26"/>
      <c r="BT783" s="26"/>
      <c r="BU783" s="26"/>
      <c r="BV783" s="26">
        <f t="shared" si="822"/>
        <v>0</v>
      </c>
      <c r="BW783" s="26">
        <f t="shared" si="822"/>
        <v>0</v>
      </c>
      <c r="BX783" s="26">
        <f t="shared" si="822"/>
        <v>0</v>
      </c>
      <c r="BY783" s="26">
        <f t="shared" si="822"/>
        <v>0</v>
      </c>
      <c r="BZ783" s="26">
        <f t="shared" si="822"/>
        <v>0</v>
      </c>
      <c r="CA783" s="26">
        <f t="shared" si="822"/>
        <v>0</v>
      </c>
      <c r="CB783" s="26">
        <f t="shared" si="822"/>
        <v>0</v>
      </c>
      <c r="CC783" s="26">
        <f t="shared" si="822"/>
        <v>0</v>
      </c>
      <c r="CD783" s="26">
        <f t="shared" si="822"/>
        <v>0</v>
      </c>
      <c r="CE783" s="26">
        <f t="shared" si="822"/>
        <v>0</v>
      </c>
      <c r="CF783" s="26">
        <f t="shared" si="823"/>
        <v>0</v>
      </c>
      <c r="CG783" s="26">
        <f t="shared" si="823"/>
        <v>0</v>
      </c>
      <c r="CH783" s="26">
        <f t="shared" si="823"/>
        <v>0</v>
      </c>
      <c r="CI783" s="26">
        <f t="shared" si="823"/>
        <v>0</v>
      </c>
      <c r="CJ783" s="26">
        <f t="shared" si="823"/>
        <v>0</v>
      </c>
      <c r="CK783" s="26">
        <f t="shared" si="823"/>
        <v>0</v>
      </c>
      <c r="CL783" s="26">
        <f t="shared" si="823"/>
        <v>0</v>
      </c>
      <c r="CM783" s="26">
        <f t="shared" si="823"/>
        <v>0</v>
      </c>
      <c r="CN783" s="26">
        <f t="shared" si="823"/>
        <v>0</v>
      </c>
      <c r="CO783" s="26">
        <f t="shared" si="823"/>
        <v>0</v>
      </c>
      <c r="CP783" s="26">
        <f t="shared" si="824"/>
        <v>0</v>
      </c>
      <c r="CQ783" s="26">
        <f t="shared" si="824"/>
        <v>0</v>
      </c>
      <c r="CR783" s="26">
        <f t="shared" si="824"/>
        <v>0</v>
      </c>
      <c r="CS783" s="26">
        <f t="shared" si="824"/>
        <v>0</v>
      </c>
      <c r="CT783" s="26">
        <f t="shared" si="824"/>
        <v>0</v>
      </c>
      <c r="CU783" s="26">
        <f t="shared" si="824"/>
        <v>0</v>
      </c>
      <c r="CV783" s="26">
        <f t="shared" si="824"/>
        <v>0</v>
      </c>
      <c r="CW783" s="26">
        <f t="shared" si="824"/>
        <v>0</v>
      </c>
      <c r="CX783" s="26">
        <f t="shared" si="824"/>
        <v>0</v>
      </c>
      <c r="CY783" s="26">
        <f t="shared" si="824"/>
        <v>0</v>
      </c>
      <c r="CZ783" s="26">
        <f t="shared" si="825"/>
        <v>0</v>
      </c>
      <c r="DA783" s="26">
        <f t="shared" si="825"/>
        <v>0</v>
      </c>
      <c r="DB783" s="26">
        <f t="shared" si="825"/>
        <v>0</v>
      </c>
      <c r="DC783" s="26">
        <f t="shared" si="825"/>
        <v>0</v>
      </c>
      <c r="DD783" s="26">
        <f t="shared" si="825"/>
        <v>0</v>
      </c>
      <c r="DE783" s="26">
        <f t="shared" si="825"/>
        <v>0</v>
      </c>
      <c r="DF783" s="26">
        <f t="shared" si="825"/>
        <v>0</v>
      </c>
      <c r="DG783" s="26">
        <f t="shared" si="825"/>
        <v>0</v>
      </c>
      <c r="DH783" s="26">
        <f t="shared" si="825"/>
        <v>0</v>
      </c>
      <c r="DI783" s="26">
        <f t="shared" si="825"/>
        <v>0</v>
      </c>
      <c r="DJ783" s="26">
        <f t="shared" si="826"/>
        <v>0</v>
      </c>
      <c r="DK783" s="26">
        <f t="shared" si="826"/>
        <v>0</v>
      </c>
      <c r="DL783" s="26">
        <f t="shared" si="826"/>
        <v>0</v>
      </c>
      <c r="DM783" s="26">
        <f t="shared" si="826"/>
        <v>0</v>
      </c>
      <c r="DN783" s="26">
        <f t="shared" si="826"/>
        <v>0</v>
      </c>
      <c r="DO783" s="26">
        <f t="shared" si="826"/>
        <v>0</v>
      </c>
      <c r="DP783" s="26"/>
      <c r="DQ783" s="26"/>
      <c r="DR783" s="26"/>
      <c r="DS783" s="1"/>
    </row>
    <row r="784" spans="45:123" x14ac:dyDescent="0.3">
      <c r="AS784" s="18"/>
      <c r="AT784" s="26"/>
      <c r="AU784" s="220" t="s">
        <v>120</v>
      </c>
      <c r="AV784" s="220"/>
      <c r="AW784" s="220"/>
      <c r="AX784" s="220"/>
      <c r="AY784" s="220"/>
      <c r="AZ784" s="220"/>
      <c r="BA784" s="220"/>
      <c r="BB784" s="220"/>
      <c r="BC784" s="220"/>
      <c r="BD784" s="220"/>
      <c r="BE784" s="220"/>
      <c r="BF784" s="220"/>
      <c r="BG784" s="220"/>
      <c r="BI784" s="26"/>
      <c r="BJ784" s="26"/>
      <c r="BK784" s="26"/>
      <c r="BL784" s="26"/>
      <c r="BM784" s="204"/>
      <c r="BN784" s="204"/>
      <c r="BO784" s="204"/>
      <c r="BP784" s="204"/>
      <c r="BQ784" s="204"/>
      <c r="BS784" s="26"/>
      <c r="BT784" s="26"/>
      <c r="BU784" s="26"/>
      <c r="BV784" s="26">
        <f t="shared" si="822"/>
        <v>0</v>
      </c>
      <c r="BW784" s="26">
        <f t="shared" si="822"/>
        <v>0</v>
      </c>
      <c r="BX784" s="26">
        <f t="shared" si="822"/>
        <v>0</v>
      </c>
      <c r="BY784" s="26">
        <f t="shared" si="822"/>
        <v>0</v>
      </c>
      <c r="BZ784" s="26">
        <f t="shared" si="822"/>
        <v>0</v>
      </c>
      <c r="CA784" s="26">
        <f t="shared" si="822"/>
        <v>0</v>
      </c>
      <c r="CB784" s="26">
        <f t="shared" si="822"/>
        <v>0</v>
      </c>
      <c r="CC784" s="26">
        <f t="shared" si="822"/>
        <v>0</v>
      </c>
      <c r="CD784" s="26">
        <f t="shared" si="822"/>
        <v>0</v>
      </c>
      <c r="CE784" s="26">
        <f t="shared" si="822"/>
        <v>0</v>
      </c>
      <c r="CF784" s="26">
        <f t="shared" si="823"/>
        <v>0</v>
      </c>
      <c r="CG784" s="26">
        <f t="shared" si="823"/>
        <v>0</v>
      </c>
      <c r="CH784" s="26">
        <f t="shared" si="823"/>
        <v>0</v>
      </c>
      <c r="CI784" s="26">
        <f t="shared" si="823"/>
        <v>0</v>
      </c>
      <c r="CJ784" s="26">
        <f t="shared" si="823"/>
        <v>0</v>
      </c>
      <c r="CK784" s="26">
        <f t="shared" si="823"/>
        <v>0</v>
      </c>
      <c r="CL784" s="26">
        <f t="shared" si="823"/>
        <v>0</v>
      </c>
      <c r="CM784" s="26">
        <f t="shared" si="823"/>
        <v>0</v>
      </c>
      <c r="CN784" s="26">
        <f t="shared" si="823"/>
        <v>0</v>
      </c>
      <c r="CO784" s="26">
        <f t="shared" si="823"/>
        <v>0</v>
      </c>
      <c r="CP784" s="26">
        <f t="shared" si="824"/>
        <v>0</v>
      </c>
      <c r="CQ784" s="26">
        <f t="shared" si="824"/>
        <v>0</v>
      </c>
      <c r="CR784" s="26">
        <f t="shared" si="824"/>
        <v>0</v>
      </c>
      <c r="CS784" s="26">
        <f t="shared" si="824"/>
        <v>0</v>
      </c>
      <c r="CT784" s="26">
        <f t="shared" si="824"/>
        <v>0</v>
      </c>
      <c r="CU784" s="26">
        <f t="shared" si="824"/>
        <v>0</v>
      </c>
      <c r="CV784" s="26">
        <f t="shared" si="824"/>
        <v>0</v>
      </c>
      <c r="CW784" s="26">
        <f t="shared" si="824"/>
        <v>0</v>
      </c>
      <c r="CX784" s="26">
        <f t="shared" si="824"/>
        <v>0</v>
      </c>
      <c r="CY784" s="26">
        <f t="shared" si="824"/>
        <v>0</v>
      </c>
      <c r="CZ784" s="26">
        <f t="shared" si="825"/>
        <v>0</v>
      </c>
      <c r="DA784" s="26">
        <f t="shared" si="825"/>
        <v>0</v>
      </c>
      <c r="DB784" s="26">
        <f t="shared" si="825"/>
        <v>0</v>
      </c>
      <c r="DC784" s="26">
        <f t="shared" si="825"/>
        <v>0</v>
      </c>
      <c r="DD784" s="26">
        <f t="shared" si="825"/>
        <v>0</v>
      </c>
      <c r="DE784" s="26">
        <f t="shared" si="825"/>
        <v>0</v>
      </c>
      <c r="DF784" s="26">
        <f t="shared" si="825"/>
        <v>0</v>
      </c>
      <c r="DG784" s="26">
        <f t="shared" si="825"/>
        <v>0</v>
      </c>
      <c r="DH784" s="26">
        <f t="shared" si="825"/>
        <v>0</v>
      </c>
      <c r="DI784" s="26">
        <f t="shared" si="825"/>
        <v>0</v>
      </c>
      <c r="DJ784" s="26">
        <f t="shared" si="826"/>
        <v>0</v>
      </c>
      <c r="DK784" s="26">
        <f t="shared" si="826"/>
        <v>0</v>
      </c>
      <c r="DL784" s="26">
        <f t="shared" si="826"/>
        <v>0</v>
      </c>
      <c r="DM784" s="26">
        <f t="shared" si="826"/>
        <v>0</v>
      </c>
      <c r="DN784" s="26">
        <f t="shared" si="826"/>
        <v>0</v>
      </c>
      <c r="DO784" s="26">
        <f t="shared" si="826"/>
        <v>0</v>
      </c>
      <c r="DP784" s="26"/>
      <c r="DQ784" s="26"/>
      <c r="DR784" s="26"/>
      <c r="DS784" s="1"/>
    </row>
    <row r="785" spans="45:123" x14ac:dyDescent="0.3">
      <c r="AS785" s="18"/>
      <c r="AT785" s="26"/>
      <c r="AU785" s="26" t="str">
        <f t="shared" ref="AU785:BF785" si="827">AU722</f>
        <v>Status</v>
      </c>
      <c r="AV785" s="26"/>
      <c r="AW785" s="26"/>
      <c r="AX785" s="26"/>
      <c r="AY785" s="26"/>
      <c r="AZ785" s="220">
        <f>AZ722</f>
        <v>0</v>
      </c>
      <c r="BA785" s="220"/>
      <c r="BB785" s="220"/>
      <c r="BC785" s="220"/>
      <c r="BD785" s="26">
        <f t="shared" si="827"/>
        <v>1</v>
      </c>
      <c r="BE785" s="26">
        <f t="shared" si="827"/>
        <v>2</v>
      </c>
      <c r="BF785" s="26">
        <f t="shared" si="827"/>
        <v>3</v>
      </c>
      <c r="BG785" s="26" t="s">
        <v>242</v>
      </c>
      <c r="BI785" s="26"/>
      <c r="BJ785" s="26"/>
      <c r="BK785" s="26"/>
      <c r="BL785" s="26"/>
      <c r="BM785" s="26"/>
      <c r="BN785" s="26"/>
      <c r="BO785" s="26"/>
      <c r="BP785" s="26"/>
      <c r="BQ785" s="26"/>
      <c r="BS785" s="26"/>
      <c r="BT785" s="26"/>
      <c r="BU785" s="26"/>
      <c r="BV785" s="26">
        <f t="shared" si="822"/>
        <v>0</v>
      </c>
      <c r="BW785" s="26">
        <f t="shared" si="822"/>
        <v>0</v>
      </c>
      <c r="BX785" s="26">
        <f t="shared" si="822"/>
        <v>0</v>
      </c>
      <c r="BY785" s="26">
        <f t="shared" si="822"/>
        <v>0</v>
      </c>
      <c r="BZ785" s="26">
        <f t="shared" si="822"/>
        <v>0</v>
      </c>
      <c r="CA785" s="26">
        <f t="shared" si="822"/>
        <v>0</v>
      </c>
      <c r="CB785" s="26">
        <f t="shared" si="822"/>
        <v>0</v>
      </c>
      <c r="CC785" s="26">
        <f t="shared" si="822"/>
        <v>0</v>
      </c>
      <c r="CD785" s="26">
        <f t="shared" si="822"/>
        <v>0</v>
      </c>
      <c r="CE785" s="26">
        <f t="shared" si="822"/>
        <v>0</v>
      </c>
      <c r="CF785" s="26">
        <f t="shared" si="823"/>
        <v>0</v>
      </c>
      <c r="CG785" s="26">
        <f t="shared" si="823"/>
        <v>0</v>
      </c>
      <c r="CH785" s="26">
        <f t="shared" si="823"/>
        <v>0</v>
      </c>
      <c r="CI785" s="26">
        <f t="shared" si="823"/>
        <v>0</v>
      </c>
      <c r="CJ785" s="26">
        <f t="shared" si="823"/>
        <v>0</v>
      </c>
      <c r="CK785" s="26">
        <f t="shared" si="823"/>
        <v>0</v>
      </c>
      <c r="CL785" s="26">
        <f t="shared" si="823"/>
        <v>0</v>
      </c>
      <c r="CM785" s="26">
        <f t="shared" si="823"/>
        <v>0</v>
      </c>
      <c r="CN785" s="26">
        <f t="shared" si="823"/>
        <v>0</v>
      </c>
      <c r="CO785" s="26">
        <f t="shared" si="823"/>
        <v>0</v>
      </c>
      <c r="CP785" s="26">
        <f t="shared" si="824"/>
        <v>0</v>
      </c>
      <c r="CQ785" s="26">
        <f t="shared" si="824"/>
        <v>0</v>
      </c>
      <c r="CR785" s="26">
        <f t="shared" si="824"/>
        <v>0</v>
      </c>
      <c r="CS785" s="26">
        <f t="shared" si="824"/>
        <v>0</v>
      </c>
      <c r="CT785" s="26">
        <f t="shared" si="824"/>
        <v>0</v>
      </c>
      <c r="CU785" s="26">
        <f t="shared" si="824"/>
        <v>0</v>
      </c>
      <c r="CV785" s="26">
        <f t="shared" si="824"/>
        <v>0</v>
      </c>
      <c r="CW785" s="26">
        <f t="shared" si="824"/>
        <v>0</v>
      </c>
      <c r="CX785" s="26">
        <f t="shared" si="824"/>
        <v>0</v>
      </c>
      <c r="CY785" s="26">
        <f t="shared" si="824"/>
        <v>0</v>
      </c>
      <c r="CZ785" s="26">
        <f t="shared" si="825"/>
        <v>0</v>
      </c>
      <c r="DA785" s="26">
        <f t="shared" si="825"/>
        <v>0</v>
      </c>
      <c r="DB785" s="26">
        <f t="shared" si="825"/>
        <v>0</v>
      </c>
      <c r="DC785" s="26">
        <f t="shared" si="825"/>
        <v>0</v>
      </c>
      <c r="DD785" s="26">
        <f t="shared" si="825"/>
        <v>0</v>
      </c>
      <c r="DE785" s="26">
        <f t="shared" si="825"/>
        <v>0</v>
      </c>
      <c r="DF785" s="26">
        <f t="shared" si="825"/>
        <v>0</v>
      </c>
      <c r="DG785" s="26">
        <f t="shared" si="825"/>
        <v>0</v>
      </c>
      <c r="DH785" s="26">
        <f t="shared" si="825"/>
        <v>0</v>
      </c>
      <c r="DI785" s="26">
        <f t="shared" si="825"/>
        <v>0</v>
      </c>
      <c r="DJ785" s="26">
        <f t="shared" si="826"/>
        <v>0</v>
      </c>
      <c r="DK785" s="26">
        <f t="shared" si="826"/>
        <v>0</v>
      </c>
      <c r="DL785" s="26">
        <f t="shared" si="826"/>
        <v>0</v>
      </c>
      <c r="DM785" s="26">
        <f t="shared" si="826"/>
        <v>0</v>
      </c>
      <c r="DN785" s="26">
        <f t="shared" si="826"/>
        <v>0</v>
      </c>
      <c r="DO785" s="26">
        <f t="shared" si="826"/>
        <v>0</v>
      </c>
      <c r="DP785" s="26"/>
      <c r="DQ785" s="26"/>
      <c r="DR785" s="26"/>
      <c r="DS785" s="1"/>
    </row>
    <row r="786" spans="45:123" x14ac:dyDescent="0.3">
      <c r="AS786" s="18">
        <v>1</v>
      </c>
      <c r="AT786" s="26" t="s">
        <v>123</v>
      </c>
      <c r="AU786" s="26" t="str">
        <f t="shared" ref="AU786:AU845" si="828">IF(OR(COUNTIF(BV786:DO786,1)&gt;0,BF786=0,BD786=0,BR786="bad"),"FAIL","PASS")</f>
        <v>FAIL</v>
      </c>
      <c r="AV786" s="26">
        <v>1</v>
      </c>
      <c r="AW786" s="26">
        <v>1</v>
      </c>
      <c r="AX786" s="26">
        <v>3</v>
      </c>
      <c r="AY786" s="26">
        <v>3</v>
      </c>
      <c r="AZ786" s="26">
        <v>1</v>
      </c>
      <c r="BA786" s="26">
        <v>1</v>
      </c>
      <c r="BB786" s="26">
        <v>3</v>
      </c>
      <c r="BC786" s="26">
        <v>3</v>
      </c>
      <c r="BD786" s="26">
        <f t="shared" ref="BD786:BG805" si="829">BD660</f>
        <v>449.5</v>
      </c>
      <c r="BE786" s="26"/>
      <c r="BF786" s="26">
        <f t="shared" si="829"/>
        <v>450.5</v>
      </c>
      <c r="BG786" s="26">
        <f t="shared" si="829"/>
        <v>0.5</v>
      </c>
      <c r="BI786" s="26">
        <f t="shared" ref="BI786:BI817" si="830">IF(AND($D$3=2,AV786=1),BH786+$BD786+TubeStart,IF(AND($D$3=2,AV786=2),BH786+$BE786+TubeStart,IF(AND($D$3=2,AV786=3),BH786+$BF786+TubeStart,IF(AND($D$3=1,AV786=1),BF786/2,IF(AND($D$3=1,AV786=2),BE786/2,IF(AND($D$3=1,AV786=3),BF786/2))))))+TubeGap/2</f>
        <v>454.64859999999999</v>
      </c>
      <c r="BJ786" s="26">
        <f t="shared" ref="BJ786:BJ817" si="831">IF($J$43&lt;$BJ$658,0,IF(AW786=1,BI786+$BD786+TubeGap/2,IF(AW786=2,BI786+$BE786+TubeGap/2,IF(AW786=3,BI786+$BF786+TubeGap/2))))</f>
        <v>904.27359999999999</v>
      </c>
      <c r="BK786" s="26">
        <f t="shared" ref="BK786:BK817" si="832">IF($J$43&lt;$BK$658,0,IF(AX786=1,BJ786+$BD786+TubeGap/2,IF(AX786=2,BJ786+$BE786+TubeGap/2,IF(AX786=3,BJ786+$BF786+TubeGap/2))))</f>
        <v>1354.8986</v>
      </c>
      <c r="BL786" s="26">
        <f t="shared" si="789"/>
        <v>1805.3986</v>
      </c>
      <c r="BM786" s="26"/>
      <c r="BN786" s="26"/>
      <c r="BO786" s="26"/>
      <c r="BP786" s="26"/>
      <c r="BQ786" s="26"/>
      <c r="BR786" s="1" t="str">
        <f t="shared" si="795"/>
        <v>good</v>
      </c>
      <c r="BS786" s="26" t="str">
        <f t="shared" si="796"/>
        <v>Int</v>
      </c>
      <c r="BT786" s="26"/>
      <c r="BU786" s="26"/>
      <c r="BV786" s="26">
        <f t="shared" si="822"/>
        <v>0</v>
      </c>
      <c r="BW786" s="26">
        <f t="shared" si="822"/>
        <v>0</v>
      </c>
      <c r="BX786" s="26">
        <f t="shared" si="822"/>
        <v>0</v>
      </c>
      <c r="BY786" s="26">
        <f t="shared" si="822"/>
        <v>0</v>
      </c>
      <c r="BZ786" s="26">
        <f t="shared" si="822"/>
        <v>0</v>
      </c>
      <c r="CA786" s="26">
        <f t="shared" si="822"/>
        <v>0</v>
      </c>
      <c r="CB786" s="26">
        <f t="shared" si="822"/>
        <v>0</v>
      </c>
      <c r="CC786" s="26">
        <f t="shared" si="822"/>
        <v>0</v>
      </c>
      <c r="CD786" s="26">
        <f t="shared" si="822"/>
        <v>0</v>
      </c>
      <c r="CE786" s="26">
        <f t="shared" si="822"/>
        <v>0</v>
      </c>
      <c r="CF786" s="26">
        <f t="shared" si="823"/>
        <v>0</v>
      </c>
      <c r="CG786" s="26">
        <f t="shared" si="823"/>
        <v>1</v>
      </c>
      <c r="CH786" s="26">
        <f t="shared" si="823"/>
        <v>0</v>
      </c>
      <c r="CI786" s="26">
        <f t="shared" si="823"/>
        <v>0</v>
      </c>
      <c r="CJ786" s="26">
        <f t="shared" si="823"/>
        <v>0</v>
      </c>
      <c r="CK786" s="26">
        <f t="shared" si="823"/>
        <v>0</v>
      </c>
      <c r="CL786" s="26">
        <f t="shared" si="823"/>
        <v>0</v>
      </c>
      <c r="CM786" s="26">
        <f t="shared" si="823"/>
        <v>0</v>
      </c>
      <c r="CN786" s="26">
        <f t="shared" si="823"/>
        <v>0</v>
      </c>
      <c r="CO786" s="26">
        <f t="shared" si="823"/>
        <v>0</v>
      </c>
      <c r="CP786" s="26">
        <f t="shared" si="824"/>
        <v>0</v>
      </c>
      <c r="CQ786" s="26">
        <f t="shared" si="824"/>
        <v>0</v>
      </c>
      <c r="CR786" s="26">
        <f t="shared" si="824"/>
        <v>0</v>
      </c>
      <c r="CS786" s="26">
        <f t="shared" si="824"/>
        <v>0</v>
      </c>
      <c r="CT786" s="26">
        <f t="shared" si="824"/>
        <v>0</v>
      </c>
      <c r="CU786" s="26">
        <f t="shared" si="824"/>
        <v>0</v>
      </c>
      <c r="CV786" s="26">
        <f t="shared" si="824"/>
        <v>0</v>
      </c>
      <c r="CW786" s="26">
        <f t="shared" si="824"/>
        <v>0</v>
      </c>
      <c r="CX786" s="26">
        <f t="shared" si="824"/>
        <v>0</v>
      </c>
      <c r="CY786" s="26">
        <f t="shared" si="824"/>
        <v>0</v>
      </c>
      <c r="CZ786" s="26">
        <f t="shared" si="825"/>
        <v>0</v>
      </c>
      <c r="DA786" s="26">
        <f t="shared" si="825"/>
        <v>0</v>
      </c>
      <c r="DB786" s="26">
        <f t="shared" si="825"/>
        <v>0</v>
      </c>
      <c r="DC786" s="26">
        <f t="shared" si="825"/>
        <v>0</v>
      </c>
      <c r="DD786" s="26">
        <f t="shared" si="825"/>
        <v>1</v>
      </c>
      <c r="DE786" s="26">
        <f t="shared" si="825"/>
        <v>0</v>
      </c>
      <c r="DF786" s="26">
        <f t="shared" si="825"/>
        <v>0</v>
      </c>
      <c r="DG786" s="26">
        <f t="shared" si="825"/>
        <v>0</v>
      </c>
      <c r="DH786" s="26">
        <f t="shared" si="825"/>
        <v>0</v>
      </c>
      <c r="DI786" s="26">
        <f t="shared" si="825"/>
        <v>0</v>
      </c>
      <c r="DJ786" s="26">
        <f t="shared" si="826"/>
        <v>0</v>
      </c>
      <c r="DK786" s="26">
        <f t="shared" si="826"/>
        <v>0</v>
      </c>
      <c r="DL786" s="26">
        <f t="shared" si="826"/>
        <v>0</v>
      </c>
      <c r="DM786" s="26">
        <f t="shared" si="826"/>
        <v>0</v>
      </c>
      <c r="DN786" s="26">
        <f t="shared" si="826"/>
        <v>0</v>
      </c>
      <c r="DO786" s="26">
        <f t="shared" si="826"/>
        <v>0</v>
      </c>
      <c r="DP786" s="26"/>
      <c r="DQ786" s="26"/>
      <c r="DR786" s="26"/>
      <c r="DS786" s="1"/>
    </row>
    <row r="787" spans="45:123" x14ac:dyDescent="0.3">
      <c r="AS787" s="18">
        <v>2</v>
      </c>
      <c r="AT787" s="26" t="s">
        <v>123</v>
      </c>
      <c r="AU787" s="26" t="str">
        <f t="shared" si="828"/>
        <v>FAIL</v>
      </c>
      <c r="AV787" s="26">
        <v>1</v>
      </c>
      <c r="AW787" s="26">
        <v>1</v>
      </c>
      <c r="AX787" s="26">
        <v>3</v>
      </c>
      <c r="AY787" s="26">
        <v>3</v>
      </c>
      <c r="AZ787" s="26">
        <v>1</v>
      </c>
      <c r="BA787" s="26">
        <v>1</v>
      </c>
      <c r="BB787" s="26">
        <v>3</v>
      </c>
      <c r="BC787" s="26">
        <v>3</v>
      </c>
      <c r="BD787" s="26">
        <f t="shared" si="829"/>
        <v>449</v>
      </c>
      <c r="BE787" s="26"/>
      <c r="BF787" s="26">
        <f t="shared" si="829"/>
        <v>451</v>
      </c>
      <c r="BG787" s="26">
        <f t="shared" si="829"/>
        <v>1</v>
      </c>
      <c r="BI787" s="26">
        <f t="shared" si="830"/>
        <v>454.14859999999999</v>
      </c>
      <c r="BJ787" s="26">
        <f t="shared" si="831"/>
        <v>903.27359999999999</v>
      </c>
      <c r="BK787" s="26">
        <f t="shared" si="832"/>
        <v>1354.3986</v>
      </c>
      <c r="BL787" s="26">
        <f t="shared" si="789"/>
        <v>1805.3986</v>
      </c>
      <c r="BM787" s="26"/>
      <c r="BN787" s="26"/>
      <c r="BO787" s="26"/>
      <c r="BP787" s="26"/>
      <c r="BQ787" s="26"/>
      <c r="BR787" s="1" t="str">
        <f t="shared" si="795"/>
        <v>good</v>
      </c>
      <c r="BS787" s="26" t="str">
        <f t="shared" si="796"/>
        <v>Int</v>
      </c>
      <c r="BT787" s="26"/>
      <c r="BU787" s="26"/>
      <c r="BV787" s="26">
        <f t="shared" si="822"/>
        <v>0</v>
      </c>
      <c r="BW787" s="26">
        <f t="shared" si="822"/>
        <v>0</v>
      </c>
      <c r="BX787" s="26">
        <f t="shared" si="822"/>
        <v>0</v>
      </c>
      <c r="BY787" s="26">
        <f t="shared" si="822"/>
        <v>0</v>
      </c>
      <c r="BZ787" s="26">
        <f t="shared" si="822"/>
        <v>0</v>
      </c>
      <c r="CA787" s="26">
        <f t="shared" si="822"/>
        <v>0</v>
      </c>
      <c r="CB787" s="26">
        <f t="shared" si="822"/>
        <v>0</v>
      </c>
      <c r="CC787" s="26">
        <f t="shared" si="822"/>
        <v>0</v>
      </c>
      <c r="CD787" s="26">
        <f t="shared" si="822"/>
        <v>0</v>
      </c>
      <c r="CE787" s="26">
        <f t="shared" si="822"/>
        <v>0</v>
      </c>
      <c r="CF787" s="26">
        <f t="shared" si="823"/>
        <v>0</v>
      </c>
      <c r="CG787" s="26">
        <f t="shared" si="823"/>
        <v>1</v>
      </c>
      <c r="CH787" s="26">
        <f t="shared" si="823"/>
        <v>0</v>
      </c>
      <c r="CI787" s="26">
        <f t="shared" si="823"/>
        <v>0</v>
      </c>
      <c r="CJ787" s="26">
        <f t="shared" si="823"/>
        <v>0</v>
      </c>
      <c r="CK787" s="26">
        <f t="shared" si="823"/>
        <v>0</v>
      </c>
      <c r="CL787" s="26">
        <f t="shared" si="823"/>
        <v>0</v>
      </c>
      <c r="CM787" s="26">
        <f t="shared" si="823"/>
        <v>0</v>
      </c>
      <c r="CN787" s="26">
        <f t="shared" si="823"/>
        <v>0</v>
      </c>
      <c r="CO787" s="26">
        <f t="shared" si="823"/>
        <v>0</v>
      </c>
      <c r="CP787" s="26">
        <f t="shared" si="824"/>
        <v>0</v>
      </c>
      <c r="CQ787" s="26">
        <f t="shared" si="824"/>
        <v>0</v>
      </c>
      <c r="CR787" s="26">
        <f t="shared" si="824"/>
        <v>0</v>
      </c>
      <c r="CS787" s="26">
        <f t="shared" si="824"/>
        <v>0</v>
      </c>
      <c r="CT787" s="26">
        <f t="shared" si="824"/>
        <v>0</v>
      </c>
      <c r="CU787" s="26">
        <f t="shared" si="824"/>
        <v>0</v>
      </c>
      <c r="CV787" s="26">
        <f t="shared" si="824"/>
        <v>0</v>
      </c>
      <c r="CW787" s="26">
        <f t="shared" si="824"/>
        <v>0</v>
      </c>
      <c r="CX787" s="26">
        <f t="shared" si="824"/>
        <v>0</v>
      </c>
      <c r="CY787" s="26">
        <f t="shared" si="824"/>
        <v>0</v>
      </c>
      <c r="CZ787" s="26">
        <f t="shared" si="825"/>
        <v>0</v>
      </c>
      <c r="DA787" s="26">
        <f t="shared" si="825"/>
        <v>0</v>
      </c>
      <c r="DB787" s="26">
        <f t="shared" si="825"/>
        <v>0</v>
      </c>
      <c r="DC787" s="26">
        <f t="shared" si="825"/>
        <v>0</v>
      </c>
      <c r="DD787" s="26">
        <f t="shared" si="825"/>
        <v>1</v>
      </c>
      <c r="DE787" s="26">
        <f t="shared" si="825"/>
        <v>0</v>
      </c>
      <c r="DF787" s="26">
        <f t="shared" si="825"/>
        <v>0</v>
      </c>
      <c r="DG787" s="26">
        <f t="shared" si="825"/>
        <v>0</v>
      </c>
      <c r="DH787" s="26">
        <f t="shared" si="825"/>
        <v>0</v>
      </c>
      <c r="DI787" s="26">
        <f t="shared" si="825"/>
        <v>0</v>
      </c>
      <c r="DJ787" s="26">
        <f t="shared" si="826"/>
        <v>0</v>
      </c>
      <c r="DK787" s="26">
        <f t="shared" si="826"/>
        <v>0</v>
      </c>
      <c r="DL787" s="26">
        <f t="shared" si="826"/>
        <v>0</v>
      </c>
      <c r="DM787" s="26">
        <f t="shared" si="826"/>
        <v>0</v>
      </c>
      <c r="DN787" s="26">
        <f t="shared" si="826"/>
        <v>0</v>
      </c>
      <c r="DO787" s="26">
        <f t="shared" si="826"/>
        <v>0</v>
      </c>
      <c r="DP787" s="26"/>
      <c r="DQ787" s="26"/>
      <c r="DR787" s="26"/>
      <c r="DS787" s="1"/>
    </row>
    <row r="788" spans="45:123" x14ac:dyDescent="0.3">
      <c r="AS788" s="18">
        <v>3</v>
      </c>
      <c r="AT788" s="26" t="s">
        <v>123</v>
      </c>
      <c r="AU788" s="26" t="str">
        <f t="shared" si="828"/>
        <v>FAIL</v>
      </c>
      <c r="AV788" s="26">
        <v>1</v>
      </c>
      <c r="AW788" s="26">
        <v>1</v>
      </c>
      <c r="AX788" s="26">
        <v>3</v>
      </c>
      <c r="AY788" s="26">
        <v>3</v>
      </c>
      <c r="AZ788" s="26">
        <v>1</v>
      </c>
      <c r="BA788" s="26">
        <v>1</v>
      </c>
      <c r="BB788" s="26">
        <v>3</v>
      </c>
      <c r="BC788" s="26">
        <v>3</v>
      </c>
      <c r="BD788" s="26">
        <f t="shared" si="829"/>
        <v>448.5</v>
      </c>
      <c r="BE788" s="26"/>
      <c r="BF788" s="26">
        <f t="shared" si="829"/>
        <v>451.5</v>
      </c>
      <c r="BG788" s="26">
        <f t="shared" si="829"/>
        <v>1.5</v>
      </c>
      <c r="BI788" s="26">
        <f t="shared" si="830"/>
        <v>453.64859999999999</v>
      </c>
      <c r="BJ788" s="26">
        <f t="shared" si="831"/>
        <v>902.27359999999999</v>
      </c>
      <c r="BK788" s="26">
        <f t="shared" si="832"/>
        <v>1353.8986</v>
      </c>
      <c r="BL788" s="26">
        <f t="shared" si="789"/>
        <v>1805.3986</v>
      </c>
      <c r="BM788" s="26"/>
      <c r="BN788" s="26"/>
      <c r="BO788" s="26"/>
      <c r="BP788" s="26"/>
      <c r="BQ788" s="26"/>
      <c r="BR788" s="1" t="str">
        <f t="shared" si="795"/>
        <v>good</v>
      </c>
      <c r="BS788" s="26" t="str">
        <f t="shared" si="796"/>
        <v>Int</v>
      </c>
      <c r="BT788" s="26"/>
      <c r="BU788" s="26"/>
      <c r="BV788" s="26">
        <f t="shared" si="822"/>
        <v>0</v>
      </c>
      <c r="BW788" s="26">
        <f t="shared" si="822"/>
        <v>0</v>
      </c>
      <c r="BX788" s="26">
        <f t="shared" si="822"/>
        <v>0</v>
      </c>
      <c r="BY788" s="26">
        <f t="shared" si="822"/>
        <v>0</v>
      </c>
      <c r="BZ788" s="26">
        <f t="shared" si="822"/>
        <v>0</v>
      </c>
      <c r="CA788" s="26">
        <f t="shared" si="822"/>
        <v>0</v>
      </c>
      <c r="CB788" s="26">
        <f t="shared" si="822"/>
        <v>0</v>
      </c>
      <c r="CC788" s="26">
        <f t="shared" si="822"/>
        <v>0</v>
      </c>
      <c r="CD788" s="26">
        <f t="shared" si="822"/>
        <v>0</v>
      </c>
      <c r="CE788" s="26">
        <f t="shared" si="822"/>
        <v>0</v>
      </c>
      <c r="CF788" s="26">
        <f t="shared" si="823"/>
        <v>0</v>
      </c>
      <c r="CG788" s="26">
        <f t="shared" si="823"/>
        <v>1</v>
      </c>
      <c r="CH788" s="26">
        <f t="shared" si="823"/>
        <v>0</v>
      </c>
      <c r="CI788" s="26">
        <f t="shared" si="823"/>
        <v>0</v>
      </c>
      <c r="CJ788" s="26">
        <f t="shared" si="823"/>
        <v>0</v>
      </c>
      <c r="CK788" s="26">
        <f t="shared" si="823"/>
        <v>0</v>
      </c>
      <c r="CL788" s="26">
        <f t="shared" si="823"/>
        <v>0</v>
      </c>
      <c r="CM788" s="26">
        <f t="shared" si="823"/>
        <v>0</v>
      </c>
      <c r="CN788" s="26">
        <f t="shared" si="823"/>
        <v>0</v>
      </c>
      <c r="CO788" s="26">
        <f t="shared" si="823"/>
        <v>0</v>
      </c>
      <c r="CP788" s="26">
        <f t="shared" si="824"/>
        <v>0</v>
      </c>
      <c r="CQ788" s="26">
        <f t="shared" si="824"/>
        <v>0</v>
      </c>
      <c r="CR788" s="26">
        <f t="shared" si="824"/>
        <v>0</v>
      </c>
      <c r="CS788" s="26">
        <f t="shared" si="824"/>
        <v>0</v>
      </c>
      <c r="CT788" s="26">
        <f t="shared" si="824"/>
        <v>0</v>
      </c>
      <c r="CU788" s="26">
        <f t="shared" si="824"/>
        <v>0</v>
      </c>
      <c r="CV788" s="26">
        <f t="shared" si="824"/>
        <v>0</v>
      </c>
      <c r="CW788" s="26">
        <f t="shared" si="824"/>
        <v>0</v>
      </c>
      <c r="CX788" s="26">
        <f t="shared" si="824"/>
        <v>0</v>
      </c>
      <c r="CY788" s="26">
        <f t="shared" si="824"/>
        <v>0</v>
      </c>
      <c r="CZ788" s="26">
        <f t="shared" si="825"/>
        <v>0</v>
      </c>
      <c r="DA788" s="26">
        <f t="shared" si="825"/>
        <v>0</v>
      </c>
      <c r="DB788" s="26">
        <f t="shared" si="825"/>
        <v>0</v>
      </c>
      <c r="DC788" s="26">
        <f t="shared" si="825"/>
        <v>0</v>
      </c>
      <c r="DD788" s="26">
        <f t="shared" si="825"/>
        <v>0</v>
      </c>
      <c r="DE788" s="26">
        <f t="shared" si="825"/>
        <v>0</v>
      </c>
      <c r="DF788" s="26">
        <f t="shared" si="825"/>
        <v>0</v>
      </c>
      <c r="DG788" s="26">
        <f t="shared" si="825"/>
        <v>0</v>
      </c>
      <c r="DH788" s="26">
        <f t="shared" si="825"/>
        <v>0</v>
      </c>
      <c r="DI788" s="26">
        <f t="shared" si="825"/>
        <v>0</v>
      </c>
      <c r="DJ788" s="26">
        <f t="shared" si="826"/>
        <v>0</v>
      </c>
      <c r="DK788" s="26">
        <f t="shared" si="826"/>
        <v>0</v>
      </c>
      <c r="DL788" s="26">
        <f t="shared" si="826"/>
        <v>0</v>
      </c>
      <c r="DM788" s="26">
        <f t="shared" si="826"/>
        <v>0</v>
      </c>
      <c r="DN788" s="26">
        <f t="shared" si="826"/>
        <v>0</v>
      </c>
      <c r="DO788" s="26">
        <f t="shared" si="826"/>
        <v>0</v>
      </c>
      <c r="DP788" s="26"/>
      <c r="DQ788" s="26"/>
      <c r="DR788" s="26"/>
      <c r="DS788" s="1"/>
    </row>
    <row r="789" spans="45:123" x14ac:dyDescent="0.3">
      <c r="AS789" s="18">
        <v>4</v>
      </c>
      <c r="AT789" s="26" t="s">
        <v>123</v>
      </c>
      <c r="AU789" s="26" t="str">
        <f t="shared" si="828"/>
        <v>FAIL</v>
      </c>
      <c r="AV789" s="26">
        <v>1</v>
      </c>
      <c r="AW789" s="26">
        <v>1</v>
      </c>
      <c r="AX789" s="26">
        <v>3</v>
      </c>
      <c r="AY789" s="26">
        <v>3</v>
      </c>
      <c r="AZ789" s="26">
        <v>1</v>
      </c>
      <c r="BA789" s="26">
        <v>1</v>
      </c>
      <c r="BB789" s="26">
        <v>3</v>
      </c>
      <c r="BC789" s="26">
        <v>3</v>
      </c>
      <c r="BD789" s="26">
        <f t="shared" si="829"/>
        <v>448</v>
      </c>
      <c r="BE789" s="26"/>
      <c r="BF789" s="26">
        <f t="shared" si="829"/>
        <v>452</v>
      </c>
      <c r="BG789" s="26">
        <f t="shared" si="829"/>
        <v>2</v>
      </c>
      <c r="BI789" s="26">
        <f t="shared" si="830"/>
        <v>453.14859999999999</v>
      </c>
      <c r="BJ789" s="26">
        <f t="shared" si="831"/>
        <v>901.27359999999999</v>
      </c>
      <c r="BK789" s="26">
        <f t="shared" si="832"/>
        <v>1353.3986</v>
      </c>
      <c r="BL789" s="26">
        <f t="shared" ref="BL789:BL852" si="833">IF(OR(AND(AX789=1,$J$43=2),AND(AY789=1,$J$43=3)),$BD789,IF(OR(AND(AX789=2,$J$43=2),AND(AY789=2,$J$43=3)),$BE789,IF(OR(AND(AX789=3,$J$43=2),AND(AY789=3,$J$43=3)),$BF789)))+MAX(BI789:BK789)</f>
        <v>1805.3986</v>
      </c>
      <c r="BM789" s="26"/>
      <c r="BN789" s="26"/>
      <c r="BO789" s="26"/>
      <c r="BP789" s="26"/>
      <c r="BQ789" s="26"/>
      <c r="BR789" s="1" t="str">
        <f t="shared" si="795"/>
        <v>good</v>
      </c>
      <c r="BS789" s="26" t="str">
        <f t="shared" si="796"/>
        <v>Int</v>
      </c>
      <c r="BT789" s="26"/>
      <c r="BU789" s="26"/>
      <c r="BV789" s="26">
        <f t="shared" si="822"/>
        <v>0</v>
      </c>
      <c r="BW789" s="26">
        <f t="shared" si="822"/>
        <v>0</v>
      </c>
      <c r="BX789" s="26">
        <f t="shared" si="822"/>
        <v>0</v>
      </c>
      <c r="BY789" s="26">
        <f t="shared" si="822"/>
        <v>0</v>
      </c>
      <c r="BZ789" s="26">
        <f t="shared" si="822"/>
        <v>0</v>
      </c>
      <c r="CA789" s="26">
        <f t="shared" si="822"/>
        <v>0</v>
      </c>
      <c r="CB789" s="26">
        <f t="shared" si="822"/>
        <v>0</v>
      </c>
      <c r="CC789" s="26">
        <f t="shared" si="822"/>
        <v>0</v>
      </c>
      <c r="CD789" s="26">
        <f t="shared" si="822"/>
        <v>0</v>
      </c>
      <c r="CE789" s="26">
        <f t="shared" si="822"/>
        <v>0</v>
      </c>
      <c r="CF789" s="26">
        <f t="shared" si="823"/>
        <v>0</v>
      </c>
      <c r="CG789" s="26">
        <f t="shared" si="823"/>
        <v>1</v>
      </c>
      <c r="CH789" s="26">
        <f t="shared" si="823"/>
        <v>0</v>
      </c>
      <c r="CI789" s="26">
        <f t="shared" si="823"/>
        <v>0</v>
      </c>
      <c r="CJ789" s="26">
        <f t="shared" si="823"/>
        <v>0</v>
      </c>
      <c r="CK789" s="26">
        <f t="shared" si="823"/>
        <v>0</v>
      </c>
      <c r="CL789" s="26">
        <f t="shared" si="823"/>
        <v>0</v>
      </c>
      <c r="CM789" s="26">
        <f t="shared" si="823"/>
        <v>0</v>
      </c>
      <c r="CN789" s="26">
        <f t="shared" si="823"/>
        <v>0</v>
      </c>
      <c r="CO789" s="26">
        <f t="shared" si="823"/>
        <v>0</v>
      </c>
      <c r="CP789" s="26">
        <f t="shared" si="824"/>
        <v>0</v>
      </c>
      <c r="CQ789" s="26">
        <f t="shared" si="824"/>
        <v>0</v>
      </c>
      <c r="CR789" s="26">
        <f t="shared" si="824"/>
        <v>0</v>
      </c>
      <c r="CS789" s="26">
        <f t="shared" si="824"/>
        <v>0</v>
      </c>
      <c r="CT789" s="26">
        <f t="shared" si="824"/>
        <v>0</v>
      </c>
      <c r="CU789" s="26">
        <f t="shared" si="824"/>
        <v>0</v>
      </c>
      <c r="CV789" s="26">
        <f t="shared" si="824"/>
        <v>0</v>
      </c>
      <c r="CW789" s="26">
        <f t="shared" si="824"/>
        <v>0</v>
      </c>
      <c r="CX789" s="26">
        <f t="shared" si="824"/>
        <v>0</v>
      </c>
      <c r="CY789" s="26">
        <f t="shared" si="824"/>
        <v>0</v>
      </c>
      <c r="CZ789" s="26">
        <f t="shared" si="825"/>
        <v>0</v>
      </c>
      <c r="DA789" s="26">
        <f t="shared" si="825"/>
        <v>0</v>
      </c>
      <c r="DB789" s="26">
        <f t="shared" si="825"/>
        <v>0</v>
      </c>
      <c r="DC789" s="26">
        <f t="shared" si="825"/>
        <v>0</v>
      </c>
      <c r="DD789" s="26">
        <f t="shared" si="825"/>
        <v>0</v>
      </c>
      <c r="DE789" s="26">
        <f t="shared" si="825"/>
        <v>0</v>
      </c>
      <c r="DF789" s="26">
        <f t="shared" si="825"/>
        <v>0</v>
      </c>
      <c r="DG789" s="26">
        <f t="shared" si="825"/>
        <v>0</v>
      </c>
      <c r="DH789" s="26">
        <f t="shared" si="825"/>
        <v>0</v>
      </c>
      <c r="DI789" s="26">
        <f t="shared" si="825"/>
        <v>0</v>
      </c>
      <c r="DJ789" s="26">
        <f t="shared" si="826"/>
        <v>0</v>
      </c>
      <c r="DK789" s="26">
        <f t="shared" si="826"/>
        <v>0</v>
      </c>
      <c r="DL789" s="26">
        <f t="shared" si="826"/>
        <v>0</v>
      </c>
      <c r="DM789" s="26">
        <f t="shared" si="826"/>
        <v>0</v>
      </c>
      <c r="DN789" s="26">
        <f t="shared" si="826"/>
        <v>0</v>
      </c>
      <c r="DO789" s="26">
        <f t="shared" si="826"/>
        <v>0</v>
      </c>
      <c r="DP789" s="26"/>
      <c r="DQ789" s="26"/>
      <c r="DR789" s="26"/>
      <c r="DS789" s="1"/>
    </row>
    <row r="790" spans="45:123" x14ac:dyDescent="0.3">
      <c r="AS790" s="18">
        <v>5</v>
      </c>
      <c r="AT790" s="26" t="s">
        <v>123</v>
      </c>
      <c r="AU790" s="26" t="str">
        <f t="shared" si="828"/>
        <v>FAIL</v>
      </c>
      <c r="AV790" s="26">
        <v>1</v>
      </c>
      <c r="AW790" s="26">
        <v>1</v>
      </c>
      <c r="AX790" s="26">
        <v>3</v>
      </c>
      <c r="AY790" s="26">
        <v>3</v>
      </c>
      <c r="AZ790" s="26">
        <v>1</v>
      </c>
      <c r="BA790" s="26">
        <v>1</v>
      </c>
      <c r="BB790" s="26">
        <v>3</v>
      </c>
      <c r="BC790" s="26">
        <v>3</v>
      </c>
      <c r="BD790" s="26">
        <f t="shared" si="829"/>
        <v>447.5</v>
      </c>
      <c r="BE790" s="26"/>
      <c r="BF790" s="26">
        <f t="shared" si="829"/>
        <v>452.5</v>
      </c>
      <c r="BG790" s="26">
        <f t="shared" si="829"/>
        <v>2.5</v>
      </c>
      <c r="BI790" s="26">
        <f t="shared" si="830"/>
        <v>452.64859999999999</v>
      </c>
      <c r="BJ790" s="26">
        <f t="shared" si="831"/>
        <v>900.27359999999999</v>
      </c>
      <c r="BK790" s="26">
        <f t="shared" si="832"/>
        <v>1352.8986</v>
      </c>
      <c r="BL790" s="26">
        <f t="shared" si="833"/>
        <v>1805.3986</v>
      </c>
      <c r="BM790" s="26"/>
      <c r="BN790" s="26"/>
      <c r="BO790" s="26"/>
      <c r="BP790" s="26"/>
      <c r="BQ790" s="26"/>
      <c r="BR790" s="1" t="str">
        <f t="shared" si="795"/>
        <v>good</v>
      </c>
      <c r="BS790" s="26" t="str">
        <f t="shared" si="796"/>
        <v>Int</v>
      </c>
      <c r="BT790" s="26"/>
      <c r="BU790" s="26"/>
      <c r="BV790" s="26">
        <f t="shared" ref="BV790:CE799" si="834">IF(BV$3=0,0,IF(AND(ABS($BI790-BV$3)&gt;TubeVertTotTol,ABS($BJ790-BV$3)&gt;TubeVertTotTol,ABS($BK790-BV$3)&gt;TubeVertTotTol),0,1))</f>
        <v>0</v>
      </c>
      <c r="BW790" s="26">
        <f t="shared" si="834"/>
        <v>0</v>
      </c>
      <c r="BX790" s="26">
        <f t="shared" si="834"/>
        <v>0</v>
      </c>
      <c r="BY790" s="26">
        <f t="shared" si="834"/>
        <v>0</v>
      </c>
      <c r="BZ790" s="26">
        <f t="shared" si="834"/>
        <v>0</v>
      </c>
      <c r="CA790" s="26">
        <f t="shared" si="834"/>
        <v>0</v>
      </c>
      <c r="CB790" s="26">
        <f t="shared" si="834"/>
        <v>0</v>
      </c>
      <c r="CC790" s="26">
        <f t="shared" si="834"/>
        <v>0</v>
      </c>
      <c r="CD790" s="26">
        <f t="shared" si="834"/>
        <v>0</v>
      </c>
      <c r="CE790" s="26">
        <f t="shared" si="834"/>
        <v>0</v>
      </c>
      <c r="CF790" s="26">
        <f t="shared" ref="CF790:CO799" si="835">IF(CF$3=0,0,IF(AND(ABS($BI790-CF$3)&gt;TubeVertTotTol,ABS($BJ790-CF$3)&gt;TubeVertTotTol,ABS($BK790-CF$3)&gt;TubeVertTotTol),0,1))</f>
        <v>0</v>
      </c>
      <c r="CG790" s="26">
        <f t="shared" si="835"/>
        <v>1</v>
      </c>
      <c r="CH790" s="26">
        <f t="shared" si="835"/>
        <v>0</v>
      </c>
      <c r="CI790" s="26">
        <f t="shared" si="835"/>
        <v>0</v>
      </c>
      <c r="CJ790" s="26">
        <f t="shared" si="835"/>
        <v>0</v>
      </c>
      <c r="CK790" s="26">
        <f t="shared" si="835"/>
        <v>0</v>
      </c>
      <c r="CL790" s="26">
        <f t="shared" si="835"/>
        <v>0</v>
      </c>
      <c r="CM790" s="26">
        <f t="shared" si="835"/>
        <v>0</v>
      </c>
      <c r="CN790" s="26">
        <f t="shared" si="835"/>
        <v>0</v>
      </c>
      <c r="CO790" s="26">
        <f t="shared" si="835"/>
        <v>0</v>
      </c>
      <c r="CP790" s="26">
        <f t="shared" ref="CP790:CY799" si="836">IF(CP$3=0,0,IF(AND(ABS($BI790-CP$3)&gt;TubeVertTotTol,ABS($BJ790-CP$3)&gt;TubeVertTotTol,ABS($BK790-CP$3)&gt;TubeVertTotTol),0,1))</f>
        <v>0</v>
      </c>
      <c r="CQ790" s="26">
        <f t="shared" si="836"/>
        <v>0</v>
      </c>
      <c r="CR790" s="26">
        <f t="shared" si="836"/>
        <v>0</v>
      </c>
      <c r="CS790" s="26">
        <f t="shared" si="836"/>
        <v>0</v>
      </c>
      <c r="CT790" s="26">
        <f t="shared" si="836"/>
        <v>0</v>
      </c>
      <c r="CU790" s="26">
        <f t="shared" si="836"/>
        <v>0</v>
      </c>
      <c r="CV790" s="26">
        <f t="shared" si="836"/>
        <v>0</v>
      </c>
      <c r="CW790" s="26">
        <f t="shared" si="836"/>
        <v>0</v>
      </c>
      <c r="CX790" s="26">
        <f t="shared" si="836"/>
        <v>0</v>
      </c>
      <c r="CY790" s="26">
        <f t="shared" si="836"/>
        <v>0</v>
      </c>
      <c r="CZ790" s="26">
        <f t="shared" ref="CZ790:DI799" si="837">IF(CZ$3=0,0,IF(AND(ABS($BI790-CZ$3)&gt;TubeVertTotTol,ABS($BJ790-CZ$3)&gt;TubeVertTotTol,ABS($BK790-CZ$3)&gt;TubeVertTotTol),0,1))</f>
        <v>0</v>
      </c>
      <c r="DA790" s="26">
        <f t="shared" si="837"/>
        <v>0</v>
      </c>
      <c r="DB790" s="26">
        <f t="shared" si="837"/>
        <v>0</v>
      </c>
      <c r="DC790" s="26">
        <f t="shared" si="837"/>
        <v>0</v>
      </c>
      <c r="DD790" s="26">
        <f t="shared" si="837"/>
        <v>0</v>
      </c>
      <c r="DE790" s="26">
        <f t="shared" si="837"/>
        <v>0</v>
      </c>
      <c r="DF790" s="26">
        <f t="shared" si="837"/>
        <v>0</v>
      </c>
      <c r="DG790" s="26">
        <f t="shared" si="837"/>
        <v>0</v>
      </c>
      <c r="DH790" s="26">
        <f t="shared" si="837"/>
        <v>0</v>
      </c>
      <c r="DI790" s="26">
        <f t="shared" si="837"/>
        <v>0</v>
      </c>
      <c r="DJ790" s="26">
        <f t="shared" ref="DJ790:DO799" si="838">IF(DJ$3=0,0,IF(AND(ABS($BI790-DJ$3)&gt;TubeVertTotTol,ABS($BJ790-DJ$3)&gt;TubeVertTotTol,ABS($BK790-DJ$3)&gt;TubeVertTotTol),0,1))</f>
        <v>0</v>
      </c>
      <c r="DK790" s="26">
        <f t="shared" si="838"/>
        <v>0</v>
      </c>
      <c r="DL790" s="26">
        <f t="shared" si="838"/>
        <v>0</v>
      </c>
      <c r="DM790" s="26">
        <f t="shared" si="838"/>
        <v>0</v>
      </c>
      <c r="DN790" s="26">
        <f t="shared" si="838"/>
        <v>0</v>
      </c>
      <c r="DO790" s="26">
        <f t="shared" si="838"/>
        <v>0</v>
      </c>
      <c r="DP790" s="26"/>
      <c r="DQ790" s="26"/>
      <c r="DR790" s="26"/>
      <c r="DS790" s="1"/>
    </row>
    <row r="791" spans="45:123" x14ac:dyDescent="0.3">
      <c r="AS791" s="18">
        <v>6</v>
      </c>
      <c r="AT791" s="26" t="s">
        <v>123</v>
      </c>
      <c r="AU791" s="26" t="str">
        <f t="shared" si="828"/>
        <v>FAIL</v>
      </c>
      <c r="AV791" s="26">
        <v>1</v>
      </c>
      <c r="AW791" s="26">
        <v>1</v>
      </c>
      <c r="AX791" s="26">
        <v>3</v>
      </c>
      <c r="AY791" s="26">
        <v>3</v>
      </c>
      <c r="AZ791" s="26">
        <v>1</v>
      </c>
      <c r="BA791" s="26">
        <v>1</v>
      </c>
      <c r="BB791" s="26">
        <v>3</v>
      </c>
      <c r="BC791" s="26">
        <v>3</v>
      </c>
      <c r="BD791" s="26">
        <f t="shared" si="829"/>
        <v>447</v>
      </c>
      <c r="BE791" s="26"/>
      <c r="BF791" s="26">
        <f t="shared" si="829"/>
        <v>453</v>
      </c>
      <c r="BG791" s="26">
        <f t="shared" si="829"/>
        <v>3</v>
      </c>
      <c r="BI791" s="26">
        <f t="shared" si="830"/>
        <v>452.14859999999999</v>
      </c>
      <c r="BJ791" s="26">
        <f t="shared" si="831"/>
        <v>899.27359999999999</v>
      </c>
      <c r="BK791" s="26">
        <f t="shared" si="832"/>
        <v>1352.3986</v>
      </c>
      <c r="BL791" s="26">
        <f t="shared" si="833"/>
        <v>1805.3986</v>
      </c>
      <c r="BM791" s="26"/>
      <c r="BN791" s="26"/>
      <c r="BO791" s="26"/>
      <c r="BP791" s="26"/>
      <c r="BQ791" s="26"/>
      <c r="BR791" s="1" t="str">
        <f t="shared" si="795"/>
        <v>good</v>
      </c>
      <c r="BS791" s="26" t="str">
        <f t="shared" si="796"/>
        <v>Int</v>
      </c>
      <c r="BT791" s="26"/>
      <c r="BU791" s="26"/>
      <c r="BV791" s="26">
        <f t="shared" si="834"/>
        <v>0</v>
      </c>
      <c r="BW791" s="26">
        <f t="shared" si="834"/>
        <v>0</v>
      </c>
      <c r="BX791" s="26">
        <f t="shared" si="834"/>
        <v>0</v>
      </c>
      <c r="BY791" s="26">
        <f t="shared" si="834"/>
        <v>0</v>
      </c>
      <c r="BZ791" s="26">
        <f t="shared" si="834"/>
        <v>0</v>
      </c>
      <c r="CA791" s="26">
        <f t="shared" si="834"/>
        <v>0</v>
      </c>
      <c r="CB791" s="26">
        <f t="shared" si="834"/>
        <v>0</v>
      </c>
      <c r="CC791" s="26">
        <f t="shared" si="834"/>
        <v>0</v>
      </c>
      <c r="CD791" s="26">
        <f t="shared" si="834"/>
        <v>0</v>
      </c>
      <c r="CE791" s="26">
        <f t="shared" si="834"/>
        <v>0</v>
      </c>
      <c r="CF791" s="26">
        <f t="shared" si="835"/>
        <v>0</v>
      </c>
      <c r="CG791" s="26">
        <f t="shared" si="835"/>
        <v>1</v>
      </c>
      <c r="CH791" s="26">
        <f t="shared" si="835"/>
        <v>0</v>
      </c>
      <c r="CI791" s="26">
        <f t="shared" si="835"/>
        <v>0</v>
      </c>
      <c r="CJ791" s="26">
        <f t="shared" si="835"/>
        <v>0</v>
      </c>
      <c r="CK791" s="26">
        <f t="shared" si="835"/>
        <v>0</v>
      </c>
      <c r="CL791" s="26">
        <f t="shared" si="835"/>
        <v>0</v>
      </c>
      <c r="CM791" s="26">
        <f t="shared" si="835"/>
        <v>0</v>
      </c>
      <c r="CN791" s="26">
        <f t="shared" si="835"/>
        <v>0</v>
      </c>
      <c r="CO791" s="26">
        <f t="shared" si="835"/>
        <v>0</v>
      </c>
      <c r="CP791" s="26">
        <f t="shared" si="836"/>
        <v>0</v>
      </c>
      <c r="CQ791" s="26">
        <f t="shared" si="836"/>
        <v>0</v>
      </c>
      <c r="CR791" s="26">
        <f t="shared" si="836"/>
        <v>0</v>
      </c>
      <c r="CS791" s="26">
        <f t="shared" si="836"/>
        <v>0</v>
      </c>
      <c r="CT791" s="26">
        <f t="shared" si="836"/>
        <v>0</v>
      </c>
      <c r="CU791" s="26">
        <f t="shared" si="836"/>
        <v>0</v>
      </c>
      <c r="CV791" s="26">
        <f t="shared" si="836"/>
        <v>0</v>
      </c>
      <c r="CW791" s="26">
        <f t="shared" si="836"/>
        <v>0</v>
      </c>
      <c r="CX791" s="26">
        <f t="shared" si="836"/>
        <v>0</v>
      </c>
      <c r="CY791" s="26">
        <f t="shared" si="836"/>
        <v>0</v>
      </c>
      <c r="CZ791" s="26">
        <f t="shared" si="837"/>
        <v>0</v>
      </c>
      <c r="DA791" s="26">
        <f t="shared" si="837"/>
        <v>0</v>
      </c>
      <c r="DB791" s="26">
        <f t="shared" si="837"/>
        <v>0</v>
      </c>
      <c r="DC791" s="26">
        <f t="shared" si="837"/>
        <v>0</v>
      </c>
      <c r="DD791" s="26">
        <f t="shared" si="837"/>
        <v>0</v>
      </c>
      <c r="DE791" s="26">
        <f t="shared" si="837"/>
        <v>0</v>
      </c>
      <c r="DF791" s="26">
        <f t="shared" si="837"/>
        <v>0</v>
      </c>
      <c r="DG791" s="26">
        <f t="shared" si="837"/>
        <v>0</v>
      </c>
      <c r="DH791" s="26">
        <f t="shared" si="837"/>
        <v>0</v>
      </c>
      <c r="DI791" s="26">
        <f t="shared" si="837"/>
        <v>0</v>
      </c>
      <c r="DJ791" s="26">
        <f t="shared" si="838"/>
        <v>0</v>
      </c>
      <c r="DK791" s="26">
        <f t="shared" si="838"/>
        <v>0</v>
      </c>
      <c r="DL791" s="26">
        <f t="shared" si="838"/>
        <v>0</v>
      </c>
      <c r="DM791" s="26">
        <f t="shared" si="838"/>
        <v>0</v>
      </c>
      <c r="DN791" s="26">
        <f t="shared" si="838"/>
        <v>0</v>
      </c>
      <c r="DO791" s="26">
        <f t="shared" si="838"/>
        <v>0</v>
      </c>
      <c r="DP791" s="26"/>
      <c r="DQ791" s="26"/>
      <c r="DR791" s="26"/>
      <c r="DS791" s="1"/>
    </row>
    <row r="792" spans="45:123" x14ac:dyDescent="0.3">
      <c r="AS792" s="18">
        <v>7</v>
      </c>
      <c r="AT792" s="26" t="s">
        <v>123</v>
      </c>
      <c r="AU792" s="26" t="str">
        <f t="shared" si="828"/>
        <v>FAIL</v>
      </c>
      <c r="AV792" s="26">
        <v>1</v>
      </c>
      <c r="AW792" s="26">
        <v>1</v>
      </c>
      <c r="AX792" s="26">
        <v>3</v>
      </c>
      <c r="AY792" s="26">
        <v>3</v>
      </c>
      <c r="AZ792" s="26">
        <v>1</v>
      </c>
      <c r="BA792" s="26">
        <v>1</v>
      </c>
      <c r="BB792" s="26">
        <v>3</v>
      </c>
      <c r="BC792" s="26">
        <v>3</v>
      </c>
      <c r="BD792" s="26">
        <f t="shared" si="829"/>
        <v>446.5</v>
      </c>
      <c r="BE792" s="26"/>
      <c r="BF792" s="26">
        <f t="shared" si="829"/>
        <v>453.5</v>
      </c>
      <c r="BG792" s="26">
        <f t="shared" si="829"/>
        <v>3.5</v>
      </c>
      <c r="BI792" s="26">
        <f t="shared" si="830"/>
        <v>451.64859999999999</v>
      </c>
      <c r="BJ792" s="26">
        <f t="shared" si="831"/>
        <v>898.27359999999999</v>
      </c>
      <c r="BK792" s="26">
        <f t="shared" si="832"/>
        <v>1351.8986</v>
      </c>
      <c r="BL792" s="26">
        <f t="shared" si="833"/>
        <v>1805.3986</v>
      </c>
      <c r="BM792" s="26"/>
      <c r="BN792" s="26"/>
      <c r="BO792" s="26"/>
      <c r="BP792" s="26"/>
      <c r="BQ792" s="26"/>
      <c r="BR792" s="1" t="str">
        <f t="shared" si="795"/>
        <v>good</v>
      </c>
      <c r="BS792" s="26" t="str">
        <f t="shared" si="796"/>
        <v>Int</v>
      </c>
      <c r="BT792" s="26"/>
      <c r="BU792" s="26"/>
      <c r="BV792" s="26">
        <f t="shared" si="834"/>
        <v>0</v>
      </c>
      <c r="BW792" s="26">
        <f t="shared" si="834"/>
        <v>0</v>
      </c>
      <c r="BX792" s="26">
        <f t="shared" si="834"/>
        <v>0</v>
      </c>
      <c r="BY792" s="26">
        <f t="shared" si="834"/>
        <v>0</v>
      </c>
      <c r="BZ792" s="26">
        <f t="shared" si="834"/>
        <v>0</v>
      </c>
      <c r="CA792" s="26">
        <f t="shared" si="834"/>
        <v>0</v>
      </c>
      <c r="CB792" s="26">
        <f t="shared" si="834"/>
        <v>0</v>
      </c>
      <c r="CC792" s="26">
        <f t="shared" si="834"/>
        <v>0</v>
      </c>
      <c r="CD792" s="26">
        <f t="shared" si="834"/>
        <v>0</v>
      </c>
      <c r="CE792" s="26">
        <f t="shared" si="834"/>
        <v>0</v>
      </c>
      <c r="CF792" s="26">
        <f t="shared" si="835"/>
        <v>0</v>
      </c>
      <c r="CG792" s="26">
        <f t="shared" si="835"/>
        <v>1</v>
      </c>
      <c r="CH792" s="26">
        <f t="shared" si="835"/>
        <v>0</v>
      </c>
      <c r="CI792" s="26">
        <f t="shared" si="835"/>
        <v>0</v>
      </c>
      <c r="CJ792" s="26">
        <f t="shared" si="835"/>
        <v>0</v>
      </c>
      <c r="CK792" s="26">
        <f t="shared" si="835"/>
        <v>0</v>
      </c>
      <c r="CL792" s="26">
        <f t="shared" si="835"/>
        <v>0</v>
      </c>
      <c r="CM792" s="26">
        <f t="shared" si="835"/>
        <v>0</v>
      </c>
      <c r="CN792" s="26">
        <f t="shared" si="835"/>
        <v>0</v>
      </c>
      <c r="CO792" s="26">
        <f t="shared" si="835"/>
        <v>0</v>
      </c>
      <c r="CP792" s="26">
        <f t="shared" si="836"/>
        <v>0</v>
      </c>
      <c r="CQ792" s="26">
        <f t="shared" si="836"/>
        <v>0</v>
      </c>
      <c r="CR792" s="26">
        <f t="shared" si="836"/>
        <v>0</v>
      </c>
      <c r="CS792" s="26">
        <f t="shared" si="836"/>
        <v>0</v>
      </c>
      <c r="CT792" s="26">
        <f t="shared" si="836"/>
        <v>0</v>
      </c>
      <c r="CU792" s="26">
        <f t="shared" si="836"/>
        <v>0</v>
      </c>
      <c r="CV792" s="26">
        <f t="shared" si="836"/>
        <v>0</v>
      </c>
      <c r="CW792" s="26">
        <f t="shared" si="836"/>
        <v>0</v>
      </c>
      <c r="CX792" s="26">
        <f t="shared" si="836"/>
        <v>0</v>
      </c>
      <c r="CY792" s="26">
        <f t="shared" si="836"/>
        <v>0</v>
      </c>
      <c r="CZ792" s="26">
        <f t="shared" si="837"/>
        <v>0</v>
      </c>
      <c r="DA792" s="26">
        <f t="shared" si="837"/>
        <v>0</v>
      </c>
      <c r="DB792" s="26">
        <f t="shared" si="837"/>
        <v>0</v>
      </c>
      <c r="DC792" s="26">
        <f t="shared" si="837"/>
        <v>0</v>
      </c>
      <c r="DD792" s="26">
        <f t="shared" si="837"/>
        <v>0</v>
      </c>
      <c r="DE792" s="26">
        <f t="shared" si="837"/>
        <v>0</v>
      </c>
      <c r="DF792" s="26">
        <f t="shared" si="837"/>
        <v>0</v>
      </c>
      <c r="DG792" s="26">
        <f t="shared" si="837"/>
        <v>0</v>
      </c>
      <c r="DH792" s="26">
        <f t="shared" si="837"/>
        <v>0</v>
      </c>
      <c r="DI792" s="26">
        <f t="shared" si="837"/>
        <v>0</v>
      </c>
      <c r="DJ792" s="26">
        <f t="shared" si="838"/>
        <v>0</v>
      </c>
      <c r="DK792" s="26">
        <f t="shared" si="838"/>
        <v>0</v>
      </c>
      <c r="DL792" s="26">
        <f t="shared" si="838"/>
        <v>0</v>
      </c>
      <c r="DM792" s="26">
        <f t="shared" si="838"/>
        <v>0</v>
      </c>
      <c r="DN792" s="26">
        <f t="shared" si="838"/>
        <v>0</v>
      </c>
      <c r="DO792" s="26">
        <f t="shared" si="838"/>
        <v>0</v>
      </c>
      <c r="DP792" s="26"/>
      <c r="DQ792" s="26"/>
      <c r="DR792" s="26"/>
      <c r="DS792" s="1"/>
    </row>
    <row r="793" spans="45:123" x14ac:dyDescent="0.3">
      <c r="AS793" s="18">
        <v>8</v>
      </c>
      <c r="AT793" s="26" t="s">
        <v>123</v>
      </c>
      <c r="AU793" s="26" t="str">
        <f t="shared" si="828"/>
        <v>FAIL</v>
      </c>
      <c r="AV793" s="26">
        <v>1</v>
      </c>
      <c r="AW793" s="26">
        <v>1</v>
      </c>
      <c r="AX793" s="26">
        <v>3</v>
      </c>
      <c r="AY793" s="26">
        <v>3</v>
      </c>
      <c r="AZ793" s="26">
        <v>1</v>
      </c>
      <c r="BA793" s="26">
        <v>1</v>
      </c>
      <c r="BB793" s="26">
        <v>3</v>
      </c>
      <c r="BC793" s="26">
        <v>3</v>
      </c>
      <c r="BD793" s="26">
        <f t="shared" si="829"/>
        <v>446</v>
      </c>
      <c r="BE793" s="26"/>
      <c r="BF793" s="26">
        <f t="shared" si="829"/>
        <v>454</v>
      </c>
      <c r="BG793" s="26">
        <f t="shared" si="829"/>
        <v>4</v>
      </c>
      <c r="BI793" s="26">
        <f t="shared" si="830"/>
        <v>451.14859999999999</v>
      </c>
      <c r="BJ793" s="26">
        <f t="shared" si="831"/>
        <v>897.27359999999999</v>
      </c>
      <c r="BK793" s="26">
        <f t="shared" si="832"/>
        <v>1351.3986</v>
      </c>
      <c r="BL793" s="26">
        <f t="shared" si="833"/>
        <v>1805.3986</v>
      </c>
      <c r="BM793" s="26"/>
      <c r="BN793" s="26"/>
      <c r="BO793" s="26"/>
      <c r="BP793" s="26"/>
      <c r="BQ793" s="26"/>
      <c r="BR793" s="1" t="str">
        <f t="shared" si="795"/>
        <v>good</v>
      </c>
      <c r="BS793" s="26" t="str">
        <f t="shared" si="796"/>
        <v>Int</v>
      </c>
      <c r="BT793" s="26"/>
      <c r="BU793" s="26"/>
      <c r="BV793" s="26">
        <f t="shared" si="834"/>
        <v>0</v>
      </c>
      <c r="BW793" s="26">
        <f t="shared" si="834"/>
        <v>0</v>
      </c>
      <c r="BX793" s="26">
        <f t="shared" si="834"/>
        <v>0</v>
      </c>
      <c r="BY793" s="26">
        <f t="shared" si="834"/>
        <v>0</v>
      </c>
      <c r="BZ793" s="26">
        <f t="shared" si="834"/>
        <v>0</v>
      </c>
      <c r="CA793" s="26">
        <f t="shared" si="834"/>
        <v>0</v>
      </c>
      <c r="CB793" s="26">
        <f t="shared" si="834"/>
        <v>0</v>
      </c>
      <c r="CC793" s="26">
        <f t="shared" si="834"/>
        <v>0</v>
      </c>
      <c r="CD793" s="26">
        <f t="shared" si="834"/>
        <v>0</v>
      </c>
      <c r="CE793" s="26">
        <f t="shared" si="834"/>
        <v>0</v>
      </c>
      <c r="CF793" s="26">
        <f t="shared" si="835"/>
        <v>0</v>
      </c>
      <c r="CG793" s="26">
        <f t="shared" si="835"/>
        <v>1</v>
      </c>
      <c r="CH793" s="26">
        <f t="shared" si="835"/>
        <v>0</v>
      </c>
      <c r="CI793" s="26">
        <f t="shared" si="835"/>
        <v>0</v>
      </c>
      <c r="CJ793" s="26">
        <f t="shared" si="835"/>
        <v>0</v>
      </c>
      <c r="CK793" s="26">
        <f t="shared" si="835"/>
        <v>0</v>
      </c>
      <c r="CL793" s="26">
        <f t="shared" si="835"/>
        <v>0</v>
      </c>
      <c r="CM793" s="26">
        <f t="shared" si="835"/>
        <v>0</v>
      </c>
      <c r="CN793" s="26">
        <f t="shared" si="835"/>
        <v>0</v>
      </c>
      <c r="CO793" s="26">
        <f t="shared" si="835"/>
        <v>0</v>
      </c>
      <c r="CP793" s="26">
        <f t="shared" si="836"/>
        <v>0</v>
      </c>
      <c r="CQ793" s="26">
        <f t="shared" si="836"/>
        <v>0</v>
      </c>
      <c r="CR793" s="26">
        <f t="shared" si="836"/>
        <v>0</v>
      </c>
      <c r="CS793" s="26">
        <f t="shared" si="836"/>
        <v>0</v>
      </c>
      <c r="CT793" s="26">
        <f t="shared" si="836"/>
        <v>0</v>
      </c>
      <c r="CU793" s="26">
        <f t="shared" si="836"/>
        <v>0</v>
      </c>
      <c r="CV793" s="26">
        <f t="shared" si="836"/>
        <v>0</v>
      </c>
      <c r="CW793" s="26">
        <f t="shared" si="836"/>
        <v>0</v>
      </c>
      <c r="CX793" s="26">
        <f t="shared" si="836"/>
        <v>0</v>
      </c>
      <c r="CY793" s="26">
        <f t="shared" si="836"/>
        <v>0</v>
      </c>
      <c r="CZ793" s="26">
        <f t="shared" si="837"/>
        <v>0</v>
      </c>
      <c r="DA793" s="26">
        <f t="shared" si="837"/>
        <v>0</v>
      </c>
      <c r="DB793" s="26">
        <f t="shared" si="837"/>
        <v>0</v>
      </c>
      <c r="DC793" s="26">
        <f t="shared" si="837"/>
        <v>0</v>
      </c>
      <c r="DD793" s="26">
        <f t="shared" si="837"/>
        <v>0</v>
      </c>
      <c r="DE793" s="26">
        <f t="shared" si="837"/>
        <v>0</v>
      </c>
      <c r="DF793" s="26">
        <f t="shared" si="837"/>
        <v>0</v>
      </c>
      <c r="DG793" s="26">
        <f t="shared" si="837"/>
        <v>0</v>
      </c>
      <c r="DH793" s="26">
        <f t="shared" si="837"/>
        <v>0</v>
      </c>
      <c r="DI793" s="26">
        <f t="shared" si="837"/>
        <v>0</v>
      </c>
      <c r="DJ793" s="26">
        <f t="shared" si="838"/>
        <v>0</v>
      </c>
      <c r="DK793" s="26">
        <f t="shared" si="838"/>
        <v>0</v>
      </c>
      <c r="DL793" s="26">
        <f t="shared" si="838"/>
        <v>0</v>
      </c>
      <c r="DM793" s="26">
        <f t="shared" si="838"/>
        <v>0</v>
      </c>
      <c r="DN793" s="26">
        <f t="shared" si="838"/>
        <v>0</v>
      </c>
      <c r="DO793" s="26">
        <f t="shared" si="838"/>
        <v>0</v>
      </c>
      <c r="DP793" s="26"/>
      <c r="DQ793" s="26"/>
      <c r="DR793" s="26"/>
      <c r="DS793" s="1"/>
    </row>
    <row r="794" spans="45:123" x14ac:dyDescent="0.3">
      <c r="AS794" s="18">
        <v>9</v>
      </c>
      <c r="AT794" s="26" t="s">
        <v>123</v>
      </c>
      <c r="AU794" s="26" t="str">
        <f t="shared" si="828"/>
        <v>FAIL</v>
      </c>
      <c r="AV794" s="26">
        <v>1</v>
      </c>
      <c r="AW794" s="26">
        <v>1</v>
      </c>
      <c r="AX794" s="26">
        <v>3</v>
      </c>
      <c r="AY794" s="26">
        <v>3</v>
      </c>
      <c r="AZ794" s="26">
        <v>1</v>
      </c>
      <c r="BA794" s="26">
        <v>1</v>
      </c>
      <c r="BB794" s="26">
        <v>3</v>
      </c>
      <c r="BC794" s="26">
        <v>3</v>
      </c>
      <c r="BD794" s="26">
        <f t="shared" si="829"/>
        <v>445.5</v>
      </c>
      <c r="BE794" s="26"/>
      <c r="BF794" s="26">
        <f t="shared" si="829"/>
        <v>454.5</v>
      </c>
      <c r="BG794" s="26">
        <f t="shared" si="829"/>
        <v>4.5</v>
      </c>
      <c r="BI794" s="26">
        <f t="shared" si="830"/>
        <v>450.64859999999999</v>
      </c>
      <c r="BJ794" s="26">
        <f t="shared" si="831"/>
        <v>896.27359999999999</v>
      </c>
      <c r="BK794" s="26">
        <f t="shared" si="832"/>
        <v>1350.8986</v>
      </c>
      <c r="BL794" s="26">
        <f t="shared" si="833"/>
        <v>1805.3986</v>
      </c>
      <c r="BM794" s="26"/>
      <c r="BN794" s="26"/>
      <c r="BO794" s="26"/>
      <c r="BP794" s="26"/>
      <c r="BQ794" s="26"/>
      <c r="BR794" s="1" t="str">
        <f t="shared" si="795"/>
        <v>good</v>
      </c>
      <c r="BS794" s="26" t="str">
        <f t="shared" si="796"/>
        <v>Int</v>
      </c>
      <c r="BT794" s="26"/>
      <c r="BU794" s="26"/>
      <c r="BV794" s="26">
        <f t="shared" si="834"/>
        <v>0</v>
      </c>
      <c r="BW794" s="26">
        <f t="shared" si="834"/>
        <v>0</v>
      </c>
      <c r="BX794" s="26">
        <f t="shared" si="834"/>
        <v>0</v>
      </c>
      <c r="BY794" s="26">
        <f t="shared" si="834"/>
        <v>0</v>
      </c>
      <c r="BZ794" s="26">
        <f t="shared" si="834"/>
        <v>0</v>
      </c>
      <c r="CA794" s="26">
        <f t="shared" si="834"/>
        <v>0</v>
      </c>
      <c r="CB794" s="26">
        <f t="shared" si="834"/>
        <v>0</v>
      </c>
      <c r="CC794" s="26">
        <f t="shared" si="834"/>
        <v>0</v>
      </c>
      <c r="CD794" s="26">
        <f t="shared" si="834"/>
        <v>0</v>
      </c>
      <c r="CE794" s="26">
        <f t="shared" si="834"/>
        <v>0</v>
      </c>
      <c r="CF794" s="26">
        <f t="shared" si="835"/>
        <v>0</v>
      </c>
      <c r="CG794" s="26">
        <f t="shared" si="835"/>
        <v>1</v>
      </c>
      <c r="CH794" s="26">
        <f t="shared" si="835"/>
        <v>0</v>
      </c>
      <c r="CI794" s="26">
        <f t="shared" si="835"/>
        <v>0</v>
      </c>
      <c r="CJ794" s="26">
        <f t="shared" si="835"/>
        <v>0</v>
      </c>
      <c r="CK794" s="26">
        <f t="shared" si="835"/>
        <v>0</v>
      </c>
      <c r="CL794" s="26">
        <f t="shared" si="835"/>
        <v>0</v>
      </c>
      <c r="CM794" s="26">
        <f t="shared" si="835"/>
        <v>0</v>
      </c>
      <c r="CN794" s="26">
        <f t="shared" si="835"/>
        <v>0</v>
      </c>
      <c r="CO794" s="26">
        <f t="shared" si="835"/>
        <v>0</v>
      </c>
      <c r="CP794" s="26">
        <f t="shared" si="836"/>
        <v>0</v>
      </c>
      <c r="CQ794" s="26">
        <f t="shared" si="836"/>
        <v>0</v>
      </c>
      <c r="CR794" s="26">
        <f t="shared" si="836"/>
        <v>0</v>
      </c>
      <c r="CS794" s="26">
        <f t="shared" si="836"/>
        <v>0</v>
      </c>
      <c r="CT794" s="26">
        <f t="shared" si="836"/>
        <v>0</v>
      </c>
      <c r="CU794" s="26">
        <f t="shared" si="836"/>
        <v>0</v>
      </c>
      <c r="CV794" s="26">
        <f t="shared" si="836"/>
        <v>0</v>
      </c>
      <c r="CW794" s="26">
        <f t="shared" si="836"/>
        <v>0</v>
      </c>
      <c r="CX794" s="26">
        <f t="shared" si="836"/>
        <v>0</v>
      </c>
      <c r="CY794" s="26">
        <f t="shared" si="836"/>
        <v>0</v>
      </c>
      <c r="CZ794" s="26">
        <f t="shared" si="837"/>
        <v>0</v>
      </c>
      <c r="DA794" s="26">
        <f t="shared" si="837"/>
        <v>0</v>
      </c>
      <c r="DB794" s="26">
        <f t="shared" si="837"/>
        <v>0</v>
      </c>
      <c r="DC794" s="26">
        <f t="shared" si="837"/>
        <v>0</v>
      </c>
      <c r="DD794" s="26">
        <f t="shared" si="837"/>
        <v>0</v>
      </c>
      <c r="DE794" s="26">
        <f t="shared" si="837"/>
        <v>0</v>
      </c>
      <c r="DF794" s="26">
        <f t="shared" si="837"/>
        <v>0</v>
      </c>
      <c r="DG794" s="26">
        <f t="shared" si="837"/>
        <v>0</v>
      </c>
      <c r="DH794" s="26">
        <f t="shared" si="837"/>
        <v>0</v>
      </c>
      <c r="DI794" s="26">
        <f t="shared" si="837"/>
        <v>0</v>
      </c>
      <c r="DJ794" s="26">
        <f t="shared" si="838"/>
        <v>0</v>
      </c>
      <c r="DK794" s="26">
        <f t="shared" si="838"/>
        <v>0</v>
      </c>
      <c r="DL794" s="26">
        <f t="shared" si="838"/>
        <v>0</v>
      </c>
      <c r="DM794" s="26">
        <f t="shared" si="838"/>
        <v>0</v>
      </c>
      <c r="DN794" s="26">
        <f t="shared" si="838"/>
        <v>0</v>
      </c>
      <c r="DO794" s="26">
        <f t="shared" si="838"/>
        <v>0</v>
      </c>
      <c r="DP794" s="26"/>
      <c r="DQ794" s="26"/>
      <c r="DR794" s="26"/>
      <c r="DS794" s="1"/>
    </row>
    <row r="795" spans="45:123" x14ac:dyDescent="0.3">
      <c r="AS795" s="18">
        <v>10</v>
      </c>
      <c r="AT795" s="26" t="s">
        <v>123</v>
      </c>
      <c r="AU795" s="26" t="str">
        <f t="shared" si="828"/>
        <v>FAIL</v>
      </c>
      <c r="AV795" s="26">
        <v>1</v>
      </c>
      <c r="AW795" s="26">
        <v>1</v>
      </c>
      <c r="AX795" s="26">
        <v>3</v>
      </c>
      <c r="AY795" s="26">
        <v>3</v>
      </c>
      <c r="AZ795" s="26">
        <v>1</v>
      </c>
      <c r="BA795" s="26">
        <v>1</v>
      </c>
      <c r="BB795" s="26">
        <v>3</v>
      </c>
      <c r="BC795" s="26">
        <v>3</v>
      </c>
      <c r="BD795" s="26">
        <f t="shared" si="829"/>
        <v>445</v>
      </c>
      <c r="BE795" s="26"/>
      <c r="BF795" s="26">
        <f t="shared" si="829"/>
        <v>455</v>
      </c>
      <c r="BG795" s="26">
        <f t="shared" si="829"/>
        <v>5</v>
      </c>
      <c r="BI795" s="26">
        <f t="shared" si="830"/>
        <v>450.14859999999999</v>
      </c>
      <c r="BJ795" s="26">
        <f t="shared" si="831"/>
        <v>895.27359999999999</v>
      </c>
      <c r="BK795" s="26">
        <f t="shared" si="832"/>
        <v>1350.3986</v>
      </c>
      <c r="BL795" s="26">
        <f t="shared" si="833"/>
        <v>1805.3986</v>
      </c>
      <c r="BM795" s="26"/>
      <c r="BN795" s="26"/>
      <c r="BO795" s="26"/>
      <c r="BP795" s="26"/>
      <c r="BQ795" s="26"/>
      <c r="BR795" s="1" t="str">
        <f t="shared" si="795"/>
        <v>good</v>
      </c>
      <c r="BS795" s="26" t="str">
        <f t="shared" si="796"/>
        <v>Int</v>
      </c>
      <c r="BT795" s="26"/>
      <c r="BU795" s="26"/>
      <c r="BV795" s="26">
        <f t="shared" si="834"/>
        <v>0</v>
      </c>
      <c r="BW795" s="26">
        <f t="shared" si="834"/>
        <v>0</v>
      </c>
      <c r="BX795" s="26">
        <f t="shared" si="834"/>
        <v>0</v>
      </c>
      <c r="BY795" s="26">
        <f t="shared" si="834"/>
        <v>0</v>
      </c>
      <c r="BZ795" s="26">
        <f t="shared" si="834"/>
        <v>0</v>
      </c>
      <c r="CA795" s="26">
        <f t="shared" si="834"/>
        <v>0</v>
      </c>
      <c r="CB795" s="26">
        <f t="shared" si="834"/>
        <v>0</v>
      </c>
      <c r="CC795" s="26">
        <f t="shared" si="834"/>
        <v>0</v>
      </c>
      <c r="CD795" s="26">
        <f t="shared" si="834"/>
        <v>0</v>
      </c>
      <c r="CE795" s="26">
        <f t="shared" si="834"/>
        <v>0</v>
      </c>
      <c r="CF795" s="26">
        <f t="shared" si="835"/>
        <v>0</v>
      </c>
      <c r="CG795" s="26">
        <f t="shared" si="835"/>
        <v>1</v>
      </c>
      <c r="CH795" s="26">
        <f t="shared" si="835"/>
        <v>0</v>
      </c>
      <c r="CI795" s="26">
        <f t="shared" si="835"/>
        <v>0</v>
      </c>
      <c r="CJ795" s="26">
        <f t="shared" si="835"/>
        <v>0</v>
      </c>
      <c r="CK795" s="26">
        <f t="shared" si="835"/>
        <v>0</v>
      </c>
      <c r="CL795" s="26">
        <f t="shared" si="835"/>
        <v>0</v>
      </c>
      <c r="CM795" s="26">
        <f t="shared" si="835"/>
        <v>0</v>
      </c>
      <c r="CN795" s="26">
        <f t="shared" si="835"/>
        <v>0</v>
      </c>
      <c r="CO795" s="26">
        <f t="shared" si="835"/>
        <v>0</v>
      </c>
      <c r="CP795" s="26">
        <f t="shared" si="836"/>
        <v>0</v>
      </c>
      <c r="CQ795" s="26">
        <f t="shared" si="836"/>
        <v>0</v>
      </c>
      <c r="CR795" s="26">
        <f t="shared" si="836"/>
        <v>0</v>
      </c>
      <c r="CS795" s="26">
        <f t="shared" si="836"/>
        <v>0</v>
      </c>
      <c r="CT795" s="26">
        <f t="shared" si="836"/>
        <v>0</v>
      </c>
      <c r="CU795" s="26">
        <f t="shared" si="836"/>
        <v>0</v>
      </c>
      <c r="CV795" s="26">
        <f t="shared" si="836"/>
        <v>0</v>
      </c>
      <c r="CW795" s="26">
        <f t="shared" si="836"/>
        <v>0</v>
      </c>
      <c r="CX795" s="26">
        <f t="shared" si="836"/>
        <v>0</v>
      </c>
      <c r="CY795" s="26">
        <f t="shared" si="836"/>
        <v>0</v>
      </c>
      <c r="CZ795" s="26">
        <f t="shared" si="837"/>
        <v>0</v>
      </c>
      <c r="DA795" s="26">
        <f t="shared" si="837"/>
        <v>0</v>
      </c>
      <c r="DB795" s="26">
        <f t="shared" si="837"/>
        <v>0</v>
      </c>
      <c r="DC795" s="26">
        <f t="shared" si="837"/>
        <v>0</v>
      </c>
      <c r="DD795" s="26">
        <f t="shared" si="837"/>
        <v>0</v>
      </c>
      <c r="DE795" s="26">
        <f t="shared" si="837"/>
        <v>0</v>
      </c>
      <c r="DF795" s="26">
        <f t="shared" si="837"/>
        <v>0</v>
      </c>
      <c r="DG795" s="26">
        <f t="shared" si="837"/>
        <v>0</v>
      </c>
      <c r="DH795" s="26">
        <f t="shared" si="837"/>
        <v>0</v>
      </c>
      <c r="DI795" s="26">
        <f t="shared" si="837"/>
        <v>0</v>
      </c>
      <c r="DJ795" s="26">
        <f t="shared" si="838"/>
        <v>0</v>
      </c>
      <c r="DK795" s="26">
        <f t="shared" si="838"/>
        <v>0</v>
      </c>
      <c r="DL795" s="26">
        <f t="shared" si="838"/>
        <v>0</v>
      </c>
      <c r="DM795" s="26">
        <f t="shared" si="838"/>
        <v>0</v>
      </c>
      <c r="DN795" s="26">
        <f t="shared" si="838"/>
        <v>0</v>
      </c>
      <c r="DO795" s="26">
        <f t="shared" si="838"/>
        <v>0</v>
      </c>
      <c r="DP795" s="26"/>
      <c r="DQ795" s="26"/>
      <c r="DR795" s="26"/>
      <c r="DS795" s="1"/>
    </row>
    <row r="796" spans="45:123" x14ac:dyDescent="0.3">
      <c r="AS796" s="18">
        <v>11</v>
      </c>
      <c r="AT796" s="26" t="s">
        <v>123</v>
      </c>
      <c r="AU796" s="26" t="str">
        <f t="shared" si="828"/>
        <v>FAIL</v>
      </c>
      <c r="AV796" s="26">
        <v>1</v>
      </c>
      <c r="AW796" s="26">
        <v>1</v>
      </c>
      <c r="AX796" s="26">
        <v>3</v>
      </c>
      <c r="AY796" s="26">
        <v>3</v>
      </c>
      <c r="AZ796" s="26">
        <v>1</v>
      </c>
      <c r="BA796" s="26">
        <v>1</v>
      </c>
      <c r="BB796" s="26">
        <v>3</v>
      </c>
      <c r="BC796" s="26">
        <v>3</v>
      </c>
      <c r="BD796" s="26">
        <f t="shared" si="829"/>
        <v>444.5</v>
      </c>
      <c r="BE796" s="26"/>
      <c r="BF796" s="26">
        <f t="shared" si="829"/>
        <v>455.5</v>
      </c>
      <c r="BG796" s="26">
        <f t="shared" si="829"/>
        <v>5.5</v>
      </c>
      <c r="BI796" s="26">
        <f t="shared" si="830"/>
        <v>449.64859999999999</v>
      </c>
      <c r="BJ796" s="26">
        <f t="shared" si="831"/>
        <v>894.27359999999999</v>
      </c>
      <c r="BK796" s="26">
        <f t="shared" si="832"/>
        <v>1349.8986</v>
      </c>
      <c r="BL796" s="26">
        <f t="shared" si="833"/>
        <v>1805.3986</v>
      </c>
      <c r="BM796" s="26"/>
      <c r="BN796" s="26"/>
      <c r="BO796" s="26"/>
      <c r="BP796" s="26"/>
      <c r="BQ796" s="26"/>
      <c r="BR796" s="1" t="str">
        <f t="shared" si="795"/>
        <v>good</v>
      </c>
      <c r="BS796" s="26" t="str">
        <f t="shared" si="796"/>
        <v>Int</v>
      </c>
      <c r="BT796" s="26"/>
      <c r="BU796" s="26"/>
      <c r="BV796" s="26">
        <f t="shared" si="834"/>
        <v>0</v>
      </c>
      <c r="BW796" s="26">
        <f t="shared" si="834"/>
        <v>0</v>
      </c>
      <c r="BX796" s="26">
        <f t="shared" si="834"/>
        <v>0</v>
      </c>
      <c r="BY796" s="26">
        <f t="shared" si="834"/>
        <v>0</v>
      </c>
      <c r="BZ796" s="26">
        <f t="shared" si="834"/>
        <v>0</v>
      </c>
      <c r="CA796" s="26">
        <f t="shared" si="834"/>
        <v>0</v>
      </c>
      <c r="CB796" s="26">
        <f t="shared" si="834"/>
        <v>0</v>
      </c>
      <c r="CC796" s="26">
        <f t="shared" si="834"/>
        <v>0</v>
      </c>
      <c r="CD796" s="26">
        <f t="shared" si="834"/>
        <v>0</v>
      </c>
      <c r="CE796" s="26">
        <f t="shared" si="834"/>
        <v>0</v>
      </c>
      <c r="CF796" s="26">
        <f t="shared" si="835"/>
        <v>0</v>
      </c>
      <c r="CG796" s="26">
        <f t="shared" si="835"/>
        <v>1</v>
      </c>
      <c r="CH796" s="26">
        <f t="shared" si="835"/>
        <v>0</v>
      </c>
      <c r="CI796" s="26">
        <f t="shared" si="835"/>
        <v>0</v>
      </c>
      <c r="CJ796" s="26">
        <f t="shared" si="835"/>
        <v>0</v>
      </c>
      <c r="CK796" s="26">
        <f t="shared" si="835"/>
        <v>0</v>
      </c>
      <c r="CL796" s="26">
        <f t="shared" si="835"/>
        <v>0</v>
      </c>
      <c r="CM796" s="26">
        <f t="shared" si="835"/>
        <v>0</v>
      </c>
      <c r="CN796" s="26">
        <f t="shared" si="835"/>
        <v>0</v>
      </c>
      <c r="CO796" s="26">
        <f t="shared" si="835"/>
        <v>0</v>
      </c>
      <c r="CP796" s="26">
        <f t="shared" si="836"/>
        <v>0</v>
      </c>
      <c r="CQ796" s="26">
        <f t="shared" si="836"/>
        <v>0</v>
      </c>
      <c r="CR796" s="26">
        <f t="shared" si="836"/>
        <v>0</v>
      </c>
      <c r="CS796" s="26">
        <f t="shared" si="836"/>
        <v>0</v>
      </c>
      <c r="CT796" s="26">
        <f t="shared" si="836"/>
        <v>0</v>
      </c>
      <c r="CU796" s="26">
        <f t="shared" si="836"/>
        <v>0</v>
      </c>
      <c r="CV796" s="26">
        <f t="shared" si="836"/>
        <v>0</v>
      </c>
      <c r="CW796" s="26">
        <f t="shared" si="836"/>
        <v>0</v>
      </c>
      <c r="CX796" s="26">
        <f t="shared" si="836"/>
        <v>0</v>
      </c>
      <c r="CY796" s="26">
        <f t="shared" si="836"/>
        <v>0</v>
      </c>
      <c r="CZ796" s="26">
        <f t="shared" si="837"/>
        <v>0</v>
      </c>
      <c r="DA796" s="26">
        <f t="shared" si="837"/>
        <v>0</v>
      </c>
      <c r="DB796" s="26">
        <f t="shared" si="837"/>
        <v>0</v>
      </c>
      <c r="DC796" s="26">
        <f t="shared" si="837"/>
        <v>0</v>
      </c>
      <c r="DD796" s="26">
        <f t="shared" si="837"/>
        <v>0</v>
      </c>
      <c r="DE796" s="26">
        <f t="shared" si="837"/>
        <v>0</v>
      </c>
      <c r="DF796" s="26">
        <f t="shared" si="837"/>
        <v>0</v>
      </c>
      <c r="DG796" s="26">
        <f t="shared" si="837"/>
        <v>0</v>
      </c>
      <c r="DH796" s="26">
        <f t="shared" si="837"/>
        <v>0</v>
      </c>
      <c r="DI796" s="26">
        <f t="shared" si="837"/>
        <v>0</v>
      </c>
      <c r="DJ796" s="26">
        <f t="shared" si="838"/>
        <v>0</v>
      </c>
      <c r="DK796" s="26">
        <f t="shared" si="838"/>
        <v>0</v>
      </c>
      <c r="DL796" s="26">
        <f t="shared" si="838"/>
        <v>0</v>
      </c>
      <c r="DM796" s="26">
        <f t="shared" si="838"/>
        <v>0</v>
      </c>
      <c r="DN796" s="26">
        <f t="shared" si="838"/>
        <v>0</v>
      </c>
      <c r="DO796" s="26">
        <f t="shared" si="838"/>
        <v>0</v>
      </c>
      <c r="DP796" s="26"/>
      <c r="DQ796" s="26"/>
      <c r="DR796" s="26"/>
      <c r="DS796" s="1"/>
    </row>
    <row r="797" spans="45:123" x14ac:dyDescent="0.3">
      <c r="AS797" s="18">
        <v>12</v>
      </c>
      <c r="AT797" s="26" t="s">
        <v>123</v>
      </c>
      <c r="AU797" s="26" t="str">
        <f t="shared" si="828"/>
        <v>FAIL</v>
      </c>
      <c r="AV797" s="26">
        <v>1</v>
      </c>
      <c r="AW797" s="26">
        <v>1</v>
      </c>
      <c r="AX797" s="26">
        <v>3</v>
      </c>
      <c r="AY797" s="26">
        <v>3</v>
      </c>
      <c r="AZ797" s="26">
        <v>1</v>
      </c>
      <c r="BA797" s="26">
        <v>1</v>
      </c>
      <c r="BB797" s="26">
        <v>3</v>
      </c>
      <c r="BC797" s="26">
        <v>3</v>
      </c>
      <c r="BD797" s="26">
        <f t="shared" si="829"/>
        <v>444</v>
      </c>
      <c r="BE797" s="26"/>
      <c r="BF797" s="26">
        <f t="shared" si="829"/>
        <v>456</v>
      </c>
      <c r="BG797" s="26">
        <f t="shared" si="829"/>
        <v>6</v>
      </c>
      <c r="BI797" s="26">
        <f t="shared" si="830"/>
        <v>449.14859999999999</v>
      </c>
      <c r="BJ797" s="26">
        <f t="shared" si="831"/>
        <v>893.27359999999999</v>
      </c>
      <c r="BK797" s="26">
        <f t="shared" si="832"/>
        <v>1349.3986</v>
      </c>
      <c r="BL797" s="26">
        <f t="shared" si="833"/>
        <v>1805.3986</v>
      </c>
      <c r="BM797" s="26"/>
      <c r="BN797" s="26"/>
      <c r="BO797" s="26"/>
      <c r="BP797" s="26"/>
      <c r="BQ797" s="26"/>
      <c r="BR797" s="1" t="str">
        <f t="shared" si="795"/>
        <v>good</v>
      </c>
      <c r="BS797" s="26" t="str">
        <f t="shared" si="796"/>
        <v>Int</v>
      </c>
      <c r="BT797" s="26"/>
      <c r="BU797" s="26"/>
      <c r="BV797" s="26">
        <f t="shared" si="834"/>
        <v>0</v>
      </c>
      <c r="BW797" s="26">
        <f t="shared" si="834"/>
        <v>0</v>
      </c>
      <c r="BX797" s="26">
        <f t="shared" si="834"/>
        <v>0</v>
      </c>
      <c r="BY797" s="26">
        <f t="shared" si="834"/>
        <v>0</v>
      </c>
      <c r="BZ797" s="26">
        <f t="shared" si="834"/>
        <v>0</v>
      </c>
      <c r="CA797" s="26">
        <f t="shared" si="834"/>
        <v>0</v>
      </c>
      <c r="CB797" s="26">
        <f t="shared" si="834"/>
        <v>0</v>
      </c>
      <c r="CC797" s="26">
        <f t="shared" si="834"/>
        <v>0</v>
      </c>
      <c r="CD797" s="26">
        <f t="shared" si="834"/>
        <v>0</v>
      </c>
      <c r="CE797" s="26">
        <f t="shared" si="834"/>
        <v>0</v>
      </c>
      <c r="CF797" s="26">
        <f t="shared" si="835"/>
        <v>0</v>
      </c>
      <c r="CG797" s="26">
        <f t="shared" si="835"/>
        <v>1</v>
      </c>
      <c r="CH797" s="26">
        <f t="shared" si="835"/>
        <v>0</v>
      </c>
      <c r="CI797" s="26">
        <f t="shared" si="835"/>
        <v>0</v>
      </c>
      <c r="CJ797" s="26">
        <f t="shared" si="835"/>
        <v>0</v>
      </c>
      <c r="CK797" s="26">
        <f t="shared" si="835"/>
        <v>0</v>
      </c>
      <c r="CL797" s="26">
        <f t="shared" si="835"/>
        <v>0</v>
      </c>
      <c r="CM797" s="26">
        <f t="shared" si="835"/>
        <v>0</v>
      </c>
      <c r="CN797" s="26">
        <f t="shared" si="835"/>
        <v>0</v>
      </c>
      <c r="CO797" s="26">
        <f t="shared" si="835"/>
        <v>0</v>
      </c>
      <c r="CP797" s="26">
        <f t="shared" si="836"/>
        <v>0</v>
      </c>
      <c r="CQ797" s="26">
        <f t="shared" si="836"/>
        <v>0</v>
      </c>
      <c r="CR797" s="26">
        <f t="shared" si="836"/>
        <v>1</v>
      </c>
      <c r="CS797" s="26">
        <f t="shared" si="836"/>
        <v>0</v>
      </c>
      <c r="CT797" s="26">
        <f t="shared" si="836"/>
        <v>0</v>
      </c>
      <c r="CU797" s="26">
        <f t="shared" si="836"/>
        <v>0</v>
      </c>
      <c r="CV797" s="26">
        <f t="shared" si="836"/>
        <v>0</v>
      </c>
      <c r="CW797" s="26">
        <f t="shared" si="836"/>
        <v>0</v>
      </c>
      <c r="CX797" s="26">
        <f t="shared" si="836"/>
        <v>0</v>
      </c>
      <c r="CY797" s="26">
        <f t="shared" si="836"/>
        <v>0</v>
      </c>
      <c r="CZ797" s="26">
        <f t="shared" si="837"/>
        <v>0</v>
      </c>
      <c r="DA797" s="26">
        <f t="shared" si="837"/>
        <v>0</v>
      </c>
      <c r="DB797" s="26">
        <f t="shared" si="837"/>
        <v>0</v>
      </c>
      <c r="DC797" s="26">
        <f t="shared" si="837"/>
        <v>0</v>
      </c>
      <c r="DD797" s="26">
        <f t="shared" si="837"/>
        <v>0</v>
      </c>
      <c r="DE797" s="26">
        <f t="shared" si="837"/>
        <v>0</v>
      </c>
      <c r="DF797" s="26">
        <f t="shared" si="837"/>
        <v>0</v>
      </c>
      <c r="DG797" s="26">
        <f t="shared" si="837"/>
        <v>0</v>
      </c>
      <c r="DH797" s="26">
        <f t="shared" si="837"/>
        <v>0</v>
      </c>
      <c r="DI797" s="26">
        <f t="shared" si="837"/>
        <v>0</v>
      </c>
      <c r="DJ797" s="26">
        <f t="shared" si="838"/>
        <v>0</v>
      </c>
      <c r="DK797" s="26">
        <f t="shared" si="838"/>
        <v>0</v>
      </c>
      <c r="DL797" s="26">
        <f t="shared" si="838"/>
        <v>0</v>
      </c>
      <c r="DM797" s="26">
        <f t="shared" si="838"/>
        <v>0</v>
      </c>
      <c r="DN797" s="26">
        <f t="shared" si="838"/>
        <v>0</v>
      </c>
      <c r="DO797" s="26">
        <f t="shared" si="838"/>
        <v>0</v>
      </c>
      <c r="DP797" s="26"/>
      <c r="DQ797" s="26"/>
      <c r="DR797" s="26"/>
      <c r="DS797" s="1"/>
    </row>
    <row r="798" spans="45:123" x14ac:dyDescent="0.3">
      <c r="AS798" s="18">
        <v>13</v>
      </c>
      <c r="AT798" s="26" t="s">
        <v>123</v>
      </c>
      <c r="AU798" s="26" t="str">
        <f t="shared" si="828"/>
        <v>FAIL</v>
      </c>
      <c r="AV798" s="26">
        <v>1</v>
      </c>
      <c r="AW798" s="26">
        <v>1</v>
      </c>
      <c r="AX798" s="26">
        <v>3</v>
      </c>
      <c r="AY798" s="26">
        <v>3</v>
      </c>
      <c r="AZ798" s="26">
        <v>1</v>
      </c>
      <c r="BA798" s="26">
        <v>1</v>
      </c>
      <c r="BB798" s="26">
        <v>3</v>
      </c>
      <c r="BC798" s="26">
        <v>3</v>
      </c>
      <c r="BD798" s="26">
        <f t="shared" si="829"/>
        <v>443.5</v>
      </c>
      <c r="BE798" s="26"/>
      <c r="BF798" s="26">
        <f t="shared" si="829"/>
        <v>456.5</v>
      </c>
      <c r="BG798" s="26">
        <f t="shared" si="829"/>
        <v>6.5</v>
      </c>
      <c r="BI798" s="26">
        <f t="shared" si="830"/>
        <v>448.64859999999999</v>
      </c>
      <c r="BJ798" s="26">
        <f t="shared" si="831"/>
        <v>892.27359999999999</v>
      </c>
      <c r="BK798" s="26">
        <f t="shared" si="832"/>
        <v>1348.8986</v>
      </c>
      <c r="BL798" s="26">
        <f t="shared" si="833"/>
        <v>1805.3986</v>
      </c>
      <c r="BM798" s="26"/>
      <c r="BN798" s="26"/>
      <c r="BO798" s="26"/>
      <c r="BP798" s="26"/>
      <c r="BQ798" s="26"/>
      <c r="BR798" s="1" t="str">
        <f t="shared" si="795"/>
        <v>good</v>
      </c>
      <c r="BS798" s="26" t="str">
        <f t="shared" si="796"/>
        <v>Int</v>
      </c>
      <c r="BT798" s="26"/>
      <c r="BU798" s="26"/>
      <c r="BV798" s="26">
        <f t="shared" si="834"/>
        <v>0</v>
      </c>
      <c r="BW798" s="26">
        <f t="shared" si="834"/>
        <v>0</v>
      </c>
      <c r="BX798" s="26">
        <f t="shared" si="834"/>
        <v>0</v>
      </c>
      <c r="BY798" s="26">
        <f t="shared" si="834"/>
        <v>0</v>
      </c>
      <c r="BZ798" s="26">
        <f t="shared" si="834"/>
        <v>0</v>
      </c>
      <c r="CA798" s="26">
        <f t="shared" si="834"/>
        <v>0</v>
      </c>
      <c r="CB798" s="26">
        <f t="shared" si="834"/>
        <v>0</v>
      </c>
      <c r="CC798" s="26">
        <f t="shared" si="834"/>
        <v>0</v>
      </c>
      <c r="CD798" s="26">
        <f t="shared" si="834"/>
        <v>0</v>
      </c>
      <c r="CE798" s="26">
        <f t="shared" si="834"/>
        <v>0</v>
      </c>
      <c r="CF798" s="26">
        <f t="shared" si="835"/>
        <v>0</v>
      </c>
      <c r="CG798" s="26">
        <f t="shared" si="835"/>
        <v>1</v>
      </c>
      <c r="CH798" s="26">
        <f t="shared" si="835"/>
        <v>0</v>
      </c>
      <c r="CI798" s="26">
        <f t="shared" si="835"/>
        <v>0</v>
      </c>
      <c r="CJ798" s="26">
        <f t="shared" si="835"/>
        <v>0</v>
      </c>
      <c r="CK798" s="26">
        <f t="shared" si="835"/>
        <v>0</v>
      </c>
      <c r="CL798" s="26">
        <f t="shared" si="835"/>
        <v>0</v>
      </c>
      <c r="CM798" s="26">
        <f t="shared" si="835"/>
        <v>0</v>
      </c>
      <c r="CN798" s="26">
        <f t="shared" si="835"/>
        <v>0</v>
      </c>
      <c r="CO798" s="26">
        <f t="shared" si="835"/>
        <v>0</v>
      </c>
      <c r="CP798" s="26">
        <f t="shared" si="836"/>
        <v>0</v>
      </c>
      <c r="CQ798" s="26">
        <f t="shared" si="836"/>
        <v>0</v>
      </c>
      <c r="CR798" s="26">
        <f t="shared" si="836"/>
        <v>1</v>
      </c>
      <c r="CS798" s="26">
        <f t="shared" si="836"/>
        <v>0</v>
      </c>
      <c r="CT798" s="26">
        <f t="shared" si="836"/>
        <v>0</v>
      </c>
      <c r="CU798" s="26">
        <f t="shared" si="836"/>
        <v>0</v>
      </c>
      <c r="CV798" s="26">
        <f t="shared" si="836"/>
        <v>0</v>
      </c>
      <c r="CW798" s="26">
        <f t="shared" si="836"/>
        <v>0</v>
      </c>
      <c r="CX798" s="26">
        <f t="shared" si="836"/>
        <v>0</v>
      </c>
      <c r="CY798" s="26">
        <f t="shared" si="836"/>
        <v>0</v>
      </c>
      <c r="CZ798" s="26">
        <f t="shared" si="837"/>
        <v>0</v>
      </c>
      <c r="DA798" s="26">
        <f t="shared" si="837"/>
        <v>0</v>
      </c>
      <c r="DB798" s="26">
        <f t="shared" si="837"/>
        <v>0</v>
      </c>
      <c r="DC798" s="26">
        <f t="shared" si="837"/>
        <v>0</v>
      </c>
      <c r="DD798" s="26">
        <f t="shared" si="837"/>
        <v>0</v>
      </c>
      <c r="DE798" s="26">
        <f t="shared" si="837"/>
        <v>0</v>
      </c>
      <c r="DF798" s="26">
        <f t="shared" si="837"/>
        <v>0</v>
      </c>
      <c r="DG798" s="26">
        <f t="shared" si="837"/>
        <v>0</v>
      </c>
      <c r="DH798" s="26">
        <f t="shared" si="837"/>
        <v>0</v>
      </c>
      <c r="DI798" s="26">
        <f t="shared" si="837"/>
        <v>0</v>
      </c>
      <c r="DJ798" s="26">
        <f t="shared" si="838"/>
        <v>0</v>
      </c>
      <c r="DK798" s="26">
        <f t="shared" si="838"/>
        <v>0</v>
      </c>
      <c r="DL798" s="26">
        <f t="shared" si="838"/>
        <v>0</v>
      </c>
      <c r="DM798" s="26">
        <f t="shared" si="838"/>
        <v>0</v>
      </c>
      <c r="DN798" s="26">
        <f t="shared" si="838"/>
        <v>0</v>
      </c>
      <c r="DO798" s="26">
        <f t="shared" si="838"/>
        <v>0</v>
      </c>
      <c r="DP798" s="26"/>
      <c r="DQ798" s="26"/>
      <c r="DR798" s="26"/>
      <c r="DS798" s="1"/>
    </row>
    <row r="799" spans="45:123" x14ac:dyDescent="0.3">
      <c r="AS799" s="18">
        <v>14</v>
      </c>
      <c r="AT799" s="26" t="s">
        <v>123</v>
      </c>
      <c r="AU799" s="26" t="str">
        <f t="shared" si="828"/>
        <v>FAIL</v>
      </c>
      <c r="AV799" s="26">
        <v>1</v>
      </c>
      <c r="AW799" s="26">
        <v>1</v>
      </c>
      <c r="AX799" s="26">
        <v>3</v>
      </c>
      <c r="AY799" s="26">
        <v>3</v>
      </c>
      <c r="AZ799" s="26">
        <v>1</v>
      </c>
      <c r="BA799" s="26">
        <v>1</v>
      </c>
      <c r="BB799" s="26">
        <v>3</v>
      </c>
      <c r="BC799" s="26">
        <v>3</v>
      </c>
      <c r="BD799" s="26">
        <f t="shared" si="829"/>
        <v>443</v>
      </c>
      <c r="BE799" s="26"/>
      <c r="BF799" s="26">
        <f t="shared" si="829"/>
        <v>457</v>
      </c>
      <c r="BG799" s="26">
        <f t="shared" si="829"/>
        <v>7</v>
      </c>
      <c r="BI799" s="26">
        <f t="shared" si="830"/>
        <v>448.14859999999999</v>
      </c>
      <c r="BJ799" s="26">
        <f t="shared" si="831"/>
        <v>891.27359999999999</v>
      </c>
      <c r="BK799" s="26">
        <f t="shared" si="832"/>
        <v>1348.3986</v>
      </c>
      <c r="BL799" s="26">
        <f t="shared" si="833"/>
        <v>1805.3986</v>
      </c>
      <c r="BM799" s="26"/>
      <c r="BN799" s="26"/>
      <c r="BO799" s="26"/>
      <c r="BP799" s="26"/>
      <c r="BQ799" s="26"/>
      <c r="BR799" s="1" t="str">
        <f t="shared" ref="BR799:BR862" si="839">IF(AND(BL799&gt;$J$31,BL799&lt;$J$33),"good","bad")</f>
        <v>good</v>
      </c>
      <c r="BS799" s="26" t="str">
        <f t="shared" si="796"/>
        <v>Int</v>
      </c>
      <c r="BT799" s="26"/>
      <c r="BU799" s="26"/>
      <c r="BV799" s="26">
        <f t="shared" si="834"/>
        <v>0</v>
      </c>
      <c r="BW799" s="26">
        <f t="shared" si="834"/>
        <v>0</v>
      </c>
      <c r="BX799" s="26">
        <f t="shared" si="834"/>
        <v>0</v>
      </c>
      <c r="BY799" s="26">
        <f t="shared" si="834"/>
        <v>0</v>
      </c>
      <c r="BZ799" s="26">
        <f t="shared" si="834"/>
        <v>0</v>
      </c>
      <c r="CA799" s="26">
        <f t="shared" si="834"/>
        <v>0</v>
      </c>
      <c r="CB799" s="26">
        <f t="shared" si="834"/>
        <v>0</v>
      </c>
      <c r="CC799" s="26">
        <f t="shared" si="834"/>
        <v>0</v>
      </c>
      <c r="CD799" s="26">
        <f t="shared" si="834"/>
        <v>0</v>
      </c>
      <c r="CE799" s="26">
        <f t="shared" si="834"/>
        <v>0</v>
      </c>
      <c r="CF799" s="26">
        <f t="shared" si="835"/>
        <v>0</v>
      </c>
      <c r="CG799" s="26">
        <f t="shared" si="835"/>
        <v>1</v>
      </c>
      <c r="CH799" s="26">
        <f t="shared" si="835"/>
        <v>0</v>
      </c>
      <c r="CI799" s="26">
        <f t="shared" si="835"/>
        <v>0</v>
      </c>
      <c r="CJ799" s="26">
        <f t="shared" si="835"/>
        <v>0</v>
      </c>
      <c r="CK799" s="26">
        <f t="shared" si="835"/>
        <v>0</v>
      </c>
      <c r="CL799" s="26">
        <f t="shared" si="835"/>
        <v>0</v>
      </c>
      <c r="CM799" s="26">
        <f t="shared" si="835"/>
        <v>0</v>
      </c>
      <c r="CN799" s="26">
        <f t="shared" si="835"/>
        <v>0</v>
      </c>
      <c r="CO799" s="26">
        <f t="shared" si="835"/>
        <v>0</v>
      </c>
      <c r="CP799" s="26">
        <f t="shared" si="836"/>
        <v>0</v>
      </c>
      <c r="CQ799" s="26">
        <f t="shared" si="836"/>
        <v>0</v>
      </c>
      <c r="CR799" s="26">
        <f t="shared" si="836"/>
        <v>1</v>
      </c>
      <c r="CS799" s="26">
        <f t="shared" si="836"/>
        <v>0</v>
      </c>
      <c r="CT799" s="26">
        <f t="shared" si="836"/>
        <v>0</v>
      </c>
      <c r="CU799" s="26">
        <f t="shared" si="836"/>
        <v>0</v>
      </c>
      <c r="CV799" s="26">
        <f t="shared" si="836"/>
        <v>0</v>
      </c>
      <c r="CW799" s="26">
        <f t="shared" si="836"/>
        <v>0</v>
      </c>
      <c r="CX799" s="26">
        <f t="shared" si="836"/>
        <v>0</v>
      </c>
      <c r="CY799" s="26">
        <f t="shared" si="836"/>
        <v>0</v>
      </c>
      <c r="CZ799" s="26">
        <f t="shared" si="837"/>
        <v>0</v>
      </c>
      <c r="DA799" s="26">
        <f t="shared" si="837"/>
        <v>0</v>
      </c>
      <c r="DB799" s="26">
        <f t="shared" si="837"/>
        <v>0</v>
      </c>
      <c r="DC799" s="26">
        <f t="shared" si="837"/>
        <v>0</v>
      </c>
      <c r="DD799" s="26">
        <f t="shared" si="837"/>
        <v>0</v>
      </c>
      <c r="DE799" s="26">
        <f t="shared" si="837"/>
        <v>0</v>
      </c>
      <c r="DF799" s="26">
        <f t="shared" si="837"/>
        <v>0</v>
      </c>
      <c r="DG799" s="26">
        <f t="shared" si="837"/>
        <v>0</v>
      </c>
      <c r="DH799" s="26">
        <f t="shared" si="837"/>
        <v>0</v>
      </c>
      <c r="DI799" s="26">
        <f t="shared" si="837"/>
        <v>0</v>
      </c>
      <c r="DJ799" s="26">
        <f t="shared" si="838"/>
        <v>0</v>
      </c>
      <c r="DK799" s="26">
        <f t="shared" si="838"/>
        <v>0</v>
      </c>
      <c r="DL799" s="26">
        <f t="shared" si="838"/>
        <v>0</v>
      </c>
      <c r="DM799" s="26">
        <f t="shared" si="838"/>
        <v>0</v>
      </c>
      <c r="DN799" s="26">
        <f t="shared" si="838"/>
        <v>0</v>
      </c>
      <c r="DO799" s="26">
        <f t="shared" si="838"/>
        <v>0</v>
      </c>
      <c r="DP799" s="26"/>
      <c r="DQ799" s="26"/>
      <c r="DR799" s="26"/>
      <c r="DS799" s="1"/>
    </row>
    <row r="800" spans="45:123" x14ac:dyDescent="0.3">
      <c r="AS800" s="18">
        <v>15</v>
      </c>
      <c r="AT800" s="26" t="s">
        <v>123</v>
      </c>
      <c r="AU800" s="26" t="str">
        <f t="shared" si="828"/>
        <v>FAIL</v>
      </c>
      <c r="AV800" s="26">
        <v>1</v>
      </c>
      <c r="AW800" s="26">
        <v>1</v>
      </c>
      <c r="AX800" s="26">
        <v>3</v>
      </c>
      <c r="AY800" s="26">
        <v>3</v>
      </c>
      <c r="AZ800" s="26">
        <v>1</v>
      </c>
      <c r="BA800" s="26">
        <v>1</v>
      </c>
      <c r="BB800" s="26">
        <v>3</v>
      </c>
      <c r="BC800" s="26">
        <v>3</v>
      </c>
      <c r="BD800" s="26">
        <f t="shared" si="829"/>
        <v>442.5</v>
      </c>
      <c r="BE800" s="26"/>
      <c r="BF800" s="26">
        <f t="shared" si="829"/>
        <v>457.5</v>
      </c>
      <c r="BG800" s="26">
        <f t="shared" si="829"/>
        <v>7.5</v>
      </c>
      <c r="BI800" s="26">
        <f t="shared" si="830"/>
        <v>447.64859999999999</v>
      </c>
      <c r="BJ800" s="26">
        <f t="shared" si="831"/>
        <v>890.27359999999999</v>
      </c>
      <c r="BK800" s="26">
        <f t="shared" si="832"/>
        <v>1347.8986</v>
      </c>
      <c r="BL800" s="26">
        <f t="shared" si="833"/>
        <v>1805.3986</v>
      </c>
      <c r="BM800" s="26"/>
      <c r="BN800" s="26"/>
      <c r="BO800" s="26"/>
      <c r="BP800" s="26"/>
      <c r="BQ800" s="26"/>
      <c r="BR800" s="1" t="str">
        <f t="shared" si="839"/>
        <v>good</v>
      </c>
      <c r="BS800" s="26" t="str">
        <f t="shared" ref="BS800:BS863" si="840">IF(COUNTIF(BV800:DO800,1)&gt;0,"Int","good")</f>
        <v>Int</v>
      </c>
      <c r="BT800" s="26"/>
      <c r="BU800" s="26"/>
      <c r="BV800" s="26">
        <f t="shared" ref="BV800:CE809" si="841">IF(BV$3=0,0,IF(AND(ABS($BI800-BV$3)&gt;TubeVertTotTol,ABS($BJ800-BV$3)&gt;TubeVertTotTol,ABS($BK800-BV$3)&gt;TubeVertTotTol),0,1))</f>
        <v>0</v>
      </c>
      <c r="BW800" s="26">
        <f t="shared" si="841"/>
        <v>0</v>
      </c>
      <c r="BX800" s="26">
        <f t="shared" si="841"/>
        <v>0</v>
      </c>
      <c r="BY800" s="26">
        <f t="shared" si="841"/>
        <v>0</v>
      </c>
      <c r="BZ800" s="26">
        <f t="shared" si="841"/>
        <v>0</v>
      </c>
      <c r="CA800" s="26">
        <f t="shared" si="841"/>
        <v>0</v>
      </c>
      <c r="CB800" s="26">
        <f t="shared" si="841"/>
        <v>0</v>
      </c>
      <c r="CC800" s="26">
        <f t="shared" si="841"/>
        <v>0</v>
      </c>
      <c r="CD800" s="26">
        <f t="shared" si="841"/>
        <v>0</v>
      </c>
      <c r="CE800" s="26">
        <f t="shared" si="841"/>
        <v>0</v>
      </c>
      <c r="CF800" s="26">
        <f t="shared" ref="CF800:CO809" si="842">IF(CF$3=0,0,IF(AND(ABS($BI800-CF$3)&gt;TubeVertTotTol,ABS($BJ800-CF$3)&gt;TubeVertTotTol,ABS($BK800-CF$3)&gt;TubeVertTotTol),0,1))</f>
        <v>0</v>
      </c>
      <c r="CG800" s="26">
        <f t="shared" si="842"/>
        <v>1</v>
      </c>
      <c r="CH800" s="26">
        <f t="shared" si="842"/>
        <v>0</v>
      </c>
      <c r="CI800" s="26">
        <f t="shared" si="842"/>
        <v>0</v>
      </c>
      <c r="CJ800" s="26">
        <f t="shared" si="842"/>
        <v>0</v>
      </c>
      <c r="CK800" s="26">
        <f t="shared" si="842"/>
        <v>0</v>
      </c>
      <c r="CL800" s="26">
        <f t="shared" si="842"/>
        <v>0</v>
      </c>
      <c r="CM800" s="26">
        <f t="shared" si="842"/>
        <v>0</v>
      </c>
      <c r="CN800" s="26">
        <f t="shared" si="842"/>
        <v>0</v>
      </c>
      <c r="CO800" s="26">
        <f t="shared" si="842"/>
        <v>0</v>
      </c>
      <c r="CP800" s="26">
        <f t="shared" ref="CP800:CY809" si="843">IF(CP$3=0,0,IF(AND(ABS($BI800-CP$3)&gt;TubeVertTotTol,ABS($BJ800-CP$3)&gt;TubeVertTotTol,ABS($BK800-CP$3)&gt;TubeVertTotTol),0,1))</f>
        <v>0</v>
      </c>
      <c r="CQ800" s="26">
        <f t="shared" si="843"/>
        <v>0</v>
      </c>
      <c r="CR800" s="26">
        <f t="shared" si="843"/>
        <v>1</v>
      </c>
      <c r="CS800" s="26">
        <f t="shared" si="843"/>
        <v>0</v>
      </c>
      <c r="CT800" s="26">
        <f t="shared" si="843"/>
        <v>0</v>
      </c>
      <c r="CU800" s="26">
        <f t="shared" si="843"/>
        <v>0</v>
      </c>
      <c r="CV800" s="26">
        <f t="shared" si="843"/>
        <v>0</v>
      </c>
      <c r="CW800" s="26">
        <f t="shared" si="843"/>
        <v>0</v>
      </c>
      <c r="CX800" s="26">
        <f t="shared" si="843"/>
        <v>0</v>
      </c>
      <c r="CY800" s="26">
        <f t="shared" si="843"/>
        <v>0</v>
      </c>
      <c r="CZ800" s="26">
        <f t="shared" ref="CZ800:DI809" si="844">IF(CZ$3=0,0,IF(AND(ABS($BI800-CZ$3)&gt;TubeVertTotTol,ABS($BJ800-CZ$3)&gt;TubeVertTotTol,ABS($BK800-CZ$3)&gt;TubeVertTotTol),0,1))</f>
        <v>0</v>
      </c>
      <c r="DA800" s="26">
        <f t="shared" si="844"/>
        <v>0</v>
      </c>
      <c r="DB800" s="26">
        <f t="shared" si="844"/>
        <v>0</v>
      </c>
      <c r="DC800" s="26">
        <f t="shared" si="844"/>
        <v>0</v>
      </c>
      <c r="DD800" s="26">
        <f t="shared" si="844"/>
        <v>0</v>
      </c>
      <c r="DE800" s="26">
        <f t="shared" si="844"/>
        <v>0</v>
      </c>
      <c r="DF800" s="26">
        <f t="shared" si="844"/>
        <v>0</v>
      </c>
      <c r="DG800" s="26">
        <f t="shared" si="844"/>
        <v>0</v>
      </c>
      <c r="DH800" s="26">
        <f t="shared" si="844"/>
        <v>0</v>
      </c>
      <c r="DI800" s="26">
        <f t="shared" si="844"/>
        <v>0</v>
      </c>
      <c r="DJ800" s="26">
        <f t="shared" ref="DJ800:DO809" si="845">IF(DJ$3=0,0,IF(AND(ABS($BI800-DJ$3)&gt;TubeVertTotTol,ABS($BJ800-DJ$3)&gt;TubeVertTotTol,ABS($BK800-DJ$3)&gt;TubeVertTotTol),0,1))</f>
        <v>0</v>
      </c>
      <c r="DK800" s="26">
        <f t="shared" si="845"/>
        <v>0</v>
      </c>
      <c r="DL800" s="26">
        <f t="shared" si="845"/>
        <v>0</v>
      </c>
      <c r="DM800" s="26">
        <f t="shared" si="845"/>
        <v>0</v>
      </c>
      <c r="DN800" s="26">
        <f t="shared" si="845"/>
        <v>0</v>
      </c>
      <c r="DO800" s="26">
        <f t="shared" si="845"/>
        <v>0</v>
      </c>
      <c r="DP800" s="26"/>
      <c r="DQ800" s="26"/>
      <c r="DR800" s="26"/>
      <c r="DS800" s="1"/>
    </row>
    <row r="801" spans="45:123" x14ac:dyDescent="0.3">
      <c r="AS801" s="18">
        <v>16</v>
      </c>
      <c r="AT801" s="26" t="s">
        <v>123</v>
      </c>
      <c r="AU801" s="26" t="str">
        <f t="shared" si="828"/>
        <v>FAIL</v>
      </c>
      <c r="AV801" s="26">
        <v>1</v>
      </c>
      <c r="AW801" s="26">
        <v>1</v>
      </c>
      <c r="AX801" s="26">
        <v>3</v>
      </c>
      <c r="AY801" s="26">
        <v>3</v>
      </c>
      <c r="AZ801" s="26">
        <v>1</v>
      </c>
      <c r="BA801" s="26">
        <v>1</v>
      </c>
      <c r="BB801" s="26">
        <v>3</v>
      </c>
      <c r="BC801" s="26">
        <v>3</v>
      </c>
      <c r="BD801" s="26">
        <f t="shared" si="829"/>
        <v>442</v>
      </c>
      <c r="BE801" s="26"/>
      <c r="BF801" s="26">
        <f t="shared" si="829"/>
        <v>458</v>
      </c>
      <c r="BG801" s="26">
        <f t="shared" si="829"/>
        <v>8</v>
      </c>
      <c r="BI801" s="26">
        <f t="shared" si="830"/>
        <v>447.14859999999999</v>
      </c>
      <c r="BJ801" s="26">
        <f t="shared" si="831"/>
        <v>889.27359999999999</v>
      </c>
      <c r="BK801" s="26">
        <f t="shared" si="832"/>
        <v>1347.3986</v>
      </c>
      <c r="BL801" s="26">
        <f t="shared" si="833"/>
        <v>1805.3986</v>
      </c>
      <c r="BM801" s="26"/>
      <c r="BN801" s="26"/>
      <c r="BO801" s="26"/>
      <c r="BP801" s="26"/>
      <c r="BQ801" s="26"/>
      <c r="BR801" s="1" t="str">
        <f t="shared" si="839"/>
        <v>good</v>
      </c>
      <c r="BS801" s="26" t="str">
        <f t="shared" si="840"/>
        <v>Int</v>
      </c>
      <c r="BT801" s="26"/>
      <c r="BU801" s="26"/>
      <c r="BV801" s="26">
        <f t="shared" si="841"/>
        <v>0</v>
      </c>
      <c r="BW801" s="26">
        <f t="shared" si="841"/>
        <v>0</v>
      </c>
      <c r="BX801" s="26">
        <f t="shared" si="841"/>
        <v>0</v>
      </c>
      <c r="BY801" s="26">
        <f t="shared" si="841"/>
        <v>0</v>
      </c>
      <c r="BZ801" s="26">
        <f t="shared" si="841"/>
        <v>0</v>
      </c>
      <c r="CA801" s="26">
        <f t="shared" si="841"/>
        <v>0</v>
      </c>
      <c r="CB801" s="26">
        <f t="shared" si="841"/>
        <v>0</v>
      </c>
      <c r="CC801" s="26">
        <f t="shared" si="841"/>
        <v>0</v>
      </c>
      <c r="CD801" s="26">
        <f t="shared" si="841"/>
        <v>0</v>
      </c>
      <c r="CE801" s="26">
        <f t="shared" si="841"/>
        <v>0</v>
      </c>
      <c r="CF801" s="26">
        <f t="shared" si="842"/>
        <v>0</v>
      </c>
      <c r="CG801" s="26">
        <f t="shared" si="842"/>
        <v>1</v>
      </c>
      <c r="CH801" s="26">
        <f t="shared" si="842"/>
        <v>0</v>
      </c>
      <c r="CI801" s="26">
        <f t="shared" si="842"/>
        <v>0</v>
      </c>
      <c r="CJ801" s="26">
        <f t="shared" si="842"/>
        <v>0</v>
      </c>
      <c r="CK801" s="26">
        <f t="shared" si="842"/>
        <v>0</v>
      </c>
      <c r="CL801" s="26">
        <f t="shared" si="842"/>
        <v>0</v>
      </c>
      <c r="CM801" s="26">
        <f t="shared" si="842"/>
        <v>0</v>
      </c>
      <c r="CN801" s="26">
        <f t="shared" si="842"/>
        <v>0</v>
      </c>
      <c r="CO801" s="26">
        <f t="shared" si="842"/>
        <v>0</v>
      </c>
      <c r="CP801" s="26">
        <f t="shared" si="843"/>
        <v>0</v>
      </c>
      <c r="CQ801" s="26">
        <f t="shared" si="843"/>
        <v>0</v>
      </c>
      <c r="CR801" s="26">
        <f t="shared" si="843"/>
        <v>1</v>
      </c>
      <c r="CS801" s="26">
        <f t="shared" si="843"/>
        <v>0</v>
      </c>
      <c r="CT801" s="26">
        <f t="shared" si="843"/>
        <v>0</v>
      </c>
      <c r="CU801" s="26">
        <f t="shared" si="843"/>
        <v>0</v>
      </c>
      <c r="CV801" s="26">
        <f t="shared" si="843"/>
        <v>0</v>
      </c>
      <c r="CW801" s="26">
        <f t="shared" si="843"/>
        <v>0</v>
      </c>
      <c r="CX801" s="26">
        <f t="shared" si="843"/>
        <v>0</v>
      </c>
      <c r="CY801" s="26">
        <f t="shared" si="843"/>
        <v>0</v>
      </c>
      <c r="CZ801" s="26">
        <f t="shared" si="844"/>
        <v>0</v>
      </c>
      <c r="DA801" s="26">
        <f t="shared" si="844"/>
        <v>0</v>
      </c>
      <c r="DB801" s="26">
        <f t="shared" si="844"/>
        <v>0</v>
      </c>
      <c r="DC801" s="26">
        <f t="shared" si="844"/>
        <v>0</v>
      </c>
      <c r="DD801" s="26">
        <f t="shared" si="844"/>
        <v>0</v>
      </c>
      <c r="DE801" s="26">
        <f t="shared" si="844"/>
        <v>0</v>
      </c>
      <c r="DF801" s="26">
        <f t="shared" si="844"/>
        <v>0</v>
      </c>
      <c r="DG801" s="26">
        <f t="shared" si="844"/>
        <v>0</v>
      </c>
      <c r="DH801" s="26">
        <f t="shared" si="844"/>
        <v>0</v>
      </c>
      <c r="DI801" s="26">
        <f t="shared" si="844"/>
        <v>0</v>
      </c>
      <c r="DJ801" s="26">
        <f t="shared" si="845"/>
        <v>0</v>
      </c>
      <c r="DK801" s="26">
        <f t="shared" si="845"/>
        <v>0</v>
      </c>
      <c r="DL801" s="26">
        <f t="shared" si="845"/>
        <v>0</v>
      </c>
      <c r="DM801" s="26">
        <f t="shared" si="845"/>
        <v>0</v>
      </c>
      <c r="DN801" s="26">
        <f t="shared" si="845"/>
        <v>0</v>
      </c>
      <c r="DO801" s="26">
        <f t="shared" si="845"/>
        <v>0</v>
      </c>
      <c r="DP801" s="26"/>
      <c r="DQ801" s="26"/>
      <c r="DR801" s="26"/>
      <c r="DS801" s="1"/>
    </row>
    <row r="802" spans="45:123" x14ac:dyDescent="0.3">
      <c r="AS802" s="18">
        <v>17</v>
      </c>
      <c r="AT802" s="26" t="s">
        <v>123</v>
      </c>
      <c r="AU802" s="26" t="str">
        <f t="shared" si="828"/>
        <v>FAIL</v>
      </c>
      <c r="AV802" s="26">
        <v>1</v>
      </c>
      <c r="AW802" s="26">
        <v>1</v>
      </c>
      <c r="AX802" s="26">
        <v>3</v>
      </c>
      <c r="AY802" s="26">
        <v>3</v>
      </c>
      <c r="AZ802" s="26">
        <v>1</v>
      </c>
      <c r="BA802" s="26">
        <v>1</v>
      </c>
      <c r="BB802" s="26">
        <v>3</v>
      </c>
      <c r="BC802" s="26">
        <v>3</v>
      </c>
      <c r="BD802" s="26">
        <f t="shared" si="829"/>
        <v>441.5</v>
      </c>
      <c r="BE802" s="26"/>
      <c r="BF802" s="26">
        <f t="shared" si="829"/>
        <v>458.5</v>
      </c>
      <c r="BG802" s="26">
        <f t="shared" si="829"/>
        <v>8.5</v>
      </c>
      <c r="BI802" s="26">
        <f t="shared" si="830"/>
        <v>446.64859999999999</v>
      </c>
      <c r="BJ802" s="26">
        <f t="shared" si="831"/>
        <v>888.27359999999999</v>
      </c>
      <c r="BK802" s="26">
        <f t="shared" si="832"/>
        <v>1346.8986</v>
      </c>
      <c r="BL802" s="26">
        <f t="shared" si="833"/>
        <v>1805.3986</v>
      </c>
      <c r="BM802" s="26"/>
      <c r="BN802" s="26"/>
      <c r="BO802" s="26"/>
      <c r="BP802" s="26"/>
      <c r="BQ802" s="26"/>
      <c r="BR802" s="1" t="str">
        <f t="shared" si="839"/>
        <v>good</v>
      </c>
      <c r="BS802" s="26" t="str">
        <f t="shared" si="840"/>
        <v>Int</v>
      </c>
      <c r="BT802" s="26"/>
      <c r="BU802" s="26"/>
      <c r="BV802" s="26">
        <f t="shared" si="841"/>
        <v>0</v>
      </c>
      <c r="BW802" s="26">
        <f t="shared" si="841"/>
        <v>0</v>
      </c>
      <c r="BX802" s="26">
        <f t="shared" si="841"/>
        <v>0</v>
      </c>
      <c r="BY802" s="26">
        <f t="shared" si="841"/>
        <v>0</v>
      </c>
      <c r="BZ802" s="26">
        <f t="shared" si="841"/>
        <v>0</v>
      </c>
      <c r="CA802" s="26">
        <f t="shared" si="841"/>
        <v>0</v>
      </c>
      <c r="CB802" s="26">
        <f t="shared" si="841"/>
        <v>0</v>
      </c>
      <c r="CC802" s="26">
        <f t="shared" si="841"/>
        <v>0</v>
      </c>
      <c r="CD802" s="26">
        <f t="shared" si="841"/>
        <v>0</v>
      </c>
      <c r="CE802" s="26">
        <f t="shared" si="841"/>
        <v>0</v>
      </c>
      <c r="CF802" s="26">
        <f t="shared" si="842"/>
        <v>0</v>
      </c>
      <c r="CG802" s="26">
        <f t="shared" si="842"/>
        <v>1</v>
      </c>
      <c r="CH802" s="26">
        <f t="shared" si="842"/>
        <v>0</v>
      </c>
      <c r="CI802" s="26">
        <f t="shared" si="842"/>
        <v>0</v>
      </c>
      <c r="CJ802" s="26">
        <f t="shared" si="842"/>
        <v>0</v>
      </c>
      <c r="CK802" s="26">
        <f t="shared" si="842"/>
        <v>0</v>
      </c>
      <c r="CL802" s="26">
        <f t="shared" si="842"/>
        <v>0</v>
      </c>
      <c r="CM802" s="26">
        <f t="shared" si="842"/>
        <v>0</v>
      </c>
      <c r="CN802" s="26">
        <f t="shared" si="842"/>
        <v>0</v>
      </c>
      <c r="CO802" s="26">
        <f t="shared" si="842"/>
        <v>0</v>
      </c>
      <c r="CP802" s="26">
        <f t="shared" si="843"/>
        <v>0</v>
      </c>
      <c r="CQ802" s="26">
        <f t="shared" si="843"/>
        <v>0</v>
      </c>
      <c r="CR802" s="26">
        <f t="shared" si="843"/>
        <v>1</v>
      </c>
      <c r="CS802" s="26">
        <f t="shared" si="843"/>
        <v>0</v>
      </c>
      <c r="CT802" s="26">
        <f t="shared" si="843"/>
        <v>0</v>
      </c>
      <c r="CU802" s="26">
        <f t="shared" si="843"/>
        <v>0</v>
      </c>
      <c r="CV802" s="26">
        <f t="shared" si="843"/>
        <v>0</v>
      </c>
      <c r="CW802" s="26">
        <f t="shared" si="843"/>
        <v>0</v>
      </c>
      <c r="CX802" s="26">
        <f t="shared" si="843"/>
        <v>0</v>
      </c>
      <c r="CY802" s="26">
        <f t="shared" si="843"/>
        <v>0</v>
      </c>
      <c r="CZ802" s="26">
        <f t="shared" si="844"/>
        <v>0</v>
      </c>
      <c r="DA802" s="26">
        <f t="shared" si="844"/>
        <v>0</v>
      </c>
      <c r="DB802" s="26">
        <f t="shared" si="844"/>
        <v>0</v>
      </c>
      <c r="DC802" s="26">
        <f t="shared" si="844"/>
        <v>0</v>
      </c>
      <c r="DD802" s="26">
        <f t="shared" si="844"/>
        <v>0</v>
      </c>
      <c r="DE802" s="26">
        <f t="shared" si="844"/>
        <v>0</v>
      </c>
      <c r="DF802" s="26">
        <f t="shared" si="844"/>
        <v>0</v>
      </c>
      <c r="DG802" s="26">
        <f t="shared" si="844"/>
        <v>0</v>
      </c>
      <c r="DH802" s="26">
        <f t="shared" si="844"/>
        <v>0</v>
      </c>
      <c r="DI802" s="26">
        <f t="shared" si="844"/>
        <v>0</v>
      </c>
      <c r="DJ802" s="26">
        <f t="shared" si="845"/>
        <v>0</v>
      </c>
      <c r="DK802" s="26">
        <f t="shared" si="845"/>
        <v>0</v>
      </c>
      <c r="DL802" s="26">
        <f t="shared" si="845"/>
        <v>0</v>
      </c>
      <c r="DM802" s="26">
        <f t="shared" si="845"/>
        <v>0</v>
      </c>
      <c r="DN802" s="26">
        <f t="shared" si="845"/>
        <v>0</v>
      </c>
      <c r="DO802" s="26">
        <f t="shared" si="845"/>
        <v>0</v>
      </c>
      <c r="DP802" s="26"/>
      <c r="DQ802" s="26"/>
      <c r="DR802" s="26"/>
      <c r="DS802" s="1"/>
    </row>
    <row r="803" spans="45:123" x14ac:dyDescent="0.3">
      <c r="AS803" s="18">
        <v>18</v>
      </c>
      <c r="AT803" s="26" t="s">
        <v>123</v>
      </c>
      <c r="AU803" s="26" t="str">
        <f t="shared" si="828"/>
        <v>FAIL</v>
      </c>
      <c r="AV803" s="26">
        <v>1</v>
      </c>
      <c r="AW803" s="26">
        <v>1</v>
      </c>
      <c r="AX803" s="26">
        <v>3</v>
      </c>
      <c r="AY803" s="26">
        <v>3</v>
      </c>
      <c r="AZ803" s="26">
        <v>1</v>
      </c>
      <c r="BA803" s="26">
        <v>1</v>
      </c>
      <c r="BB803" s="26">
        <v>3</v>
      </c>
      <c r="BC803" s="26">
        <v>3</v>
      </c>
      <c r="BD803" s="26">
        <f t="shared" si="829"/>
        <v>441</v>
      </c>
      <c r="BE803" s="26"/>
      <c r="BF803" s="26">
        <f t="shared" si="829"/>
        <v>459</v>
      </c>
      <c r="BG803" s="26">
        <f t="shared" si="829"/>
        <v>9</v>
      </c>
      <c r="BI803" s="26">
        <f t="shared" si="830"/>
        <v>446.14859999999999</v>
      </c>
      <c r="BJ803" s="26">
        <f t="shared" si="831"/>
        <v>887.27359999999999</v>
      </c>
      <c r="BK803" s="26">
        <f t="shared" si="832"/>
        <v>1346.3986</v>
      </c>
      <c r="BL803" s="26">
        <f t="shared" si="833"/>
        <v>1805.3986</v>
      </c>
      <c r="BM803" s="26"/>
      <c r="BN803" s="26"/>
      <c r="BO803" s="26"/>
      <c r="BP803" s="26"/>
      <c r="BQ803" s="26"/>
      <c r="BR803" s="1" t="str">
        <f t="shared" si="839"/>
        <v>good</v>
      </c>
      <c r="BS803" s="26" t="str">
        <f t="shared" si="840"/>
        <v>Int</v>
      </c>
      <c r="BT803" s="26"/>
      <c r="BU803" s="26"/>
      <c r="BV803" s="26">
        <f t="shared" si="841"/>
        <v>0</v>
      </c>
      <c r="BW803" s="26">
        <f t="shared" si="841"/>
        <v>0</v>
      </c>
      <c r="BX803" s="26">
        <f t="shared" si="841"/>
        <v>0</v>
      </c>
      <c r="BY803" s="26">
        <f t="shared" si="841"/>
        <v>0</v>
      </c>
      <c r="BZ803" s="26">
        <f t="shared" si="841"/>
        <v>0</v>
      </c>
      <c r="CA803" s="26">
        <f t="shared" si="841"/>
        <v>0</v>
      </c>
      <c r="CB803" s="26">
        <f t="shared" si="841"/>
        <v>0</v>
      </c>
      <c r="CC803" s="26">
        <f t="shared" si="841"/>
        <v>0</v>
      </c>
      <c r="CD803" s="26">
        <f t="shared" si="841"/>
        <v>0</v>
      </c>
      <c r="CE803" s="26">
        <f t="shared" si="841"/>
        <v>0</v>
      </c>
      <c r="CF803" s="26">
        <f t="shared" si="842"/>
        <v>0</v>
      </c>
      <c r="CG803" s="26">
        <f t="shared" si="842"/>
        <v>1</v>
      </c>
      <c r="CH803" s="26">
        <f t="shared" si="842"/>
        <v>0</v>
      </c>
      <c r="CI803" s="26">
        <f t="shared" si="842"/>
        <v>0</v>
      </c>
      <c r="CJ803" s="26">
        <f t="shared" si="842"/>
        <v>0</v>
      </c>
      <c r="CK803" s="26">
        <f t="shared" si="842"/>
        <v>0</v>
      </c>
      <c r="CL803" s="26">
        <f t="shared" si="842"/>
        <v>0</v>
      </c>
      <c r="CM803" s="26">
        <f t="shared" si="842"/>
        <v>0</v>
      </c>
      <c r="CN803" s="26">
        <f t="shared" si="842"/>
        <v>0</v>
      </c>
      <c r="CO803" s="26">
        <f t="shared" si="842"/>
        <v>0</v>
      </c>
      <c r="CP803" s="26">
        <f t="shared" si="843"/>
        <v>0</v>
      </c>
      <c r="CQ803" s="26">
        <f t="shared" si="843"/>
        <v>0</v>
      </c>
      <c r="CR803" s="26">
        <f t="shared" si="843"/>
        <v>1</v>
      </c>
      <c r="CS803" s="26">
        <f t="shared" si="843"/>
        <v>0</v>
      </c>
      <c r="CT803" s="26">
        <f t="shared" si="843"/>
        <v>0</v>
      </c>
      <c r="CU803" s="26">
        <f t="shared" si="843"/>
        <v>0</v>
      </c>
      <c r="CV803" s="26">
        <f t="shared" si="843"/>
        <v>0</v>
      </c>
      <c r="CW803" s="26">
        <f t="shared" si="843"/>
        <v>0</v>
      </c>
      <c r="CX803" s="26">
        <f t="shared" si="843"/>
        <v>0</v>
      </c>
      <c r="CY803" s="26">
        <f t="shared" si="843"/>
        <v>0</v>
      </c>
      <c r="CZ803" s="26">
        <f t="shared" si="844"/>
        <v>0</v>
      </c>
      <c r="DA803" s="26">
        <f t="shared" si="844"/>
        <v>0</v>
      </c>
      <c r="DB803" s="26">
        <f t="shared" si="844"/>
        <v>0</v>
      </c>
      <c r="DC803" s="26">
        <f t="shared" si="844"/>
        <v>0</v>
      </c>
      <c r="DD803" s="26">
        <f t="shared" si="844"/>
        <v>0</v>
      </c>
      <c r="DE803" s="26">
        <f t="shared" si="844"/>
        <v>0</v>
      </c>
      <c r="DF803" s="26">
        <f t="shared" si="844"/>
        <v>0</v>
      </c>
      <c r="DG803" s="26">
        <f t="shared" si="844"/>
        <v>0</v>
      </c>
      <c r="DH803" s="26">
        <f t="shared" si="844"/>
        <v>0</v>
      </c>
      <c r="DI803" s="26">
        <f t="shared" si="844"/>
        <v>0</v>
      </c>
      <c r="DJ803" s="26">
        <f t="shared" si="845"/>
        <v>0</v>
      </c>
      <c r="DK803" s="26">
        <f t="shared" si="845"/>
        <v>0</v>
      </c>
      <c r="DL803" s="26">
        <f t="shared" si="845"/>
        <v>0</v>
      </c>
      <c r="DM803" s="26">
        <f t="shared" si="845"/>
        <v>0</v>
      </c>
      <c r="DN803" s="26">
        <f t="shared" si="845"/>
        <v>0</v>
      </c>
      <c r="DO803" s="26">
        <f t="shared" si="845"/>
        <v>0</v>
      </c>
      <c r="DP803" s="26"/>
      <c r="DQ803" s="26"/>
      <c r="DR803" s="26"/>
      <c r="DS803" s="1"/>
    </row>
    <row r="804" spans="45:123" x14ac:dyDescent="0.3">
      <c r="AS804" s="18">
        <v>19</v>
      </c>
      <c r="AT804" s="26" t="s">
        <v>123</v>
      </c>
      <c r="AU804" s="26" t="str">
        <f t="shared" si="828"/>
        <v>FAIL</v>
      </c>
      <c r="AV804" s="26">
        <v>1</v>
      </c>
      <c r="AW804" s="26">
        <v>1</v>
      </c>
      <c r="AX804" s="26">
        <v>3</v>
      </c>
      <c r="AY804" s="26">
        <v>3</v>
      </c>
      <c r="AZ804" s="26">
        <v>1</v>
      </c>
      <c r="BA804" s="26">
        <v>1</v>
      </c>
      <c r="BB804" s="26">
        <v>3</v>
      </c>
      <c r="BC804" s="26">
        <v>3</v>
      </c>
      <c r="BD804" s="26">
        <f t="shared" si="829"/>
        <v>440.5</v>
      </c>
      <c r="BE804" s="26"/>
      <c r="BF804" s="26">
        <f t="shared" si="829"/>
        <v>459.5</v>
      </c>
      <c r="BG804" s="26">
        <f t="shared" si="829"/>
        <v>9.5</v>
      </c>
      <c r="BI804" s="26">
        <f t="shared" si="830"/>
        <v>445.64859999999999</v>
      </c>
      <c r="BJ804" s="26">
        <f t="shared" si="831"/>
        <v>886.27359999999999</v>
      </c>
      <c r="BK804" s="26">
        <f t="shared" si="832"/>
        <v>1345.8986</v>
      </c>
      <c r="BL804" s="26">
        <f t="shared" si="833"/>
        <v>1805.3986</v>
      </c>
      <c r="BM804" s="26"/>
      <c r="BN804" s="26"/>
      <c r="BO804" s="26"/>
      <c r="BP804" s="26"/>
      <c r="BQ804" s="26"/>
      <c r="BR804" s="1" t="str">
        <f t="shared" si="839"/>
        <v>good</v>
      </c>
      <c r="BS804" s="26" t="str">
        <f t="shared" si="840"/>
        <v>Int</v>
      </c>
      <c r="BT804" s="26"/>
      <c r="BU804" s="26"/>
      <c r="BV804" s="26">
        <f t="shared" si="841"/>
        <v>0</v>
      </c>
      <c r="BW804" s="26">
        <f t="shared" si="841"/>
        <v>0</v>
      </c>
      <c r="BX804" s="26">
        <f t="shared" si="841"/>
        <v>0</v>
      </c>
      <c r="BY804" s="26">
        <f t="shared" si="841"/>
        <v>0</v>
      </c>
      <c r="BZ804" s="26">
        <f t="shared" si="841"/>
        <v>0</v>
      </c>
      <c r="CA804" s="26">
        <f t="shared" si="841"/>
        <v>0</v>
      </c>
      <c r="CB804" s="26">
        <f t="shared" si="841"/>
        <v>0</v>
      </c>
      <c r="CC804" s="26">
        <f t="shared" si="841"/>
        <v>0</v>
      </c>
      <c r="CD804" s="26">
        <f t="shared" si="841"/>
        <v>0</v>
      </c>
      <c r="CE804" s="26">
        <f t="shared" si="841"/>
        <v>0</v>
      </c>
      <c r="CF804" s="26">
        <f t="shared" si="842"/>
        <v>0</v>
      </c>
      <c r="CG804" s="26">
        <f t="shared" si="842"/>
        <v>1</v>
      </c>
      <c r="CH804" s="26">
        <f t="shared" si="842"/>
        <v>0</v>
      </c>
      <c r="CI804" s="26">
        <f t="shared" si="842"/>
        <v>0</v>
      </c>
      <c r="CJ804" s="26">
        <f t="shared" si="842"/>
        <v>0</v>
      </c>
      <c r="CK804" s="26">
        <f t="shared" si="842"/>
        <v>0</v>
      </c>
      <c r="CL804" s="26">
        <f t="shared" si="842"/>
        <v>0</v>
      </c>
      <c r="CM804" s="26">
        <f t="shared" si="842"/>
        <v>0</v>
      </c>
      <c r="CN804" s="26">
        <f t="shared" si="842"/>
        <v>0</v>
      </c>
      <c r="CO804" s="26">
        <f t="shared" si="842"/>
        <v>0</v>
      </c>
      <c r="CP804" s="26">
        <f t="shared" si="843"/>
        <v>0</v>
      </c>
      <c r="CQ804" s="26">
        <f t="shared" si="843"/>
        <v>0</v>
      </c>
      <c r="CR804" s="26">
        <f t="shared" si="843"/>
        <v>1</v>
      </c>
      <c r="CS804" s="26">
        <f t="shared" si="843"/>
        <v>0</v>
      </c>
      <c r="CT804" s="26">
        <f t="shared" si="843"/>
        <v>0</v>
      </c>
      <c r="CU804" s="26">
        <f t="shared" si="843"/>
        <v>0</v>
      </c>
      <c r="CV804" s="26">
        <f t="shared" si="843"/>
        <v>0</v>
      </c>
      <c r="CW804" s="26">
        <f t="shared" si="843"/>
        <v>0</v>
      </c>
      <c r="CX804" s="26">
        <f t="shared" si="843"/>
        <v>0</v>
      </c>
      <c r="CY804" s="26">
        <f t="shared" si="843"/>
        <v>0</v>
      </c>
      <c r="CZ804" s="26">
        <f t="shared" si="844"/>
        <v>0</v>
      </c>
      <c r="DA804" s="26">
        <f t="shared" si="844"/>
        <v>0</v>
      </c>
      <c r="DB804" s="26">
        <f t="shared" si="844"/>
        <v>0</v>
      </c>
      <c r="DC804" s="26">
        <f t="shared" si="844"/>
        <v>0</v>
      </c>
      <c r="DD804" s="26">
        <f t="shared" si="844"/>
        <v>0</v>
      </c>
      <c r="DE804" s="26">
        <f t="shared" si="844"/>
        <v>0</v>
      </c>
      <c r="DF804" s="26">
        <f t="shared" si="844"/>
        <v>0</v>
      </c>
      <c r="DG804" s="26">
        <f t="shared" si="844"/>
        <v>0</v>
      </c>
      <c r="DH804" s="26">
        <f t="shared" si="844"/>
        <v>0</v>
      </c>
      <c r="DI804" s="26">
        <f t="shared" si="844"/>
        <v>0</v>
      </c>
      <c r="DJ804" s="26">
        <f t="shared" si="845"/>
        <v>0</v>
      </c>
      <c r="DK804" s="26">
        <f t="shared" si="845"/>
        <v>0</v>
      </c>
      <c r="DL804" s="26">
        <f t="shared" si="845"/>
        <v>0</v>
      </c>
      <c r="DM804" s="26">
        <f t="shared" si="845"/>
        <v>0</v>
      </c>
      <c r="DN804" s="26">
        <f t="shared" si="845"/>
        <v>0</v>
      </c>
      <c r="DO804" s="26">
        <f t="shared" si="845"/>
        <v>0</v>
      </c>
      <c r="DP804" s="26"/>
      <c r="DQ804" s="26"/>
      <c r="DR804" s="26"/>
      <c r="DS804" s="1"/>
    </row>
    <row r="805" spans="45:123" x14ac:dyDescent="0.3">
      <c r="AS805" s="18">
        <v>20</v>
      </c>
      <c r="AT805" s="26" t="s">
        <v>123</v>
      </c>
      <c r="AU805" s="26" t="str">
        <f t="shared" si="828"/>
        <v>FAIL</v>
      </c>
      <c r="AV805" s="26">
        <v>1</v>
      </c>
      <c r="AW805" s="26">
        <v>1</v>
      </c>
      <c r="AX805" s="26">
        <v>3</v>
      </c>
      <c r="AY805" s="26">
        <v>3</v>
      </c>
      <c r="AZ805" s="26">
        <v>1</v>
      </c>
      <c r="BA805" s="26">
        <v>1</v>
      </c>
      <c r="BB805" s="26">
        <v>3</v>
      </c>
      <c r="BC805" s="26">
        <v>3</v>
      </c>
      <c r="BD805" s="26">
        <f t="shared" si="829"/>
        <v>440</v>
      </c>
      <c r="BE805" s="26"/>
      <c r="BF805" s="26">
        <f t="shared" si="829"/>
        <v>460</v>
      </c>
      <c r="BG805" s="26">
        <f t="shared" si="829"/>
        <v>10</v>
      </c>
      <c r="BI805" s="26">
        <f t="shared" si="830"/>
        <v>445.14859999999999</v>
      </c>
      <c r="BJ805" s="26">
        <f t="shared" si="831"/>
        <v>885.27359999999999</v>
      </c>
      <c r="BK805" s="26">
        <f t="shared" si="832"/>
        <v>1345.3986</v>
      </c>
      <c r="BL805" s="26">
        <f t="shared" si="833"/>
        <v>1805.3986</v>
      </c>
      <c r="BM805" s="26"/>
      <c r="BN805" s="26"/>
      <c r="BO805" s="26"/>
      <c r="BP805" s="26"/>
      <c r="BQ805" s="26"/>
      <c r="BR805" s="1" t="str">
        <f t="shared" si="839"/>
        <v>good</v>
      </c>
      <c r="BS805" s="26" t="str">
        <f t="shared" si="840"/>
        <v>Int</v>
      </c>
      <c r="BT805" s="26"/>
      <c r="BU805" s="26"/>
      <c r="BV805" s="26">
        <f t="shared" si="841"/>
        <v>0</v>
      </c>
      <c r="BW805" s="26">
        <f t="shared" si="841"/>
        <v>0</v>
      </c>
      <c r="BX805" s="26">
        <f t="shared" si="841"/>
        <v>0</v>
      </c>
      <c r="BY805" s="26">
        <f t="shared" si="841"/>
        <v>0</v>
      </c>
      <c r="BZ805" s="26">
        <f t="shared" si="841"/>
        <v>0</v>
      </c>
      <c r="CA805" s="26">
        <f t="shared" si="841"/>
        <v>0</v>
      </c>
      <c r="CB805" s="26">
        <f t="shared" si="841"/>
        <v>0</v>
      </c>
      <c r="CC805" s="26">
        <f t="shared" si="841"/>
        <v>0</v>
      </c>
      <c r="CD805" s="26">
        <f t="shared" si="841"/>
        <v>0</v>
      </c>
      <c r="CE805" s="26">
        <f t="shared" si="841"/>
        <v>0</v>
      </c>
      <c r="CF805" s="26">
        <f t="shared" si="842"/>
        <v>0</v>
      </c>
      <c r="CG805" s="26">
        <f t="shared" si="842"/>
        <v>1</v>
      </c>
      <c r="CH805" s="26">
        <f t="shared" si="842"/>
        <v>0</v>
      </c>
      <c r="CI805" s="26">
        <f t="shared" si="842"/>
        <v>0</v>
      </c>
      <c r="CJ805" s="26">
        <f t="shared" si="842"/>
        <v>0</v>
      </c>
      <c r="CK805" s="26">
        <f t="shared" si="842"/>
        <v>0</v>
      </c>
      <c r="CL805" s="26">
        <f t="shared" si="842"/>
        <v>0</v>
      </c>
      <c r="CM805" s="26">
        <f t="shared" si="842"/>
        <v>0</v>
      </c>
      <c r="CN805" s="26">
        <f t="shared" si="842"/>
        <v>0</v>
      </c>
      <c r="CO805" s="26">
        <f t="shared" si="842"/>
        <v>0</v>
      </c>
      <c r="CP805" s="26">
        <f t="shared" si="843"/>
        <v>0</v>
      </c>
      <c r="CQ805" s="26">
        <f t="shared" si="843"/>
        <v>0</v>
      </c>
      <c r="CR805" s="26">
        <f t="shared" si="843"/>
        <v>1</v>
      </c>
      <c r="CS805" s="26">
        <f t="shared" si="843"/>
        <v>0</v>
      </c>
      <c r="CT805" s="26">
        <f t="shared" si="843"/>
        <v>0</v>
      </c>
      <c r="CU805" s="26">
        <f t="shared" si="843"/>
        <v>0</v>
      </c>
      <c r="CV805" s="26">
        <f t="shared" si="843"/>
        <v>0</v>
      </c>
      <c r="CW805" s="26">
        <f t="shared" si="843"/>
        <v>0</v>
      </c>
      <c r="CX805" s="26">
        <f t="shared" si="843"/>
        <v>0</v>
      </c>
      <c r="CY805" s="26">
        <f t="shared" si="843"/>
        <v>0</v>
      </c>
      <c r="CZ805" s="26">
        <f t="shared" si="844"/>
        <v>0</v>
      </c>
      <c r="DA805" s="26">
        <f t="shared" si="844"/>
        <v>0</v>
      </c>
      <c r="DB805" s="26">
        <f t="shared" si="844"/>
        <v>0</v>
      </c>
      <c r="DC805" s="26">
        <f t="shared" si="844"/>
        <v>0</v>
      </c>
      <c r="DD805" s="26">
        <f t="shared" si="844"/>
        <v>0</v>
      </c>
      <c r="DE805" s="26">
        <f t="shared" si="844"/>
        <v>0</v>
      </c>
      <c r="DF805" s="26">
        <f t="shared" si="844"/>
        <v>0</v>
      </c>
      <c r="DG805" s="26">
        <f t="shared" si="844"/>
        <v>0</v>
      </c>
      <c r="DH805" s="26">
        <f t="shared" si="844"/>
        <v>0</v>
      </c>
      <c r="DI805" s="26">
        <f t="shared" si="844"/>
        <v>0</v>
      </c>
      <c r="DJ805" s="26">
        <f t="shared" si="845"/>
        <v>0</v>
      </c>
      <c r="DK805" s="26">
        <f t="shared" si="845"/>
        <v>0</v>
      </c>
      <c r="DL805" s="26">
        <f t="shared" si="845"/>
        <v>0</v>
      </c>
      <c r="DM805" s="26">
        <f t="shared" si="845"/>
        <v>0</v>
      </c>
      <c r="DN805" s="26">
        <f t="shared" si="845"/>
        <v>0</v>
      </c>
      <c r="DO805" s="26">
        <f t="shared" si="845"/>
        <v>0</v>
      </c>
      <c r="DP805" s="26"/>
      <c r="DQ805" s="26"/>
      <c r="DR805" s="26"/>
      <c r="DS805" s="1"/>
    </row>
    <row r="806" spans="45:123" x14ac:dyDescent="0.3">
      <c r="AS806" s="18">
        <v>21</v>
      </c>
      <c r="AT806" s="26" t="s">
        <v>123</v>
      </c>
      <c r="AU806" s="26" t="str">
        <f t="shared" si="828"/>
        <v>FAIL</v>
      </c>
      <c r="AV806" s="26">
        <v>1</v>
      </c>
      <c r="AW806" s="26">
        <v>1</v>
      </c>
      <c r="AX806" s="26">
        <v>3</v>
      </c>
      <c r="AY806" s="26">
        <v>3</v>
      </c>
      <c r="AZ806" s="26">
        <v>1</v>
      </c>
      <c r="BA806" s="26">
        <v>1</v>
      </c>
      <c r="BB806" s="26">
        <v>3</v>
      </c>
      <c r="BC806" s="26">
        <v>3</v>
      </c>
      <c r="BD806" s="26">
        <f t="shared" ref="BD806:BG825" si="846">BD680</f>
        <v>439.5</v>
      </c>
      <c r="BE806" s="26"/>
      <c r="BF806" s="26">
        <f t="shared" si="846"/>
        <v>460.5</v>
      </c>
      <c r="BG806" s="26">
        <f t="shared" si="846"/>
        <v>10.5</v>
      </c>
      <c r="BI806" s="26">
        <f t="shared" si="830"/>
        <v>444.64859999999999</v>
      </c>
      <c r="BJ806" s="26">
        <f t="shared" si="831"/>
        <v>884.27359999999999</v>
      </c>
      <c r="BK806" s="26">
        <f t="shared" si="832"/>
        <v>1344.8986</v>
      </c>
      <c r="BL806" s="26">
        <f t="shared" si="833"/>
        <v>1805.3986</v>
      </c>
      <c r="BM806" s="26"/>
      <c r="BN806" s="26"/>
      <c r="BO806" s="26"/>
      <c r="BP806" s="26"/>
      <c r="BQ806" s="26"/>
      <c r="BR806" s="1" t="str">
        <f t="shared" si="839"/>
        <v>good</v>
      </c>
      <c r="BS806" s="26" t="str">
        <f t="shared" si="840"/>
        <v>Int</v>
      </c>
      <c r="BT806" s="26"/>
      <c r="BU806" s="26"/>
      <c r="BV806" s="26">
        <f t="shared" si="841"/>
        <v>0</v>
      </c>
      <c r="BW806" s="26">
        <f t="shared" si="841"/>
        <v>0</v>
      </c>
      <c r="BX806" s="26">
        <f t="shared" si="841"/>
        <v>0</v>
      </c>
      <c r="BY806" s="26">
        <f t="shared" si="841"/>
        <v>0</v>
      </c>
      <c r="BZ806" s="26">
        <f t="shared" si="841"/>
        <v>0</v>
      </c>
      <c r="CA806" s="26">
        <f t="shared" si="841"/>
        <v>0</v>
      </c>
      <c r="CB806" s="26">
        <f t="shared" si="841"/>
        <v>0</v>
      </c>
      <c r="CC806" s="26">
        <f t="shared" si="841"/>
        <v>0</v>
      </c>
      <c r="CD806" s="26">
        <f t="shared" si="841"/>
        <v>0</v>
      </c>
      <c r="CE806" s="26">
        <f t="shared" si="841"/>
        <v>0</v>
      </c>
      <c r="CF806" s="26">
        <f t="shared" si="842"/>
        <v>0</v>
      </c>
      <c r="CG806" s="26">
        <f t="shared" si="842"/>
        <v>1</v>
      </c>
      <c r="CH806" s="26">
        <f t="shared" si="842"/>
        <v>0</v>
      </c>
      <c r="CI806" s="26">
        <f t="shared" si="842"/>
        <v>0</v>
      </c>
      <c r="CJ806" s="26">
        <f t="shared" si="842"/>
        <v>0</v>
      </c>
      <c r="CK806" s="26">
        <f t="shared" si="842"/>
        <v>0</v>
      </c>
      <c r="CL806" s="26">
        <f t="shared" si="842"/>
        <v>0</v>
      </c>
      <c r="CM806" s="26">
        <f t="shared" si="842"/>
        <v>0</v>
      </c>
      <c r="CN806" s="26">
        <f t="shared" si="842"/>
        <v>0</v>
      </c>
      <c r="CO806" s="26">
        <f t="shared" si="842"/>
        <v>0</v>
      </c>
      <c r="CP806" s="26">
        <f t="shared" si="843"/>
        <v>0</v>
      </c>
      <c r="CQ806" s="26">
        <f t="shared" si="843"/>
        <v>0</v>
      </c>
      <c r="CR806" s="26">
        <f t="shared" si="843"/>
        <v>1</v>
      </c>
      <c r="CS806" s="26">
        <f t="shared" si="843"/>
        <v>0</v>
      </c>
      <c r="CT806" s="26">
        <f t="shared" si="843"/>
        <v>0</v>
      </c>
      <c r="CU806" s="26">
        <f t="shared" si="843"/>
        <v>0</v>
      </c>
      <c r="CV806" s="26">
        <f t="shared" si="843"/>
        <v>0</v>
      </c>
      <c r="CW806" s="26">
        <f t="shared" si="843"/>
        <v>0</v>
      </c>
      <c r="CX806" s="26">
        <f t="shared" si="843"/>
        <v>0</v>
      </c>
      <c r="CY806" s="26">
        <f t="shared" si="843"/>
        <v>0</v>
      </c>
      <c r="CZ806" s="26">
        <f t="shared" si="844"/>
        <v>0</v>
      </c>
      <c r="DA806" s="26">
        <f t="shared" si="844"/>
        <v>0</v>
      </c>
      <c r="DB806" s="26">
        <f t="shared" si="844"/>
        <v>0</v>
      </c>
      <c r="DC806" s="26">
        <f t="shared" si="844"/>
        <v>0</v>
      </c>
      <c r="DD806" s="26">
        <f t="shared" si="844"/>
        <v>0</v>
      </c>
      <c r="DE806" s="26">
        <f t="shared" si="844"/>
        <v>0</v>
      </c>
      <c r="DF806" s="26">
        <f t="shared" si="844"/>
        <v>0</v>
      </c>
      <c r="DG806" s="26">
        <f t="shared" si="844"/>
        <v>0</v>
      </c>
      <c r="DH806" s="26">
        <f t="shared" si="844"/>
        <v>0</v>
      </c>
      <c r="DI806" s="26">
        <f t="shared" si="844"/>
        <v>0</v>
      </c>
      <c r="DJ806" s="26">
        <f t="shared" si="845"/>
        <v>0</v>
      </c>
      <c r="DK806" s="26">
        <f t="shared" si="845"/>
        <v>0</v>
      </c>
      <c r="DL806" s="26">
        <f t="shared" si="845"/>
        <v>0</v>
      </c>
      <c r="DM806" s="26">
        <f t="shared" si="845"/>
        <v>0</v>
      </c>
      <c r="DN806" s="26">
        <f t="shared" si="845"/>
        <v>0</v>
      </c>
      <c r="DO806" s="26">
        <f t="shared" si="845"/>
        <v>0</v>
      </c>
      <c r="DP806" s="26"/>
      <c r="DQ806" s="26"/>
      <c r="DR806" s="26"/>
      <c r="DS806" s="1"/>
    </row>
    <row r="807" spans="45:123" x14ac:dyDescent="0.3">
      <c r="AS807" s="18">
        <v>22</v>
      </c>
      <c r="AT807" s="26" t="s">
        <v>123</v>
      </c>
      <c r="AU807" s="26" t="str">
        <f t="shared" si="828"/>
        <v>FAIL</v>
      </c>
      <c r="AV807" s="26">
        <v>1</v>
      </c>
      <c r="AW807" s="26">
        <v>1</v>
      </c>
      <c r="AX807" s="26">
        <v>3</v>
      </c>
      <c r="AY807" s="26">
        <v>3</v>
      </c>
      <c r="AZ807" s="26">
        <v>1</v>
      </c>
      <c r="BA807" s="26">
        <v>1</v>
      </c>
      <c r="BB807" s="26">
        <v>3</v>
      </c>
      <c r="BC807" s="26">
        <v>3</v>
      </c>
      <c r="BD807" s="26">
        <f t="shared" si="846"/>
        <v>439</v>
      </c>
      <c r="BE807" s="26"/>
      <c r="BF807" s="26">
        <f t="shared" si="846"/>
        <v>461</v>
      </c>
      <c r="BG807" s="26">
        <f t="shared" si="846"/>
        <v>11</v>
      </c>
      <c r="BI807" s="26">
        <f t="shared" si="830"/>
        <v>444.14859999999999</v>
      </c>
      <c r="BJ807" s="26">
        <f t="shared" si="831"/>
        <v>883.27359999999999</v>
      </c>
      <c r="BK807" s="26">
        <f t="shared" si="832"/>
        <v>1344.3986</v>
      </c>
      <c r="BL807" s="26">
        <f t="shared" si="833"/>
        <v>1805.3986</v>
      </c>
      <c r="BM807" s="26"/>
      <c r="BN807" s="26"/>
      <c r="BO807" s="26"/>
      <c r="BP807" s="26"/>
      <c r="BQ807" s="26"/>
      <c r="BR807" s="1" t="str">
        <f t="shared" si="839"/>
        <v>good</v>
      </c>
      <c r="BS807" s="26" t="str">
        <f t="shared" si="840"/>
        <v>Int</v>
      </c>
      <c r="BT807" s="26"/>
      <c r="BU807" s="26"/>
      <c r="BV807" s="26">
        <f t="shared" si="841"/>
        <v>0</v>
      </c>
      <c r="BW807" s="26">
        <f t="shared" si="841"/>
        <v>0</v>
      </c>
      <c r="BX807" s="26">
        <f t="shared" si="841"/>
        <v>0</v>
      </c>
      <c r="BY807" s="26">
        <f t="shared" si="841"/>
        <v>0</v>
      </c>
      <c r="BZ807" s="26">
        <f t="shared" si="841"/>
        <v>0</v>
      </c>
      <c r="CA807" s="26">
        <f t="shared" si="841"/>
        <v>0</v>
      </c>
      <c r="CB807" s="26">
        <f t="shared" si="841"/>
        <v>0</v>
      </c>
      <c r="CC807" s="26">
        <f t="shared" si="841"/>
        <v>0</v>
      </c>
      <c r="CD807" s="26">
        <f t="shared" si="841"/>
        <v>0</v>
      </c>
      <c r="CE807" s="26">
        <f t="shared" si="841"/>
        <v>0</v>
      </c>
      <c r="CF807" s="26">
        <f t="shared" si="842"/>
        <v>0</v>
      </c>
      <c r="CG807" s="26">
        <f t="shared" si="842"/>
        <v>1</v>
      </c>
      <c r="CH807" s="26">
        <f t="shared" si="842"/>
        <v>0</v>
      </c>
      <c r="CI807" s="26">
        <f t="shared" si="842"/>
        <v>0</v>
      </c>
      <c r="CJ807" s="26">
        <f t="shared" si="842"/>
        <v>0</v>
      </c>
      <c r="CK807" s="26">
        <f t="shared" si="842"/>
        <v>0</v>
      </c>
      <c r="CL807" s="26">
        <f t="shared" si="842"/>
        <v>0</v>
      </c>
      <c r="CM807" s="26">
        <f t="shared" si="842"/>
        <v>0</v>
      </c>
      <c r="CN807" s="26">
        <f t="shared" si="842"/>
        <v>0</v>
      </c>
      <c r="CO807" s="26">
        <f t="shared" si="842"/>
        <v>0</v>
      </c>
      <c r="CP807" s="26">
        <f t="shared" si="843"/>
        <v>0</v>
      </c>
      <c r="CQ807" s="26">
        <f t="shared" si="843"/>
        <v>0</v>
      </c>
      <c r="CR807" s="26">
        <f t="shared" si="843"/>
        <v>1</v>
      </c>
      <c r="CS807" s="26">
        <f t="shared" si="843"/>
        <v>0</v>
      </c>
      <c r="CT807" s="26">
        <f t="shared" si="843"/>
        <v>0</v>
      </c>
      <c r="CU807" s="26">
        <f t="shared" si="843"/>
        <v>0</v>
      </c>
      <c r="CV807" s="26">
        <f t="shared" si="843"/>
        <v>0</v>
      </c>
      <c r="CW807" s="26">
        <f t="shared" si="843"/>
        <v>0</v>
      </c>
      <c r="CX807" s="26">
        <f t="shared" si="843"/>
        <v>0</v>
      </c>
      <c r="CY807" s="26">
        <f t="shared" si="843"/>
        <v>0</v>
      </c>
      <c r="CZ807" s="26">
        <f t="shared" si="844"/>
        <v>0</v>
      </c>
      <c r="DA807" s="26">
        <f t="shared" si="844"/>
        <v>0</v>
      </c>
      <c r="DB807" s="26">
        <f t="shared" si="844"/>
        <v>0</v>
      </c>
      <c r="DC807" s="26">
        <f t="shared" si="844"/>
        <v>0</v>
      </c>
      <c r="DD807" s="26">
        <f t="shared" si="844"/>
        <v>0</v>
      </c>
      <c r="DE807" s="26">
        <f t="shared" si="844"/>
        <v>0</v>
      </c>
      <c r="DF807" s="26">
        <f t="shared" si="844"/>
        <v>0</v>
      </c>
      <c r="DG807" s="26">
        <f t="shared" si="844"/>
        <v>0</v>
      </c>
      <c r="DH807" s="26">
        <f t="shared" si="844"/>
        <v>0</v>
      </c>
      <c r="DI807" s="26">
        <f t="shared" si="844"/>
        <v>0</v>
      </c>
      <c r="DJ807" s="26">
        <f t="shared" si="845"/>
        <v>0</v>
      </c>
      <c r="DK807" s="26">
        <f t="shared" si="845"/>
        <v>0</v>
      </c>
      <c r="DL807" s="26">
        <f t="shared" si="845"/>
        <v>0</v>
      </c>
      <c r="DM807" s="26">
        <f t="shared" si="845"/>
        <v>0</v>
      </c>
      <c r="DN807" s="26">
        <f t="shared" si="845"/>
        <v>0</v>
      </c>
      <c r="DO807" s="26">
        <f t="shared" si="845"/>
        <v>0</v>
      </c>
      <c r="DP807" s="26"/>
      <c r="DQ807" s="26"/>
      <c r="DR807" s="26"/>
      <c r="DS807" s="1"/>
    </row>
    <row r="808" spans="45:123" x14ac:dyDescent="0.3">
      <c r="AS808" s="18">
        <v>23</v>
      </c>
      <c r="AT808" s="26" t="s">
        <v>123</v>
      </c>
      <c r="AU808" s="26" t="str">
        <f t="shared" si="828"/>
        <v>FAIL</v>
      </c>
      <c r="AV808" s="26">
        <v>1</v>
      </c>
      <c r="AW808" s="26">
        <v>1</v>
      </c>
      <c r="AX808" s="26">
        <v>3</v>
      </c>
      <c r="AY808" s="26">
        <v>3</v>
      </c>
      <c r="AZ808" s="26">
        <v>1</v>
      </c>
      <c r="BA808" s="26">
        <v>1</v>
      </c>
      <c r="BB808" s="26">
        <v>3</v>
      </c>
      <c r="BC808" s="26">
        <v>3</v>
      </c>
      <c r="BD808" s="26">
        <f t="shared" si="846"/>
        <v>438.5</v>
      </c>
      <c r="BE808" s="26"/>
      <c r="BF808" s="26">
        <f t="shared" si="846"/>
        <v>461.5</v>
      </c>
      <c r="BG808" s="26">
        <f t="shared" si="846"/>
        <v>11.5</v>
      </c>
      <c r="BI808" s="26">
        <f t="shared" si="830"/>
        <v>443.64859999999999</v>
      </c>
      <c r="BJ808" s="26">
        <f t="shared" si="831"/>
        <v>882.27359999999999</v>
      </c>
      <c r="BK808" s="26">
        <f t="shared" si="832"/>
        <v>1343.8986</v>
      </c>
      <c r="BL808" s="26">
        <f t="shared" si="833"/>
        <v>1805.3986</v>
      </c>
      <c r="BM808" s="26"/>
      <c r="BN808" s="26"/>
      <c r="BO808" s="26"/>
      <c r="BP808" s="26"/>
      <c r="BQ808" s="26"/>
      <c r="BR808" s="1" t="str">
        <f t="shared" si="839"/>
        <v>good</v>
      </c>
      <c r="BS808" s="26" t="str">
        <f t="shared" si="840"/>
        <v>Int</v>
      </c>
      <c r="BT808" s="26"/>
      <c r="BU808" s="26"/>
      <c r="BV808" s="26">
        <f t="shared" si="841"/>
        <v>0</v>
      </c>
      <c r="BW808" s="26">
        <f t="shared" si="841"/>
        <v>0</v>
      </c>
      <c r="BX808" s="26">
        <f t="shared" si="841"/>
        <v>0</v>
      </c>
      <c r="BY808" s="26">
        <f t="shared" si="841"/>
        <v>0</v>
      </c>
      <c r="BZ808" s="26">
        <f t="shared" si="841"/>
        <v>0</v>
      </c>
      <c r="CA808" s="26">
        <f t="shared" si="841"/>
        <v>0</v>
      </c>
      <c r="CB808" s="26">
        <f t="shared" si="841"/>
        <v>0</v>
      </c>
      <c r="CC808" s="26">
        <f t="shared" si="841"/>
        <v>0</v>
      </c>
      <c r="CD808" s="26">
        <f t="shared" si="841"/>
        <v>0</v>
      </c>
      <c r="CE808" s="26">
        <f t="shared" si="841"/>
        <v>0</v>
      </c>
      <c r="CF808" s="26">
        <f t="shared" si="842"/>
        <v>0</v>
      </c>
      <c r="CG808" s="26">
        <f t="shared" si="842"/>
        <v>1</v>
      </c>
      <c r="CH808" s="26">
        <f t="shared" si="842"/>
        <v>0</v>
      </c>
      <c r="CI808" s="26">
        <f t="shared" si="842"/>
        <v>0</v>
      </c>
      <c r="CJ808" s="26">
        <f t="shared" si="842"/>
        <v>0</v>
      </c>
      <c r="CK808" s="26">
        <f t="shared" si="842"/>
        <v>0</v>
      </c>
      <c r="CL808" s="26">
        <f t="shared" si="842"/>
        <v>0</v>
      </c>
      <c r="CM808" s="26">
        <f t="shared" si="842"/>
        <v>0</v>
      </c>
      <c r="CN808" s="26">
        <f t="shared" si="842"/>
        <v>0</v>
      </c>
      <c r="CO808" s="26">
        <f t="shared" si="842"/>
        <v>0</v>
      </c>
      <c r="CP808" s="26">
        <f t="shared" si="843"/>
        <v>0</v>
      </c>
      <c r="CQ808" s="26">
        <f t="shared" si="843"/>
        <v>0</v>
      </c>
      <c r="CR808" s="26">
        <f t="shared" si="843"/>
        <v>1</v>
      </c>
      <c r="CS808" s="26">
        <f t="shared" si="843"/>
        <v>0</v>
      </c>
      <c r="CT808" s="26">
        <f t="shared" si="843"/>
        <v>0</v>
      </c>
      <c r="CU808" s="26">
        <f t="shared" si="843"/>
        <v>0</v>
      </c>
      <c r="CV808" s="26">
        <f t="shared" si="843"/>
        <v>0</v>
      </c>
      <c r="CW808" s="26">
        <f t="shared" si="843"/>
        <v>0</v>
      </c>
      <c r="CX808" s="26">
        <f t="shared" si="843"/>
        <v>0</v>
      </c>
      <c r="CY808" s="26">
        <f t="shared" si="843"/>
        <v>0</v>
      </c>
      <c r="CZ808" s="26">
        <f t="shared" si="844"/>
        <v>0</v>
      </c>
      <c r="DA808" s="26">
        <f t="shared" si="844"/>
        <v>0</v>
      </c>
      <c r="DB808" s="26">
        <f t="shared" si="844"/>
        <v>0</v>
      </c>
      <c r="DC808" s="26">
        <f t="shared" si="844"/>
        <v>0</v>
      </c>
      <c r="DD808" s="26">
        <f t="shared" si="844"/>
        <v>0</v>
      </c>
      <c r="DE808" s="26">
        <f t="shared" si="844"/>
        <v>0</v>
      </c>
      <c r="DF808" s="26">
        <f t="shared" si="844"/>
        <v>0</v>
      </c>
      <c r="DG808" s="26">
        <f t="shared" si="844"/>
        <v>0</v>
      </c>
      <c r="DH808" s="26">
        <f t="shared" si="844"/>
        <v>0</v>
      </c>
      <c r="DI808" s="26">
        <f t="shared" si="844"/>
        <v>0</v>
      </c>
      <c r="DJ808" s="26">
        <f t="shared" si="845"/>
        <v>0</v>
      </c>
      <c r="DK808" s="26">
        <f t="shared" si="845"/>
        <v>0</v>
      </c>
      <c r="DL808" s="26">
        <f t="shared" si="845"/>
        <v>0</v>
      </c>
      <c r="DM808" s="26">
        <f t="shared" si="845"/>
        <v>0</v>
      </c>
      <c r="DN808" s="26">
        <f t="shared" si="845"/>
        <v>0</v>
      </c>
      <c r="DO808" s="26">
        <f t="shared" si="845"/>
        <v>0</v>
      </c>
      <c r="DP808" s="26"/>
      <c r="DQ808" s="26"/>
      <c r="DR808" s="26"/>
      <c r="DS808" s="1"/>
    </row>
    <row r="809" spans="45:123" x14ac:dyDescent="0.3">
      <c r="AS809" s="18">
        <v>24</v>
      </c>
      <c r="AT809" s="26" t="s">
        <v>123</v>
      </c>
      <c r="AU809" s="26" t="str">
        <f t="shared" si="828"/>
        <v>FAIL</v>
      </c>
      <c r="AV809" s="26">
        <v>1</v>
      </c>
      <c r="AW809" s="26">
        <v>1</v>
      </c>
      <c r="AX809" s="26">
        <v>3</v>
      </c>
      <c r="AY809" s="26">
        <v>3</v>
      </c>
      <c r="AZ809" s="26">
        <v>1</v>
      </c>
      <c r="BA809" s="26">
        <v>1</v>
      </c>
      <c r="BB809" s="26">
        <v>3</v>
      </c>
      <c r="BC809" s="26">
        <v>3</v>
      </c>
      <c r="BD809" s="26">
        <f t="shared" si="846"/>
        <v>438</v>
      </c>
      <c r="BE809" s="26"/>
      <c r="BF809" s="26">
        <f t="shared" si="846"/>
        <v>462</v>
      </c>
      <c r="BG809" s="26">
        <f t="shared" si="846"/>
        <v>12</v>
      </c>
      <c r="BI809" s="26">
        <f t="shared" si="830"/>
        <v>443.14859999999999</v>
      </c>
      <c r="BJ809" s="26">
        <f t="shared" si="831"/>
        <v>881.27359999999999</v>
      </c>
      <c r="BK809" s="26">
        <f t="shared" si="832"/>
        <v>1343.3986</v>
      </c>
      <c r="BL809" s="26">
        <f t="shared" si="833"/>
        <v>1805.3986</v>
      </c>
      <c r="BM809" s="26"/>
      <c r="BN809" s="26"/>
      <c r="BO809" s="26"/>
      <c r="BP809" s="26"/>
      <c r="BQ809" s="26"/>
      <c r="BR809" s="1" t="str">
        <f t="shared" si="839"/>
        <v>good</v>
      </c>
      <c r="BS809" s="26" t="str">
        <f t="shared" si="840"/>
        <v>Int</v>
      </c>
      <c r="BT809" s="26"/>
      <c r="BU809" s="26"/>
      <c r="BV809" s="26">
        <f t="shared" si="841"/>
        <v>0</v>
      </c>
      <c r="BW809" s="26">
        <f t="shared" si="841"/>
        <v>0</v>
      </c>
      <c r="BX809" s="26">
        <f t="shared" si="841"/>
        <v>0</v>
      </c>
      <c r="BY809" s="26">
        <f t="shared" si="841"/>
        <v>0</v>
      </c>
      <c r="BZ809" s="26">
        <f t="shared" si="841"/>
        <v>0</v>
      </c>
      <c r="CA809" s="26">
        <f t="shared" si="841"/>
        <v>0</v>
      </c>
      <c r="CB809" s="26">
        <f t="shared" si="841"/>
        <v>0</v>
      </c>
      <c r="CC809" s="26">
        <f t="shared" si="841"/>
        <v>0</v>
      </c>
      <c r="CD809" s="26">
        <f t="shared" si="841"/>
        <v>0</v>
      </c>
      <c r="CE809" s="26">
        <f t="shared" si="841"/>
        <v>0</v>
      </c>
      <c r="CF809" s="26">
        <f t="shared" si="842"/>
        <v>0</v>
      </c>
      <c r="CG809" s="26">
        <f t="shared" si="842"/>
        <v>1</v>
      </c>
      <c r="CH809" s="26">
        <f t="shared" si="842"/>
        <v>0</v>
      </c>
      <c r="CI809" s="26">
        <f t="shared" si="842"/>
        <v>0</v>
      </c>
      <c r="CJ809" s="26">
        <f t="shared" si="842"/>
        <v>0</v>
      </c>
      <c r="CK809" s="26">
        <f t="shared" si="842"/>
        <v>0</v>
      </c>
      <c r="CL809" s="26">
        <f t="shared" si="842"/>
        <v>0</v>
      </c>
      <c r="CM809" s="26">
        <f t="shared" si="842"/>
        <v>0</v>
      </c>
      <c r="CN809" s="26">
        <f t="shared" si="842"/>
        <v>0</v>
      </c>
      <c r="CO809" s="26">
        <f t="shared" si="842"/>
        <v>0</v>
      </c>
      <c r="CP809" s="26">
        <f t="shared" si="843"/>
        <v>0</v>
      </c>
      <c r="CQ809" s="26">
        <f t="shared" si="843"/>
        <v>0</v>
      </c>
      <c r="CR809" s="26">
        <f t="shared" si="843"/>
        <v>1</v>
      </c>
      <c r="CS809" s="26">
        <f t="shared" si="843"/>
        <v>0</v>
      </c>
      <c r="CT809" s="26">
        <f t="shared" si="843"/>
        <v>0</v>
      </c>
      <c r="CU809" s="26">
        <f t="shared" si="843"/>
        <v>0</v>
      </c>
      <c r="CV809" s="26">
        <f t="shared" si="843"/>
        <v>0</v>
      </c>
      <c r="CW809" s="26">
        <f t="shared" si="843"/>
        <v>0</v>
      </c>
      <c r="CX809" s="26">
        <f t="shared" si="843"/>
        <v>0</v>
      </c>
      <c r="CY809" s="26">
        <f t="shared" si="843"/>
        <v>0</v>
      </c>
      <c r="CZ809" s="26">
        <f t="shared" si="844"/>
        <v>0</v>
      </c>
      <c r="DA809" s="26">
        <f t="shared" si="844"/>
        <v>0</v>
      </c>
      <c r="DB809" s="26">
        <f t="shared" si="844"/>
        <v>0</v>
      </c>
      <c r="DC809" s="26">
        <f t="shared" si="844"/>
        <v>0</v>
      </c>
      <c r="DD809" s="26">
        <f t="shared" si="844"/>
        <v>0</v>
      </c>
      <c r="DE809" s="26">
        <f t="shared" si="844"/>
        <v>0</v>
      </c>
      <c r="DF809" s="26">
        <f t="shared" si="844"/>
        <v>0</v>
      </c>
      <c r="DG809" s="26">
        <f t="shared" si="844"/>
        <v>0</v>
      </c>
      <c r="DH809" s="26">
        <f t="shared" si="844"/>
        <v>0</v>
      </c>
      <c r="DI809" s="26">
        <f t="shared" si="844"/>
        <v>0</v>
      </c>
      <c r="DJ809" s="26">
        <f t="shared" si="845"/>
        <v>0</v>
      </c>
      <c r="DK809" s="26">
        <f t="shared" si="845"/>
        <v>0</v>
      </c>
      <c r="DL809" s="26">
        <f t="shared" si="845"/>
        <v>0</v>
      </c>
      <c r="DM809" s="26">
        <f t="shared" si="845"/>
        <v>0</v>
      </c>
      <c r="DN809" s="26">
        <f t="shared" si="845"/>
        <v>0</v>
      </c>
      <c r="DO809" s="26">
        <f t="shared" si="845"/>
        <v>0</v>
      </c>
      <c r="DP809" s="26"/>
      <c r="DQ809" s="26"/>
      <c r="DR809" s="26"/>
      <c r="DS809" s="1"/>
    </row>
    <row r="810" spans="45:123" x14ac:dyDescent="0.3">
      <c r="AS810" s="18">
        <v>25</v>
      </c>
      <c r="AT810" s="26" t="s">
        <v>123</v>
      </c>
      <c r="AU810" s="26" t="str">
        <f t="shared" si="828"/>
        <v>FAIL</v>
      </c>
      <c r="AV810" s="26">
        <v>1</v>
      </c>
      <c r="AW810" s="26">
        <v>1</v>
      </c>
      <c r="AX810" s="26">
        <v>3</v>
      </c>
      <c r="AY810" s="26">
        <v>3</v>
      </c>
      <c r="AZ810" s="26">
        <v>1</v>
      </c>
      <c r="BA810" s="26">
        <v>1</v>
      </c>
      <c r="BB810" s="26">
        <v>3</v>
      </c>
      <c r="BC810" s="26">
        <v>3</v>
      </c>
      <c r="BD810" s="26">
        <f t="shared" si="846"/>
        <v>437.5</v>
      </c>
      <c r="BE810" s="26"/>
      <c r="BF810" s="26">
        <f t="shared" si="846"/>
        <v>462.5</v>
      </c>
      <c r="BG810" s="26">
        <f t="shared" si="846"/>
        <v>12.5</v>
      </c>
      <c r="BI810" s="26">
        <f t="shared" si="830"/>
        <v>442.64859999999999</v>
      </c>
      <c r="BJ810" s="26">
        <f t="shared" si="831"/>
        <v>880.27359999999999</v>
      </c>
      <c r="BK810" s="26">
        <f t="shared" si="832"/>
        <v>1342.8986</v>
      </c>
      <c r="BL810" s="26">
        <f t="shared" si="833"/>
        <v>1805.3986</v>
      </c>
      <c r="BM810" s="26"/>
      <c r="BN810" s="26"/>
      <c r="BO810" s="26"/>
      <c r="BP810" s="26"/>
      <c r="BQ810" s="26"/>
      <c r="BR810" s="1" t="str">
        <f t="shared" si="839"/>
        <v>good</v>
      </c>
      <c r="BS810" s="26" t="str">
        <f t="shared" si="840"/>
        <v>Int</v>
      </c>
      <c r="BT810" s="26"/>
      <c r="BU810" s="26"/>
      <c r="BV810" s="26">
        <f t="shared" ref="BV810:CE819" si="847">IF(BV$3=0,0,IF(AND(ABS($BI810-BV$3)&gt;TubeVertTotTol,ABS($BJ810-BV$3)&gt;TubeVertTotTol,ABS($BK810-BV$3)&gt;TubeVertTotTol),0,1))</f>
        <v>0</v>
      </c>
      <c r="BW810" s="26">
        <f t="shared" si="847"/>
        <v>0</v>
      </c>
      <c r="BX810" s="26">
        <f t="shared" si="847"/>
        <v>0</v>
      </c>
      <c r="BY810" s="26">
        <f t="shared" si="847"/>
        <v>0</v>
      </c>
      <c r="BZ810" s="26">
        <f t="shared" si="847"/>
        <v>0</v>
      </c>
      <c r="CA810" s="26">
        <f t="shared" si="847"/>
        <v>0</v>
      </c>
      <c r="CB810" s="26">
        <f t="shared" si="847"/>
        <v>0</v>
      </c>
      <c r="CC810" s="26">
        <f t="shared" si="847"/>
        <v>0</v>
      </c>
      <c r="CD810" s="26">
        <f t="shared" si="847"/>
        <v>0</v>
      </c>
      <c r="CE810" s="26">
        <f t="shared" si="847"/>
        <v>0</v>
      </c>
      <c r="CF810" s="26">
        <f t="shared" ref="CF810:CO819" si="848">IF(CF$3=0,0,IF(AND(ABS($BI810-CF$3)&gt;TubeVertTotTol,ABS($BJ810-CF$3)&gt;TubeVertTotTol,ABS($BK810-CF$3)&gt;TubeVertTotTol),0,1))</f>
        <v>0</v>
      </c>
      <c r="CG810" s="26">
        <f t="shared" si="848"/>
        <v>1</v>
      </c>
      <c r="CH810" s="26">
        <f t="shared" si="848"/>
        <v>0</v>
      </c>
      <c r="CI810" s="26">
        <f t="shared" si="848"/>
        <v>0</v>
      </c>
      <c r="CJ810" s="26">
        <f t="shared" si="848"/>
        <v>0</v>
      </c>
      <c r="CK810" s="26">
        <f t="shared" si="848"/>
        <v>0</v>
      </c>
      <c r="CL810" s="26">
        <f t="shared" si="848"/>
        <v>0</v>
      </c>
      <c r="CM810" s="26">
        <f t="shared" si="848"/>
        <v>0</v>
      </c>
      <c r="CN810" s="26">
        <f t="shared" si="848"/>
        <v>0</v>
      </c>
      <c r="CO810" s="26">
        <f t="shared" si="848"/>
        <v>0</v>
      </c>
      <c r="CP810" s="26">
        <f t="shared" ref="CP810:CY819" si="849">IF(CP$3=0,0,IF(AND(ABS($BI810-CP$3)&gt;TubeVertTotTol,ABS($BJ810-CP$3)&gt;TubeVertTotTol,ABS($BK810-CP$3)&gt;TubeVertTotTol),0,1))</f>
        <v>0</v>
      </c>
      <c r="CQ810" s="26">
        <f t="shared" si="849"/>
        <v>0</v>
      </c>
      <c r="CR810" s="26">
        <f t="shared" si="849"/>
        <v>1</v>
      </c>
      <c r="CS810" s="26">
        <f t="shared" si="849"/>
        <v>0</v>
      </c>
      <c r="CT810" s="26">
        <f t="shared" si="849"/>
        <v>0</v>
      </c>
      <c r="CU810" s="26">
        <f t="shared" si="849"/>
        <v>0</v>
      </c>
      <c r="CV810" s="26">
        <f t="shared" si="849"/>
        <v>0</v>
      </c>
      <c r="CW810" s="26">
        <f t="shared" si="849"/>
        <v>0</v>
      </c>
      <c r="CX810" s="26">
        <f t="shared" si="849"/>
        <v>0</v>
      </c>
      <c r="CY810" s="26">
        <f t="shared" si="849"/>
        <v>0</v>
      </c>
      <c r="CZ810" s="26">
        <f t="shared" ref="CZ810:DI819" si="850">IF(CZ$3=0,0,IF(AND(ABS($BI810-CZ$3)&gt;TubeVertTotTol,ABS($BJ810-CZ$3)&gt;TubeVertTotTol,ABS($BK810-CZ$3)&gt;TubeVertTotTol),0,1))</f>
        <v>0</v>
      </c>
      <c r="DA810" s="26">
        <f t="shared" si="850"/>
        <v>0</v>
      </c>
      <c r="DB810" s="26">
        <f t="shared" si="850"/>
        <v>0</v>
      </c>
      <c r="DC810" s="26">
        <f t="shared" si="850"/>
        <v>0</v>
      </c>
      <c r="DD810" s="26">
        <f t="shared" si="850"/>
        <v>0</v>
      </c>
      <c r="DE810" s="26">
        <f t="shared" si="850"/>
        <v>0</v>
      </c>
      <c r="DF810" s="26">
        <f t="shared" si="850"/>
        <v>0</v>
      </c>
      <c r="DG810" s="26">
        <f t="shared" si="850"/>
        <v>0</v>
      </c>
      <c r="DH810" s="26">
        <f t="shared" si="850"/>
        <v>0</v>
      </c>
      <c r="DI810" s="26">
        <f t="shared" si="850"/>
        <v>0</v>
      </c>
      <c r="DJ810" s="26">
        <f t="shared" ref="DJ810:DO819" si="851">IF(DJ$3=0,0,IF(AND(ABS($BI810-DJ$3)&gt;TubeVertTotTol,ABS($BJ810-DJ$3)&gt;TubeVertTotTol,ABS($BK810-DJ$3)&gt;TubeVertTotTol),0,1))</f>
        <v>0</v>
      </c>
      <c r="DK810" s="26">
        <f t="shared" si="851"/>
        <v>0</v>
      </c>
      <c r="DL810" s="26">
        <f t="shared" si="851"/>
        <v>0</v>
      </c>
      <c r="DM810" s="26">
        <f t="shared" si="851"/>
        <v>0</v>
      </c>
      <c r="DN810" s="26">
        <f t="shared" si="851"/>
        <v>0</v>
      </c>
      <c r="DO810" s="26">
        <f t="shared" si="851"/>
        <v>0</v>
      </c>
      <c r="DP810" s="26"/>
      <c r="DQ810" s="26"/>
      <c r="DR810" s="26"/>
      <c r="DS810" s="1"/>
    </row>
    <row r="811" spans="45:123" x14ac:dyDescent="0.3">
      <c r="AS811" s="18">
        <v>26</v>
      </c>
      <c r="AT811" s="26" t="s">
        <v>123</v>
      </c>
      <c r="AU811" s="26" t="str">
        <f t="shared" si="828"/>
        <v>FAIL</v>
      </c>
      <c r="AV811" s="26">
        <v>1</v>
      </c>
      <c r="AW811" s="26">
        <v>1</v>
      </c>
      <c r="AX811" s="26">
        <v>3</v>
      </c>
      <c r="AY811" s="26">
        <v>3</v>
      </c>
      <c r="AZ811" s="26">
        <v>1</v>
      </c>
      <c r="BA811" s="26">
        <v>1</v>
      </c>
      <c r="BB811" s="26">
        <v>3</v>
      </c>
      <c r="BC811" s="26">
        <v>3</v>
      </c>
      <c r="BD811" s="26">
        <f t="shared" si="846"/>
        <v>437</v>
      </c>
      <c r="BE811" s="26"/>
      <c r="BF811" s="26">
        <f t="shared" si="846"/>
        <v>463</v>
      </c>
      <c r="BG811" s="26">
        <f t="shared" si="846"/>
        <v>13</v>
      </c>
      <c r="BI811" s="26">
        <f t="shared" si="830"/>
        <v>442.14859999999999</v>
      </c>
      <c r="BJ811" s="26">
        <f t="shared" si="831"/>
        <v>879.27359999999999</v>
      </c>
      <c r="BK811" s="26">
        <f t="shared" si="832"/>
        <v>1342.3986</v>
      </c>
      <c r="BL811" s="26">
        <f t="shared" si="833"/>
        <v>1805.3986</v>
      </c>
      <c r="BM811" s="26"/>
      <c r="BN811" s="26"/>
      <c r="BO811" s="26"/>
      <c r="BP811" s="26"/>
      <c r="BQ811" s="26"/>
      <c r="BR811" s="1" t="str">
        <f t="shared" si="839"/>
        <v>good</v>
      </c>
      <c r="BS811" s="26" t="str">
        <f t="shared" si="840"/>
        <v>Int</v>
      </c>
      <c r="BT811" s="26"/>
      <c r="BU811" s="26"/>
      <c r="BV811" s="26">
        <f t="shared" si="847"/>
        <v>0</v>
      </c>
      <c r="BW811" s="26">
        <f t="shared" si="847"/>
        <v>0</v>
      </c>
      <c r="BX811" s="26">
        <f t="shared" si="847"/>
        <v>0</v>
      </c>
      <c r="BY811" s="26">
        <f t="shared" si="847"/>
        <v>0</v>
      </c>
      <c r="BZ811" s="26">
        <f t="shared" si="847"/>
        <v>0</v>
      </c>
      <c r="CA811" s="26">
        <f t="shared" si="847"/>
        <v>0</v>
      </c>
      <c r="CB811" s="26">
        <f t="shared" si="847"/>
        <v>0</v>
      </c>
      <c r="CC811" s="26">
        <f t="shared" si="847"/>
        <v>0</v>
      </c>
      <c r="CD811" s="26">
        <f t="shared" si="847"/>
        <v>0</v>
      </c>
      <c r="CE811" s="26">
        <f t="shared" si="847"/>
        <v>0</v>
      </c>
      <c r="CF811" s="26">
        <f t="shared" si="848"/>
        <v>0</v>
      </c>
      <c r="CG811" s="26">
        <f t="shared" si="848"/>
        <v>1</v>
      </c>
      <c r="CH811" s="26">
        <f t="shared" si="848"/>
        <v>0</v>
      </c>
      <c r="CI811" s="26">
        <f t="shared" si="848"/>
        <v>0</v>
      </c>
      <c r="CJ811" s="26">
        <f t="shared" si="848"/>
        <v>0</v>
      </c>
      <c r="CK811" s="26">
        <f t="shared" si="848"/>
        <v>0</v>
      </c>
      <c r="CL811" s="26">
        <f t="shared" si="848"/>
        <v>0</v>
      </c>
      <c r="CM811" s="26">
        <f t="shared" si="848"/>
        <v>0</v>
      </c>
      <c r="CN811" s="26">
        <f t="shared" si="848"/>
        <v>0</v>
      </c>
      <c r="CO811" s="26">
        <f t="shared" si="848"/>
        <v>0</v>
      </c>
      <c r="CP811" s="26">
        <f t="shared" si="849"/>
        <v>0</v>
      </c>
      <c r="CQ811" s="26">
        <f t="shared" si="849"/>
        <v>0</v>
      </c>
      <c r="CR811" s="26">
        <f t="shared" si="849"/>
        <v>1</v>
      </c>
      <c r="CS811" s="26">
        <f t="shared" si="849"/>
        <v>0</v>
      </c>
      <c r="CT811" s="26">
        <f t="shared" si="849"/>
        <v>0</v>
      </c>
      <c r="CU811" s="26">
        <f t="shared" si="849"/>
        <v>0</v>
      </c>
      <c r="CV811" s="26">
        <f t="shared" si="849"/>
        <v>0</v>
      </c>
      <c r="CW811" s="26">
        <f t="shared" si="849"/>
        <v>0</v>
      </c>
      <c r="CX811" s="26">
        <f t="shared" si="849"/>
        <v>0</v>
      </c>
      <c r="CY811" s="26">
        <f t="shared" si="849"/>
        <v>0</v>
      </c>
      <c r="CZ811" s="26">
        <f t="shared" si="850"/>
        <v>0</v>
      </c>
      <c r="DA811" s="26">
        <f t="shared" si="850"/>
        <v>0</v>
      </c>
      <c r="DB811" s="26">
        <f t="shared" si="850"/>
        <v>0</v>
      </c>
      <c r="DC811" s="26">
        <f t="shared" si="850"/>
        <v>0</v>
      </c>
      <c r="DD811" s="26">
        <f t="shared" si="850"/>
        <v>0</v>
      </c>
      <c r="DE811" s="26">
        <f t="shared" si="850"/>
        <v>0</v>
      </c>
      <c r="DF811" s="26">
        <f t="shared" si="850"/>
        <v>0</v>
      </c>
      <c r="DG811" s="26">
        <f t="shared" si="850"/>
        <v>0</v>
      </c>
      <c r="DH811" s="26">
        <f t="shared" si="850"/>
        <v>0</v>
      </c>
      <c r="DI811" s="26">
        <f t="shared" si="850"/>
        <v>0</v>
      </c>
      <c r="DJ811" s="26">
        <f t="shared" si="851"/>
        <v>0</v>
      </c>
      <c r="DK811" s="26">
        <f t="shared" si="851"/>
        <v>0</v>
      </c>
      <c r="DL811" s="26">
        <f t="shared" si="851"/>
        <v>0</v>
      </c>
      <c r="DM811" s="26">
        <f t="shared" si="851"/>
        <v>0</v>
      </c>
      <c r="DN811" s="26">
        <f t="shared" si="851"/>
        <v>0</v>
      </c>
      <c r="DO811" s="26">
        <f t="shared" si="851"/>
        <v>0</v>
      </c>
      <c r="DP811" s="26"/>
      <c r="DQ811" s="26"/>
      <c r="DR811" s="26"/>
      <c r="DS811" s="1"/>
    </row>
    <row r="812" spans="45:123" x14ac:dyDescent="0.3">
      <c r="AS812" s="18">
        <v>27</v>
      </c>
      <c r="AT812" s="26" t="s">
        <v>123</v>
      </c>
      <c r="AU812" s="26" t="str">
        <f t="shared" si="828"/>
        <v>FAIL</v>
      </c>
      <c r="AV812" s="26">
        <v>1</v>
      </c>
      <c r="AW812" s="26">
        <v>1</v>
      </c>
      <c r="AX812" s="26">
        <v>3</v>
      </c>
      <c r="AY812" s="26">
        <v>3</v>
      </c>
      <c r="AZ812" s="26">
        <v>1</v>
      </c>
      <c r="BA812" s="26">
        <v>1</v>
      </c>
      <c r="BB812" s="26">
        <v>3</v>
      </c>
      <c r="BC812" s="26">
        <v>3</v>
      </c>
      <c r="BD812" s="26">
        <f t="shared" si="846"/>
        <v>436.5</v>
      </c>
      <c r="BE812" s="26"/>
      <c r="BF812" s="26">
        <f t="shared" si="846"/>
        <v>463.5</v>
      </c>
      <c r="BG812" s="26">
        <f t="shared" si="846"/>
        <v>13.5</v>
      </c>
      <c r="BI812" s="26">
        <f t="shared" si="830"/>
        <v>441.64859999999999</v>
      </c>
      <c r="BJ812" s="26">
        <f t="shared" si="831"/>
        <v>878.27359999999999</v>
      </c>
      <c r="BK812" s="26">
        <f t="shared" si="832"/>
        <v>1341.8986</v>
      </c>
      <c r="BL812" s="26">
        <f t="shared" si="833"/>
        <v>1805.3986</v>
      </c>
      <c r="BM812" s="26"/>
      <c r="BN812" s="26"/>
      <c r="BO812" s="26"/>
      <c r="BP812" s="26"/>
      <c r="BQ812" s="26"/>
      <c r="BR812" s="1" t="str">
        <f t="shared" si="839"/>
        <v>good</v>
      </c>
      <c r="BS812" s="26" t="str">
        <f t="shared" si="840"/>
        <v>Int</v>
      </c>
      <c r="BT812" s="26"/>
      <c r="BU812" s="26"/>
      <c r="BV812" s="26">
        <f t="shared" si="847"/>
        <v>0</v>
      </c>
      <c r="BW812" s="26">
        <f t="shared" si="847"/>
        <v>0</v>
      </c>
      <c r="BX812" s="26">
        <f t="shared" si="847"/>
        <v>0</v>
      </c>
      <c r="BY812" s="26">
        <f t="shared" si="847"/>
        <v>0</v>
      </c>
      <c r="BZ812" s="26">
        <f t="shared" si="847"/>
        <v>0</v>
      </c>
      <c r="CA812" s="26">
        <f t="shared" si="847"/>
        <v>0</v>
      </c>
      <c r="CB812" s="26">
        <f t="shared" si="847"/>
        <v>0</v>
      </c>
      <c r="CC812" s="26">
        <f t="shared" si="847"/>
        <v>0</v>
      </c>
      <c r="CD812" s="26">
        <f t="shared" si="847"/>
        <v>0</v>
      </c>
      <c r="CE812" s="26">
        <f t="shared" si="847"/>
        <v>0</v>
      </c>
      <c r="CF812" s="26">
        <f t="shared" si="848"/>
        <v>0</v>
      </c>
      <c r="CG812" s="26">
        <f t="shared" si="848"/>
        <v>1</v>
      </c>
      <c r="CH812" s="26">
        <f t="shared" si="848"/>
        <v>0</v>
      </c>
      <c r="CI812" s="26">
        <f t="shared" si="848"/>
        <v>0</v>
      </c>
      <c r="CJ812" s="26">
        <f t="shared" si="848"/>
        <v>0</v>
      </c>
      <c r="CK812" s="26">
        <f t="shared" si="848"/>
        <v>0</v>
      </c>
      <c r="CL812" s="26">
        <f t="shared" si="848"/>
        <v>0</v>
      </c>
      <c r="CM812" s="26">
        <f t="shared" si="848"/>
        <v>0</v>
      </c>
      <c r="CN812" s="26">
        <f t="shared" si="848"/>
        <v>0</v>
      </c>
      <c r="CO812" s="26">
        <f t="shared" si="848"/>
        <v>0</v>
      </c>
      <c r="CP812" s="26">
        <f t="shared" si="849"/>
        <v>0</v>
      </c>
      <c r="CQ812" s="26">
        <f t="shared" si="849"/>
        <v>0</v>
      </c>
      <c r="CR812" s="26">
        <f t="shared" si="849"/>
        <v>1</v>
      </c>
      <c r="CS812" s="26">
        <f t="shared" si="849"/>
        <v>0</v>
      </c>
      <c r="CT812" s="26">
        <f t="shared" si="849"/>
        <v>0</v>
      </c>
      <c r="CU812" s="26">
        <f t="shared" si="849"/>
        <v>0</v>
      </c>
      <c r="CV812" s="26">
        <f t="shared" si="849"/>
        <v>0</v>
      </c>
      <c r="CW812" s="26">
        <f t="shared" si="849"/>
        <v>0</v>
      </c>
      <c r="CX812" s="26">
        <f t="shared" si="849"/>
        <v>0</v>
      </c>
      <c r="CY812" s="26">
        <f t="shared" si="849"/>
        <v>0</v>
      </c>
      <c r="CZ812" s="26">
        <f t="shared" si="850"/>
        <v>0</v>
      </c>
      <c r="DA812" s="26">
        <f t="shared" si="850"/>
        <v>0</v>
      </c>
      <c r="DB812" s="26">
        <f t="shared" si="850"/>
        <v>0</v>
      </c>
      <c r="DC812" s="26">
        <f t="shared" si="850"/>
        <v>0</v>
      </c>
      <c r="DD812" s="26">
        <f t="shared" si="850"/>
        <v>0</v>
      </c>
      <c r="DE812" s="26">
        <f t="shared" si="850"/>
        <v>0</v>
      </c>
      <c r="DF812" s="26">
        <f t="shared" si="850"/>
        <v>0</v>
      </c>
      <c r="DG812" s="26">
        <f t="shared" si="850"/>
        <v>0</v>
      </c>
      <c r="DH812" s="26">
        <f t="shared" si="850"/>
        <v>0</v>
      </c>
      <c r="DI812" s="26">
        <f t="shared" si="850"/>
        <v>0</v>
      </c>
      <c r="DJ812" s="26">
        <f t="shared" si="851"/>
        <v>0</v>
      </c>
      <c r="DK812" s="26">
        <f t="shared" si="851"/>
        <v>0</v>
      </c>
      <c r="DL812" s="26">
        <f t="shared" si="851"/>
        <v>0</v>
      </c>
      <c r="DM812" s="26">
        <f t="shared" si="851"/>
        <v>0</v>
      </c>
      <c r="DN812" s="26">
        <f t="shared" si="851"/>
        <v>0</v>
      </c>
      <c r="DO812" s="26">
        <f t="shared" si="851"/>
        <v>0</v>
      </c>
      <c r="DP812" s="26"/>
      <c r="DQ812" s="26"/>
      <c r="DR812" s="26"/>
      <c r="DS812" s="1"/>
    </row>
    <row r="813" spans="45:123" x14ac:dyDescent="0.3">
      <c r="AS813" s="18">
        <v>28</v>
      </c>
      <c r="AT813" s="26" t="s">
        <v>123</v>
      </c>
      <c r="AU813" s="26" t="str">
        <f t="shared" si="828"/>
        <v>FAIL</v>
      </c>
      <c r="AV813" s="26">
        <v>1</v>
      </c>
      <c r="AW813" s="26">
        <v>1</v>
      </c>
      <c r="AX813" s="26">
        <v>3</v>
      </c>
      <c r="AY813" s="26">
        <v>3</v>
      </c>
      <c r="AZ813" s="26">
        <v>1</v>
      </c>
      <c r="BA813" s="26">
        <v>1</v>
      </c>
      <c r="BB813" s="26">
        <v>3</v>
      </c>
      <c r="BC813" s="26">
        <v>3</v>
      </c>
      <c r="BD813" s="26">
        <f t="shared" si="846"/>
        <v>436</v>
      </c>
      <c r="BE813" s="26"/>
      <c r="BF813" s="26">
        <f t="shared" si="846"/>
        <v>464</v>
      </c>
      <c r="BG813" s="26">
        <f t="shared" si="846"/>
        <v>14</v>
      </c>
      <c r="BI813" s="26">
        <f t="shared" si="830"/>
        <v>441.14859999999999</v>
      </c>
      <c r="BJ813" s="26">
        <f t="shared" si="831"/>
        <v>877.27359999999999</v>
      </c>
      <c r="BK813" s="26">
        <f t="shared" si="832"/>
        <v>1341.3986</v>
      </c>
      <c r="BL813" s="26">
        <f t="shared" si="833"/>
        <v>1805.3986</v>
      </c>
      <c r="BM813" s="26"/>
      <c r="BN813" s="26"/>
      <c r="BO813" s="26"/>
      <c r="BP813" s="26"/>
      <c r="BQ813" s="26"/>
      <c r="BR813" s="1" t="str">
        <f t="shared" si="839"/>
        <v>good</v>
      </c>
      <c r="BS813" s="26" t="str">
        <f t="shared" si="840"/>
        <v>Int</v>
      </c>
      <c r="BT813" s="26"/>
      <c r="BU813" s="26"/>
      <c r="BV813" s="26">
        <f t="shared" si="847"/>
        <v>0</v>
      </c>
      <c r="BW813" s="26">
        <f t="shared" si="847"/>
        <v>0</v>
      </c>
      <c r="BX813" s="26">
        <f t="shared" si="847"/>
        <v>0</v>
      </c>
      <c r="BY813" s="26">
        <f t="shared" si="847"/>
        <v>0</v>
      </c>
      <c r="BZ813" s="26">
        <f t="shared" si="847"/>
        <v>0</v>
      </c>
      <c r="CA813" s="26">
        <f t="shared" si="847"/>
        <v>0</v>
      </c>
      <c r="CB813" s="26">
        <f t="shared" si="847"/>
        <v>0</v>
      </c>
      <c r="CC813" s="26">
        <f t="shared" si="847"/>
        <v>0</v>
      </c>
      <c r="CD813" s="26">
        <f t="shared" si="847"/>
        <v>0</v>
      </c>
      <c r="CE813" s="26">
        <f t="shared" si="847"/>
        <v>0</v>
      </c>
      <c r="CF813" s="26">
        <f t="shared" si="848"/>
        <v>0</v>
      </c>
      <c r="CG813" s="26">
        <f t="shared" si="848"/>
        <v>1</v>
      </c>
      <c r="CH813" s="26">
        <f t="shared" si="848"/>
        <v>0</v>
      </c>
      <c r="CI813" s="26">
        <f t="shared" si="848"/>
        <v>0</v>
      </c>
      <c r="CJ813" s="26">
        <f t="shared" si="848"/>
        <v>0</v>
      </c>
      <c r="CK813" s="26">
        <f t="shared" si="848"/>
        <v>0</v>
      </c>
      <c r="CL813" s="26">
        <f t="shared" si="848"/>
        <v>0</v>
      </c>
      <c r="CM813" s="26">
        <f t="shared" si="848"/>
        <v>0</v>
      </c>
      <c r="CN813" s="26">
        <f t="shared" si="848"/>
        <v>0</v>
      </c>
      <c r="CO813" s="26">
        <f t="shared" si="848"/>
        <v>0</v>
      </c>
      <c r="CP813" s="26">
        <f t="shared" si="849"/>
        <v>0</v>
      </c>
      <c r="CQ813" s="26">
        <f t="shared" si="849"/>
        <v>0</v>
      </c>
      <c r="CR813" s="26">
        <f t="shared" si="849"/>
        <v>1</v>
      </c>
      <c r="CS813" s="26">
        <f t="shared" si="849"/>
        <v>0</v>
      </c>
      <c r="CT813" s="26">
        <f t="shared" si="849"/>
        <v>0</v>
      </c>
      <c r="CU813" s="26">
        <f t="shared" si="849"/>
        <v>0</v>
      </c>
      <c r="CV813" s="26">
        <f t="shared" si="849"/>
        <v>0</v>
      </c>
      <c r="CW813" s="26">
        <f t="shared" si="849"/>
        <v>0</v>
      </c>
      <c r="CX813" s="26">
        <f t="shared" si="849"/>
        <v>0</v>
      </c>
      <c r="CY813" s="26">
        <f t="shared" si="849"/>
        <v>0</v>
      </c>
      <c r="CZ813" s="26">
        <f t="shared" si="850"/>
        <v>0</v>
      </c>
      <c r="DA813" s="26">
        <f t="shared" si="850"/>
        <v>0</v>
      </c>
      <c r="DB813" s="26">
        <f t="shared" si="850"/>
        <v>0</v>
      </c>
      <c r="DC813" s="26">
        <f t="shared" si="850"/>
        <v>0</v>
      </c>
      <c r="DD813" s="26">
        <f t="shared" si="850"/>
        <v>0</v>
      </c>
      <c r="DE813" s="26">
        <f t="shared" si="850"/>
        <v>0</v>
      </c>
      <c r="DF813" s="26">
        <f t="shared" si="850"/>
        <v>0</v>
      </c>
      <c r="DG813" s="26">
        <f t="shared" si="850"/>
        <v>0</v>
      </c>
      <c r="DH813" s="26">
        <f t="shared" si="850"/>
        <v>0</v>
      </c>
      <c r="DI813" s="26">
        <f t="shared" si="850"/>
        <v>0</v>
      </c>
      <c r="DJ813" s="26">
        <f t="shared" si="851"/>
        <v>0</v>
      </c>
      <c r="DK813" s="26">
        <f t="shared" si="851"/>
        <v>0</v>
      </c>
      <c r="DL813" s="26">
        <f t="shared" si="851"/>
        <v>0</v>
      </c>
      <c r="DM813" s="26">
        <f t="shared" si="851"/>
        <v>0</v>
      </c>
      <c r="DN813" s="26">
        <f t="shared" si="851"/>
        <v>0</v>
      </c>
      <c r="DO813" s="26">
        <f t="shared" si="851"/>
        <v>0</v>
      </c>
      <c r="DP813" s="26"/>
      <c r="DQ813" s="26"/>
      <c r="DR813" s="26"/>
      <c r="DS813" s="1"/>
    </row>
    <row r="814" spans="45:123" x14ac:dyDescent="0.3">
      <c r="AS814" s="18">
        <v>29</v>
      </c>
      <c r="AT814" s="26" t="s">
        <v>123</v>
      </c>
      <c r="AU814" s="26" t="str">
        <f t="shared" si="828"/>
        <v>FAIL</v>
      </c>
      <c r="AV814" s="26">
        <v>1</v>
      </c>
      <c r="AW814" s="26">
        <v>1</v>
      </c>
      <c r="AX814" s="26">
        <v>3</v>
      </c>
      <c r="AY814" s="26">
        <v>3</v>
      </c>
      <c r="AZ814" s="26">
        <v>1</v>
      </c>
      <c r="BA814" s="26">
        <v>1</v>
      </c>
      <c r="BB814" s="26">
        <v>3</v>
      </c>
      <c r="BC814" s="26">
        <v>3</v>
      </c>
      <c r="BD814" s="26">
        <f t="shared" si="846"/>
        <v>435.5</v>
      </c>
      <c r="BE814" s="26"/>
      <c r="BF814" s="26">
        <f t="shared" si="846"/>
        <v>464.5</v>
      </c>
      <c r="BG814" s="26">
        <f t="shared" si="846"/>
        <v>14.5</v>
      </c>
      <c r="BI814" s="26">
        <f t="shared" si="830"/>
        <v>440.64859999999999</v>
      </c>
      <c r="BJ814" s="26">
        <f t="shared" si="831"/>
        <v>876.27359999999999</v>
      </c>
      <c r="BK814" s="26">
        <f t="shared" si="832"/>
        <v>1340.8986</v>
      </c>
      <c r="BL814" s="26">
        <f t="shared" si="833"/>
        <v>1805.3986</v>
      </c>
      <c r="BM814" s="26"/>
      <c r="BN814" s="26"/>
      <c r="BO814" s="26"/>
      <c r="BP814" s="26"/>
      <c r="BQ814" s="26"/>
      <c r="BR814" s="1" t="str">
        <f t="shared" si="839"/>
        <v>good</v>
      </c>
      <c r="BS814" s="26" t="str">
        <f t="shared" si="840"/>
        <v>Int</v>
      </c>
      <c r="BT814" s="26"/>
      <c r="BU814" s="26"/>
      <c r="BV814" s="26">
        <f t="shared" si="847"/>
        <v>0</v>
      </c>
      <c r="BW814" s="26">
        <f t="shared" si="847"/>
        <v>0</v>
      </c>
      <c r="BX814" s="26">
        <f t="shared" si="847"/>
        <v>0</v>
      </c>
      <c r="BY814" s="26">
        <f t="shared" si="847"/>
        <v>0</v>
      </c>
      <c r="BZ814" s="26">
        <f t="shared" si="847"/>
        <v>0</v>
      </c>
      <c r="CA814" s="26">
        <f t="shared" si="847"/>
        <v>0</v>
      </c>
      <c r="CB814" s="26">
        <f t="shared" si="847"/>
        <v>0</v>
      </c>
      <c r="CC814" s="26">
        <f t="shared" si="847"/>
        <v>0</v>
      </c>
      <c r="CD814" s="26">
        <f t="shared" si="847"/>
        <v>0</v>
      </c>
      <c r="CE814" s="26">
        <f t="shared" si="847"/>
        <v>0</v>
      </c>
      <c r="CF814" s="26">
        <f t="shared" si="848"/>
        <v>0</v>
      </c>
      <c r="CG814" s="26">
        <f t="shared" si="848"/>
        <v>1</v>
      </c>
      <c r="CH814" s="26">
        <f t="shared" si="848"/>
        <v>0</v>
      </c>
      <c r="CI814" s="26">
        <f t="shared" si="848"/>
        <v>0</v>
      </c>
      <c r="CJ814" s="26">
        <f t="shared" si="848"/>
        <v>0</v>
      </c>
      <c r="CK814" s="26">
        <f t="shared" si="848"/>
        <v>0</v>
      </c>
      <c r="CL814" s="26">
        <f t="shared" si="848"/>
        <v>0</v>
      </c>
      <c r="CM814" s="26">
        <f t="shared" si="848"/>
        <v>0</v>
      </c>
      <c r="CN814" s="26">
        <f t="shared" si="848"/>
        <v>0</v>
      </c>
      <c r="CO814" s="26">
        <f t="shared" si="848"/>
        <v>0</v>
      </c>
      <c r="CP814" s="26">
        <f t="shared" si="849"/>
        <v>0</v>
      </c>
      <c r="CQ814" s="26">
        <f t="shared" si="849"/>
        <v>0</v>
      </c>
      <c r="CR814" s="26">
        <f t="shared" si="849"/>
        <v>0</v>
      </c>
      <c r="CS814" s="26">
        <f t="shared" si="849"/>
        <v>0</v>
      </c>
      <c r="CT814" s="26">
        <f t="shared" si="849"/>
        <v>0</v>
      </c>
      <c r="CU814" s="26">
        <f t="shared" si="849"/>
        <v>0</v>
      </c>
      <c r="CV814" s="26">
        <f t="shared" si="849"/>
        <v>0</v>
      </c>
      <c r="CW814" s="26">
        <f t="shared" si="849"/>
        <v>0</v>
      </c>
      <c r="CX814" s="26">
        <f t="shared" si="849"/>
        <v>0</v>
      </c>
      <c r="CY814" s="26">
        <f t="shared" si="849"/>
        <v>0</v>
      </c>
      <c r="CZ814" s="26">
        <f t="shared" si="850"/>
        <v>0</v>
      </c>
      <c r="DA814" s="26">
        <f t="shared" si="850"/>
        <v>0</v>
      </c>
      <c r="DB814" s="26">
        <f t="shared" si="850"/>
        <v>0</v>
      </c>
      <c r="DC814" s="26">
        <f t="shared" si="850"/>
        <v>0</v>
      </c>
      <c r="DD814" s="26">
        <f t="shared" si="850"/>
        <v>0</v>
      </c>
      <c r="DE814" s="26">
        <f t="shared" si="850"/>
        <v>0</v>
      </c>
      <c r="DF814" s="26">
        <f t="shared" si="850"/>
        <v>0</v>
      </c>
      <c r="DG814" s="26">
        <f t="shared" si="850"/>
        <v>0</v>
      </c>
      <c r="DH814" s="26">
        <f t="shared" si="850"/>
        <v>0</v>
      </c>
      <c r="DI814" s="26">
        <f t="shared" si="850"/>
        <v>0</v>
      </c>
      <c r="DJ814" s="26">
        <f t="shared" si="851"/>
        <v>0</v>
      </c>
      <c r="DK814" s="26">
        <f t="shared" si="851"/>
        <v>0</v>
      </c>
      <c r="DL814" s="26">
        <f t="shared" si="851"/>
        <v>0</v>
      </c>
      <c r="DM814" s="26">
        <f t="shared" si="851"/>
        <v>0</v>
      </c>
      <c r="DN814" s="26">
        <f t="shared" si="851"/>
        <v>0</v>
      </c>
      <c r="DO814" s="26">
        <f t="shared" si="851"/>
        <v>0</v>
      </c>
      <c r="DP814" s="26"/>
      <c r="DQ814" s="26"/>
      <c r="DR814" s="26"/>
      <c r="DS814" s="1"/>
    </row>
    <row r="815" spans="45:123" x14ac:dyDescent="0.3">
      <c r="AS815" s="18">
        <v>30</v>
      </c>
      <c r="AT815" s="26" t="s">
        <v>123</v>
      </c>
      <c r="AU815" s="26" t="str">
        <f t="shared" si="828"/>
        <v>FAIL</v>
      </c>
      <c r="AV815" s="26">
        <v>1</v>
      </c>
      <c r="AW815" s="26">
        <v>1</v>
      </c>
      <c r="AX815" s="26">
        <v>3</v>
      </c>
      <c r="AY815" s="26">
        <v>3</v>
      </c>
      <c r="AZ815" s="26">
        <v>1</v>
      </c>
      <c r="BA815" s="26">
        <v>1</v>
      </c>
      <c r="BB815" s="26">
        <v>3</v>
      </c>
      <c r="BC815" s="26">
        <v>3</v>
      </c>
      <c r="BD815" s="26">
        <f t="shared" si="846"/>
        <v>435</v>
      </c>
      <c r="BE815" s="26"/>
      <c r="BF815" s="26">
        <f t="shared" si="846"/>
        <v>465</v>
      </c>
      <c r="BG815" s="26">
        <f t="shared" si="846"/>
        <v>15</v>
      </c>
      <c r="BI815" s="26">
        <f t="shared" si="830"/>
        <v>440.14859999999999</v>
      </c>
      <c r="BJ815" s="26">
        <f t="shared" si="831"/>
        <v>875.27359999999999</v>
      </c>
      <c r="BK815" s="26">
        <f t="shared" si="832"/>
        <v>1340.3986</v>
      </c>
      <c r="BL815" s="26">
        <f t="shared" si="833"/>
        <v>1805.3986</v>
      </c>
      <c r="BM815" s="26"/>
      <c r="BN815" s="26"/>
      <c r="BO815" s="26"/>
      <c r="BP815" s="26"/>
      <c r="BQ815" s="26"/>
      <c r="BR815" s="1" t="str">
        <f t="shared" si="839"/>
        <v>good</v>
      </c>
      <c r="BS815" s="26" t="str">
        <f t="shared" si="840"/>
        <v>Int</v>
      </c>
      <c r="BT815" s="26"/>
      <c r="BU815" s="26"/>
      <c r="BV815" s="26">
        <f t="shared" si="847"/>
        <v>0</v>
      </c>
      <c r="BW815" s="26">
        <f t="shared" si="847"/>
        <v>0</v>
      </c>
      <c r="BX815" s="26">
        <f t="shared" si="847"/>
        <v>0</v>
      </c>
      <c r="BY815" s="26">
        <f t="shared" si="847"/>
        <v>0</v>
      </c>
      <c r="BZ815" s="26">
        <f t="shared" si="847"/>
        <v>0</v>
      </c>
      <c r="CA815" s="26">
        <f t="shared" si="847"/>
        <v>0</v>
      </c>
      <c r="CB815" s="26">
        <f t="shared" si="847"/>
        <v>0</v>
      </c>
      <c r="CC815" s="26">
        <f t="shared" si="847"/>
        <v>0</v>
      </c>
      <c r="CD815" s="26">
        <f t="shared" si="847"/>
        <v>0</v>
      </c>
      <c r="CE815" s="26">
        <f t="shared" si="847"/>
        <v>0</v>
      </c>
      <c r="CF815" s="26">
        <f t="shared" si="848"/>
        <v>0</v>
      </c>
      <c r="CG815" s="26">
        <f t="shared" si="848"/>
        <v>1</v>
      </c>
      <c r="CH815" s="26">
        <f t="shared" si="848"/>
        <v>0</v>
      </c>
      <c r="CI815" s="26">
        <f t="shared" si="848"/>
        <v>0</v>
      </c>
      <c r="CJ815" s="26">
        <f t="shared" si="848"/>
        <v>0</v>
      </c>
      <c r="CK815" s="26">
        <f t="shared" si="848"/>
        <v>0</v>
      </c>
      <c r="CL815" s="26">
        <f t="shared" si="848"/>
        <v>0</v>
      </c>
      <c r="CM815" s="26">
        <f t="shared" si="848"/>
        <v>0</v>
      </c>
      <c r="CN815" s="26">
        <f t="shared" si="848"/>
        <v>0</v>
      </c>
      <c r="CO815" s="26">
        <f t="shared" si="848"/>
        <v>0</v>
      </c>
      <c r="CP815" s="26">
        <f t="shared" si="849"/>
        <v>0</v>
      </c>
      <c r="CQ815" s="26">
        <f t="shared" si="849"/>
        <v>0</v>
      </c>
      <c r="CR815" s="26">
        <f t="shared" si="849"/>
        <v>0</v>
      </c>
      <c r="CS815" s="26">
        <f t="shared" si="849"/>
        <v>0</v>
      </c>
      <c r="CT815" s="26">
        <f t="shared" si="849"/>
        <v>0</v>
      </c>
      <c r="CU815" s="26">
        <f t="shared" si="849"/>
        <v>0</v>
      </c>
      <c r="CV815" s="26">
        <f t="shared" si="849"/>
        <v>0</v>
      </c>
      <c r="CW815" s="26">
        <f t="shared" si="849"/>
        <v>0</v>
      </c>
      <c r="CX815" s="26">
        <f t="shared" si="849"/>
        <v>0</v>
      </c>
      <c r="CY815" s="26">
        <f t="shared" si="849"/>
        <v>0</v>
      </c>
      <c r="CZ815" s="26">
        <f t="shared" si="850"/>
        <v>0</v>
      </c>
      <c r="DA815" s="26">
        <f t="shared" si="850"/>
        <v>0</v>
      </c>
      <c r="DB815" s="26">
        <f t="shared" si="850"/>
        <v>0</v>
      </c>
      <c r="DC815" s="26">
        <f t="shared" si="850"/>
        <v>0</v>
      </c>
      <c r="DD815" s="26">
        <f t="shared" si="850"/>
        <v>0</v>
      </c>
      <c r="DE815" s="26">
        <f t="shared" si="850"/>
        <v>0</v>
      </c>
      <c r="DF815" s="26">
        <f t="shared" si="850"/>
        <v>0</v>
      </c>
      <c r="DG815" s="26">
        <f t="shared" si="850"/>
        <v>0</v>
      </c>
      <c r="DH815" s="26">
        <f t="shared" si="850"/>
        <v>0</v>
      </c>
      <c r="DI815" s="26">
        <f t="shared" si="850"/>
        <v>0</v>
      </c>
      <c r="DJ815" s="26">
        <f t="shared" si="851"/>
        <v>0</v>
      </c>
      <c r="DK815" s="26">
        <f t="shared" si="851"/>
        <v>0</v>
      </c>
      <c r="DL815" s="26">
        <f t="shared" si="851"/>
        <v>0</v>
      </c>
      <c r="DM815" s="26">
        <f t="shared" si="851"/>
        <v>0</v>
      </c>
      <c r="DN815" s="26">
        <f t="shared" si="851"/>
        <v>0</v>
      </c>
      <c r="DO815" s="26">
        <f t="shared" si="851"/>
        <v>0</v>
      </c>
      <c r="DP815" s="26"/>
      <c r="DQ815" s="26"/>
      <c r="DR815" s="26"/>
      <c r="DS815" s="1"/>
    </row>
    <row r="816" spans="45:123" x14ac:dyDescent="0.3">
      <c r="AS816" s="18">
        <v>31</v>
      </c>
      <c r="AT816" s="26" t="s">
        <v>123</v>
      </c>
      <c r="AU816" s="26" t="str">
        <f t="shared" si="828"/>
        <v>FAIL</v>
      </c>
      <c r="AV816" s="26">
        <v>1</v>
      </c>
      <c r="AW816" s="26">
        <v>1</v>
      </c>
      <c r="AX816" s="26">
        <v>3</v>
      </c>
      <c r="AY816" s="26">
        <v>3</v>
      </c>
      <c r="AZ816" s="26">
        <v>1</v>
      </c>
      <c r="BA816" s="26">
        <v>1</v>
      </c>
      <c r="BB816" s="26">
        <v>3</v>
      </c>
      <c r="BC816" s="26">
        <v>3</v>
      </c>
      <c r="BD816" s="26">
        <f t="shared" si="846"/>
        <v>434.5</v>
      </c>
      <c r="BE816" s="26"/>
      <c r="BF816" s="26">
        <f t="shared" si="846"/>
        <v>465.5</v>
      </c>
      <c r="BG816" s="26">
        <f t="shared" si="846"/>
        <v>15.5</v>
      </c>
      <c r="BI816" s="26">
        <f t="shared" si="830"/>
        <v>439.64859999999999</v>
      </c>
      <c r="BJ816" s="26">
        <f t="shared" si="831"/>
        <v>874.27359999999999</v>
      </c>
      <c r="BK816" s="26">
        <f t="shared" si="832"/>
        <v>1339.8986</v>
      </c>
      <c r="BL816" s="26">
        <f t="shared" si="833"/>
        <v>1805.3986</v>
      </c>
      <c r="BM816" s="26"/>
      <c r="BN816" s="26"/>
      <c r="BO816" s="26"/>
      <c r="BP816" s="26"/>
      <c r="BQ816" s="26"/>
      <c r="BR816" s="1" t="str">
        <f t="shared" si="839"/>
        <v>good</v>
      </c>
      <c r="BS816" s="26" t="str">
        <f t="shared" si="840"/>
        <v>Int</v>
      </c>
      <c r="BT816" s="26"/>
      <c r="BU816" s="26"/>
      <c r="BV816" s="26">
        <f t="shared" si="847"/>
        <v>0</v>
      </c>
      <c r="BW816" s="26">
        <f t="shared" si="847"/>
        <v>0</v>
      </c>
      <c r="BX816" s="26">
        <f t="shared" si="847"/>
        <v>0</v>
      </c>
      <c r="BY816" s="26">
        <f t="shared" si="847"/>
        <v>0</v>
      </c>
      <c r="BZ816" s="26">
        <f t="shared" si="847"/>
        <v>0</v>
      </c>
      <c r="CA816" s="26">
        <f t="shared" si="847"/>
        <v>0</v>
      </c>
      <c r="CB816" s="26">
        <f t="shared" si="847"/>
        <v>0</v>
      </c>
      <c r="CC816" s="26">
        <f t="shared" si="847"/>
        <v>0</v>
      </c>
      <c r="CD816" s="26">
        <f t="shared" si="847"/>
        <v>0</v>
      </c>
      <c r="CE816" s="26">
        <f t="shared" si="847"/>
        <v>0</v>
      </c>
      <c r="CF816" s="26">
        <f t="shared" si="848"/>
        <v>0</v>
      </c>
      <c r="CG816" s="26">
        <f t="shared" si="848"/>
        <v>1</v>
      </c>
      <c r="CH816" s="26">
        <f t="shared" si="848"/>
        <v>0</v>
      </c>
      <c r="CI816" s="26">
        <f t="shared" si="848"/>
        <v>0</v>
      </c>
      <c r="CJ816" s="26">
        <f t="shared" si="848"/>
        <v>0</v>
      </c>
      <c r="CK816" s="26">
        <f t="shared" si="848"/>
        <v>0</v>
      </c>
      <c r="CL816" s="26">
        <f t="shared" si="848"/>
        <v>0</v>
      </c>
      <c r="CM816" s="26">
        <f t="shared" si="848"/>
        <v>0</v>
      </c>
      <c r="CN816" s="26">
        <f t="shared" si="848"/>
        <v>0</v>
      </c>
      <c r="CO816" s="26">
        <f t="shared" si="848"/>
        <v>0</v>
      </c>
      <c r="CP816" s="26">
        <f t="shared" si="849"/>
        <v>0</v>
      </c>
      <c r="CQ816" s="26">
        <f t="shared" si="849"/>
        <v>0</v>
      </c>
      <c r="CR816" s="26">
        <f t="shared" si="849"/>
        <v>0</v>
      </c>
      <c r="CS816" s="26">
        <f t="shared" si="849"/>
        <v>0</v>
      </c>
      <c r="CT816" s="26">
        <f t="shared" si="849"/>
        <v>0</v>
      </c>
      <c r="CU816" s="26">
        <f t="shared" si="849"/>
        <v>0</v>
      </c>
      <c r="CV816" s="26">
        <f t="shared" si="849"/>
        <v>0</v>
      </c>
      <c r="CW816" s="26">
        <f t="shared" si="849"/>
        <v>0</v>
      </c>
      <c r="CX816" s="26">
        <f t="shared" si="849"/>
        <v>0</v>
      </c>
      <c r="CY816" s="26">
        <f t="shared" si="849"/>
        <v>0</v>
      </c>
      <c r="CZ816" s="26">
        <f t="shared" si="850"/>
        <v>0</v>
      </c>
      <c r="DA816" s="26">
        <f t="shared" si="850"/>
        <v>0</v>
      </c>
      <c r="DB816" s="26">
        <f t="shared" si="850"/>
        <v>0</v>
      </c>
      <c r="DC816" s="26">
        <f t="shared" si="850"/>
        <v>0</v>
      </c>
      <c r="DD816" s="26">
        <f t="shared" si="850"/>
        <v>0</v>
      </c>
      <c r="DE816" s="26">
        <f t="shared" si="850"/>
        <v>0</v>
      </c>
      <c r="DF816" s="26">
        <f t="shared" si="850"/>
        <v>0</v>
      </c>
      <c r="DG816" s="26">
        <f t="shared" si="850"/>
        <v>0</v>
      </c>
      <c r="DH816" s="26">
        <f t="shared" si="850"/>
        <v>0</v>
      </c>
      <c r="DI816" s="26">
        <f t="shared" si="850"/>
        <v>0</v>
      </c>
      <c r="DJ816" s="26">
        <f t="shared" si="851"/>
        <v>0</v>
      </c>
      <c r="DK816" s="26">
        <f t="shared" si="851"/>
        <v>0</v>
      </c>
      <c r="DL816" s="26">
        <f t="shared" si="851"/>
        <v>0</v>
      </c>
      <c r="DM816" s="26">
        <f t="shared" si="851"/>
        <v>0</v>
      </c>
      <c r="DN816" s="26">
        <f t="shared" si="851"/>
        <v>0</v>
      </c>
      <c r="DO816" s="26">
        <f t="shared" si="851"/>
        <v>0</v>
      </c>
      <c r="DP816" s="26"/>
      <c r="DQ816" s="26"/>
      <c r="DR816" s="26"/>
      <c r="DS816" s="1"/>
    </row>
    <row r="817" spans="45:123" x14ac:dyDescent="0.3">
      <c r="AS817" s="18">
        <v>32</v>
      </c>
      <c r="AT817" s="26" t="s">
        <v>123</v>
      </c>
      <c r="AU817" s="26" t="str">
        <f t="shared" si="828"/>
        <v>FAIL</v>
      </c>
      <c r="AV817" s="26">
        <v>1</v>
      </c>
      <c r="AW817" s="26">
        <v>1</v>
      </c>
      <c r="AX817" s="26">
        <v>3</v>
      </c>
      <c r="AY817" s="26">
        <v>3</v>
      </c>
      <c r="AZ817" s="26">
        <v>1</v>
      </c>
      <c r="BA817" s="26">
        <v>1</v>
      </c>
      <c r="BB817" s="26">
        <v>3</v>
      </c>
      <c r="BC817" s="26">
        <v>3</v>
      </c>
      <c r="BD817" s="26">
        <f t="shared" si="846"/>
        <v>434</v>
      </c>
      <c r="BE817" s="26"/>
      <c r="BF817" s="26">
        <f t="shared" si="846"/>
        <v>466</v>
      </c>
      <c r="BG817" s="26">
        <f t="shared" si="846"/>
        <v>16</v>
      </c>
      <c r="BI817" s="26">
        <f t="shared" si="830"/>
        <v>439.14859999999999</v>
      </c>
      <c r="BJ817" s="26">
        <f t="shared" si="831"/>
        <v>873.27359999999999</v>
      </c>
      <c r="BK817" s="26">
        <f t="shared" si="832"/>
        <v>1339.3986</v>
      </c>
      <c r="BL817" s="26">
        <f t="shared" si="833"/>
        <v>1805.3986</v>
      </c>
      <c r="BM817" s="26"/>
      <c r="BN817" s="26"/>
      <c r="BO817" s="26"/>
      <c r="BP817" s="26"/>
      <c r="BQ817" s="26"/>
      <c r="BR817" s="1" t="str">
        <f t="shared" si="839"/>
        <v>good</v>
      </c>
      <c r="BS817" s="26" t="str">
        <f t="shared" si="840"/>
        <v>Int</v>
      </c>
      <c r="BT817" s="26"/>
      <c r="BU817" s="26"/>
      <c r="BV817" s="26">
        <f t="shared" si="847"/>
        <v>0</v>
      </c>
      <c r="BW817" s="26">
        <f t="shared" si="847"/>
        <v>0</v>
      </c>
      <c r="BX817" s="26">
        <f t="shared" si="847"/>
        <v>0</v>
      </c>
      <c r="BY817" s="26">
        <f t="shared" si="847"/>
        <v>0</v>
      </c>
      <c r="BZ817" s="26">
        <f t="shared" si="847"/>
        <v>0</v>
      </c>
      <c r="CA817" s="26">
        <f t="shared" si="847"/>
        <v>0</v>
      </c>
      <c r="CB817" s="26">
        <f t="shared" si="847"/>
        <v>0</v>
      </c>
      <c r="CC817" s="26">
        <f t="shared" si="847"/>
        <v>0</v>
      </c>
      <c r="CD817" s="26">
        <f t="shared" si="847"/>
        <v>0</v>
      </c>
      <c r="CE817" s="26">
        <f t="shared" si="847"/>
        <v>0</v>
      </c>
      <c r="CF817" s="26">
        <f t="shared" si="848"/>
        <v>0</v>
      </c>
      <c r="CG817" s="26">
        <f t="shared" si="848"/>
        <v>1</v>
      </c>
      <c r="CH817" s="26">
        <f t="shared" si="848"/>
        <v>0</v>
      </c>
      <c r="CI817" s="26">
        <f t="shared" si="848"/>
        <v>0</v>
      </c>
      <c r="CJ817" s="26">
        <f t="shared" si="848"/>
        <v>0</v>
      </c>
      <c r="CK817" s="26">
        <f t="shared" si="848"/>
        <v>0</v>
      </c>
      <c r="CL817" s="26">
        <f t="shared" si="848"/>
        <v>0</v>
      </c>
      <c r="CM817" s="26">
        <f t="shared" si="848"/>
        <v>0</v>
      </c>
      <c r="CN817" s="26">
        <f t="shared" si="848"/>
        <v>0</v>
      </c>
      <c r="CO817" s="26">
        <f t="shared" si="848"/>
        <v>0</v>
      </c>
      <c r="CP817" s="26">
        <f t="shared" si="849"/>
        <v>0</v>
      </c>
      <c r="CQ817" s="26">
        <f t="shared" si="849"/>
        <v>0</v>
      </c>
      <c r="CR817" s="26">
        <f t="shared" si="849"/>
        <v>0</v>
      </c>
      <c r="CS817" s="26">
        <f t="shared" si="849"/>
        <v>0</v>
      </c>
      <c r="CT817" s="26">
        <f t="shared" si="849"/>
        <v>0</v>
      </c>
      <c r="CU817" s="26">
        <f t="shared" si="849"/>
        <v>0</v>
      </c>
      <c r="CV817" s="26">
        <f t="shared" si="849"/>
        <v>0</v>
      </c>
      <c r="CW817" s="26">
        <f t="shared" si="849"/>
        <v>0</v>
      </c>
      <c r="CX817" s="26">
        <f t="shared" si="849"/>
        <v>0</v>
      </c>
      <c r="CY817" s="26">
        <f t="shared" si="849"/>
        <v>0</v>
      </c>
      <c r="CZ817" s="26">
        <f t="shared" si="850"/>
        <v>0</v>
      </c>
      <c r="DA817" s="26">
        <f t="shared" si="850"/>
        <v>0</v>
      </c>
      <c r="DB817" s="26">
        <f t="shared" si="850"/>
        <v>0</v>
      </c>
      <c r="DC817" s="26">
        <f t="shared" si="850"/>
        <v>0</v>
      </c>
      <c r="DD817" s="26">
        <f t="shared" si="850"/>
        <v>0</v>
      </c>
      <c r="DE817" s="26">
        <f t="shared" si="850"/>
        <v>0</v>
      </c>
      <c r="DF817" s="26">
        <f t="shared" si="850"/>
        <v>0</v>
      </c>
      <c r="DG817" s="26">
        <f t="shared" si="850"/>
        <v>0</v>
      </c>
      <c r="DH817" s="26">
        <f t="shared" si="850"/>
        <v>0</v>
      </c>
      <c r="DI817" s="26">
        <f t="shared" si="850"/>
        <v>0</v>
      </c>
      <c r="DJ817" s="26">
        <f t="shared" si="851"/>
        <v>0</v>
      </c>
      <c r="DK817" s="26">
        <f t="shared" si="851"/>
        <v>0</v>
      </c>
      <c r="DL817" s="26">
        <f t="shared" si="851"/>
        <v>0</v>
      </c>
      <c r="DM817" s="26">
        <f t="shared" si="851"/>
        <v>0</v>
      </c>
      <c r="DN817" s="26">
        <f t="shared" si="851"/>
        <v>0</v>
      </c>
      <c r="DO817" s="26">
        <f t="shared" si="851"/>
        <v>0</v>
      </c>
      <c r="DP817" s="26"/>
      <c r="DQ817" s="26"/>
      <c r="DR817" s="26"/>
      <c r="DS817" s="1"/>
    </row>
    <row r="818" spans="45:123" x14ac:dyDescent="0.3">
      <c r="AS818" s="18">
        <v>33</v>
      </c>
      <c r="AT818" s="26" t="s">
        <v>123</v>
      </c>
      <c r="AU818" s="26" t="str">
        <f t="shared" si="828"/>
        <v>PASS</v>
      </c>
      <c r="AV818" s="26">
        <v>1</v>
      </c>
      <c r="AW818" s="26">
        <v>1</v>
      </c>
      <c r="AX818" s="26">
        <v>3</v>
      </c>
      <c r="AY818" s="26">
        <v>3</v>
      </c>
      <c r="AZ818" s="26">
        <v>1</v>
      </c>
      <c r="BA818" s="26">
        <v>1</v>
      </c>
      <c r="BB818" s="26">
        <v>3</v>
      </c>
      <c r="BC818" s="26">
        <v>3</v>
      </c>
      <c r="BD818" s="26">
        <f t="shared" si="846"/>
        <v>433.5</v>
      </c>
      <c r="BE818" s="26"/>
      <c r="BF818" s="26">
        <f t="shared" si="846"/>
        <v>466.5</v>
      </c>
      <c r="BG818" s="26">
        <f t="shared" si="846"/>
        <v>16.5</v>
      </c>
      <c r="BI818" s="26">
        <f t="shared" ref="BI818:BI845" si="852">IF(AND($D$3=2,AV818=1),BH818+$BD818+TubeStart,IF(AND($D$3=2,AV818=2),BH818+$BE818+TubeStart,IF(AND($D$3=2,AV818=3),BH818+$BF818+TubeStart,IF(AND($D$3=1,AV818=1),BF818/2,IF(AND($D$3=1,AV818=2),BE818/2,IF(AND($D$3=1,AV818=3),BF818/2))))))+TubeGap/2</f>
        <v>438.64859999999999</v>
      </c>
      <c r="BJ818" s="26">
        <f t="shared" ref="BJ818:BJ845" si="853">IF($J$43&lt;$BJ$658,0,IF(AW818=1,BI818+$BD818+TubeGap/2,IF(AW818=2,BI818+$BE818+TubeGap/2,IF(AW818=3,BI818+$BF818+TubeGap/2))))</f>
        <v>872.27359999999999</v>
      </c>
      <c r="BK818" s="26">
        <f t="shared" ref="BK818:BK845" si="854">IF($J$43&lt;$BK$658,0,IF(AX818=1,BJ818+$BD818+TubeGap/2,IF(AX818=2,BJ818+$BE818+TubeGap/2,IF(AX818=3,BJ818+$BF818+TubeGap/2))))</f>
        <v>1338.8986</v>
      </c>
      <c r="BL818" s="26">
        <f t="shared" si="833"/>
        <v>1805.3986</v>
      </c>
      <c r="BM818" s="26"/>
      <c r="BN818" s="26"/>
      <c r="BO818" s="26"/>
      <c r="BP818" s="26"/>
      <c r="BQ818" s="26"/>
      <c r="BR818" s="1" t="str">
        <f t="shared" si="839"/>
        <v>good</v>
      </c>
      <c r="BS818" s="26" t="str">
        <f t="shared" si="840"/>
        <v>good</v>
      </c>
      <c r="BT818" s="26"/>
      <c r="BU818" s="26"/>
      <c r="BV818" s="26">
        <f t="shared" si="847"/>
        <v>0</v>
      </c>
      <c r="BW818" s="26">
        <f t="shared" si="847"/>
        <v>0</v>
      </c>
      <c r="BX818" s="26">
        <f t="shared" si="847"/>
        <v>0</v>
      </c>
      <c r="BY818" s="26">
        <f t="shared" si="847"/>
        <v>0</v>
      </c>
      <c r="BZ818" s="26">
        <f t="shared" si="847"/>
        <v>0</v>
      </c>
      <c r="CA818" s="26">
        <f t="shared" si="847"/>
        <v>0</v>
      </c>
      <c r="CB818" s="26">
        <f t="shared" si="847"/>
        <v>0</v>
      </c>
      <c r="CC818" s="26">
        <f t="shared" si="847"/>
        <v>0</v>
      </c>
      <c r="CD818" s="26">
        <f t="shared" si="847"/>
        <v>0</v>
      </c>
      <c r="CE818" s="26">
        <f t="shared" si="847"/>
        <v>0</v>
      </c>
      <c r="CF818" s="26">
        <f t="shared" si="848"/>
        <v>0</v>
      </c>
      <c r="CG818" s="26">
        <f t="shared" si="848"/>
        <v>0</v>
      </c>
      <c r="CH818" s="26">
        <f t="shared" si="848"/>
        <v>0</v>
      </c>
      <c r="CI818" s="26">
        <f t="shared" si="848"/>
        <v>0</v>
      </c>
      <c r="CJ818" s="26">
        <f t="shared" si="848"/>
        <v>0</v>
      </c>
      <c r="CK818" s="26">
        <f t="shared" si="848"/>
        <v>0</v>
      </c>
      <c r="CL818" s="26">
        <f t="shared" si="848"/>
        <v>0</v>
      </c>
      <c r="CM818" s="26">
        <f t="shared" si="848"/>
        <v>0</v>
      </c>
      <c r="CN818" s="26">
        <f t="shared" si="848"/>
        <v>0</v>
      </c>
      <c r="CO818" s="26">
        <f t="shared" si="848"/>
        <v>0</v>
      </c>
      <c r="CP818" s="26">
        <f t="shared" si="849"/>
        <v>0</v>
      </c>
      <c r="CQ818" s="26">
        <f t="shared" si="849"/>
        <v>0</v>
      </c>
      <c r="CR818" s="26">
        <f t="shared" si="849"/>
        <v>0</v>
      </c>
      <c r="CS818" s="26">
        <f t="shared" si="849"/>
        <v>0</v>
      </c>
      <c r="CT818" s="26">
        <f t="shared" si="849"/>
        <v>0</v>
      </c>
      <c r="CU818" s="26">
        <f t="shared" si="849"/>
        <v>0</v>
      </c>
      <c r="CV818" s="26">
        <f t="shared" si="849"/>
        <v>0</v>
      </c>
      <c r="CW818" s="26">
        <f t="shared" si="849"/>
        <v>0</v>
      </c>
      <c r="CX818" s="26">
        <f t="shared" si="849"/>
        <v>0</v>
      </c>
      <c r="CY818" s="26">
        <f t="shared" si="849"/>
        <v>0</v>
      </c>
      <c r="CZ818" s="26">
        <f t="shared" si="850"/>
        <v>0</v>
      </c>
      <c r="DA818" s="26">
        <f t="shared" si="850"/>
        <v>0</v>
      </c>
      <c r="DB818" s="26">
        <f t="shared" si="850"/>
        <v>0</v>
      </c>
      <c r="DC818" s="26">
        <f t="shared" si="850"/>
        <v>0</v>
      </c>
      <c r="DD818" s="26">
        <f t="shared" si="850"/>
        <v>0</v>
      </c>
      <c r="DE818" s="26">
        <f t="shared" si="850"/>
        <v>0</v>
      </c>
      <c r="DF818" s="26">
        <f t="shared" si="850"/>
        <v>0</v>
      </c>
      <c r="DG818" s="26">
        <f t="shared" si="850"/>
        <v>0</v>
      </c>
      <c r="DH818" s="26">
        <f t="shared" si="850"/>
        <v>0</v>
      </c>
      <c r="DI818" s="26">
        <f t="shared" si="850"/>
        <v>0</v>
      </c>
      <c r="DJ818" s="26">
        <f t="shared" si="851"/>
        <v>0</v>
      </c>
      <c r="DK818" s="26">
        <f t="shared" si="851"/>
        <v>0</v>
      </c>
      <c r="DL818" s="26">
        <f t="shared" si="851"/>
        <v>0</v>
      </c>
      <c r="DM818" s="26">
        <f t="shared" si="851"/>
        <v>0</v>
      </c>
      <c r="DN818" s="26">
        <f t="shared" si="851"/>
        <v>0</v>
      </c>
      <c r="DO818" s="26">
        <f t="shared" si="851"/>
        <v>0</v>
      </c>
      <c r="DP818" s="26"/>
      <c r="DQ818" s="26"/>
      <c r="DR818" s="26"/>
      <c r="DS818" s="1"/>
    </row>
    <row r="819" spans="45:123" x14ac:dyDescent="0.3">
      <c r="AS819" s="18">
        <v>34</v>
      </c>
      <c r="AT819" s="26" t="s">
        <v>123</v>
      </c>
      <c r="AU819" s="26" t="str">
        <f t="shared" si="828"/>
        <v>PASS</v>
      </c>
      <c r="AV819" s="26">
        <v>1</v>
      </c>
      <c r="AW819" s="26">
        <v>1</v>
      </c>
      <c r="AX819" s="26">
        <v>3</v>
      </c>
      <c r="AY819" s="26">
        <v>3</v>
      </c>
      <c r="AZ819" s="26">
        <v>1</v>
      </c>
      <c r="BA819" s="26">
        <v>1</v>
      </c>
      <c r="BB819" s="26">
        <v>3</v>
      </c>
      <c r="BC819" s="26">
        <v>3</v>
      </c>
      <c r="BD819" s="26">
        <f t="shared" si="846"/>
        <v>433</v>
      </c>
      <c r="BE819" s="26"/>
      <c r="BF819" s="26">
        <f t="shared" si="846"/>
        <v>467</v>
      </c>
      <c r="BG819" s="26">
        <f t="shared" si="846"/>
        <v>17</v>
      </c>
      <c r="BI819" s="26">
        <f t="shared" si="852"/>
        <v>438.14859999999999</v>
      </c>
      <c r="BJ819" s="26">
        <f t="shared" si="853"/>
        <v>871.27359999999999</v>
      </c>
      <c r="BK819" s="26">
        <f t="shared" si="854"/>
        <v>1338.3986</v>
      </c>
      <c r="BL819" s="26">
        <f t="shared" si="833"/>
        <v>1805.3986</v>
      </c>
      <c r="BM819" s="26"/>
      <c r="BN819" s="26"/>
      <c r="BO819" s="26"/>
      <c r="BP819" s="26"/>
      <c r="BQ819" s="26"/>
      <c r="BR819" s="1" t="str">
        <f t="shared" si="839"/>
        <v>good</v>
      </c>
      <c r="BS819" s="26" t="str">
        <f t="shared" si="840"/>
        <v>good</v>
      </c>
      <c r="BT819" s="26"/>
      <c r="BU819" s="26"/>
      <c r="BV819" s="26">
        <f t="shared" si="847"/>
        <v>0</v>
      </c>
      <c r="BW819" s="26">
        <f t="shared" si="847"/>
        <v>0</v>
      </c>
      <c r="BX819" s="26">
        <f t="shared" si="847"/>
        <v>0</v>
      </c>
      <c r="BY819" s="26">
        <f t="shared" si="847"/>
        <v>0</v>
      </c>
      <c r="BZ819" s="26">
        <f t="shared" si="847"/>
        <v>0</v>
      </c>
      <c r="CA819" s="26">
        <f t="shared" si="847"/>
        <v>0</v>
      </c>
      <c r="CB819" s="26">
        <f t="shared" si="847"/>
        <v>0</v>
      </c>
      <c r="CC819" s="26">
        <f t="shared" si="847"/>
        <v>0</v>
      </c>
      <c r="CD819" s="26">
        <f t="shared" si="847"/>
        <v>0</v>
      </c>
      <c r="CE819" s="26">
        <f t="shared" si="847"/>
        <v>0</v>
      </c>
      <c r="CF819" s="26">
        <f t="shared" si="848"/>
        <v>0</v>
      </c>
      <c r="CG819" s="26">
        <f t="shared" si="848"/>
        <v>0</v>
      </c>
      <c r="CH819" s="26">
        <f t="shared" si="848"/>
        <v>0</v>
      </c>
      <c r="CI819" s="26">
        <f t="shared" si="848"/>
        <v>0</v>
      </c>
      <c r="CJ819" s="26">
        <f t="shared" si="848"/>
        <v>0</v>
      </c>
      <c r="CK819" s="26">
        <f t="shared" si="848"/>
        <v>0</v>
      </c>
      <c r="CL819" s="26">
        <f t="shared" si="848"/>
        <v>0</v>
      </c>
      <c r="CM819" s="26">
        <f t="shared" si="848"/>
        <v>0</v>
      </c>
      <c r="CN819" s="26">
        <f t="shared" si="848"/>
        <v>0</v>
      </c>
      <c r="CO819" s="26">
        <f t="shared" si="848"/>
        <v>0</v>
      </c>
      <c r="CP819" s="26">
        <f t="shared" si="849"/>
        <v>0</v>
      </c>
      <c r="CQ819" s="26">
        <f t="shared" si="849"/>
        <v>0</v>
      </c>
      <c r="CR819" s="26">
        <f t="shared" si="849"/>
        <v>0</v>
      </c>
      <c r="CS819" s="26">
        <f t="shared" si="849"/>
        <v>0</v>
      </c>
      <c r="CT819" s="26">
        <f t="shared" si="849"/>
        <v>0</v>
      </c>
      <c r="CU819" s="26">
        <f t="shared" si="849"/>
        <v>0</v>
      </c>
      <c r="CV819" s="26">
        <f t="shared" si="849"/>
        <v>0</v>
      </c>
      <c r="CW819" s="26">
        <f t="shared" si="849"/>
        <v>0</v>
      </c>
      <c r="CX819" s="26">
        <f t="shared" si="849"/>
        <v>0</v>
      </c>
      <c r="CY819" s="26">
        <f t="shared" si="849"/>
        <v>0</v>
      </c>
      <c r="CZ819" s="26">
        <f t="shared" si="850"/>
        <v>0</v>
      </c>
      <c r="DA819" s="26">
        <f t="shared" si="850"/>
        <v>0</v>
      </c>
      <c r="DB819" s="26">
        <f t="shared" si="850"/>
        <v>0</v>
      </c>
      <c r="DC819" s="26">
        <f t="shared" si="850"/>
        <v>0</v>
      </c>
      <c r="DD819" s="26">
        <f t="shared" si="850"/>
        <v>0</v>
      </c>
      <c r="DE819" s="26">
        <f t="shared" si="850"/>
        <v>0</v>
      </c>
      <c r="DF819" s="26">
        <f t="shared" si="850"/>
        <v>0</v>
      </c>
      <c r="DG819" s="26">
        <f t="shared" si="850"/>
        <v>0</v>
      </c>
      <c r="DH819" s="26">
        <f t="shared" si="850"/>
        <v>0</v>
      </c>
      <c r="DI819" s="26">
        <f t="shared" si="850"/>
        <v>0</v>
      </c>
      <c r="DJ819" s="26">
        <f t="shared" si="851"/>
        <v>0</v>
      </c>
      <c r="DK819" s="26">
        <f t="shared" si="851"/>
        <v>0</v>
      </c>
      <c r="DL819" s="26">
        <f t="shared" si="851"/>
        <v>0</v>
      </c>
      <c r="DM819" s="26">
        <f t="shared" si="851"/>
        <v>0</v>
      </c>
      <c r="DN819" s="26">
        <f t="shared" si="851"/>
        <v>0</v>
      </c>
      <c r="DO819" s="26">
        <f t="shared" si="851"/>
        <v>0</v>
      </c>
      <c r="DP819" s="26"/>
      <c r="DQ819" s="26"/>
      <c r="DR819" s="26"/>
      <c r="DS819" s="1"/>
    </row>
    <row r="820" spans="45:123" x14ac:dyDescent="0.3">
      <c r="AS820" s="18">
        <v>35</v>
      </c>
      <c r="AT820" s="26" t="s">
        <v>123</v>
      </c>
      <c r="AU820" s="26" t="str">
        <f t="shared" si="828"/>
        <v>PASS</v>
      </c>
      <c r="AV820" s="26">
        <v>1</v>
      </c>
      <c r="AW820" s="26">
        <v>1</v>
      </c>
      <c r="AX820" s="26">
        <v>3</v>
      </c>
      <c r="AY820" s="26">
        <v>3</v>
      </c>
      <c r="AZ820" s="26">
        <v>1</v>
      </c>
      <c r="BA820" s="26">
        <v>1</v>
      </c>
      <c r="BB820" s="26">
        <v>3</v>
      </c>
      <c r="BC820" s="26">
        <v>3</v>
      </c>
      <c r="BD820" s="26">
        <f t="shared" si="846"/>
        <v>432.5</v>
      </c>
      <c r="BE820" s="26"/>
      <c r="BF820" s="26">
        <f t="shared" si="846"/>
        <v>467.5</v>
      </c>
      <c r="BG820" s="26">
        <f t="shared" si="846"/>
        <v>17.5</v>
      </c>
      <c r="BI820" s="26">
        <f t="shared" si="852"/>
        <v>437.64859999999999</v>
      </c>
      <c r="BJ820" s="26">
        <f t="shared" si="853"/>
        <v>870.27359999999999</v>
      </c>
      <c r="BK820" s="26">
        <f t="shared" si="854"/>
        <v>1337.8986</v>
      </c>
      <c r="BL820" s="26">
        <f t="shared" si="833"/>
        <v>1805.3986</v>
      </c>
      <c r="BM820" s="26"/>
      <c r="BN820" s="26"/>
      <c r="BO820" s="26"/>
      <c r="BP820" s="26"/>
      <c r="BQ820" s="26"/>
      <c r="BR820" s="1" t="str">
        <f t="shared" si="839"/>
        <v>good</v>
      </c>
      <c r="BS820" s="26" t="str">
        <f t="shared" si="840"/>
        <v>good</v>
      </c>
      <c r="BT820" s="26"/>
      <c r="BU820" s="26"/>
      <c r="BV820" s="26">
        <f t="shared" ref="BV820:CE829" si="855">IF(BV$3=0,0,IF(AND(ABS($BI820-BV$3)&gt;TubeVertTotTol,ABS($BJ820-BV$3)&gt;TubeVertTotTol,ABS($BK820-BV$3)&gt;TubeVertTotTol),0,1))</f>
        <v>0</v>
      </c>
      <c r="BW820" s="26">
        <f t="shared" si="855"/>
        <v>0</v>
      </c>
      <c r="BX820" s="26">
        <f t="shared" si="855"/>
        <v>0</v>
      </c>
      <c r="BY820" s="26">
        <f t="shared" si="855"/>
        <v>0</v>
      </c>
      <c r="BZ820" s="26">
        <f t="shared" si="855"/>
        <v>0</v>
      </c>
      <c r="CA820" s="26">
        <f t="shared" si="855"/>
        <v>0</v>
      </c>
      <c r="CB820" s="26">
        <f t="shared" si="855"/>
        <v>0</v>
      </c>
      <c r="CC820" s="26">
        <f t="shared" si="855"/>
        <v>0</v>
      </c>
      <c r="CD820" s="26">
        <f t="shared" si="855"/>
        <v>0</v>
      </c>
      <c r="CE820" s="26">
        <f t="shared" si="855"/>
        <v>0</v>
      </c>
      <c r="CF820" s="26">
        <f t="shared" ref="CF820:CO829" si="856">IF(CF$3=0,0,IF(AND(ABS($BI820-CF$3)&gt;TubeVertTotTol,ABS($BJ820-CF$3)&gt;TubeVertTotTol,ABS($BK820-CF$3)&gt;TubeVertTotTol),0,1))</f>
        <v>0</v>
      </c>
      <c r="CG820" s="26">
        <f t="shared" si="856"/>
        <v>0</v>
      </c>
      <c r="CH820" s="26">
        <f t="shared" si="856"/>
        <v>0</v>
      </c>
      <c r="CI820" s="26">
        <f t="shared" si="856"/>
        <v>0</v>
      </c>
      <c r="CJ820" s="26">
        <f t="shared" si="856"/>
        <v>0</v>
      </c>
      <c r="CK820" s="26">
        <f t="shared" si="856"/>
        <v>0</v>
      </c>
      <c r="CL820" s="26">
        <f t="shared" si="856"/>
        <v>0</v>
      </c>
      <c r="CM820" s="26">
        <f t="shared" si="856"/>
        <v>0</v>
      </c>
      <c r="CN820" s="26">
        <f t="shared" si="856"/>
        <v>0</v>
      </c>
      <c r="CO820" s="26">
        <f t="shared" si="856"/>
        <v>0</v>
      </c>
      <c r="CP820" s="26">
        <f t="shared" ref="CP820:CY829" si="857">IF(CP$3=0,0,IF(AND(ABS($BI820-CP$3)&gt;TubeVertTotTol,ABS($BJ820-CP$3)&gt;TubeVertTotTol,ABS($BK820-CP$3)&gt;TubeVertTotTol),0,1))</f>
        <v>0</v>
      </c>
      <c r="CQ820" s="26">
        <f t="shared" si="857"/>
        <v>0</v>
      </c>
      <c r="CR820" s="26">
        <f t="shared" si="857"/>
        <v>0</v>
      </c>
      <c r="CS820" s="26">
        <f t="shared" si="857"/>
        <v>0</v>
      </c>
      <c r="CT820" s="26">
        <f t="shared" si="857"/>
        <v>0</v>
      </c>
      <c r="CU820" s="26">
        <f t="shared" si="857"/>
        <v>0</v>
      </c>
      <c r="CV820" s="26">
        <f t="shared" si="857"/>
        <v>0</v>
      </c>
      <c r="CW820" s="26">
        <f t="shared" si="857"/>
        <v>0</v>
      </c>
      <c r="CX820" s="26">
        <f t="shared" si="857"/>
        <v>0</v>
      </c>
      <c r="CY820" s="26">
        <f t="shared" si="857"/>
        <v>0</v>
      </c>
      <c r="CZ820" s="26">
        <f t="shared" ref="CZ820:DI829" si="858">IF(CZ$3=0,0,IF(AND(ABS($BI820-CZ$3)&gt;TubeVertTotTol,ABS($BJ820-CZ$3)&gt;TubeVertTotTol,ABS($BK820-CZ$3)&gt;TubeVertTotTol),0,1))</f>
        <v>0</v>
      </c>
      <c r="DA820" s="26">
        <f t="shared" si="858"/>
        <v>0</v>
      </c>
      <c r="DB820" s="26">
        <f t="shared" si="858"/>
        <v>0</v>
      </c>
      <c r="DC820" s="26">
        <f t="shared" si="858"/>
        <v>0</v>
      </c>
      <c r="DD820" s="26">
        <f t="shared" si="858"/>
        <v>0</v>
      </c>
      <c r="DE820" s="26">
        <f t="shared" si="858"/>
        <v>0</v>
      </c>
      <c r="DF820" s="26">
        <f t="shared" si="858"/>
        <v>0</v>
      </c>
      <c r="DG820" s="26">
        <f t="shared" si="858"/>
        <v>0</v>
      </c>
      <c r="DH820" s="26">
        <f t="shared" si="858"/>
        <v>0</v>
      </c>
      <c r="DI820" s="26">
        <f t="shared" si="858"/>
        <v>0</v>
      </c>
      <c r="DJ820" s="26">
        <f t="shared" ref="DJ820:DO829" si="859">IF(DJ$3=0,0,IF(AND(ABS($BI820-DJ$3)&gt;TubeVertTotTol,ABS($BJ820-DJ$3)&gt;TubeVertTotTol,ABS($BK820-DJ$3)&gt;TubeVertTotTol),0,1))</f>
        <v>0</v>
      </c>
      <c r="DK820" s="26">
        <f t="shared" si="859"/>
        <v>0</v>
      </c>
      <c r="DL820" s="26">
        <f t="shared" si="859"/>
        <v>0</v>
      </c>
      <c r="DM820" s="26">
        <f t="shared" si="859"/>
        <v>0</v>
      </c>
      <c r="DN820" s="26">
        <f t="shared" si="859"/>
        <v>0</v>
      </c>
      <c r="DO820" s="26">
        <f t="shared" si="859"/>
        <v>0</v>
      </c>
      <c r="DP820" s="26"/>
      <c r="DQ820" s="26"/>
      <c r="DR820" s="26"/>
      <c r="DS820" s="1"/>
    </row>
    <row r="821" spans="45:123" x14ac:dyDescent="0.3">
      <c r="AS821" s="18">
        <v>36</v>
      </c>
      <c r="AT821" s="26" t="s">
        <v>123</v>
      </c>
      <c r="AU821" s="26" t="str">
        <f t="shared" si="828"/>
        <v>PASS</v>
      </c>
      <c r="AV821" s="26">
        <v>1</v>
      </c>
      <c r="AW821" s="26">
        <v>1</v>
      </c>
      <c r="AX821" s="26">
        <v>3</v>
      </c>
      <c r="AY821" s="26">
        <v>3</v>
      </c>
      <c r="AZ821" s="26">
        <v>1</v>
      </c>
      <c r="BA821" s="26">
        <v>1</v>
      </c>
      <c r="BB821" s="26">
        <v>3</v>
      </c>
      <c r="BC821" s="26">
        <v>3</v>
      </c>
      <c r="BD821" s="26">
        <f t="shared" si="846"/>
        <v>432</v>
      </c>
      <c r="BE821" s="26"/>
      <c r="BF821" s="26">
        <f t="shared" si="846"/>
        <v>468</v>
      </c>
      <c r="BG821" s="26">
        <f t="shared" si="846"/>
        <v>18</v>
      </c>
      <c r="BI821" s="26">
        <f t="shared" si="852"/>
        <v>437.14859999999999</v>
      </c>
      <c r="BJ821" s="26">
        <f t="shared" si="853"/>
        <v>869.27359999999999</v>
      </c>
      <c r="BK821" s="26">
        <f t="shared" si="854"/>
        <v>1337.3986</v>
      </c>
      <c r="BL821" s="26">
        <f t="shared" si="833"/>
        <v>1805.3986</v>
      </c>
      <c r="BM821" s="26"/>
      <c r="BN821" s="26"/>
      <c r="BO821" s="26"/>
      <c r="BP821" s="26"/>
      <c r="BQ821" s="26"/>
      <c r="BR821" s="1" t="str">
        <f t="shared" si="839"/>
        <v>good</v>
      </c>
      <c r="BS821" s="26" t="str">
        <f t="shared" si="840"/>
        <v>good</v>
      </c>
      <c r="BT821" s="26"/>
      <c r="BU821" s="26"/>
      <c r="BV821" s="26">
        <f t="shared" si="855"/>
        <v>0</v>
      </c>
      <c r="BW821" s="26">
        <f t="shared" si="855"/>
        <v>0</v>
      </c>
      <c r="BX821" s="26">
        <f t="shared" si="855"/>
        <v>0</v>
      </c>
      <c r="BY821" s="26">
        <f t="shared" si="855"/>
        <v>0</v>
      </c>
      <c r="BZ821" s="26">
        <f t="shared" si="855"/>
        <v>0</v>
      </c>
      <c r="CA821" s="26">
        <f t="shared" si="855"/>
        <v>0</v>
      </c>
      <c r="CB821" s="26">
        <f t="shared" si="855"/>
        <v>0</v>
      </c>
      <c r="CC821" s="26">
        <f t="shared" si="855"/>
        <v>0</v>
      </c>
      <c r="CD821" s="26">
        <f t="shared" si="855"/>
        <v>0</v>
      </c>
      <c r="CE821" s="26">
        <f t="shared" si="855"/>
        <v>0</v>
      </c>
      <c r="CF821" s="26">
        <f t="shared" si="856"/>
        <v>0</v>
      </c>
      <c r="CG821" s="26">
        <f t="shared" si="856"/>
        <v>0</v>
      </c>
      <c r="CH821" s="26">
        <f t="shared" si="856"/>
        <v>0</v>
      </c>
      <c r="CI821" s="26">
        <f t="shared" si="856"/>
        <v>0</v>
      </c>
      <c r="CJ821" s="26">
        <f t="shared" si="856"/>
        <v>0</v>
      </c>
      <c r="CK821" s="26">
        <f t="shared" si="856"/>
        <v>0</v>
      </c>
      <c r="CL821" s="26">
        <f t="shared" si="856"/>
        <v>0</v>
      </c>
      <c r="CM821" s="26">
        <f t="shared" si="856"/>
        <v>0</v>
      </c>
      <c r="CN821" s="26">
        <f t="shared" si="856"/>
        <v>0</v>
      </c>
      <c r="CO821" s="26">
        <f t="shared" si="856"/>
        <v>0</v>
      </c>
      <c r="CP821" s="26">
        <f t="shared" si="857"/>
        <v>0</v>
      </c>
      <c r="CQ821" s="26">
        <f t="shared" si="857"/>
        <v>0</v>
      </c>
      <c r="CR821" s="26">
        <f t="shared" si="857"/>
        <v>0</v>
      </c>
      <c r="CS821" s="26">
        <f t="shared" si="857"/>
        <v>0</v>
      </c>
      <c r="CT821" s="26">
        <f t="shared" si="857"/>
        <v>0</v>
      </c>
      <c r="CU821" s="26">
        <f t="shared" si="857"/>
        <v>0</v>
      </c>
      <c r="CV821" s="26">
        <f t="shared" si="857"/>
        <v>0</v>
      </c>
      <c r="CW821" s="26">
        <f t="shared" si="857"/>
        <v>0</v>
      </c>
      <c r="CX821" s="26">
        <f t="shared" si="857"/>
        <v>0</v>
      </c>
      <c r="CY821" s="26">
        <f t="shared" si="857"/>
        <v>0</v>
      </c>
      <c r="CZ821" s="26">
        <f t="shared" si="858"/>
        <v>0</v>
      </c>
      <c r="DA821" s="26">
        <f t="shared" si="858"/>
        <v>0</v>
      </c>
      <c r="DB821" s="26">
        <f t="shared" si="858"/>
        <v>0</v>
      </c>
      <c r="DC821" s="26">
        <f t="shared" si="858"/>
        <v>0</v>
      </c>
      <c r="DD821" s="26">
        <f t="shared" si="858"/>
        <v>0</v>
      </c>
      <c r="DE821" s="26">
        <f t="shared" si="858"/>
        <v>0</v>
      </c>
      <c r="DF821" s="26">
        <f t="shared" si="858"/>
        <v>0</v>
      </c>
      <c r="DG821" s="26">
        <f t="shared" si="858"/>
        <v>0</v>
      </c>
      <c r="DH821" s="26">
        <f t="shared" si="858"/>
        <v>0</v>
      </c>
      <c r="DI821" s="26">
        <f t="shared" si="858"/>
        <v>0</v>
      </c>
      <c r="DJ821" s="26">
        <f t="shared" si="859"/>
        <v>0</v>
      </c>
      <c r="DK821" s="26">
        <f t="shared" si="859"/>
        <v>0</v>
      </c>
      <c r="DL821" s="26">
        <f t="shared" si="859"/>
        <v>0</v>
      </c>
      <c r="DM821" s="26">
        <f t="shared" si="859"/>
        <v>0</v>
      </c>
      <c r="DN821" s="26">
        <f t="shared" si="859"/>
        <v>0</v>
      </c>
      <c r="DO821" s="26">
        <f t="shared" si="859"/>
        <v>0</v>
      </c>
      <c r="DP821" s="26"/>
      <c r="DQ821" s="26"/>
      <c r="DR821" s="26"/>
      <c r="DS821" s="1"/>
    </row>
    <row r="822" spans="45:123" x14ac:dyDescent="0.3">
      <c r="AS822" s="18">
        <v>37</v>
      </c>
      <c r="AT822" s="26" t="s">
        <v>123</v>
      </c>
      <c r="AU822" s="26" t="str">
        <f t="shared" si="828"/>
        <v>PASS</v>
      </c>
      <c r="AV822" s="26">
        <v>1</v>
      </c>
      <c r="AW822" s="26">
        <v>1</v>
      </c>
      <c r="AX822" s="26">
        <v>3</v>
      </c>
      <c r="AY822" s="26">
        <v>3</v>
      </c>
      <c r="AZ822" s="26">
        <v>1</v>
      </c>
      <c r="BA822" s="26">
        <v>1</v>
      </c>
      <c r="BB822" s="26">
        <v>3</v>
      </c>
      <c r="BC822" s="26">
        <v>3</v>
      </c>
      <c r="BD822" s="26">
        <f t="shared" si="846"/>
        <v>431.5</v>
      </c>
      <c r="BE822" s="26"/>
      <c r="BF822" s="26">
        <f t="shared" si="846"/>
        <v>468.5</v>
      </c>
      <c r="BG822" s="26">
        <f t="shared" si="846"/>
        <v>18.5</v>
      </c>
      <c r="BI822" s="26">
        <f t="shared" si="852"/>
        <v>436.64859999999999</v>
      </c>
      <c r="BJ822" s="26">
        <f t="shared" si="853"/>
        <v>868.27359999999999</v>
      </c>
      <c r="BK822" s="26">
        <f t="shared" si="854"/>
        <v>1336.8986</v>
      </c>
      <c r="BL822" s="26">
        <f t="shared" si="833"/>
        <v>1805.3986</v>
      </c>
      <c r="BM822" s="26"/>
      <c r="BN822" s="26"/>
      <c r="BO822" s="26"/>
      <c r="BP822" s="26"/>
      <c r="BQ822" s="26"/>
      <c r="BR822" s="1" t="str">
        <f t="shared" si="839"/>
        <v>good</v>
      </c>
      <c r="BS822" s="26" t="str">
        <f t="shared" si="840"/>
        <v>good</v>
      </c>
      <c r="BT822" s="26"/>
      <c r="BU822" s="26"/>
      <c r="BV822" s="26">
        <f t="shared" si="855"/>
        <v>0</v>
      </c>
      <c r="BW822" s="26">
        <f t="shared" si="855"/>
        <v>0</v>
      </c>
      <c r="BX822" s="26">
        <f t="shared" si="855"/>
        <v>0</v>
      </c>
      <c r="BY822" s="26">
        <f t="shared" si="855"/>
        <v>0</v>
      </c>
      <c r="BZ822" s="26">
        <f t="shared" si="855"/>
        <v>0</v>
      </c>
      <c r="CA822" s="26">
        <f t="shared" si="855"/>
        <v>0</v>
      </c>
      <c r="CB822" s="26">
        <f t="shared" si="855"/>
        <v>0</v>
      </c>
      <c r="CC822" s="26">
        <f t="shared" si="855"/>
        <v>0</v>
      </c>
      <c r="CD822" s="26">
        <f t="shared" si="855"/>
        <v>0</v>
      </c>
      <c r="CE822" s="26">
        <f t="shared" si="855"/>
        <v>0</v>
      </c>
      <c r="CF822" s="26">
        <f t="shared" si="856"/>
        <v>0</v>
      </c>
      <c r="CG822" s="26">
        <f t="shared" si="856"/>
        <v>0</v>
      </c>
      <c r="CH822" s="26">
        <f t="shared" si="856"/>
        <v>0</v>
      </c>
      <c r="CI822" s="26">
        <f t="shared" si="856"/>
        <v>0</v>
      </c>
      <c r="CJ822" s="26">
        <f t="shared" si="856"/>
        <v>0</v>
      </c>
      <c r="CK822" s="26">
        <f t="shared" si="856"/>
        <v>0</v>
      </c>
      <c r="CL822" s="26">
        <f t="shared" si="856"/>
        <v>0</v>
      </c>
      <c r="CM822" s="26">
        <f t="shared" si="856"/>
        <v>0</v>
      </c>
      <c r="CN822" s="26">
        <f t="shared" si="856"/>
        <v>0</v>
      </c>
      <c r="CO822" s="26">
        <f t="shared" si="856"/>
        <v>0</v>
      </c>
      <c r="CP822" s="26">
        <f t="shared" si="857"/>
        <v>0</v>
      </c>
      <c r="CQ822" s="26">
        <f t="shared" si="857"/>
        <v>0</v>
      </c>
      <c r="CR822" s="26">
        <f t="shared" si="857"/>
        <v>0</v>
      </c>
      <c r="CS822" s="26">
        <f t="shared" si="857"/>
        <v>0</v>
      </c>
      <c r="CT822" s="26">
        <f t="shared" si="857"/>
        <v>0</v>
      </c>
      <c r="CU822" s="26">
        <f t="shared" si="857"/>
        <v>0</v>
      </c>
      <c r="CV822" s="26">
        <f t="shared" si="857"/>
        <v>0</v>
      </c>
      <c r="CW822" s="26">
        <f t="shared" si="857"/>
        <v>0</v>
      </c>
      <c r="CX822" s="26">
        <f t="shared" si="857"/>
        <v>0</v>
      </c>
      <c r="CY822" s="26">
        <f t="shared" si="857"/>
        <v>0</v>
      </c>
      <c r="CZ822" s="26">
        <f t="shared" si="858"/>
        <v>0</v>
      </c>
      <c r="DA822" s="26">
        <f t="shared" si="858"/>
        <v>0</v>
      </c>
      <c r="DB822" s="26">
        <f t="shared" si="858"/>
        <v>0</v>
      </c>
      <c r="DC822" s="26">
        <f t="shared" si="858"/>
        <v>0</v>
      </c>
      <c r="DD822" s="26">
        <f t="shared" si="858"/>
        <v>0</v>
      </c>
      <c r="DE822" s="26">
        <f t="shared" si="858"/>
        <v>0</v>
      </c>
      <c r="DF822" s="26">
        <f t="shared" si="858"/>
        <v>0</v>
      </c>
      <c r="DG822" s="26">
        <f t="shared" si="858"/>
        <v>0</v>
      </c>
      <c r="DH822" s="26">
        <f t="shared" si="858"/>
        <v>0</v>
      </c>
      <c r="DI822" s="26">
        <f t="shared" si="858"/>
        <v>0</v>
      </c>
      <c r="DJ822" s="26">
        <f t="shared" si="859"/>
        <v>0</v>
      </c>
      <c r="DK822" s="26">
        <f t="shared" si="859"/>
        <v>0</v>
      </c>
      <c r="DL822" s="26">
        <f t="shared" si="859"/>
        <v>0</v>
      </c>
      <c r="DM822" s="26">
        <f t="shared" si="859"/>
        <v>0</v>
      </c>
      <c r="DN822" s="26">
        <f t="shared" si="859"/>
        <v>0</v>
      </c>
      <c r="DO822" s="26">
        <f t="shared" si="859"/>
        <v>0</v>
      </c>
      <c r="DP822" s="26"/>
      <c r="DQ822" s="26"/>
      <c r="DR822" s="26"/>
      <c r="DS822" s="1"/>
    </row>
    <row r="823" spans="45:123" x14ac:dyDescent="0.3">
      <c r="AS823" s="18">
        <v>38</v>
      </c>
      <c r="AT823" s="26" t="s">
        <v>123</v>
      </c>
      <c r="AU823" s="26" t="str">
        <f t="shared" si="828"/>
        <v>PASS</v>
      </c>
      <c r="AV823" s="26">
        <v>1</v>
      </c>
      <c r="AW823" s="26">
        <v>1</v>
      </c>
      <c r="AX823" s="26">
        <v>3</v>
      </c>
      <c r="AY823" s="26">
        <v>3</v>
      </c>
      <c r="AZ823" s="26">
        <v>1</v>
      </c>
      <c r="BA823" s="26">
        <v>1</v>
      </c>
      <c r="BB823" s="26">
        <v>3</v>
      </c>
      <c r="BC823" s="26">
        <v>3</v>
      </c>
      <c r="BD823" s="26">
        <f t="shared" si="846"/>
        <v>431</v>
      </c>
      <c r="BE823" s="26"/>
      <c r="BF823" s="26">
        <f t="shared" si="846"/>
        <v>469</v>
      </c>
      <c r="BG823" s="26">
        <f t="shared" si="846"/>
        <v>19</v>
      </c>
      <c r="BI823" s="26">
        <f t="shared" si="852"/>
        <v>436.14859999999999</v>
      </c>
      <c r="BJ823" s="26">
        <f t="shared" si="853"/>
        <v>867.27359999999999</v>
      </c>
      <c r="BK823" s="26">
        <f t="shared" si="854"/>
        <v>1336.3986</v>
      </c>
      <c r="BL823" s="26">
        <f t="shared" si="833"/>
        <v>1805.3986</v>
      </c>
      <c r="BM823" s="26"/>
      <c r="BN823" s="26"/>
      <c r="BO823" s="26"/>
      <c r="BP823" s="26"/>
      <c r="BQ823" s="26"/>
      <c r="BR823" s="1" t="str">
        <f t="shared" si="839"/>
        <v>good</v>
      </c>
      <c r="BS823" s="26" t="str">
        <f t="shared" si="840"/>
        <v>good</v>
      </c>
      <c r="BT823" s="26"/>
      <c r="BU823" s="26"/>
      <c r="BV823" s="26">
        <f t="shared" si="855"/>
        <v>0</v>
      </c>
      <c r="BW823" s="26">
        <f t="shared" si="855"/>
        <v>0</v>
      </c>
      <c r="BX823" s="26">
        <f t="shared" si="855"/>
        <v>0</v>
      </c>
      <c r="BY823" s="26">
        <f t="shared" si="855"/>
        <v>0</v>
      </c>
      <c r="BZ823" s="26">
        <f t="shared" si="855"/>
        <v>0</v>
      </c>
      <c r="CA823" s="26">
        <f t="shared" si="855"/>
        <v>0</v>
      </c>
      <c r="CB823" s="26">
        <f t="shared" si="855"/>
        <v>0</v>
      </c>
      <c r="CC823" s="26">
        <f t="shared" si="855"/>
        <v>0</v>
      </c>
      <c r="CD823" s="26">
        <f t="shared" si="855"/>
        <v>0</v>
      </c>
      <c r="CE823" s="26">
        <f t="shared" si="855"/>
        <v>0</v>
      </c>
      <c r="CF823" s="26">
        <f t="shared" si="856"/>
        <v>0</v>
      </c>
      <c r="CG823" s="26">
        <f t="shared" si="856"/>
        <v>0</v>
      </c>
      <c r="CH823" s="26">
        <f t="shared" si="856"/>
        <v>0</v>
      </c>
      <c r="CI823" s="26">
        <f t="shared" si="856"/>
        <v>0</v>
      </c>
      <c r="CJ823" s="26">
        <f t="shared" si="856"/>
        <v>0</v>
      </c>
      <c r="CK823" s="26">
        <f t="shared" si="856"/>
        <v>0</v>
      </c>
      <c r="CL823" s="26">
        <f t="shared" si="856"/>
        <v>0</v>
      </c>
      <c r="CM823" s="26">
        <f t="shared" si="856"/>
        <v>0</v>
      </c>
      <c r="CN823" s="26">
        <f t="shared" si="856"/>
        <v>0</v>
      </c>
      <c r="CO823" s="26">
        <f t="shared" si="856"/>
        <v>0</v>
      </c>
      <c r="CP823" s="26">
        <f t="shared" si="857"/>
        <v>0</v>
      </c>
      <c r="CQ823" s="26">
        <f t="shared" si="857"/>
        <v>0</v>
      </c>
      <c r="CR823" s="26">
        <f t="shared" si="857"/>
        <v>0</v>
      </c>
      <c r="CS823" s="26">
        <f t="shared" si="857"/>
        <v>0</v>
      </c>
      <c r="CT823" s="26">
        <f t="shared" si="857"/>
        <v>0</v>
      </c>
      <c r="CU823" s="26">
        <f t="shared" si="857"/>
        <v>0</v>
      </c>
      <c r="CV823" s="26">
        <f t="shared" si="857"/>
        <v>0</v>
      </c>
      <c r="CW823" s="26">
        <f t="shared" si="857"/>
        <v>0</v>
      </c>
      <c r="CX823" s="26">
        <f t="shared" si="857"/>
        <v>0</v>
      </c>
      <c r="CY823" s="26">
        <f t="shared" si="857"/>
        <v>0</v>
      </c>
      <c r="CZ823" s="26">
        <f t="shared" si="858"/>
        <v>0</v>
      </c>
      <c r="DA823" s="26">
        <f t="shared" si="858"/>
        <v>0</v>
      </c>
      <c r="DB823" s="26">
        <f t="shared" si="858"/>
        <v>0</v>
      </c>
      <c r="DC823" s="26">
        <f t="shared" si="858"/>
        <v>0</v>
      </c>
      <c r="DD823" s="26">
        <f t="shared" si="858"/>
        <v>0</v>
      </c>
      <c r="DE823" s="26">
        <f t="shared" si="858"/>
        <v>0</v>
      </c>
      <c r="DF823" s="26">
        <f t="shared" si="858"/>
        <v>0</v>
      </c>
      <c r="DG823" s="26">
        <f t="shared" si="858"/>
        <v>0</v>
      </c>
      <c r="DH823" s="26">
        <f t="shared" si="858"/>
        <v>0</v>
      </c>
      <c r="DI823" s="26">
        <f t="shared" si="858"/>
        <v>0</v>
      </c>
      <c r="DJ823" s="26">
        <f t="shared" si="859"/>
        <v>0</v>
      </c>
      <c r="DK823" s="26">
        <f t="shared" si="859"/>
        <v>0</v>
      </c>
      <c r="DL823" s="26">
        <f t="shared" si="859"/>
        <v>0</v>
      </c>
      <c r="DM823" s="26">
        <f t="shared" si="859"/>
        <v>0</v>
      </c>
      <c r="DN823" s="26">
        <f t="shared" si="859"/>
        <v>0</v>
      </c>
      <c r="DO823" s="26">
        <f t="shared" si="859"/>
        <v>0</v>
      </c>
      <c r="DP823" s="26"/>
      <c r="DQ823" s="26"/>
      <c r="DR823" s="26"/>
      <c r="DS823" s="1"/>
    </row>
    <row r="824" spans="45:123" x14ac:dyDescent="0.3">
      <c r="AS824" s="18">
        <v>39</v>
      </c>
      <c r="AT824" s="26" t="s">
        <v>123</v>
      </c>
      <c r="AU824" s="26" t="str">
        <f t="shared" si="828"/>
        <v>PASS</v>
      </c>
      <c r="AV824" s="26">
        <v>1</v>
      </c>
      <c r="AW824" s="26">
        <v>1</v>
      </c>
      <c r="AX824" s="26">
        <v>3</v>
      </c>
      <c r="AY824" s="26">
        <v>3</v>
      </c>
      <c r="AZ824" s="26">
        <v>1</v>
      </c>
      <c r="BA824" s="26">
        <v>1</v>
      </c>
      <c r="BB824" s="26">
        <v>3</v>
      </c>
      <c r="BC824" s="26">
        <v>3</v>
      </c>
      <c r="BD824" s="26">
        <f t="shared" si="846"/>
        <v>430.5</v>
      </c>
      <c r="BE824" s="26"/>
      <c r="BF824" s="26">
        <f t="shared" si="846"/>
        <v>469.5</v>
      </c>
      <c r="BG824" s="26">
        <f t="shared" si="846"/>
        <v>19.5</v>
      </c>
      <c r="BI824" s="26">
        <f t="shared" si="852"/>
        <v>435.64859999999999</v>
      </c>
      <c r="BJ824" s="26">
        <f t="shared" si="853"/>
        <v>866.27359999999999</v>
      </c>
      <c r="BK824" s="26">
        <f t="shared" si="854"/>
        <v>1335.8986</v>
      </c>
      <c r="BL824" s="26">
        <f t="shared" si="833"/>
        <v>1805.3986</v>
      </c>
      <c r="BM824" s="26"/>
      <c r="BN824" s="26"/>
      <c r="BO824" s="26"/>
      <c r="BP824" s="26"/>
      <c r="BQ824" s="26"/>
      <c r="BR824" s="1" t="str">
        <f t="shared" si="839"/>
        <v>good</v>
      </c>
      <c r="BS824" s="26" t="str">
        <f t="shared" si="840"/>
        <v>good</v>
      </c>
      <c r="BT824" s="26"/>
      <c r="BU824" s="26"/>
      <c r="BV824" s="26">
        <f t="shared" si="855"/>
        <v>0</v>
      </c>
      <c r="BW824" s="26">
        <f t="shared" si="855"/>
        <v>0</v>
      </c>
      <c r="BX824" s="26">
        <f t="shared" si="855"/>
        <v>0</v>
      </c>
      <c r="BY824" s="26">
        <f t="shared" si="855"/>
        <v>0</v>
      </c>
      <c r="BZ824" s="26">
        <f t="shared" si="855"/>
        <v>0</v>
      </c>
      <c r="CA824" s="26">
        <f t="shared" si="855"/>
        <v>0</v>
      </c>
      <c r="CB824" s="26">
        <f t="shared" si="855"/>
        <v>0</v>
      </c>
      <c r="CC824" s="26">
        <f t="shared" si="855"/>
        <v>0</v>
      </c>
      <c r="CD824" s="26">
        <f t="shared" si="855"/>
        <v>0</v>
      </c>
      <c r="CE824" s="26">
        <f t="shared" si="855"/>
        <v>0</v>
      </c>
      <c r="CF824" s="26">
        <f t="shared" si="856"/>
        <v>0</v>
      </c>
      <c r="CG824" s="26">
        <f t="shared" si="856"/>
        <v>0</v>
      </c>
      <c r="CH824" s="26">
        <f t="shared" si="856"/>
        <v>0</v>
      </c>
      <c r="CI824" s="26">
        <f t="shared" si="856"/>
        <v>0</v>
      </c>
      <c r="CJ824" s="26">
        <f t="shared" si="856"/>
        <v>0</v>
      </c>
      <c r="CK824" s="26">
        <f t="shared" si="856"/>
        <v>0</v>
      </c>
      <c r="CL824" s="26">
        <f t="shared" si="856"/>
        <v>0</v>
      </c>
      <c r="CM824" s="26">
        <f t="shared" si="856"/>
        <v>0</v>
      </c>
      <c r="CN824" s="26">
        <f t="shared" si="856"/>
        <v>0</v>
      </c>
      <c r="CO824" s="26">
        <f t="shared" si="856"/>
        <v>0</v>
      </c>
      <c r="CP824" s="26">
        <f t="shared" si="857"/>
        <v>0</v>
      </c>
      <c r="CQ824" s="26">
        <f t="shared" si="857"/>
        <v>0</v>
      </c>
      <c r="CR824" s="26">
        <f t="shared" si="857"/>
        <v>0</v>
      </c>
      <c r="CS824" s="26">
        <f t="shared" si="857"/>
        <v>0</v>
      </c>
      <c r="CT824" s="26">
        <f t="shared" si="857"/>
        <v>0</v>
      </c>
      <c r="CU824" s="26">
        <f t="shared" si="857"/>
        <v>0</v>
      </c>
      <c r="CV824" s="26">
        <f t="shared" si="857"/>
        <v>0</v>
      </c>
      <c r="CW824" s="26">
        <f t="shared" si="857"/>
        <v>0</v>
      </c>
      <c r="CX824" s="26">
        <f t="shared" si="857"/>
        <v>0</v>
      </c>
      <c r="CY824" s="26">
        <f t="shared" si="857"/>
        <v>0</v>
      </c>
      <c r="CZ824" s="26">
        <f t="shared" si="858"/>
        <v>0</v>
      </c>
      <c r="DA824" s="26">
        <f t="shared" si="858"/>
        <v>0</v>
      </c>
      <c r="DB824" s="26">
        <f t="shared" si="858"/>
        <v>0</v>
      </c>
      <c r="DC824" s="26">
        <f t="shared" si="858"/>
        <v>0</v>
      </c>
      <c r="DD824" s="26">
        <f t="shared" si="858"/>
        <v>0</v>
      </c>
      <c r="DE824" s="26">
        <f t="shared" si="858"/>
        <v>0</v>
      </c>
      <c r="DF824" s="26">
        <f t="shared" si="858"/>
        <v>0</v>
      </c>
      <c r="DG824" s="26">
        <f t="shared" si="858"/>
        <v>0</v>
      </c>
      <c r="DH824" s="26">
        <f t="shared" si="858"/>
        <v>0</v>
      </c>
      <c r="DI824" s="26">
        <f t="shared" si="858"/>
        <v>0</v>
      </c>
      <c r="DJ824" s="26">
        <f t="shared" si="859"/>
        <v>0</v>
      </c>
      <c r="DK824" s="26">
        <f t="shared" si="859"/>
        <v>0</v>
      </c>
      <c r="DL824" s="26">
        <f t="shared" si="859"/>
        <v>0</v>
      </c>
      <c r="DM824" s="26">
        <f t="shared" si="859"/>
        <v>0</v>
      </c>
      <c r="DN824" s="26">
        <f t="shared" si="859"/>
        <v>0</v>
      </c>
      <c r="DO824" s="26">
        <f t="shared" si="859"/>
        <v>0</v>
      </c>
      <c r="DP824" s="26"/>
      <c r="DQ824" s="26"/>
      <c r="DR824" s="26"/>
      <c r="DS824" s="1"/>
    </row>
    <row r="825" spans="45:123" x14ac:dyDescent="0.3">
      <c r="AS825" s="18">
        <v>40</v>
      </c>
      <c r="AT825" s="26" t="s">
        <v>123</v>
      </c>
      <c r="AU825" s="26" t="str">
        <f t="shared" si="828"/>
        <v>PASS</v>
      </c>
      <c r="AV825" s="26">
        <v>1</v>
      </c>
      <c r="AW825" s="26">
        <v>1</v>
      </c>
      <c r="AX825" s="26">
        <v>3</v>
      </c>
      <c r="AY825" s="26">
        <v>3</v>
      </c>
      <c r="AZ825" s="26">
        <v>1</v>
      </c>
      <c r="BA825" s="26">
        <v>1</v>
      </c>
      <c r="BB825" s="26">
        <v>3</v>
      </c>
      <c r="BC825" s="26">
        <v>3</v>
      </c>
      <c r="BD825" s="26">
        <f t="shared" si="846"/>
        <v>430</v>
      </c>
      <c r="BE825" s="26"/>
      <c r="BF825" s="26">
        <f t="shared" si="846"/>
        <v>470</v>
      </c>
      <c r="BG825" s="26">
        <f t="shared" si="846"/>
        <v>20</v>
      </c>
      <c r="BI825" s="26">
        <f t="shared" si="852"/>
        <v>435.14859999999999</v>
      </c>
      <c r="BJ825" s="26">
        <f t="shared" si="853"/>
        <v>865.27359999999999</v>
      </c>
      <c r="BK825" s="26">
        <f t="shared" si="854"/>
        <v>1335.3986</v>
      </c>
      <c r="BL825" s="26">
        <f t="shared" si="833"/>
        <v>1805.3986</v>
      </c>
      <c r="BM825" s="26"/>
      <c r="BN825" s="26"/>
      <c r="BO825" s="26"/>
      <c r="BP825" s="26"/>
      <c r="BQ825" s="26"/>
      <c r="BR825" s="1" t="str">
        <f t="shared" si="839"/>
        <v>good</v>
      </c>
      <c r="BS825" s="26" t="str">
        <f t="shared" si="840"/>
        <v>good</v>
      </c>
      <c r="BT825" s="26"/>
      <c r="BU825" s="26"/>
      <c r="BV825" s="26">
        <f t="shared" si="855"/>
        <v>0</v>
      </c>
      <c r="BW825" s="26">
        <f t="shared" si="855"/>
        <v>0</v>
      </c>
      <c r="BX825" s="26">
        <f t="shared" si="855"/>
        <v>0</v>
      </c>
      <c r="BY825" s="26">
        <f t="shared" si="855"/>
        <v>0</v>
      </c>
      <c r="BZ825" s="26">
        <f t="shared" si="855"/>
        <v>0</v>
      </c>
      <c r="CA825" s="26">
        <f t="shared" si="855"/>
        <v>0</v>
      </c>
      <c r="CB825" s="26">
        <f t="shared" si="855"/>
        <v>0</v>
      </c>
      <c r="CC825" s="26">
        <f t="shared" si="855"/>
        <v>0</v>
      </c>
      <c r="CD825" s="26">
        <f t="shared" si="855"/>
        <v>0</v>
      </c>
      <c r="CE825" s="26">
        <f t="shared" si="855"/>
        <v>0</v>
      </c>
      <c r="CF825" s="26">
        <f t="shared" si="856"/>
        <v>0</v>
      </c>
      <c r="CG825" s="26">
        <f t="shared" si="856"/>
        <v>0</v>
      </c>
      <c r="CH825" s="26">
        <f t="shared" si="856"/>
        <v>0</v>
      </c>
      <c r="CI825" s="26">
        <f t="shared" si="856"/>
        <v>0</v>
      </c>
      <c r="CJ825" s="26">
        <f t="shared" si="856"/>
        <v>0</v>
      </c>
      <c r="CK825" s="26">
        <f t="shared" si="856"/>
        <v>0</v>
      </c>
      <c r="CL825" s="26">
        <f t="shared" si="856"/>
        <v>0</v>
      </c>
      <c r="CM825" s="26">
        <f t="shared" si="856"/>
        <v>0</v>
      </c>
      <c r="CN825" s="26">
        <f t="shared" si="856"/>
        <v>0</v>
      </c>
      <c r="CO825" s="26">
        <f t="shared" si="856"/>
        <v>0</v>
      </c>
      <c r="CP825" s="26">
        <f t="shared" si="857"/>
        <v>0</v>
      </c>
      <c r="CQ825" s="26">
        <f t="shared" si="857"/>
        <v>0</v>
      </c>
      <c r="CR825" s="26">
        <f t="shared" si="857"/>
        <v>0</v>
      </c>
      <c r="CS825" s="26">
        <f t="shared" si="857"/>
        <v>0</v>
      </c>
      <c r="CT825" s="26">
        <f t="shared" si="857"/>
        <v>0</v>
      </c>
      <c r="CU825" s="26">
        <f t="shared" si="857"/>
        <v>0</v>
      </c>
      <c r="CV825" s="26">
        <f t="shared" si="857"/>
        <v>0</v>
      </c>
      <c r="CW825" s="26">
        <f t="shared" si="857"/>
        <v>0</v>
      </c>
      <c r="CX825" s="26">
        <f t="shared" si="857"/>
        <v>0</v>
      </c>
      <c r="CY825" s="26">
        <f t="shared" si="857"/>
        <v>0</v>
      </c>
      <c r="CZ825" s="26">
        <f t="shared" si="858"/>
        <v>0</v>
      </c>
      <c r="DA825" s="26">
        <f t="shared" si="858"/>
        <v>0</v>
      </c>
      <c r="DB825" s="26">
        <f t="shared" si="858"/>
        <v>0</v>
      </c>
      <c r="DC825" s="26">
        <f t="shared" si="858"/>
        <v>0</v>
      </c>
      <c r="DD825" s="26">
        <f t="shared" si="858"/>
        <v>0</v>
      </c>
      <c r="DE825" s="26">
        <f t="shared" si="858"/>
        <v>0</v>
      </c>
      <c r="DF825" s="26">
        <f t="shared" si="858"/>
        <v>0</v>
      </c>
      <c r="DG825" s="26">
        <f t="shared" si="858"/>
        <v>0</v>
      </c>
      <c r="DH825" s="26">
        <f t="shared" si="858"/>
        <v>0</v>
      </c>
      <c r="DI825" s="26">
        <f t="shared" si="858"/>
        <v>0</v>
      </c>
      <c r="DJ825" s="26">
        <f t="shared" si="859"/>
        <v>0</v>
      </c>
      <c r="DK825" s="26">
        <f t="shared" si="859"/>
        <v>0</v>
      </c>
      <c r="DL825" s="26">
        <f t="shared" si="859"/>
        <v>0</v>
      </c>
      <c r="DM825" s="26">
        <f t="shared" si="859"/>
        <v>0</v>
      </c>
      <c r="DN825" s="26">
        <f t="shared" si="859"/>
        <v>0</v>
      </c>
      <c r="DO825" s="26">
        <f t="shared" si="859"/>
        <v>0</v>
      </c>
      <c r="DP825" s="26"/>
      <c r="DQ825" s="26"/>
      <c r="DR825" s="26"/>
      <c r="DS825" s="1"/>
    </row>
    <row r="826" spans="45:123" x14ac:dyDescent="0.3">
      <c r="AS826" s="18">
        <v>41</v>
      </c>
      <c r="AT826" s="26" t="s">
        <v>123</v>
      </c>
      <c r="AU826" s="26" t="str">
        <f t="shared" si="828"/>
        <v>PASS</v>
      </c>
      <c r="AV826" s="26">
        <v>1</v>
      </c>
      <c r="AW826" s="26">
        <v>1</v>
      </c>
      <c r="AX826" s="26">
        <v>3</v>
      </c>
      <c r="AY826" s="26">
        <v>3</v>
      </c>
      <c r="AZ826" s="26">
        <v>1</v>
      </c>
      <c r="BA826" s="26">
        <v>1</v>
      </c>
      <c r="BB826" s="26">
        <v>3</v>
      </c>
      <c r="BC826" s="26">
        <v>3</v>
      </c>
      <c r="BD826" s="26">
        <f t="shared" ref="BD826:BG845" si="860">BD700</f>
        <v>429.5</v>
      </c>
      <c r="BE826" s="26"/>
      <c r="BF826" s="26">
        <f t="shared" si="860"/>
        <v>470.5</v>
      </c>
      <c r="BG826" s="26">
        <f t="shared" si="860"/>
        <v>20.5</v>
      </c>
      <c r="BI826" s="26">
        <f t="shared" si="852"/>
        <v>434.64859999999999</v>
      </c>
      <c r="BJ826" s="26">
        <f t="shared" si="853"/>
        <v>864.27359999999999</v>
      </c>
      <c r="BK826" s="26">
        <f t="shared" si="854"/>
        <v>1334.8986</v>
      </c>
      <c r="BL826" s="26">
        <f t="shared" si="833"/>
        <v>1805.3986</v>
      </c>
      <c r="BM826" s="26"/>
      <c r="BN826" s="26"/>
      <c r="BO826" s="26"/>
      <c r="BP826" s="26"/>
      <c r="BQ826" s="26"/>
      <c r="BR826" s="1" t="str">
        <f t="shared" si="839"/>
        <v>good</v>
      </c>
      <c r="BS826" s="26" t="str">
        <f t="shared" si="840"/>
        <v>good</v>
      </c>
      <c r="BT826" s="26"/>
      <c r="BU826" s="26"/>
      <c r="BV826" s="26">
        <f t="shared" si="855"/>
        <v>0</v>
      </c>
      <c r="BW826" s="26">
        <f t="shared" si="855"/>
        <v>0</v>
      </c>
      <c r="BX826" s="26">
        <f t="shared" si="855"/>
        <v>0</v>
      </c>
      <c r="BY826" s="26">
        <f t="shared" si="855"/>
        <v>0</v>
      </c>
      <c r="BZ826" s="26">
        <f t="shared" si="855"/>
        <v>0</v>
      </c>
      <c r="CA826" s="26">
        <f t="shared" si="855"/>
        <v>0</v>
      </c>
      <c r="CB826" s="26">
        <f t="shared" si="855"/>
        <v>0</v>
      </c>
      <c r="CC826" s="26">
        <f t="shared" si="855"/>
        <v>0</v>
      </c>
      <c r="CD826" s="26">
        <f t="shared" si="855"/>
        <v>0</v>
      </c>
      <c r="CE826" s="26">
        <f t="shared" si="855"/>
        <v>0</v>
      </c>
      <c r="CF826" s="26">
        <f t="shared" si="856"/>
        <v>0</v>
      </c>
      <c r="CG826" s="26">
        <f t="shared" si="856"/>
        <v>0</v>
      </c>
      <c r="CH826" s="26">
        <f t="shared" si="856"/>
        <v>0</v>
      </c>
      <c r="CI826" s="26">
        <f t="shared" si="856"/>
        <v>0</v>
      </c>
      <c r="CJ826" s="26">
        <f t="shared" si="856"/>
        <v>0</v>
      </c>
      <c r="CK826" s="26">
        <f t="shared" si="856"/>
        <v>0</v>
      </c>
      <c r="CL826" s="26">
        <f t="shared" si="856"/>
        <v>0</v>
      </c>
      <c r="CM826" s="26">
        <f t="shared" si="856"/>
        <v>0</v>
      </c>
      <c r="CN826" s="26">
        <f t="shared" si="856"/>
        <v>0</v>
      </c>
      <c r="CO826" s="26">
        <f t="shared" si="856"/>
        <v>0</v>
      </c>
      <c r="CP826" s="26">
        <f t="shared" si="857"/>
        <v>0</v>
      </c>
      <c r="CQ826" s="26">
        <f t="shared" si="857"/>
        <v>0</v>
      </c>
      <c r="CR826" s="26">
        <f t="shared" si="857"/>
        <v>0</v>
      </c>
      <c r="CS826" s="26">
        <f t="shared" si="857"/>
        <v>0</v>
      </c>
      <c r="CT826" s="26">
        <f t="shared" si="857"/>
        <v>0</v>
      </c>
      <c r="CU826" s="26">
        <f t="shared" si="857"/>
        <v>0</v>
      </c>
      <c r="CV826" s="26">
        <f t="shared" si="857"/>
        <v>0</v>
      </c>
      <c r="CW826" s="26">
        <f t="shared" si="857"/>
        <v>0</v>
      </c>
      <c r="CX826" s="26">
        <f t="shared" si="857"/>
        <v>0</v>
      </c>
      <c r="CY826" s="26">
        <f t="shared" si="857"/>
        <v>0</v>
      </c>
      <c r="CZ826" s="26">
        <f t="shared" si="858"/>
        <v>0</v>
      </c>
      <c r="DA826" s="26">
        <f t="shared" si="858"/>
        <v>0</v>
      </c>
      <c r="DB826" s="26">
        <f t="shared" si="858"/>
        <v>0</v>
      </c>
      <c r="DC826" s="26">
        <f t="shared" si="858"/>
        <v>0</v>
      </c>
      <c r="DD826" s="26">
        <f t="shared" si="858"/>
        <v>0</v>
      </c>
      <c r="DE826" s="26">
        <f t="shared" si="858"/>
        <v>0</v>
      </c>
      <c r="DF826" s="26">
        <f t="shared" si="858"/>
        <v>0</v>
      </c>
      <c r="DG826" s="26">
        <f t="shared" si="858"/>
        <v>0</v>
      </c>
      <c r="DH826" s="26">
        <f t="shared" si="858"/>
        <v>0</v>
      </c>
      <c r="DI826" s="26">
        <f t="shared" si="858"/>
        <v>0</v>
      </c>
      <c r="DJ826" s="26">
        <f t="shared" si="859"/>
        <v>0</v>
      </c>
      <c r="DK826" s="26">
        <f t="shared" si="859"/>
        <v>0</v>
      </c>
      <c r="DL826" s="26">
        <f t="shared" si="859"/>
        <v>0</v>
      </c>
      <c r="DM826" s="26">
        <f t="shared" si="859"/>
        <v>0</v>
      </c>
      <c r="DN826" s="26">
        <f t="shared" si="859"/>
        <v>0</v>
      </c>
      <c r="DO826" s="26">
        <f t="shared" si="859"/>
        <v>0</v>
      </c>
      <c r="DP826" s="26"/>
      <c r="DQ826" s="26"/>
      <c r="DR826" s="26"/>
      <c r="DS826" s="1"/>
    </row>
    <row r="827" spans="45:123" x14ac:dyDescent="0.3">
      <c r="AS827" s="18">
        <v>42</v>
      </c>
      <c r="AT827" s="26" t="s">
        <v>123</v>
      </c>
      <c r="AU827" s="26" t="str">
        <f t="shared" si="828"/>
        <v>PASS</v>
      </c>
      <c r="AV827" s="26">
        <v>1</v>
      </c>
      <c r="AW827" s="26">
        <v>1</v>
      </c>
      <c r="AX827" s="26">
        <v>3</v>
      </c>
      <c r="AY827" s="26">
        <v>3</v>
      </c>
      <c r="AZ827" s="26">
        <v>1</v>
      </c>
      <c r="BA827" s="26">
        <v>1</v>
      </c>
      <c r="BB827" s="26">
        <v>3</v>
      </c>
      <c r="BC827" s="26">
        <v>3</v>
      </c>
      <c r="BD827" s="26">
        <f t="shared" si="860"/>
        <v>429</v>
      </c>
      <c r="BE827" s="26"/>
      <c r="BF827" s="26">
        <f t="shared" si="860"/>
        <v>471</v>
      </c>
      <c r="BG827" s="26">
        <f t="shared" si="860"/>
        <v>21</v>
      </c>
      <c r="BI827" s="26">
        <f t="shared" si="852"/>
        <v>434.14859999999999</v>
      </c>
      <c r="BJ827" s="26">
        <f t="shared" si="853"/>
        <v>863.27359999999999</v>
      </c>
      <c r="BK827" s="26">
        <f t="shared" si="854"/>
        <v>1334.3986</v>
      </c>
      <c r="BL827" s="26">
        <f t="shared" si="833"/>
        <v>1805.3986</v>
      </c>
      <c r="BM827" s="26"/>
      <c r="BN827" s="26"/>
      <c r="BO827" s="26"/>
      <c r="BP827" s="26"/>
      <c r="BQ827" s="26"/>
      <c r="BR827" s="1" t="str">
        <f t="shared" si="839"/>
        <v>good</v>
      </c>
      <c r="BS827" s="26" t="str">
        <f t="shared" si="840"/>
        <v>good</v>
      </c>
      <c r="BT827" s="26"/>
      <c r="BU827" s="26"/>
      <c r="BV827" s="26">
        <f t="shared" si="855"/>
        <v>0</v>
      </c>
      <c r="BW827" s="26">
        <f t="shared" si="855"/>
        <v>0</v>
      </c>
      <c r="BX827" s="26">
        <f t="shared" si="855"/>
        <v>0</v>
      </c>
      <c r="BY827" s="26">
        <f t="shared" si="855"/>
        <v>0</v>
      </c>
      <c r="BZ827" s="26">
        <f t="shared" si="855"/>
        <v>0</v>
      </c>
      <c r="CA827" s="26">
        <f t="shared" si="855"/>
        <v>0</v>
      </c>
      <c r="CB827" s="26">
        <f t="shared" si="855"/>
        <v>0</v>
      </c>
      <c r="CC827" s="26">
        <f t="shared" si="855"/>
        <v>0</v>
      </c>
      <c r="CD827" s="26">
        <f t="shared" si="855"/>
        <v>0</v>
      </c>
      <c r="CE827" s="26">
        <f t="shared" si="855"/>
        <v>0</v>
      </c>
      <c r="CF827" s="26">
        <f t="shared" si="856"/>
        <v>0</v>
      </c>
      <c r="CG827" s="26">
        <f t="shared" si="856"/>
        <v>0</v>
      </c>
      <c r="CH827" s="26">
        <f t="shared" si="856"/>
        <v>0</v>
      </c>
      <c r="CI827" s="26">
        <f t="shared" si="856"/>
        <v>0</v>
      </c>
      <c r="CJ827" s="26">
        <f t="shared" si="856"/>
        <v>0</v>
      </c>
      <c r="CK827" s="26">
        <f t="shared" si="856"/>
        <v>0</v>
      </c>
      <c r="CL827" s="26">
        <f t="shared" si="856"/>
        <v>0</v>
      </c>
      <c r="CM827" s="26">
        <f t="shared" si="856"/>
        <v>0</v>
      </c>
      <c r="CN827" s="26">
        <f t="shared" si="856"/>
        <v>0</v>
      </c>
      <c r="CO827" s="26">
        <f t="shared" si="856"/>
        <v>0</v>
      </c>
      <c r="CP827" s="26">
        <f t="shared" si="857"/>
        <v>0</v>
      </c>
      <c r="CQ827" s="26">
        <f t="shared" si="857"/>
        <v>0</v>
      </c>
      <c r="CR827" s="26">
        <f t="shared" si="857"/>
        <v>0</v>
      </c>
      <c r="CS827" s="26">
        <f t="shared" si="857"/>
        <v>0</v>
      </c>
      <c r="CT827" s="26">
        <f t="shared" si="857"/>
        <v>0</v>
      </c>
      <c r="CU827" s="26">
        <f t="shared" si="857"/>
        <v>0</v>
      </c>
      <c r="CV827" s="26">
        <f t="shared" si="857"/>
        <v>0</v>
      </c>
      <c r="CW827" s="26">
        <f t="shared" si="857"/>
        <v>0</v>
      </c>
      <c r="CX827" s="26">
        <f t="shared" si="857"/>
        <v>0</v>
      </c>
      <c r="CY827" s="26">
        <f t="shared" si="857"/>
        <v>0</v>
      </c>
      <c r="CZ827" s="26">
        <f t="shared" si="858"/>
        <v>0</v>
      </c>
      <c r="DA827" s="26">
        <f t="shared" si="858"/>
        <v>0</v>
      </c>
      <c r="DB827" s="26">
        <f t="shared" si="858"/>
        <v>0</v>
      </c>
      <c r="DC827" s="26">
        <f t="shared" si="858"/>
        <v>0</v>
      </c>
      <c r="DD827" s="26">
        <f t="shared" si="858"/>
        <v>0</v>
      </c>
      <c r="DE827" s="26">
        <f t="shared" si="858"/>
        <v>0</v>
      </c>
      <c r="DF827" s="26">
        <f t="shared" si="858"/>
        <v>0</v>
      </c>
      <c r="DG827" s="26">
        <f t="shared" si="858"/>
        <v>0</v>
      </c>
      <c r="DH827" s="26">
        <f t="shared" si="858"/>
        <v>0</v>
      </c>
      <c r="DI827" s="26">
        <f t="shared" si="858"/>
        <v>0</v>
      </c>
      <c r="DJ827" s="26">
        <f t="shared" si="859"/>
        <v>0</v>
      </c>
      <c r="DK827" s="26">
        <f t="shared" si="859"/>
        <v>0</v>
      </c>
      <c r="DL827" s="26">
        <f t="shared" si="859"/>
        <v>0</v>
      </c>
      <c r="DM827" s="26">
        <f t="shared" si="859"/>
        <v>0</v>
      </c>
      <c r="DN827" s="26">
        <f t="shared" si="859"/>
        <v>0</v>
      </c>
      <c r="DO827" s="26">
        <f t="shared" si="859"/>
        <v>0</v>
      </c>
      <c r="DP827" s="26"/>
      <c r="DQ827" s="26"/>
      <c r="DR827" s="26"/>
      <c r="DS827" s="1"/>
    </row>
    <row r="828" spans="45:123" x14ac:dyDescent="0.3">
      <c r="AS828" s="18">
        <v>43</v>
      </c>
      <c r="AT828" s="26" t="s">
        <v>123</v>
      </c>
      <c r="AU828" s="26" t="str">
        <f t="shared" si="828"/>
        <v>PASS</v>
      </c>
      <c r="AV828" s="26">
        <v>1</v>
      </c>
      <c r="AW828" s="26">
        <v>1</v>
      </c>
      <c r="AX828" s="26">
        <v>3</v>
      </c>
      <c r="AY828" s="26">
        <v>3</v>
      </c>
      <c r="AZ828" s="26">
        <v>1</v>
      </c>
      <c r="BA828" s="26">
        <v>1</v>
      </c>
      <c r="BB828" s="26">
        <v>3</v>
      </c>
      <c r="BC828" s="26">
        <v>3</v>
      </c>
      <c r="BD828" s="26">
        <f t="shared" si="860"/>
        <v>428.5</v>
      </c>
      <c r="BE828" s="26"/>
      <c r="BF828" s="26">
        <f t="shared" si="860"/>
        <v>471.5</v>
      </c>
      <c r="BG828" s="26">
        <f t="shared" si="860"/>
        <v>21.5</v>
      </c>
      <c r="BI828" s="26">
        <f t="shared" si="852"/>
        <v>433.64859999999999</v>
      </c>
      <c r="BJ828" s="26">
        <f t="shared" si="853"/>
        <v>862.27359999999999</v>
      </c>
      <c r="BK828" s="26">
        <f t="shared" si="854"/>
        <v>1333.8986</v>
      </c>
      <c r="BL828" s="26">
        <f t="shared" si="833"/>
        <v>1805.3986</v>
      </c>
      <c r="BM828" s="26"/>
      <c r="BN828" s="26"/>
      <c r="BO828" s="26"/>
      <c r="BP828" s="26"/>
      <c r="BQ828" s="26"/>
      <c r="BR828" s="1" t="str">
        <f t="shared" si="839"/>
        <v>good</v>
      </c>
      <c r="BS828" s="26" t="str">
        <f t="shared" si="840"/>
        <v>good</v>
      </c>
      <c r="BT828" s="26"/>
      <c r="BU828" s="26"/>
      <c r="BV828" s="26">
        <f t="shared" si="855"/>
        <v>0</v>
      </c>
      <c r="BW828" s="26">
        <f t="shared" si="855"/>
        <v>0</v>
      </c>
      <c r="BX828" s="26">
        <f t="shared" si="855"/>
        <v>0</v>
      </c>
      <c r="BY828" s="26">
        <f t="shared" si="855"/>
        <v>0</v>
      </c>
      <c r="BZ828" s="26">
        <f t="shared" si="855"/>
        <v>0</v>
      </c>
      <c r="CA828" s="26">
        <f t="shared" si="855"/>
        <v>0</v>
      </c>
      <c r="CB828" s="26">
        <f t="shared" si="855"/>
        <v>0</v>
      </c>
      <c r="CC828" s="26">
        <f t="shared" si="855"/>
        <v>0</v>
      </c>
      <c r="CD828" s="26">
        <f t="shared" si="855"/>
        <v>0</v>
      </c>
      <c r="CE828" s="26">
        <f t="shared" si="855"/>
        <v>0</v>
      </c>
      <c r="CF828" s="26">
        <f t="shared" si="856"/>
        <v>0</v>
      </c>
      <c r="CG828" s="26">
        <f t="shared" si="856"/>
        <v>0</v>
      </c>
      <c r="CH828" s="26">
        <f t="shared" si="856"/>
        <v>0</v>
      </c>
      <c r="CI828" s="26">
        <f t="shared" si="856"/>
        <v>0</v>
      </c>
      <c r="CJ828" s="26">
        <f t="shared" si="856"/>
        <v>0</v>
      </c>
      <c r="CK828" s="26">
        <f t="shared" si="856"/>
        <v>0</v>
      </c>
      <c r="CL828" s="26">
        <f t="shared" si="856"/>
        <v>0</v>
      </c>
      <c r="CM828" s="26">
        <f t="shared" si="856"/>
        <v>0</v>
      </c>
      <c r="CN828" s="26">
        <f t="shared" si="856"/>
        <v>0</v>
      </c>
      <c r="CO828" s="26">
        <f t="shared" si="856"/>
        <v>0</v>
      </c>
      <c r="CP828" s="26">
        <f t="shared" si="857"/>
        <v>0</v>
      </c>
      <c r="CQ828" s="26">
        <f t="shared" si="857"/>
        <v>0</v>
      </c>
      <c r="CR828" s="26">
        <f t="shared" si="857"/>
        <v>0</v>
      </c>
      <c r="CS828" s="26">
        <f t="shared" si="857"/>
        <v>0</v>
      </c>
      <c r="CT828" s="26">
        <f t="shared" si="857"/>
        <v>0</v>
      </c>
      <c r="CU828" s="26">
        <f t="shared" si="857"/>
        <v>0</v>
      </c>
      <c r="CV828" s="26">
        <f t="shared" si="857"/>
        <v>0</v>
      </c>
      <c r="CW828" s="26">
        <f t="shared" si="857"/>
        <v>0</v>
      </c>
      <c r="CX828" s="26">
        <f t="shared" si="857"/>
        <v>0</v>
      </c>
      <c r="CY828" s="26">
        <f t="shared" si="857"/>
        <v>0</v>
      </c>
      <c r="CZ828" s="26">
        <f t="shared" si="858"/>
        <v>0</v>
      </c>
      <c r="DA828" s="26">
        <f t="shared" si="858"/>
        <v>0</v>
      </c>
      <c r="DB828" s="26">
        <f t="shared" si="858"/>
        <v>0</v>
      </c>
      <c r="DC828" s="26">
        <f t="shared" si="858"/>
        <v>0</v>
      </c>
      <c r="DD828" s="26">
        <f t="shared" si="858"/>
        <v>0</v>
      </c>
      <c r="DE828" s="26">
        <f t="shared" si="858"/>
        <v>0</v>
      </c>
      <c r="DF828" s="26">
        <f t="shared" si="858"/>
        <v>0</v>
      </c>
      <c r="DG828" s="26">
        <f t="shared" si="858"/>
        <v>0</v>
      </c>
      <c r="DH828" s="26">
        <f t="shared" si="858"/>
        <v>0</v>
      </c>
      <c r="DI828" s="26">
        <f t="shared" si="858"/>
        <v>0</v>
      </c>
      <c r="DJ828" s="26">
        <f t="shared" si="859"/>
        <v>0</v>
      </c>
      <c r="DK828" s="26">
        <f t="shared" si="859"/>
        <v>0</v>
      </c>
      <c r="DL828" s="26">
        <f t="shared" si="859"/>
        <v>0</v>
      </c>
      <c r="DM828" s="26">
        <f t="shared" si="859"/>
        <v>0</v>
      </c>
      <c r="DN828" s="26">
        <f t="shared" si="859"/>
        <v>0</v>
      </c>
      <c r="DO828" s="26">
        <f t="shared" si="859"/>
        <v>0</v>
      </c>
      <c r="DP828" s="26"/>
      <c r="DQ828" s="26"/>
      <c r="DR828" s="26"/>
      <c r="DS828" s="1"/>
    </row>
    <row r="829" spans="45:123" x14ac:dyDescent="0.3">
      <c r="AS829" s="18">
        <v>44</v>
      </c>
      <c r="AT829" s="26" t="s">
        <v>123</v>
      </c>
      <c r="AU829" s="26" t="str">
        <f t="shared" si="828"/>
        <v>PASS</v>
      </c>
      <c r="AV829" s="26">
        <v>1</v>
      </c>
      <c r="AW829" s="26">
        <v>1</v>
      </c>
      <c r="AX829" s="26">
        <v>3</v>
      </c>
      <c r="AY829" s="26">
        <v>3</v>
      </c>
      <c r="AZ829" s="26">
        <v>1</v>
      </c>
      <c r="BA829" s="26">
        <v>1</v>
      </c>
      <c r="BB829" s="26">
        <v>3</v>
      </c>
      <c r="BC829" s="26">
        <v>3</v>
      </c>
      <c r="BD829" s="26">
        <f t="shared" si="860"/>
        <v>428</v>
      </c>
      <c r="BE829" s="26"/>
      <c r="BF829" s="26">
        <f t="shared" si="860"/>
        <v>472</v>
      </c>
      <c r="BG829" s="26">
        <f t="shared" si="860"/>
        <v>22</v>
      </c>
      <c r="BI829" s="26">
        <f t="shared" si="852"/>
        <v>433.14859999999999</v>
      </c>
      <c r="BJ829" s="26">
        <f t="shared" si="853"/>
        <v>861.27359999999999</v>
      </c>
      <c r="BK829" s="26">
        <f t="shared" si="854"/>
        <v>1333.3986</v>
      </c>
      <c r="BL829" s="26">
        <f t="shared" si="833"/>
        <v>1805.3986</v>
      </c>
      <c r="BM829" s="26"/>
      <c r="BN829" s="26"/>
      <c r="BO829" s="26"/>
      <c r="BP829" s="26"/>
      <c r="BQ829" s="26"/>
      <c r="BR829" s="1" t="str">
        <f t="shared" si="839"/>
        <v>good</v>
      </c>
      <c r="BS829" s="26" t="str">
        <f t="shared" si="840"/>
        <v>good</v>
      </c>
      <c r="BT829" s="26"/>
      <c r="BU829" s="26"/>
      <c r="BV829" s="26">
        <f t="shared" si="855"/>
        <v>0</v>
      </c>
      <c r="BW829" s="26">
        <f t="shared" si="855"/>
        <v>0</v>
      </c>
      <c r="BX829" s="26">
        <f t="shared" si="855"/>
        <v>0</v>
      </c>
      <c r="BY829" s="26">
        <f t="shared" si="855"/>
        <v>0</v>
      </c>
      <c r="BZ829" s="26">
        <f t="shared" si="855"/>
        <v>0</v>
      </c>
      <c r="CA829" s="26">
        <f t="shared" si="855"/>
        <v>0</v>
      </c>
      <c r="CB829" s="26">
        <f t="shared" si="855"/>
        <v>0</v>
      </c>
      <c r="CC829" s="26">
        <f t="shared" si="855"/>
        <v>0</v>
      </c>
      <c r="CD829" s="26">
        <f t="shared" si="855"/>
        <v>0</v>
      </c>
      <c r="CE829" s="26">
        <f t="shared" si="855"/>
        <v>0</v>
      </c>
      <c r="CF829" s="26">
        <f t="shared" si="856"/>
        <v>0</v>
      </c>
      <c r="CG829" s="26">
        <f t="shared" si="856"/>
        <v>0</v>
      </c>
      <c r="CH829" s="26">
        <f t="shared" si="856"/>
        <v>0</v>
      </c>
      <c r="CI829" s="26">
        <f t="shared" si="856"/>
        <v>0</v>
      </c>
      <c r="CJ829" s="26">
        <f t="shared" si="856"/>
        <v>0</v>
      </c>
      <c r="CK829" s="26">
        <f t="shared" si="856"/>
        <v>0</v>
      </c>
      <c r="CL829" s="26">
        <f t="shared" si="856"/>
        <v>0</v>
      </c>
      <c r="CM829" s="26">
        <f t="shared" si="856"/>
        <v>0</v>
      </c>
      <c r="CN829" s="26">
        <f t="shared" si="856"/>
        <v>0</v>
      </c>
      <c r="CO829" s="26">
        <f t="shared" si="856"/>
        <v>0</v>
      </c>
      <c r="CP829" s="26">
        <f t="shared" si="857"/>
        <v>0</v>
      </c>
      <c r="CQ829" s="26">
        <f t="shared" si="857"/>
        <v>0</v>
      </c>
      <c r="CR829" s="26">
        <f t="shared" si="857"/>
        <v>0</v>
      </c>
      <c r="CS829" s="26">
        <f t="shared" si="857"/>
        <v>0</v>
      </c>
      <c r="CT829" s="26">
        <f t="shared" si="857"/>
        <v>0</v>
      </c>
      <c r="CU829" s="26">
        <f t="shared" si="857"/>
        <v>0</v>
      </c>
      <c r="CV829" s="26">
        <f t="shared" si="857"/>
        <v>0</v>
      </c>
      <c r="CW829" s="26">
        <f t="shared" si="857"/>
        <v>0</v>
      </c>
      <c r="CX829" s="26">
        <f t="shared" si="857"/>
        <v>0</v>
      </c>
      <c r="CY829" s="26">
        <f t="shared" si="857"/>
        <v>0</v>
      </c>
      <c r="CZ829" s="26">
        <f t="shared" si="858"/>
        <v>0</v>
      </c>
      <c r="DA829" s="26">
        <f t="shared" si="858"/>
        <v>0</v>
      </c>
      <c r="DB829" s="26">
        <f t="shared" si="858"/>
        <v>0</v>
      </c>
      <c r="DC829" s="26">
        <f t="shared" si="858"/>
        <v>0</v>
      </c>
      <c r="DD829" s="26">
        <f t="shared" si="858"/>
        <v>0</v>
      </c>
      <c r="DE829" s="26">
        <f t="shared" si="858"/>
        <v>0</v>
      </c>
      <c r="DF829" s="26">
        <f t="shared" si="858"/>
        <v>0</v>
      </c>
      <c r="DG829" s="26">
        <f t="shared" si="858"/>
        <v>0</v>
      </c>
      <c r="DH829" s="26">
        <f t="shared" si="858"/>
        <v>0</v>
      </c>
      <c r="DI829" s="26">
        <f t="shared" si="858"/>
        <v>0</v>
      </c>
      <c r="DJ829" s="26">
        <f t="shared" si="859"/>
        <v>0</v>
      </c>
      <c r="DK829" s="26">
        <f t="shared" si="859"/>
        <v>0</v>
      </c>
      <c r="DL829" s="26">
        <f t="shared" si="859"/>
        <v>0</v>
      </c>
      <c r="DM829" s="26">
        <f t="shared" si="859"/>
        <v>0</v>
      </c>
      <c r="DN829" s="26">
        <f t="shared" si="859"/>
        <v>0</v>
      </c>
      <c r="DO829" s="26">
        <f t="shared" si="859"/>
        <v>0</v>
      </c>
      <c r="DP829" s="26"/>
      <c r="DQ829" s="26"/>
      <c r="DR829" s="26"/>
      <c r="DS829" s="1"/>
    </row>
    <row r="830" spans="45:123" x14ac:dyDescent="0.3">
      <c r="AS830" s="18">
        <v>45</v>
      </c>
      <c r="AT830" s="26" t="s">
        <v>123</v>
      </c>
      <c r="AU830" s="26" t="str">
        <f t="shared" si="828"/>
        <v>PASS</v>
      </c>
      <c r="AV830" s="26">
        <v>1</v>
      </c>
      <c r="AW830" s="26">
        <v>1</v>
      </c>
      <c r="AX830" s="26">
        <v>3</v>
      </c>
      <c r="AY830" s="26">
        <v>3</v>
      </c>
      <c r="AZ830" s="26">
        <v>1</v>
      </c>
      <c r="BA830" s="26">
        <v>1</v>
      </c>
      <c r="BB830" s="26">
        <v>3</v>
      </c>
      <c r="BC830" s="26">
        <v>3</v>
      </c>
      <c r="BD830" s="26">
        <f t="shared" si="860"/>
        <v>427.5</v>
      </c>
      <c r="BE830" s="26"/>
      <c r="BF830" s="26">
        <f t="shared" si="860"/>
        <v>472.5</v>
      </c>
      <c r="BG830" s="26">
        <f t="shared" si="860"/>
        <v>22.5</v>
      </c>
      <c r="BI830" s="26">
        <f t="shared" si="852"/>
        <v>432.64859999999999</v>
      </c>
      <c r="BJ830" s="26">
        <f t="shared" si="853"/>
        <v>860.27359999999999</v>
      </c>
      <c r="BK830" s="26">
        <f t="shared" si="854"/>
        <v>1332.8986</v>
      </c>
      <c r="BL830" s="26">
        <f t="shared" si="833"/>
        <v>1805.3986</v>
      </c>
      <c r="BM830" s="26"/>
      <c r="BN830" s="26"/>
      <c r="BO830" s="26"/>
      <c r="BP830" s="26"/>
      <c r="BQ830" s="26"/>
      <c r="BR830" s="1" t="str">
        <f t="shared" si="839"/>
        <v>good</v>
      </c>
      <c r="BS830" s="26" t="str">
        <f t="shared" si="840"/>
        <v>good</v>
      </c>
      <c r="BT830" s="26"/>
      <c r="BU830" s="26"/>
      <c r="BV830" s="26">
        <f t="shared" ref="BV830:CE839" si="861">IF(BV$3=0,0,IF(AND(ABS($BI830-BV$3)&gt;TubeVertTotTol,ABS($BJ830-BV$3)&gt;TubeVertTotTol,ABS($BK830-BV$3)&gt;TubeVertTotTol),0,1))</f>
        <v>0</v>
      </c>
      <c r="BW830" s="26">
        <f t="shared" si="861"/>
        <v>0</v>
      </c>
      <c r="BX830" s="26">
        <f t="shared" si="861"/>
        <v>0</v>
      </c>
      <c r="BY830" s="26">
        <f t="shared" si="861"/>
        <v>0</v>
      </c>
      <c r="BZ830" s="26">
        <f t="shared" si="861"/>
        <v>0</v>
      </c>
      <c r="CA830" s="26">
        <f t="shared" si="861"/>
        <v>0</v>
      </c>
      <c r="CB830" s="26">
        <f t="shared" si="861"/>
        <v>0</v>
      </c>
      <c r="CC830" s="26">
        <f t="shared" si="861"/>
        <v>0</v>
      </c>
      <c r="CD830" s="26">
        <f t="shared" si="861"/>
        <v>0</v>
      </c>
      <c r="CE830" s="26">
        <f t="shared" si="861"/>
        <v>0</v>
      </c>
      <c r="CF830" s="26">
        <f t="shared" ref="CF830:CO839" si="862">IF(CF$3=0,0,IF(AND(ABS($BI830-CF$3)&gt;TubeVertTotTol,ABS($BJ830-CF$3)&gt;TubeVertTotTol,ABS($BK830-CF$3)&gt;TubeVertTotTol),0,1))</f>
        <v>0</v>
      </c>
      <c r="CG830" s="26">
        <f t="shared" si="862"/>
        <v>0</v>
      </c>
      <c r="CH830" s="26">
        <f t="shared" si="862"/>
        <v>0</v>
      </c>
      <c r="CI830" s="26">
        <f t="shared" si="862"/>
        <v>0</v>
      </c>
      <c r="CJ830" s="26">
        <f t="shared" si="862"/>
        <v>0</v>
      </c>
      <c r="CK830" s="26">
        <f t="shared" si="862"/>
        <v>0</v>
      </c>
      <c r="CL830" s="26">
        <f t="shared" si="862"/>
        <v>0</v>
      </c>
      <c r="CM830" s="26">
        <f t="shared" si="862"/>
        <v>0</v>
      </c>
      <c r="CN830" s="26">
        <f t="shared" si="862"/>
        <v>0</v>
      </c>
      <c r="CO830" s="26">
        <f t="shared" si="862"/>
        <v>0</v>
      </c>
      <c r="CP830" s="26">
        <f t="shared" ref="CP830:CY839" si="863">IF(CP$3=0,0,IF(AND(ABS($BI830-CP$3)&gt;TubeVertTotTol,ABS($BJ830-CP$3)&gt;TubeVertTotTol,ABS($BK830-CP$3)&gt;TubeVertTotTol),0,1))</f>
        <v>0</v>
      </c>
      <c r="CQ830" s="26">
        <f t="shared" si="863"/>
        <v>0</v>
      </c>
      <c r="CR830" s="26">
        <f t="shared" si="863"/>
        <v>0</v>
      </c>
      <c r="CS830" s="26">
        <f t="shared" si="863"/>
        <v>0</v>
      </c>
      <c r="CT830" s="26">
        <f t="shared" si="863"/>
        <v>0</v>
      </c>
      <c r="CU830" s="26">
        <f t="shared" si="863"/>
        <v>0</v>
      </c>
      <c r="CV830" s="26">
        <f t="shared" si="863"/>
        <v>0</v>
      </c>
      <c r="CW830" s="26">
        <f t="shared" si="863"/>
        <v>0</v>
      </c>
      <c r="CX830" s="26">
        <f t="shared" si="863"/>
        <v>0</v>
      </c>
      <c r="CY830" s="26">
        <f t="shared" si="863"/>
        <v>0</v>
      </c>
      <c r="CZ830" s="26">
        <f t="shared" ref="CZ830:DI839" si="864">IF(CZ$3=0,0,IF(AND(ABS($BI830-CZ$3)&gt;TubeVertTotTol,ABS($BJ830-CZ$3)&gt;TubeVertTotTol,ABS($BK830-CZ$3)&gt;TubeVertTotTol),0,1))</f>
        <v>0</v>
      </c>
      <c r="DA830" s="26">
        <f t="shared" si="864"/>
        <v>0</v>
      </c>
      <c r="DB830" s="26">
        <f t="shared" si="864"/>
        <v>0</v>
      </c>
      <c r="DC830" s="26">
        <f t="shared" si="864"/>
        <v>0</v>
      </c>
      <c r="DD830" s="26">
        <f t="shared" si="864"/>
        <v>0</v>
      </c>
      <c r="DE830" s="26">
        <f t="shared" si="864"/>
        <v>0</v>
      </c>
      <c r="DF830" s="26">
        <f t="shared" si="864"/>
        <v>0</v>
      </c>
      <c r="DG830" s="26">
        <f t="shared" si="864"/>
        <v>0</v>
      </c>
      <c r="DH830" s="26">
        <f t="shared" si="864"/>
        <v>0</v>
      </c>
      <c r="DI830" s="26">
        <f t="shared" si="864"/>
        <v>0</v>
      </c>
      <c r="DJ830" s="26">
        <f t="shared" ref="DJ830:DO839" si="865">IF(DJ$3=0,0,IF(AND(ABS($BI830-DJ$3)&gt;TubeVertTotTol,ABS($BJ830-DJ$3)&gt;TubeVertTotTol,ABS($BK830-DJ$3)&gt;TubeVertTotTol),0,1))</f>
        <v>0</v>
      </c>
      <c r="DK830" s="26">
        <f t="shared" si="865"/>
        <v>0</v>
      </c>
      <c r="DL830" s="26">
        <f t="shared" si="865"/>
        <v>0</v>
      </c>
      <c r="DM830" s="26">
        <f t="shared" si="865"/>
        <v>0</v>
      </c>
      <c r="DN830" s="26">
        <f t="shared" si="865"/>
        <v>0</v>
      </c>
      <c r="DO830" s="26">
        <f t="shared" si="865"/>
        <v>0</v>
      </c>
      <c r="DP830" s="26"/>
      <c r="DQ830" s="26"/>
      <c r="DR830" s="26"/>
      <c r="DS830" s="1"/>
    </row>
    <row r="831" spans="45:123" x14ac:dyDescent="0.3">
      <c r="AS831" s="18">
        <v>46</v>
      </c>
      <c r="AT831" s="26" t="s">
        <v>123</v>
      </c>
      <c r="AU831" s="26" t="str">
        <f t="shared" si="828"/>
        <v>PASS</v>
      </c>
      <c r="AV831" s="26">
        <v>1</v>
      </c>
      <c r="AW831" s="26">
        <v>1</v>
      </c>
      <c r="AX831" s="26">
        <v>3</v>
      </c>
      <c r="AY831" s="26">
        <v>3</v>
      </c>
      <c r="AZ831" s="26">
        <v>1</v>
      </c>
      <c r="BA831" s="26">
        <v>1</v>
      </c>
      <c r="BB831" s="26">
        <v>3</v>
      </c>
      <c r="BC831" s="26">
        <v>3</v>
      </c>
      <c r="BD831" s="26">
        <f t="shared" si="860"/>
        <v>427</v>
      </c>
      <c r="BE831" s="26"/>
      <c r="BF831" s="26">
        <f t="shared" si="860"/>
        <v>473</v>
      </c>
      <c r="BG831" s="26">
        <f t="shared" si="860"/>
        <v>23</v>
      </c>
      <c r="BI831" s="26">
        <f t="shared" si="852"/>
        <v>432.14859999999999</v>
      </c>
      <c r="BJ831" s="26">
        <f t="shared" si="853"/>
        <v>859.27359999999999</v>
      </c>
      <c r="BK831" s="26">
        <f t="shared" si="854"/>
        <v>1332.3986</v>
      </c>
      <c r="BL831" s="26">
        <f t="shared" si="833"/>
        <v>1805.3986</v>
      </c>
      <c r="BM831" s="26"/>
      <c r="BN831" s="26"/>
      <c r="BO831" s="26"/>
      <c r="BP831" s="26"/>
      <c r="BQ831" s="26"/>
      <c r="BR831" s="1" t="str">
        <f t="shared" si="839"/>
        <v>good</v>
      </c>
      <c r="BS831" s="26" t="str">
        <f t="shared" si="840"/>
        <v>good</v>
      </c>
      <c r="BT831" s="26"/>
      <c r="BU831" s="26"/>
      <c r="BV831" s="26">
        <f t="shared" si="861"/>
        <v>0</v>
      </c>
      <c r="BW831" s="26">
        <f t="shared" si="861"/>
        <v>0</v>
      </c>
      <c r="BX831" s="26">
        <f t="shared" si="861"/>
        <v>0</v>
      </c>
      <c r="BY831" s="26">
        <f t="shared" si="861"/>
        <v>0</v>
      </c>
      <c r="BZ831" s="26">
        <f t="shared" si="861"/>
        <v>0</v>
      </c>
      <c r="CA831" s="26">
        <f t="shared" si="861"/>
        <v>0</v>
      </c>
      <c r="CB831" s="26">
        <f t="shared" si="861"/>
        <v>0</v>
      </c>
      <c r="CC831" s="26">
        <f t="shared" si="861"/>
        <v>0</v>
      </c>
      <c r="CD831" s="26">
        <f t="shared" si="861"/>
        <v>0</v>
      </c>
      <c r="CE831" s="26">
        <f t="shared" si="861"/>
        <v>0</v>
      </c>
      <c r="CF831" s="26">
        <f t="shared" si="862"/>
        <v>0</v>
      </c>
      <c r="CG831" s="26">
        <f t="shared" si="862"/>
        <v>0</v>
      </c>
      <c r="CH831" s="26">
        <f t="shared" si="862"/>
        <v>0</v>
      </c>
      <c r="CI831" s="26">
        <f t="shared" si="862"/>
        <v>0</v>
      </c>
      <c r="CJ831" s="26">
        <f t="shared" si="862"/>
        <v>0</v>
      </c>
      <c r="CK831" s="26">
        <f t="shared" si="862"/>
        <v>0</v>
      </c>
      <c r="CL831" s="26">
        <f t="shared" si="862"/>
        <v>0</v>
      </c>
      <c r="CM831" s="26">
        <f t="shared" si="862"/>
        <v>0</v>
      </c>
      <c r="CN831" s="26">
        <f t="shared" si="862"/>
        <v>0</v>
      </c>
      <c r="CO831" s="26">
        <f t="shared" si="862"/>
        <v>0</v>
      </c>
      <c r="CP831" s="26">
        <f t="shared" si="863"/>
        <v>0</v>
      </c>
      <c r="CQ831" s="26">
        <f t="shared" si="863"/>
        <v>0</v>
      </c>
      <c r="CR831" s="26">
        <f t="shared" si="863"/>
        <v>0</v>
      </c>
      <c r="CS831" s="26">
        <f t="shared" si="863"/>
        <v>0</v>
      </c>
      <c r="CT831" s="26">
        <f t="shared" si="863"/>
        <v>0</v>
      </c>
      <c r="CU831" s="26">
        <f t="shared" si="863"/>
        <v>0</v>
      </c>
      <c r="CV831" s="26">
        <f t="shared" si="863"/>
        <v>0</v>
      </c>
      <c r="CW831" s="26">
        <f t="shared" si="863"/>
        <v>0</v>
      </c>
      <c r="CX831" s="26">
        <f t="shared" si="863"/>
        <v>0</v>
      </c>
      <c r="CY831" s="26">
        <f t="shared" si="863"/>
        <v>0</v>
      </c>
      <c r="CZ831" s="26">
        <f t="shared" si="864"/>
        <v>0</v>
      </c>
      <c r="DA831" s="26">
        <f t="shared" si="864"/>
        <v>0</v>
      </c>
      <c r="DB831" s="26">
        <f t="shared" si="864"/>
        <v>0</v>
      </c>
      <c r="DC831" s="26">
        <f t="shared" si="864"/>
        <v>0</v>
      </c>
      <c r="DD831" s="26">
        <f t="shared" si="864"/>
        <v>0</v>
      </c>
      <c r="DE831" s="26">
        <f t="shared" si="864"/>
        <v>0</v>
      </c>
      <c r="DF831" s="26">
        <f t="shared" si="864"/>
        <v>0</v>
      </c>
      <c r="DG831" s="26">
        <f t="shared" si="864"/>
        <v>0</v>
      </c>
      <c r="DH831" s="26">
        <f t="shared" si="864"/>
        <v>0</v>
      </c>
      <c r="DI831" s="26">
        <f t="shared" si="864"/>
        <v>0</v>
      </c>
      <c r="DJ831" s="26">
        <f t="shared" si="865"/>
        <v>0</v>
      </c>
      <c r="DK831" s="26">
        <f t="shared" si="865"/>
        <v>0</v>
      </c>
      <c r="DL831" s="26">
        <f t="shared" si="865"/>
        <v>0</v>
      </c>
      <c r="DM831" s="26">
        <f t="shared" si="865"/>
        <v>0</v>
      </c>
      <c r="DN831" s="26">
        <f t="shared" si="865"/>
        <v>0</v>
      </c>
      <c r="DO831" s="26">
        <f t="shared" si="865"/>
        <v>0</v>
      </c>
      <c r="DP831" s="26"/>
      <c r="DQ831" s="26"/>
      <c r="DR831" s="26"/>
      <c r="DS831" s="1"/>
    </row>
    <row r="832" spans="45:123" x14ac:dyDescent="0.3">
      <c r="AS832" s="18">
        <v>47</v>
      </c>
      <c r="AT832" s="26" t="s">
        <v>123</v>
      </c>
      <c r="AU832" s="26" t="str">
        <f t="shared" si="828"/>
        <v>PASS</v>
      </c>
      <c r="AV832" s="26">
        <v>1</v>
      </c>
      <c r="AW832" s="26">
        <v>1</v>
      </c>
      <c r="AX832" s="26">
        <v>3</v>
      </c>
      <c r="AY832" s="26">
        <v>3</v>
      </c>
      <c r="AZ832" s="26">
        <v>1</v>
      </c>
      <c r="BA832" s="26">
        <v>1</v>
      </c>
      <c r="BB832" s="26">
        <v>3</v>
      </c>
      <c r="BC832" s="26">
        <v>3</v>
      </c>
      <c r="BD832" s="26">
        <f t="shared" si="860"/>
        <v>426.5</v>
      </c>
      <c r="BE832" s="26"/>
      <c r="BF832" s="26">
        <f t="shared" si="860"/>
        <v>473.5</v>
      </c>
      <c r="BG832" s="26">
        <f t="shared" si="860"/>
        <v>23.5</v>
      </c>
      <c r="BI832" s="26">
        <f t="shared" si="852"/>
        <v>431.64859999999999</v>
      </c>
      <c r="BJ832" s="26">
        <f t="shared" si="853"/>
        <v>858.27359999999999</v>
      </c>
      <c r="BK832" s="26">
        <f t="shared" si="854"/>
        <v>1331.8986</v>
      </c>
      <c r="BL832" s="26">
        <f t="shared" si="833"/>
        <v>1805.3986</v>
      </c>
      <c r="BM832" s="26"/>
      <c r="BN832" s="26"/>
      <c r="BO832" s="26"/>
      <c r="BP832" s="26"/>
      <c r="BQ832" s="26"/>
      <c r="BR832" s="1" t="str">
        <f t="shared" si="839"/>
        <v>good</v>
      </c>
      <c r="BS832" s="26" t="str">
        <f t="shared" si="840"/>
        <v>good</v>
      </c>
      <c r="BT832" s="26"/>
      <c r="BU832" s="26"/>
      <c r="BV832" s="26">
        <f t="shared" si="861"/>
        <v>0</v>
      </c>
      <c r="BW832" s="26">
        <f t="shared" si="861"/>
        <v>0</v>
      </c>
      <c r="BX832" s="26">
        <f t="shared" si="861"/>
        <v>0</v>
      </c>
      <c r="BY832" s="26">
        <f t="shared" si="861"/>
        <v>0</v>
      </c>
      <c r="BZ832" s="26">
        <f t="shared" si="861"/>
        <v>0</v>
      </c>
      <c r="CA832" s="26">
        <f t="shared" si="861"/>
        <v>0</v>
      </c>
      <c r="CB832" s="26">
        <f t="shared" si="861"/>
        <v>0</v>
      </c>
      <c r="CC832" s="26">
        <f t="shared" si="861"/>
        <v>0</v>
      </c>
      <c r="CD832" s="26">
        <f t="shared" si="861"/>
        <v>0</v>
      </c>
      <c r="CE832" s="26">
        <f t="shared" si="861"/>
        <v>0</v>
      </c>
      <c r="CF832" s="26">
        <f t="shared" si="862"/>
        <v>0</v>
      </c>
      <c r="CG832" s="26">
        <f t="shared" si="862"/>
        <v>0</v>
      </c>
      <c r="CH832" s="26">
        <f t="shared" si="862"/>
        <v>0</v>
      </c>
      <c r="CI832" s="26">
        <f t="shared" si="862"/>
        <v>0</v>
      </c>
      <c r="CJ832" s="26">
        <f t="shared" si="862"/>
        <v>0</v>
      </c>
      <c r="CK832" s="26">
        <f t="shared" si="862"/>
        <v>0</v>
      </c>
      <c r="CL832" s="26">
        <f t="shared" si="862"/>
        <v>0</v>
      </c>
      <c r="CM832" s="26">
        <f t="shared" si="862"/>
        <v>0</v>
      </c>
      <c r="CN832" s="26">
        <f t="shared" si="862"/>
        <v>0</v>
      </c>
      <c r="CO832" s="26">
        <f t="shared" si="862"/>
        <v>0</v>
      </c>
      <c r="CP832" s="26">
        <f t="shared" si="863"/>
        <v>0</v>
      </c>
      <c r="CQ832" s="26">
        <f t="shared" si="863"/>
        <v>0</v>
      </c>
      <c r="CR832" s="26">
        <f t="shared" si="863"/>
        <v>0</v>
      </c>
      <c r="CS832" s="26">
        <f t="shared" si="863"/>
        <v>0</v>
      </c>
      <c r="CT832" s="26">
        <f t="shared" si="863"/>
        <v>0</v>
      </c>
      <c r="CU832" s="26">
        <f t="shared" si="863"/>
        <v>0</v>
      </c>
      <c r="CV832" s="26">
        <f t="shared" si="863"/>
        <v>0</v>
      </c>
      <c r="CW832" s="26">
        <f t="shared" si="863"/>
        <v>0</v>
      </c>
      <c r="CX832" s="26">
        <f t="shared" si="863"/>
        <v>0</v>
      </c>
      <c r="CY832" s="26">
        <f t="shared" si="863"/>
        <v>0</v>
      </c>
      <c r="CZ832" s="26">
        <f t="shared" si="864"/>
        <v>0</v>
      </c>
      <c r="DA832" s="26">
        <f t="shared" si="864"/>
        <v>0</v>
      </c>
      <c r="DB832" s="26">
        <f t="shared" si="864"/>
        <v>0</v>
      </c>
      <c r="DC832" s="26">
        <f t="shared" si="864"/>
        <v>0</v>
      </c>
      <c r="DD832" s="26">
        <f t="shared" si="864"/>
        <v>0</v>
      </c>
      <c r="DE832" s="26">
        <f t="shared" si="864"/>
        <v>0</v>
      </c>
      <c r="DF832" s="26">
        <f t="shared" si="864"/>
        <v>0</v>
      </c>
      <c r="DG832" s="26">
        <f t="shared" si="864"/>
        <v>0</v>
      </c>
      <c r="DH832" s="26">
        <f t="shared" si="864"/>
        <v>0</v>
      </c>
      <c r="DI832" s="26">
        <f t="shared" si="864"/>
        <v>0</v>
      </c>
      <c r="DJ832" s="26">
        <f t="shared" si="865"/>
        <v>0</v>
      </c>
      <c r="DK832" s="26">
        <f t="shared" si="865"/>
        <v>0</v>
      </c>
      <c r="DL832" s="26">
        <f t="shared" si="865"/>
        <v>0</v>
      </c>
      <c r="DM832" s="26">
        <f t="shared" si="865"/>
        <v>0</v>
      </c>
      <c r="DN832" s="26">
        <f t="shared" si="865"/>
        <v>0</v>
      </c>
      <c r="DO832" s="26">
        <f t="shared" si="865"/>
        <v>0</v>
      </c>
      <c r="DP832" s="26"/>
      <c r="DQ832" s="26"/>
      <c r="DR832" s="26"/>
      <c r="DS832" s="1"/>
    </row>
    <row r="833" spans="45:123" x14ac:dyDescent="0.3">
      <c r="AS833" s="18">
        <v>48</v>
      </c>
      <c r="AT833" s="26" t="s">
        <v>123</v>
      </c>
      <c r="AU833" s="26" t="str">
        <f t="shared" si="828"/>
        <v>FAIL</v>
      </c>
      <c r="AV833" s="26">
        <v>1</v>
      </c>
      <c r="AW833" s="26">
        <v>1</v>
      </c>
      <c r="AX833" s="26">
        <v>3</v>
      </c>
      <c r="AY833" s="26">
        <v>3</v>
      </c>
      <c r="AZ833" s="26">
        <v>1</v>
      </c>
      <c r="BA833" s="26">
        <v>1</v>
      </c>
      <c r="BB833" s="26">
        <v>3</v>
      </c>
      <c r="BC833" s="26">
        <v>3</v>
      </c>
      <c r="BD833" s="26">
        <f t="shared" si="860"/>
        <v>426</v>
      </c>
      <c r="BE833" s="26"/>
      <c r="BF833" s="26">
        <f t="shared" si="860"/>
        <v>474</v>
      </c>
      <c r="BG833" s="26">
        <f t="shared" si="860"/>
        <v>24</v>
      </c>
      <c r="BI833" s="26">
        <f t="shared" si="852"/>
        <v>431.14859999999999</v>
      </c>
      <c r="BJ833" s="26">
        <f t="shared" si="853"/>
        <v>857.27359999999999</v>
      </c>
      <c r="BK833" s="26">
        <f t="shared" si="854"/>
        <v>1331.3986</v>
      </c>
      <c r="BL833" s="26">
        <f t="shared" si="833"/>
        <v>1805.3986</v>
      </c>
      <c r="BM833" s="26"/>
      <c r="BN833" s="26"/>
      <c r="BO833" s="26"/>
      <c r="BP833" s="26"/>
      <c r="BQ833" s="26"/>
      <c r="BR833" s="1" t="str">
        <f t="shared" si="839"/>
        <v>good</v>
      </c>
      <c r="BS833" s="26" t="str">
        <f t="shared" si="840"/>
        <v>Int</v>
      </c>
      <c r="BT833" s="26"/>
      <c r="BU833" s="26"/>
      <c r="BV833" s="26">
        <f t="shared" si="861"/>
        <v>0</v>
      </c>
      <c r="BW833" s="26">
        <f t="shared" si="861"/>
        <v>0</v>
      </c>
      <c r="BX833" s="26">
        <f t="shared" si="861"/>
        <v>0</v>
      </c>
      <c r="BY833" s="26">
        <f t="shared" si="861"/>
        <v>0</v>
      </c>
      <c r="BZ833" s="26">
        <f t="shared" si="861"/>
        <v>0</v>
      </c>
      <c r="CA833" s="26">
        <f t="shared" si="861"/>
        <v>0</v>
      </c>
      <c r="CB833" s="26">
        <f t="shared" si="861"/>
        <v>0</v>
      </c>
      <c r="CC833" s="26">
        <f t="shared" si="861"/>
        <v>0</v>
      </c>
      <c r="CD833" s="26">
        <f t="shared" si="861"/>
        <v>0</v>
      </c>
      <c r="CE833" s="26">
        <f t="shared" si="861"/>
        <v>0</v>
      </c>
      <c r="CF833" s="26">
        <f t="shared" si="862"/>
        <v>0</v>
      </c>
      <c r="CG833" s="26">
        <f t="shared" si="862"/>
        <v>0</v>
      </c>
      <c r="CH833" s="26">
        <f t="shared" si="862"/>
        <v>0</v>
      </c>
      <c r="CI833" s="26">
        <f t="shared" si="862"/>
        <v>0</v>
      </c>
      <c r="CJ833" s="26">
        <f t="shared" si="862"/>
        <v>0</v>
      </c>
      <c r="CK833" s="26">
        <f t="shared" si="862"/>
        <v>0</v>
      </c>
      <c r="CL833" s="26">
        <f t="shared" si="862"/>
        <v>0</v>
      </c>
      <c r="CM833" s="26">
        <f t="shared" si="862"/>
        <v>0</v>
      </c>
      <c r="CN833" s="26">
        <f t="shared" si="862"/>
        <v>0</v>
      </c>
      <c r="CO833" s="26">
        <f t="shared" si="862"/>
        <v>0</v>
      </c>
      <c r="CP833" s="26">
        <f t="shared" si="863"/>
        <v>0</v>
      </c>
      <c r="CQ833" s="26">
        <f t="shared" si="863"/>
        <v>0</v>
      </c>
      <c r="CR833" s="26">
        <f t="shared" si="863"/>
        <v>0</v>
      </c>
      <c r="CS833" s="26">
        <f t="shared" si="863"/>
        <v>0</v>
      </c>
      <c r="CT833" s="26">
        <f t="shared" si="863"/>
        <v>0</v>
      </c>
      <c r="CU833" s="26">
        <f t="shared" si="863"/>
        <v>0</v>
      </c>
      <c r="CV833" s="26">
        <f t="shared" si="863"/>
        <v>0</v>
      </c>
      <c r="CW833" s="26">
        <f t="shared" si="863"/>
        <v>0</v>
      </c>
      <c r="CX833" s="26">
        <f t="shared" si="863"/>
        <v>0</v>
      </c>
      <c r="CY833" s="26">
        <f t="shared" si="863"/>
        <v>0</v>
      </c>
      <c r="CZ833" s="26">
        <f t="shared" si="864"/>
        <v>0</v>
      </c>
      <c r="DA833" s="26">
        <f t="shared" si="864"/>
        <v>0</v>
      </c>
      <c r="DB833" s="26">
        <f t="shared" si="864"/>
        <v>0</v>
      </c>
      <c r="DC833" s="26">
        <f t="shared" si="864"/>
        <v>1</v>
      </c>
      <c r="DD833" s="26">
        <f t="shared" si="864"/>
        <v>0</v>
      </c>
      <c r="DE833" s="26">
        <f t="shared" si="864"/>
        <v>0</v>
      </c>
      <c r="DF833" s="26">
        <f t="shared" si="864"/>
        <v>0</v>
      </c>
      <c r="DG833" s="26">
        <f t="shared" si="864"/>
        <v>0</v>
      </c>
      <c r="DH833" s="26">
        <f t="shared" si="864"/>
        <v>0</v>
      </c>
      <c r="DI833" s="26">
        <f t="shared" si="864"/>
        <v>0</v>
      </c>
      <c r="DJ833" s="26">
        <f t="shared" si="865"/>
        <v>0</v>
      </c>
      <c r="DK833" s="26">
        <f t="shared" si="865"/>
        <v>0</v>
      </c>
      <c r="DL833" s="26">
        <f t="shared" si="865"/>
        <v>0</v>
      </c>
      <c r="DM833" s="26">
        <f t="shared" si="865"/>
        <v>0</v>
      </c>
      <c r="DN833" s="26">
        <f t="shared" si="865"/>
        <v>0</v>
      </c>
      <c r="DO833" s="26">
        <f t="shared" si="865"/>
        <v>0</v>
      </c>
      <c r="DP833" s="26"/>
      <c r="DQ833" s="26"/>
      <c r="DR833" s="26"/>
      <c r="DS833" s="1"/>
    </row>
    <row r="834" spans="45:123" x14ac:dyDescent="0.3">
      <c r="AS834" s="18">
        <v>49</v>
      </c>
      <c r="AT834" s="26" t="s">
        <v>123</v>
      </c>
      <c r="AU834" s="26" t="str">
        <f t="shared" si="828"/>
        <v>FAIL</v>
      </c>
      <c r="AV834" s="26">
        <v>1</v>
      </c>
      <c r="AW834" s="26">
        <v>1</v>
      </c>
      <c r="AX834" s="26">
        <v>3</v>
      </c>
      <c r="AY834" s="26">
        <v>3</v>
      </c>
      <c r="AZ834" s="26">
        <v>1</v>
      </c>
      <c r="BA834" s="26">
        <v>1</v>
      </c>
      <c r="BB834" s="26">
        <v>3</v>
      </c>
      <c r="BC834" s="26">
        <v>3</v>
      </c>
      <c r="BD834" s="26">
        <f t="shared" si="860"/>
        <v>425.5</v>
      </c>
      <c r="BE834" s="26"/>
      <c r="BF834" s="26">
        <f t="shared" si="860"/>
        <v>474.5</v>
      </c>
      <c r="BG834" s="26">
        <f t="shared" si="860"/>
        <v>24.5</v>
      </c>
      <c r="BI834" s="26">
        <f t="shared" si="852"/>
        <v>430.64859999999999</v>
      </c>
      <c r="BJ834" s="26">
        <f t="shared" si="853"/>
        <v>856.27359999999999</v>
      </c>
      <c r="BK834" s="26">
        <f t="shared" si="854"/>
        <v>1330.8986</v>
      </c>
      <c r="BL834" s="26">
        <f t="shared" si="833"/>
        <v>1805.3986</v>
      </c>
      <c r="BM834" s="26"/>
      <c r="BN834" s="26"/>
      <c r="BO834" s="26"/>
      <c r="BP834" s="26"/>
      <c r="BQ834" s="26"/>
      <c r="BR834" s="1" t="str">
        <f t="shared" si="839"/>
        <v>good</v>
      </c>
      <c r="BS834" s="26" t="str">
        <f t="shared" si="840"/>
        <v>Int</v>
      </c>
      <c r="BT834" s="26"/>
      <c r="BU834" s="26"/>
      <c r="BV834" s="26">
        <f t="shared" si="861"/>
        <v>0</v>
      </c>
      <c r="BW834" s="26">
        <f t="shared" si="861"/>
        <v>0</v>
      </c>
      <c r="BX834" s="26">
        <f t="shared" si="861"/>
        <v>0</v>
      </c>
      <c r="BY834" s="26">
        <f t="shared" si="861"/>
        <v>0</v>
      </c>
      <c r="BZ834" s="26">
        <f t="shared" si="861"/>
        <v>0</v>
      </c>
      <c r="CA834" s="26">
        <f t="shared" si="861"/>
        <v>0</v>
      </c>
      <c r="CB834" s="26">
        <f t="shared" si="861"/>
        <v>0</v>
      </c>
      <c r="CC834" s="26">
        <f t="shared" si="861"/>
        <v>0</v>
      </c>
      <c r="CD834" s="26">
        <f t="shared" si="861"/>
        <v>0</v>
      </c>
      <c r="CE834" s="26">
        <f t="shared" si="861"/>
        <v>0</v>
      </c>
      <c r="CF834" s="26">
        <f t="shared" si="862"/>
        <v>0</v>
      </c>
      <c r="CG834" s="26">
        <f t="shared" si="862"/>
        <v>0</v>
      </c>
      <c r="CH834" s="26">
        <f t="shared" si="862"/>
        <v>0</v>
      </c>
      <c r="CI834" s="26">
        <f t="shared" si="862"/>
        <v>0</v>
      </c>
      <c r="CJ834" s="26">
        <f t="shared" si="862"/>
        <v>0</v>
      </c>
      <c r="CK834" s="26">
        <f t="shared" si="862"/>
        <v>0</v>
      </c>
      <c r="CL834" s="26">
        <f t="shared" si="862"/>
        <v>0</v>
      </c>
      <c r="CM834" s="26">
        <f t="shared" si="862"/>
        <v>0</v>
      </c>
      <c r="CN834" s="26">
        <f t="shared" si="862"/>
        <v>0</v>
      </c>
      <c r="CO834" s="26">
        <f t="shared" si="862"/>
        <v>0</v>
      </c>
      <c r="CP834" s="26">
        <f t="shared" si="863"/>
        <v>0</v>
      </c>
      <c r="CQ834" s="26">
        <f t="shared" si="863"/>
        <v>0</v>
      </c>
      <c r="CR834" s="26">
        <f t="shared" si="863"/>
        <v>0</v>
      </c>
      <c r="CS834" s="26">
        <f t="shared" si="863"/>
        <v>0</v>
      </c>
      <c r="CT834" s="26">
        <f t="shared" si="863"/>
        <v>0</v>
      </c>
      <c r="CU834" s="26">
        <f t="shared" si="863"/>
        <v>0</v>
      </c>
      <c r="CV834" s="26">
        <f t="shared" si="863"/>
        <v>0</v>
      </c>
      <c r="CW834" s="26">
        <f t="shared" si="863"/>
        <v>0</v>
      </c>
      <c r="CX834" s="26">
        <f t="shared" si="863"/>
        <v>0</v>
      </c>
      <c r="CY834" s="26">
        <f t="shared" si="863"/>
        <v>0</v>
      </c>
      <c r="CZ834" s="26">
        <f t="shared" si="864"/>
        <v>0</v>
      </c>
      <c r="DA834" s="26">
        <f t="shared" si="864"/>
        <v>0</v>
      </c>
      <c r="DB834" s="26">
        <f t="shared" si="864"/>
        <v>0</v>
      </c>
      <c r="DC834" s="26">
        <f t="shared" si="864"/>
        <v>1</v>
      </c>
      <c r="DD834" s="26">
        <f t="shared" si="864"/>
        <v>0</v>
      </c>
      <c r="DE834" s="26">
        <f t="shared" si="864"/>
        <v>0</v>
      </c>
      <c r="DF834" s="26">
        <f t="shared" si="864"/>
        <v>0</v>
      </c>
      <c r="DG834" s="26">
        <f t="shared" si="864"/>
        <v>0</v>
      </c>
      <c r="DH834" s="26">
        <f t="shared" si="864"/>
        <v>0</v>
      </c>
      <c r="DI834" s="26">
        <f t="shared" si="864"/>
        <v>0</v>
      </c>
      <c r="DJ834" s="26">
        <f t="shared" si="865"/>
        <v>0</v>
      </c>
      <c r="DK834" s="26">
        <f t="shared" si="865"/>
        <v>0</v>
      </c>
      <c r="DL834" s="26">
        <f t="shared" si="865"/>
        <v>0</v>
      </c>
      <c r="DM834" s="26">
        <f t="shared" si="865"/>
        <v>0</v>
      </c>
      <c r="DN834" s="26">
        <f t="shared" si="865"/>
        <v>0</v>
      </c>
      <c r="DO834" s="26">
        <f t="shared" si="865"/>
        <v>0</v>
      </c>
      <c r="DP834" s="26"/>
      <c r="DQ834" s="26"/>
      <c r="DR834" s="26"/>
      <c r="DS834" s="1"/>
    </row>
    <row r="835" spans="45:123" x14ac:dyDescent="0.3">
      <c r="AS835" s="18">
        <v>50</v>
      </c>
      <c r="AT835" s="26" t="s">
        <v>123</v>
      </c>
      <c r="AU835" s="26" t="str">
        <f t="shared" si="828"/>
        <v>FAIL</v>
      </c>
      <c r="AV835" s="26">
        <v>1</v>
      </c>
      <c r="AW835" s="26">
        <v>1</v>
      </c>
      <c r="AX835" s="26">
        <v>3</v>
      </c>
      <c r="AY835" s="26">
        <v>3</v>
      </c>
      <c r="AZ835" s="26">
        <v>1</v>
      </c>
      <c r="BA835" s="26">
        <v>1</v>
      </c>
      <c r="BB835" s="26">
        <v>3</v>
      </c>
      <c r="BC835" s="26">
        <v>3</v>
      </c>
      <c r="BD835" s="26">
        <f t="shared" si="860"/>
        <v>425</v>
      </c>
      <c r="BE835" s="26"/>
      <c r="BF835" s="26">
        <f t="shared" si="860"/>
        <v>475</v>
      </c>
      <c r="BG835" s="26">
        <f t="shared" si="860"/>
        <v>25</v>
      </c>
      <c r="BI835" s="26">
        <f t="shared" si="852"/>
        <v>430.14859999999999</v>
      </c>
      <c r="BJ835" s="26">
        <f t="shared" si="853"/>
        <v>855.27359999999999</v>
      </c>
      <c r="BK835" s="26">
        <f t="shared" si="854"/>
        <v>1330.3986</v>
      </c>
      <c r="BL835" s="26">
        <f t="shared" si="833"/>
        <v>1805.3986</v>
      </c>
      <c r="BM835" s="26"/>
      <c r="BN835" s="26"/>
      <c r="BO835" s="26"/>
      <c r="BP835" s="26"/>
      <c r="BQ835" s="26"/>
      <c r="BR835" s="1" t="str">
        <f t="shared" si="839"/>
        <v>good</v>
      </c>
      <c r="BS835" s="26" t="str">
        <f t="shared" si="840"/>
        <v>Int</v>
      </c>
      <c r="BT835" s="26"/>
      <c r="BU835" s="26"/>
      <c r="BV835" s="26">
        <f t="shared" si="861"/>
        <v>0</v>
      </c>
      <c r="BW835" s="26">
        <f t="shared" si="861"/>
        <v>0</v>
      </c>
      <c r="BX835" s="26">
        <f t="shared" si="861"/>
        <v>0</v>
      </c>
      <c r="BY835" s="26">
        <f t="shared" si="861"/>
        <v>0</v>
      </c>
      <c r="BZ835" s="26">
        <f t="shared" si="861"/>
        <v>0</v>
      </c>
      <c r="CA835" s="26">
        <f t="shared" si="861"/>
        <v>0</v>
      </c>
      <c r="CB835" s="26">
        <f t="shared" si="861"/>
        <v>0</v>
      </c>
      <c r="CC835" s="26">
        <f t="shared" si="861"/>
        <v>0</v>
      </c>
      <c r="CD835" s="26">
        <f t="shared" si="861"/>
        <v>0</v>
      </c>
      <c r="CE835" s="26">
        <f t="shared" si="861"/>
        <v>0</v>
      </c>
      <c r="CF835" s="26">
        <f t="shared" si="862"/>
        <v>0</v>
      </c>
      <c r="CG835" s="26">
        <f t="shared" si="862"/>
        <v>0</v>
      </c>
      <c r="CH835" s="26">
        <f t="shared" si="862"/>
        <v>0</v>
      </c>
      <c r="CI835" s="26">
        <f t="shared" si="862"/>
        <v>0</v>
      </c>
      <c r="CJ835" s="26">
        <f t="shared" si="862"/>
        <v>0</v>
      </c>
      <c r="CK835" s="26">
        <f t="shared" si="862"/>
        <v>0</v>
      </c>
      <c r="CL835" s="26">
        <f t="shared" si="862"/>
        <v>0</v>
      </c>
      <c r="CM835" s="26">
        <f t="shared" si="862"/>
        <v>0</v>
      </c>
      <c r="CN835" s="26">
        <f t="shared" si="862"/>
        <v>0</v>
      </c>
      <c r="CO835" s="26">
        <f t="shared" si="862"/>
        <v>0</v>
      </c>
      <c r="CP835" s="26">
        <f t="shared" si="863"/>
        <v>0</v>
      </c>
      <c r="CQ835" s="26">
        <f t="shared" si="863"/>
        <v>0</v>
      </c>
      <c r="CR835" s="26">
        <f t="shared" si="863"/>
        <v>0</v>
      </c>
      <c r="CS835" s="26">
        <f t="shared" si="863"/>
        <v>0</v>
      </c>
      <c r="CT835" s="26">
        <f t="shared" si="863"/>
        <v>0</v>
      </c>
      <c r="CU835" s="26">
        <f t="shared" si="863"/>
        <v>0</v>
      </c>
      <c r="CV835" s="26">
        <f t="shared" si="863"/>
        <v>0</v>
      </c>
      <c r="CW835" s="26">
        <f t="shared" si="863"/>
        <v>0</v>
      </c>
      <c r="CX835" s="26">
        <f t="shared" si="863"/>
        <v>0</v>
      </c>
      <c r="CY835" s="26">
        <f t="shared" si="863"/>
        <v>0</v>
      </c>
      <c r="CZ835" s="26">
        <f t="shared" si="864"/>
        <v>0</v>
      </c>
      <c r="DA835" s="26">
        <f t="shared" si="864"/>
        <v>0</v>
      </c>
      <c r="DB835" s="26">
        <f t="shared" si="864"/>
        <v>0</v>
      </c>
      <c r="DC835" s="26">
        <f t="shared" si="864"/>
        <v>1</v>
      </c>
      <c r="DD835" s="26">
        <f t="shared" si="864"/>
        <v>0</v>
      </c>
      <c r="DE835" s="26">
        <f t="shared" si="864"/>
        <v>0</v>
      </c>
      <c r="DF835" s="26">
        <f t="shared" si="864"/>
        <v>0</v>
      </c>
      <c r="DG835" s="26">
        <f t="shared" si="864"/>
        <v>0</v>
      </c>
      <c r="DH835" s="26">
        <f t="shared" si="864"/>
        <v>0</v>
      </c>
      <c r="DI835" s="26">
        <f t="shared" si="864"/>
        <v>0</v>
      </c>
      <c r="DJ835" s="26">
        <f t="shared" si="865"/>
        <v>0</v>
      </c>
      <c r="DK835" s="26">
        <f t="shared" si="865"/>
        <v>0</v>
      </c>
      <c r="DL835" s="26">
        <f t="shared" si="865"/>
        <v>0</v>
      </c>
      <c r="DM835" s="26">
        <f t="shared" si="865"/>
        <v>0</v>
      </c>
      <c r="DN835" s="26">
        <f t="shared" si="865"/>
        <v>0</v>
      </c>
      <c r="DO835" s="26">
        <f t="shared" si="865"/>
        <v>0</v>
      </c>
      <c r="DP835" s="26"/>
      <c r="DQ835" s="26"/>
      <c r="DR835" s="26"/>
      <c r="DS835" s="1"/>
    </row>
    <row r="836" spans="45:123" x14ac:dyDescent="0.3">
      <c r="AS836" s="18">
        <v>51</v>
      </c>
      <c r="AT836" s="26" t="s">
        <v>123</v>
      </c>
      <c r="AU836" s="26" t="str">
        <f t="shared" si="828"/>
        <v>FAIL</v>
      </c>
      <c r="AV836" s="26">
        <v>1</v>
      </c>
      <c r="AW836" s="26">
        <v>1</v>
      </c>
      <c r="AX836" s="26">
        <v>3</v>
      </c>
      <c r="AY836" s="26">
        <v>3</v>
      </c>
      <c r="AZ836" s="26">
        <v>1</v>
      </c>
      <c r="BA836" s="26">
        <v>1</v>
      </c>
      <c r="BB836" s="26">
        <v>3</v>
      </c>
      <c r="BC836" s="26">
        <v>3</v>
      </c>
      <c r="BD836" s="26">
        <f t="shared" si="860"/>
        <v>424.5</v>
      </c>
      <c r="BE836" s="26"/>
      <c r="BF836" s="26">
        <f t="shared" si="860"/>
        <v>475.5</v>
      </c>
      <c r="BG836" s="26">
        <f t="shared" si="860"/>
        <v>25.5</v>
      </c>
      <c r="BI836" s="26">
        <f t="shared" si="852"/>
        <v>429.64859999999999</v>
      </c>
      <c r="BJ836" s="26">
        <f t="shared" si="853"/>
        <v>854.27359999999999</v>
      </c>
      <c r="BK836" s="26">
        <f t="shared" si="854"/>
        <v>1329.8986</v>
      </c>
      <c r="BL836" s="26">
        <f t="shared" si="833"/>
        <v>1805.3986</v>
      </c>
      <c r="BM836" s="26"/>
      <c r="BN836" s="26"/>
      <c r="BO836" s="26"/>
      <c r="BP836" s="26"/>
      <c r="BQ836" s="26"/>
      <c r="BR836" s="1" t="str">
        <f t="shared" si="839"/>
        <v>good</v>
      </c>
      <c r="BS836" s="26" t="str">
        <f t="shared" si="840"/>
        <v>Int</v>
      </c>
      <c r="BT836" s="26"/>
      <c r="BU836" s="26"/>
      <c r="BV836" s="26">
        <f t="shared" si="861"/>
        <v>0</v>
      </c>
      <c r="BW836" s="26">
        <f t="shared" si="861"/>
        <v>0</v>
      </c>
      <c r="BX836" s="26">
        <f t="shared" si="861"/>
        <v>0</v>
      </c>
      <c r="BY836" s="26">
        <f t="shared" si="861"/>
        <v>0</v>
      </c>
      <c r="BZ836" s="26">
        <f t="shared" si="861"/>
        <v>0</v>
      </c>
      <c r="CA836" s="26">
        <f t="shared" si="861"/>
        <v>0</v>
      </c>
      <c r="CB836" s="26">
        <f t="shared" si="861"/>
        <v>0</v>
      </c>
      <c r="CC836" s="26">
        <f t="shared" si="861"/>
        <v>0</v>
      </c>
      <c r="CD836" s="26">
        <f t="shared" si="861"/>
        <v>0</v>
      </c>
      <c r="CE836" s="26">
        <f t="shared" si="861"/>
        <v>0</v>
      </c>
      <c r="CF836" s="26">
        <f t="shared" si="862"/>
        <v>0</v>
      </c>
      <c r="CG836" s="26">
        <f t="shared" si="862"/>
        <v>0</v>
      </c>
      <c r="CH836" s="26">
        <f t="shared" si="862"/>
        <v>0</v>
      </c>
      <c r="CI836" s="26">
        <f t="shared" si="862"/>
        <v>0</v>
      </c>
      <c r="CJ836" s="26">
        <f t="shared" si="862"/>
        <v>0</v>
      </c>
      <c r="CK836" s="26">
        <f t="shared" si="862"/>
        <v>0</v>
      </c>
      <c r="CL836" s="26">
        <f t="shared" si="862"/>
        <v>0</v>
      </c>
      <c r="CM836" s="26">
        <f t="shared" si="862"/>
        <v>0</v>
      </c>
      <c r="CN836" s="26">
        <f t="shared" si="862"/>
        <v>0</v>
      </c>
      <c r="CO836" s="26">
        <f t="shared" si="862"/>
        <v>0</v>
      </c>
      <c r="CP836" s="26">
        <f t="shared" si="863"/>
        <v>0</v>
      </c>
      <c r="CQ836" s="26">
        <f t="shared" si="863"/>
        <v>0</v>
      </c>
      <c r="CR836" s="26">
        <f t="shared" si="863"/>
        <v>0</v>
      </c>
      <c r="CS836" s="26">
        <f t="shared" si="863"/>
        <v>0</v>
      </c>
      <c r="CT836" s="26">
        <f t="shared" si="863"/>
        <v>0</v>
      </c>
      <c r="CU836" s="26">
        <f t="shared" si="863"/>
        <v>0</v>
      </c>
      <c r="CV836" s="26">
        <f t="shared" si="863"/>
        <v>0</v>
      </c>
      <c r="CW836" s="26">
        <f t="shared" si="863"/>
        <v>0</v>
      </c>
      <c r="CX836" s="26">
        <f t="shared" si="863"/>
        <v>0</v>
      </c>
      <c r="CY836" s="26">
        <f t="shared" si="863"/>
        <v>0</v>
      </c>
      <c r="CZ836" s="26">
        <f t="shared" si="864"/>
        <v>0</v>
      </c>
      <c r="DA836" s="26">
        <f t="shared" si="864"/>
        <v>0</v>
      </c>
      <c r="DB836" s="26">
        <f t="shared" si="864"/>
        <v>0</v>
      </c>
      <c r="DC836" s="26">
        <f t="shared" si="864"/>
        <v>1</v>
      </c>
      <c r="DD836" s="26">
        <f t="shared" si="864"/>
        <v>0</v>
      </c>
      <c r="DE836" s="26">
        <f t="shared" si="864"/>
        <v>0</v>
      </c>
      <c r="DF836" s="26">
        <f t="shared" si="864"/>
        <v>0</v>
      </c>
      <c r="DG836" s="26">
        <f t="shared" si="864"/>
        <v>0</v>
      </c>
      <c r="DH836" s="26">
        <f t="shared" si="864"/>
        <v>0</v>
      </c>
      <c r="DI836" s="26">
        <f t="shared" si="864"/>
        <v>0</v>
      </c>
      <c r="DJ836" s="26">
        <f t="shared" si="865"/>
        <v>0</v>
      </c>
      <c r="DK836" s="26">
        <f t="shared" si="865"/>
        <v>0</v>
      </c>
      <c r="DL836" s="26">
        <f t="shared" si="865"/>
        <v>0</v>
      </c>
      <c r="DM836" s="26">
        <f t="shared" si="865"/>
        <v>0</v>
      </c>
      <c r="DN836" s="26">
        <f t="shared" si="865"/>
        <v>0</v>
      </c>
      <c r="DO836" s="26">
        <f t="shared" si="865"/>
        <v>0</v>
      </c>
      <c r="DP836" s="26"/>
      <c r="DQ836" s="26"/>
      <c r="DR836" s="26"/>
      <c r="DS836" s="1"/>
    </row>
    <row r="837" spans="45:123" x14ac:dyDescent="0.3">
      <c r="AS837" s="18">
        <v>52</v>
      </c>
      <c r="AT837" s="26" t="s">
        <v>123</v>
      </c>
      <c r="AU837" s="26" t="str">
        <f t="shared" si="828"/>
        <v>FAIL</v>
      </c>
      <c r="AV837" s="26">
        <v>1</v>
      </c>
      <c r="AW837" s="26">
        <v>1</v>
      </c>
      <c r="AX837" s="26">
        <v>3</v>
      </c>
      <c r="AY837" s="26">
        <v>3</v>
      </c>
      <c r="AZ837" s="26">
        <v>1</v>
      </c>
      <c r="BA837" s="26">
        <v>1</v>
      </c>
      <c r="BB837" s="26">
        <v>3</v>
      </c>
      <c r="BC837" s="26">
        <v>3</v>
      </c>
      <c r="BD837" s="26">
        <f t="shared" si="860"/>
        <v>424</v>
      </c>
      <c r="BE837" s="26"/>
      <c r="BF837" s="26">
        <f t="shared" si="860"/>
        <v>476</v>
      </c>
      <c r="BG837" s="26">
        <f t="shared" si="860"/>
        <v>26</v>
      </c>
      <c r="BI837" s="26">
        <f t="shared" si="852"/>
        <v>429.14859999999999</v>
      </c>
      <c r="BJ837" s="26">
        <f t="shared" si="853"/>
        <v>853.27359999999999</v>
      </c>
      <c r="BK837" s="26">
        <f t="shared" si="854"/>
        <v>1329.3986</v>
      </c>
      <c r="BL837" s="26">
        <f t="shared" si="833"/>
        <v>1805.3986</v>
      </c>
      <c r="BM837" s="26"/>
      <c r="BN837" s="26"/>
      <c r="BO837" s="26"/>
      <c r="BP837" s="26"/>
      <c r="BQ837" s="26"/>
      <c r="BR837" s="1" t="str">
        <f t="shared" si="839"/>
        <v>good</v>
      </c>
      <c r="BS837" s="26" t="str">
        <f t="shared" si="840"/>
        <v>Int</v>
      </c>
      <c r="BT837" s="26"/>
      <c r="BU837" s="26"/>
      <c r="BV837" s="26">
        <f t="shared" si="861"/>
        <v>0</v>
      </c>
      <c r="BW837" s="26">
        <f t="shared" si="861"/>
        <v>0</v>
      </c>
      <c r="BX837" s="26">
        <f t="shared" si="861"/>
        <v>0</v>
      </c>
      <c r="BY837" s="26">
        <f t="shared" si="861"/>
        <v>0</v>
      </c>
      <c r="BZ837" s="26">
        <f t="shared" si="861"/>
        <v>0</v>
      </c>
      <c r="CA837" s="26">
        <f t="shared" si="861"/>
        <v>0</v>
      </c>
      <c r="CB837" s="26">
        <f t="shared" si="861"/>
        <v>0</v>
      </c>
      <c r="CC837" s="26">
        <f t="shared" si="861"/>
        <v>0</v>
      </c>
      <c r="CD837" s="26">
        <f t="shared" si="861"/>
        <v>0</v>
      </c>
      <c r="CE837" s="26">
        <f t="shared" si="861"/>
        <v>0</v>
      </c>
      <c r="CF837" s="26">
        <f t="shared" si="862"/>
        <v>0</v>
      </c>
      <c r="CG837" s="26">
        <f t="shared" si="862"/>
        <v>0</v>
      </c>
      <c r="CH837" s="26">
        <f t="shared" si="862"/>
        <v>0</v>
      </c>
      <c r="CI837" s="26">
        <f t="shared" si="862"/>
        <v>0</v>
      </c>
      <c r="CJ837" s="26">
        <f t="shared" si="862"/>
        <v>0</v>
      </c>
      <c r="CK837" s="26">
        <f t="shared" si="862"/>
        <v>0</v>
      </c>
      <c r="CL837" s="26">
        <f t="shared" si="862"/>
        <v>0</v>
      </c>
      <c r="CM837" s="26">
        <f t="shared" si="862"/>
        <v>0</v>
      </c>
      <c r="CN837" s="26">
        <f t="shared" si="862"/>
        <v>0</v>
      </c>
      <c r="CO837" s="26">
        <f t="shared" si="862"/>
        <v>0</v>
      </c>
      <c r="CP837" s="26">
        <f t="shared" si="863"/>
        <v>0</v>
      </c>
      <c r="CQ837" s="26">
        <f t="shared" si="863"/>
        <v>1</v>
      </c>
      <c r="CR837" s="26">
        <f t="shared" si="863"/>
        <v>0</v>
      </c>
      <c r="CS837" s="26">
        <f t="shared" si="863"/>
        <v>0</v>
      </c>
      <c r="CT837" s="26">
        <f t="shared" si="863"/>
        <v>0</v>
      </c>
      <c r="CU837" s="26">
        <f t="shared" si="863"/>
        <v>0</v>
      </c>
      <c r="CV837" s="26">
        <f t="shared" si="863"/>
        <v>0</v>
      </c>
      <c r="CW837" s="26">
        <f t="shared" si="863"/>
        <v>0</v>
      </c>
      <c r="CX837" s="26">
        <f t="shared" si="863"/>
        <v>0</v>
      </c>
      <c r="CY837" s="26">
        <f t="shared" si="863"/>
        <v>0</v>
      </c>
      <c r="CZ837" s="26">
        <f t="shared" si="864"/>
        <v>0</v>
      </c>
      <c r="DA837" s="26">
        <f t="shared" si="864"/>
        <v>0</v>
      </c>
      <c r="DB837" s="26">
        <f t="shared" si="864"/>
        <v>0</v>
      </c>
      <c r="DC837" s="26">
        <f t="shared" si="864"/>
        <v>1</v>
      </c>
      <c r="DD837" s="26">
        <f t="shared" si="864"/>
        <v>0</v>
      </c>
      <c r="DE837" s="26">
        <f t="shared" si="864"/>
        <v>0</v>
      </c>
      <c r="DF837" s="26">
        <f t="shared" si="864"/>
        <v>0</v>
      </c>
      <c r="DG837" s="26">
        <f t="shared" si="864"/>
        <v>0</v>
      </c>
      <c r="DH837" s="26">
        <f t="shared" si="864"/>
        <v>0</v>
      </c>
      <c r="DI837" s="26">
        <f t="shared" si="864"/>
        <v>0</v>
      </c>
      <c r="DJ837" s="26">
        <f t="shared" si="865"/>
        <v>0</v>
      </c>
      <c r="DK837" s="26">
        <f t="shared" si="865"/>
        <v>0</v>
      </c>
      <c r="DL837" s="26">
        <f t="shared" si="865"/>
        <v>0</v>
      </c>
      <c r="DM837" s="26">
        <f t="shared" si="865"/>
        <v>0</v>
      </c>
      <c r="DN837" s="26">
        <f t="shared" si="865"/>
        <v>0</v>
      </c>
      <c r="DO837" s="26">
        <f t="shared" si="865"/>
        <v>0</v>
      </c>
      <c r="DP837" s="26"/>
      <c r="DQ837" s="26"/>
      <c r="DR837" s="26"/>
      <c r="DS837" s="1"/>
    </row>
    <row r="838" spans="45:123" x14ac:dyDescent="0.3">
      <c r="AS838" s="18">
        <v>53</v>
      </c>
      <c r="AT838" s="26" t="s">
        <v>123</v>
      </c>
      <c r="AU838" s="26" t="str">
        <f t="shared" si="828"/>
        <v>FAIL</v>
      </c>
      <c r="AV838" s="26">
        <v>1</v>
      </c>
      <c r="AW838" s="26">
        <v>1</v>
      </c>
      <c r="AX838" s="26">
        <v>3</v>
      </c>
      <c r="AY838" s="26">
        <v>3</v>
      </c>
      <c r="AZ838" s="26">
        <v>1</v>
      </c>
      <c r="BA838" s="26">
        <v>1</v>
      </c>
      <c r="BB838" s="26">
        <v>3</v>
      </c>
      <c r="BC838" s="26">
        <v>3</v>
      </c>
      <c r="BD838" s="26">
        <f t="shared" si="860"/>
        <v>423.5</v>
      </c>
      <c r="BE838" s="26"/>
      <c r="BF838" s="26">
        <f t="shared" si="860"/>
        <v>476.5</v>
      </c>
      <c r="BG838" s="26">
        <f t="shared" si="860"/>
        <v>26.5</v>
      </c>
      <c r="BI838" s="26">
        <f t="shared" si="852"/>
        <v>428.64859999999999</v>
      </c>
      <c r="BJ838" s="26">
        <f t="shared" si="853"/>
        <v>852.27359999999999</v>
      </c>
      <c r="BK838" s="26">
        <f t="shared" si="854"/>
        <v>1328.8986</v>
      </c>
      <c r="BL838" s="26">
        <f t="shared" si="833"/>
        <v>1805.3986</v>
      </c>
      <c r="BM838" s="26"/>
      <c r="BN838" s="26"/>
      <c r="BO838" s="26"/>
      <c r="BP838" s="26"/>
      <c r="BQ838" s="26"/>
      <c r="BR838" s="1" t="str">
        <f t="shared" si="839"/>
        <v>good</v>
      </c>
      <c r="BS838" s="26" t="str">
        <f t="shared" si="840"/>
        <v>Int</v>
      </c>
      <c r="BT838" s="26"/>
      <c r="BU838" s="26"/>
      <c r="BV838" s="26">
        <f t="shared" si="861"/>
        <v>0</v>
      </c>
      <c r="BW838" s="26">
        <f t="shared" si="861"/>
        <v>0</v>
      </c>
      <c r="BX838" s="26">
        <f t="shared" si="861"/>
        <v>0</v>
      </c>
      <c r="BY838" s="26">
        <f t="shared" si="861"/>
        <v>0</v>
      </c>
      <c r="BZ838" s="26">
        <f t="shared" si="861"/>
        <v>0</v>
      </c>
      <c r="CA838" s="26">
        <f t="shared" si="861"/>
        <v>0</v>
      </c>
      <c r="CB838" s="26">
        <f t="shared" si="861"/>
        <v>0</v>
      </c>
      <c r="CC838" s="26">
        <f t="shared" si="861"/>
        <v>0</v>
      </c>
      <c r="CD838" s="26">
        <f t="shared" si="861"/>
        <v>0</v>
      </c>
      <c r="CE838" s="26">
        <f t="shared" si="861"/>
        <v>0</v>
      </c>
      <c r="CF838" s="26">
        <f t="shared" si="862"/>
        <v>0</v>
      </c>
      <c r="CG838" s="26">
        <f t="shared" si="862"/>
        <v>0</v>
      </c>
      <c r="CH838" s="26">
        <f t="shared" si="862"/>
        <v>0</v>
      </c>
      <c r="CI838" s="26">
        <f t="shared" si="862"/>
        <v>0</v>
      </c>
      <c r="CJ838" s="26">
        <f t="shared" si="862"/>
        <v>0</v>
      </c>
      <c r="CK838" s="26">
        <f t="shared" si="862"/>
        <v>0</v>
      </c>
      <c r="CL838" s="26">
        <f t="shared" si="862"/>
        <v>0</v>
      </c>
      <c r="CM838" s="26">
        <f t="shared" si="862"/>
        <v>0</v>
      </c>
      <c r="CN838" s="26">
        <f t="shared" si="862"/>
        <v>0</v>
      </c>
      <c r="CO838" s="26">
        <f t="shared" si="862"/>
        <v>0</v>
      </c>
      <c r="CP838" s="26">
        <f t="shared" si="863"/>
        <v>0</v>
      </c>
      <c r="CQ838" s="26">
        <f t="shared" si="863"/>
        <v>1</v>
      </c>
      <c r="CR838" s="26">
        <f t="shared" si="863"/>
        <v>0</v>
      </c>
      <c r="CS838" s="26">
        <f t="shared" si="863"/>
        <v>0</v>
      </c>
      <c r="CT838" s="26">
        <f t="shared" si="863"/>
        <v>0</v>
      </c>
      <c r="CU838" s="26">
        <f t="shared" si="863"/>
        <v>0</v>
      </c>
      <c r="CV838" s="26">
        <f t="shared" si="863"/>
        <v>0</v>
      </c>
      <c r="CW838" s="26">
        <f t="shared" si="863"/>
        <v>0</v>
      </c>
      <c r="CX838" s="26">
        <f t="shared" si="863"/>
        <v>0</v>
      </c>
      <c r="CY838" s="26">
        <f t="shared" si="863"/>
        <v>0</v>
      </c>
      <c r="CZ838" s="26">
        <f t="shared" si="864"/>
        <v>0</v>
      </c>
      <c r="DA838" s="26">
        <f t="shared" si="864"/>
        <v>0</v>
      </c>
      <c r="DB838" s="26">
        <f t="shared" si="864"/>
        <v>0</v>
      </c>
      <c r="DC838" s="26">
        <f t="shared" si="864"/>
        <v>1</v>
      </c>
      <c r="DD838" s="26">
        <f t="shared" si="864"/>
        <v>0</v>
      </c>
      <c r="DE838" s="26">
        <f t="shared" si="864"/>
        <v>0</v>
      </c>
      <c r="DF838" s="26">
        <f t="shared" si="864"/>
        <v>0</v>
      </c>
      <c r="DG838" s="26">
        <f t="shared" si="864"/>
        <v>0</v>
      </c>
      <c r="DH838" s="26">
        <f t="shared" si="864"/>
        <v>0</v>
      </c>
      <c r="DI838" s="26">
        <f t="shared" si="864"/>
        <v>0</v>
      </c>
      <c r="DJ838" s="26">
        <f t="shared" si="865"/>
        <v>0</v>
      </c>
      <c r="DK838" s="26">
        <f t="shared" si="865"/>
        <v>0</v>
      </c>
      <c r="DL838" s="26">
        <f t="shared" si="865"/>
        <v>0</v>
      </c>
      <c r="DM838" s="26">
        <f t="shared" si="865"/>
        <v>0</v>
      </c>
      <c r="DN838" s="26">
        <f t="shared" si="865"/>
        <v>0</v>
      </c>
      <c r="DO838" s="26">
        <f t="shared" si="865"/>
        <v>0</v>
      </c>
      <c r="DP838" s="26"/>
      <c r="DQ838" s="26"/>
      <c r="DR838" s="26"/>
      <c r="DS838" s="1"/>
    </row>
    <row r="839" spans="45:123" x14ac:dyDescent="0.3">
      <c r="AS839" s="18">
        <v>54</v>
      </c>
      <c r="AT839" s="26" t="s">
        <v>123</v>
      </c>
      <c r="AU839" s="26" t="str">
        <f t="shared" si="828"/>
        <v>FAIL</v>
      </c>
      <c r="AV839" s="26">
        <v>1</v>
      </c>
      <c r="AW839" s="26">
        <v>1</v>
      </c>
      <c r="AX839" s="26">
        <v>3</v>
      </c>
      <c r="AY839" s="26">
        <v>3</v>
      </c>
      <c r="AZ839" s="26">
        <v>1</v>
      </c>
      <c r="BA839" s="26">
        <v>1</v>
      </c>
      <c r="BB839" s="26">
        <v>3</v>
      </c>
      <c r="BC839" s="26">
        <v>3</v>
      </c>
      <c r="BD839" s="26">
        <f t="shared" si="860"/>
        <v>423</v>
      </c>
      <c r="BE839" s="26"/>
      <c r="BF839" s="26">
        <f t="shared" si="860"/>
        <v>477</v>
      </c>
      <c r="BG839" s="26">
        <f t="shared" si="860"/>
        <v>27</v>
      </c>
      <c r="BI839" s="26">
        <f t="shared" si="852"/>
        <v>428.14859999999999</v>
      </c>
      <c r="BJ839" s="26">
        <f t="shared" si="853"/>
        <v>851.27359999999999</v>
      </c>
      <c r="BK839" s="26">
        <f t="shared" si="854"/>
        <v>1328.3986</v>
      </c>
      <c r="BL839" s="26">
        <f t="shared" si="833"/>
        <v>1805.3986</v>
      </c>
      <c r="BM839" s="26"/>
      <c r="BN839" s="26"/>
      <c r="BO839" s="26"/>
      <c r="BP839" s="26"/>
      <c r="BQ839" s="26"/>
      <c r="BR839" s="1" t="str">
        <f t="shared" si="839"/>
        <v>good</v>
      </c>
      <c r="BS839" s="26" t="str">
        <f t="shared" si="840"/>
        <v>Int</v>
      </c>
      <c r="BT839" s="26"/>
      <c r="BU839" s="26"/>
      <c r="BV839" s="26">
        <f t="shared" si="861"/>
        <v>0</v>
      </c>
      <c r="BW839" s="26">
        <f t="shared" si="861"/>
        <v>0</v>
      </c>
      <c r="BX839" s="26">
        <f t="shared" si="861"/>
        <v>0</v>
      </c>
      <c r="BY839" s="26">
        <f t="shared" si="861"/>
        <v>0</v>
      </c>
      <c r="BZ839" s="26">
        <f t="shared" si="861"/>
        <v>0</v>
      </c>
      <c r="CA839" s="26">
        <f t="shared" si="861"/>
        <v>0</v>
      </c>
      <c r="CB839" s="26">
        <f t="shared" si="861"/>
        <v>0</v>
      </c>
      <c r="CC839" s="26">
        <f t="shared" si="861"/>
        <v>0</v>
      </c>
      <c r="CD839" s="26">
        <f t="shared" si="861"/>
        <v>0</v>
      </c>
      <c r="CE839" s="26">
        <f t="shared" si="861"/>
        <v>0</v>
      </c>
      <c r="CF839" s="26">
        <f t="shared" si="862"/>
        <v>0</v>
      </c>
      <c r="CG839" s="26">
        <f t="shared" si="862"/>
        <v>0</v>
      </c>
      <c r="CH839" s="26">
        <f t="shared" si="862"/>
        <v>0</v>
      </c>
      <c r="CI839" s="26">
        <f t="shared" si="862"/>
        <v>0</v>
      </c>
      <c r="CJ839" s="26">
        <f t="shared" si="862"/>
        <v>0</v>
      </c>
      <c r="CK839" s="26">
        <f t="shared" si="862"/>
        <v>0</v>
      </c>
      <c r="CL839" s="26">
        <f t="shared" si="862"/>
        <v>0</v>
      </c>
      <c r="CM839" s="26">
        <f t="shared" si="862"/>
        <v>0</v>
      </c>
      <c r="CN839" s="26">
        <f t="shared" si="862"/>
        <v>0</v>
      </c>
      <c r="CO839" s="26">
        <f t="shared" si="862"/>
        <v>0</v>
      </c>
      <c r="CP839" s="26">
        <f t="shared" si="863"/>
        <v>0</v>
      </c>
      <c r="CQ839" s="26">
        <f t="shared" si="863"/>
        <v>1</v>
      </c>
      <c r="CR839" s="26">
        <f t="shared" si="863"/>
        <v>0</v>
      </c>
      <c r="CS839" s="26">
        <f t="shared" si="863"/>
        <v>0</v>
      </c>
      <c r="CT839" s="26">
        <f t="shared" si="863"/>
        <v>0</v>
      </c>
      <c r="CU839" s="26">
        <f t="shared" si="863"/>
        <v>0</v>
      </c>
      <c r="CV839" s="26">
        <f t="shared" si="863"/>
        <v>0</v>
      </c>
      <c r="CW839" s="26">
        <f t="shared" si="863"/>
        <v>0</v>
      </c>
      <c r="CX839" s="26">
        <f t="shared" si="863"/>
        <v>0</v>
      </c>
      <c r="CY839" s="26">
        <f t="shared" si="863"/>
        <v>0</v>
      </c>
      <c r="CZ839" s="26">
        <f t="shared" si="864"/>
        <v>0</v>
      </c>
      <c r="DA839" s="26">
        <f t="shared" si="864"/>
        <v>0</v>
      </c>
      <c r="DB839" s="26">
        <f t="shared" si="864"/>
        <v>0</v>
      </c>
      <c r="DC839" s="26">
        <f t="shared" si="864"/>
        <v>1</v>
      </c>
      <c r="DD839" s="26">
        <f t="shared" si="864"/>
        <v>0</v>
      </c>
      <c r="DE839" s="26">
        <f t="shared" si="864"/>
        <v>0</v>
      </c>
      <c r="DF839" s="26">
        <f t="shared" si="864"/>
        <v>0</v>
      </c>
      <c r="DG839" s="26">
        <f t="shared" si="864"/>
        <v>0</v>
      </c>
      <c r="DH839" s="26">
        <f t="shared" si="864"/>
        <v>0</v>
      </c>
      <c r="DI839" s="26">
        <f t="shared" si="864"/>
        <v>0</v>
      </c>
      <c r="DJ839" s="26">
        <f t="shared" si="865"/>
        <v>0</v>
      </c>
      <c r="DK839" s="26">
        <f t="shared" si="865"/>
        <v>0</v>
      </c>
      <c r="DL839" s="26">
        <f t="shared" si="865"/>
        <v>0</v>
      </c>
      <c r="DM839" s="26">
        <f t="shared" si="865"/>
        <v>0</v>
      </c>
      <c r="DN839" s="26">
        <f t="shared" si="865"/>
        <v>0</v>
      </c>
      <c r="DO839" s="26">
        <f t="shared" si="865"/>
        <v>0</v>
      </c>
      <c r="DP839" s="26"/>
      <c r="DQ839" s="26"/>
      <c r="DR839" s="26"/>
      <c r="DS839" s="1"/>
    </row>
    <row r="840" spans="45:123" x14ac:dyDescent="0.3">
      <c r="AS840" s="18">
        <v>55</v>
      </c>
      <c r="AT840" s="26" t="s">
        <v>123</v>
      </c>
      <c r="AU840" s="26" t="str">
        <f t="shared" si="828"/>
        <v>FAIL</v>
      </c>
      <c r="AV840" s="26">
        <v>1</v>
      </c>
      <c r="AW840" s="26">
        <v>1</v>
      </c>
      <c r="AX840" s="26">
        <v>3</v>
      </c>
      <c r="AY840" s="26">
        <v>3</v>
      </c>
      <c r="AZ840" s="26">
        <v>1</v>
      </c>
      <c r="BA840" s="26">
        <v>1</v>
      </c>
      <c r="BB840" s="26">
        <v>3</v>
      </c>
      <c r="BC840" s="26">
        <v>3</v>
      </c>
      <c r="BD840" s="26">
        <f t="shared" si="860"/>
        <v>422.5</v>
      </c>
      <c r="BE840" s="26"/>
      <c r="BF840" s="26">
        <f t="shared" si="860"/>
        <v>477.5</v>
      </c>
      <c r="BG840" s="26">
        <f t="shared" si="860"/>
        <v>27.5</v>
      </c>
      <c r="BI840" s="26">
        <f t="shared" si="852"/>
        <v>427.64859999999999</v>
      </c>
      <c r="BJ840" s="26">
        <f t="shared" si="853"/>
        <v>850.27359999999999</v>
      </c>
      <c r="BK840" s="26">
        <f t="shared" si="854"/>
        <v>1327.8986</v>
      </c>
      <c r="BL840" s="26">
        <f t="shared" si="833"/>
        <v>1805.3986</v>
      </c>
      <c r="BM840" s="26"/>
      <c r="BN840" s="26"/>
      <c r="BO840" s="26"/>
      <c r="BP840" s="26"/>
      <c r="BQ840" s="26"/>
      <c r="BR840" s="1" t="str">
        <f t="shared" si="839"/>
        <v>good</v>
      </c>
      <c r="BS840" s="26" t="str">
        <f t="shared" si="840"/>
        <v>Int</v>
      </c>
      <c r="BT840" s="26"/>
      <c r="BU840" s="26"/>
      <c r="BV840" s="26">
        <f t="shared" ref="BV840:CE849" si="866">IF(BV$3=0,0,IF(AND(ABS($BI840-BV$3)&gt;TubeVertTotTol,ABS($BJ840-BV$3)&gt;TubeVertTotTol,ABS($BK840-BV$3)&gt;TubeVertTotTol),0,1))</f>
        <v>0</v>
      </c>
      <c r="BW840" s="26">
        <f t="shared" si="866"/>
        <v>0</v>
      </c>
      <c r="BX840" s="26">
        <f t="shared" si="866"/>
        <v>0</v>
      </c>
      <c r="BY840" s="26">
        <f t="shared" si="866"/>
        <v>0</v>
      </c>
      <c r="BZ840" s="26">
        <f t="shared" si="866"/>
        <v>0</v>
      </c>
      <c r="CA840" s="26">
        <f t="shared" si="866"/>
        <v>0</v>
      </c>
      <c r="CB840" s="26">
        <f t="shared" si="866"/>
        <v>0</v>
      </c>
      <c r="CC840" s="26">
        <f t="shared" si="866"/>
        <v>0</v>
      </c>
      <c r="CD840" s="26">
        <f t="shared" si="866"/>
        <v>0</v>
      </c>
      <c r="CE840" s="26">
        <f t="shared" si="866"/>
        <v>0</v>
      </c>
      <c r="CF840" s="26">
        <f t="shared" ref="CF840:CO849" si="867">IF(CF$3=0,0,IF(AND(ABS($BI840-CF$3)&gt;TubeVertTotTol,ABS($BJ840-CF$3)&gt;TubeVertTotTol,ABS($BK840-CF$3)&gt;TubeVertTotTol),0,1))</f>
        <v>0</v>
      </c>
      <c r="CG840" s="26">
        <f t="shared" si="867"/>
        <v>0</v>
      </c>
      <c r="CH840" s="26">
        <f t="shared" si="867"/>
        <v>0</v>
      </c>
      <c r="CI840" s="26">
        <f t="shared" si="867"/>
        <v>0</v>
      </c>
      <c r="CJ840" s="26">
        <f t="shared" si="867"/>
        <v>0</v>
      </c>
      <c r="CK840" s="26">
        <f t="shared" si="867"/>
        <v>0</v>
      </c>
      <c r="CL840" s="26">
        <f t="shared" si="867"/>
        <v>0</v>
      </c>
      <c r="CM840" s="26">
        <f t="shared" si="867"/>
        <v>0</v>
      </c>
      <c r="CN840" s="26">
        <f t="shared" si="867"/>
        <v>0</v>
      </c>
      <c r="CO840" s="26">
        <f t="shared" si="867"/>
        <v>0</v>
      </c>
      <c r="CP840" s="26">
        <f t="shared" ref="CP840:CY849" si="868">IF(CP$3=0,0,IF(AND(ABS($BI840-CP$3)&gt;TubeVertTotTol,ABS($BJ840-CP$3)&gt;TubeVertTotTol,ABS($BK840-CP$3)&gt;TubeVertTotTol),0,1))</f>
        <v>0</v>
      </c>
      <c r="CQ840" s="26">
        <f t="shared" si="868"/>
        <v>1</v>
      </c>
      <c r="CR840" s="26">
        <f t="shared" si="868"/>
        <v>0</v>
      </c>
      <c r="CS840" s="26">
        <f t="shared" si="868"/>
        <v>0</v>
      </c>
      <c r="CT840" s="26">
        <f t="shared" si="868"/>
        <v>0</v>
      </c>
      <c r="CU840" s="26">
        <f t="shared" si="868"/>
        <v>0</v>
      </c>
      <c r="CV840" s="26">
        <f t="shared" si="868"/>
        <v>0</v>
      </c>
      <c r="CW840" s="26">
        <f t="shared" si="868"/>
        <v>0</v>
      </c>
      <c r="CX840" s="26">
        <f t="shared" si="868"/>
        <v>0</v>
      </c>
      <c r="CY840" s="26">
        <f t="shared" si="868"/>
        <v>0</v>
      </c>
      <c r="CZ840" s="26">
        <f t="shared" ref="CZ840:DI849" si="869">IF(CZ$3=0,0,IF(AND(ABS($BI840-CZ$3)&gt;TubeVertTotTol,ABS($BJ840-CZ$3)&gt;TubeVertTotTol,ABS($BK840-CZ$3)&gt;TubeVertTotTol),0,1))</f>
        <v>0</v>
      </c>
      <c r="DA840" s="26">
        <f t="shared" si="869"/>
        <v>0</v>
      </c>
      <c r="DB840" s="26">
        <f t="shared" si="869"/>
        <v>0</v>
      </c>
      <c r="DC840" s="26">
        <f t="shared" si="869"/>
        <v>1</v>
      </c>
      <c r="DD840" s="26">
        <f t="shared" si="869"/>
        <v>0</v>
      </c>
      <c r="DE840" s="26">
        <f t="shared" si="869"/>
        <v>0</v>
      </c>
      <c r="DF840" s="26">
        <f t="shared" si="869"/>
        <v>0</v>
      </c>
      <c r="DG840" s="26">
        <f t="shared" si="869"/>
        <v>0</v>
      </c>
      <c r="DH840" s="26">
        <f t="shared" si="869"/>
        <v>0</v>
      </c>
      <c r="DI840" s="26">
        <f t="shared" si="869"/>
        <v>0</v>
      </c>
      <c r="DJ840" s="26">
        <f t="shared" ref="DJ840:DO849" si="870">IF(DJ$3=0,0,IF(AND(ABS($BI840-DJ$3)&gt;TubeVertTotTol,ABS($BJ840-DJ$3)&gt;TubeVertTotTol,ABS($BK840-DJ$3)&gt;TubeVertTotTol),0,1))</f>
        <v>0</v>
      </c>
      <c r="DK840" s="26">
        <f t="shared" si="870"/>
        <v>0</v>
      </c>
      <c r="DL840" s="26">
        <f t="shared" si="870"/>
        <v>0</v>
      </c>
      <c r="DM840" s="26">
        <f t="shared" si="870"/>
        <v>0</v>
      </c>
      <c r="DN840" s="26">
        <f t="shared" si="870"/>
        <v>0</v>
      </c>
      <c r="DO840" s="26">
        <f t="shared" si="870"/>
        <v>0</v>
      </c>
      <c r="DP840" s="26"/>
      <c r="DQ840" s="26"/>
      <c r="DR840" s="26"/>
      <c r="DS840" s="1"/>
    </row>
    <row r="841" spans="45:123" x14ac:dyDescent="0.3">
      <c r="AS841" s="18">
        <v>56</v>
      </c>
      <c r="AT841" s="26" t="s">
        <v>123</v>
      </c>
      <c r="AU841" s="26" t="str">
        <f t="shared" si="828"/>
        <v>FAIL</v>
      </c>
      <c r="AV841" s="26">
        <v>1</v>
      </c>
      <c r="AW841" s="26">
        <v>1</v>
      </c>
      <c r="AX841" s="26">
        <v>3</v>
      </c>
      <c r="AY841" s="26">
        <v>3</v>
      </c>
      <c r="AZ841" s="26">
        <v>1</v>
      </c>
      <c r="BA841" s="26">
        <v>1</v>
      </c>
      <c r="BB841" s="26">
        <v>3</v>
      </c>
      <c r="BC841" s="26">
        <v>3</v>
      </c>
      <c r="BD841" s="26">
        <f t="shared" si="860"/>
        <v>422</v>
      </c>
      <c r="BE841" s="26"/>
      <c r="BF841" s="26">
        <f t="shared" si="860"/>
        <v>478</v>
      </c>
      <c r="BG841" s="26">
        <f t="shared" si="860"/>
        <v>28</v>
      </c>
      <c r="BI841" s="26">
        <f t="shared" si="852"/>
        <v>427.14859999999999</v>
      </c>
      <c r="BJ841" s="26">
        <f t="shared" si="853"/>
        <v>849.27359999999999</v>
      </c>
      <c r="BK841" s="26">
        <f t="shared" si="854"/>
        <v>1327.3986</v>
      </c>
      <c r="BL841" s="26">
        <f t="shared" si="833"/>
        <v>1805.3986</v>
      </c>
      <c r="BM841" s="26"/>
      <c r="BN841" s="26"/>
      <c r="BO841" s="26"/>
      <c r="BP841" s="26"/>
      <c r="BQ841" s="26"/>
      <c r="BR841" s="1" t="str">
        <f t="shared" si="839"/>
        <v>good</v>
      </c>
      <c r="BS841" s="26" t="str">
        <f t="shared" si="840"/>
        <v>Int</v>
      </c>
      <c r="BT841" s="26"/>
      <c r="BU841" s="26"/>
      <c r="BV841" s="26">
        <f t="shared" si="866"/>
        <v>0</v>
      </c>
      <c r="BW841" s="26">
        <f t="shared" si="866"/>
        <v>0</v>
      </c>
      <c r="BX841" s="26">
        <f t="shared" si="866"/>
        <v>0</v>
      </c>
      <c r="BY841" s="26">
        <f t="shared" si="866"/>
        <v>0</v>
      </c>
      <c r="BZ841" s="26">
        <f t="shared" si="866"/>
        <v>0</v>
      </c>
      <c r="CA841" s="26">
        <f t="shared" si="866"/>
        <v>0</v>
      </c>
      <c r="CB841" s="26">
        <f t="shared" si="866"/>
        <v>0</v>
      </c>
      <c r="CC841" s="26">
        <f t="shared" si="866"/>
        <v>0</v>
      </c>
      <c r="CD841" s="26">
        <f t="shared" si="866"/>
        <v>0</v>
      </c>
      <c r="CE841" s="26">
        <f t="shared" si="866"/>
        <v>0</v>
      </c>
      <c r="CF841" s="26">
        <f t="shared" si="867"/>
        <v>0</v>
      </c>
      <c r="CG841" s="26">
        <f t="shared" si="867"/>
        <v>0</v>
      </c>
      <c r="CH841" s="26">
        <f t="shared" si="867"/>
        <v>0</v>
      </c>
      <c r="CI841" s="26">
        <f t="shared" si="867"/>
        <v>0</v>
      </c>
      <c r="CJ841" s="26">
        <f t="shared" si="867"/>
        <v>0</v>
      </c>
      <c r="CK841" s="26">
        <f t="shared" si="867"/>
        <v>0</v>
      </c>
      <c r="CL841" s="26">
        <f t="shared" si="867"/>
        <v>0</v>
      </c>
      <c r="CM841" s="26">
        <f t="shared" si="867"/>
        <v>0</v>
      </c>
      <c r="CN841" s="26">
        <f t="shared" si="867"/>
        <v>0</v>
      </c>
      <c r="CO841" s="26">
        <f t="shared" si="867"/>
        <v>0</v>
      </c>
      <c r="CP841" s="26">
        <f t="shared" si="868"/>
        <v>0</v>
      </c>
      <c r="CQ841" s="26">
        <f t="shared" si="868"/>
        <v>1</v>
      </c>
      <c r="CR841" s="26">
        <f t="shared" si="868"/>
        <v>0</v>
      </c>
      <c r="CS841" s="26">
        <f t="shared" si="868"/>
        <v>0</v>
      </c>
      <c r="CT841" s="26">
        <f t="shared" si="868"/>
        <v>0</v>
      </c>
      <c r="CU841" s="26">
        <f t="shared" si="868"/>
        <v>0</v>
      </c>
      <c r="CV841" s="26">
        <f t="shared" si="868"/>
        <v>0</v>
      </c>
      <c r="CW841" s="26">
        <f t="shared" si="868"/>
        <v>0</v>
      </c>
      <c r="CX841" s="26">
        <f t="shared" si="868"/>
        <v>0</v>
      </c>
      <c r="CY841" s="26">
        <f t="shared" si="868"/>
        <v>0</v>
      </c>
      <c r="CZ841" s="26">
        <f t="shared" si="869"/>
        <v>0</v>
      </c>
      <c r="DA841" s="26">
        <f t="shared" si="869"/>
        <v>0</v>
      </c>
      <c r="DB841" s="26">
        <f t="shared" si="869"/>
        <v>0</v>
      </c>
      <c r="DC841" s="26">
        <f t="shared" si="869"/>
        <v>1</v>
      </c>
      <c r="DD841" s="26">
        <f t="shared" si="869"/>
        <v>0</v>
      </c>
      <c r="DE841" s="26">
        <f t="shared" si="869"/>
        <v>0</v>
      </c>
      <c r="DF841" s="26">
        <f t="shared" si="869"/>
        <v>0</v>
      </c>
      <c r="DG841" s="26">
        <f t="shared" si="869"/>
        <v>0</v>
      </c>
      <c r="DH841" s="26">
        <f t="shared" si="869"/>
        <v>0</v>
      </c>
      <c r="DI841" s="26">
        <f t="shared" si="869"/>
        <v>0</v>
      </c>
      <c r="DJ841" s="26">
        <f t="shared" si="870"/>
        <v>0</v>
      </c>
      <c r="DK841" s="26">
        <f t="shared" si="870"/>
        <v>0</v>
      </c>
      <c r="DL841" s="26">
        <f t="shared" si="870"/>
        <v>0</v>
      </c>
      <c r="DM841" s="26">
        <f t="shared" si="870"/>
        <v>0</v>
      </c>
      <c r="DN841" s="26">
        <f t="shared" si="870"/>
        <v>0</v>
      </c>
      <c r="DO841" s="26">
        <f t="shared" si="870"/>
        <v>0</v>
      </c>
      <c r="DP841" s="26"/>
      <c r="DQ841" s="26"/>
      <c r="DR841" s="26"/>
      <c r="DS841" s="1"/>
    </row>
    <row r="842" spans="45:123" x14ac:dyDescent="0.3">
      <c r="AS842" s="18">
        <v>57</v>
      </c>
      <c r="AT842" s="26" t="s">
        <v>123</v>
      </c>
      <c r="AU842" s="26" t="str">
        <f t="shared" si="828"/>
        <v>FAIL</v>
      </c>
      <c r="AV842" s="26">
        <v>1</v>
      </c>
      <c r="AW842" s="26">
        <v>1</v>
      </c>
      <c r="AX842" s="26">
        <v>3</v>
      </c>
      <c r="AY842" s="26">
        <v>3</v>
      </c>
      <c r="AZ842" s="26">
        <v>1</v>
      </c>
      <c r="BA842" s="26">
        <v>1</v>
      </c>
      <c r="BB842" s="26">
        <v>3</v>
      </c>
      <c r="BC842" s="26">
        <v>3</v>
      </c>
      <c r="BD842" s="26">
        <f t="shared" si="860"/>
        <v>421.5</v>
      </c>
      <c r="BE842" s="26"/>
      <c r="BF842" s="26">
        <f t="shared" si="860"/>
        <v>478.5</v>
      </c>
      <c r="BG842" s="26">
        <f t="shared" si="860"/>
        <v>28.5</v>
      </c>
      <c r="BI842" s="26">
        <f t="shared" si="852"/>
        <v>426.64859999999999</v>
      </c>
      <c r="BJ842" s="26">
        <f t="shared" si="853"/>
        <v>848.27359999999999</v>
      </c>
      <c r="BK842" s="26">
        <f t="shared" si="854"/>
        <v>1326.8986</v>
      </c>
      <c r="BL842" s="26">
        <f t="shared" si="833"/>
        <v>1805.3986</v>
      </c>
      <c r="BM842" s="26"/>
      <c r="BN842" s="26"/>
      <c r="BO842" s="26"/>
      <c r="BP842" s="26"/>
      <c r="BQ842" s="26"/>
      <c r="BR842" s="1" t="str">
        <f t="shared" si="839"/>
        <v>good</v>
      </c>
      <c r="BS842" s="26" t="str">
        <f t="shared" si="840"/>
        <v>Int</v>
      </c>
      <c r="BT842" s="26"/>
      <c r="BU842" s="26"/>
      <c r="BV842" s="26">
        <f t="shared" si="866"/>
        <v>0</v>
      </c>
      <c r="BW842" s="26">
        <f t="shared" si="866"/>
        <v>0</v>
      </c>
      <c r="BX842" s="26">
        <f t="shared" si="866"/>
        <v>0</v>
      </c>
      <c r="BY842" s="26">
        <f t="shared" si="866"/>
        <v>0</v>
      </c>
      <c r="BZ842" s="26">
        <f t="shared" si="866"/>
        <v>0</v>
      </c>
      <c r="CA842" s="26">
        <f t="shared" si="866"/>
        <v>0</v>
      </c>
      <c r="CB842" s="26">
        <f t="shared" si="866"/>
        <v>0</v>
      </c>
      <c r="CC842" s="26">
        <f t="shared" si="866"/>
        <v>0</v>
      </c>
      <c r="CD842" s="26">
        <f t="shared" si="866"/>
        <v>0</v>
      </c>
      <c r="CE842" s="26">
        <f t="shared" si="866"/>
        <v>0</v>
      </c>
      <c r="CF842" s="26">
        <f t="shared" si="867"/>
        <v>0</v>
      </c>
      <c r="CG842" s="26">
        <f t="shared" si="867"/>
        <v>0</v>
      </c>
      <c r="CH842" s="26">
        <f t="shared" si="867"/>
        <v>0</v>
      </c>
      <c r="CI842" s="26">
        <f t="shared" si="867"/>
        <v>0</v>
      </c>
      <c r="CJ842" s="26">
        <f t="shared" si="867"/>
        <v>0</v>
      </c>
      <c r="CK842" s="26">
        <f t="shared" si="867"/>
        <v>0</v>
      </c>
      <c r="CL842" s="26">
        <f t="shared" si="867"/>
        <v>0</v>
      </c>
      <c r="CM842" s="26">
        <f t="shared" si="867"/>
        <v>0</v>
      </c>
      <c r="CN842" s="26">
        <f t="shared" si="867"/>
        <v>0</v>
      </c>
      <c r="CO842" s="26">
        <f t="shared" si="867"/>
        <v>0</v>
      </c>
      <c r="CP842" s="26">
        <f t="shared" si="868"/>
        <v>0</v>
      </c>
      <c r="CQ842" s="26">
        <f t="shared" si="868"/>
        <v>1</v>
      </c>
      <c r="CR842" s="26">
        <f t="shared" si="868"/>
        <v>0</v>
      </c>
      <c r="CS842" s="26">
        <f t="shared" si="868"/>
        <v>0</v>
      </c>
      <c r="CT842" s="26">
        <f t="shared" si="868"/>
        <v>0</v>
      </c>
      <c r="CU842" s="26">
        <f t="shared" si="868"/>
        <v>0</v>
      </c>
      <c r="CV842" s="26">
        <f t="shared" si="868"/>
        <v>0</v>
      </c>
      <c r="CW842" s="26">
        <f t="shared" si="868"/>
        <v>0</v>
      </c>
      <c r="CX842" s="26">
        <f t="shared" si="868"/>
        <v>0</v>
      </c>
      <c r="CY842" s="26">
        <f t="shared" si="868"/>
        <v>0</v>
      </c>
      <c r="CZ842" s="26">
        <f t="shared" si="869"/>
        <v>0</v>
      </c>
      <c r="DA842" s="26">
        <f t="shared" si="869"/>
        <v>0</v>
      </c>
      <c r="DB842" s="26">
        <f t="shared" si="869"/>
        <v>0</v>
      </c>
      <c r="DC842" s="26">
        <f t="shared" si="869"/>
        <v>1</v>
      </c>
      <c r="DD842" s="26">
        <f t="shared" si="869"/>
        <v>0</v>
      </c>
      <c r="DE842" s="26">
        <f t="shared" si="869"/>
        <v>0</v>
      </c>
      <c r="DF842" s="26">
        <f t="shared" si="869"/>
        <v>0</v>
      </c>
      <c r="DG842" s="26">
        <f t="shared" si="869"/>
        <v>0</v>
      </c>
      <c r="DH842" s="26">
        <f t="shared" si="869"/>
        <v>0</v>
      </c>
      <c r="DI842" s="26">
        <f t="shared" si="869"/>
        <v>0</v>
      </c>
      <c r="DJ842" s="26">
        <f t="shared" si="870"/>
        <v>0</v>
      </c>
      <c r="DK842" s="26">
        <f t="shared" si="870"/>
        <v>0</v>
      </c>
      <c r="DL842" s="26">
        <f t="shared" si="870"/>
        <v>0</v>
      </c>
      <c r="DM842" s="26">
        <f t="shared" si="870"/>
        <v>0</v>
      </c>
      <c r="DN842" s="26">
        <f t="shared" si="870"/>
        <v>0</v>
      </c>
      <c r="DO842" s="26">
        <f t="shared" si="870"/>
        <v>0</v>
      </c>
      <c r="DP842" s="26"/>
      <c r="DQ842" s="26"/>
      <c r="DR842" s="26"/>
      <c r="DS842" s="1"/>
    </row>
    <row r="843" spans="45:123" x14ac:dyDescent="0.3">
      <c r="AS843" s="18">
        <v>58</v>
      </c>
      <c r="AT843" s="26" t="s">
        <v>123</v>
      </c>
      <c r="AU843" s="26" t="str">
        <f t="shared" si="828"/>
        <v>FAIL</v>
      </c>
      <c r="AV843" s="26">
        <v>1</v>
      </c>
      <c r="AW843" s="26">
        <v>1</v>
      </c>
      <c r="AX843" s="26">
        <v>3</v>
      </c>
      <c r="AY843" s="26">
        <v>3</v>
      </c>
      <c r="AZ843" s="26">
        <v>1</v>
      </c>
      <c r="BA843" s="26">
        <v>1</v>
      </c>
      <c r="BB843" s="26">
        <v>3</v>
      </c>
      <c r="BC843" s="26">
        <v>3</v>
      </c>
      <c r="BD843" s="26">
        <f t="shared" si="860"/>
        <v>421</v>
      </c>
      <c r="BE843" s="26"/>
      <c r="BF843" s="26">
        <f t="shared" si="860"/>
        <v>479</v>
      </c>
      <c r="BG843" s="26">
        <f t="shared" si="860"/>
        <v>29</v>
      </c>
      <c r="BI843" s="26">
        <f t="shared" si="852"/>
        <v>426.14859999999999</v>
      </c>
      <c r="BJ843" s="26">
        <f t="shared" si="853"/>
        <v>847.27359999999999</v>
      </c>
      <c r="BK843" s="26">
        <f t="shared" si="854"/>
        <v>1326.3986</v>
      </c>
      <c r="BL843" s="26">
        <f t="shared" si="833"/>
        <v>1805.3986</v>
      </c>
      <c r="BM843" s="26"/>
      <c r="BN843" s="26"/>
      <c r="BO843" s="26"/>
      <c r="BP843" s="26"/>
      <c r="BQ843" s="26"/>
      <c r="BR843" s="1" t="str">
        <f t="shared" si="839"/>
        <v>good</v>
      </c>
      <c r="BS843" s="26" t="str">
        <f t="shared" si="840"/>
        <v>Int</v>
      </c>
      <c r="BT843" s="26"/>
      <c r="BU843" s="26"/>
      <c r="BV843" s="26">
        <f t="shared" si="866"/>
        <v>0</v>
      </c>
      <c r="BW843" s="26">
        <f t="shared" si="866"/>
        <v>0</v>
      </c>
      <c r="BX843" s="26">
        <f t="shared" si="866"/>
        <v>0</v>
      </c>
      <c r="BY843" s="26">
        <f t="shared" si="866"/>
        <v>0</v>
      </c>
      <c r="BZ843" s="26">
        <f t="shared" si="866"/>
        <v>0</v>
      </c>
      <c r="CA843" s="26">
        <f t="shared" si="866"/>
        <v>0</v>
      </c>
      <c r="CB843" s="26">
        <f t="shared" si="866"/>
        <v>0</v>
      </c>
      <c r="CC843" s="26">
        <f t="shared" si="866"/>
        <v>0</v>
      </c>
      <c r="CD843" s="26">
        <f t="shared" si="866"/>
        <v>0</v>
      </c>
      <c r="CE843" s="26">
        <f t="shared" si="866"/>
        <v>0</v>
      </c>
      <c r="CF843" s="26">
        <f t="shared" si="867"/>
        <v>0</v>
      </c>
      <c r="CG843" s="26">
        <f t="shared" si="867"/>
        <v>0</v>
      </c>
      <c r="CH843" s="26">
        <f t="shared" si="867"/>
        <v>0</v>
      </c>
      <c r="CI843" s="26">
        <f t="shared" si="867"/>
        <v>0</v>
      </c>
      <c r="CJ843" s="26">
        <f t="shared" si="867"/>
        <v>0</v>
      </c>
      <c r="CK843" s="26">
        <f t="shared" si="867"/>
        <v>0</v>
      </c>
      <c r="CL843" s="26">
        <f t="shared" si="867"/>
        <v>0</v>
      </c>
      <c r="CM843" s="26">
        <f t="shared" si="867"/>
        <v>0</v>
      </c>
      <c r="CN843" s="26">
        <f t="shared" si="867"/>
        <v>0</v>
      </c>
      <c r="CO843" s="26">
        <f t="shared" si="867"/>
        <v>0</v>
      </c>
      <c r="CP843" s="26">
        <f t="shared" si="868"/>
        <v>0</v>
      </c>
      <c r="CQ843" s="26">
        <f t="shared" si="868"/>
        <v>1</v>
      </c>
      <c r="CR843" s="26">
        <f t="shared" si="868"/>
        <v>0</v>
      </c>
      <c r="CS843" s="26">
        <f t="shared" si="868"/>
        <v>0</v>
      </c>
      <c r="CT843" s="26">
        <f t="shared" si="868"/>
        <v>0</v>
      </c>
      <c r="CU843" s="26">
        <f t="shared" si="868"/>
        <v>0</v>
      </c>
      <c r="CV843" s="26">
        <f t="shared" si="868"/>
        <v>0</v>
      </c>
      <c r="CW843" s="26">
        <f t="shared" si="868"/>
        <v>0</v>
      </c>
      <c r="CX843" s="26">
        <f t="shared" si="868"/>
        <v>0</v>
      </c>
      <c r="CY843" s="26">
        <f t="shared" si="868"/>
        <v>0</v>
      </c>
      <c r="CZ843" s="26">
        <f t="shared" si="869"/>
        <v>0</v>
      </c>
      <c r="DA843" s="26">
        <f t="shared" si="869"/>
        <v>0</v>
      </c>
      <c r="DB843" s="26">
        <f t="shared" si="869"/>
        <v>0</v>
      </c>
      <c r="DC843" s="26">
        <f t="shared" si="869"/>
        <v>1</v>
      </c>
      <c r="DD843" s="26">
        <f t="shared" si="869"/>
        <v>0</v>
      </c>
      <c r="DE843" s="26">
        <f t="shared" si="869"/>
        <v>0</v>
      </c>
      <c r="DF843" s="26">
        <f t="shared" si="869"/>
        <v>0</v>
      </c>
      <c r="DG843" s="26">
        <f t="shared" si="869"/>
        <v>0</v>
      </c>
      <c r="DH843" s="26">
        <f t="shared" si="869"/>
        <v>0</v>
      </c>
      <c r="DI843" s="26">
        <f t="shared" si="869"/>
        <v>0</v>
      </c>
      <c r="DJ843" s="26">
        <f t="shared" si="870"/>
        <v>0</v>
      </c>
      <c r="DK843" s="26">
        <f t="shared" si="870"/>
        <v>0</v>
      </c>
      <c r="DL843" s="26">
        <f t="shared" si="870"/>
        <v>0</v>
      </c>
      <c r="DM843" s="26">
        <f t="shared" si="870"/>
        <v>0</v>
      </c>
      <c r="DN843" s="26">
        <f t="shared" si="870"/>
        <v>0</v>
      </c>
      <c r="DO843" s="26">
        <f t="shared" si="870"/>
        <v>0</v>
      </c>
      <c r="DP843" s="26"/>
      <c r="DQ843" s="26"/>
      <c r="DR843" s="26"/>
      <c r="DS843" s="1"/>
    </row>
    <row r="844" spans="45:123" x14ac:dyDescent="0.3">
      <c r="AS844" s="18">
        <v>59</v>
      </c>
      <c r="AT844" s="26" t="s">
        <v>123</v>
      </c>
      <c r="AU844" s="26" t="str">
        <f t="shared" si="828"/>
        <v>FAIL</v>
      </c>
      <c r="AV844" s="26">
        <v>1</v>
      </c>
      <c r="AW844" s="26">
        <v>1</v>
      </c>
      <c r="AX844" s="26">
        <v>3</v>
      </c>
      <c r="AY844" s="26">
        <v>3</v>
      </c>
      <c r="AZ844" s="26">
        <v>1</v>
      </c>
      <c r="BA844" s="26">
        <v>1</v>
      </c>
      <c r="BB844" s="26">
        <v>3</v>
      </c>
      <c r="BC844" s="26">
        <v>3</v>
      </c>
      <c r="BD844" s="26">
        <f t="shared" si="860"/>
        <v>420.5</v>
      </c>
      <c r="BE844" s="26"/>
      <c r="BF844" s="26">
        <f t="shared" si="860"/>
        <v>479.5</v>
      </c>
      <c r="BG844" s="26">
        <f t="shared" si="860"/>
        <v>29.5</v>
      </c>
      <c r="BI844" s="26">
        <f t="shared" si="852"/>
        <v>425.64859999999999</v>
      </c>
      <c r="BJ844" s="26">
        <f t="shared" si="853"/>
        <v>846.27359999999999</v>
      </c>
      <c r="BK844" s="26">
        <f t="shared" si="854"/>
        <v>1325.8986</v>
      </c>
      <c r="BL844" s="26">
        <f t="shared" si="833"/>
        <v>1805.3986</v>
      </c>
      <c r="BM844" s="26"/>
      <c r="BN844" s="26"/>
      <c r="BO844" s="26"/>
      <c r="BP844" s="26"/>
      <c r="BQ844" s="26"/>
      <c r="BR844" s="1" t="str">
        <f t="shared" si="839"/>
        <v>good</v>
      </c>
      <c r="BS844" s="26" t="str">
        <f t="shared" si="840"/>
        <v>Int</v>
      </c>
      <c r="BT844" s="26"/>
      <c r="BU844" s="26"/>
      <c r="BV844" s="26">
        <f t="shared" si="866"/>
        <v>0</v>
      </c>
      <c r="BW844" s="26">
        <f t="shared" si="866"/>
        <v>0</v>
      </c>
      <c r="BX844" s="26">
        <f t="shared" si="866"/>
        <v>0</v>
      </c>
      <c r="BY844" s="26">
        <f t="shared" si="866"/>
        <v>0</v>
      </c>
      <c r="BZ844" s="26">
        <f t="shared" si="866"/>
        <v>0</v>
      </c>
      <c r="CA844" s="26">
        <f t="shared" si="866"/>
        <v>0</v>
      </c>
      <c r="CB844" s="26">
        <f t="shared" si="866"/>
        <v>0</v>
      </c>
      <c r="CC844" s="26">
        <f t="shared" si="866"/>
        <v>0</v>
      </c>
      <c r="CD844" s="26">
        <f t="shared" si="866"/>
        <v>0</v>
      </c>
      <c r="CE844" s="26">
        <f t="shared" si="866"/>
        <v>0</v>
      </c>
      <c r="CF844" s="26">
        <f t="shared" si="867"/>
        <v>0</v>
      </c>
      <c r="CG844" s="26">
        <f t="shared" si="867"/>
        <v>0</v>
      </c>
      <c r="CH844" s="26">
        <f t="shared" si="867"/>
        <v>0</v>
      </c>
      <c r="CI844" s="26">
        <f t="shared" si="867"/>
        <v>0</v>
      </c>
      <c r="CJ844" s="26">
        <f t="shared" si="867"/>
        <v>0</v>
      </c>
      <c r="CK844" s="26">
        <f t="shared" si="867"/>
        <v>0</v>
      </c>
      <c r="CL844" s="26">
        <f t="shared" si="867"/>
        <v>0</v>
      </c>
      <c r="CM844" s="26">
        <f t="shared" si="867"/>
        <v>0</v>
      </c>
      <c r="CN844" s="26">
        <f t="shared" si="867"/>
        <v>0</v>
      </c>
      <c r="CO844" s="26">
        <f t="shared" si="867"/>
        <v>0</v>
      </c>
      <c r="CP844" s="26">
        <f t="shared" si="868"/>
        <v>0</v>
      </c>
      <c r="CQ844" s="26">
        <f t="shared" si="868"/>
        <v>1</v>
      </c>
      <c r="CR844" s="26">
        <f t="shared" si="868"/>
        <v>0</v>
      </c>
      <c r="CS844" s="26">
        <f t="shared" si="868"/>
        <v>0</v>
      </c>
      <c r="CT844" s="26">
        <f t="shared" si="868"/>
        <v>0</v>
      </c>
      <c r="CU844" s="26">
        <f t="shared" si="868"/>
        <v>0</v>
      </c>
      <c r="CV844" s="26">
        <f t="shared" si="868"/>
        <v>0</v>
      </c>
      <c r="CW844" s="26">
        <f t="shared" si="868"/>
        <v>0</v>
      </c>
      <c r="CX844" s="26">
        <f t="shared" si="868"/>
        <v>0</v>
      </c>
      <c r="CY844" s="26">
        <f t="shared" si="868"/>
        <v>0</v>
      </c>
      <c r="CZ844" s="26">
        <f t="shared" si="869"/>
        <v>0</v>
      </c>
      <c r="DA844" s="26">
        <f t="shared" si="869"/>
        <v>0</v>
      </c>
      <c r="DB844" s="26">
        <f t="shared" si="869"/>
        <v>0</v>
      </c>
      <c r="DC844" s="26">
        <f t="shared" si="869"/>
        <v>1</v>
      </c>
      <c r="DD844" s="26">
        <f t="shared" si="869"/>
        <v>0</v>
      </c>
      <c r="DE844" s="26">
        <f t="shared" si="869"/>
        <v>0</v>
      </c>
      <c r="DF844" s="26">
        <f t="shared" si="869"/>
        <v>0</v>
      </c>
      <c r="DG844" s="26">
        <f t="shared" si="869"/>
        <v>0</v>
      </c>
      <c r="DH844" s="26">
        <f t="shared" si="869"/>
        <v>0</v>
      </c>
      <c r="DI844" s="26">
        <f t="shared" si="869"/>
        <v>0</v>
      </c>
      <c r="DJ844" s="26">
        <f t="shared" si="870"/>
        <v>0</v>
      </c>
      <c r="DK844" s="26">
        <f t="shared" si="870"/>
        <v>0</v>
      </c>
      <c r="DL844" s="26">
        <f t="shared" si="870"/>
        <v>0</v>
      </c>
      <c r="DM844" s="26">
        <f t="shared" si="870"/>
        <v>0</v>
      </c>
      <c r="DN844" s="26">
        <f t="shared" si="870"/>
        <v>0</v>
      </c>
      <c r="DO844" s="26">
        <f t="shared" si="870"/>
        <v>0</v>
      </c>
      <c r="DP844" s="26"/>
      <c r="DQ844" s="26"/>
      <c r="DR844" s="26"/>
      <c r="DS844" s="1"/>
    </row>
    <row r="845" spans="45:123" x14ac:dyDescent="0.3">
      <c r="AS845" s="18">
        <v>60</v>
      </c>
      <c r="AT845" s="26" t="s">
        <v>123</v>
      </c>
      <c r="AU845" s="26" t="str">
        <f t="shared" si="828"/>
        <v>FAIL</v>
      </c>
      <c r="AV845" s="26">
        <v>1</v>
      </c>
      <c r="AW845" s="26">
        <v>1</v>
      </c>
      <c r="AX845" s="26">
        <v>3</v>
      </c>
      <c r="AY845" s="26">
        <v>3</v>
      </c>
      <c r="AZ845" s="26">
        <v>1</v>
      </c>
      <c r="BA845" s="26">
        <v>1</v>
      </c>
      <c r="BB845" s="26">
        <v>3</v>
      </c>
      <c r="BC845" s="26">
        <v>3</v>
      </c>
      <c r="BD845" s="26">
        <f t="shared" si="860"/>
        <v>420</v>
      </c>
      <c r="BE845" s="26"/>
      <c r="BF845" s="26">
        <f t="shared" si="860"/>
        <v>480</v>
      </c>
      <c r="BG845" s="26">
        <f t="shared" si="860"/>
        <v>30</v>
      </c>
      <c r="BI845" s="26">
        <f t="shared" si="852"/>
        <v>425.14859999999999</v>
      </c>
      <c r="BJ845" s="26">
        <f t="shared" si="853"/>
        <v>845.27359999999999</v>
      </c>
      <c r="BK845" s="26">
        <f t="shared" si="854"/>
        <v>1325.3986</v>
      </c>
      <c r="BL845" s="26">
        <f t="shared" si="833"/>
        <v>1805.3986</v>
      </c>
      <c r="BM845" s="26"/>
      <c r="BN845" s="26"/>
      <c r="BO845" s="26"/>
      <c r="BP845" s="26"/>
      <c r="BQ845" s="26"/>
      <c r="BR845" s="1" t="str">
        <f t="shared" si="839"/>
        <v>good</v>
      </c>
      <c r="BS845" s="26" t="str">
        <f t="shared" si="840"/>
        <v>Int</v>
      </c>
      <c r="BT845" s="26"/>
      <c r="BU845" s="26"/>
      <c r="BV845" s="26">
        <f t="shared" si="866"/>
        <v>0</v>
      </c>
      <c r="BW845" s="26">
        <f t="shared" si="866"/>
        <v>0</v>
      </c>
      <c r="BX845" s="26">
        <f t="shared" si="866"/>
        <v>0</v>
      </c>
      <c r="BY845" s="26">
        <f t="shared" si="866"/>
        <v>0</v>
      </c>
      <c r="BZ845" s="26">
        <f t="shared" si="866"/>
        <v>0</v>
      </c>
      <c r="CA845" s="26">
        <f t="shared" si="866"/>
        <v>0</v>
      </c>
      <c r="CB845" s="26">
        <f t="shared" si="866"/>
        <v>0</v>
      </c>
      <c r="CC845" s="26">
        <f t="shared" si="866"/>
        <v>0</v>
      </c>
      <c r="CD845" s="26">
        <f t="shared" si="866"/>
        <v>0</v>
      </c>
      <c r="CE845" s="26">
        <f t="shared" si="866"/>
        <v>0</v>
      </c>
      <c r="CF845" s="26">
        <f t="shared" si="867"/>
        <v>0</v>
      </c>
      <c r="CG845" s="26">
        <f t="shared" si="867"/>
        <v>0</v>
      </c>
      <c r="CH845" s="26">
        <f t="shared" si="867"/>
        <v>0</v>
      </c>
      <c r="CI845" s="26">
        <f t="shared" si="867"/>
        <v>0</v>
      </c>
      <c r="CJ845" s="26">
        <f t="shared" si="867"/>
        <v>0</v>
      </c>
      <c r="CK845" s="26">
        <f t="shared" si="867"/>
        <v>0</v>
      </c>
      <c r="CL845" s="26">
        <f t="shared" si="867"/>
        <v>0</v>
      </c>
      <c r="CM845" s="26">
        <f t="shared" si="867"/>
        <v>0</v>
      </c>
      <c r="CN845" s="26">
        <f t="shared" si="867"/>
        <v>0</v>
      </c>
      <c r="CO845" s="26">
        <f t="shared" si="867"/>
        <v>0</v>
      </c>
      <c r="CP845" s="26">
        <f t="shared" si="868"/>
        <v>0</v>
      </c>
      <c r="CQ845" s="26">
        <f t="shared" si="868"/>
        <v>1</v>
      </c>
      <c r="CR845" s="26">
        <f t="shared" si="868"/>
        <v>0</v>
      </c>
      <c r="CS845" s="26">
        <f t="shared" si="868"/>
        <v>0</v>
      </c>
      <c r="CT845" s="26">
        <f t="shared" si="868"/>
        <v>0</v>
      </c>
      <c r="CU845" s="26">
        <f t="shared" si="868"/>
        <v>0</v>
      </c>
      <c r="CV845" s="26">
        <f t="shared" si="868"/>
        <v>0</v>
      </c>
      <c r="CW845" s="26">
        <f t="shared" si="868"/>
        <v>0</v>
      </c>
      <c r="CX845" s="26">
        <f t="shared" si="868"/>
        <v>0</v>
      </c>
      <c r="CY845" s="26">
        <f t="shared" si="868"/>
        <v>0</v>
      </c>
      <c r="CZ845" s="26">
        <f t="shared" si="869"/>
        <v>0</v>
      </c>
      <c r="DA845" s="26">
        <f t="shared" si="869"/>
        <v>0</v>
      </c>
      <c r="DB845" s="26">
        <f t="shared" si="869"/>
        <v>0</v>
      </c>
      <c r="DC845" s="26">
        <f t="shared" si="869"/>
        <v>1</v>
      </c>
      <c r="DD845" s="26">
        <f t="shared" si="869"/>
        <v>0</v>
      </c>
      <c r="DE845" s="26">
        <f t="shared" si="869"/>
        <v>0</v>
      </c>
      <c r="DF845" s="26">
        <f t="shared" si="869"/>
        <v>0</v>
      </c>
      <c r="DG845" s="26">
        <f t="shared" si="869"/>
        <v>0</v>
      </c>
      <c r="DH845" s="26">
        <f t="shared" si="869"/>
        <v>0</v>
      </c>
      <c r="DI845" s="26">
        <f t="shared" si="869"/>
        <v>0</v>
      </c>
      <c r="DJ845" s="26">
        <f t="shared" si="870"/>
        <v>0</v>
      </c>
      <c r="DK845" s="26">
        <f t="shared" si="870"/>
        <v>0</v>
      </c>
      <c r="DL845" s="26">
        <f t="shared" si="870"/>
        <v>0</v>
      </c>
      <c r="DM845" s="26">
        <f t="shared" si="870"/>
        <v>0</v>
      </c>
      <c r="DN845" s="26">
        <f t="shared" si="870"/>
        <v>0</v>
      </c>
      <c r="DO845" s="26">
        <f t="shared" si="870"/>
        <v>0</v>
      </c>
      <c r="DP845" s="26"/>
      <c r="DQ845" s="26"/>
      <c r="DR845" s="26"/>
      <c r="DS845" s="1"/>
    </row>
    <row r="846" spans="45:123" x14ac:dyDescent="0.3">
      <c r="AS846" s="18"/>
      <c r="AT846" s="26"/>
      <c r="AU846" s="26"/>
      <c r="AV846" s="26"/>
      <c r="AW846" s="26"/>
      <c r="AX846" s="26"/>
      <c r="AY846" s="26"/>
      <c r="AZ846" s="26"/>
      <c r="BA846" s="26"/>
      <c r="BB846" s="26"/>
      <c r="BC846" s="26"/>
      <c r="BD846" s="26"/>
      <c r="BE846" s="26"/>
      <c r="BF846" s="26"/>
      <c r="BG846" s="26"/>
      <c r="BI846" s="26"/>
      <c r="BJ846" s="26"/>
      <c r="BK846" s="26"/>
      <c r="BL846" s="26"/>
      <c r="BM846" s="26"/>
      <c r="BN846" s="26"/>
      <c r="BO846" s="26"/>
      <c r="BP846" s="26"/>
      <c r="BQ846" s="26"/>
      <c r="BS846" s="26"/>
      <c r="BT846" s="26"/>
      <c r="BU846" s="26"/>
      <c r="BV846" s="26">
        <f t="shared" si="866"/>
        <v>0</v>
      </c>
      <c r="BW846" s="26">
        <f t="shared" si="866"/>
        <v>0</v>
      </c>
      <c r="BX846" s="26">
        <f t="shared" si="866"/>
        <v>0</v>
      </c>
      <c r="BY846" s="26">
        <f t="shared" si="866"/>
        <v>0</v>
      </c>
      <c r="BZ846" s="26">
        <f t="shared" si="866"/>
        <v>0</v>
      </c>
      <c r="CA846" s="26">
        <f t="shared" si="866"/>
        <v>0</v>
      </c>
      <c r="CB846" s="26">
        <f t="shared" si="866"/>
        <v>0</v>
      </c>
      <c r="CC846" s="26">
        <f t="shared" si="866"/>
        <v>0</v>
      </c>
      <c r="CD846" s="26">
        <f t="shared" si="866"/>
        <v>0</v>
      </c>
      <c r="CE846" s="26">
        <f t="shared" si="866"/>
        <v>0</v>
      </c>
      <c r="CF846" s="26">
        <f t="shared" si="867"/>
        <v>0</v>
      </c>
      <c r="CG846" s="26">
        <f t="shared" si="867"/>
        <v>0</v>
      </c>
      <c r="CH846" s="26">
        <f t="shared" si="867"/>
        <v>0</v>
      </c>
      <c r="CI846" s="26">
        <f t="shared" si="867"/>
        <v>0</v>
      </c>
      <c r="CJ846" s="26">
        <f t="shared" si="867"/>
        <v>0</v>
      </c>
      <c r="CK846" s="26">
        <f t="shared" si="867"/>
        <v>0</v>
      </c>
      <c r="CL846" s="26">
        <f t="shared" si="867"/>
        <v>0</v>
      </c>
      <c r="CM846" s="26">
        <f t="shared" si="867"/>
        <v>0</v>
      </c>
      <c r="CN846" s="26">
        <f t="shared" si="867"/>
        <v>0</v>
      </c>
      <c r="CO846" s="26">
        <f t="shared" si="867"/>
        <v>0</v>
      </c>
      <c r="CP846" s="26">
        <f t="shared" si="868"/>
        <v>0</v>
      </c>
      <c r="CQ846" s="26">
        <f t="shared" si="868"/>
        <v>0</v>
      </c>
      <c r="CR846" s="26">
        <f t="shared" si="868"/>
        <v>0</v>
      </c>
      <c r="CS846" s="26">
        <f t="shared" si="868"/>
        <v>0</v>
      </c>
      <c r="CT846" s="26">
        <f t="shared" si="868"/>
        <v>0</v>
      </c>
      <c r="CU846" s="26">
        <f t="shared" si="868"/>
        <v>0</v>
      </c>
      <c r="CV846" s="26">
        <f t="shared" si="868"/>
        <v>0</v>
      </c>
      <c r="CW846" s="26">
        <f t="shared" si="868"/>
        <v>0</v>
      </c>
      <c r="CX846" s="26">
        <f t="shared" si="868"/>
        <v>0</v>
      </c>
      <c r="CY846" s="26">
        <f t="shared" si="868"/>
        <v>0</v>
      </c>
      <c r="CZ846" s="26">
        <f t="shared" si="869"/>
        <v>0</v>
      </c>
      <c r="DA846" s="26">
        <f t="shared" si="869"/>
        <v>0</v>
      </c>
      <c r="DB846" s="26">
        <f t="shared" si="869"/>
        <v>0</v>
      </c>
      <c r="DC846" s="26">
        <f t="shared" si="869"/>
        <v>0</v>
      </c>
      <c r="DD846" s="26">
        <f t="shared" si="869"/>
        <v>0</v>
      </c>
      <c r="DE846" s="26">
        <f t="shared" si="869"/>
        <v>0</v>
      </c>
      <c r="DF846" s="26">
        <f t="shared" si="869"/>
        <v>0</v>
      </c>
      <c r="DG846" s="26">
        <f t="shared" si="869"/>
        <v>0</v>
      </c>
      <c r="DH846" s="26">
        <f t="shared" si="869"/>
        <v>0</v>
      </c>
      <c r="DI846" s="26">
        <f t="shared" si="869"/>
        <v>0</v>
      </c>
      <c r="DJ846" s="26">
        <f t="shared" si="870"/>
        <v>0</v>
      </c>
      <c r="DK846" s="26">
        <f t="shared" si="870"/>
        <v>0</v>
      </c>
      <c r="DL846" s="26">
        <f t="shared" si="870"/>
        <v>0</v>
      </c>
      <c r="DM846" s="26">
        <f t="shared" si="870"/>
        <v>0</v>
      </c>
      <c r="DN846" s="26">
        <f t="shared" si="870"/>
        <v>0</v>
      </c>
      <c r="DO846" s="26">
        <f t="shared" si="870"/>
        <v>0</v>
      </c>
      <c r="DP846" s="26"/>
      <c r="DQ846" s="26"/>
      <c r="DR846" s="26"/>
      <c r="DS846" s="1"/>
    </row>
    <row r="847" spans="45:123" x14ac:dyDescent="0.3">
      <c r="AS847" s="18"/>
      <c r="AT847" s="26"/>
      <c r="AU847" s="220" t="s">
        <v>121</v>
      </c>
      <c r="AV847" s="220"/>
      <c r="AW847" s="220"/>
      <c r="AX847" s="220"/>
      <c r="AY847" s="220"/>
      <c r="AZ847" s="220"/>
      <c r="BA847" s="220"/>
      <c r="BB847" s="220"/>
      <c r="BC847" s="220"/>
      <c r="BD847" s="220"/>
      <c r="BE847" s="220"/>
      <c r="BF847" s="220"/>
      <c r="BG847" s="220"/>
      <c r="BI847" s="26"/>
      <c r="BJ847" s="26"/>
      <c r="BK847" s="26"/>
      <c r="BL847" s="26"/>
      <c r="BM847" s="204"/>
      <c r="BN847" s="204"/>
      <c r="BO847" s="204"/>
      <c r="BP847" s="204"/>
      <c r="BQ847" s="204"/>
      <c r="BS847" s="26"/>
      <c r="BT847" s="26"/>
      <c r="BU847" s="26"/>
      <c r="BV847" s="26">
        <f t="shared" si="866"/>
        <v>0</v>
      </c>
      <c r="BW847" s="26">
        <f t="shared" si="866"/>
        <v>0</v>
      </c>
      <c r="BX847" s="26">
        <f t="shared" si="866"/>
        <v>0</v>
      </c>
      <c r="BY847" s="26">
        <f t="shared" si="866"/>
        <v>0</v>
      </c>
      <c r="BZ847" s="26">
        <f t="shared" si="866"/>
        <v>0</v>
      </c>
      <c r="CA847" s="26">
        <f t="shared" si="866"/>
        <v>0</v>
      </c>
      <c r="CB847" s="26">
        <f t="shared" si="866"/>
        <v>0</v>
      </c>
      <c r="CC847" s="26">
        <f t="shared" si="866"/>
        <v>0</v>
      </c>
      <c r="CD847" s="26">
        <f t="shared" si="866"/>
        <v>0</v>
      </c>
      <c r="CE847" s="26">
        <f t="shared" si="866"/>
        <v>0</v>
      </c>
      <c r="CF847" s="26">
        <f t="shared" si="867"/>
        <v>0</v>
      </c>
      <c r="CG847" s="26">
        <f t="shared" si="867"/>
        <v>0</v>
      </c>
      <c r="CH847" s="26">
        <f t="shared" si="867"/>
        <v>0</v>
      </c>
      <c r="CI847" s="26">
        <f t="shared" si="867"/>
        <v>0</v>
      </c>
      <c r="CJ847" s="26">
        <f t="shared" si="867"/>
        <v>0</v>
      </c>
      <c r="CK847" s="26">
        <f t="shared" si="867"/>
        <v>0</v>
      </c>
      <c r="CL847" s="26">
        <f t="shared" si="867"/>
        <v>0</v>
      </c>
      <c r="CM847" s="26">
        <f t="shared" si="867"/>
        <v>0</v>
      </c>
      <c r="CN847" s="26">
        <f t="shared" si="867"/>
        <v>0</v>
      </c>
      <c r="CO847" s="26">
        <f t="shared" si="867"/>
        <v>0</v>
      </c>
      <c r="CP847" s="26">
        <f t="shared" si="868"/>
        <v>0</v>
      </c>
      <c r="CQ847" s="26">
        <f t="shared" si="868"/>
        <v>0</v>
      </c>
      <c r="CR847" s="26">
        <f t="shared" si="868"/>
        <v>0</v>
      </c>
      <c r="CS847" s="26">
        <f t="shared" si="868"/>
        <v>0</v>
      </c>
      <c r="CT847" s="26">
        <f t="shared" si="868"/>
        <v>0</v>
      </c>
      <c r="CU847" s="26">
        <f t="shared" si="868"/>
        <v>0</v>
      </c>
      <c r="CV847" s="26">
        <f t="shared" si="868"/>
        <v>0</v>
      </c>
      <c r="CW847" s="26">
        <f t="shared" si="868"/>
        <v>0</v>
      </c>
      <c r="CX847" s="26">
        <f t="shared" si="868"/>
        <v>0</v>
      </c>
      <c r="CY847" s="26">
        <f t="shared" si="868"/>
        <v>0</v>
      </c>
      <c r="CZ847" s="26">
        <f t="shared" si="869"/>
        <v>0</v>
      </c>
      <c r="DA847" s="26">
        <f t="shared" si="869"/>
        <v>0</v>
      </c>
      <c r="DB847" s="26">
        <f t="shared" si="869"/>
        <v>0</v>
      </c>
      <c r="DC847" s="26">
        <f t="shared" si="869"/>
        <v>0</v>
      </c>
      <c r="DD847" s="26">
        <f t="shared" si="869"/>
        <v>0</v>
      </c>
      <c r="DE847" s="26">
        <f t="shared" si="869"/>
        <v>0</v>
      </c>
      <c r="DF847" s="26">
        <f t="shared" si="869"/>
        <v>0</v>
      </c>
      <c r="DG847" s="26">
        <f t="shared" si="869"/>
        <v>0</v>
      </c>
      <c r="DH847" s="26">
        <f t="shared" si="869"/>
        <v>0</v>
      </c>
      <c r="DI847" s="26">
        <f t="shared" si="869"/>
        <v>0</v>
      </c>
      <c r="DJ847" s="26">
        <f t="shared" si="870"/>
        <v>0</v>
      </c>
      <c r="DK847" s="26">
        <f t="shared" si="870"/>
        <v>0</v>
      </c>
      <c r="DL847" s="26">
        <f t="shared" si="870"/>
        <v>0</v>
      </c>
      <c r="DM847" s="26">
        <f t="shared" si="870"/>
        <v>0</v>
      </c>
      <c r="DN847" s="26">
        <f t="shared" si="870"/>
        <v>0</v>
      </c>
      <c r="DO847" s="26">
        <f t="shared" si="870"/>
        <v>0</v>
      </c>
      <c r="DP847" s="26"/>
      <c r="DQ847" s="26"/>
      <c r="DR847" s="26"/>
      <c r="DS847" s="1"/>
    </row>
    <row r="848" spans="45:123" x14ac:dyDescent="0.3">
      <c r="AS848" s="18"/>
      <c r="AT848" s="26"/>
      <c r="AU848" s="26" t="str">
        <f t="shared" ref="AU848:BF848" si="871">AU785</f>
        <v>Status</v>
      </c>
      <c r="AV848" s="26"/>
      <c r="AW848" s="26"/>
      <c r="AX848" s="26"/>
      <c r="AY848" s="26"/>
      <c r="AZ848" s="220">
        <f>AZ785</f>
        <v>0</v>
      </c>
      <c r="BA848" s="220"/>
      <c r="BB848" s="220"/>
      <c r="BC848" s="220"/>
      <c r="BD848" s="26">
        <f t="shared" si="871"/>
        <v>1</v>
      </c>
      <c r="BE848" s="26">
        <f t="shared" si="871"/>
        <v>2</v>
      </c>
      <c r="BF848" s="26">
        <f t="shared" si="871"/>
        <v>3</v>
      </c>
      <c r="BG848" s="26" t="s">
        <v>242</v>
      </c>
      <c r="BI848" s="26"/>
      <c r="BJ848" s="26"/>
      <c r="BK848" s="26"/>
      <c r="BL848" s="26"/>
      <c r="BM848" s="26"/>
      <c r="BN848" s="26"/>
      <c r="BO848" s="26"/>
      <c r="BP848" s="26"/>
      <c r="BQ848" s="26"/>
      <c r="BS848" s="26"/>
      <c r="BT848" s="26"/>
      <c r="BU848" s="26"/>
      <c r="BV848" s="26">
        <f t="shared" si="866"/>
        <v>0</v>
      </c>
      <c r="BW848" s="26">
        <f t="shared" si="866"/>
        <v>0</v>
      </c>
      <c r="BX848" s="26">
        <f t="shared" si="866"/>
        <v>0</v>
      </c>
      <c r="BY848" s="26">
        <f t="shared" si="866"/>
        <v>0</v>
      </c>
      <c r="BZ848" s="26">
        <f t="shared" si="866"/>
        <v>0</v>
      </c>
      <c r="CA848" s="26">
        <f t="shared" si="866"/>
        <v>0</v>
      </c>
      <c r="CB848" s="26">
        <f t="shared" si="866"/>
        <v>0</v>
      </c>
      <c r="CC848" s="26">
        <f t="shared" si="866"/>
        <v>0</v>
      </c>
      <c r="CD848" s="26">
        <f t="shared" si="866"/>
        <v>0</v>
      </c>
      <c r="CE848" s="26">
        <f t="shared" si="866"/>
        <v>0</v>
      </c>
      <c r="CF848" s="26">
        <f t="shared" si="867"/>
        <v>0</v>
      </c>
      <c r="CG848" s="26">
        <f t="shared" si="867"/>
        <v>0</v>
      </c>
      <c r="CH848" s="26">
        <f t="shared" si="867"/>
        <v>0</v>
      </c>
      <c r="CI848" s="26">
        <f t="shared" si="867"/>
        <v>0</v>
      </c>
      <c r="CJ848" s="26">
        <f t="shared" si="867"/>
        <v>0</v>
      </c>
      <c r="CK848" s="26">
        <f t="shared" si="867"/>
        <v>0</v>
      </c>
      <c r="CL848" s="26">
        <f t="shared" si="867"/>
        <v>0</v>
      </c>
      <c r="CM848" s="26">
        <f t="shared" si="867"/>
        <v>0</v>
      </c>
      <c r="CN848" s="26">
        <f t="shared" si="867"/>
        <v>0</v>
      </c>
      <c r="CO848" s="26">
        <f t="shared" si="867"/>
        <v>0</v>
      </c>
      <c r="CP848" s="26">
        <f t="shared" si="868"/>
        <v>0</v>
      </c>
      <c r="CQ848" s="26">
        <f t="shared" si="868"/>
        <v>0</v>
      </c>
      <c r="CR848" s="26">
        <f t="shared" si="868"/>
        <v>0</v>
      </c>
      <c r="CS848" s="26">
        <f t="shared" si="868"/>
        <v>0</v>
      </c>
      <c r="CT848" s="26">
        <f t="shared" si="868"/>
        <v>0</v>
      </c>
      <c r="CU848" s="26">
        <f t="shared" si="868"/>
        <v>0</v>
      </c>
      <c r="CV848" s="26">
        <f t="shared" si="868"/>
        <v>0</v>
      </c>
      <c r="CW848" s="26">
        <f t="shared" si="868"/>
        <v>0</v>
      </c>
      <c r="CX848" s="26">
        <f t="shared" si="868"/>
        <v>0</v>
      </c>
      <c r="CY848" s="26">
        <f t="shared" si="868"/>
        <v>0</v>
      </c>
      <c r="CZ848" s="26">
        <f t="shared" si="869"/>
        <v>0</v>
      </c>
      <c r="DA848" s="26">
        <f t="shared" si="869"/>
        <v>0</v>
      </c>
      <c r="DB848" s="26">
        <f t="shared" si="869"/>
        <v>0</v>
      </c>
      <c r="DC848" s="26">
        <f t="shared" si="869"/>
        <v>0</v>
      </c>
      <c r="DD848" s="26">
        <f t="shared" si="869"/>
        <v>0</v>
      </c>
      <c r="DE848" s="26">
        <f t="shared" si="869"/>
        <v>0</v>
      </c>
      <c r="DF848" s="26">
        <f t="shared" si="869"/>
        <v>0</v>
      </c>
      <c r="DG848" s="26">
        <f t="shared" si="869"/>
        <v>0</v>
      </c>
      <c r="DH848" s="26">
        <f t="shared" si="869"/>
        <v>0</v>
      </c>
      <c r="DI848" s="26">
        <f t="shared" si="869"/>
        <v>0</v>
      </c>
      <c r="DJ848" s="26">
        <f t="shared" si="870"/>
        <v>0</v>
      </c>
      <c r="DK848" s="26">
        <f t="shared" si="870"/>
        <v>0</v>
      </c>
      <c r="DL848" s="26">
        <f t="shared" si="870"/>
        <v>0</v>
      </c>
      <c r="DM848" s="26">
        <f t="shared" si="870"/>
        <v>0</v>
      </c>
      <c r="DN848" s="26">
        <f t="shared" si="870"/>
        <v>0</v>
      </c>
      <c r="DO848" s="26">
        <f t="shared" si="870"/>
        <v>0</v>
      </c>
      <c r="DP848" s="26"/>
      <c r="DQ848" s="26"/>
      <c r="DR848" s="26"/>
      <c r="DS848" s="1"/>
    </row>
    <row r="849" spans="45:123" x14ac:dyDescent="0.3">
      <c r="AS849" s="18">
        <v>1</v>
      </c>
      <c r="AT849" s="26" t="s">
        <v>123</v>
      </c>
      <c r="AU849" s="26" t="str">
        <f t="shared" ref="AU849:AU908" si="872">IF(OR(COUNTIF(BV849:DO849,1)&gt;0,BF849=0,BD849=0,BR849="bad"),"FAIL","PASS")</f>
        <v>FAIL</v>
      </c>
      <c r="AV849" s="26">
        <v>3</v>
      </c>
      <c r="AW849" s="26">
        <v>3</v>
      </c>
      <c r="AX849" s="26">
        <v>1</v>
      </c>
      <c r="AY849" s="26">
        <v>1</v>
      </c>
      <c r="AZ849" s="26">
        <v>3</v>
      </c>
      <c r="BA849" s="26">
        <v>3</v>
      </c>
      <c r="BB849" s="26">
        <v>1</v>
      </c>
      <c r="BC849" s="26">
        <v>1</v>
      </c>
      <c r="BD849" s="26">
        <f t="shared" ref="BD849:BG868" si="873">BD660</f>
        <v>449.5</v>
      </c>
      <c r="BE849" s="26"/>
      <c r="BF849" s="26">
        <f t="shared" si="873"/>
        <v>450.5</v>
      </c>
      <c r="BG849" s="26">
        <f t="shared" si="873"/>
        <v>0.5</v>
      </c>
      <c r="BI849" s="26">
        <f t="shared" ref="BI849:BI880" si="874">IF(AND($D$3=2,AV849=1),BH849+$BD849+TubeStart,IF(AND($D$3=2,AV849=2),BH849+$BE849+TubeStart,IF(AND($D$3=2,AV849=3),BH849+$BF849+TubeStart,IF(AND($D$3=1,AV849=1),BF849/2,IF(AND($D$3=1,AV849=2),BE849/2,IF(AND($D$3=1,AV849=3),BF849/2))))))+TubeGap/2</f>
        <v>455.64859999999999</v>
      </c>
      <c r="BJ849" s="26">
        <f t="shared" ref="BJ849:BJ880" si="875">IF($J$43&lt;$BJ$658,0,IF(AW849=1,BI849+$BD849+TubeGap/2,IF(AW849=2,BI849+$BE849+TubeGap/2,IF(AW849=3,BI849+$BF849+TubeGap/2))))</f>
        <v>906.27359999999999</v>
      </c>
      <c r="BK849" s="26">
        <f t="shared" ref="BK849:BK880" si="876">IF($J$43&lt;$BK$658,0,IF(AX849=1,BJ849+$BD849+TubeGap/2,IF(AX849=2,BJ849+$BE849+TubeGap/2,IF(AX849=3,BJ849+$BF849+TubeGap/2))))</f>
        <v>1355.8986</v>
      </c>
      <c r="BL849" s="26">
        <f t="shared" si="833"/>
        <v>1805.3986</v>
      </c>
      <c r="BM849" s="26"/>
      <c r="BN849" s="26"/>
      <c r="BO849" s="26"/>
      <c r="BP849" s="26"/>
      <c r="BQ849" s="26"/>
      <c r="BR849" s="1" t="str">
        <f t="shared" si="839"/>
        <v>good</v>
      </c>
      <c r="BS849" s="26" t="str">
        <f t="shared" si="840"/>
        <v>Int</v>
      </c>
      <c r="BT849" s="26"/>
      <c r="BU849" s="26"/>
      <c r="BV849" s="26">
        <f t="shared" si="866"/>
        <v>0</v>
      </c>
      <c r="BW849" s="26">
        <f t="shared" si="866"/>
        <v>0</v>
      </c>
      <c r="BX849" s="26">
        <f t="shared" si="866"/>
        <v>0</v>
      </c>
      <c r="BY849" s="26">
        <f t="shared" si="866"/>
        <v>0</v>
      </c>
      <c r="BZ849" s="26">
        <f t="shared" si="866"/>
        <v>0</v>
      </c>
      <c r="CA849" s="26">
        <f t="shared" si="866"/>
        <v>0</v>
      </c>
      <c r="CB849" s="26">
        <f t="shared" si="866"/>
        <v>0</v>
      </c>
      <c r="CC849" s="26">
        <f t="shared" si="866"/>
        <v>0</v>
      </c>
      <c r="CD849" s="26">
        <f t="shared" si="866"/>
        <v>0</v>
      </c>
      <c r="CE849" s="26">
        <f t="shared" si="866"/>
        <v>0</v>
      </c>
      <c r="CF849" s="26">
        <f t="shared" si="867"/>
        <v>0</v>
      </c>
      <c r="CG849" s="26">
        <f t="shared" si="867"/>
        <v>1</v>
      </c>
      <c r="CH849" s="26">
        <f t="shared" si="867"/>
        <v>0</v>
      </c>
      <c r="CI849" s="26">
        <f t="shared" si="867"/>
        <v>0</v>
      </c>
      <c r="CJ849" s="26">
        <f t="shared" si="867"/>
        <v>0</v>
      </c>
      <c r="CK849" s="26">
        <f t="shared" si="867"/>
        <v>0</v>
      </c>
      <c r="CL849" s="26">
        <f t="shared" si="867"/>
        <v>0</v>
      </c>
      <c r="CM849" s="26">
        <f t="shared" si="867"/>
        <v>0</v>
      </c>
      <c r="CN849" s="26">
        <f t="shared" si="867"/>
        <v>0</v>
      </c>
      <c r="CO849" s="26">
        <f t="shared" si="867"/>
        <v>0</v>
      </c>
      <c r="CP849" s="26">
        <f t="shared" si="868"/>
        <v>0</v>
      </c>
      <c r="CQ849" s="26">
        <f t="shared" si="868"/>
        <v>0</v>
      </c>
      <c r="CR849" s="26">
        <f t="shared" si="868"/>
        <v>0</v>
      </c>
      <c r="CS849" s="26">
        <f t="shared" si="868"/>
        <v>0</v>
      </c>
      <c r="CT849" s="26">
        <f t="shared" si="868"/>
        <v>0</v>
      </c>
      <c r="CU849" s="26">
        <f t="shared" si="868"/>
        <v>0</v>
      </c>
      <c r="CV849" s="26">
        <f t="shared" si="868"/>
        <v>0</v>
      </c>
      <c r="CW849" s="26">
        <f t="shared" si="868"/>
        <v>0</v>
      </c>
      <c r="CX849" s="26">
        <f t="shared" si="868"/>
        <v>0</v>
      </c>
      <c r="CY849" s="26">
        <f t="shared" si="868"/>
        <v>0</v>
      </c>
      <c r="CZ849" s="26">
        <f t="shared" si="869"/>
        <v>0</v>
      </c>
      <c r="DA849" s="26">
        <f t="shared" si="869"/>
        <v>0</v>
      </c>
      <c r="DB849" s="26">
        <f t="shared" si="869"/>
        <v>0</v>
      </c>
      <c r="DC849" s="26">
        <f t="shared" si="869"/>
        <v>0</v>
      </c>
      <c r="DD849" s="26">
        <f t="shared" si="869"/>
        <v>1</v>
      </c>
      <c r="DE849" s="26">
        <f t="shared" si="869"/>
        <v>0</v>
      </c>
      <c r="DF849" s="26">
        <f t="shared" si="869"/>
        <v>0</v>
      </c>
      <c r="DG849" s="26">
        <f t="shared" si="869"/>
        <v>0</v>
      </c>
      <c r="DH849" s="26">
        <f t="shared" si="869"/>
        <v>0</v>
      </c>
      <c r="DI849" s="26">
        <f t="shared" si="869"/>
        <v>0</v>
      </c>
      <c r="DJ849" s="26">
        <f t="shared" si="870"/>
        <v>0</v>
      </c>
      <c r="DK849" s="26">
        <f t="shared" si="870"/>
        <v>0</v>
      </c>
      <c r="DL849" s="26">
        <f t="shared" si="870"/>
        <v>0</v>
      </c>
      <c r="DM849" s="26">
        <f t="shared" si="870"/>
        <v>0</v>
      </c>
      <c r="DN849" s="26">
        <f t="shared" si="870"/>
        <v>0</v>
      </c>
      <c r="DO849" s="26">
        <f t="shared" si="870"/>
        <v>0</v>
      </c>
      <c r="DP849" s="26"/>
      <c r="DQ849" s="26"/>
      <c r="DR849" s="26"/>
      <c r="DS849" s="1"/>
    </row>
    <row r="850" spans="45:123" x14ac:dyDescent="0.3">
      <c r="AS850" s="18">
        <v>2</v>
      </c>
      <c r="AT850" s="26" t="s">
        <v>123</v>
      </c>
      <c r="AU850" s="26" t="str">
        <f t="shared" si="872"/>
        <v>FAIL</v>
      </c>
      <c r="AV850" s="26">
        <v>3</v>
      </c>
      <c r="AW850" s="26">
        <v>3</v>
      </c>
      <c r="AX850" s="26">
        <v>1</v>
      </c>
      <c r="AY850" s="26">
        <v>1</v>
      </c>
      <c r="AZ850" s="26">
        <v>3</v>
      </c>
      <c r="BA850" s="26">
        <v>3</v>
      </c>
      <c r="BB850" s="26">
        <v>1</v>
      </c>
      <c r="BC850" s="26">
        <v>1</v>
      </c>
      <c r="BD850" s="26">
        <f t="shared" si="873"/>
        <v>449</v>
      </c>
      <c r="BE850" s="26"/>
      <c r="BF850" s="26">
        <f t="shared" si="873"/>
        <v>451</v>
      </c>
      <c r="BG850" s="26">
        <f t="shared" si="873"/>
        <v>1</v>
      </c>
      <c r="BI850" s="26">
        <f t="shared" si="874"/>
        <v>456.14859999999999</v>
      </c>
      <c r="BJ850" s="26">
        <f t="shared" si="875"/>
        <v>907.27359999999999</v>
      </c>
      <c r="BK850" s="26">
        <f t="shared" si="876"/>
        <v>1356.3986</v>
      </c>
      <c r="BL850" s="26">
        <f t="shared" si="833"/>
        <v>1805.3986</v>
      </c>
      <c r="BM850" s="26"/>
      <c r="BN850" s="26"/>
      <c r="BO850" s="26"/>
      <c r="BP850" s="26"/>
      <c r="BQ850" s="26"/>
      <c r="BR850" s="1" t="str">
        <f t="shared" si="839"/>
        <v>good</v>
      </c>
      <c r="BS850" s="26" t="str">
        <f t="shared" si="840"/>
        <v>Int</v>
      </c>
      <c r="BT850" s="26"/>
      <c r="BU850" s="26"/>
      <c r="BV850" s="26">
        <f t="shared" ref="BV850:CE859" si="877">IF(BV$3=0,0,IF(AND(ABS($BI850-BV$3)&gt;TubeVertTotTol,ABS($BJ850-BV$3)&gt;TubeVertTotTol,ABS($BK850-BV$3)&gt;TubeVertTotTol),0,1))</f>
        <v>0</v>
      </c>
      <c r="BW850" s="26">
        <f t="shared" si="877"/>
        <v>0</v>
      </c>
      <c r="BX850" s="26">
        <f t="shared" si="877"/>
        <v>0</v>
      </c>
      <c r="BY850" s="26">
        <f t="shared" si="877"/>
        <v>0</v>
      </c>
      <c r="BZ850" s="26">
        <f t="shared" si="877"/>
        <v>0</v>
      </c>
      <c r="CA850" s="26">
        <f t="shared" si="877"/>
        <v>0</v>
      </c>
      <c r="CB850" s="26">
        <f t="shared" si="877"/>
        <v>0</v>
      </c>
      <c r="CC850" s="26">
        <f t="shared" si="877"/>
        <v>0</v>
      </c>
      <c r="CD850" s="26">
        <f t="shared" si="877"/>
        <v>0</v>
      </c>
      <c r="CE850" s="26">
        <f t="shared" si="877"/>
        <v>0</v>
      </c>
      <c r="CF850" s="26">
        <f t="shared" ref="CF850:CO859" si="878">IF(CF$3=0,0,IF(AND(ABS($BI850-CF$3)&gt;TubeVertTotTol,ABS($BJ850-CF$3)&gt;TubeVertTotTol,ABS($BK850-CF$3)&gt;TubeVertTotTol),0,1))</f>
        <v>0</v>
      </c>
      <c r="CG850" s="26">
        <f t="shared" si="878"/>
        <v>1</v>
      </c>
      <c r="CH850" s="26">
        <f t="shared" si="878"/>
        <v>0</v>
      </c>
      <c r="CI850" s="26">
        <f t="shared" si="878"/>
        <v>0</v>
      </c>
      <c r="CJ850" s="26">
        <f t="shared" si="878"/>
        <v>0</v>
      </c>
      <c r="CK850" s="26">
        <f t="shared" si="878"/>
        <v>0</v>
      </c>
      <c r="CL850" s="26">
        <f t="shared" si="878"/>
        <v>0</v>
      </c>
      <c r="CM850" s="26">
        <f t="shared" si="878"/>
        <v>0</v>
      </c>
      <c r="CN850" s="26">
        <f t="shared" si="878"/>
        <v>0</v>
      </c>
      <c r="CO850" s="26">
        <f t="shared" si="878"/>
        <v>0</v>
      </c>
      <c r="CP850" s="26">
        <f t="shared" ref="CP850:CY859" si="879">IF(CP$3=0,0,IF(AND(ABS($BI850-CP$3)&gt;TubeVertTotTol,ABS($BJ850-CP$3)&gt;TubeVertTotTol,ABS($BK850-CP$3)&gt;TubeVertTotTol),0,1))</f>
        <v>0</v>
      </c>
      <c r="CQ850" s="26">
        <f t="shared" si="879"/>
        <v>0</v>
      </c>
      <c r="CR850" s="26">
        <f t="shared" si="879"/>
        <v>0</v>
      </c>
      <c r="CS850" s="26">
        <f t="shared" si="879"/>
        <v>0</v>
      </c>
      <c r="CT850" s="26">
        <f t="shared" si="879"/>
        <v>0</v>
      </c>
      <c r="CU850" s="26">
        <f t="shared" si="879"/>
        <v>0</v>
      </c>
      <c r="CV850" s="26">
        <f t="shared" si="879"/>
        <v>0</v>
      </c>
      <c r="CW850" s="26">
        <f t="shared" si="879"/>
        <v>0</v>
      </c>
      <c r="CX850" s="26">
        <f t="shared" si="879"/>
        <v>0</v>
      </c>
      <c r="CY850" s="26">
        <f t="shared" si="879"/>
        <v>0</v>
      </c>
      <c r="CZ850" s="26">
        <f t="shared" ref="CZ850:DI859" si="880">IF(CZ$3=0,0,IF(AND(ABS($BI850-CZ$3)&gt;TubeVertTotTol,ABS($BJ850-CZ$3)&gt;TubeVertTotTol,ABS($BK850-CZ$3)&gt;TubeVertTotTol),0,1))</f>
        <v>0</v>
      </c>
      <c r="DA850" s="26">
        <f t="shared" si="880"/>
        <v>0</v>
      </c>
      <c r="DB850" s="26">
        <f t="shared" si="880"/>
        <v>0</v>
      </c>
      <c r="DC850" s="26">
        <f t="shared" si="880"/>
        <v>0</v>
      </c>
      <c r="DD850" s="26">
        <f t="shared" si="880"/>
        <v>1</v>
      </c>
      <c r="DE850" s="26">
        <f t="shared" si="880"/>
        <v>0</v>
      </c>
      <c r="DF850" s="26">
        <f t="shared" si="880"/>
        <v>0</v>
      </c>
      <c r="DG850" s="26">
        <f t="shared" si="880"/>
        <v>0</v>
      </c>
      <c r="DH850" s="26">
        <f t="shared" si="880"/>
        <v>0</v>
      </c>
      <c r="DI850" s="26">
        <f t="shared" si="880"/>
        <v>0</v>
      </c>
      <c r="DJ850" s="26">
        <f t="shared" ref="DJ850:DO859" si="881">IF(DJ$3=0,0,IF(AND(ABS($BI850-DJ$3)&gt;TubeVertTotTol,ABS($BJ850-DJ$3)&gt;TubeVertTotTol,ABS($BK850-DJ$3)&gt;TubeVertTotTol),0,1))</f>
        <v>0</v>
      </c>
      <c r="DK850" s="26">
        <f t="shared" si="881"/>
        <v>0</v>
      </c>
      <c r="DL850" s="26">
        <f t="shared" si="881"/>
        <v>0</v>
      </c>
      <c r="DM850" s="26">
        <f t="shared" si="881"/>
        <v>0</v>
      </c>
      <c r="DN850" s="26">
        <f t="shared" si="881"/>
        <v>0</v>
      </c>
      <c r="DO850" s="26">
        <f t="shared" si="881"/>
        <v>0</v>
      </c>
      <c r="DP850" s="26"/>
      <c r="DQ850" s="26"/>
      <c r="DR850" s="26"/>
      <c r="DS850" s="1"/>
    </row>
    <row r="851" spans="45:123" x14ac:dyDescent="0.3">
      <c r="AS851" s="18">
        <v>3</v>
      </c>
      <c r="AT851" s="26" t="s">
        <v>123</v>
      </c>
      <c r="AU851" s="26" t="str">
        <f t="shared" si="872"/>
        <v>FAIL</v>
      </c>
      <c r="AV851" s="26">
        <v>3</v>
      </c>
      <c r="AW851" s="26">
        <v>3</v>
      </c>
      <c r="AX851" s="26">
        <v>1</v>
      </c>
      <c r="AY851" s="26">
        <v>1</v>
      </c>
      <c r="AZ851" s="26">
        <v>3</v>
      </c>
      <c r="BA851" s="26">
        <v>3</v>
      </c>
      <c r="BB851" s="26">
        <v>1</v>
      </c>
      <c r="BC851" s="26">
        <v>1</v>
      </c>
      <c r="BD851" s="26">
        <f t="shared" si="873"/>
        <v>448.5</v>
      </c>
      <c r="BE851" s="26"/>
      <c r="BF851" s="26">
        <f t="shared" si="873"/>
        <v>451.5</v>
      </c>
      <c r="BG851" s="26">
        <f t="shared" si="873"/>
        <v>1.5</v>
      </c>
      <c r="BI851" s="26">
        <f t="shared" si="874"/>
        <v>456.64859999999999</v>
      </c>
      <c r="BJ851" s="26">
        <f t="shared" si="875"/>
        <v>908.27359999999999</v>
      </c>
      <c r="BK851" s="26">
        <f t="shared" si="876"/>
        <v>1356.8986</v>
      </c>
      <c r="BL851" s="26">
        <f t="shared" si="833"/>
        <v>1805.3986</v>
      </c>
      <c r="BM851" s="26"/>
      <c r="BN851" s="26"/>
      <c r="BO851" s="26"/>
      <c r="BP851" s="26"/>
      <c r="BQ851" s="26"/>
      <c r="BR851" s="1" t="str">
        <f t="shared" si="839"/>
        <v>good</v>
      </c>
      <c r="BS851" s="26" t="str">
        <f t="shared" si="840"/>
        <v>Int</v>
      </c>
      <c r="BT851" s="26"/>
      <c r="BU851" s="26"/>
      <c r="BV851" s="26">
        <f t="shared" si="877"/>
        <v>0</v>
      </c>
      <c r="BW851" s="26">
        <f t="shared" si="877"/>
        <v>0</v>
      </c>
      <c r="BX851" s="26">
        <f t="shared" si="877"/>
        <v>0</v>
      </c>
      <c r="BY851" s="26">
        <f t="shared" si="877"/>
        <v>0</v>
      </c>
      <c r="BZ851" s="26">
        <f t="shared" si="877"/>
        <v>0</v>
      </c>
      <c r="CA851" s="26">
        <f t="shared" si="877"/>
        <v>0</v>
      </c>
      <c r="CB851" s="26">
        <f t="shared" si="877"/>
        <v>0</v>
      </c>
      <c r="CC851" s="26">
        <f t="shared" si="877"/>
        <v>0</v>
      </c>
      <c r="CD851" s="26">
        <f t="shared" si="877"/>
        <v>0</v>
      </c>
      <c r="CE851" s="26">
        <f t="shared" si="877"/>
        <v>0</v>
      </c>
      <c r="CF851" s="26">
        <f t="shared" si="878"/>
        <v>0</v>
      </c>
      <c r="CG851" s="26">
        <f t="shared" si="878"/>
        <v>0</v>
      </c>
      <c r="CH851" s="26">
        <f t="shared" si="878"/>
        <v>0</v>
      </c>
      <c r="CI851" s="26">
        <f t="shared" si="878"/>
        <v>0</v>
      </c>
      <c r="CJ851" s="26">
        <f t="shared" si="878"/>
        <v>0</v>
      </c>
      <c r="CK851" s="26">
        <f t="shared" si="878"/>
        <v>0</v>
      </c>
      <c r="CL851" s="26">
        <f t="shared" si="878"/>
        <v>0</v>
      </c>
      <c r="CM851" s="26">
        <f t="shared" si="878"/>
        <v>0</v>
      </c>
      <c r="CN851" s="26">
        <f t="shared" si="878"/>
        <v>0</v>
      </c>
      <c r="CO851" s="26">
        <f t="shared" si="878"/>
        <v>0</v>
      </c>
      <c r="CP851" s="26">
        <f t="shared" si="879"/>
        <v>0</v>
      </c>
      <c r="CQ851" s="26">
        <f t="shared" si="879"/>
        <v>0</v>
      </c>
      <c r="CR851" s="26">
        <f t="shared" si="879"/>
        <v>0</v>
      </c>
      <c r="CS851" s="26">
        <f t="shared" si="879"/>
        <v>0</v>
      </c>
      <c r="CT851" s="26">
        <f t="shared" si="879"/>
        <v>0</v>
      </c>
      <c r="CU851" s="26">
        <f t="shared" si="879"/>
        <v>0</v>
      </c>
      <c r="CV851" s="26">
        <f t="shared" si="879"/>
        <v>0</v>
      </c>
      <c r="CW851" s="26">
        <f t="shared" si="879"/>
        <v>0</v>
      </c>
      <c r="CX851" s="26">
        <f t="shared" si="879"/>
        <v>0</v>
      </c>
      <c r="CY851" s="26">
        <f t="shared" si="879"/>
        <v>0</v>
      </c>
      <c r="CZ851" s="26">
        <f t="shared" si="880"/>
        <v>0</v>
      </c>
      <c r="DA851" s="26">
        <f t="shared" si="880"/>
        <v>0</v>
      </c>
      <c r="DB851" s="26">
        <f t="shared" si="880"/>
        <v>0</v>
      </c>
      <c r="DC851" s="26">
        <f t="shared" si="880"/>
        <v>0</v>
      </c>
      <c r="DD851" s="26">
        <f t="shared" si="880"/>
        <v>1</v>
      </c>
      <c r="DE851" s="26">
        <f t="shared" si="880"/>
        <v>0</v>
      </c>
      <c r="DF851" s="26">
        <f t="shared" si="880"/>
        <v>0</v>
      </c>
      <c r="DG851" s="26">
        <f t="shared" si="880"/>
        <v>0</v>
      </c>
      <c r="DH851" s="26">
        <f t="shared" si="880"/>
        <v>0</v>
      </c>
      <c r="DI851" s="26">
        <f t="shared" si="880"/>
        <v>0</v>
      </c>
      <c r="DJ851" s="26">
        <f t="shared" si="881"/>
        <v>0</v>
      </c>
      <c r="DK851" s="26">
        <f t="shared" si="881"/>
        <v>0</v>
      </c>
      <c r="DL851" s="26">
        <f t="shared" si="881"/>
        <v>0</v>
      </c>
      <c r="DM851" s="26">
        <f t="shared" si="881"/>
        <v>0</v>
      </c>
      <c r="DN851" s="26">
        <f t="shared" si="881"/>
        <v>0</v>
      </c>
      <c r="DO851" s="26">
        <f t="shared" si="881"/>
        <v>0</v>
      </c>
      <c r="DP851" s="26"/>
      <c r="DQ851" s="26"/>
      <c r="DR851" s="26"/>
      <c r="DS851" s="1"/>
    </row>
    <row r="852" spans="45:123" x14ac:dyDescent="0.3">
      <c r="AS852" s="18">
        <v>4</v>
      </c>
      <c r="AT852" s="26" t="s">
        <v>123</v>
      </c>
      <c r="AU852" s="26" t="str">
        <f t="shared" si="872"/>
        <v>FAIL</v>
      </c>
      <c r="AV852" s="26">
        <v>3</v>
      </c>
      <c r="AW852" s="26">
        <v>3</v>
      </c>
      <c r="AX852" s="26">
        <v>1</v>
      </c>
      <c r="AY852" s="26">
        <v>1</v>
      </c>
      <c r="AZ852" s="26">
        <v>3</v>
      </c>
      <c r="BA852" s="26">
        <v>3</v>
      </c>
      <c r="BB852" s="26">
        <v>1</v>
      </c>
      <c r="BC852" s="26">
        <v>1</v>
      </c>
      <c r="BD852" s="26">
        <f t="shared" si="873"/>
        <v>448</v>
      </c>
      <c r="BE852" s="26"/>
      <c r="BF852" s="26">
        <f t="shared" si="873"/>
        <v>452</v>
      </c>
      <c r="BG852" s="26">
        <f t="shared" si="873"/>
        <v>2</v>
      </c>
      <c r="BI852" s="26">
        <f t="shared" si="874"/>
        <v>457.14859999999999</v>
      </c>
      <c r="BJ852" s="26">
        <f t="shared" si="875"/>
        <v>909.27359999999999</v>
      </c>
      <c r="BK852" s="26">
        <f t="shared" si="876"/>
        <v>1357.3986</v>
      </c>
      <c r="BL852" s="26">
        <f t="shared" si="833"/>
        <v>1805.3986</v>
      </c>
      <c r="BM852" s="26"/>
      <c r="BN852" s="26"/>
      <c r="BO852" s="26"/>
      <c r="BP852" s="26"/>
      <c r="BQ852" s="26"/>
      <c r="BR852" s="1" t="str">
        <f t="shared" si="839"/>
        <v>good</v>
      </c>
      <c r="BS852" s="26" t="str">
        <f t="shared" si="840"/>
        <v>Int</v>
      </c>
      <c r="BT852" s="26"/>
      <c r="BU852" s="26"/>
      <c r="BV852" s="26">
        <f t="shared" si="877"/>
        <v>0</v>
      </c>
      <c r="BW852" s="26">
        <f t="shared" si="877"/>
        <v>0</v>
      </c>
      <c r="BX852" s="26">
        <f t="shared" si="877"/>
        <v>0</v>
      </c>
      <c r="BY852" s="26">
        <f t="shared" si="877"/>
        <v>0</v>
      </c>
      <c r="BZ852" s="26">
        <f t="shared" si="877"/>
        <v>0</v>
      </c>
      <c r="CA852" s="26">
        <f t="shared" si="877"/>
        <v>0</v>
      </c>
      <c r="CB852" s="26">
        <f t="shared" si="877"/>
        <v>0</v>
      </c>
      <c r="CC852" s="26">
        <f t="shared" si="877"/>
        <v>0</v>
      </c>
      <c r="CD852" s="26">
        <f t="shared" si="877"/>
        <v>0</v>
      </c>
      <c r="CE852" s="26">
        <f t="shared" si="877"/>
        <v>0</v>
      </c>
      <c r="CF852" s="26">
        <f t="shared" si="878"/>
        <v>0</v>
      </c>
      <c r="CG852" s="26">
        <f t="shared" si="878"/>
        <v>0</v>
      </c>
      <c r="CH852" s="26">
        <f t="shared" si="878"/>
        <v>0</v>
      </c>
      <c r="CI852" s="26">
        <f t="shared" si="878"/>
        <v>0</v>
      </c>
      <c r="CJ852" s="26">
        <f t="shared" si="878"/>
        <v>0</v>
      </c>
      <c r="CK852" s="26">
        <f t="shared" si="878"/>
        <v>0</v>
      </c>
      <c r="CL852" s="26">
        <f t="shared" si="878"/>
        <v>0</v>
      </c>
      <c r="CM852" s="26">
        <f t="shared" si="878"/>
        <v>0</v>
      </c>
      <c r="CN852" s="26">
        <f t="shared" si="878"/>
        <v>0</v>
      </c>
      <c r="CO852" s="26">
        <f t="shared" si="878"/>
        <v>0</v>
      </c>
      <c r="CP852" s="26">
        <f t="shared" si="879"/>
        <v>0</v>
      </c>
      <c r="CQ852" s="26">
        <f t="shared" si="879"/>
        <v>0</v>
      </c>
      <c r="CR852" s="26">
        <f t="shared" si="879"/>
        <v>0</v>
      </c>
      <c r="CS852" s="26">
        <f t="shared" si="879"/>
        <v>0</v>
      </c>
      <c r="CT852" s="26">
        <f t="shared" si="879"/>
        <v>0</v>
      </c>
      <c r="CU852" s="26">
        <f t="shared" si="879"/>
        <v>0</v>
      </c>
      <c r="CV852" s="26">
        <f t="shared" si="879"/>
        <v>0</v>
      </c>
      <c r="CW852" s="26">
        <f t="shared" si="879"/>
        <v>0</v>
      </c>
      <c r="CX852" s="26">
        <f t="shared" si="879"/>
        <v>0</v>
      </c>
      <c r="CY852" s="26">
        <f t="shared" si="879"/>
        <v>0</v>
      </c>
      <c r="CZ852" s="26">
        <f t="shared" si="880"/>
        <v>0</v>
      </c>
      <c r="DA852" s="26">
        <f t="shared" si="880"/>
        <v>0</v>
      </c>
      <c r="DB852" s="26">
        <f t="shared" si="880"/>
        <v>0</v>
      </c>
      <c r="DC852" s="26">
        <f t="shared" si="880"/>
        <v>0</v>
      </c>
      <c r="DD852" s="26">
        <f t="shared" si="880"/>
        <v>1</v>
      </c>
      <c r="DE852" s="26">
        <f t="shared" si="880"/>
        <v>0</v>
      </c>
      <c r="DF852" s="26">
        <f t="shared" si="880"/>
        <v>0</v>
      </c>
      <c r="DG852" s="26">
        <f t="shared" si="880"/>
        <v>0</v>
      </c>
      <c r="DH852" s="26">
        <f t="shared" si="880"/>
        <v>0</v>
      </c>
      <c r="DI852" s="26">
        <f t="shared" si="880"/>
        <v>0</v>
      </c>
      <c r="DJ852" s="26">
        <f t="shared" si="881"/>
        <v>0</v>
      </c>
      <c r="DK852" s="26">
        <f t="shared" si="881"/>
        <v>0</v>
      </c>
      <c r="DL852" s="26">
        <f t="shared" si="881"/>
        <v>0</v>
      </c>
      <c r="DM852" s="26">
        <f t="shared" si="881"/>
        <v>0</v>
      </c>
      <c r="DN852" s="26">
        <f t="shared" si="881"/>
        <v>0</v>
      </c>
      <c r="DO852" s="26">
        <f t="shared" si="881"/>
        <v>0</v>
      </c>
      <c r="DP852" s="26"/>
      <c r="DQ852" s="26"/>
      <c r="DR852" s="26"/>
      <c r="DS852" s="1"/>
    </row>
    <row r="853" spans="45:123" x14ac:dyDescent="0.3">
      <c r="AS853" s="18">
        <v>5</v>
      </c>
      <c r="AT853" s="26" t="s">
        <v>123</v>
      </c>
      <c r="AU853" s="26" t="str">
        <f t="shared" si="872"/>
        <v>FAIL</v>
      </c>
      <c r="AV853" s="26">
        <v>3</v>
      </c>
      <c r="AW853" s="26">
        <v>3</v>
      </c>
      <c r="AX853" s="26">
        <v>1</v>
      </c>
      <c r="AY853" s="26">
        <v>1</v>
      </c>
      <c r="AZ853" s="26">
        <v>3</v>
      </c>
      <c r="BA853" s="26">
        <v>3</v>
      </c>
      <c r="BB853" s="26">
        <v>1</v>
      </c>
      <c r="BC853" s="26">
        <v>1</v>
      </c>
      <c r="BD853" s="26">
        <f t="shared" si="873"/>
        <v>447.5</v>
      </c>
      <c r="BE853" s="26"/>
      <c r="BF853" s="26">
        <f t="shared" si="873"/>
        <v>452.5</v>
      </c>
      <c r="BG853" s="26">
        <f t="shared" si="873"/>
        <v>2.5</v>
      </c>
      <c r="BI853" s="26">
        <f t="shared" si="874"/>
        <v>457.64859999999999</v>
      </c>
      <c r="BJ853" s="26">
        <f t="shared" si="875"/>
        <v>910.27359999999999</v>
      </c>
      <c r="BK853" s="26">
        <f t="shared" si="876"/>
        <v>1357.8986</v>
      </c>
      <c r="BL853" s="26">
        <f t="shared" ref="BL853:BL916" si="882">IF(OR(AND(AX853=1,$J$43=2),AND(AY853=1,$J$43=3)),$BD853,IF(OR(AND(AX853=2,$J$43=2),AND(AY853=2,$J$43=3)),$BE853,IF(OR(AND(AX853=3,$J$43=2),AND(AY853=3,$J$43=3)),$BF853)))+MAX(BI853:BK853)</f>
        <v>1805.3986</v>
      </c>
      <c r="BM853" s="26"/>
      <c r="BN853" s="26"/>
      <c r="BO853" s="26"/>
      <c r="BP853" s="26"/>
      <c r="BQ853" s="26"/>
      <c r="BR853" s="1" t="str">
        <f t="shared" si="839"/>
        <v>good</v>
      </c>
      <c r="BS853" s="26" t="str">
        <f t="shared" si="840"/>
        <v>Int</v>
      </c>
      <c r="BT853" s="26"/>
      <c r="BU853" s="26"/>
      <c r="BV853" s="26">
        <f t="shared" si="877"/>
        <v>0</v>
      </c>
      <c r="BW853" s="26">
        <f t="shared" si="877"/>
        <v>0</v>
      </c>
      <c r="BX853" s="26">
        <f t="shared" si="877"/>
        <v>0</v>
      </c>
      <c r="BY853" s="26">
        <f t="shared" si="877"/>
        <v>0</v>
      </c>
      <c r="BZ853" s="26">
        <f t="shared" si="877"/>
        <v>0</v>
      </c>
      <c r="CA853" s="26">
        <f t="shared" si="877"/>
        <v>0</v>
      </c>
      <c r="CB853" s="26">
        <f t="shared" si="877"/>
        <v>0</v>
      </c>
      <c r="CC853" s="26">
        <f t="shared" si="877"/>
        <v>0</v>
      </c>
      <c r="CD853" s="26">
        <f t="shared" si="877"/>
        <v>0</v>
      </c>
      <c r="CE853" s="26">
        <f t="shared" si="877"/>
        <v>0</v>
      </c>
      <c r="CF853" s="26">
        <f t="shared" si="878"/>
        <v>0</v>
      </c>
      <c r="CG853" s="26">
        <f t="shared" si="878"/>
        <v>0</v>
      </c>
      <c r="CH853" s="26">
        <f t="shared" si="878"/>
        <v>0</v>
      </c>
      <c r="CI853" s="26">
        <f t="shared" si="878"/>
        <v>0</v>
      </c>
      <c r="CJ853" s="26">
        <f t="shared" si="878"/>
        <v>0</v>
      </c>
      <c r="CK853" s="26">
        <f t="shared" si="878"/>
        <v>0</v>
      </c>
      <c r="CL853" s="26">
        <f t="shared" si="878"/>
        <v>0</v>
      </c>
      <c r="CM853" s="26">
        <f t="shared" si="878"/>
        <v>0</v>
      </c>
      <c r="CN853" s="26">
        <f t="shared" si="878"/>
        <v>0</v>
      </c>
      <c r="CO853" s="26">
        <f t="shared" si="878"/>
        <v>0</v>
      </c>
      <c r="CP853" s="26">
        <f t="shared" si="879"/>
        <v>0</v>
      </c>
      <c r="CQ853" s="26">
        <f t="shared" si="879"/>
        <v>0</v>
      </c>
      <c r="CR853" s="26">
        <f t="shared" si="879"/>
        <v>0</v>
      </c>
      <c r="CS853" s="26">
        <f t="shared" si="879"/>
        <v>0</v>
      </c>
      <c r="CT853" s="26">
        <f t="shared" si="879"/>
        <v>0</v>
      </c>
      <c r="CU853" s="26">
        <f t="shared" si="879"/>
        <v>0</v>
      </c>
      <c r="CV853" s="26">
        <f t="shared" si="879"/>
        <v>0</v>
      </c>
      <c r="CW853" s="26">
        <f t="shared" si="879"/>
        <v>0</v>
      </c>
      <c r="CX853" s="26">
        <f t="shared" si="879"/>
        <v>0</v>
      </c>
      <c r="CY853" s="26">
        <f t="shared" si="879"/>
        <v>0</v>
      </c>
      <c r="CZ853" s="26">
        <f t="shared" si="880"/>
        <v>0</v>
      </c>
      <c r="DA853" s="26">
        <f t="shared" si="880"/>
        <v>0</v>
      </c>
      <c r="DB853" s="26">
        <f t="shared" si="880"/>
        <v>0</v>
      </c>
      <c r="DC853" s="26">
        <f t="shared" si="880"/>
        <v>0</v>
      </c>
      <c r="DD853" s="26">
        <f t="shared" si="880"/>
        <v>1</v>
      </c>
      <c r="DE853" s="26">
        <f t="shared" si="880"/>
        <v>0</v>
      </c>
      <c r="DF853" s="26">
        <f t="shared" si="880"/>
        <v>0</v>
      </c>
      <c r="DG853" s="26">
        <f t="shared" si="880"/>
        <v>0</v>
      </c>
      <c r="DH853" s="26">
        <f t="shared" si="880"/>
        <v>0</v>
      </c>
      <c r="DI853" s="26">
        <f t="shared" si="880"/>
        <v>0</v>
      </c>
      <c r="DJ853" s="26">
        <f t="shared" si="881"/>
        <v>0</v>
      </c>
      <c r="DK853" s="26">
        <f t="shared" si="881"/>
        <v>0</v>
      </c>
      <c r="DL853" s="26">
        <f t="shared" si="881"/>
        <v>0</v>
      </c>
      <c r="DM853" s="26">
        <f t="shared" si="881"/>
        <v>0</v>
      </c>
      <c r="DN853" s="26">
        <f t="shared" si="881"/>
        <v>0</v>
      </c>
      <c r="DO853" s="26">
        <f t="shared" si="881"/>
        <v>0</v>
      </c>
      <c r="DP853" s="26"/>
      <c r="DQ853" s="26"/>
      <c r="DR853" s="26"/>
      <c r="DS853" s="1"/>
    </row>
    <row r="854" spans="45:123" x14ac:dyDescent="0.3">
      <c r="AS854" s="18">
        <v>6</v>
      </c>
      <c r="AT854" s="26" t="s">
        <v>123</v>
      </c>
      <c r="AU854" s="26" t="str">
        <f t="shared" si="872"/>
        <v>FAIL</v>
      </c>
      <c r="AV854" s="26">
        <v>3</v>
      </c>
      <c r="AW854" s="26">
        <v>3</v>
      </c>
      <c r="AX854" s="26">
        <v>1</v>
      </c>
      <c r="AY854" s="26">
        <v>1</v>
      </c>
      <c r="AZ854" s="26">
        <v>3</v>
      </c>
      <c r="BA854" s="26">
        <v>3</v>
      </c>
      <c r="BB854" s="26">
        <v>1</v>
      </c>
      <c r="BC854" s="26">
        <v>1</v>
      </c>
      <c r="BD854" s="26">
        <f t="shared" si="873"/>
        <v>447</v>
      </c>
      <c r="BE854" s="26"/>
      <c r="BF854" s="26">
        <f t="shared" si="873"/>
        <v>453</v>
      </c>
      <c r="BG854" s="26">
        <f t="shared" si="873"/>
        <v>3</v>
      </c>
      <c r="BI854" s="26">
        <f t="shared" si="874"/>
        <v>458.14859999999999</v>
      </c>
      <c r="BJ854" s="26">
        <f t="shared" si="875"/>
        <v>911.27359999999999</v>
      </c>
      <c r="BK854" s="26">
        <f t="shared" si="876"/>
        <v>1358.3986</v>
      </c>
      <c r="BL854" s="26">
        <f t="shared" si="882"/>
        <v>1805.3986</v>
      </c>
      <c r="BM854" s="26"/>
      <c r="BN854" s="26"/>
      <c r="BO854" s="26"/>
      <c r="BP854" s="26"/>
      <c r="BQ854" s="26"/>
      <c r="BR854" s="1" t="str">
        <f t="shared" si="839"/>
        <v>good</v>
      </c>
      <c r="BS854" s="26" t="str">
        <f t="shared" si="840"/>
        <v>Int</v>
      </c>
      <c r="BT854" s="26"/>
      <c r="BU854" s="26"/>
      <c r="BV854" s="26">
        <f t="shared" si="877"/>
        <v>0</v>
      </c>
      <c r="BW854" s="26">
        <f t="shared" si="877"/>
        <v>0</v>
      </c>
      <c r="BX854" s="26">
        <f t="shared" si="877"/>
        <v>0</v>
      </c>
      <c r="BY854" s="26">
        <f t="shared" si="877"/>
        <v>0</v>
      </c>
      <c r="BZ854" s="26">
        <f t="shared" si="877"/>
        <v>0</v>
      </c>
      <c r="CA854" s="26">
        <f t="shared" si="877"/>
        <v>0</v>
      </c>
      <c r="CB854" s="26">
        <f t="shared" si="877"/>
        <v>0</v>
      </c>
      <c r="CC854" s="26">
        <f t="shared" si="877"/>
        <v>0</v>
      </c>
      <c r="CD854" s="26">
        <f t="shared" si="877"/>
        <v>0</v>
      </c>
      <c r="CE854" s="26">
        <f t="shared" si="877"/>
        <v>0</v>
      </c>
      <c r="CF854" s="26">
        <f t="shared" si="878"/>
        <v>0</v>
      </c>
      <c r="CG854" s="26">
        <f t="shared" si="878"/>
        <v>0</v>
      </c>
      <c r="CH854" s="26">
        <f t="shared" si="878"/>
        <v>0</v>
      </c>
      <c r="CI854" s="26">
        <f t="shared" si="878"/>
        <v>0</v>
      </c>
      <c r="CJ854" s="26">
        <f t="shared" si="878"/>
        <v>0</v>
      </c>
      <c r="CK854" s="26">
        <f t="shared" si="878"/>
        <v>0</v>
      </c>
      <c r="CL854" s="26">
        <f t="shared" si="878"/>
        <v>0</v>
      </c>
      <c r="CM854" s="26">
        <f t="shared" si="878"/>
        <v>0</v>
      </c>
      <c r="CN854" s="26">
        <f t="shared" si="878"/>
        <v>0</v>
      </c>
      <c r="CO854" s="26">
        <f t="shared" si="878"/>
        <v>0</v>
      </c>
      <c r="CP854" s="26">
        <f t="shared" si="879"/>
        <v>0</v>
      </c>
      <c r="CQ854" s="26">
        <f t="shared" si="879"/>
        <v>0</v>
      </c>
      <c r="CR854" s="26">
        <f t="shared" si="879"/>
        <v>0</v>
      </c>
      <c r="CS854" s="26">
        <f t="shared" si="879"/>
        <v>0</v>
      </c>
      <c r="CT854" s="26">
        <f t="shared" si="879"/>
        <v>0</v>
      </c>
      <c r="CU854" s="26">
        <f t="shared" si="879"/>
        <v>0</v>
      </c>
      <c r="CV854" s="26">
        <f t="shared" si="879"/>
        <v>0</v>
      </c>
      <c r="CW854" s="26">
        <f t="shared" si="879"/>
        <v>0</v>
      </c>
      <c r="CX854" s="26">
        <f t="shared" si="879"/>
        <v>0</v>
      </c>
      <c r="CY854" s="26">
        <f t="shared" si="879"/>
        <v>0</v>
      </c>
      <c r="CZ854" s="26">
        <f t="shared" si="880"/>
        <v>0</v>
      </c>
      <c r="DA854" s="26">
        <f t="shared" si="880"/>
        <v>0</v>
      </c>
      <c r="DB854" s="26">
        <f t="shared" si="880"/>
        <v>0</v>
      </c>
      <c r="DC854" s="26">
        <f t="shared" si="880"/>
        <v>0</v>
      </c>
      <c r="DD854" s="26">
        <f t="shared" si="880"/>
        <v>1</v>
      </c>
      <c r="DE854" s="26">
        <f t="shared" si="880"/>
        <v>0</v>
      </c>
      <c r="DF854" s="26">
        <f t="shared" si="880"/>
        <v>0</v>
      </c>
      <c r="DG854" s="26">
        <f t="shared" si="880"/>
        <v>0</v>
      </c>
      <c r="DH854" s="26">
        <f t="shared" si="880"/>
        <v>0</v>
      </c>
      <c r="DI854" s="26">
        <f t="shared" si="880"/>
        <v>0</v>
      </c>
      <c r="DJ854" s="26">
        <f t="shared" si="881"/>
        <v>0</v>
      </c>
      <c r="DK854" s="26">
        <f t="shared" si="881"/>
        <v>0</v>
      </c>
      <c r="DL854" s="26">
        <f t="shared" si="881"/>
        <v>0</v>
      </c>
      <c r="DM854" s="26">
        <f t="shared" si="881"/>
        <v>0</v>
      </c>
      <c r="DN854" s="26">
        <f t="shared" si="881"/>
        <v>0</v>
      </c>
      <c r="DO854" s="26">
        <f t="shared" si="881"/>
        <v>0</v>
      </c>
      <c r="DP854" s="26"/>
      <c r="DQ854" s="26"/>
      <c r="DR854" s="26"/>
      <c r="DS854" s="1"/>
    </row>
    <row r="855" spans="45:123" x14ac:dyDescent="0.3">
      <c r="AS855" s="18">
        <v>7</v>
      </c>
      <c r="AT855" s="26" t="s">
        <v>123</v>
      </c>
      <c r="AU855" s="26" t="str">
        <f t="shared" si="872"/>
        <v>FAIL</v>
      </c>
      <c r="AV855" s="26">
        <v>3</v>
      </c>
      <c r="AW855" s="26">
        <v>3</v>
      </c>
      <c r="AX855" s="26">
        <v>1</v>
      </c>
      <c r="AY855" s="26">
        <v>1</v>
      </c>
      <c r="AZ855" s="26">
        <v>3</v>
      </c>
      <c r="BA855" s="26">
        <v>3</v>
      </c>
      <c r="BB855" s="26">
        <v>1</v>
      </c>
      <c r="BC855" s="26">
        <v>1</v>
      </c>
      <c r="BD855" s="26">
        <f t="shared" si="873"/>
        <v>446.5</v>
      </c>
      <c r="BE855" s="26"/>
      <c r="BF855" s="26">
        <f t="shared" si="873"/>
        <v>453.5</v>
      </c>
      <c r="BG855" s="26">
        <f t="shared" si="873"/>
        <v>3.5</v>
      </c>
      <c r="BI855" s="26">
        <f t="shared" si="874"/>
        <v>458.64859999999999</v>
      </c>
      <c r="BJ855" s="26">
        <f t="shared" si="875"/>
        <v>912.27359999999999</v>
      </c>
      <c r="BK855" s="26">
        <f t="shared" si="876"/>
        <v>1358.8986</v>
      </c>
      <c r="BL855" s="26">
        <f t="shared" si="882"/>
        <v>1805.3986</v>
      </c>
      <c r="BM855" s="26"/>
      <c r="BN855" s="26"/>
      <c r="BO855" s="26"/>
      <c r="BP855" s="26"/>
      <c r="BQ855" s="26"/>
      <c r="BR855" s="1" t="str">
        <f t="shared" si="839"/>
        <v>good</v>
      </c>
      <c r="BS855" s="26" t="str">
        <f t="shared" si="840"/>
        <v>Int</v>
      </c>
      <c r="BT855" s="26"/>
      <c r="BU855" s="26"/>
      <c r="BV855" s="26">
        <f t="shared" si="877"/>
        <v>0</v>
      </c>
      <c r="BW855" s="26">
        <f t="shared" si="877"/>
        <v>0</v>
      </c>
      <c r="BX855" s="26">
        <f t="shared" si="877"/>
        <v>0</v>
      </c>
      <c r="BY855" s="26">
        <f t="shared" si="877"/>
        <v>0</v>
      </c>
      <c r="BZ855" s="26">
        <f t="shared" si="877"/>
        <v>0</v>
      </c>
      <c r="CA855" s="26">
        <f t="shared" si="877"/>
        <v>0</v>
      </c>
      <c r="CB855" s="26">
        <f t="shared" si="877"/>
        <v>0</v>
      </c>
      <c r="CC855" s="26">
        <f t="shared" si="877"/>
        <v>0</v>
      </c>
      <c r="CD855" s="26">
        <f t="shared" si="877"/>
        <v>0</v>
      </c>
      <c r="CE855" s="26">
        <f t="shared" si="877"/>
        <v>0</v>
      </c>
      <c r="CF855" s="26">
        <f t="shared" si="878"/>
        <v>0</v>
      </c>
      <c r="CG855" s="26">
        <f t="shared" si="878"/>
        <v>0</v>
      </c>
      <c r="CH855" s="26">
        <f t="shared" si="878"/>
        <v>0</v>
      </c>
      <c r="CI855" s="26">
        <f t="shared" si="878"/>
        <v>0</v>
      </c>
      <c r="CJ855" s="26">
        <f t="shared" si="878"/>
        <v>0</v>
      </c>
      <c r="CK855" s="26">
        <f t="shared" si="878"/>
        <v>0</v>
      </c>
      <c r="CL855" s="26">
        <f t="shared" si="878"/>
        <v>0</v>
      </c>
      <c r="CM855" s="26">
        <f t="shared" si="878"/>
        <v>0</v>
      </c>
      <c r="CN855" s="26">
        <f t="shared" si="878"/>
        <v>0</v>
      </c>
      <c r="CO855" s="26">
        <f t="shared" si="878"/>
        <v>0</v>
      </c>
      <c r="CP855" s="26">
        <f t="shared" si="879"/>
        <v>0</v>
      </c>
      <c r="CQ855" s="26">
        <f t="shared" si="879"/>
        <v>0</v>
      </c>
      <c r="CR855" s="26">
        <f t="shared" si="879"/>
        <v>0</v>
      </c>
      <c r="CS855" s="26">
        <f t="shared" si="879"/>
        <v>0</v>
      </c>
      <c r="CT855" s="26">
        <f t="shared" si="879"/>
        <v>0</v>
      </c>
      <c r="CU855" s="26">
        <f t="shared" si="879"/>
        <v>0</v>
      </c>
      <c r="CV855" s="26">
        <f t="shared" si="879"/>
        <v>0</v>
      </c>
      <c r="CW855" s="26">
        <f t="shared" si="879"/>
        <v>0</v>
      </c>
      <c r="CX855" s="26">
        <f t="shared" si="879"/>
        <v>0</v>
      </c>
      <c r="CY855" s="26">
        <f t="shared" si="879"/>
        <v>0</v>
      </c>
      <c r="CZ855" s="26">
        <f t="shared" si="880"/>
        <v>0</v>
      </c>
      <c r="DA855" s="26">
        <f t="shared" si="880"/>
        <v>0</v>
      </c>
      <c r="DB855" s="26">
        <f t="shared" si="880"/>
        <v>0</v>
      </c>
      <c r="DC855" s="26">
        <f t="shared" si="880"/>
        <v>0</v>
      </c>
      <c r="DD855" s="26">
        <f t="shared" si="880"/>
        <v>1</v>
      </c>
      <c r="DE855" s="26">
        <f t="shared" si="880"/>
        <v>0</v>
      </c>
      <c r="DF855" s="26">
        <f t="shared" si="880"/>
        <v>0</v>
      </c>
      <c r="DG855" s="26">
        <f t="shared" si="880"/>
        <v>0</v>
      </c>
      <c r="DH855" s="26">
        <f t="shared" si="880"/>
        <v>0</v>
      </c>
      <c r="DI855" s="26">
        <f t="shared" si="880"/>
        <v>0</v>
      </c>
      <c r="DJ855" s="26">
        <f t="shared" si="881"/>
        <v>0</v>
      </c>
      <c r="DK855" s="26">
        <f t="shared" si="881"/>
        <v>0</v>
      </c>
      <c r="DL855" s="26">
        <f t="shared" si="881"/>
        <v>0</v>
      </c>
      <c r="DM855" s="26">
        <f t="shared" si="881"/>
        <v>0</v>
      </c>
      <c r="DN855" s="26">
        <f t="shared" si="881"/>
        <v>0</v>
      </c>
      <c r="DO855" s="26">
        <f t="shared" si="881"/>
        <v>0</v>
      </c>
      <c r="DP855" s="26"/>
      <c r="DQ855" s="26"/>
      <c r="DR855" s="26"/>
      <c r="DS855" s="1"/>
    </row>
    <row r="856" spans="45:123" x14ac:dyDescent="0.3">
      <c r="AS856" s="18">
        <v>8</v>
      </c>
      <c r="AT856" s="26" t="s">
        <v>123</v>
      </c>
      <c r="AU856" s="26" t="str">
        <f t="shared" si="872"/>
        <v>FAIL</v>
      </c>
      <c r="AV856" s="26">
        <v>3</v>
      </c>
      <c r="AW856" s="26">
        <v>3</v>
      </c>
      <c r="AX856" s="26">
        <v>1</v>
      </c>
      <c r="AY856" s="26">
        <v>1</v>
      </c>
      <c r="AZ856" s="26">
        <v>3</v>
      </c>
      <c r="BA856" s="26">
        <v>3</v>
      </c>
      <c r="BB856" s="26">
        <v>1</v>
      </c>
      <c r="BC856" s="26">
        <v>1</v>
      </c>
      <c r="BD856" s="26">
        <f t="shared" si="873"/>
        <v>446</v>
      </c>
      <c r="BE856" s="26"/>
      <c r="BF856" s="26">
        <f t="shared" si="873"/>
        <v>454</v>
      </c>
      <c r="BG856" s="26">
        <f t="shared" si="873"/>
        <v>4</v>
      </c>
      <c r="BI856" s="26">
        <f t="shared" si="874"/>
        <v>459.14859999999999</v>
      </c>
      <c r="BJ856" s="26">
        <f t="shared" si="875"/>
        <v>913.27359999999999</v>
      </c>
      <c r="BK856" s="26">
        <f t="shared" si="876"/>
        <v>1359.3986</v>
      </c>
      <c r="BL856" s="26">
        <f t="shared" si="882"/>
        <v>1805.3986</v>
      </c>
      <c r="BM856" s="26"/>
      <c r="BN856" s="26"/>
      <c r="BO856" s="26"/>
      <c r="BP856" s="26"/>
      <c r="BQ856" s="26"/>
      <c r="BR856" s="1" t="str">
        <f t="shared" si="839"/>
        <v>good</v>
      </c>
      <c r="BS856" s="26" t="str">
        <f t="shared" si="840"/>
        <v>Int</v>
      </c>
      <c r="BT856" s="26"/>
      <c r="BU856" s="26"/>
      <c r="BV856" s="26">
        <f t="shared" si="877"/>
        <v>0</v>
      </c>
      <c r="BW856" s="26">
        <f t="shared" si="877"/>
        <v>0</v>
      </c>
      <c r="BX856" s="26">
        <f t="shared" si="877"/>
        <v>0</v>
      </c>
      <c r="BY856" s="26">
        <f t="shared" si="877"/>
        <v>0</v>
      </c>
      <c r="BZ856" s="26">
        <f t="shared" si="877"/>
        <v>0</v>
      </c>
      <c r="CA856" s="26">
        <f t="shared" si="877"/>
        <v>0</v>
      </c>
      <c r="CB856" s="26">
        <f t="shared" si="877"/>
        <v>0</v>
      </c>
      <c r="CC856" s="26">
        <f t="shared" si="877"/>
        <v>0</v>
      </c>
      <c r="CD856" s="26">
        <f t="shared" si="877"/>
        <v>0</v>
      </c>
      <c r="CE856" s="26">
        <f t="shared" si="877"/>
        <v>0</v>
      </c>
      <c r="CF856" s="26">
        <f t="shared" si="878"/>
        <v>0</v>
      </c>
      <c r="CG856" s="26">
        <f t="shared" si="878"/>
        <v>0</v>
      </c>
      <c r="CH856" s="26">
        <f t="shared" si="878"/>
        <v>0</v>
      </c>
      <c r="CI856" s="26">
        <f t="shared" si="878"/>
        <v>0</v>
      </c>
      <c r="CJ856" s="26">
        <f t="shared" si="878"/>
        <v>0</v>
      </c>
      <c r="CK856" s="26">
        <f t="shared" si="878"/>
        <v>0</v>
      </c>
      <c r="CL856" s="26">
        <f t="shared" si="878"/>
        <v>0</v>
      </c>
      <c r="CM856" s="26">
        <f t="shared" si="878"/>
        <v>0</v>
      </c>
      <c r="CN856" s="26">
        <f t="shared" si="878"/>
        <v>0</v>
      </c>
      <c r="CO856" s="26">
        <f t="shared" si="878"/>
        <v>0</v>
      </c>
      <c r="CP856" s="26">
        <f t="shared" si="879"/>
        <v>0</v>
      </c>
      <c r="CQ856" s="26">
        <f t="shared" si="879"/>
        <v>0</v>
      </c>
      <c r="CR856" s="26">
        <f t="shared" si="879"/>
        <v>0</v>
      </c>
      <c r="CS856" s="26">
        <f t="shared" si="879"/>
        <v>0</v>
      </c>
      <c r="CT856" s="26">
        <f t="shared" si="879"/>
        <v>0</v>
      </c>
      <c r="CU856" s="26">
        <f t="shared" si="879"/>
        <v>0</v>
      </c>
      <c r="CV856" s="26">
        <f t="shared" si="879"/>
        <v>0</v>
      </c>
      <c r="CW856" s="26">
        <f t="shared" si="879"/>
        <v>0</v>
      </c>
      <c r="CX856" s="26">
        <f t="shared" si="879"/>
        <v>0</v>
      </c>
      <c r="CY856" s="26">
        <f t="shared" si="879"/>
        <v>0</v>
      </c>
      <c r="CZ856" s="26">
        <f t="shared" si="880"/>
        <v>0</v>
      </c>
      <c r="DA856" s="26">
        <f t="shared" si="880"/>
        <v>0</v>
      </c>
      <c r="DB856" s="26">
        <f t="shared" si="880"/>
        <v>0</v>
      </c>
      <c r="DC856" s="26">
        <f t="shared" si="880"/>
        <v>0</v>
      </c>
      <c r="DD856" s="26">
        <f t="shared" si="880"/>
        <v>1</v>
      </c>
      <c r="DE856" s="26">
        <f t="shared" si="880"/>
        <v>0</v>
      </c>
      <c r="DF856" s="26">
        <f t="shared" si="880"/>
        <v>0</v>
      </c>
      <c r="DG856" s="26">
        <f t="shared" si="880"/>
        <v>0</v>
      </c>
      <c r="DH856" s="26">
        <f t="shared" si="880"/>
        <v>0</v>
      </c>
      <c r="DI856" s="26">
        <f t="shared" si="880"/>
        <v>0</v>
      </c>
      <c r="DJ856" s="26">
        <f t="shared" si="881"/>
        <v>0</v>
      </c>
      <c r="DK856" s="26">
        <f t="shared" si="881"/>
        <v>0</v>
      </c>
      <c r="DL856" s="26">
        <f t="shared" si="881"/>
        <v>0</v>
      </c>
      <c r="DM856" s="26">
        <f t="shared" si="881"/>
        <v>0</v>
      </c>
      <c r="DN856" s="26">
        <f t="shared" si="881"/>
        <v>0</v>
      </c>
      <c r="DO856" s="26">
        <f t="shared" si="881"/>
        <v>0</v>
      </c>
      <c r="DP856" s="26"/>
      <c r="DQ856" s="26"/>
      <c r="DR856" s="26"/>
      <c r="DS856" s="1"/>
    </row>
    <row r="857" spans="45:123" x14ac:dyDescent="0.3">
      <c r="AS857" s="18">
        <v>9</v>
      </c>
      <c r="AT857" s="26" t="s">
        <v>123</v>
      </c>
      <c r="AU857" s="26" t="str">
        <f t="shared" si="872"/>
        <v>FAIL</v>
      </c>
      <c r="AV857" s="26">
        <v>3</v>
      </c>
      <c r="AW857" s="26">
        <v>3</v>
      </c>
      <c r="AX857" s="26">
        <v>1</v>
      </c>
      <c r="AY857" s="26">
        <v>1</v>
      </c>
      <c r="AZ857" s="26">
        <v>3</v>
      </c>
      <c r="BA857" s="26">
        <v>3</v>
      </c>
      <c r="BB857" s="26">
        <v>1</v>
      </c>
      <c r="BC857" s="26">
        <v>1</v>
      </c>
      <c r="BD857" s="26">
        <f t="shared" si="873"/>
        <v>445.5</v>
      </c>
      <c r="BE857" s="26"/>
      <c r="BF857" s="26">
        <f t="shared" si="873"/>
        <v>454.5</v>
      </c>
      <c r="BG857" s="26">
        <f t="shared" si="873"/>
        <v>4.5</v>
      </c>
      <c r="BI857" s="26">
        <f t="shared" si="874"/>
        <v>459.64859999999999</v>
      </c>
      <c r="BJ857" s="26">
        <f t="shared" si="875"/>
        <v>914.27359999999999</v>
      </c>
      <c r="BK857" s="26">
        <f t="shared" si="876"/>
        <v>1359.8986</v>
      </c>
      <c r="BL857" s="26">
        <f t="shared" si="882"/>
        <v>1805.3986</v>
      </c>
      <c r="BM857" s="26"/>
      <c r="BN857" s="26"/>
      <c r="BO857" s="26"/>
      <c r="BP857" s="26"/>
      <c r="BQ857" s="26"/>
      <c r="BR857" s="1" t="str">
        <f t="shared" si="839"/>
        <v>good</v>
      </c>
      <c r="BS857" s="26" t="str">
        <f t="shared" si="840"/>
        <v>Int</v>
      </c>
      <c r="BT857" s="26"/>
      <c r="BU857" s="26"/>
      <c r="BV857" s="26">
        <f t="shared" si="877"/>
        <v>0</v>
      </c>
      <c r="BW857" s="26">
        <f t="shared" si="877"/>
        <v>0</v>
      </c>
      <c r="BX857" s="26">
        <f t="shared" si="877"/>
        <v>0</v>
      </c>
      <c r="BY857" s="26">
        <f t="shared" si="877"/>
        <v>0</v>
      </c>
      <c r="BZ857" s="26">
        <f t="shared" si="877"/>
        <v>0</v>
      </c>
      <c r="CA857" s="26">
        <f t="shared" si="877"/>
        <v>0</v>
      </c>
      <c r="CB857" s="26">
        <f t="shared" si="877"/>
        <v>0</v>
      </c>
      <c r="CC857" s="26">
        <f t="shared" si="877"/>
        <v>0</v>
      </c>
      <c r="CD857" s="26">
        <f t="shared" si="877"/>
        <v>0</v>
      </c>
      <c r="CE857" s="26">
        <f t="shared" si="877"/>
        <v>0</v>
      </c>
      <c r="CF857" s="26">
        <f t="shared" si="878"/>
        <v>0</v>
      </c>
      <c r="CG857" s="26">
        <f t="shared" si="878"/>
        <v>0</v>
      </c>
      <c r="CH857" s="26">
        <f t="shared" si="878"/>
        <v>0</v>
      </c>
      <c r="CI857" s="26">
        <f t="shared" si="878"/>
        <v>0</v>
      </c>
      <c r="CJ857" s="26">
        <f t="shared" si="878"/>
        <v>0</v>
      </c>
      <c r="CK857" s="26">
        <f t="shared" si="878"/>
        <v>0</v>
      </c>
      <c r="CL857" s="26">
        <f t="shared" si="878"/>
        <v>0</v>
      </c>
      <c r="CM857" s="26">
        <f t="shared" si="878"/>
        <v>0</v>
      </c>
      <c r="CN857" s="26">
        <f t="shared" si="878"/>
        <v>0</v>
      </c>
      <c r="CO857" s="26">
        <f t="shared" si="878"/>
        <v>0</v>
      </c>
      <c r="CP857" s="26">
        <f t="shared" si="879"/>
        <v>0</v>
      </c>
      <c r="CQ857" s="26">
        <f t="shared" si="879"/>
        <v>0</v>
      </c>
      <c r="CR857" s="26">
        <f t="shared" si="879"/>
        <v>0</v>
      </c>
      <c r="CS857" s="26">
        <f t="shared" si="879"/>
        <v>0</v>
      </c>
      <c r="CT857" s="26">
        <f t="shared" si="879"/>
        <v>0</v>
      </c>
      <c r="CU857" s="26">
        <f t="shared" si="879"/>
        <v>0</v>
      </c>
      <c r="CV857" s="26">
        <f t="shared" si="879"/>
        <v>0</v>
      </c>
      <c r="CW857" s="26">
        <f t="shared" si="879"/>
        <v>0</v>
      </c>
      <c r="CX857" s="26">
        <f t="shared" si="879"/>
        <v>0</v>
      </c>
      <c r="CY857" s="26">
        <f t="shared" si="879"/>
        <v>0</v>
      </c>
      <c r="CZ857" s="26">
        <f t="shared" si="880"/>
        <v>0</v>
      </c>
      <c r="DA857" s="26">
        <f t="shared" si="880"/>
        <v>0</v>
      </c>
      <c r="DB857" s="26">
        <f t="shared" si="880"/>
        <v>0</v>
      </c>
      <c r="DC857" s="26">
        <f t="shared" si="880"/>
        <v>0</v>
      </c>
      <c r="DD857" s="26">
        <f t="shared" si="880"/>
        <v>1</v>
      </c>
      <c r="DE857" s="26">
        <f t="shared" si="880"/>
        <v>0</v>
      </c>
      <c r="DF857" s="26">
        <f t="shared" si="880"/>
        <v>0</v>
      </c>
      <c r="DG857" s="26">
        <f t="shared" si="880"/>
        <v>0</v>
      </c>
      <c r="DH857" s="26">
        <f t="shared" si="880"/>
        <v>0</v>
      </c>
      <c r="DI857" s="26">
        <f t="shared" si="880"/>
        <v>0</v>
      </c>
      <c r="DJ857" s="26">
        <f t="shared" si="881"/>
        <v>0</v>
      </c>
      <c r="DK857" s="26">
        <f t="shared" si="881"/>
        <v>0</v>
      </c>
      <c r="DL857" s="26">
        <f t="shared" si="881"/>
        <v>0</v>
      </c>
      <c r="DM857" s="26">
        <f t="shared" si="881"/>
        <v>0</v>
      </c>
      <c r="DN857" s="26">
        <f t="shared" si="881"/>
        <v>0</v>
      </c>
      <c r="DO857" s="26">
        <f t="shared" si="881"/>
        <v>0</v>
      </c>
      <c r="DP857" s="26"/>
      <c r="DQ857" s="26"/>
      <c r="DR857" s="26"/>
      <c r="DS857" s="1"/>
    </row>
    <row r="858" spans="45:123" x14ac:dyDescent="0.3">
      <c r="AS858" s="18">
        <v>10</v>
      </c>
      <c r="AT858" s="26" t="s">
        <v>123</v>
      </c>
      <c r="AU858" s="26" t="str">
        <f t="shared" si="872"/>
        <v>FAIL</v>
      </c>
      <c r="AV858" s="26">
        <v>3</v>
      </c>
      <c r="AW858" s="26">
        <v>3</v>
      </c>
      <c r="AX858" s="26">
        <v>1</v>
      </c>
      <c r="AY858" s="26">
        <v>1</v>
      </c>
      <c r="AZ858" s="26">
        <v>3</v>
      </c>
      <c r="BA858" s="26">
        <v>3</v>
      </c>
      <c r="BB858" s="26">
        <v>1</v>
      </c>
      <c r="BC858" s="26">
        <v>1</v>
      </c>
      <c r="BD858" s="26">
        <f t="shared" si="873"/>
        <v>445</v>
      </c>
      <c r="BE858" s="26"/>
      <c r="BF858" s="26">
        <f t="shared" si="873"/>
        <v>455</v>
      </c>
      <c r="BG858" s="26">
        <f t="shared" si="873"/>
        <v>5</v>
      </c>
      <c r="BI858" s="26">
        <f t="shared" si="874"/>
        <v>460.14859999999999</v>
      </c>
      <c r="BJ858" s="26">
        <f t="shared" si="875"/>
        <v>915.27359999999999</v>
      </c>
      <c r="BK858" s="26">
        <f t="shared" si="876"/>
        <v>1360.3986</v>
      </c>
      <c r="BL858" s="26">
        <f t="shared" si="882"/>
        <v>1805.3986</v>
      </c>
      <c r="BM858" s="26"/>
      <c r="BN858" s="26"/>
      <c r="BO858" s="26"/>
      <c r="BP858" s="26"/>
      <c r="BQ858" s="26"/>
      <c r="BR858" s="1" t="str">
        <f t="shared" si="839"/>
        <v>good</v>
      </c>
      <c r="BS858" s="26" t="str">
        <f t="shared" si="840"/>
        <v>Int</v>
      </c>
      <c r="BT858" s="26"/>
      <c r="BU858" s="26"/>
      <c r="BV858" s="26">
        <f t="shared" si="877"/>
        <v>0</v>
      </c>
      <c r="BW858" s="26">
        <f t="shared" si="877"/>
        <v>0</v>
      </c>
      <c r="BX858" s="26">
        <f t="shared" si="877"/>
        <v>0</v>
      </c>
      <c r="BY858" s="26">
        <f t="shared" si="877"/>
        <v>0</v>
      </c>
      <c r="BZ858" s="26">
        <f t="shared" si="877"/>
        <v>0</v>
      </c>
      <c r="CA858" s="26">
        <f t="shared" si="877"/>
        <v>0</v>
      </c>
      <c r="CB858" s="26">
        <f t="shared" si="877"/>
        <v>0</v>
      </c>
      <c r="CC858" s="26">
        <f t="shared" si="877"/>
        <v>0</v>
      </c>
      <c r="CD858" s="26">
        <f t="shared" si="877"/>
        <v>0</v>
      </c>
      <c r="CE858" s="26">
        <f t="shared" si="877"/>
        <v>0</v>
      </c>
      <c r="CF858" s="26">
        <f t="shared" si="878"/>
        <v>0</v>
      </c>
      <c r="CG858" s="26">
        <f t="shared" si="878"/>
        <v>0</v>
      </c>
      <c r="CH858" s="26">
        <f t="shared" si="878"/>
        <v>0</v>
      </c>
      <c r="CI858" s="26">
        <f t="shared" si="878"/>
        <v>0</v>
      </c>
      <c r="CJ858" s="26">
        <f t="shared" si="878"/>
        <v>0</v>
      </c>
      <c r="CK858" s="26">
        <f t="shared" si="878"/>
        <v>0</v>
      </c>
      <c r="CL858" s="26">
        <f t="shared" si="878"/>
        <v>0</v>
      </c>
      <c r="CM858" s="26">
        <f t="shared" si="878"/>
        <v>0</v>
      </c>
      <c r="CN858" s="26">
        <f t="shared" si="878"/>
        <v>0</v>
      </c>
      <c r="CO858" s="26">
        <f t="shared" si="878"/>
        <v>0</v>
      </c>
      <c r="CP858" s="26">
        <f t="shared" si="879"/>
        <v>0</v>
      </c>
      <c r="CQ858" s="26">
        <f t="shared" si="879"/>
        <v>0</v>
      </c>
      <c r="CR858" s="26">
        <f t="shared" si="879"/>
        <v>0</v>
      </c>
      <c r="CS858" s="26">
        <f t="shared" si="879"/>
        <v>0</v>
      </c>
      <c r="CT858" s="26">
        <f t="shared" si="879"/>
        <v>0</v>
      </c>
      <c r="CU858" s="26">
        <f t="shared" si="879"/>
        <v>0</v>
      </c>
      <c r="CV858" s="26">
        <f t="shared" si="879"/>
        <v>0</v>
      </c>
      <c r="CW858" s="26">
        <f t="shared" si="879"/>
        <v>0</v>
      </c>
      <c r="CX858" s="26">
        <f t="shared" si="879"/>
        <v>0</v>
      </c>
      <c r="CY858" s="26">
        <f t="shared" si="879"/>
        <v>0</v>
      </c>
      <c r="CZ858" s="26">
        <f t="shared" si="880"/>
        <v>0</v>
      </c>
      <c r="DA858" s="26">
        <f t="shared" si="880"/>
        <v>0</v>
      </c>
      <c r="DB858" s="26">
        <f t="shared" si="880"/>
        <v>0</v>
      </c>
      <c r="DC858" s="26">
        <f t="shared" si="880"/>
        <v>0</v>
      </c>
      <c r="DD858" s="26">
        <f t="shared" si="880"/>
        <v>1</v>
      </c>
      <c r="DE858" s="26">
        <f t="shared" si="880"/>
        <v>0</v>
      </c>
      <c r="DF858" s="26">
        <f t="shared" si="880"/>
        <v>0</v>
      </c>
      <c r="DG858" s="26">
        <f t="shared" si="880"/>
        <v>0</v>
      </c>
      <c r="DH858" s="26">
        <f t="shared" si="880"/>
        <v>0</v>
      </c>
      <c r="DI858" s="26">
        <f t="shared" si="880"/>
        <v>0</v>
      </c>
      <c r="DJ858" s="26">
        <f t="shared" si="881"/>
        <v>0</v>
      </c>
      <c r="DK858" s="26">
        <f t="shared" si="881"/>
        <v>0</v>
      </c>
      <c r="DL858" s="26">
        <f t="shared" si="881"/>
        <v>0</v>
      </c>
      <c r="DM858" s="26">
        <f t="shared" si="881"/>
        <v>0</v>
      </c>
      <c r="DN858" s="26">
        <f t="shared" si="881"/>
        <v>0</v>
      </c>
      <c r="DO858" s="26">
        <f t="shared" si="881"/>
        <v>0</v>
      </c>
      <c r="DP858" s="26"/>
      <c r="DQ858" s="26"/>
      <c r="DR858" s="26"/>
      <c r="DS858" s="1"/>
    </row>
    <row r="859" spans="45:123" x14ac:dyDescent="0.3">
      <c r="AS859" s="18">
        <v>11</v>
      </c>
      <c r="AT859" s="26" t="s">
        <v>123</v>
      </c>
      <c r="AU859" s="26" t="str">
        <f t="shared" si="872"/>
        <v>FAIL</v>
      </c>
      <c r="AV859" s="26">
        <v>3</v>
      </c>
      <c r="AW859" s="26">
        <v>3</v>
      </c>
      <c r="AX859" s="26">
        <v>1</v>
      </c>
      <c r="AY859" s="26">
        <v>1</v>
      </c>
      <c r="AZ859" s="26">
        <v>3</v>
      </c>
      <c r="BA859" s="26">
        <v>3</v>
      </c>
      <c r="BB859" s="26">
        <v>1</v>
      </c>
      <c r="BC859" s="26">
        <v>1</v>
      </c>
      <c r="BD859" s="26">
        <f t="shared" si="873"/>
        <v>444.5</v>
      </c>
      <c r="BE859" s="26"/>
      <c r="BF859" s="26">
        <f t="shared" si="873"/>
        <v>455.5</v>
      </c>
      <c r="BG859" s="26">
        <f t="shared" si="873"/>
        <v>5.5</v>
      </c>
      <c r="BI859" s="26">
        <f t="shared" si="874"/>
        <v>460.64859999999999</v>
      </c>
      <c r="BJ859" s="26">
        <f t="shared" si="875"/>
        <v>916.27359999999999</v>
      </c>
      <c r="BK859" s="26">
        <f t="shared" si="876"/>
        <v>1360.8986</v>
      </c>
      <c r="BL859" s="26">
        <f t="shared" si="882"/>
        <v>1805.3986</v>
      </c>
      <c r="BM859" s="26"/>
      <c r="BN859" s="26"/>
      <c r="BO859" s="26"/>
      <c r="BP859" s="26"/>
      <c r="BQ859" s="26"/>
      <c r="BR859" s="1" t="str">
        <f t="shared" si="839"/>
        <v>good</v>
      </c>
      <c r="BS859" s="26" t="str">
        <f t="shared" si="840"/>
        <v>Int</v>
      </c>
      <c r="BT859" s="26"/>
      <c r="BU859" s="26"/>
      <c r="BV859" s="26">
        <f t="shared" si="877"/>
        <v>0</v>
      </c>
      <c r="BW859" s="26">
        <f t="shared" si="877"/>
        <v>0</v>
      </c>
      <c r="BX859" s="26">
        <f t="shared" si="877"/>
        <v>0</v>
      </c>
      <c r="BY859" s="26">
        <f t="shared" si="877"/>
        <v>0</v>
      </c>
      <c r="BZ859" s="26">
        <f t="shared" si="877"/>
        <v>0</v>
      </c>
      <c r="CA859" s="26">
        <f t="shared" si="877"/>
        <v>0</v>
      </c>
      <c r="CB859" s="26">
        <f t="shared" si="877"/>
        <v>0</v>
      </c>
      <c r="CC859" s="26">
        <f t="shared" si="877"/>
        <v>0</v>
      </c>
      <c r="CD859" s="26">
        <f t="shared" si="877"/>
        <v>0</v>
      </c>
      <c r="CE859" s="26">
        <f t="shared" si="877"/>
        <v>0</v>
      </c>
      <c r="CF859" s="26">
        <f t="shared" si="878"/>
        <v>0</v>
      </c>
      <c r="CG859" s="26">
        <f t="shared" si="878"/>
        <v>0</v>
      </c>
      <c r="CH859" s="26">
        <f t="shared" si="878"/>
        <v>0</v>
      </c>
      <c r="CI859" s="26">
        <f t="shared" si="878"/>
        <v>0</v>
      </c>
      <c r="CJ859" s="26">
        <f t="shared" si="878"/>
        <v>0</v>
      </c>
      <c r="CK859" s="26">
        <f t="shared" si="878"/>
        <v>0</v>
      </c>
      <c r="CL859" s="26">
        <f t="shared" si="878"/>
        <v>0</v>
      </c>
      <c r="CM859" s="26">
        <f t="shared" si="878"/>
        <v>0</v>
      </c>
      <c r="CN859" s="26">
        <f t="shared" si="878"/>
        <v>0</v>
      </c>
      <c r="CO859" s="26">
        <f t="shared" si="878"/>
        <v>0</v>
      </c>
      <c r="CP859" s="26">
        <f t="shared" si="879"/>
        <v>0</v>
      </c>
      <c r="CQ859" s="26">
        <f t="shared" si="879"/>
        <v>0</v>
      </c>
      <c r="CR859" s="26">
        <f t="shared" si="879"/>
        <v>0</v>
      </c>
      <c r="CS859" s="26">
        <f t="shared" si="879"/>
        <v>1</v>
      </c>
      <c r="CT859" s="26">
        <f t="shared" si="879"/>
        <v>0</v>
      </c>
      <c r="CU859" s="26">
        <f t="shared" si="879"/>
        <v>0</v>
      </c>
      <c r="CV859" s="26">
        <f t="shared" si="879"/>
        <v>0</v>
      </c>
      <c r="CW859" s="26">
        <f t="shared" si="879"/>
        <v>0</v>
      </c>
      <c r="CX859" s="26">
        <f t="shared" si="879"/>
        <v>0</v>
      </c>
      <c r="CY859" s="26">
        <f t="shared" si="879"/>
        <v>0</v>
      </c>
      <c r="CZ859" s="26">
        <f t="shared" si="880"/>
        <v>0</v>
      </c>
      <c r="DA859" s="26">
        <f t="shared" si="880"/>
        <v>0</v>
      </c>
      <c r="DB859" s="26">
        <f t="shared" si="880"/>
        <v>0</v>
      </c>
      <c r="DC859" s="26">
        <f t="shared" si="880"/>
        <v>0</v>
      </c>
      <c r="DD859" s="26">
        <f t="shared" si="880"/>
        <v>1</v>
      </c>
      <c r="DE859" s="26">
        <f t="shared" si="880"/>
        <v>0</v>
      </c>
      <c r="DF859" s="26">
        <f t="shared" si="880"/>
        <v>0</v>
      </c>
      <c r="DG859" s="26">
        <f t="shared" si="880"/>
        <v>0</v>
      </c>
      <c r="DH859" s="26">
        <f t="shared" si="880"/>
        <v>0</v>
      </c>
      <c r="DI859" s="26">
        <f t="shared" si="880"/>
        <v>0</v>
      </c>
      <c r="DJ859" s="26">
        <f t="shared" si="881"/>
        <v>0</v>
      </c>
      <c r="DK859" s="26">
        <f t="shared" si="881"/>
        <v>0</v>
      </c>
      <c r="DL859" s="26">
        <f t="shared" si="881"/>
        <v>0</v>
      </c>
      <c r="DM859" s="26">
        <f t="shared" si="881"/>
        <v>0</v>
      </c>
      <c r="DN859" s="26">
        <f t="shared" si="881"/>
        <v>0</v>
      </c>
      <c r="DO859" s="26">
        <f t="shared" si="881"/>
        <v>0</v>
      </c>
      <c r="DP859" s="26"/>
      <c r="DQ859" s="26"/>
      <c r="DR859" s="26"/>
      <c r="DS859" s="1"/>
    </row>
    <row r="860" spans="45:123" x14ac:dyDescent="0.3">
      <c r="AS860" s="18">
        <v>12</v>
      </c>
      <c r="AT860" s="26" t="s">
        <v>123</v>
      </c>
      <c r="AU860" s="26" t="str">
        <f t="shared" si="872"/>
        <v>FAIL</v>
      </c>
      <c r="AV860" s="26">
        <v>3</v>
      </c>
      <c r="AW860" s="26">
        <v>3</v>
      </c>
      <c r="AX860" s="26">
        <v>1</v>
      </c>
      <c r="AY860" s="26">
        <v>1</v>
      </c>
      <c r="AZ860" s="26">
        <v>3</v>
      </c>
      <c r="BA860" s="26">
        <v>3</v>
      </c>
      <c r="BB860" s="26">
        <v>1</v>
      </c>
      <c r="BC860" s="26">
        <v>1</v>
      </c>
      <c r="BD860" s="26">
        <f t="shared" si="873"/>
        <v>444</v>
      </c>
      <c r="BE860" s="26"/>
      <c r="BF860" s="26">
        <f t="shared" si="873"/>
        <v>456</v>
      </c>
      <c r="BG860" s="26">
        <f t="shared" si="873"/>
        <v>6</v>
      </c>
      <c r="BI860" s="26">
        <f t="shared" si="874"/>
        <v>461.14859999999999</v>
      </c>
      <c r="BJ860" s="26">
        <f t="shared" si="875"/>
        <v>917.27359999999999</v>
      </c>
      <c r="BK860" s="26">
        <f t="shared" si="876"/>
        <v>1361.3986</v>
      </c>
      <c r="BL860" s="26">
        <f t="shared" si="882"/>
        <v>1805.3986</v>
      </c>
      <c r="BM860" s="26"/>
      <c r="BN860" s="26"/>
      <c r="BO860" s="26"/>
      <c r="BP860" s="26"/>
      <c r="BQ860" s="26"/>
      <c r="BR860" s="1" t="str">
        <f t="shared" si="839"/>
        <v>good</v>
      </c>
      <c r="BS860" s="26" t="str">
        <f t="shared" si="840"/>
        <v>Int</v>
      </c>
      <c r="BT860" s="26"/>
      <c r="BU860" s="26"/>
      <c r="BV860" s="26">
        <f t="shared" ref="BV860:CE869" si="883">IF(BV$3=0,0,IF(AND(ABS($BI860-BV$3)&gt;TubeVertTotTol,ABS($BJ860-BV$3)&gt;TubeVertTotTol,ABS($BK860-BV$3)&gt;TubeVertTotTol),0,1))</f>
        <v>0</v>
      </c>
      <c r="BW860" s="26">
        <f t="shared" si="883"/>
        <v>0</v>
      </c>
      <c r="BX860" s="26">
        <f t="shared" si="883"/>
        <v>0</v>
      </c>
      <c r="BY860" s="26">
        <f t="shared" si="883"/>
        <v>0</v>
      </c>
      <c r="BZ860" s="26">
        <f t="shared" si="883"/>
        <v>0</v>
      </c>
      <c r="CA860" s="26">
        <f t="shared" si="883"/>
        <v>0</v>
      </c>
      <c r="CB860" s="26">
        <f t="shared" si="883"/>
        <v>0</v>
      </c>
      <c r="CC860" s="26">
        <f t="shared" si="883"/>
        <v>0</v>
      </c>
      <c r="CD860" s="26">
        <f t="shared" si="883"/>
        <v>0</v>
      </c>
      <c r="CE860" s="26">
        <f t="shared" si="883"/>
        <v>0</v>
      </c>
      <c r="CF860" s="26">
        <f t="shared" ref="CF860:CO869" si="884">IF(CF$3=0,0,IF(AND(ABS($BI860-CF$3)&gt;TubeVertTotTol,ABS($BJ860-CF$3)&gt;TubeVertTotTol,ABS($BK860-CF$3)&gt;TubeVertTotTol),0,1))</f>
        <v>0</v>
      </c>
      <c r="CG860" s="26">
        <f t="shared" si="884"/>
        <v>0</v>
      </c>
      <c r="CH860" s="26">
        <f t="shared" si="884"/>
        <v>0</v>
      </c>
      <c r="CI860" s="26">
        <f t="shared" si="884"/>
        <v>0</v>
      </c>
      <c r="CJ860" s="26">
        <f t="shared" si="884"/>
        <v>0</v>
      </c>
      <c r="CK860" s="26">
        <f t="shared" si="884"/>
        <v>0</v>
      </c>
      <c r="CL860" s="26">
        <f t="shared" si="884"/>
        <v>0</v>
      </c>
      <c r="CM860" s="26">
        <f t="shared" si="884"/>
        <v>0</v>
      </c>
      <c r="CN860" s="26">
        <f t="shared" si="884"/>
        <v>0</v>
      </c>
      <c r="CO860" s="26">
        <f t="shared" si="884"/>
        <v>0</v>
      </c>
      <c r="CP860" s="26">
        <f t="shared" ref="CP860:CY869" si="885">IF(CP$3=0,0,IF(AND(ABS($BI860-CP$3)&gt;TubeVertTotTol,ABS($BJ860-CP$3)&gt;TubeVertTotTol,ABS($BK860-CP$3)&gt;TubeVertTotTol),0,1))</f>
        <v>0</v>
      </c>
      <c r="CQ860" s="26">
        <f t="shared" si="885"/>
        <v>0</v>
      </c>
      <c r="CR860" s="26">
        <f t="shared" si="885"/>
        <v>0</v>
      </c>
      <c r="CS860" s="26">
        <f t="shared" si="885"/>
        <v>1</v>
      </c>
      <c r="CT860" s="26">
        <f t="shared" si="885"/>
        <v>0</v>
      </c>
      <c r="CU860" s="26">
        <f t="shared" si="885"/>
        <v>0</v>
      </c>
      <c r="CV860" s="26">
        <f t="shared" si="885"/>
        <v>0</v>
      </c>
      <c r="CW860" s="26">
        <f t="shared" si="885"/>
        <v>0</v>
      </c>
      <c r="CX860" s="26">
        <f t="shared" si="885"/>
        <v>0</v>
      </c>
      <c r="CY860" s="26">
        <f t="shared" si="885"/>
        <v>0</v>
      </c>
      <c r="CZ860" s="26">
        <f t="shared" ref="CZ860:DI869" si="886">IF(CZ$3=0,0,IF(AND(ABS($BI860-CZ$3)&gt;TubeVertTotTol,ABS($BJ860-CZ$3)&gt;TubeVertTotTol,ABS($BK860-CZ$3)&gt;TubeVertTotTol),0,1))</f>
        <v>0</v>
      </c>
      <c r="DA860" s="26">
        <f t="shared" si="886"/>
        <v>0</v>
      </c>
      <c r="DB860" s="26">
        <f t="shared" si="886"/>
        <v>0</v>
      </c>
      <c r="DC860" s="26">
        <f t="shared" si="886"/>
        <v>0</v>
      </c>
      <c r="DD860" s="26">
        <f t="shared" si="886"/>
        <v>1</v>
      </c>
      <c r="DE860" s="26">
        <f t="shared" si="886"/>
        <v>0</v>
      </c>
      <c r="DF860" s="26">
        <f t="shared" si="886"/>
        <v>0</v>
      </c>
      <c r="DG860" s="26">
        <f t="shared" si="886"/>
        <v>0</v>
      </c>
      <c r="DH860" s="26">
        <f t="shared" si="886"/>
        <v>0</v>
      </c>
      <c r="DI860" s="26">
        <f t="shared" si="886"/>
        <v>0</v>
      </c>
      <c r="DJ860" s="26">
        <f t="shared" ref="DJ860:DO869" si="887">IF(DJ$3=0,0,IF(AND(ABS($BI860-DJ$3)&gt;TubeVertTotTol,ABS($BJ860-DJ$3)&gt;TubeVertTotTol,ABS($BK860-DJ$3)&gt;TubeVertTotTol),0,1))</f>
        <v>0</v>
      </c>
      <c r="DK860" s="26">
        <f t="shared" si="887"/>
        <v>0</v>
      </c>
      <c r="DL860" s="26">
        <f t="shared" si="887"/>
        <v>0</v>
      </c>
      <c r="DM860" s="26">
        <f t="shared" si="887"/>
        <v>0</v>
      </c>
      <c r="DN860" s="26">
        <f t="shared" si="887"/>
        <v>0</v>
      </c>
      <c r="DO860" s="26">
        <f t="shared" si="887"/>
        <v>0</v>
      </c>
      <c r="DP860" s="26"/>
      <c r="DQ860" s="26"/>
      <c r="DR860" s="26"/>
      <c r="DS860" s="1"/>
    </row>
    <row r="861" spans="45:123" x14ac:dyDescent="0.3">
      <c r="AS861" s="18">
        <v>13</v>
      </c>
      <c r="AT861" s="26" t="s">
        <v>123</v>
      </c>
      <c r="AU861" s="26" t="str">
        <f t="shared" si="872"/>
        <v>FAIL</v>
      </c>
      <c r="AV861" s="26">
        <v>3</v>
      </c>
      <c r="AW861" s="26">
        <v>3</v>
      </c>
      <c r="AX861" s="26">
        <v>1</v>
      </c>
      <c r="AY861" s="26">
        <v>1</v>
      </c>
      <c r="AZ861" s="26">
        <v>3</v>
      </c>
      <c r="BA861" s="26">
        <v>3</v>
      </c>
      <c r="BB861" s="26">
        <v>1</v>
      </c>
      <c r="BC861" s="26">
        <v>1</v>
      </c>
      <c r="BD861" s="26">
        <f t="shared" si="873"/>
        <v>443.5</v>
      </c>
      <c r="BE861" s="26"/>
      <c r="BF861" s="26">
        <f t="shared" si="873"/>
        <v>456.5</v>
      </c>
      <c r="BG861" s="26">
        <f t="shared" si="873"/>
        <v>6.5</v>
      </c>
      <c r="BI861" s="26">
        <f t="shared" si="874"/>
        <v>461.64859999999999</v>
      </c>
      <c r="BJ861" s="26">
        <f t="shared" si="875"/>
        <v>918.27359999999999</v>
      </c>
      <c r="BK861" s="26">
        <f t="shared" si="876"/>
        <v>1361.8986</v>
      </c>
      <c r="BL861" s="26">
        <f t="shared" si="882"/>
        <v>1805.3986</v>
      </c>
      <c r="BM861" s="26"/>
      <c r="BN861" s="26"/>
      <c r="BO861" s="26"/>
      <c r="BP861" s="26"/>
      <c r="BQ861" s="26"/>
      <c r="BR861" s="1" t="str">
        <f t="shared" si="839"/>
        <v>good</v>
      </c>
      <c r="BS861" s="26" t="str">
        <f t="shared" si="840"/>
        <v>Int</v>
      </c>
      <c r="BT861" s="26"/>
      <c r="BU861" s="26"/>
      <c r="BV861" s="26">
        <f t="shared" si="883"/>
        <v>0</v>
      </c>
      <c r="BW861" s="26">
        <f t="shared" si="883"/>
        <v>0</v>
      </c>
      <c r="BX861" s="26">
        <f t="shared" si="883"/>
        <v>0</v>
      </c>
      <c r="BY861" s="26">
        <f t="shared" si="883"/>
        <v>0</v>
      </c>
      <c r="BZ861" s="26">
        <f t="shared" si="883"/>
        <v>0</v>
      </c>
      <c r="CA861" s="26">
        <f t="shared" si="883"/>
        <v>0</v>
      </c>
      <c r="CB861" s="26">
        <f t="shared" si="883"/>
        <v>0</v>
      </c>
      <c r="CC861" s="26">
        <f t="shared" si="883"/>
        <v>0</v>
      </c>
      <c r="CD861" s="26">
        <f t="shared" si="883"/>
        <v>0</v>
      </c>
      <c r="CE861" s="26">
        <f t="shared" si="883"/>
        <v>0</v>
      </c>
      <c r="CF861" s="26">
        <f t="shared" si="884"/>
        <v>0</v>
      </c>
      <c r="CG861" s="26">
        <f t="shared" si="884"/>
        <v>0</v>
      </c>
      <c r="CH861" s="26">
        <f t="shared" si="884"/>
        <v>0</v>
      </c>
      <c r="CI861" s="26">
        <f t="shared" si="884"/>
        <v>0</v>
      </c>
      <c r="CJ861" s="26">
        <f t="shared" si="884"/>
        <v>0</v>
      </c>
      <c r="CK861" s="26">
        <f t="shared" si="884"/>
        <v>0</v>
      </c>
      <c r="CL861" s="26">
        <f t="shared" si="884"/>
        <v>0</v>
      </c>
      <c r="CM861" s="26">
        <f t="shared" si="884"/>
        <v>0</v>
      </c>
      <c r="CN861" s="26">
        <f t="shared" si="884"/>
        <v>0</v>
      </c>
      <c r="CO861" s="26">
        <f t="shared" si="884"/>
        <v>0</v>
      </c>
      <c r="CP861" s="26">
        <f t="shared" si="885"/>
        <v>0</v>
      </c>
      <c r="CQ861" s="26">
        <f t="shared" si="885"/>
        <v>0</v>
      </c>
      <c r="CR861" s="26">
        <f t="shared" si="885"/>
        <v>0</v>
      </c>
      <c r="CS861" s="26">
        <f t="shared" si="885"/>
        <v>1</v>
      </c>
      <c r="CT861" s="26">
        <f t="shared" si="885"/>
        <v>0</v>
      </c>
      <c r="CU861" s="26">
        <f t="shared" si="885"/>
        <v>0</v>
      </c>
      <c r="CV861" s="26">
        <f t="shared" si="885"/>
        <v>0</v>
      </c>
      <c r="CW861" s="26">
        <f t="shared" si="885"/>
        <v>0</v>
      </c>
      <c r="CX861" s="26">
        <f t="shared" si="885"/>
        <v>0</v>
      </c>
      <c r="CY861" s="26">
        <f t="shared" si="885"/>
        <v>0</v>
      </c>
      <c r="CZ861" s="26">
        <f t="shared" si="886"/>
        <v>0</v>
      </c>
      <c r="DA861" s="26">
        <f t="shared" si="886"/>
        <v>0</v>
      </c>
      <c r="DB861" s="26">
        <f t="shared" si="886"/>
        <v>0</v>
      </c>
      <c r="DC861" s="26">
        <f t="shared" si="886"/>
        <v>0</v>
      </c>
      <c r="DD861" s="26">
        <f t="shared" si="886"/>
        <v>1</v>
      </c>
      <c r="DE861" s="26">
        <f t="shared" si="886"/>
        <v>0</v>
      </c>
      <c r="DF861" s="26">
        <f t="shared" si="886"/>
        <v>0</v>
      </c>
      <c r="DG861" s="26">
        <f t="shared" si="886"/>
        <v>0</v>
      </c>
      <c r="DH861" s="26">
        <f t="shared" si="886"/>
        <v>0</v>
      </c>
      <c r="DI861" s="26">
        <f t="shared" si="886"/>
        <v>0</v>
      </c>
      <c r="DJ861" s="26">
        <f t="shared" si="887"/>
        <v>0</v>
      </c>
      <c r="DK861" s="26">
        <f t="shared" si="887"/>
        <v>0</v>
      </c>
      <c r="DL861" s="26">
        <f t="shared" si="887"/>
        <v>0</v>
      </c>
      <c r="DM861" s="26">
        <f t="shared" si="887"/>
        <v>0</v>
      </c>
      <c r="DN861" s="26">
        <f t="shared" si="887"/>
        <v>0</v>
      </c>
      <c r="DO861" s="26">
        <f t="shared" si="887"/>
        <v>0</v>
      </c>
      <c r="DP861" s="26"/>
      <c r="DQ861" s="26"/>
      <c r="DR861" s="26"/>
      <c r="DS861" s="1"/>
    </row>
    <row r="862" spans="45:123" x14ac:dyDescent="0.3">
      <c r="AS862" s="18">
        <v>14</v>
      </c>
      <c r="AT862" s="26" t="s">
        <v>123</v>
      </c>
      <c r="AU862" s="26" t="str">
        <f t="shared" si="872"/>
        <v>FAIL</v>
      </c>
      <c r="AV862" s="26">
        <v>3</v>
      </c>
      <c r="AW862" s="26">
        <v>3</v>
      </c>
      <c r="AX862" s="26">
        <v>1</v>
      </c>
      <c r="AY862" s="26">
        <v>1</v>
      </c>
      <c r="AZ862" s="26">
        <v>3</v>
      </c>
      <c r="BA862" s="26">
        <v>3</v>
      </c>
      <c r="BB862" s="26">
        <v>1</v>
      </c>
      <c r="BC862" s="26">
        <v>1</v>
      </c>
      <c r="BD862" s="26">
        <f t="shared" si="873"/>
        <v>443</v>
      </c>
      <c r="BE862" s="26"/>
      <c r="BF862" s="26">
        <f t="shared" si="873"/>
        <v>457</v>
      </c>
      <c r="BG862" s="26">
        <f t="shared" si="873"/>
        <v>7</v>
      </c>
      <c r="BI862" s="26">
        <f t="shared" si="874"/>
        <v>462.14859999999999</v>
      </c>
      <c r="BJ862" s="26">
        <f t="shared" si="875"/>
        <v>919.27359999999999</v>
      </c>
      <c r="BK862" s="26">
        <f t="shared" si="876"/>
        <v>1362.3986</v>
      </c>
      <c r="BL862" s="26">
        <f t="shared" si="882"/>
        <v>1805.3986</v>
      </c>
      <c r="BM862" s="26"/>
      <c r="BN862" s="26"/>
      <c r="BO862" s="26"/>
      <c r="BP862" s="26"/>
      <c r="BQ862" s="26"/>
      <c r="BR862" s="1" t="str">
        <f t="shared" si="839"/>
        <v>good</v>
      </c>
      <c r="BS862" s="26" t="str">
        <f t="shared" si="840"/>
        <v>Int</v>
      </c>
      <c r="BT862" s="26"/>
      <c r="BU862" s="26"/>
      <c r="BV862" s="26">
        <f t="shared" si="883"/>
        <v>0</v>
      </c>
      <c r="BW862" s="26">
        <f t="shared" si="883"/>
        <v>0</v>
      </c>
      <c r="BX862" s="26">
        <f t="shared" si="883"/>
        <v>0</v>
      </c>
      <c r="BY862" s="26">
        <f t="shared" si="883"/>
        <v>0</v>
      </c>
      <c r="BZ862" s="26">
        <f t="shared" si="883"/>
        <v>0</v>
      </c>
      <c r="CA862" s="26">
        <f t="shared" si="883"/>
        <v>0</v>
      </c>
      <c r="CB862" s="26">
        <f t="shared" si="883"/>
        <v>0</v>
      </c>
      <c r="CC862" s="26">
        <f t="shared" si="883"/>
        <v>0</v>
      </c>
      <c r="CD862" s="26">
        <f t="shared" si="883"/>
        <v>0</v>
      </c>
      <c r="CE862" s="26">
        <f t="shared" si="883"/>
        <v>0</v>
      </c>
      <c r="CF862" s="26">
        <f t="shared" si="884"/>
        <v>0</v>
      </c>
      <c r="CG862" s="26">
        <f t="shared" si="884"/>
        <v>0</v>
      </c>
      <c r="CH862" s="26">
        <f t="shared" si="884"/>
        <v>0</v>
      </c>
      <c r="CI862" s="26">
        <f t="shared" si="884"/>
        <v>0</v>
      </c>
      <c r="CJ862" s="26">
        <f t="shared" si="884"/>
        <v>0</v>
      </c>
      <c r="CK862" s="26">
        <f t="shared" si="884"/>
        <v>0</v>
      </c>
      <c r="CL862" s="26">
        <f t="shared" si="884"/>
        <v>0</v>
      </c>
      <c r="CM862" s="26">
        <f t="shared" si="884"/>
        <v>0</v>
      </c>
      <c r="CN862" s="26">
        <f t="shared" si="884"/>
        <v>0</v>
      </c>
      <c r="CO862" s="26">
        <f t="shared" si="884"/>
        <v>0</v>
      </c>
      <c r="CP862" s="26">
        <f t="shared" si="885"/>
        <v>0</v>
      </c>
      <c r="CQ862" s="26">
        <f t="shared" si="885"/>
        <v>0</v>
      </c>
      <c r="CR862" s="26">
        <f t="shared" si="885"/>
        <v>0</v>
      </c>
      <c r="CS862" s="26">
        <f t="shared" si="885"/>
        <v>1</v>
      </c>
      <c r="CT862" s="26">
        <f t="shared" si="885"/>
        <v>0</v>
      </c>
      <c r="CU862" s="26">
        <f t="shared" si="885"/>
        <v>0</v>
      </c>
      <c r="CV862" s="26">
        <f t="shared" si="885"/>
        <v>0</v>
      </c>
      <c r="CW862" s="26">
        <f t="shared" si="885"/>
        <v>0</v>
      </c>
      <c r="CX862" s="26">
        <f t="shared" si="885"/>
        <v>0</v>
      </c>
      <c r="CY862" s="26">
        <f t="shared" si="885"/>
        <v>0</v>
      </c>
      <c r="CZ862" s="26">
        <f t="shared" si="886"/>
        <v>0</v>
      </c>
      <c r="DA862" s="26">
        <f t="shared" si="886"/>
        <v>0</v>
      </c>
      <c r="DB862" s="26">
        <f t="shared" si="886"/>
        <v>0</v>
      </c>
      <c r="DC862" s="26">
        <f t="shared" si="886"/>
        <v>0</v>
      </c>
      <c r="DD862" s="26">
        <f t="shared" si="886"/>
        <v>1</v>
      </c>
      <c r="DE862" s="26">
        <f t="shared" si="886"/>
        <v>0</v>
      </c>
      <c r="DF862" s="26">
        <f t="shared" si="886"/>
        <v>0</v>
      </c>
      <c r="DG862" s="26">
        <f t="shared" si="886"/>
        <v>0</v>
      </c>
      <c r="DH862" s="26">
        <f t="shared" si="886"/>
        <v>0</v>
      </c>
      <c r="DI862" s="26">
        <f t="shared" si="886"/>
        <v>0</v>
      </c>
      <c r="DJ862" s="26">
        <f t="shared" si="887"/>
        <v>0</v>
      </c>
      <c r="DK862" s="26">
        <f t="shared" si="887"/>
        <v>0</v>
      </c>
      <c r="DL862" s="26">
        <f t="shared" si="887"/>
        <v>0</v>
      </c>
      <c r="DM862" s="26">
        <f t="shared" si="887"/>
        <v>0</v>
      </c>
      <c r="DN862" s="26">
        <f t="shared" si="887"/>
        <v>0</v>
      </c>
      <c r="DO862" s="26">
        <f t="shared" si="887"/>
        <v>0</v>
      </c>
      <c r="DP862" s="26"/>
      <c r="DQ862" s="26"/>
      <c r="DR862" s="26"/>
      <c r="DS862" s="1"/>
    </row>
    <row r="863" spans="45:123" x14ac:dyDescent="0.3">
      <c r="AS863" s="18">
        <v>15</v>
      </c>
      <c r="AT863" s="26" t="s">
        <v>123</v>
      </c>
      <c r="AU863" s="26" t="str">
        <f t="shared" si="872"/>
        <v>FAIL</v>
      </c>
      <c r="AV863" s="26">
        <v>3</v>
      </c>
      <c r="AW863" s="26">
        <v>3</v>
      </c>
      <c r="AX863" s="26">
        <v>1</v>
      </c>
      <c r="AY863" s="26">
        <v>1</v>
      </c>
      <c r="AZ863" s="26">
        <v>3</v>
      </c>
      <c r="BA863" s="26">
        <v>3</v>
      </c>
      <c r="BB863" s="26">
        <v>1</v>
      </c>
      <c r="BC863" s="26">
        <v>1</v>
      </c>
      <c r="BD863" s="26">
        <f t="shared" si="873"/>
        <v>442.5</v>
      </c>
      <c r="BE863" s="26"/>
      <c r="BF863" s="26">
        <f t="shared" si="873"/>
        <v>457.5</v>
      </c>
      <c r="BG863" s="26">
        <f t="shared" si="873"/>
        <v>7.5</v>
      </c>
      <c r="BI863" s="26">
        <f t="shared" si="874"/>
        <v>462.64859999999999</v>
      </c>
      <c r="BJ863" s="26">
        <f t="shared" si="875"/>
        <v>920.27359999999999</v>
      </c>
      <c r="BK863" s="26">
        <f t="shared" si="876"/>
        <v>1362.8986</v>
      </c>
      <c r="BL863" s="26">
        <f t="shared" si="882"/>
        <v>1805.3986</v>
      </c>
      <c r="BM863" s="26"/>
      <c r="BN863" s="26"/>
      <c r="BO863" s="26"/>
      <c r="BP863" s="26"/>
      <c r="BQ863" s="26"/>
      <c r="BR863" s="1" t="str">
        <f t="shared" ref="BR863:BR926" si="888">IF(AND(BL863&gt;$J$31,BL863&lt;$J$33),"good","bad")</f>
        <v>good</v>
      </c>
      <c r="BS863" s="26" t="str">
        <f t="shared" si="840"/>
        <v>Int</v>
      </c>
      <c r="BT863" s="26"/>
      <c r="BU863" s="26"/>
      <c r="BV863" s="26">
        <f t="shared" si="883"/>
        <v>0</v>
      </c>
      <c r="BW863" s="26">
        <f t="shared" si="883"/>
        <v>0</v>
      </c>
      <c r="BX863" s="26">
        <f t="shared" si="883"/>
        <v>0</v>
      </c>
      <c r="BY863" s="26">
        <f t="shared" si="883"/>
        <v>0</v>
      </c>
      <c r="BZ863" s="26">
        <f t="shared" si="883"/>
        <v>0</v>
      </c>
      <c r="CA863" s="26">
        <f t="shared" si="883"/>
        <v>0</v>
      </c>
      <c r="CB863" s="26">
        <f t="shared" si="883"/>
        <v>0</v>
      </c>
      <c r="CC863" s="26">
        <f t="shared" si="883"/>
        <v>0</v>
      </c>
      <c r="CD863" s="26">
        <f t="shared" si="883"/>
        <v>0</v>
      </c>
      <c r="CE863" s="26">
        <f t="shared" si="883"/>
        <v>0</v>
      </c>
      <c r="CF863" s="26">
        <f t="shared" si="884"/>
        <v>0</v>
      </c>
      <c r="CG863" s="26">
        <f t="shared" si="884"/>
        <v>0</v>
      </c>
      <c r="CH863" s="26">
        <f t="shared" si="884"/>
        <v>0</v>
      </c>
      <c r="CI863" s="26">
        <f t="shared" si="884"/>
        <v>0</v>
      </c>
      <c r="CJ863" s="26">
        <f t="shared" si="884"/>
        <v>0</v>
      </c>
      <c r="CK863" s="26">
        <f t="shared" si="884"/>
        <v>0</v>
      </c>
      <c r="CL863" s="26">
        <f t="shared" si="884"/>
        <v>0</v>
      </c>
      <c r="CM863" s="26">
        <f t="shared" si="884"/>
        <v>0</v>
      </c>
      <c r="CN863" s="26">
        <f t="shared" si="884"/>
        <v>0</v>
      </c>
      <c r="CO863" s="26">
        <f t="shared" si="884"/>
        <v>0</v>
      </c>
      <c r="CP863" s="26">
        <f t="shared" si="885"/>
        <v>0</v>
      </c>
      <c r="CQ863" s="26">
        <f t="shared" si="885"/>
        <v>0</v>
      </c>
      <c r="CR863" s="26">
        <f t="shared" si="885"/>
        <v>0</v>
      </c>
      <c r="CS863" s="26">
        <f t="shared" si="885"/>
        <v>1</v>
      </c>
      <c r="CT863" s="26">
        <f t="shared" si="885"/>
        <v>0</v>
      </c>
      <c r="CU863" s="26">
        <f t="shared" si="885"/>
        <v>0</v>
      </c>
      <c r="CV863" s="26">
        <f t="shared" si="885"/>
        <v>0</v>
      </c>
      <c r="CW863" s="26">
        <f t="shared" si="885"/>
        <v>0</v>
      </c>
      <c r="CX863" s="26">
        <f t="shared" si="885"/>
        <v>0</v>
      </c>
      <c r="CY863" s="26">
        <f t="shared" si="885"/>
        <v>0</v>
      </c>
      <c r="CZ863" s="26">
        <f t="shared" si="886"/>
        <v>0</v>
      </c>
      <c r="DA863" s="26">
        <f t="shared" si="886"/>
        <v>0</v>
      </c>
      <c r="DB863" s="26">
        <f t="shared" si="886"/>
        <v>0</v>
      </c>
      <c r="DC863" s="26">
        <f t="shared" si="886"/>
        <v>0</v>
      </c>
      <c r="DD863" s="26">
        <f t="shared" si="886"/>
        <v>1</v>
      </c>
      <c r="DE863" s="26">
        <f t="shared" si="886"/>
        <v>0</v>
      </c>
      <c r="DF863" s="26">
        <f t="shared" si="886"/>
        <v>0</v>
      </c>
      <c r="DG863" s="26">
        <f t="shared" si="886"/>
        <v>0</v>
      </c>
      <c r="DH863" s="26">
        <f t="shared" si="886"/>
        <v>0</v>
      </c>
      <c r="DI863" s="26">
        <f t="shared" si="886"/>
        <v>0</v>
      </c>
      <c r="DJ863" s="26">
        <f t="shared" si="887"/>
        <v>0</v>
      </c>
      <c r="DK863" s="26">
        <f t="shared" si="887"/>
        <v>0</v>
      </c>
      <c r="DL863" s="26">
        <f t="shared" si="887"/>
        <v>0</v>
      </c>
      <c r="DM863" s="26">
        <f t="shared" si="887"/>
        <v>0</v>
      </c>
      <c r="DN863" s="26">
        <f t="shared" si="887"/>
        <v>0</v>
      </c>
      <c r="DO863" s="26">
        <f t="shared" si="887"/>
        <v>0</v>
      </c>
      <c r="DP863" s="26"/>
      <c r="DQ863" s="26"/>
      <c r="DR863" s="26"/>
      <c r="DS863" s="1"/>
    </row>
    <row r="864" spans="45:123" x14ac:dyDescent="0.3">
      <c r="AS864" s="18">
        <v>16</v>
      </c>
      <c r="AT864" s="26" t="s">
        <v>123</v>
      </c>
      <c r="AU864" s="26" t="str">
        <f t="shared" si="872"/>
        <v>FAIL</v>
      </c>
      <c r="AV864" s="26">
        <v>3</v>
      </c>
      <c r="AW864" s="26">
        <v>3</v>
      </c>
      <c r="AX864" s="26">
        <v>1</v>
      </c>
      <c r="AY864" s="26">
        <v>1</v>
      </c>
      <c r="AZ864" s="26">
        <v>3</v>
      </c>
      <c r="BA864" s="26">
        <v>3</v>
      </c>
      <c r="BB864" s="26">
        <v>1</v>
      </c>
      <c r="BC864" s="26">
        <v>1</v>
      </c>
      <c r="BD864" s="26">
        <f t="shared" si="873"/>
        <v>442</v>
      </c>
      <c r="BE864" s="26"/>
      <c r="BF864" s="26">
        <f t="shared" si="873"/>
        <v>458</v>
      </c>
      <c r="BG864" s="26">
        <f t="shared" si="873"/>
        <v>8</v>
      </c>
      <c r="BI864" s="26">
        <f t="shared" si="874"/>
        <v>463.14859999999999</v>
      </c>
      <c r="BJ864" s="26">
        <f t="shared" si="875"/>
        <v>921.27359999999999</v>
      </c>
      <c r="BK864" s="26">
        <f t="shared" si="876"/>
        <v>1363.3986</v>
      </c>
      <c r="BL864" s="26">
        <f t="shared" si="882"/>
        <v>1805.3986</v>
      </c>
      <c r="BM864" s="26"/>
      <c r="BN864" s="26"/>
      <c r="BO864" s="26"/>
      <c r="BP864" s="26"/>
      <c r="BQ864" s="26"/>
      <c r="BR864" s="1" t="str">
        <f t="shared" si="888"/>
        <v>good</v>
      </c>
      <c r="BS864" s="26" t="str">
        <f t="shared" ref="BS864:BS927" si="889">IF(COUNTIF(BV864:DO864,1)&gt;0,"Int","good")</f>
        <v>Int</v>
      </c>
      <c r="BT864" s="26"/>
      <c r="BU864" s="26"/>
      <c r="BV864" s="26">
        <f t="shared" si="883"/>
        <v>0</v>
      </c>
      <c r="BW864" s="26">
        <f t="shared" si="883"/>
        <v>0</v>
      </c>
      <c r="BX864" s="26">
        <f t="shared" si="883"/>
        <v>0</v>
      </c>
      <c r="BY864" s="26">
        <f t="shared" si="883"/>
        <v>0</v>
      </c>
      <c r="BZ864" s="26">
        <f t="shared" si="883"/>
        <v>0</v>
      </c>
      <c r="CA864" s="26">
        <f t="shared" si="883"/>
        <v>0</v>
      </c>
      <c r="CB864" s="26">
        <f t="shared" si="883"/>
        <v>0</v>
      </c>
      <c r="CC864" s="26">
        <f t="shared" si="883"/>
        <v>0</v>
      </c>
      <c r="CD864" s="26">
        <f t="shared" si="883"/>
        <v>0</v>
      </c>
      <c r="CE864" s="26">
        <f t="shared" si="883"/>
        <v>0</v>
      </c>
      <c r="CF864" s="26">
        <f t="shared" si="884"/>
        <v>0</v>
      </c>
      <c r="CG864" s="26">
        <f t="shared" si="884"/>
        <v>0</v>
      </c>
      <c r="CH864" s="26">
        <f t="shared" si="884"/>
        <v>0</v>
      </c>
      <c r="CI864" s="26">
        <f t="shared" si="884"/>
        <v>0</v>
      </c>
      <c r="CJ864" s="26">
        <f t="shared" si="884"/>
        <v>0</v>
      </c>
      <c r="CK864" s="26">
        <f t="shared" si="884"/>
        <v>0</v>
      </c>
      <c r="CL864" s="26">
        <f t="shared" si="884"/>
        <v>0</v>
      </c>
      <c r="CM864" s="26">
        <f t="shared" si="884"/>
        <v>0</v>
      </c>
      <c r="CN864" s="26">
        <f t="shared" si="884"/>
        <v>0</v>
      </c>
      <c r="CO864" s="26">
        <f t="shared" si="884"/>
        <v>0</v>
      </c>
      <c r="CP864" s="26">
        <f t="shared" si="885"/>
        <v>0</v>
      </c>
      <c r="CQ864" s="26">
        <f t="shared" si="885"/>
        <v>0</v>
      </c>
      <c r="CR864" s="26">
        <f t="shared" si="885"/>
        <v>0</v>
      </c>
      <c r="CS864" s="26">
        <f t="shared" si="885"/>
        <v>1</v>
      </c>
      <c r="CT864" s="26">
        <f t="shared" si="885"/>
        <v>0</v>
      </c>
      <c r="CU864" s="26">
        <f t="shared" si="885"/>
        <v>0</v>
      </c>
      <c r="CV864" s="26">
        <f t="shared" si="885"/>
        <v>0</v>
      </c>
      <c r="CW864" s="26">
        <f t="shared" si="885"/>
        <v>0</v>
      </c>
      <c r="CX864" s="26">
        <f t="shared" si="885"/>
        <v>0</v>
      </c>
      <c r="CY864" s="26">
        <f t="shared" si="885"/>
        <v>0</v>
      </c>
      <c r="CZ864" s="26">
        <f t="shared" si="886"/>
        <v>0</v>
      </c>
      <c r="DA864" s="26">
        <f t="shared" si="886"/>
        <v>0</v>
      </c>
      <c r="DB864" s="26">
        <f t="shared" si="886"/>
        <v>0</v>
      </c>
      <c r="DC864" s="26">
        <f t="shared" si="886"/>
        <v>0</v>
      </c>
      <c r="DD864" s="26">
        <f t="shared" si="886"/>
        <v>1</v>
      </c>
      <c r="DE864" s="26">
        <f t="shared" si="886"/>
        <v>0</v>
      </c>
      <c r="DF864" s="26">
        <f t="shared" si="886"/>
        <v>0</v>
      </c>
      <c r="DG864" s="26">
        <f t="shared" si="886"/>
        <v>0</v>
      </c>
      <c r="DH864" s="26">
        <f t="shared" si="886"/>
        <v>0</v>
      </c>
      <c r="DI864" s="26">
        <f t="shared" si="886"/>
        <v>0</v>
      </c>
      <c r="DJ864" s="26">
        <f t="shared" si="887"/>
        <v>0</v>
      </c>
      <c r="DK864" s="26">
        <f t="shared" si="887"/>
        <v>0</v>
      </c>
      <c r="DL864" s="26">
        <f t="shared" si="887"/>
        <v>0</v>
      </c>
      <c r="DM864" s="26">
        <f t="shared" si="887"/>
        <v>0</v>
      </c>
      <c r="DN864" s="26">
        <f t="shared" si="887"/>
        <v>0</v>
      </c>
      <c r="DO864" s="26">
        <f t="shared" si="887"/>
        <v>0</v>
      </c>
      <c r="DP864" s="26"/>
      <c r="DQ864" s="26"/>
      <c r="DR864" s="26"/>
      <c r="DS864" s="1"/>
    </row>
    <row r="865" spans="45:123" x14ac:dyDescent="0.3">
      <c r="AS865" s="18">
        <v>17</v>
      </c>
      <c r="AT865" s="26" t="s">
        <v>123</v>
      </c>
      <c r="AU865" s="26" t="str">
        <f t="shared" si="872"/>
        <v>FAIL</v>
      </c>
      <c r="AV865" s="26">
        <v>3</v>
      </c>
      <c r="AW865" s="26">
        <v>3</v>
      </c>
      <c r="AX865" s="26">
        <v>1</v>
      </c>
      <c r="AY865" s="26">
        <v>1</v>
      </c>
      <c r="AZ865" s="26">
        <v>3</v>
      </c>
      <c r="BA865" s="26">
        <v>3</v>
      </c>
      <c r="BB865" s="26">
        <v>1</v>
      </c>
      <c r="BC865" s="26">
        <v>1</v>
      </c>
      <c r="BD865" s="26">
        <f t="shared" si="873"/>
        <v>441.5</v>
      </c>
      <c r="BE865" s="26"/>
      <c r="BF865" s="26">
        <f t="shared" si="873"/>
        <v>458.5</v>
      </c>
      <c r="BG865" s="26">
        <f t="shared" si="873"/>
        <v>8.5</v>
      </c>
      <c r="BI865" s="26">
        <f t="shared" si="874"/>
        <v>463.64859999999999</v>
      </c>
      <c r="BJ865" s="26">
        <f t="shared" si="875"/>
        <v>922.27359999999999</v>
      </c>
      <c r="BK865" s="26">
        <f t="shared" si="876"/>
        <v>1363.8986</v>
      </c>
      <c r="BL865" s="26">
        <f t="shared" si="882"/>
        <v>1805.3986</v>
      </c>
      <c r="BM865" s="26"/>
      <c r="BN865" s="26"/>
      <c r="BO865" s="26"/>
      <c r="BP865" s="26"/>
      <c r="BQ865" s="26"/>
      <c r="BR865" s="1" t="str">
        <f t="shared" si="888"/>
        <v>good</v>
      </c>
      <c r="BS865" s="26" t="str">
        <f t="shared" si="889"/>
        <v>Int</v>
      </c>
      <c r="BT865" s="26"/>
      <c r="BU865" s="26"/>
      <c r="BV865" s="26">
        <f t="shared" si="883"/>
        <v>0</v>
      </c>
      <c r="BW865" s="26">
        <f t="shared" si="883"/>
        <v>0</v>
      </c>
      <c r="BX865" s="26">
        <f t="shared" si="883"/>
        <v>0</v>
      </c>
      <c r="BY865" s="26">
        <f t="shared" si="883"/>
        <v>0</v>
      </c>
      <c r="BZ865" s="26">
        <f t="shared" si="883"/>
        <v>0</v>
      </c>
      <c r="CA865" s="26">
        <f t="shared" si="883"/>
        <v>0</v>
      </c>
      <c r="CB865" s="26">
        <f t="shared" si="883"/>
        <v>0</v>
      </c>
      <c r="CC865" s="26">
        <f t="shared" si="883"/>
        <v>0</v>
      </c>
      <c r="CD865" s="26">
        <f t="shared" si="883"/>
        <v>0</v>
      </c>
      <c r="CE865" s="26">
        <f t="shared" si="883"/>
        <v>0</v>
      </c>
      <c r="CF865" s="26">
        <f t="shared" si="884"/>
        <v>0</v>
      </c>
      <c r="CG865" s="26">
        <f t="shared" si="884"/>
        <v>0</v>
      </c>
      <c r="CH865" s="26">
        <f t="shared" si="884"/>
        <v>0</v>
      </c>
      <c r="CI865" s="26">
        <f t="shared" si="884"/>
        <v>0</v>
      </c>
      <c r="CJ865" s="26">
        <f t="shared" si="884"/>
        <v>0</v>
      </c>
      <c r="CK865" s="26">
        <f t="shared" si="884"/>
        <v>0</v>
      </c>
      <c r="CL865" s="26">
        <f t="shared" si="884"/>
        <v>0</v>
      </c>
      <c r="CM865" s="26">
        <f t="shared" si="884"/>
        <v>0</v>
      </c>
      <c r="CN865" s="26">
        <f t="shared" si="884"/>
        <v>0</v>
      </c>
      <c r="CO865" s="26">
        <f t="shared" si="884"/>
        <v>0</v>
      </c>
      <c r="CP865" s="26">
        <f t="shared" si="885"/>
        <v>0</v>
      </c>
      <c r="CQ865" s="26">
        <f t="shared" si="885"/>
        <v>0</v>
      </c>
      <c r="CR865" s="26">
        <f t="shared" si="885"/>
        <v>0</v>
      </c>
      <c r="CS865" s="26">
        <f t="shared" si="885"/>
        <v>1</v>
      </c>
      <c r="CT865" s="26">
        <f t="shared" si="885"/>
        <v>0</v>
      </c>
      <c r="CU865" s="26">
        <f t="shared" si="885"/>
        <v>0</v>
      </c>
      <c r="CV865" s="26">
        <f t="shared" si="885"/>
        <v>0</v>
      </c>
      <c r="CW865" s="26">
        <f t="shared" si="885"/>
        <v>0</v>
      </c>
      <c r="CX865" s="26">
        <f t="shared" si="885"/>
        <v>0</v>
      </c>
      <c r="CY865" s="26">
        <f t="shared" si="885"/>
        <v>0</v>
      </c>
      <c r="CZ865" s="26">
        <f t="shared" si="886"/>
        <v>0</v>
      </c>
      <c r="DA865" s="26">
        <f t="shared" si="886"/>
        <v>0</v>
      </c>
      <c r="DB865" s="26">
        <f t="shared" si="886"/>
        <v>0</v>
      </c>
      <c r="DC865" s="26">
        <f t="shared" si="886"/>
        <v>0</v>
      </c>
      <c r="DD865" s="26">
        <f t="shared" si="886"/>
        <v>1</v>
      </c>
      <c r="DE865" s="26">
        <f t="shared" si="886"/>
        <v>0</v>
      </c>
      <c r="DF865" s="26">
        <f t="shared" si="886"/>
        <v>0</v>
      </c>
      <c r="DG865" s="26">
        <f t="shared" si="886"/>
        <v>0</v>
      </c>
      <c r="DH865" s="26">
        <f t="shared" si="886"/>
        <v>0</v>
      </c>
      <c r="DI865" s="26">
        <f t="shared" si="886"/>
        <v>0</v>
      </c>
      <c r="DJ865" s="26">
        <f t="shared" si="887"/>
        <v>0</v>
      </c>
      <c r="DK865" s="26">
        <f t="shared" si="887"/>
        <v>0</v>
      </c>
      <c r="DL865" s="26">
        <f t="shared" si="887"/>
        <v>0</v>
      </c>
      <c r="DM865" s="26">
        <f t="shared" si="887"/>
        <v>0</v>
      </c>
      <c r="DN865" s="26">
        <f t="shared" si="887"/>
        <v>0</v>
      </c>
      <c r="DO865" s="26">
        <f t="shared" si="887"/>
        <v>0</v>
      </c>
      <c r="DP865" s="26"/>
      <c r="DQ865" s="26"/>
      <c r="DR865" s="26"/>
      <c r="DS865" s="1"/>
    </row>
    <row r="866" spans="45:123" x14ac:dyDescent="0.3">
      <c r="AS866" s="18">
        <v>18</v>
      </c>
      <c r="AT866" s="26" t="s">
        <v>123</v>
      </c>
      <c r="AU866" s="26" t="str">
        <f t="shared" si="872"/>
        <v>FAIL</v>
      </c>
      <c r="AV866" s="26">
        <v>3</v>
      </c>
      <c r="AW866" s="26">
        <v>3</v>
      </c>
      <c r="AX866" s="26">
        <v>1</v>
      </c>
      <c r="AY866" s="26">
        <v>1</v>
      </c>
      <c r="AZ866" s="26">
        <v>3</v>
      </c>
      <c r="BA866" s="26">
        <v>3</v>
      </c>
      <c r="BB866" s="26">
        <v>1</v>
      </c>
      <c r="BC866" s="26">
        <v>1</v>
      </c>
      <c r="BD866" s="26">
        <f t="shared" si="873"/>
        <v>441</v>
      </c>
      <c r="BE866" s="26"/>
      <c r="BF866" s="26">
        <f t="shared" si="873"/>
        <v>459</v>
      </c>
      <c r="BG866" s="26">
        <f t="shared" si="873"/>
        <v>9</v>
      </c>
      <c r="BI866" s="26">
        <f t="shared" si="874"/>
        <v>464.14859999999999</v>
      </c>
      <c r="BJ866" s="26">
        <f t="shared" si="875"/>
        <v>923.27359999999999</v>
      </c>
      <c r="BK866" s="26">
        <f t="shared" si="876"/>
        <v>1364.3986</v>
      </c>
      <c r="BL866" s="26">
        <f t="shared" si="882"/>
        <v>1805.3986</v>
      </c>
      <c r="BM866" s="26"/>
      <c r="BN866" s="26"/>
      <c r="BO866" s="26"/>
      <c r="BP866" s="26"/>
      <c r="BQ866" s="26"/>
      <c r="BR866" s="1" t="str">
        <f t="shared" si="888"/>
        <v>good</v>
      </c>
      <c r="BS866" s="26" t="str">
        <f t="shared" si="889"/>
        <v>Int</v>
      </c>
      <c r="BT866" s="26"/>
      <c r="BU866" s="26"/>
      <c r="BV866" s="26">
        <f t="shared" si="883"/>
        <v>0</v>
      </c>
      <c r="BW866" s="26">
        <f t="shared" si="883"/>
        <v>0</v>
      </c>
      <c r="BX866" s="26">
        <f t="shared" si="883"/>
        <v>0</v>
      </c>
      <c r="BY866" s="26">
        <f t="shared" si="883"/>
        <v>0</v>
      </c>
      <c r="BZ866" s="26">
        <f t="shared" si="883"/>
        <v>0</v>
      </c>
      <c r="CA866" s="26">
        <f t="shared" si="883"/>
        <v>0</v>
      </c>
      <c r="CB866" s="26">
        <f t="shared" si="883"/>
        <v>0</v>
      </c>
      <c r="CC866" s="26">
        <f t="shared" si="883"/>
        <v>0</v>
      </c>
      <c r="CD866" s="26">
        <f t="shared" si="883"/>
        <v>0</v>
      </c>
      <c r="CE866" s="26">
        <f t="shared" si="883"/>
        <v>0</v>
      </c>
      <c r="CF866" s="26">
        <f t="shared" si="884"/>
        <v>0</v>
      </c>
      <c r="CG866" s="26">
        <f t="shared" si="884"/>
        <v>0</v>
      </c>
      <c r="CH866" s="26">
        <f t="shared" si="884"/>
        <v>0</v>
      </c>
      <c r="CI866" s="26">
        <f t="shared" si="884"/>
        <v>0</v>
      </c>
      <c r="CJ866" s="26">
        <f t="shared" si="884"/>
        <v>0</v>
      </c>
      <c r="CK866" s="26">
        <f t="shared" si="884"/>
        <v>0</v>
      </c>
      <c r="CL866" s="26">
        <f t="shared" si="884"/>
        <v>0</v>
      </c>
      <c r="CM866" s="26">
        <f t="shared" si="884"/>
        <v>0</v>
      </c>
      <c r="CN866" s="26">
        <f t="shared" si="884"/>
        <v>0</v>
      </c>
      <c r="CO866" s="26">
        <f t="shared" si="884"/>
        <v>0</v>
      </c>
      <c r="CP866" s="26">
        <f t="shared" si="885"/>
        <v>0</v>
      </c>
      <c r="CQ866" s="26">
        <f t="shared" si="885"/>
        <v>0</v>
      </c>
      <c r="CR866" s="26">
        <f t="shared" si="885"/>
        <v>0</v>
      </c>
      <c r="CS866" s="26">
        <f t="shared" si="885"/>
        <v>1</v>
      </c>
      <c r="CT866" s="26">
        <f t="shared" si="885"/>
        <v>0</v>
      </c>
      <c r="CU866" s="26">
        <f t="shared" si="885"/>
        <v>0</v>
      </c>
      <c r="CV866" s="26">
        <f t="shared" si="885"/>
        <v>0</v>
      </c>
      <c r="CW866" s="26">
        <f t="shared" si="885"/>
        <v>0</v>
      </c>
      <c r="CX866" s="26">
        <f t="shared" si="885"/>
        <v>0</v>
      </c>
      <c r="CY866" s="26">
        <f t="shared" si="885"/>
        <v>0</v>
      </c>
      <c r="CZ866" s="26">
        <f t="shared" si="886"/>
        <v>0</v>
      </c>
      <c r="DA866" s="26">
        <f t="shared" si="886"/>
        <v>0</v>
      </c>
      <c r="DB866" s="26">
        <f t="shared" si="886"/>
        <v>0</v>
      </c>
      <c r="DC866" s="26">
        <f t="shared" si="886"/>
        <v>0</v>
      </c>
      <c r="DD866" s="26">
        <f t="shared" si="886"/>
        <v>1</v>
      </c>
      <c r="DE866" s="26">
        <f t="shared" si="886"/>
        <v>0</v>
      </c>
      <c r="DF866" s="26">
        <f t="shared" si="886"/>
        <v>0</v>
      </c>
      <c r="DG866" s="26">
        <f t="shared" si="886"/>
        <v>0</v>
      </c>
      <c r="DH866" s="26">
        <f t="shared" si="886"/>
        <v>0</v>
      </c>
      <c r="DI866" s="26">
        <f t="shared" si="886"/>
        <v>0</v>
      </c>
      <c r="DJ866" s="26">
        <f t="shared" si="887"/>
        <v>0</v>
      </c>
      <c r="DK866" s="26">
        <f t="shared" si="887"/>
        <v>0</v>
      </c>
      <c r="DL866" s="26">
        <f t="shared" si="887"/>
        <v>0</v>
      </c>
      <c r="DM866" s="26">
        <f t="shared" si="887"/>
        <v>0</v>
      </c>
      <c r="DN866" s="26">
        <f t="shared" si="887"/>
        <v>0</v>
      </c>
      <c r="DO866" s="26">
        <f t="shared" si="887"/>
        <v>0</v>
      </c>
      <c r="DP866" s="26"/>
      <c r="DQ866" s="26"/>
      <c r="DR866" s="26"/>
      <c r="DS866" s="1"/>
    </row>
    <row r="867" spans="45:123" x14ac:dyDescent="0.3">
      <c r="AS867" s="18">
        <v>19</v>
      </c>
      <c r="AT867" s="26" t="s">
        <v>123</v>
      </c>
      <c r="AU867" s="26" t="str">
        <f t="shared" si="872"/>
        <v>FAIL</v>
      </c>
      <c r="AV867" s="26">
        <v>3</v>
      </c>
      <c r="AW867" s="26">
        <v>3</v>
      </c>
      <c r="AX867" s="26">
        <v>1</v>
      </c>
      <c r="AY867" s="26">
        <v>1</v>
      </c>
      <c r="AZ867" s="26">
        <v>3</v>
      </c>
      <c r="BA867" s="26">
        <v>3</v>
      </c>
      <c r="BB867" s="26">
        <v>1</v>
      </c>
      <c r="BC867" s="26">
        <v>1</v>
      </c>
      <c r="BD867" s="26">
        <f t="shared" si="873"/>
        <v>440.5</v>
      </c>
      <c r="BE867" s="26"/>
      <c r="BF867" s="26">
        <f t="shared" si="873"/>
        <v>459.5</v>
      </c>
      <c r="BG867" s="26">
        <f t="shared" si="873"/>
        <v>9.5</v>
      </c>
      <c r="BI867" s="26">
        <f t="shared" si="874"/>
        <v>464.64859999999999</v>
      </c>
      <c r="BJ867" s="26">
        <f t="shared" si="875"/>
        <v>924.27359999999999</v>
      </c>
      <c r="BK867" s="26">
        <f t="shared" si="876"/>
        <v>1364.8986</v>
      </c>
      <c r="BL867" s="26">
        <f t="shared" si="882"/>
        <v>1805.3986</v>
      </c>
      <c r="BM867" s="26"/>
      <c r="BN867" s="26"/>
      <c r="BO867" s="26"/>
      <c r="BP867" s="26"/>
      <c r="BQ867" s="26"/>
      <c r="BR867" s="1" t="str">
        <f t="shared" si="888"/>
        <v>good</v>
      </c>
      <c r="BS867" s="26" t="str">
        <f t="shared" si="889"/>
        <v>Int</v>
      </c>
      <c r="BT867" s="26"/>
      <c r="BU867" s="26"/>
      <c r="BV867" s="26">
        <f t="shared" si="883"/>
        <v>0</v>
      </c>
      <c r="BW867" s="26">
        <f t="shared" si="883"/>
        <v>0</v>
      </c>
      <c r="BX867" s="26">
        <f t="shared" si="883"/>
        <v>0</v>
      </c>
      <c r="BY867" s="26">
        <f t="shared" si="883"/>
        <v>0</v>
      </c>
      <c r="BZ867" s="26">
        <f t="shared" si="883"/>
        <v>0</v>
      </c>
      <c r="CA867" s="26">
        <f t="shared" si="883"/>
        <v>0</v>
      </c>
      <c r="CB867" s="26">
        <f t="shared" si="883"/>
        <v>0</v>
      </c>
      <c r="CC867" s="26">
        <f t="shared" si="883"/>
        <v>0</v>
      </c>
      <c r="CD867" s="26">
        <f t="shared" si="883"/>
        <v>0</v>
      </c>
      <c r="CE867" s="26">
        <f t="shared" si="883"/>
        <v>0</v>
      </c>
      <c r="CF867" s="26">
        <f t="shared" si="884"/>
        <v>0</v>
      </c>
      <c r="CG867" s="26">
        <f t="shared" si="884"/>
        <v>0</v>
      </c>
      <c r="CH867" s="26">
        <f t="shared" si="884"/>
        <v>0</v>
      </c>
      <c r="CI867" s="26">
        <f t="shared" si="884"/>
        <v>0</v>
      </c>
      <c r="CJ867" s="26">
        <f t="shared" si="884"/>
        <v>0</v>
      </c>
      <c r="CK867" s="26">
        <f t="shared" si="884"/>
        <v>0</v>
      </c>
      <c r="CL867" s="26">
        <f t="shared" si="884"/>
        <v>0</v>
      </c>
      <c r="CM867" s="26">
        <f t="shared" si="884"/>
        <v>0</v>
      </c>
      <c r="CN867" s="26">
        <f t="shared" si="884"/>
        <v>0</v>
      </c>
      <c r="CO867" s="26">
        <f t="shared" si="884"/>
        <v>0</v>
      </c>
      <c r="CP867" s="26">
        <f t="shared" si="885"/>
        <v>0</v>
      </c>
      <c r="CQ867" s="26">
        <f t="shared" si="885"/>
        <v>0</v>
      </c>
      <c r="CR867" s="26">
        <f t="shared" si="885"/>
        <v>0</v>
      </c>
      <c r="CS867" s="26">
        <f t="shared" si="885"/>
        <v>1</v>
      </c>
      <c r="CT867" s="26">
        <f t="shared" si="885"/>
        <v>0</v>
      </c>
      <c r="CU867" s="26">
        <f t="shared" si="885"/>
        <v>0</v>
      </c>
      <c r="CV867" s="26">
        <f t="shared" si="885"/>
        <v>0</v>
      </c>
      <c r="CW867" s="26">
        <f t="shared" si="885"/>
        <v>0</v>
      </c>
      <c r="CX867" s="26">
        <f t="shared" si="885"/>
        <v>0</v>
      </c>
      <c r="CY867" s="26">
        <f t="shared" si="885"/>
        <v>0</v>
      </c>
      <c r="CZ867" s="26">
        <f t="shared" si="886"/>
        <v>0</v>
      </c>
      <c r="DA867" s="26">
        <f t="shared" si="886"/>
        <v>0</v>
      </c>
      <c r="DB867" s="26">
        <f t="shared" si="886"/>
        <v>0</v>
      </c>
      <c r="DC867" s="26">
        <f t="shared" si="886"/>
        <v>0</v>
      </c>
      <c r="DD867" s="26">
        <f t="shared" si="886"/>
        <v>1</v>
      </c>
      <c r="DE867" s="26">
        <f t="shared" si="886"/>
        <v>0</v>
      </c>
      <c r="DF867" s="26">
        <f t="shared" si="886"/>
        <v>0</v>
      </c>
      <c r="DG867" s="26">
        <f t="shared" si="886"/>
        <v>0</v>
      </c>
      <c r="DH867" s="26">
        <f t="shared" si="886"/>
        <v>0</v>
      </c>
      <c r="DI867" s="26">
        <f t="shared" si="886"/>
        <v>0</v>
      </c>
      <c r="DJ867" s="26">
        <f t="shared" si="887"/>
        <v>0</v>
      </c>
      <c r="DK867" s="26">
        <f t="shared" si="887"/>
        <v>0</v>
      </c>
      <c r="DL867" s="26">
        <f t="shared" si="887"/>
        <v>0</v>
      </c>
      <c r="DM867" s="26">
        <f t="shared" si="887"/>
        <v>0</v>
      </c>
      <c r="DN867" s="26">
        <f t="shared" si="887"/>
        <v>0</v>
      </c>
      <c r="DO867" s="26">
        <f t="shared" si="887"/>
        <v>0</v>
      </c>
      <c r="DP867" s="26"/>
      <c r="DQ867" s="26"/>
      <c r="DR867" s="26"/>
      <c r="DS867" s="1"/>
    </row>
    <row r="868" spans="45:123" x14ac:dyDescent="0.3">
      <c r="AS868" s="18">
        <v>20</v>
      </c>
      <c r="AT868" s="26" t="s">
        <v>123</v>
      </c>
      <c r="AU868" s="26" t="str">
        <f t="shared" si="872"/>
        <v>FAIL</v>
      </c>
      <c r="AV868" s="26">
        <v>3</v>
      </c>
      <c r="AW868" s="26">
        <v>3</v>
      </c>
      <c r="AX868" s="26">
        <v>1</v>
      </c>
      <c r="AY868" s="26">
        <v>1</v>
      </c>
      <c r="AZ868" s="26">
        <v>3</v>
      </c>
      <c r="BA868" s="26">
        <v>3</v>
      </c>
      <c r="BB868" s="26">
        <v>1</v>
      </c>
      <c r="BC868" s="26">
        <v>1</v>
      </c>
      <c r="BD868" s="26">
        <f t="shared" si="873"/>
        <v>440</v>
      </c>
      <c r="BE868" s="26"/>
      <c r="BF868" s="26">
        <f t="shared" si="873"/>
        <v>460</v>
      </c>
      <c r="BG868" s="26">
        <f t="shared" si="873"/>
        <v>10</v>
      </c>
      <c r="BI868" s="26">
        <f t="shared" si="874"/>
        <v>465.14859999999999</v>
      </c>
      <c r="BJ868" s="26">
        <f t="shared" si="875"/>
        <v>925.27359999999999</v>
      </c>
      <c r="BK868" s="26">
        <f t="shared" si="876"/>
        <v>1365.3986</v>
      </c>
      <c r="BL868" s="26">
        <f t="shared" si="882"/>
        <v>1805.3986</v>
      </c>
      <c r="BM868" s="26"/>
      <c r="BN868" s="26"/>
      <c r="BO868" s="26"/>
      <c r="BP868" s="26"/>
      <c r="BQ868" s="26"/>
      <c r="BR868" s="1" t="str">
        <f t="shared" si="888"/>
        <v>good</v>
      </c>
      <c r="BS868" s="26" t="str">
        <f t="shared" si="889"/>
        <v>Int</v>
      </c>
      <c r="BT868" s="26"/>
      <c r="BU868" s="26"/>
      <c r="BV868" s="26">
        <f t="shared" si="883"/>
        <v>0</v>
      </c>
      <c r="BW868" s="26">
        <f t="shared" si="883"/>
        <v>0</v>
      </c>
      <c r="BX868" s="26">
        <f t="shared" si="883"/>
        <v>0</v>
      </c>
      <c r="BY868" s="26">
        <f t="shared" si="883"/>
        <v>0</v>
      </c>
      <c r="BZ868" s="26">
        <f t="shared" si="883"/>
        <v>0</v>
      </c>
      <c r="CA868" s="26">
        <f t="shared" si="883"/>
        <v>0</v>
      </c>
      <c r="CB868" s="26">
        <f t="shared" si="883"/>
        <v>0</v>
      </c>
      <c r="CC868" s="26">
        <f t="shared" si="883"/>
        <v>0</v>
      </c>
      <c r="CD868" s="26">
        <f t="shared" si="883"/>
        <v>0</v>
      </c>
      <c r="CE868" s="26">
        <f t="shared" si="883"/>
        <v>0</v>
      </c>
      <c r="CF868" s="26">
        <f t="shared" si="884"/>
        <v>0</v>
      </c>
      <c r="CG868" s="26">
        <f t="shared" si="884"/>
        <v>0</v>
      </c>
      <c r="CH868" s="26">
        <f t="shared" si="884"/>
        <v>0</v>
      </c>
      <c r="CI868" s="26">
        <f t="shared" si="884"/>
        <v>0</v>
      </c>
      <c r="CJ868" s="26">
        <f t="shared" si="884"/>
        <v>0</v>
      </c>
      <c r="CK868" s="26">
        <f t="shared" si="884"/>
        <v>0</v>
      </c>
      <c r="CL868" s="26">
        <f t="shared" si="884"/>
        <v>0</v>
      </c>
      <c r="CM868" s="26">
        <f t="shared" si="884"/>
        <v>0</v>
      </c>
      <c r="CN868" s="26">
        <f t="shared" si="884"/>
        <v>0</v>
      </c>
      <c r="CO868" s="26">
        <f t="shared" si="884"/>
        <v>0</v>
      </c>
      <c r="CP868" s="26">
        <f t="shared" si="885"/>
        <v>0</v>
      </c>
      <c r="CQ868" s="26">
        <f t="shared" si="885"/>
        <v>0</v>
      </c>
      <c r="CR868" s="26">
        <f t="shared" si="885"/>
        <v>0</v>
      </c>
      <c r="CS868" s="26">
        <f t="shared" si="885"/>
        <v>1</v>
      </c>
      <c r="CT868" s="26">
        <f t="shared" si="885"/>
        <v>0</v>
      </c>
      <c r="CU868" s="26">
        <f t="shared" si="885"/>
        <v>0</v>
      </c>
      <c r="CV868" s="26">
        <f t="shared" si="885"/>
        <v>0</v>
      </c>
      <c r="CW868" s="26">
        <f t="shared" si="885"/>
        <v>0</v>
      </c>
      <c r="CX868" s="26">
        <f t="shared" si="885"/>
        <v>0</v>
      </c>
      <c r="CY868" s="26">
        <f t="shared" si="885"/>
        <v>0</v>
      </c>
      <c r="CZ868" s="26">
        <f t="shared" si="886"/>
        <v>0</v>
      </c>
      <c r="DA868" s="26">
        <f t="shared" si="886"/>
        <v>0</v>
      </c>
      <c r="DB868" s="26">
        <f t="shared" si="886"/>
        <v>0</v>
      </c>
      <c r="DC868" s="26">
        <f t="shared" si="886"/>
        <v>0</v>
      </c>
      <c r="DD868" s="26">
        <f t="shared" si="886"/>
        <v>1</v>
      </c>
      <c r="DE868" s="26">
        <f t="shared" si="886"/>
        <v>0</v>
      </c>
      <c r="DF868" s="26">
        <f t="shared" si="886"/>
        <v>0</v>
      </c>
      <c r="DG868" s="26">
        <f t="shared" si="886"/>
        <v>0</v>
      </c>
      <c r="DH868" s="26">
        <f t="shared" si="886"/>
        <v>0</v>
      </c>
      <c r="DI868" s="26">
        <f t="shared" si="886"/>
        <v>0</v>
      </c>
      <c r="DJ868" s="26">
        <f t="shared" si="887"/>
        <v>0</v>
      </c>
      <c r="DK868" s="26">
        <f t="shared" si="887"/>
        <v>0</v>
      </c>
      <c r="DL868" s="26">
        <f t="shared" si="887"/>
        <v>0</v>
      </c>
      <c r="DM868" s="26">
        <f t="shared" si="887"/>
        <v>0</v>
      </c>
      <c r="DN868" s="26">
        <f t="shared" si="887"/>
        <v>0</v>
      </c>
      <c r="DO868" s="26">
        <f t="shared" si="887"/>
        <v>0</v>
      </c>
      <c r="DP868" s="26"/>
      <c r="DQ868" s="26"/>
      <c r="DR868" s="26"/>
      <c r="DS868" s="1"/>
    </row>
    <row r="869" spans="45:123" x14ac:dyDescent="0.3">
      <c r="AS869" s="18">
        <v>21</v>
      </c>
      <c r="AT869" s="26" t="s">
        <v>123</v>
      </c>
      <c r="AU869" s="26" t="str">
        <f t="shared" si="872"/>
        <v>FAIL</v>
      </c>
      <c r="AV869" s="26">
        <v>3</v>
      </c>
      <c r="AW869" s="26">
        <v>3</v>
      </c>
      <c r="AX869" s="26">
        <v>1</v>
      </c>
      <c r="AY869" s="26">
        <v>1</v>
      </c>
      <c r="AZ869" s="26">
        <v>3</v>
      </c>
      <c r="BA869" s="26">
        <v>3</v>
      </c>
      <c r="BB869" s="26">
        <v>1</v>
      </c>
      <c r="BC869" s="26">
        <v>1</v>
      </c>
      <c r="BD869" s="26">
        <f t="shared" ref="BD869:BG888" si="890">BD680</f>
        <v>439.5</v>
      </c>
      <c r="BE869" s="26"/>
      <c r="BF869" s="26">
        <f t="shared" si="890"/>
        <v>460.5</v>
      </c>
      <c r="BG869" s="26">
        <f t="shared" si="890"/>
        <v>10.5</v>
      </c>
      <c r="BI869" s="26">
        <f t="shared" si="874"/>
        <v>465.64859999999999</v>
      </c>
      <c r="BJ869" s="26">
        <f t="shared" si="875"/>
        <v>926.27359999999999</v>
      </c>
      <c r="BK869" s="26">
        <f t="shared" si="876"/>
        <v>1365.8986</v>
      </c>
      <c r="BL869" s="26">
        <f t="shared" si="882"/>
        <v>1805.3986</v>
      </c>
      <c r="BM869" s="26"/>
      <c r="BN869" s="26"/>
      <c r="BO869" s="26"/>
      <c r="BP869" s="26"/>
      <c r="BQ869" s="26"/>
      <c r="BR869" s="1" t="str">
        <f t="shared" si="888"/>
        <v>good</v>
      </c>
      <c r="BS869" s="26" t="str">
        <f t="shared" si="889"/>
        <v>Int</v>
      </c>
      <c r="BT869" s="26"/>
      <c r="BU869" s="26"/>
      <c r="BV869" s="26">
        <f t="shared" si="883"/>
        <v>0</v>
      </c>
      <c r="BW869" s="26">
        <f t="shared" si="883"/>
        <v>0</v>
      </c>
      <c r="BX869" s="26">
        <f t="shared" si="883"/>
        <v>0</v>
      </c>
      <c r="BY869" s="26">
        <f t="shared" si="883"/>
        <v>0</v>
      </c>
      <c r="BZ869" s="26">
        <f t="shared" si="883"/>
        <v>0</v>
      </c>
      <c r="CA869" s="26">
        <f t="shared" si="883"/>
        <v>0</v>
      </c>
      <c r="CB869" s="26">
        <f t="shared" si="883"/>
        <v>0</v>
      </c>
      <c r="CC869" s="26">
        <f t="shared" si="883"/>
        <v>0</v>
      </c>
      <c r="CD869" s="26">
        <f t="shared" si="883"/>
        <v>0</v>
      </c>
      <c r="CE869" s="26">
        <f t="shared" si="883"/>
        <v>0</v>
      </c>
      <c r="CF869" s="26">
        <f t="shared" si="884"/>
        <v>0</v>
      </c>
      <c r="CG869" s="26">
        <f t="shared" si="884"/>
        <v>0</v>
      </c>
      <c r="CH869" s="26">
        <f t="shared" si="884"/>
        <v>0</v>
      </c>
      <c r="CI869" s="26">
        <f t="shared" si="884"/>
        <v>0</v>
      </c>
      <c r="CJ869" s="26">
        <f t="shared" si="884"/>
        <v>0</v>
      </c>
      <c r="CK869" s="26">
        <f t="shared" si="884"/>
        <v>0</v>
      </c>
      <c r="CL869" s="26">
        <f t="shared" si="884"/>
        <v>0</v>
      </c>
      <c r="CM869" s="26">
        <f t="shared" si="884"/>
        <v>0</v>
      </c>
      <c r="CN869" s="26">
        <f t="shared" si="884"/>
        <v>0</v>
      </c>
      <c r="CO869" s="26">
        <f t="shared" si="884"/>
        <v>0</v>
      </c>
      <c r="CP869" s="26">
        <f t="shared" si="885"/>
        <v>0</v>
      </c>
      <c r="CQ869" s="26">
        <f t="shared" si="885"/>
        <v>0</v>
      </c>
      <c r="CR869" s="26">
        <f t="shared" si="885"/>
        <v>0</v>
      </c>
      <c r="CS869" s="26">
        <f t="shared" si="885"/>
        <v>1</v>
      </c>
      <c r="CT869" s="26">
        <f t="shared" si="885"/>
        <v>0</v>
      </c>
      <c r="CU869" s="26">
        <f t="shared" si="885"/>
        <v>0</v>
      </c>
      <c r="CV869" s="26">
        <f t="shared" si="885"/>
        <v>0</v>
      </c>
      <c r="CW869" s="26">
        <f t="shared" si="885"/>
        <v>0</v>
      </c>
      <c r="CX869" s="26">
        <f t="shared" si="885"/>
        <v>0</v>
      </c>
      <c r="CY869" s="26">
        <f t="shared" si="885"/>
        <v>0</v>
      </c>
      <c r="CZ869" s="26">
        <f t="shared" si="886"/>
        <v>0</v>
      </c>
      <c r="DA869" s="26">
        <f t="shared" si="886"/>
        <v>0</v>
      </c>
      <c r="DB869" s="26">
        <f t="shared" si="886"/>
        <v>0</v>
      </c>
      <c r="DC869" s="26">
        <f t="shared" si="886"/>
        <v>0</v>
      </c>
      <c r="DD869" s="26">
        <f t="shared" si="886"/>
        <v>1</v>
      </c>
      <c r="DE869" s="26">
        <f t="shared" si="886"/>
        <v>0</v>
      </c>
      <c r="DF869" s="26">
        <f t="shared" si="886"/>
        <v>0</v>
      </c>
      <c r="DG869" s="26">
        <f t="shared" si="886"/>
        <v>0</v>
      </c>
      <c r="DH869" s="26">
        <f t="shared" si="886"/>
        <v>0</v>
      </c>
      <c r="DI869" s="26">
        <f t="shared" si="886"/>
        <v>0</v>
      </c>
      <c r="DJ869" s="26">
        <f t="shared" si="887"/>
        <v>0</v>
      </c>
      <c r="DK869" s="26">
        <f t="shared" si="887"/>
        <v>0</v>
      </c>
      <c r="DL869" s="26">
        <f t="shared" si="887"/>
        <v>0</v>
      </c>
      <c r="DM869" s="26">
        <f t="shared" si="887"/>
        <v>0</v>
      </c>
      <c r="DN869" s="26">
        <f t="shared" si="887"/>
        <v>0</v>
      </c>
      <c r="DO869" s="26">
        <f t="shared" si="887"/>
        <v>0</v>
      </c>
      <c r="DP869" s="26"/>
      <c r="DQ869" s="26"/>
      <c r="DR869" s="26"/>
      <c r="DS869" s="1"/>
    </row>
    <row r="870" spans="45:123" x14ac:dyDescent="0.3">
      <c r="AS870" s="18">
        <v>22</v>
      </c>
      <c r="AT870" s="26" t="s">
        <v>123</v>
      </c>
      <c r="AU870" s="26" t="str">
        <f t="shared" si="872"/>
        <v>FAIL</v>
      </c>
      <c r="AV870" s="26">
        <v>3</v>
      </c>
      <c r="AW870" s="26">
        <v>3</v>
      </c>
      <c r="AX870" s="26">
        <v>1</v>
      </c>
      <c r="AY870" s="26">
        <v>1</v>
      </c>
      <c r="AZ870" s="26">
        <v>3</v>
      </c>
      <c r="BA870" s="26">
        <v>3</v>
      </c>
      <c r="BB870" s="26">
        <v>1</v>
      </c>
      <c r="BC870" s="26">
        <v>1</v>
      </c>
      <c r="BD870" s="26">
        <f t="shared" si="890"/>
        <v>439</v>
      </c>
      <c r="BE870" s="26"/>
      <c r="BF870" s="26">
        <f t="shared" si="890"/>
        <v>461</v>
      </c>
      <c r="BG870" s="26">
        <f t="shared" si="890"/>
        <v>11</v>
      </c>
      <c r="BI870" s="26">
        <f t="shared" si="874"/>
        <v>466.14859999999999</v>
      </c>
      <c r="BJ870" s="26">
        <f t="shared" si="875"/>
        <v>927.27359999999999</v>
      </c>
      <c r="BK870" s="26">
        <f t="shared" si="876"/>
        <v>1366.3986</v>
      </c>
      <c r="BL870" s="26">
        <f t="shared" si="882"/>
        <v>1805.3986</v>
      </c>
      <c r="BM870" s="26"/>
      <c r="BN870" s="26"/>
      <c r="BO870" s="26"/>
      <c r="BP870" s="26"/>
      <c r="BQ870" s="26"/>
      <c r="BR870" s="1" t="str">
        <f t="shared" si="888"/>
        <v>good</v>
      </c>
      <c r="BS870" s="26" t="str">
        <f t="shared" si="889"/>
        <v>Int</v>
      </c>
      <c r="BT870" s="26"/>
      <c r="BU870" s="26"/>
      <c r="BV870" s="26">
        <f t="shared" ref="BV870:CE879" si="891">IF(BV$3=0,0,IF(AND(ABS($BI870-BV$3)&gt;TubeVertTotTol,ABS($BJ870-BV$3)&gt;TubeVertTotTol,ABS($BK870-BV$3)&gt;TubeVertTotTol),0,1))</f>
        <v>0</v>
      </c>
      <c r="BW870" s="26">
        <f t="shared" si="891"/>
        <v>0</v>
      </c>
      <c r="BX870" s="26">
        <f t="shared" si="891"/>
        <v>0</v>
      </c>
      <c r="BY870" s="26">
        <f t="shared" si="891"/>
        <v>0</v>
      </c>
      <c r="BZ870" s="26">
        <f t="shared" si="891"/>
        <v>0</v>
      </c>
      <c r="CA870" s="26">
        <f t="shared" si="891"/>
        <v>0</v>
      </c>
      <c r="CB870" s="26">
        <f t="shared" si="891"/>
        <v>0</v>
      </c>
      <c r="CC870" s="26">
        <f t="shared" si="891"/>
        <v>0</v>
      </c>
      <c r="CD870" s="26">
        <f t="shared" si="891"/>
        <v>0</v>
      </c>
      <c r="CE870" s="26">
        <f t="shared" si="891"/>
        <v>0</v>
      </c>
      <c r="CF870" s="26">
        <f t="shared" ref="CF870:CO879" si="892">IF(CF$3=0,0,IF(AND(ABS($BI870-CF$3)&gt;TubeVertTotTol,ABS($BJ870-CF$3)&gt;TubeVertTotTol,ABS($BK870-CF$3)&gt;TubeVertTotTol),0,1))</f>
        <v>0</v>
      </c>
      <c r="CG870" s="26">
        <f t="shared" si="892"/>
        <v>0</v>
      </c>
      <c r="CH870" s="26">
        <f t="shared" si="892"/>
        <v>0</v>
      </c>
      <c r="CI870" s="26">
        <f t="shared" si="892"/>
        <v>0</v>
      </c>
      <c r="CJ870" s="26">
        <f t="shared" si="892"/>
        <v>0</v>
      </c>
      <c r="CK870" s="26">
        <f t="shared" si="892"/>
        <v>0</v>
      </c>
      <c r="CL870" s="26">
        <f t="shared" si="892"/>
        <v>0</v>
      </c>
      <c r="CM870" s="26">
        <f t="shared" si="892"/>
        <v>0</v>
      </c>
      <c r="CN870" s="26">
        <f t="shared" si="892"/>
        <v>0</v>
      </c>
      <c r="CO870" s="26">
        <f t="shared" si="892"/>
        <v>0</v>
      </c>
      <c r="CP870" s="26">
        <f t="shared" ref="CP870:CY879" si="893">IF(CP$3=0,0,IF(AND(ABS($BI870-CP$3)&gt;TubeVertTotTol,ABS($BJ870-CP$3)&gt;TubeVertTotTol,ABS($BK870-CP$3)&gt;TubeVertTotTol),0,1))</f>
        <v>0</v>
      </c>
      <c r="CQ870" s="26">
        <f t="shared" si="893"/>
        <v>0</v>
      </c>
      <c r="CR870" s="26">
        <f t="shared" si="893"/>
        <v>0</v>
      </c>
      <c r="CS870" s="26">
        <f t="shared" si="893"/>
        <v>1</v>
      </c>
      <c r="CT870" s="26">
        <f t="shared" si="893"/>
        <v>0</v>
      </c>
      <c r="CU870" s="26">
        <f t="shared" si="893"/>
        <v>0</v>
      </c>
      <c r="CV870" s="26">
        <f t="shared" si="893"/>
        <v>0</v>
      </c>
      <c r="CW870" s="26">
        <f t="shared" si="893"/>
        <v>0</v>
      </c>
      <c r="CX870" s="26">
        <f t="shared" si="893"/>
        <v>0</v>
      </c>
      <c r="CY870" s="26">
        <f t="shared" si="893"/>
        <v>0</v>
      </c>
      <c r="CZ870" s="26">
        <f t="shared" ref="CZ870:DI879" si="894">IF(CZ$3=0,0,IF(AND(ABS($BI870-CZ$3)&gt;TubeVertTotTol,ABS($BJ870-CZ$3)&gt;TubeVertTotTol,ABS($BK870-CZ$3)&gt;TubeVertTotTol),0,1))</f>
        <v>0</v>
      </c>
      <c r="DA870" s="26">
        <f t="shared" si="894"/>
        <v>0</v>
      </c>
      <c r="DB870" s="26">
        <f t="shared" si="894"/>
        <v>0</v>
      </c>
      <c r="DC870" s="26">
        <f t="shared" si="894"/>
        <v>0</v>
      </c>
      <c r="DD870" s="26">
        <f t="shared" si="894"/>
        <v>1</v>
      </c>
      <c r="DE870" s="26">
        <f t="shared" si="894"/>
        <v>0</v>
      </c>
      <c r="DF870" s="26">
        <f t="shared" si="894"/>
        <v>0</v>
      </c>
      <c r="DG870" s="26">
        <f t="shared" si="894"/>
        <v>0</v>
      </c>
      <c r="DH870" s="26">
        <f t="shared" si="894"/>
        <v>0</v>
      </c>
      <c r="DI870" s="26">
        <f t="shared" si="894"/>
        <v>0</v>
      </c>
      <c r="DJ870" s="26">
        <f t="shared" ref="DJ870:DO879" si="895">IF(DJ$3=0,0,IF(AND(ABS($BI870-DJ$3)&gt;TubeVertTotTol,ABS($BJ870-DJ$3)&gt;TubeVertTotTol,ABS($BK870-DJ$3)&gt;TubeVertTotTol),0,1))</f>
        <v>0</v>
      </c>
      <c r="DK870" s="26">
        <f t="shared" si="895"/>
        <v>0</v>
      </c>
      <c r="DL870" s="26">
        <f t="shared" si="895"/>
        <v>0</v>
      </c>
      <c r="DM870" s="26">
        <f t="shared" si="895"/>
        <v>0</v>
      </c>
      <c r="DN870" s="26">
        <f t="shared" si="895"/>
        <v>0</v>
      </c>
      <c r="DO870" s="26">
        <f t="shared" si="895"/>
        <v>0</v>
      </c>
      <c r="DP870" s="26"/>
      <c r="DQ870" s="26"/>
      <c r="DR870" s="26"/>
      <c r="DS870" s="1"/>
    </row>
    <row r="871" spans="45:123" x14ac:dyDescent="0.3">
      <c r="AS871" s="18">
        <v>23</v>
      </c>
      <c r="AT871" s="26" t="s">
        <v>123</v>
      </c>
      <c r="AU871" s="26" t="str">
        <f t="shared" si="872"/>
        <v>FAIL</v>
      </c>
      <c r="AV871" s="26">
        <v>3</v>
      </c>
      <c r="AW871" s="26">
        <v>3</v>
      </c>
      <c r="AX871" s="26">
        <v>1</v>
      </c>
      <c r="AY871" s="26">
        <v>1</v>
      </c>
      <c r="AZ871" s="26">
        <v>3</v>
      </c>
      <c r="BA871" s="26">
        <v>3</v>
      </c>
      <c r="BB871" s="26">
        <v>1</v>
      </c>
      <c r="BC871" s="26">
        <v>1</v>
      </c>
      <c r="BD871" s="26">
        <f t="shared" si="890"/>
        <v>438.5</v>
      </c>
      <c r="BE871" s="26"/>
      <c r="BF871" s="26">
        <f t="shared" si="890"/>
        <v>461.5</v>
      </c>
      <c r="BG871" s="26">
        <f t="shared" si="890"/>
        <v>11.5</v>
      </c>
      <c r="BI871" s="26">
        <f t="shared" si="874"/>
        <v>466.64859999999999</v>
      </c>
      <c r="BJ871" s="26">
        <f t="shared" si="875"/>
        <v>928.27359999999999</v>
      </c>
      <c r="BK871" s="26">
        <f t="shared" si="876"/>
        <v>1366.8986</v>
      </c>
      <c r="BL871" s="26">
        <f t="shared" si="882"/>
        <v>1805.3986</v>
      </c>
      <c r="BM871" s="26"/>
      <c r="BN871" s="26"/>
      <c r="BO871" s="26"/>
      <c r="BP871" s="26"/>
      <c r="BQ871" s="26"/>
      <c r="BR871" s="1" t="str">
        <f t="shared" si="888"/>
        <v>good</v>
      </c>
      <c r="BS871" s="26" t="str">
        <f t="shared" si="889"/>
        <v>Int</v>
      </c>
      <c r="BT871" s="26"/>
      <c r="BU871" s="26"/>
      <c r="BV871" s="26">
        <f t="shared" si="891"/>
        <v>0</v>
      </c>
      <c r="BW871" s="26">
        <f t="shared" si="891"/>
        <v>0</v>
      </c>
      <c r="BX871" s="26">
        <f t="shared" si="891"/>
        <v>0</v>
      </c>
      <c r="BY871" s="26">
        <f t="shared" si="891"/>
        <v>0</v>
      </c>
      <c r="BZ871" s="26">
        <f t="shared" si="891"/>
        <v>0</v>
      </c>
      <c r="CA871" s="26">
        <f t="shared" si="891"/>
        <v>0</v>
      </c>
      <c r="CB871" s="26">
        <f t="shared" si="891"/>
        <v>0</v>
      </c>
      <c r="CC871" s="26">
        <f t="shared" si="891"/>
        <v>0</v>
      </c>
      <c r="CD871" s="26">
        <f t="shared" si="891"/>
        <v>0</v>
      </c>
      <c r="CE871" s="26">
        <f t="shared" si="891"/>
        <v>0</v>
      </c>
      <c r="CF871" s="26">
        <f t="shared" si="892"/>
        <v>0</v>
      </c>
      <c r="CG871" s="26">
        <f t="shared" si="892"/>
        <v>0</v>
      </c>
      <c r="CH871" s="26">
        <f t="shared" si="892"/>
        <v>0</v>
      </c>
      <c r="CI871" s="26">
        <f t="shared" si="892"/>
        <v>0</v>
      </c>
      <c r="CJ871" s="26">
        <f t="shared" si="892"/>
        <v>0</v>
      </c>
      <c r="CK871" s="26">
        <f t="shared" si="892"/>
        <v>0</v>
      </c>
      <c r="CL871" s="26">
        <f t="shared" si="892"/>
        <v>0</v>
      </c>
      <c r="CM871" s="26">
        <f t="shared" si="892"/>
        <v>0</v>
      </c>
      <c r="CN871" s="26">
        <f t="shared" si="892"/>
        <v>0</v>
      </c>
      <c r="CO871" s="26">
        <f t="shared" si="892"/>
        <v>0</v>
      </c>
      <c r="CP871" s="26">
        <f t="shared" si="893"/>
        <v>0</v>
      </c>
      <c r="CQ871" s="26">
        <f t="shared" si="893"/>
        <v>0</v>
      </c>
      <c r="CR871" s="26">
        <f t="shared" si="893"/>
        <v>0</v>
      </c>
      <c r="CS871" s="26">
        <f t="shared" si="893"/>
        <v>1</v>
      </c>
      <c r="CT871" s="26">
        <f t="shared" si="893"/>
        <v>0</v>
      </c>
      <c r="CU871" s="26">
        <f t="shared" si="893"/>
        <v>0</v>
      </c>
      <c r="CV871" s="26">
        <f t="shared" si="893"/>
        <v>0</v>
      </c>
      <c r="CW871" s="26">
        <f t="shared" si="893"/>
        <v>0</v>
      </c>
      <c r="CX871" s="26">
        <f t="shared" si="893"/>
        <v>0</v>
      </c>
      <c r="CY871" s="26">
        <f t="shared" si="893"/>
        <v>0</v>
      </c>
      <c r="CZ871" s="26">
        <f t="shared" si="894"/>
        <v>0</v>
      </c>
      <c r="DA871" s="26">
        <f t="shared" si="894"/>
        <v>0</v>
      </c>
      <c r="DB871" s="26">
        <f t="shared" si="894"/>
        <v>0</v>
      </c>
      <c r="DC871" s="26">
        <f t="shared" si="894"/>
        <v>0</v>
      </c>
      <c r="DD871" s="26">
        <f t="shared" si="894"/>
        <v>1</v>
      </c>
      <c r="DE871" s="26">
        <f t="shared" si="894"/>
        <v>0</v>
      </c>
      <c r="DF871" s="26">
        <f t="shared" si="894"/>
        <v>0</v>
      </c>
      <c r="DG871" s="26">
        <f t="shared" si="894"/>
        <v>0</v>
      </c>
      <c r="DH871" s="26">
        <f t="shared" si="894"/>
        <v>0</v>
      </c>
      <c r="DI871" s="26">
        <f t="shared" si="894"/>
        <v>0</v>
      </c>
      <c r="DJ871" s="26">
        <f t="shared" si="895"/>
        <v>0</v>
      </c>
      <c r="DK871" s="26">
        <f t="shared" si="895"/>
        <v>0</v>
      </c>
      <c r="DL871" s="26">
        <f t="shared" si="895"/>
        <v>0</v>
      </c>
      <c r="DM871" s="26">
        <f t="shared" si="895"/>
        <v>0</v>
      </c>
      <c r="DN871" s="26">
        <f t="shared" si="895"/>
        <v>0</v>
      </c>
      <c r="DO871" s="26">
        <f t="shared" si="895"/>
        <v>0</v>
      </c>
      <c r="DP871" s="26"/>
      <c r="DQ871" s="26"/>
      <c r="DR871" s="26"/>
      <c r="DS871" s="1"/>
    </row>
    <row r="872" spans="45:123" x14ac:dyDescent="0.3">
      <c r="AS872" s="18">
        <v>24</v>
      </c>
      <c r="AT872" s="26" t="s">
        <v>123</v>
      </c>
      <c r="AU872" s="26" t="str">
        <f t="shared" si="872"/>
        <v>FAIL</v>
      </c>
      <c r="AV872" s="26">
        <v>3</v>
      </c>
      <c r="AW872" s="26">
        <v>3</v>
      </c>
      <c r="AX872" s="26">
        <v>1</v>
      </c>
      <c r="AY872" s="26">
        <v>1</v>
      </c>
      <c r="AZ872" s="26">
        <v>3</v>
      </c>
      <c r="BA872" s="26">
        <v>3</v>
      </c>
      <c r="BB872" s="26">
        <v>1</v>
      </c>
      <c r="BC872" s="26">
        <v>1</v>
      </c>
      <c r="BD872" s="26">
        <f t="shared" si="890"/>
        <v>438</v>
      </c>
      <c r="BE872" s="26"/>
      <c r="BF872" s="26">
        <f t="shared" si="890"/>
        <v>462</v>
      </c>
      <c r="BG872" s="26">
        <f t="shared" si="890"/>
        <v>12</v>
      </c>
      <c r="BI872" s="26">
        <f t="shared" si="874"/>
        <v>467.14859999999999</v>
      </c>
      <c r="BJ872" s="26">
        <f t="shared" si="875"/>
        <v>929.27359999999999</v>
      </c>
      <c r="BK872" s="26">
        <f t="shared" si="876"/>
        <v>1367.3986</v>
      </c>
      <c r="BL872" s="26">
        <f t="shared" si="882"/>
        <v>1805.3986</v>
      </c>
      <c r="BM872" s="26"/>
      <c r="BN872" s="26"/>
      <c r="BO872" s="26"/>
      <c r="BP872" s="26"/>
      <c r="BQ872" s="26"/>
      <c r="BR872" s="1" t="str">
        <f t="shared" si="888"/>
        <v>good</v>
      </c>
      <c r="BS872" s="26" t="str">
        <f t="shared" si="889"/>
        <v>Int</v>
      </c>
      <c r="BT872" s="26"/>
      <c r="BU872" s="26"/>
      <c r="BV872" s="26">
        <f t="shared" si="891"/>
        <v>0</v>
      </c>
      <c r="BW872" s="26">
        <f t="shared" si="891"/>
        <v>0</v>
      </c>
      <c r="BX872" s="26">
        <f t="shared" si="891"/>
        <v>0</v>
      </c>
      <c r="BY872" s="26">
        <f t="shared" si="891"/>
        <v>0</v>
      </c>
      <c r="BZ872" s="26">
        <f t="shared" si="891"/>
        <v>0</v>
      </c>
      <c r="CA872" s="26">
        <f t="shared" si="891"/>
        <v>0</v>
      </c>
      <c r="CB872" s="26">
        <f t="shared" si="891"/>
        <v>0</v>
      </c>
      <c r="CC872" s="26">
        <f t="shared" si="891"/>
        <v>0</v>
      </c>
      <c r="CD872" s="26">
        <f t="shared" si="891"/>
        <v>0</v>
      </c>
      <c r="CE872" s="26">
        <f t="shared" si="891"/>
        <v>0</v>
      </c>
      <c r="CF872" s="26">
        <f t="shared" si="892"/>
        <v>0</v>
      </c>
      <c r="CG872" s="26">
        <f t="shared" si="892"/>
        <v>0</v>
      </c>
      <c r="CH872" s="26">
        <f t="shared" si="892"/>
        <v>0</v>
      </c>
      <c r="CI872" s="26">
        <f t="shared" si="892"/>
        <v>0</v>
      </c>
      <c r="CJ872" s="26">
        <f t="shared" si="892"/>
        <v>0</v>
      </c>
      <c r="CK872" s="26">
        <f t="shared" si="892"/>
        <v>0</v>
      </c>
      <c r="CL872" s="26">
        <f t="shared" si="892"/>
        <v>0</v>
      </c>
      <c r="CM872" s="26">
        <f t="shared" si="892"/>
        <v>0</v>
      </c>
      <c r="CN872" s="26">
        <f t="shared" si="892"/>
        <v>0</v>
      </c>
      <c r="CO872" s="26">
        <f t="shared" si="892"/>
        <v>0</v>
      </c>
      <c r="CP872" s="26">
        <f t="shared" si="893"/>
        <v>0</v>
      </c>
      <c r="CQ872" s="26">
        <f t="shared" si="893"/>
        <v>0</v>
      </c>
      <c r="CR872" s="26">
        <f t="shared" si="893"/>
        <v>0</v>
      </c>
      <c r="CS872" s="26">
        <f t="shared" si="893"/>
        <v>1</v>
      </c>
      <c r="CT872" s="26">
        <f t="shared" si="893"/>
        <v>0</v>
      </c>
      <c r="CU872" s="26">
        <f t="shared" si="893"/>
        <v>0</v>
      </c>
      <c r="CV872" s="26">
        <f t="shared" si="893"/>
        <v>0</v>
      </c>
      <c r="CW872" s="26">
        <f t="shared" si="893"/>
        <v>0</v>
      </c>
      <c r="CX872" s="26">
        <f t="shared" si="893"/>
        <v>0</v>
      </c>
      <c r="CY872" s="26">
        <f t="shared" si="893"/>
        <v>0</v>
      </c>
      <c r="CZ872" s="26">
        <f t="shared" si="894"/>
        <v>0</v>
      </c>
      <c r="DA872" s="26">
        <f t="shared" si="894"/>
        <v>0</v>
      </c>
      <c r="DB872" s="26">
        <f t="shared" si="894"/>
        <v>0</v>
      </c>
      <c r="DC872" s="26">
        <f t="shared" si="894"/>
        <v>0</v>
      </c>
      <c r="DD872" s="26">
        <f t="shared" si="894"/>
        <v>1</v>
      </c>
      <c r="DE872" s="26">
        <f t="shared" si="894"/>
        <v>0</v>
      </c>
      <c r="DF872" s="26">
        <f t="shared" si="894"/>
        <v>0</v>
      </c>
      <c r="DG872" s="26">
        <f t="shared" si="894"/>
        <v>0</v>
      </c>
      <c r="DH872" s="26">
        <f t="shared" si="894"/>
        <v>0</v>
      </c>
      <c r="DI872" s="26">
        <f t="shared" si="894"/>
        <v>0</v>
      </c>
      <c r="DJ872" s="26">
        <f t="shared" si="895"/>
        <v>0</v>
      </c>
      <c r="DK872" s="26">
        <f t="shared" si="895"/>
        <v>0</v>
      </c>
      <c r="DL872" s="26">
        <f t="shared" si="895"/>
        <v>0</v>
      </c>
      <c r="DM872" s="26">
        <f t="shared" si="895"/>
        <v>0</v>
      </c>
      <c r="DN872" s="26">
        <f t="shared" si="895"/>
        <v>0</v>
      </c>
      <c r="DO872" s="26">
        <f t="shared" si="895"/>
        <v>0</v>
      </c>
      <c r="DP872" s="26"/>
      <c r="DQ872" s="26"/>
      <c r="DR872" s="26"/>
      <c r="DS872" s="1"/>
    </row>
    <row r="873" spans="45:123" x14ac:dyDescent="0.3">
      <c r="AS873" s="18">
        <v>25</v>
      </c>
      <c r="AT873" s="26" t="s">
        <v>123</v>
      </c>
      <c r="AU873" s="26" t="str">
        <f t="shared" si="872"/>
        <v>FAIL</v>
      </c>
      <c r="AV873" s="26">
        <v>3</v>
      </c>
      <c r="AW873" s="26">
        <v>3</v>
      </c>
      <c r="AX873" s="26">
        <v>1</v>
      </c>
      <c r="AY873" s="26">
        <v>1</v>
      </c>
      <c r="AZ873" s="26">
        <v>3</v>
      </c>
      <c r="BA873" s="26">
        <v>3</v>
      </c>
      <c r="BB873" s="26">
        <v>1</v>
      </c>
      <c r="BC873" s="26">
        <v>1</v>
      </c>
      <c r="BD873" s="26">
        <f t="shared" si="890"/>
        <v>437.5</v>
      </c>
      <c r="BE873" s="26"/>
      <c r="BF873" s="26">
        <f t="shared" si="890"/>
        <v>462.5</v>
      </c>
      <c r="BG873" s="26">
        <f t="shared" si="890"/>
        <v>12.5</v>
      </c>
      <c r="BI873" s="26">
        <f t="shared" si="874"/>
        <v>467.64859999999999</v>
      </c>
      <c r="BJ873" s="26">
        <f t="shared" si="875"/>
        <v>930.27359999999999</v>
      </c>
      <c r="BK873" s="26">
        <f t="shared" si="876"/>
        <v>1367.8986</v>
      </c>
      <c r="BL873" s="26">
        <f t="shared" si="882"/>
        <v>1805.3986</v>
      </c>
      <c r="BM873" s="26"/>
      <c r="BN873" s="26"/>
      <c r="BO873" s="26"/>
      <c r="BP873" s="26"/>
      <c r="BQ873" s="26"/>
      <c r="BR873" s="1" t="str">
        <f t="shared" si="888"/>
        <v>good</v>
      </c>
      <c r="BS873" s="26" t="str">
        <f t="shared" si="889"/>
        <v>Int</v>
      </c>
      <c r="BT873" s="26"/>
      <c r="BU873" s="26"/>
      <c r="BV873" s="26">
        <f t="shared" si="891"/>
        <v>0</v>
      </c>
      <c r="BW873" s="26">
        <f t="shared" si="891"/>
        <v>0</v>
      </c>
      <c r="BX873" s="26">
        <f t="shared" si="891"/>
        <v>0</v>
      </c>
      <c r="BY873" s="26">
        <f t="shared" si="891"/>
        <v>0</v>
      </c>
      <c r="BZ873" s="26">
        <f t="shared" si="891"/>
        <v>0</v>
      </c>
      <c r="CA873" s="26">
        <f t="shared" si="891"/>
        <v>0</v>
      </c>
      <c r="CB873" s="26">
        <f t="shared" si="891"/>
        <v>0</v>
      </c>
      <c r="CC873" s="26">
        <f t="shared" si="891"/>
        <v>0</v>
      </c>
      <c r="CD873" s="26">
        <f t="shared" si="891"/>
        <v>0</v>
      </c>
      <c r="CE873" s="26">
        <f t="shared" si="891"/>
        <v>0</v>
      </c>
      <c r="CF873" s="26">
        <f t="shared" si="892"/>
        <v>0</v>
      </c>
      <c r="CG873" s="26">
        <f t="shared" si="892"/>
        <v>0</v>
      </c>
      <c r="CH873" s="26">
        <f t="shared" si="892"/>
        <v>0</v>
      </c>
      <c r="CI873" s="26">
        <f t="shared" si="892"/>
        <v>0</v>
      </c>
      <c r="CJ873" s="26">
        <f t="shared" si="892"/>
        <v>0</v>
      </c>
      <c r="CK873" s="26">
        <f t="shared" si="892"/>
        <v>0</v>
      </c>
      <c r="CL873" s="26">
        <f t="shared" si="892"/>
        <v>0</v>
      </c>
      <c r="CM873" s="26">
        <f t="shared" si="892"/>
        <v>0</v>
      </c>
      <c r="CN873" s="26">
        <f t="shared" si="892"/>
        <v>0</v>
      </c>
      <c r="CO873" s="26">
        <f t="shared" si="892"/>
        <v>0</v>
      </c>
      <c r="CP873" s="26">
        <f t="shared" si="893"/>
        <v>0</v>
      </c>
      <c r="CQ873" s="26">
        <f t="shared" si="893"/>
        <v>0</v>
      </c>
      <c r="CR873" s="26">
        <f t="shared" si="893"/>
        <v>0</v>
      </c>
      <c r="CS873" s="26">
        <f t="shared" si="893"/>
        <v>1</v>
      </c>
      <c r="CT873" s="26">
        <f t="shared" si="893"/>
        <v>0</v>
      </c>
      <c r="CU873" s="26">
        <f t="shared" si="893"/>
        <v>0</v>
      </c>
      <c r="CV873" s="26">
        <f t="shared" si="893"/>
        <v>0</v>
      </c>
      <c r="CW873" s="26">
        <f t="shared" si="893"/>
        <v>0</v>
      </c>
      <c r="CX873" s="26">
        <f t="shared" si="893"/>
        <v>0</v>
      </c>
      <c r="CY873" s="26">
        <f t="shared" si="893"/>
        <v>0</v>
      </c>
      <c r="CZ873" s="26">
        <f t="shared" si="894"/>
        <v>0</v>
      </c>
      <c r="DA873" s="26">
        <f t="shared" si="894"/>
        <v>0</v>
      </c>
      <c r="DB873" s="26">
        <f t="shared" si="894"/>
        <v>0</v>
      </c>
      <c r="DC873" s="26">
        <f t="shared" si="894"/>
        <v>0</v>
      </c>
      <c r="DD873" s="26">
        <f t="shared" si="894"/>
        <v>1</v>
      </c>
      <c r="DE873" s="26">
        <f t="shared" si="894"/>
        <v>0</v>
      </c>
      <c r="DF873" s="26">
        <f t="shared" si="894"/>
        <v>0</v>
      </c>
      <c r="DG873" s="26">
        <f t="shared" si="894"/>
        <v>0</v>
      </c>
      <c r="DH873" s="26">
        <f t="shared" si="894"/>
        <v>0</v>
      </c>
      <c r="DI873" s="26">
        <f t="shared" si="894"/>
        <v>0</v>
      </c>
      <c r="DJ873" s="26">
        <f t="shared" si="895"/>
        <v>0</v>
      </c>
      <c r="DK873" s="26">
        <f t="shared" si="895"/>
        <v>0</v>
      </c>
      <c r="DL873" s="26">
        <f t="shared" si="895"/>
        <v>0</v>
      </c>
      <c r="DM873" s="26">
        <f t="shared" si="895"/>
        <v>0</v>
      </c>
      <c r="DN873" s="26">
        <f t="shared" si="895"/>
        <v>0</v>
      </c>
      <c r="DO873" s="26">
        <f t="shared" si="895"/>
        <v>0</v>
      </c>
      <c r="DP873" s="26"/>
      <c r="DQ873" s="26"/>
      <c r="DR873" s="26"/>
      <c r="DS873" s="1"/>
    </row>
    <row r="874" spans="45:123" x14ac:dyDescent="0.3">
      <c r="AS874" s="18">
        <v>26</v>
      </c>
      <c r="AT874" s="26" t="s">
        <v>123</v>
      </c>
      <c r="AU874" s="26" t="str">
        <f t="shared" si="872"/>
        <v>FAIL</v>
      </c>
      <c r="AV874" s="26">
        <v>3</v>
      </c>
      <c r="AW874" s="26">
        <v>3</v>
      </c>
      <c r="AX874" s="26">
        <v>1</v>
      </c>
      <c r="AY874" s="26">
        <v>1</v>
      </c>
      <c r="AZ874" s="26">
        <v>3</v>
      </c>
      <c r="BA874" s="26">
        <v>3</v>
      </c>
      <c r="BB874" s="26">
        <v>1</v>
      </c>
      <c r="BC874" s="26">
        <v>1</v>
      </c>
      <c r="BD874" s="26">
        <f t="shared" si="890"/>
        <v>437</v>
      </c>
      <c r="BE874" s="26"/>
      <c r="BF874" s="26">
        <f t="shared" si="890"/>
        <v>463</v>
      </c>
      <c r="BG874" s="26">
        <f t="shared" si="890"/>
        <v>13</v>
      </c>
      <c r="BI874" s="26">
        <f t="shared" si="874"/>
        <v>468.14859999999999</v>
      </c>
      <c r="BJ874" s="26">
        <f t="shared" si="875"/>
        <v>931.27359999999999</v>
      </c>
      <c r="BK874" s="26">
        <f t="shared" si="876"/>
        <v>1368.3986</v>
      </c>
      <c r="BL874" s="26">
        <f t="shared" si="882"/>
        <v>1805.3986</v>
      </c>
      <c r="BM874" s="26"/>
      <c r="BN874" s="26"/>
      <c r="BO874" s="26"/>
      <c r="BP874" s="26"/>
      <c r="BQ874" s="26"/>
      <c r="BR874" s="1" t="str">
        <f t="shared" si="888"/>
        <v>good</v>
      </c>
      <c r="BS874" s="26" t="str">
        <f t="shared" si="889"/>
        <v>Int</v>
      </c>
      <c r="BT874" s="26"/>
      <c r="BU874" s="26"/>
      <c r="BV874" s="26">
        <f t="shared" si="891"/>
        <v>0</v>
      </c>
      <c r="BW874" s="26">
        <f t="shared" si="891"/>
        <v>0</v>
      </c>
      <c r="BX874" s="26">
        <f t="shared" si="891"/>
        <v>0</v>
      </c>
      <c r="BY874" s="26">
        <f t="shared" si="891"/>
        <v>0</v>
      </c>
      <c r="BZ874" s="26">
        <f t="shared" si="891"/>
        <v>0</v>
      </c>
      <c r="CA874" s="26">
        <f t="shared" si="891"/>
        <v>0</v>
      </c>
      <c r="CB874" s="26">
        <f t="shared" si="891"/>
        <v>0</v>
      </c>
      <c r="CC874" s="26">
        <f t="shared" si="891"/>
        <v>0</v>
      </c>
      <c r="CD874" s="26">
        <f t="shared" si="891"/>
        <v>0</v>
      </c>
      <c r="CE874" s="26">
        <f t="shared" si="891"/>
        <v>0</v>
      </c>
      <c r="CF874" s="26">
        <f t="shared" si="892"/>
        <v>0</v>
      </c>
      <c r="CG874" s="26">
        <f t="shared" si="892"/>
        <v>0</v>
      </c>
      <c r="CH874" s="26">
        <f t="shared" si="892"/>
        <v>0</v>
      </c>
      <c r="CI874" s="26">
        <f t="shared" si="892"/>
        <v>0</v>
      </c>
      <c r="CJ874" s="26">
        <f t="shared" si="892"/>
        <v>0</v>
      </c>
      <c r="CK874" s="26">
        <f t="shared" si="892"/>
        <v>0</v>
      </c>
      <c r="CL874" s="26">
        <f t="shared" si="892"/>
        <v>0</v>
      </c>
      <c r="CM874" s="26">
        <f t="shared" si="892"/>
        <v>0</v>
      </c>
      <c r="CN874" s="26">
        <f t="shared" si="892"/>
        <v>0</v>
      </c>
      <c r="CO874" s="26">
        <f t="shared" si="892"/>
        <v>0</v>
      </c>
      <c r="CP874" s="26">
        <f t="shared" si="893"/>
        <v>0</v>
      </c>
      <c r="CQ874" s="26">
        <f t="shared" si="893"/>
        <v>0</v>
      </c>
      <c r="CR874" s="26">
        <f t="shared" si="893"/>
        <v>0</v>
      </c>
      <c r="CS874" s="26">
        <f t="shared" si="893"/>
        <v>1</v>
      </c>
      <c r="CT874" s="26">
        <f t="shared" si="893"/>
        <v>0</v>
      </c>
      <c r="CU874" s="26">
        <f t="shared" si="893"/>
        <v>0</v>
      </c>
      <c r="CV874" s="26">
        <f t="shared" si="893"/>
        <v>0</v>
      </c>
      <c r="CW874" s="26">
        <f t="shared" si="893"/>
        <v>0</v>
      </c>
      <c r="CX874" s="26">
        <f t="shared" si="893"/>
        <v>0</v>
      </c>
      <c r="CY874" s="26">
        <f t="shared" si="893"/>
        <v>0</v>
      </c>
      <c r="CZ874" s="26">
        <f t="shared" si="894"/>
        <v>0</v>
      </c>
      <c r="DA874" s="26">
        <f t="shared" si="894"/>
        <v>0</v>
      </c>
      <c r="DB874" s="26">
        <f t="shared" si="894"/>
        <v>0</v>
      </c>
      <c r="DC874" s="26">
        <f t="shared" si="894"/>
        <v>0</v>
      </c>
      <c r="DD874" s="26">
        <f t="shared" si="894"/>
        <v>1</v>
      </c>
      <c r="DE874" s="26">
        <f t="shared" si="894"/>
        <v>0</v>
      </c>
      <c r="DF874" s="26">
        <f t="shared" si="894"/>
        <v>0</v>
      </c>
      <c r="DG874" s="26">
        <f t="shared" si="894"/>
        <v>0</v>
      </c>
      <c r="DH874" s="26">
        <f t="shared" si="894"/>
        <v>0</v>
      </c>
      <c r="DI874" s="26">
        <f t="shared" si="894"/>
        <v>0</v>
      </c>
      <c r="DJ874" s="26">
        <f t="shared" si="895"/>
        <v>0</v>
      </c>
      <c r="DK874" s="26">
        <f t="shared" si="895"/>
        <v>0</v>
      </c>
      <c r="DL874" s="26">
        <f t="shared" si="895"/>
        <v>0</v>
      </c>
      <c r="DM874" s="26">
        <f t="shared" si="895"/>
        <v>0</v>
      </c>
      <c r="DN874" s="26">
        <f t="shared" si="895"/>
        <v>0</v>
      </c>
      <c r="DO874" s="26">
        <f t="shared" si="895"/>
        <v>0</v>
      </c>
      <c r="DP874" s="26"/>
      <c r="DQ874" s="26"/>
      <c r="DR874" s="26"/>
      <c r="DS874" s="1"/>
    </row>
    <row r="875" spans="45:123" x14ac:dyDescent="0.3">
      <c r="AS875" s="18">
        <v>27</v>
      </c>
      <c r="AT875" s="26" t="s">
        <v>123</v>
      </c>
      <c r="AU875" s="26" t="str">
        <f t="shared" si="872"/>
        <v>FAIL</v>
      </c>
      <c r="AV875" s="26">
        <v>3</v>
      </c>
      <c r="AW875" s="26">
        <v>3</v>
      </c>
      <c r="AX875" s="26">
        <v>1</v>
      </c>
      <c r="AY875" s="26">
        <v>1</v>
      </c>
      <c r="AZ875" s="26">
        <v>3</v>
      </c>
      <c r="BA875" s="26">
        <v>3</v>
      </c>
      <c r="BB875" s="26">
        <v>1</v>
      </c>
      <c r="BC875" s="26">
        <v>1</v>
      </c>
      <c r="BD875" s="26">
        <f t="shared" si="890"/>
        <v>436.5</v>
      </c>
      <c r="BE875" s="26"/>
      <c r="BF875" s="26">
        <f t="shared" si="890"/>
        <v>463.5</v>
      </c>
      <c r="BG875" s="26">
        <f t="shared" si="890"/>
        <v>13.5</v>
      </c>
      <c r="BI875" s="26">
        <f t="shared" si="874"/>
        <v>468.64859999999999</v>
      </c>
      <c r="BJ875" s="26">
        <f t="shared" si="875"/>
        <v>932.27359999999999</v>
      </c>
      <c r="BK875" s="26">
        <f t="shared" si="876"/>
        <v>1368.8986</v>
      </c>
      <c r="BL875" s="26">
        <f t="shared" si="882"/>
        <v>1805.3986</v>
      </c>
      <c r="BM875" s="26"/>
      <c r="BN875" s="26"/>
      <c r="BO875" s="26"/>
      <c r="BP875" s="26"/>
      <c r="BQ875" s="26"/>
      <c r="BR875" s="1" t="str">
        <f t="shared" si="888"/>
        <v>good</v>
      </c>
      <c r="BS875" s="26" t="str">
        <f t="shared" si="889"/>
        <v>Int</v>
      </c>
      <c r="BT875" s="26"/>
      <c r="BU875" s="26"/>
      <c r="BV875" s="26">
        <f t="shared" si="891"/>
        <v>0</v>
      </c>
      <c r="BW875" s="26">
        <f t="shared" si="891"/>
        <v>0</v>
      </c>
      <c r="BX875" s="26">
        <f t="shared" si="891"/>
        <v>0</v>
      </c>
      <c r="BY875" s="26">
        <f t="shared" si="891"/>
        <v>0</v>
      </c>
      <c r="BZ875" s="26">
        <f t="shared" si="891"/>
        <v>0</v>
      </c>
      <c r="CA875" s="26">
        <f t="shared" si="891"/>
        <v>0</v>
      </c>
      <c r="CB875" s="26">
        <f t="shared" si="891"/>
        <v>0</v>
      </c>
      <c r="CC875" s="26">
        <f t="shared" si="891"/>
        <v>0</v>
      </c>
      <c r="CD875" s="26">
        <f t="shared" si="891"/>
        <v>0</v>
      </c>
      <c r="CE875" s="26">
        <f t="shared" si="891"/>
        <v>0</v>
      </c>
      <c r="CF875" s="26">
        <f t="shared" si="892"/>
        <v>0</v>
      </c>
      <c r="CG875" s="26">
        <f t="shared" si="892"/>
        <v>0</v>
      </c>
      <c r="CH875" s="26">
        <f t="shared" si="892"/>
        <v>0</v>
      </c>
      <c r="CI875" s="26">
        <f t="shared" si="892"/>
        <v>0</v>
      </c>
      <c r="CJ875" s="26">
        <f t="shared" si="892"/>
        <v>0</v>
      </c>
      <c r="CK875" s="26">
        <f t="shared" si="892"/>
        <v>0</v>
      </c>
      <c r="CL875" s="26">
        <f t="shared" si="892"/>
        <v>0</v>
      </c>
      <c r="CM875" s="26">
        <f t="shared" si="892"/>
        <v>0</v>
      </c>
      <c r="CN875" s="26">
        <f t="shared" si="892"/>
        <v>0</v>
      </c>
      <c r="CO875" s="26">
        <f t="shared" si="892"/>
        <v>0</v>
      </c>
      <c r="CP875" s="26">
        <f t="shared" si="893"/>
        <v>0</v>
      </c>
      <c r="CQ875" s="26">
        <f t="shared" si="893"/>
        <v>0</v>
      </c>
      <c r="CR875" s="26">
        <f t="shared" si="893"/>
        <v>0</v>
      </c>
      <c r="CS875" s="26">
        <f t="shared" si="893"/>
        <v>1</v>
      </c>
      <c r="CT875" s="26">
        <f t="shared" si="893"/>
        <v>0</v>
      </c>
      <c r="CU875" s="26">
        <f t="shared" si="893"/>
        <v>0</v>
      </c>
      <c r="CV875" s="26">
        <f t="shared" si="893"/>
        <v>0</v>
      </c>
      <c r="CW875" s="26">
        <f t="shared" si="893"/>
        <v>0</v>
      </c>
      <c r="CX875" s="26">
        <f t="shared" si="893"/>
        <v>0</v>
      </c>
      <c r="CY875" s="26">
        <f t="shared" si="893"/>
        <v>0</v>
      </c>
      <c r="CZ875" s="26">
        <f t="shared" si="894"/>
        <v>0</v>
      </c>
      <c r="DA875" s="26">
        <f t="shared" si="894"/>
        <v>0</v>
      </c>
      <c r="DB875" s="26">
        <f t="shared" si="894"/>
        <v>0</v>
      </c>
      <c r="DC875" s="26">
        <f t="shared" si="894"/>
        <v>0</v>
      </c>
      <c r="DD875" s="26">
        <f t="shared" si="894"/>
        <v>1</v>
      </c>
      <c r="DE875" s="26">
        <f t="shared" si="894"/>
        <v>0</v>
      </c>
      <c r="DF875" s="26">
        <f t="shared" si="894"/>
        <v>0</v>
      </c>
      <c r="DG875" s="26">
        <f t="shared" si="894"/>
        <v>0</v>
      </c>
      <c r="DH875" s="26">
        <f t="shared" si="894"/>
        <v>0</v>
      </c>
      <c r="DI875" s="26">
        <f t="shared" si="894"/>
        <v>0</v>
      </c>
      <c r="DJ875" s="26">
        <f t="shared" si="895"/>
        <v>0</v>
      </c>
      <c r="DK875" s="26">
        <f t="shared" si="895"/>
        <v>0</v>
      </c>
      <c r="DL875" s="26">
        <f t="shared" si="895"/>
        <v>0</v>
      </c>
      <c r="DM875" s="26">
        <f t="shared" si="895"/>
        <v>0</v>
      </c>
      <c r="DN875" s="26">
        <f t="shared" si="895"/>
        <v>0</v>
      </c>
      <c r="DO875" s="26">
        <f t="shared" si="895"/>
        <v>0</v>
      </c>
      <c r="DP875" s="26"/>
      <c r="DQ875" s="26"/>
      <c r="DR875" s="26"/>
      <c r="DS875" s="1"/>
    </row>
    <row r="876" spans="45:123" x14ac:dyDescent="0.3">
      <c r="AS876" s="18">
        <v>28</v>
      </c>
      <c r="AT876" s="26" t="s">
        <v>123</v>
      </c>
      <c r="AU876" s="26" t="str">
        <f t="shared" si="872"/>
        <v>FAIL</v>
      </c>
      <c r="AV876" s="26">
        <v>3</v>
      </c>
      <c r="AW876" s="26">
        <v>3</v>
      </c>
      <c r="AX876" s="26">
        <v>1</v>
      </c>
      <c r="AY876" s="26">
        <v>1</v>
      </c>
      <c r="AZ876" s="26">
        <v>3</v>
      </c>
      <c r="BA876" s="26">
        <v>3</v>
      </c>
      <c r="BB876" s="26">
        <v>1</v>
      </c>
      <c r="BC876" s="26">
        <v>1</v>
      </c>
      <c r="BD876" s="26">
        <f t="shared" si="890"/>
        <v>436</v>
      </c>
      <c r="BE876" s="26"/>
      <c r="BF876" s="26">
        <f t="shared" si="890"/>
        <v>464</v>
      </c>
      <c r="BG876" s="26">
        <f t="shared" si="890"/>
        <v>14</v>
      </c>
      <c r="BI876" s="26">
        <f t="shared" si="874"/>
        <v>469.14859999999999</v>
      </c>
      <c r="BJ876" s="26">
        <f t="shared" si="875"/>
        <v>933.27359999999999</v>
      </c>
      <c r="BK876" s="26">
        <f t="shared" si="876"/>
        <v>1369.3986</v>
      </c>
      <c r="BL876" s="26">
        <f t="shared" si="882"/>
        <v>1805.3986</v>
      </c>
      <c r="BM876" s="26"/>
      <c r="BN876" s="26"/>
      <c r="BO876" s="26"/>
      <c r="BP876" s="26"/>
      <c r="BQ876" s="26"/>
      <c r="BR876" s="1" t="str">
        <f t="shared" si="888"/>
        <v>good</v>
      </c>
      <c r="BS876" s="26" t="str">
        <f t="shared" si="889"/>
        <v>Int</v>
      </c>
      <c r="BT876" s="26"/>
      <c r="BU876" s="26"/>
      <c r="BV876" s="26">
        <f t="shared" si="891"/>
        <v>0</v>
      </c>
      <c r="BW876" s="26">
        <f t="shared" si="891"/>
        <v>0</v>
      </c>
      <c r="BX876" s="26">
        <f t="shared" si="891"/>
        <v>0</v>
      </c>
      <c r="BY876" s="26">
        <f t="shared" si="891"/>
        <v>0</v>
      </c>
      <c r="BZ876" s="26">
        <f t="shared" si="891"/>
        <v>0</v>
      </c>
      <c r="CA876" s="26">
        <f t="shared" si="891"/>
        <v>0</v>
      </c>
      <c r="CB876" s="26">
        <f t="shared" si="891"/>
        <v>0</v>
      </c>
      <c r="CC876" s="26">
        <f t="shared" si="891"/>
        <v>0</v>
      </c>
      <c r="CD876" s="26">
        <f t="shared" si="891"/>
        <v>0</v>
      </c>
      <c r="CE876" s="26">
        <f t="shared" si="891"/>
        <v>0</v>
      </c>
      <c r="CF876" s="26">
        <f t="shared" si="892"/>
        <v>0</v>
      </c>
      <c r="CG876" s="26">
        <f t="shared" si="892"/>
        <v>0</v>
      </c>
      <c r="CH876" s="26">
        <f t="shared" si="892"/>
        <v>0</v>
      </c>
      <c r="CI876" s="26">
        <f t="shared" si="892"/>
        <v>0</v>
      </c>
      <c r="CJ876" s="26">
        <f t="shared" si="892"/>
        <v>0</v>
      </c>
      <c r="CK876" s="26">
        <f t="shared" si="892"/>
        <v>0</v>
      </c>
      <c r="CL876" s="26">
        <f t="shared" si="892"/>
        <v>0</v>
      </c>
      <c r="CM876" s="26">
        <f t="shared" si="892"/>
        <v>0</v>
      </c>
      <c r="CN876" s="26">
        <f t="shared" si="892"/>
        <v>0</v>
      </c>
      <c r="CO876" s="26">
        <f t="shared" si="892"/>
        <v>0</v>
      </c>
      <c r="CP876" s="26">
        <f t="shared" si="893"/>
        <v>0</v>
      </c>
      <c r="CQ876" s="26">
        <f t="shared" si="893"/>
        <v>0</v>
      </c>
      <c r="CR876" s="26">
        <f t="shared" si="893"/>
        <v>0</v>
      </c>
      <c r="CS876" s="26">
        <f t="shared" si="893"/>
        <v>1</v>
      </c>
      <c r="CT876" s="26">
        <f t="shared" si="893"/>
        <v>0</v>
      </c>
      <c r="CU876" s="26">
        <f t="shared" si="893"/>
        <v>0</v>
      </c>
      <c r="CV876" s="26">
        <f t="shared" si="893"/>
        <v>0</v>
      </c>
      <c r="CW876" s="26">
        <f t="shared" si="893"/>
        <v>0</v>
      </c>
      <c r="CX876" s="26">
        <f t="shared" si="893"/>
        <v>0</v>
      </c>
      <c r="CY876" s="26">
        <f t="shared" si="893"/>
        <v>0</v>
      </c>
      <c r="CZ876" s="26">
        <f t="shared" si="894"/>
        <v>0</v>
      </c>
      <c r="DA876" s="26">
        <f t="shared" si="894"/>
        <v>0</v>
      </c>
      <c r="DB876" s="26">
        <f t="shared" si="894"/>
        <v>0</v>
      </c>
      <c r="DC876" s="26">
        <f t="shared" si="894"/>
        <v>0</v>
      </c>
      <c r="DD876" s="26">
        <f t="shared" si="894"/>
        <v>1</v>
      </c>
      <c r="DE876" s="26">
        <f t="shared" si="894"/>
        <v>0</v>
      </c>
      <c r="DF876" s="26">
        <f t="shared" si="894"/>
        <v>0</v>
      </c>
      <c r="DG876" s="26">
        <f t="shared" si="894"/>
        <v>0</v>
      </c>
      <c r="DH876" s="26">
        <f t="shared" si="894"/>
        <v>0</v>
      </c>
      <c r="DI876" s="26">
        <f t="shared" si="894"/>
        <v>0</v>
      </c>
      <c r="DJ876" s="26">
        <f t="shared" si="895"/>
        <v>0</v>
      </c>
      <c r="DK876" s="26">
        <f t="shared" si="895"/>
        <v>0</v>
      </c>
      <c r="DL876" s="26">
        <f t="shared" si="895"/>
        <v>0</v>
      </c>
      <c r="DM876" s="26">
        <f t="shared" si="895"/>
        <v>0</v>
      </c>
      <c r="DN876" s="26">
        <f t="shared" si="895"/>
        <v>0</v>
      </c>
      <c r="DO876" s="26">
        <f t="shared" si="895"/>
        <v>0</v>
      </c>
      <c r="DP876" s="26"/>
      <c r="DQ876" s="26"/>
      <c r="DR876" s="26"/>
      <c r="DS876" s="1"/>
    </row>
    <row r="877" spans="45:123" x14ac:dyDescent="0.3">
      <c r="AS877" s="18">
        <v>29</v>
      </c>
      <c r="AT877" s="26" t="s">
        <v>123</v>
      </c>
      <c r="AU877" s="26" t="str">
        <f t="shared" si="872"/>
        <v>FAIL</v>
      </c>
      <c r="AV877" s="26">
        <v>3</v>
      </c>
      <c r="AW877" s="26">
        <v>3</v>
      </c>
      <c r="AX877" s="26">
        <v>1</v>
      </c>
      <c r="AY877" s="26">
        <v>1</v>
      </c>
      <c r="AZ877" s="26">
        <v>3</v>
      </c>
      <c r="BA877" s="26">
        <v>3</v>
      </c>
      <c r="BB877" s="26">
        <v>1</v>
      </c>
      <c r="BC877" s="26">
        <v>1</v>
      </c>
      <c r="BD877" s="26">
        <f t="shared" si="890"/>
        <v>435.5</v>
      </c>
      <c r="BE877" s="26"/>
      <c r="BF877" s="26">
        <f t="shared" si="890"/>
        <v>464.5</v>
      </c>
      <c r="BG877" s="26">
        <f t="shared" si="890"/>
        <v>14.5</v>
      </c>
      <c r="BI877" s="26">
        <f t="shared" si="874"/>
        <v>469.64859999999999</v>
      </c>
      <c r="BJ877" s="26">
        <f t="shared" si="875"/>
        <v>934.27359999999999</v>
      </c>
      <c r="BK877" s="26">
        <f t="shared" si="876"/>
        <v>1369.8986</v>
      </c>
      <c r="BL877" s="26">
        <f t="shared" si="882"/>
        <v>1805.3986</v>
      </c>
      <c r="BM877" s="26"/>
      <c r="BN877" s="26"/>
      <c r="BO877" s="26"/>
      <c r="BP877" s="26"/>
      <c r="BQ877" s="26"/>
      <c r="BR877" s="1" t="str">
        <f t="shared" si="888"/>
        <v>good</v>
      </c>
      <c r="BS877" s="26" t="str">
        <f t="shared" si="889"/>
        <v>Int</v>
      </c>
      <c r="BT877" s="26"/>
      <c r="BU877" s="26"/>
      <c r="BV877" s="26">
        <f t="shared" si="891"/>
        <v>0</v>
      </c>
      <c r="BW877" s="26">
        <f t="shared" si="891"/>
        <v>0</v>
      </c>
      <c r="BX877" s="26">
        <f t="shared" si="891"/>
        <v>0</v>
      </c>
      <c r="BY877" s="26">
        <f t="shared" si="891"/>
        <v>0</v>
      </c>
      <c r="BZ877" s="26">
        <f t="shared" si="891"/>
        <v>0</v>
      </c>
      <c r="CA877" s="26">
        <f t="shared" si="891"/>
        <v>0</v>
      </c>
      <c r="CB877" s="26">
        <f t="shared" si="891"/>
        <v>0</v>
      </c>
      <c r="CC877" s="26">
        <f t="shared" si="891"/>
        <v>0</v>
      </c>
      <c r="CD877" s="26">
        <f t="shared" si="891"/>
        <v>0</v>
      </c>
      <c r="CE877" s="26">
        <f t="shared" si="891"/>
        <v>0</v>
      </c>
      <c r="CF877" s="26">
        <f t="shared" si="892"/>
        <v>0</v>
      </c>
      <c r="CG877" s="26">
        <f t="shared" si="892"/>
        <v>0</v>
      </c>
      <c r="CH877" s="26">
        <f t="shared" si="892"/>
        <v>0</v>
      </c>
      <c r="CI877" s="26">
        <f t="shared" si="892"/>
        <v>0</v>
      </c>
      <c r="CJ877" s="26">
        <f t="shared" si="892"/>
        <v>0</v>
      </c>
      <c r="CK877" s="26">
        <f t="shared" si="892"/>
        <v>0</v>
      </c>
      <c r="CL877" s="26">
        <f t="shared" si="892"/>
        <v>0</v>
      </c>
      <c r="CM877" s="26">
        <f t="shared" si="892"/>
        <v>0</v>
      </c>
      <c r="CN877" s="26">
        <f t="shared" si="892"/>
        <v>0</v>
      </c>
      <c r="CO877" s="26">
        <f t="shared" si="892"/>
        <v>0</v>
      </c>
      <c r="CP877" s="26">
        <f t="shared" si="893"/>
        <v>0</v>
      </c>
      <c r="CQ877" s="26">
        <f t="shared" si="893"/>
        <v>0</v>
      </c>
      <c r="CR877" s="26">
        <f t="shared" si="893"/>
        <v>0</v>
      </c>
      <c r="CS877" s="26">
        <f t="shared" si="893"/>
        <v>0</v>
      </c>
      <c r="CT877" s="26">
        <f t="shared" si="893"/>
        <v>0</v>
      </c>
      <c r="CU877" s="26">
        <f t="shared" si="893"/>
        <v>0</v>
      </c>
      <c r="CV877" s="26">
        <f t="shared" si="893"/>
        <v>0</v>
      </c>
      <c r="CW877" s="26">
        <f t="shared" si="893"/>
        <v>0</v>
      </c>
      <c r="CX877" s="26">
        <f t="shared" si="893"/>
        <v>0</v>
      </c>
      <c r="CY877" s="26">
        <f t="shared" si="893"/>
        <v>0</v>
      </c>
      <c r="CZ877" s="26">
        <f t="shared" si="894"/>
        <v>0</v>
      </c>
      <c r="DA877" s="26">
        <f t="shared" si="894"/>
        <v>0</v>
      </c>
      <c r="DB877" s="26">
        <f t="shared" si="894"/>
        <v>0</v>
      </c>
      <c r="DC877" s="26">
        <f t="shared" si="894"/>
        <v>0</v>
      </c>
      <c r="DD877" s="26">
        <f t="shared" si="894"/>
        <v>1</v>
      </c>
      <c r="DE877" s="26">
        <f t="shared" si="894"/>
        <v>0</v>
      </c>
      <c r="DF877" s="26">
        <f t="shared" si="894"/>
        <v>0</v>
      </c>
      <c r="DG877" s="26">
        <f t="shared" si="894"/>
        <v>0</v>
      </c>
      <c r="DH877" s="26">
        <f t="shared" si="894"/>
        <v>0</v>
      </c>
      <c r="DI877" s="26">
        <f t="shared" si="894"/>
        <v>0</v>
      </c>
      <c r="DJ877" s="26">
        <f t="shared" si="895"/>
        <v>0</v>
      </c>
      <c r="DK877" s="26">
        <f t="shared" si="895"/>
        <v>0</v>
      </c>
      <c r="DL877" s="26">
        <f t="shared" si="895"/>
        <v>0</v>
      </c>
      <c r="DM877" s="26">
        <f t="shared" si="895"/>
        <v>0</v>
      </c>
      <c r="DN877" s="26">
        <f t="shared" si="895"/>
        <v>0</v>
      </c>
      <c r="DO877" s="26">
        <f t="shared" si="895"/>
        <v>0</v>
      </c>
      <c r="DP877" s="26"/>
      <c r="DQ877" s="26"/>
      <c r="DR877" s="26"/>
      <c r="DS877" s="1"/>
    </row>
    <row r="878" spans="45:123" x14ac:dyDescent="0.3">
      <c r="AS878" s="18">
        <v>30</v>
      </c>
      <c r="AT878" s="26" t="s">
        <v>123</v>
      </c>
      <c r="AU878" s="26" t="str">
        <f t="shared" si="872"/>
        <v>FAIL</v>
      </c>
      <c r="AV878" s="26">
        <v>3</v>
      </c>
      <c r="AW878" s="26">
        <v>3</v>
      </c>
      <c r="AX878" s="26">
        <v>1</v>
      </c>
      <c r="AY878" s="26">
        <v>1</v>
      </c>
      <c r="AZ878" s="26">
        <v>3</v>
      </c>
      <c r="BA878" s="26">
        <v>3</v>
      </c>
      <c r="BB878" s="26">
        <v>1</v>
      </c>
      <c r="BC878" s="26">
        <v>1</v>
      </c>
      <c r="BD878" s="26">
        <f t="shared" si="890"/>
        <v>435</v>
      </c>
      <c r="BE878" s="26"/>
      <c r="BF878" s="26">
        <f t="shared" si="890"/>
        <v>465</v>
      </c>
      <c r="BG878" s="26">
        <f t="shared" si="890"/>
        <v>15</v>
      </c>
      <c r="BI878" s="26">
        <f t="shared" si="874"/>
        <v>470.14859999999999</v>
      </c>
      <c r="BJ878" s="26">
        <f t="shared" si="875"/>
        <v>935.27359999999999</v>
      </c>
      <c r="BK878" s="26">
        <f t="shared" si="876"/>
        <v>1370.3986</v>
      </c>
      <c r="BL878" s="26">
        <f t="shared" si="882"/>
        <v>1805.3986</v>
      </c>
      <c r="BM878" s="26"/>
      <c r="BN878" s="26"/>
      <c r="BO878" s="26"/>
      <c r="BP878" s="26"/>
      <c r="BQ878" s="26"/>
      <c r="BR878" s="1" t="str">
        <f t="shared" si="888"/>
        <v>good</v>
      </c>
      <c r="BS878" s="26" t="str">
        <f t="shared" si="889"/>
        <v>Int</v>
      </c>
      <c r="BT878" s="26"/>
      <c r="BU878" s="26"/>
      <c r="BV878" s="26">
        <f t="shared" si="891"/>
        <v>0</v>
      </c>
      <c r="BW878" s="26">
        <f t="shared" si="891"/>
        <v>0</v>
      </c>
      <c r="BX878" s="26">
        <f t="shared" si="891"/>
        <v>0</v>
      </c>
      <c r="BY878" s="26">
        <f t="shared" si="891"/>
        <v>0</v>
      </c>
      <c r="BZ878" s="26">
        <f t="shared" si="891"/>
        <v>0</v>
      </c>
      <c r="CA878" s="26">
        <f t="shared" si="891"/>
        <v>0</v>
      </c>
      <c r="CB878" s="26">
        <f t="shared" si="891"/>
        <v>0</v>
      </c>
      <c r="CC878" s="26">
        <f t="shared" si="891"/>
        <v>0</v>
      </c>
      <c r="CD878" s="26">
        <f t="shared" si="891"/>
        <v>0</v>
      </c>
      <c r="CE878" s="26">
        <f t="shared" si="891"/>
        <v>0</v>
      </c>
      <c r="CF878" s="26">
        <f t="shared" si="892"/>
        <v>0</v>
      </c>
      <c r="CG878" s="26">
        <f t="shared" si="892"/>
        <v>0</v>
      </c>
      <c r="CH878" s="26">
        <f t="shared" si="892"/>
        <v>0</v>
      </c>
      <c r="CI878" s="26">
        <f t="shared" si="892"/>
        <v>0</v>
      </c>
      <c r="CJ878" s="26">
        <f t="shared" si="892"/>
        <v>0</v>
      </c>
      <c r="CK878" s="26">
        <f t="shared" si="892"/>
        <v>0</v>
      </c>
      <c r="CL878" s="26">
        <f t="shared" si="892"/>
        <v>0</v>
      </c>
      <c r="CM878" s="26">
        <f t="shared" si="892"/>
        <v>0</v>
      </c>
      <c r="CN878" s="26">
        <f t="shared" si="892"/>
        <v>0</v>
      </c>
      <c r="CO878" s="26">
        <f t="shared" si="892"/>
        <v>0</v>
      </c>
      <c r="CP878" s="26">
        <f t="shared" si="893"/>
        <v>0</v>
      </c>
      <c r="CQ878" s="26">
        <f t="shared" si="893"/>
        <v>0</v>
      </c>
      <c r="CR878" s="26">
        <f t="shared" si="893"/>
        <v>0</v>
      </c>
      <c r="CS878" s="26">
        <f t="shared" si="893"/>
        <v>0</v>
      </c>
      <c r="CT878" s="26">
        <f t="shared" si="893"/>
        <v>0</v>
      </c>
      <c r="CU878" s="26">
        <f t="shared" si="893"/>
        <v>0</v>
      </c>
      <c r="CV878" s="26">
        <f t="shared" si="893"/>
        <v>0</v>
      </c>
      <c r="CW878" s="26">
        <f t="shared" si="893"/>
        <v>0</v>
      </c>
      <c r="CX878" s="26">
        <f t="shared" si="893"/>
        <v>0</v>
      </c>
      <c r="CY878" s="26">
        <f t="shared" si="893"/>
        <v>0</v>
      </c>
      <c r="CZ878" s="26">
        <f t="shared" si="894"/>
        <v>0</v>
      </c>
      <c r="DA878" s="26">
        <f t="shared" si="894"/>
        <v>0</v>
      </c>
      <c r="DB878" s="26">
        <f t="shared" si="894"/>
        <v>0</v>
      </c>
      <c r="DC878" s="26">
        <f t="shared" si="894"/>
        <v>0</v>
      </c>
      <c r="DD878" s="26">
        <f t="shared" si="894"/>
        <v>1</v>
      </c>
      <c r="DE878" s="26">
        <f t="shared" si="894"/>
        <v>0</v>
      </c>
      <c r="DF878" s="26">
        <f t="shared" si="894"/>
        <v>0</v>
      </c>
      <c r="DG878" s="26">
        <f t="shared" si="894"/>
        <v>0</v>
      </c>
      <c r="DH878" s="26">
        <f t="shared" si="894"/>
        <v>0</v>
      </c>
      <c r="DI878" s="26">
        <f t="shared" si="894"/>
        <v>0</v>
      </c>
      <c r="DJ878" s="26">
        <f t="shared" si="895"/>
        <v>0</v>
      </c>
      <c r="DK878" s="26">
        <f t="shared" si="895"/>
        <v>0</v>
      </c>
      <c r="DL878" s="26">
        <f t="shared" si="895"/>
        <v>0</v>
      </c>
      <c r="DM878" s="26">
        <f t="shared" si="895"/>
        <v>0</v>
      </c>
      <c r="DN878" s="26">
        <f t="shared" si="895"/>
        <v>0</v>
      </c>
      <c r="DO878" s="26">
        <f t="shared" si="895"/>
        <v>0</v>
      </c>
      <c r="DP878" s="26"/>
      <c r="DQ878" s="26"/>
      <c r="DR878" s="26"/>
      <c r="DS878" s="1"/>
    </row>
    <row r="879" spans="45:123" x14ac:dyDescent="0.3">
      <c r="AS879" s="18">
        <v>31</v>
      </c>
      <c r="AT879" s="26" t="s">
        <v>123</v>
      </c>
      <c r="AU879" s="26" t="str">
        <f t="shared" si="872"/>
        <v>FAIL</v>
      </c>
      <c r="AV879" s="26">
        <v>3</v>
      </c>
      <c r="AW879" s="26">
        <v>3</v>
      </c>
      <c r="AX879" s="26">
        <v>1</v>
      </c>
      <c r="AY879" s="26">
        <v>1</v>
      </c>
      <c r="AZ879" s="26">
        <v>3</v>
      </c>
      <c r="BA879" s="26">
        <v>3</v>
      </c>
      <c r="BB879" s="26">
        <v>1</v>
      </c>
      <c r="BC879" s="26">
        <v>1</v>
      </c>
      <c r="BD879" s="26">
        <f t="shared" si="890"/>
        <v>434.5</v>
      </c>
      <c r="BE879" s="26"/>
      <c r="BF879" s="26">
        <f t="shared" si="890"/>
        <v>465.5</v>
      </c>
      <c r="BG879" s="26">
        <f t="shared" si="890"/>
        <v>15.5</v>
      </c>
      <c r="BI879" s="26">
        <f t="shared" si="874"/>
        <v>470.64859999999999</v>
      </c>
      <c r="BJ879" s="26">
        <f t="shared" si="875"/>
        <v>936.27359999999999</v>
      </c>
      <c r="BK879" s="26">
        <f t="shared" si="876"/>
        <v>1370.8986</v>
      </c>
      <c r="BL879" s="26">
        <f t="shared" si="882"/>
        <v>1805.3986</v>
      </c>
      <c r="BM879" s="26"/>
      <c r="BN879" s="26"/>
      <c r="BO879" s="26"/>
      <c r="BP879" s="26"/>
      <c r="BQ879" s="26"/>
      <c r="BR879" s="1" t="str">
        <f t="shared" si="888"/>
        <v>good</v>
      </c>
      <c r="BS879" s="26" t="str">
        <f t="shared" si="889"/>
        <v>Int</v>
      </c>
      <c r="BT879" s="26"/>
      <c r="BU879" s="26"/>
      <c r="BV879" s="26">
        <f t="shared" si="891"/>
        <v>0</v>
      </c>
      <c r="BW879" s="26">
        <f t="shared" si="891"/>
        <v>0</v>
      </c>
      <c r="BX879" s="26">
        <f t="shared" si="891"/>
        <v>0</v>
      </c>
      <c r="BY879" s="26">
        <f t="shared" si="891"/>
        <v>0</v>
      </c>
      <c r="BZ879" s="26">
        <f t="shared" si="891"/>
        <v>0</v>
      </c>
      <c r="CA879" s="26">
        <f t="shared" si="891"/>
        <v>0</v>
      </c>
      <c r="CB879" s="26">
        <f t="shared" si="891"/>
        <v>0</v>
      </c>
      <c r="CC879" s="26">
        <f t="shared" si="891"/>
        <v>0</v>
      </c>
      <c r="CD879" s="26">
        <f t="shared" si="891"/>
        <v>0</v>
      </c>
      <c r="CE879" s="26">
        <f t="shared" si="891"/>
        <v>0</v>
      </c>
      <c r="CF879" s="26">
        <f t="shared" si="892"/>
        <v>0</v>
      </c>
      <c r="CG879" s="26">
        <f t="shared" si="892"/>
        <v>0</v>
      </c>
      <c r="CH879" s="26">
        <f t="shared" si="892"/>
        <v>0</v>
      </c>
      <c r="CI879" s="26">
        <f t="shared" si="892"/>
        <v>0</v>
      </c>
      <c r="CJ879" s="26">
        <f t="shared" si="892"/>
        <v>0</v>
      </c>
      <c r="CK879" s="26">
        <f t="shared" si="892"/>
        <v>0</v>
      </c>
      <c r="CL879" s="26">
        <f t="shared" si="892"/>
        <v>0</v>
      </c>
      <c r="CM879" s="26">
        <f t="shared" si="892"/>
        <v>0</v>
      </c>
      <c r="CN879" s="26">
        <f t="shared" si="892"/>
        <v>0</v>
      </c>
      <c r="CO879" s="26">
        <f t="shared" si="892"/>
        <v>0</v>
      </c>
      <c r="CP879" s="26">
        <f t="shared" si="893"/>
        <v>0</v>
      </c>
      <c r="CQ879" s="26">
        <f t="shared" si="893"/>
        <v>0</v>
      </c>
      <c r="CR879" s="26">
        <f t="shared" si="893"/>
        <v>0</v>
      </c>
      <c r="CS879" s="26">
        <f t="shared" si="893"/>
        <v>0</v>
      </c>
      <c r="CT879" s="26">
        <f t="shared" si="893"/>
        <v>0</v>
      </c>
      <c r="CU879" s="26">
        <f t="shared" si="893"/>
        <v>0</v>
      </c>
      <c r="CV879" s="26">
        <f t="shared" si="893"/>
        <v>0</v>
      </c>
      <c r="CW879" s="26">
        <f t="shared" si="893"/>
        <v>0</v>
      </c>
      <c r="CX879" s="26">
        <f t="shared" si="893"/>
        <v>0</v>
      </c>
      <c r="CY879" s="26">
        <f t="shared" si="893"/>
        <v>0</v>
      </c>
      <c r="CZ879" s="26">
        <f t="shared" si="894"/>
        <v>0</v>
      </c>
      <c r="DA879" s="26">
        <f t="shared" si="894"/>
        <v>0</v>
      </c>
      <c r="DB879" s="26">
        <f t="shared" si="894"/>
        <v>0</v>
      </c>
      <c r="DC879" s="26">
        <f t="shared" si="894"/>
        <v>0</v>
      </c>
      <c r="DD879" s="26">
        <f t="shared" si="894"/>
        <v>1</v>
      </c>
      <c r="DE879" s="26">
        <f t="shared" si="894"/>
        <v>0</v>
      </c>
      <c r="DF879" s="26">
        <f t="shared" si="894"/>
        <v>0</v>
      </c>
      <c r="DG879" s="26">
        <f t="shared" si="894"/>
        <v>0</v>
      </c>
      <c r="DH879" s="26">
        <f t="shared" si="894"/>
        <v>0</v>
      </c>
      <c r="DI879" s="26">
        <f t="shared" si="894"/>
        <v>0</v>
      </c>
      <c r="DJ879" s="26">
        <f t="shared" si="895"/>
        <v>0</v>
      </c>
      <c r="DK879" s="26">
        <f t="shared" si="895"/>
        <v>0</v>
      </c>
      <c r="DL879" s="26">
        <f t="shared" si="895"/>
        <v>0</v>
      </c>
      <c r="DM879" s="26">
        <f t="shared" si="895"/>
        <v>0</v>
      </c>
      <c r="DN879" s="26">
        <f t="shared" si="895"/>
        <v>0</v>
      </c>
      <c r="DO879" s="26">
        <f t="shared" si="895"/>
        <v>0</v>
      </c>
      <c r="DP879" s="26"/>
      <c r="DQ879" s="26"/>
      <c r="DR879" s="26"/>
      <c r="DS879" s="1"/>
    </row>
    <row r="880" spans="45:123" x14ac:dyDescent="0.3">
      <c r="AS880" s="18">
        <v>32</v>
      </c>
      <c r="AT880" s="26" t="s">
        <v>123</v>
      </c>
      <c r="AU880" s="26" t="str">
        <f t="shared" si="872"/>
        <v>FAIL</v>
      </c>
      <c r="AV880" s="26">
        <v>3</v>
      </c>
      <c r="AW880" s="26">
        <v>3</v>
      </c>
      <c r="AX880" s="26">
        <v>1</v>
      </c>
      <c r="AY880" s="26">
        <v>1</v>
      </c>
      <c r="AZ880" s="26">
        <v>3</v>
      </c>
      <c r="BA880" s="26">
        <v>3</v>
      </c>
      <c r="BB880" s="26">
        <v>1</v>
      </c>
      <c r="BC880" s="26">
        <v>1</v>
      </c>
      <c r="BD880" s="26">
        <f t="shared" si="890"/>
        <v>434</v>
      </c>
      <c r="BE880" s="26"/>
      <c r="BF880" s="26">
        <f t="shared" si="890"/>
        <v>466</v>
      </c>
      <c r="BG880" s="26">
        <f t="shared" si="890"/>
        <v>16</v>
      </c>
      <c r="BI880" s="26">
        <f t="shared" si="874"/>
        <v>471.14859999999999</v>
      </c>
      <c r="BJ880" s="26">
        <f t="shared" si="875"/>
        <v>937.27359999999999</v>
      </c>
      <c r="BK880" s="26">
        <f t="shared" si="876"/>
        <v>1371.3986</v>
      </c>
      <c r="BL880" s="26">
        <f t="shared" si="882"/>
        <v>1805.3986</v>
      </c>
      <c r="BM880" s="26"/>
      <c r="BN880" s="26"/>
      <c r="BO880" s="26"/>
      <c r="BP880" s="26"/>
      <c r="BQ880" s="26"/>
      <c r="BR880" s="1" t="str">
        <f t="shared" si="888"/>
        <v>good</v>
      </c>
      <c r="BS880" s="26" t="str">
        <f t="shared" si="889"/>
        <v>Int</v>
      </c>
      <c r="BT880" s="26"/>
      <c r="BU880" s="26"/>
      <c r="BV880" s="26">
        <f t="shared" ref="BV880:CE889" si="896">IF(BV$3=0,0,IF(AND(ABS($BI880-BV$3)&gt;TubeVertTotTol,ABS($BJ880-BV$3)&gt;TubeVertTotTol,ABS($BK880-BV$3)&gt;TubeVertTotTol),0,1))</f>
        <v>0</v>
      </c>
      <c r="BW880" s="26">
        <f t="shared" si="896"/>
        <v>0</v>
      </c>
      <c r="BX880" s="26">
        <f t="shared" si="896"/>
        <v>0</v>
      </c>
      <c r="BY880" s="26">
        <f t="shared" si="896"/>
        <v>0</v>
      </c>
      <c r="BZ880" s="26">
        <f t="shared" si="896"/>
        <v>0</v>
      </c>
      <c r="CA880" s="26">
        <f t="shared" si="896"/>
        <v>0</v>
      </c>
      <c r="CB880" s="26">
        <f t="shared" si="896"/>
        <v>0</v>
      </c>
      <c r="CC880" s="26">
        <f t="shared" si="896"/>
        <v>0</v>
      </c>
      <c r="CD880" s="26">
        <f t="shared" si="896"/>
        <v>0</v>
      </c>
      <c r="CE880" s="26">
        <f t="shared" si="896"/>
        <v>0</v>
      </c>
      <c r="CF880" s="26">
        <f t="shared" ref="CF880:CO889" si="897">IF(CF$3=0,0,IF(AND(ABS($BI880-CF$3)&gt;TubeVertTotTol,ABS($BJ880-CF$3)&gt;TubeVertTotTol,ABS($BK880-CF$3)&gt;TubeVertTotTol),0,1))</f>
        <v>0</v>
      </c>
      <c r="CG880" s="26">
        <f t="shared" si="897"/>
        <v>0</v>
      </c>
      <c r="CH880" s="26">
        <f t="shared" si="897"/>
        <v>0</v>
      </c>
      <c r="CI880" s="26">
        <f t="shared" si="897"/>
        <v>0</v>
      </c>
      <c r="CJ880" s="26">
        <f t="shared" si="897"/>
        <v>0</v>
      </c>
      <c r="CK880" s="26">
        <f t="shared" si="897"/>
        <v>0</v>
      </c>
      <c r="CL880" s="26">
        <f t="shared" si="897"/>
        <v>0</v>
      </c>
      <c r="CM880" s="26">
        <f t="shared" si="897"/>
        <v>0</v>
      </c>
      <c r="CN880" s="26">
        <f t="shared" si="897"/>
        <v>0</v>
      </c>
      <c r="CO880" s="26">
        <f t="shared" si="897"/>
        <v>0</v>
      </c>
      <c r="CP880" s="26">
        <f t="shared" ref="CP880:CY889" si="898">IF(CP$3=0,0,IF(AND(ABS($BI880-CP$3)&gt;TubeVertTotTol,ABS($BJ880-CP$3)&gt;TubeVertTotTol,ABS($BK880-CP$3)&gt;TubeVertTotTol),0,1))</f>
        <v>0</v>
      </c>
      <c r="CQ880" s="26">
        <f t="shared" si="898"/>
        <v>0</v>
      </c>
      <c r="CR880" s="26">
        <f t="shared" si="898"/>
        <v>0</v>
      </c>
      <c r="CS880" s="26">
        <f t="shared" si="898"/>
        <v>0</v>
      </c>
      <c r="CT880" s="26">
        <f t="shared" si="898"/>
        <v>0</v>
      </c>
      <c r="CU880" s="26">
        <f t="shared" si="898"/>
        <v>0</v>
      </c>
      <c r="CV880" s="26">
        <f t="shared" si="898"/>
        <v>0</v>
      </c>
      <c r="CW880" s="26">
        <f t="shared" si="898"/>
        <v>0</v>
      </c>
      <c r="CX880" s="26">
        <f t="shared" si="898"/>
        <v>0</v>
      </c>
      <c r="CY880" s="26">
        <f t="shared" si="898"/>
        <v>0</v>
      </c>
      <c r="CZ880" s="26">
        <f t="shared" ref="CZ880:DI889" si="899">IF(CZ$3=0,0,IF(AND(ABS($BI880-CZ$3)&gt;TubeVertTotTol,ABS($BJ880-CZ$3)&gt;TubeVertTotTol,ABS($BK880-CZ$3)&gt;TubeVertTotTol),0,1))</f>
        <v>0</v>
      </c>
      <c r="DA880" s="26">
        <f t="shared" si="899"/>
        <v>0</v>
      </c>
      <c r="DB880" s="26">
        <f t="shared" si="899"/>
        <v>0</v>
      </c>
      <c r="DC880" s="26">
        <f t="shared" si="899"/>
        <v>0</v>
      </c>
      <c r="DD880" s="26">
        <f t="shared" si="899"/>
        <v>1</v>
      </c>
      <c r="DE880" s="26">
        <f t="shared" si="899"/>
        <v>0</v>
      </c>
      <c r="DF880" s="26">
        <f t="shared" si="899"/>
        <v>0</v>
      </c>
      <c r="DG880" s="26">
        <f t="shared" si="899"/>
        <v>0</v>
      </c>
      <c r="DH880" s="26">
        <f t="shared" si="899"/>
        <v>0</v>
      </c>
      <c r="DI880" s="26">
        <f t="shared" si="899"/>
        <v>0</v>
      </c>
      <c r="DJ880" s="26">
        <f t="shared" ref="DJ880:DO889" si="900">IF(DJ$3=0,0,IF(AND(ABS($BI880-DJ$3)&gt;TubeVertTotTol,ABS($BJ880-DJ$3)&gt;TubeVertTotTol,ABS($BK880-DJ$3)&gt;TubeVertTotTol),0,1))</f>
        <v>0</v>
      </c>
      <c r="DK880" s="26">
        <f t="shared" si="900"/>
        <v>0</v>
      </c>
      <c r="DL880" s="26">
        <f t="shared" si="900"/>
        <v>0</v>
      </c>
      <c r="DM880" s="26">
        <f t="shared" si="900"/>
        <v>0</v>
      </c>
      <c r="DN880" s="26">
        <f t="shared" si="900"/>
        <v>0</v>
      </c>
      <c r="DO880" s="26">
        <f t="shared" si="900"/>
        <v>0</v>
      </c>
      <c r="DP880" s="26"/>
      <c r="DQ880" s="26"/>
      <c r="DR880" s="26"/>
      <c r="DS880" s="1"/>
    </row>
    <row r="881" spans="45:123" x14ac:dyDescent="0.3">
      <c r="AS881" s="18">
        <v>33</v>
      </c>
      <c r="AT881" s="26" t="s">
        <v>123</v>
      </c>
      <c r="AU881" s="26" t="str">
        <f t="shared" si="872"/>
        <v>PASS</v>
      </c>
      <c r="AV881" s="26">
        <v>3</v>
      </c>
      <c r="AW881" s="26">
        <v>3</v>
      </c>
      <c r="AX881" s="26">
        <v>1</v>
      </c>
      <c r="AY881" s="26">
        <v>1</v>
      </c>
      <c r="AZ881" s="26">
        <v>3</v>
      </c>
      <c r="BA881" s="26">
        <v>3</v>
      </c>
      <c r="BB881" s="26">
        <v>1</v>
      </c>
      <c r="BC881" s="26">
        <v>1</v>
      </c>
      <c r="BD881" s="26">
        <f t="shared" si="890"/>
        <v>433.5</v>
      </c>
      <c r="BE881" s="26"/>
      <c r="BF881" s="26">
        <f t="shared" si="890"/>
        <v>466.5</v>
      </c>
      <c r="BG881" s="26">
        <f t="shared" si="890"/>
        <v>16.5</v>
      </c>
      <c r="BI881" s="26">
        <f t="shared" ref="BI881:BI908" si="901">IF(AND($D$3=2,AV881=1),BH881+$BD881+TubeStart,IF(AND($D$3=2,AV881=2),BH881+$BE881+TubeStart,IF(AND($D$3=2,AV881=3),BH881+$BF881+TubeStart,IF(AND($D$3=1,AV881=1),BF881/2,IF(AND($D$3=1,AV881=2),BE881/2,IF(AND($D$3=1,AV881=3),BF881/2))))))+TubeGap/2</f>
        <v>471.64859999999999</v>
      </c>
      <c r="BJ881" s="26">
        <f t="shared" ref="BJ881:BJ908" si="902">IF($J$43&lt;$BJ$658,0,IF(AW881=1,BI881+$BD881+TubeGap/2,IF(AW881=2,BI881+$BE881+TubeGap/2,IF(AW881=3,BI881+$BF881+TubeGap/2))))</f>
        <v>938.27359999999999</v>
      </c>
      <c r="BK881" s="26">
        <f t="shared" ref="BK881:BK908" si="903">IF($J$43&lt;$BK$658,0,IF(AX881=1,BJ881+$BD881+TubeGap/2,IF(AX881=2,BJ881+$BE881+TubeGap/2,IF(AX881=3,BJ881+$BF881+TubeGap/2))))</f>
        <v>1371.8986</v>
      </c>
      <c r="BL881" s="26">
        <f t="shared" si="882"/>
        <v>1805.3986</v>
      </c>
      <c r="BM881" s="26"/>
      <c r="BN881" s="26"/>
      <c r="BO881" s="26"/>
      <c r="BP881" s="26"/>
      <c r="BQ881" s="26"/>
      <c r="BR881" s="1" t="str">
        <f t="shared" si="888"/>
        <v>good</v>
      </c>
      <c r="BS881" s="26" t="str">
        <f t="shared" si="889"/>
        <v>good</v>
      </c>
      <c r="BT881" s="26"/>
      <c r="BU881" s="26"/>
      <c r="BV881" s="26">
        <f t="shared" si="896"/>
        <v>0</v>
      </c>
      <c r="BW881" s="26">
        <f t="shared" si="896"/>
        <v>0</v>
      </c>
      <c r="BX881" s="26">
        <f t="shared" si="896"/>
        <v>0</v>
      </c>
      <c r="BY881" s="26">
        <f t="shared" si="896"/>
        <v>0</v>
      </c>
      <c r="BZ881" s="26">
        <f t="shared" si="896"/>
        <v>0</v>
      </c>
      <c r="CA881" s="26">
        <f t="shared" si="896"/>
        <v>0</v>
      </c>
      <c r="CB881" s="26">
        <f t="shared" si="896"/>
        <v>0</v>
      </c>
      <c r="CC881" s="26">
        <f t="shared" si="896"/>
        <v>0</v>
      </c>
      <c r="CD881" s="26">
        <f t="shared" si="896"/>
        <v>0</v>
      </c>
      <c r="CE881" s="26">
        <f t="shared" si="896"/>
        <v>0</v>
      </c>
      <c r="CF881" s="26">
        <f t="shared" si="897"/>
        <v>0</v>
      </c>
      <c r="CG881" s="26">
        <f t="shared" si="897"/>
        <v>0</v>
      </c>
      <c r="CH881" s="26">
        <f t="shared" si="897"/>
        <v>0</v>
      </c>
      <c r="CI881" s="26">
        <f t="shared" si="897"/>
        <v>0</v>
      </c>
      <c r="CJ881" s="26">
        <f t="shared" si="897"/>
        <v>0</v>
      </c>
      <c r="CK881" s="26">
        <f t="shared" si="897"/>
        <v>0</v>
      </c>
      <c r="CL881" s="26">
        <f t="shared" si="897"/>
        <v>0</v>
      </c>
      <c r="CM881" s="26">
        <f t="shared" si="897"/>
        <v>0</v>
      </c>
      <c r="CN881" s="26">
        <f t="shared" si="897"/>
        <v>0</v>
      </c>
      <c r="CO881" s="26">
        <f t="shared" si="897"/>
        <v>0</v>
      </c>
      <c r="CP881" s="26">
        <f t="shared" si="898"/>
        <v>0</v>
      </c>
      <c r="CQ881" s="26">
        <f t="shared" si="898"/>
        <v>0</v>
      </c>
      <c r="CR881" s="26">
        <f t="shared" si="898"/>
        <v>0</v>
      </c>
      <c r="CS881" s="26">
        <f t="shared" si="898"/>
        <v>0</v>
      </c>
      <c r="CT881" s="26">
        <f t="shared" si="898"/>
        <v>0</v>
      </c>
      <c r="CU881" s="26">
        <f t="shared" si="898"/>
        <v>0</v>
      </c>
      <c r="CV881" s="26">
        <f t="shared" si="898"/>
        <v>0</v>
      </c>
      <c r="CW881" s="26">
        <f t="shared" si="898"/>
        <v>0</v>
      </c>
      <c r="CX881" s="26">
        <f t="shared" si="898"/>
        <v>0</v>
      </c>
      <c r="CY881" s="26">
        <f t="shared" si="898"/>
        <v>0</v>
      </c>
      <c r="CZ881" s="26">
        <f t="shared" si="899"/>
        <v>0</v>
      </c>
      <c r="DA881" s="26">
        <f t="shared" si="899"/>
        <v>0</v>
      </c>
      <c r="DB881" s="26">
        <f t="shared" si="899"/>
        <v>0</v>
      </c>
      <c r="DC881" s="26">
        <f t="shared" si="899"/>
        <v>0</v>
      </c>
      <c r="DD881" s="26">
        <f t="shared" si="899"/>
        <v>0</v>
      </c>
      <c r="DE881" s="26">
        <f t="shared" si="899"/>
        <v>0</v>
      </c>
      <c r="DF881" s="26">
        <f t="shared" si="899"/>
        <v>0</v>
      </c>
      <c r="DG881" s="26">
        <f t="shared" si="899"/>
        <v>0</v>
      </c>
      <c r="DH881" s="26">
        <f t="shared" si="899"/>
        <v>0</v>
      </c>
      <c r="DI881" s="26">
        <f t="shared" si="899"/>
        <v>0</v>
      </c>
      <c r="DJ881" s="26">
        <f t="shared" si="900"/>
        <v>0</v>
      </c>
      <c r="DK881" s="26">
        <f t="shared" si="900"/>
        <v>0</v>
      </c>
      <c r="DL881" s="26">
        <f t="shared" si="900"/>
        <v>0</v>
      </c>
      <c r="DM881" s="26">
        <f t="shared" si="900"/>
        <v>0</v>
      </c>
      <c r="DN881" s="26">
        <f t="shared" si="900"/>
        <v>0</v>
      </c>
      <c r="DO881" s="26">
        <f t="shared" si="900"/>
        <v>0</v>
      </c>
      <c r="DP881" s="26"/>
      <c r="DQ881" s="26"/>
      <c r="DR881" s="26"/>
      <c r="DS881" s="1"/>
    </row>
    <row r="882" spans="45:123" x14ac:dyDescent="0.3">
      <c r="AS882" s="18">
        <v>34</v>
      </c>
      <c r="AT882" s="26" t="s">
        <v>123</v>
      </c>
      <c r="AU882" s="26" t="str">
        <f t="shared" si="872"/>
        <v>PASS</v>
      </c>
      <c r="AV882" s="26">
        <v>3</v>
      </c>
      <c r="AW882" s="26">
        <v>3</v>
      </c>
      <c r="AX882" s="26">
        <v>1</v>
      </c>
      <c r="AY882" s="26">
        <v>1</v>
      </c>
      <c r="AZ882" s="26">
        <v>3</v>
      </c>
      <c r="BA882" s="26">
        <v>3</v>
      </c>
      <c r="BB882" s="26">
        <v>1</v>
      </c>
      <c r="BC882" s="26">
        <v>1</v>
      </c>
      <c r="BD882" s="26">
        <f t="shared" si="890"/>
        <v>433</v>
      </c>
      <c r="BE882" s="26"/>
      <c r="BF882" s="26">
        <f t="shared" si="890"/>
        <v>467</v>
      </c>
      <c r="BG882" s="26">
        <f t="shared" si="890"/>
        <v>17</v>
      </c>
      <c r="BI882" s="26">
        <f t="shared" si="901"/>
        <v>472.14859999999999</v>
      </c>
      <c r="BJ882" s="26">
        <f t="shared" si="902"/>
        <v>939.27359999999999</v>
      </c>
      <c r="BK882" s="26">
        <f t="shared" si="903"/>
        <v>1372.3986</v>
      </c>
      <c r="BL882" s="26">
        <f t="shared" si="882"/>
        <v>1805.3986</v>
      </c>
      <c r="BM882" s="26"/>
      <c r="BN882" s="26"/>
      <c r="BO882" s="26"/>
      <c r="BP882" s="26"/>
      <c r="BQ882" s="26"/>
      <c r="BR882" s="1" t="str">
        <f t="shared" si="888"/>
        <v>good</v>
      </c>
      <c r="BS882" s="26" t="str">
        <f t="shared" si="889"/>
        <v>good</v>
      </c>
      <c r="BT882" s="26"/>
      <c r="BU882" s="26"/>
      <c r="BV882" s="26">
        <f t="shared" si="896"/>
        <v>0</v>
      </c>
      <c r="BW882" s="26">
        <f t="shared" si="896"/>
        <v>0</v>
      </c>
      <c r="BX882" s="26">
        <f t="shared" si="896"/>
        <v>0</v>
      </c>
      <c r="BY882" s="26">
        <f t="shared" si="896"/>
        <v>0</v>
      </c>
      <c r="BZ882" s="26">
        <f t="shared" si="896"/>
        <v>0</v>
      </c>
      <c r="CA882" s="26">
        <f t="shared" si="896"/>
        <v>0</v>
      </c>
      <c r="CB882" s="26">
        <f t="shared" si="896"/>
        <v>0</v>
      </c>
      <c r="CC882" s="26">
        <f t="shared" si="896"/>
        <v>0</v>
      </c>
      <c r="CD882" s="26">
        <f t="shared" si="896"/>
        <v>0</v>
      </c>
      <c r="CE882" s="26">
        <f t="shared" si="896"/>
        <v>0</v>
      </c>
      <c r="CF882" s="26">
        <f t="shared" si="897"/>
        <v>0</v>
      </c>
      <c r="CG882" s="26">
        <f t="shared" si="897"/>
        <v>0</v>
      </c>
      <c r="CH882" s="26">
        <f t="shared" si="897"/>
        <v>0</v>
      </c>
      <c r="CI882" s="26">
        <f t="shared" si="897"/>
        <v>0</v>
      </c>
      <c r="CJ882" s="26">
        <f t="shared" si="897"/>
        <v>0</v>
      </c>
      <c r="CK882" s="26">
        <f t="shared" si="897"/>
        <v>0</v>
      </c>
      <c r="CL882" s="26">
        <f t="shared" si="897"/>
        <v>0</v>
      </c>
      <c r="CM882" s="26">
        <f t="shared" si="897"/>
        <v>0</v>
      </c>
      <c r="CN882" s="26">
        <f t="shared" si="897"/>
        <v>0</v>
      </c>
      <c r="CO882" s="26">
        <f t="shared" si="897"/>
        <v>0</v>
      </c>
      <c r="CP882" s="26">
        <f t="shared" si="898"/>
        <v>0</v>
      </c>
      <c r="CQ882" s="26">
        <f t="shared" si="898"/>
        <v>0</v>
      </c>
      <c r="CR882" s="26">
        <f t="shared" si="898"/>
        <v>0</v>
      </c>
      <c r="CS882" s="26">
        <f t="shared" si="898"/>
        <v>0</v>
      </c>
      <c r="CT882" s="26">
        <f t="shared" si="898"/>
        <v>0</v>
      </c>
      <c r="CU882" s="26">
        <f t="shared" si="898"/>
        <v>0</v>
      </c>
      <c r="CV882" s="26">
        <f t="shared" si="898"/>
        <v>0</v>
      </c>
      <c r="CW882" s="26">
        <f t="shared" si="898"/>
        <v>0</v>
      </c>
      <c r="CX882" s="26">
        <f t="shared" si="898"/>
        <v>0</v>
      </c>
      <c r="CY882" s="26">
        <f t="shared" si="898"/>
        <v>0</v>
      </c>
      <c r="CZ882" s="26">
        <f t="shared" si="899"/>
        <v>0</v>
      </c>
      <c r="DA882" s="26">
        <f t="shared" si="899"/>
        <v>0</v>
      </c>
      <c r="DB882" s="26">
        <f t="shared" si="899"/>
        <v>0</v>
      </c>
      <c r="DC882" s="26">
        <f t="shared" si="899"/>
        <v>0</v>
      </c>
      <c r="DD882" s="26">
        <f t="shared" si="899"/>
        <v>0</v>
      </c>
      <c r="DE882" s="26">
        <f t="shared" si="899"/>
        <v>0</v>
      </c>
      <c r="DF882" s="26">
        <f t="shared" si="899"/>
        <v>0</v>
      </c>
      <c r="DG882" s="26">
        <f t="shared" si="899"/>
        <v>0</v>
      </c>
      <c r="DH882" s="26">
        <f t="shared" si="899"/>
        <v>0</v>
      </c>
      <c r="DI882" s="26">
        <f t="shared" si="899"/>
        <v>0</v>
      </c>
      <c r="DJ882" s="26">
        <f t="shared" si="900"/>
        <v>0</v>
      </c>
      <c r="DK882" s="26">
        <f t="shared" si="900"/>
        <v>0</v>
      </c>
      <c r="DL882" s="26">
        <f t="shared" si="900"/>
        <v>0</v>
      </c>
      <c r="DM882" s="26">
        <f t="shared" si="900"/>
        <v>0</v>
      </c>
      <c r="DN882" s="26">
        <f t="shared" si="900"/>
        <v>0</v>
      </c>
      <c r="DO882" s="26">
        <f t="shared" si="900"/>
        <v>0</v>
      </c>
      <c r="DP882" s="26"/>
      <c r="DQ882" s="26"/>
      <c r="DR882" s="26"/>
      <c r="DS882" s="1"/>
    </row>
    <row r="883" spans="45:123" x14ac:dyDescent="0.3">
      <c r="AS883" s="18">
        <v>35</v>
      </c>
      <c r="AT883" s="26" t="s">
        <v>123</v>
      </c>
      <c r="AU883" s="26" t="str">
        <f t="shared" si="872"/>
        <v>PASS</v>
      </c>
      <c r="AV883" s="26">
        <v>3</v>
      </c>
      <c r="AW883" s="26">
        <v>3</v>
      </c>
      <c r="AX883" s="26">
        <v>1</v>
      </c>
      <c r="AY883" s="26">
        <v>1</v>
      </c>
      <c r="AZ883" s="26">
        <v>3</v>
      </c>
      <c r="BA883" s="26">
        <v>3</v>
      </c>
      <c r="BB883" s="26">
        <v>1</v>
      </c>
      <c r="BC883" s="26">
        <v>1</v>
      </c>
      <c r="BD883" s="26">
        <f t="shared" si="890"/>
        <v>432.5</v>
      </c>
      <c r="BE883" s="26"/>
      <c r="BF883" s="26">
        <f t="shared" si="890"/>
        <v>467.5</v>
      </c>
      <c r="BG883" s="26">
        <f t="shared" si="890"/>
        <v>17.5</v>
      </c>
      <c r="BI883" s="26">
        <f t="shared" si="901"/>
        <v>472.64859999999999</v>
      </c>
      <c r="BJ883" s="26">
        <f t="shared" si="902"/>
        <v>940.27359999999999</v>
      </c>
      <c r="BK883" s="26">
        <f t="shared" si="903"/>
        <v>1372.8986</v>
      </c>
      <c r="BL883" s="26">
        <f t="shared" si="882"/>
        <v>1805.3986</v>
      </c>
      <c r="BM883" s="26"/>
      <c r="BN883" s="26"/>
      <c r="BO883" s="26"/>
      <c r="BP883" s="26"/>
      <c r="BQ883" s="26"/>
      <c r="BR883" s="1" t="str">
        <f t="shared" si="888"/>
        <v>good</v>
      </c>
      <c r="BS883" s="26" t="str">
        <f t="shared" si="889"/>
        <v>good</v>
      </c>
      <c r="BT883" s="26"/>
      <c r="BU883" s="26"/>
      <c r="BV883" s="26">
        <f t="shared" si="896"/>
        <v>0</v>
      </c>
      <c r="BW883" s="26">
        <f t="shared" si="896"/>
        <v>0</v>
      </c>
      <c r="BX883" s="26">
        <f t="shared" si="896"/>
        <v>0</v>
      </c>
      <c r="BY883" s="26">
        <f t="shared" si="896"/>
        <v>0</v>
      </c>
      <c r="BZ883" s="26">
        <f t="shared" si="896"/>
        <v>0</v>
      </c>
      <c r="CA883" s="26">
        <f t="shared" si="896"/>
        <v>0</v>
      </c>
      <c r="CB883" s="26">
        <f t="shared" si="896"/>
        <v>0</v>
      </c>
      <c r="CC883" s="26">
        <f t="shared" si="896"/>
        <v>0</v>
      </c>
      <c r="CD883" s="26">
        <f t="shared" si="896"/>
        <v>0</v>
      </c>
      <c r="CE883" s="26">
        <f t="shared" si="896"/>
        <v>0</v>
      </c>
      <c r="CF883" s="26">
        <f t="shared" si="897"/>
        <v>0</v>
      </c>
      <c r="CG883" s="26">
        <f t="shared" si="897"/>
        <v>0</v>
      </c>
      <c r="CH883" s="26">
        <f t="shared" si="897"/>
        <v>0</v>
      </c>
      <c r="CI883" s="26">
        <f t="shared" si="897"/>
        <v>0</v>
      </c>
      <c r="CJ883" s="26">
        <f t="shared" si="897"/>
        <v>0</v>
      </c>
      <c r="CK883" s="26">
        <f t="shared" si="897"/>
        <v>0</v>
      </c>
      <c r="CL883" s="26">
        <f t="shared" si="897"/>
        <v>0</v>
      </c>
      <c r="CM883" s="26">
        <f t="shared" si="897"/>
        <v>0</v>
      </c>
      <c r="CN883" s="26">
        <f t="shared" si="897"/>
        <v>0</v>
      </c>
      <c r="CO883" s="26">
        <f t="shared" si="897"/>
        <v>0</v>
      </c>
      <c r="CP883" s="26">
        <f t="shared" si="898"/>
        <v>0</v>
      </c>
      <c r="CQ883" s="26">
        <f t="shared" si="898"/>
        <v>0</v>
      </c>
      <c r="CR883" s="26">
        <f t="shared" si="898"/>
        <v>0</v>
      </c>
      <c r="CS883" s="26">
        <f t="shared" si="898"/>
        <v>0</v>
      </c>
      <c r="CT883" s="26">
        <f t="shared" si="898"/>
        <v>0</v>
      </c>
      <c r="CU883" s="26">
        <f t="shared" si="898"/>
        <v>0</v>
      </c>
      <c r="CV883" s="26">
        <f t="shared" si="898"/>
        <v>0</v>
      </c>
      <c r="CW883" s="26">
        <f t="shared" si="898"/>
        <v>0</v>
      </c>
      <c r="CX883" s="26">
        <f t="shared" si="898"/>
        <v>0</v>
      </c>
      <c r="CY883" s="26">
        <f t="shared" si="898"/>
        <v>0</v>
      </c>
      <c r="CZ883" s="26">
        <f t="shared" si="899"/>
        <v>0</v>
      </c>
      <c r="DA883" s="26">
        <f t="shared" si="899"/>
        <v>0</v>
      </c>
      <c r="DB883" s="26">
        <f t="shared" si="899"/>
        <v>0</v>
      </c>
      <c r="DC883" s="26">
        <f t="shared" si="899"/>
        <v>0</v>
      </c>
      <c r="DD883" s="26">
        <f t="shared" si="899"/>
        <v>0</v>
      </c>
      <c r="DE883" s="26">
        <f t="shared" si="899"/>
        <v>0</v>
      </c>
      <c r="DF883" s="26">
        <f t="shared" si="899"/>
        <v>0</v>
      </c>
      <c r="DG883" s="26">
        <f t="shared" si="899"/>
        <v>0</v>
      </c>
      <c r="DH883" s="26">
        <f t="shared" si="899"/>
        <v>0</v>
      </c>
      <c r="DI883" s="26">
        <f t="shared" si="899"/>
        <v>0</v>
      </c>
      <c r="DJ883" s="26">
        <f t="shared" si="900"/>
        <v>0</v>
      </c>
      <c r="DK883" s="26">
        <f t="shared" si="900"/>
        <v>0</v>
      </c>
      <c r="DL883" s="26">
        <f t="shared" si="900"/>
        <v>0</v>
      </c>
      <c r="DM883" s="26">
        <f t="shared" si="900"/>
        <v>0</v>
      </c>
      <c r="DN883" s="26">
        <f t="shared" si="900"/>
        <v>0</v>
      </c>
      <c r="DO883" s="26">
        <f t="shared" si="900"/>
        <v>0</v>
      </c>
      <c r="DP883" s="26"/>
      <c r="DQ883" s="26"/>
      <c r="DR883" s="26"/>
      <c r="DS883" s="1"/>
    </row>
    <row r="884" spans="45:123" x14ac:dyDescent="0.3">
      <c r="AS884" s="18">
        <v>36</v>
      </c>
      <c r="AT884" s="26" t="s">
        <v>123</v>
      </c>
      <c r="AU884" s="26" t="str">
        <f t="shared" si="872"/>
        <v>PASS</v>
      </c>
      <c r="AV884" s="26">
        <v>3</v>
      </c>
      <c r="AW884" s="26">
        <v>3</v>
      </c>
      <c r="AX884" s="26">
        <v>1</v>
      </c>
      <c r="AY884" s="26">
        <v>1</v>
      </c>
      <c r="AZ884" s="26">
        <v>3</v>
      </c>
      <c r="BA884" s="26">
        <v>3</v>
      </c>
      <c r="BB884" s="26">
        <v>1</v>
      </c>
      <c r="BC884" s="26">
        <v>1</v>
      </c>
      <c r="BD884" s="26">
        <f t="shared" si="890"/>
        <v>432</v>
      </c>
      <c r="BE884" s="26"/>
      <c r="BF884" s="26">
        <f t="shared" si="890"/>
        <v>468</v>
      </c>
      <c r="BG884" s="26">
        <f t="shared" si="890"/>
        <v>18</v>
      </c>
      <c r="BI884" s="26">
        <f t="shared" si="901"/>
        <v>473.14859999999999</v>
      </c>
      <c r="BJ884" s="26">
        <f t="shared" si="902"/>
        <v>941.27359999999999</v>
      </c>
      <c r="BK884" s="26">
        <f t="shared" si="903"/>
        <v>1373.3986</v>
      </c>
      <c r="BL884" s="26">
        <f t="shared" si="882"/>
        <v>1805.3986</v>
      </c>
      <c r="BM884" s="26"/>
      <c r="BN884" s="26"/>
      <c r="BO884" s="26"/>
      <c r="BP884" s="26"/>
      <c r="BQ884" s="26"/>
      <c r="BR884" s="1" t="str">
        <f t="shared" si="888"/>
        <v>good</v>
      </c>
      <c r="BS884" s="26" t="str">
        <f t="shared" si="889"/>
        <v>good</v>
      </c>
      <c r="BT884" s="26"/>
      <c r="BU884" s="26"/>
      <c r="BV884" s="26">
        <f t="shared" si="896"/>
        <v>0</v>
      </c>
      <c r="BW884" s="26">
        <f t="shared" si="896"/>
        <v>0</v>
      </c>
      <c r="BX884" s="26">
        <f t="shared" si="896"/>
        <v>0</v>
      </c>
      <c r="BY884" s="26">
        <f t="shared" si="896"/>
        <v>0</v>
      </c>
      <c r="BZ884" s="26">
        <f t="shared" si="896"/>
        <v>0</v>
      </c>
      <c r="CA884" s="26">
        <f t="shared" si="896"/>
        <v>0</v>
      </c>
      <c r="CB884" s="26">
        <f t="shared" si="896"/>
        <v>0</v>
      </c>
      <c r="CC884" s="26">
        <f t="shared" si="896"/>
        <v>0</v>
      </c>
      <c r="CD884" s="26">
        <f t="shared" si="896"/>
        <v>0</v>
      </c>
      <c r="CE884" s="26">
        <f t="shared" si="896"/>
        <v>0</v>
      </c>
      <c r="CF884" s="26">
        <f t="shared" si="897"/>
        <v>0</v>
      </c>
      <c r="CG884" s="26">
        <f t="shared" si="897"/>
        <v>0</v>
      </c>
      <c r="CH884" s="26">
        <f t="shared" si="897"/>
        <v>0</v>
      </c>
      <c r="CI884" s="26">
        <f t="shared" si="897"/>
        <v>0</v>
      </c>
      <c r="CJ884" s="26">
        <f t="shared" si="897"/>
        <v>0</v>
      </c>
      <c r="CK884" s="26">
        <f t="shared" si="897"/>
        <v>0</v>
      </c>
      <c r="CL884" s="26">
        <f t="shared" si="897"/>
        <v>0</v>
      </c>
      <c r="CM884" s="26">
        <f t="shared" si="897"/>
        <v>0</v>
      </c>
      <c r="CN884" s="26">
        <f t="shared" si="897"/>
        <v>0</v>
      </c>
      <c r="CO884" s="26">
        <f t="shared" si="897"/>
        <v>0</v>
      </c>
      <c r="CP884" s="26">
        <f t="shared" si="898"/>
        <v>0</v>
      </c>
      <c r="CQ884" s="26">
        <f t="shared" si="898"/>
        <v>0</v>
      </c>
      <c r="CR884" s="26">
        <f t="shared" si="898"/>
        <v>0</v>
      </c>
      <c r="CS884" s="26">
        <f t="shared" si="898"/>
        <v>0</v>
      </c>
      <c r="CT884" s="26">
        <f t="shared" si="898"/>
        <v>0</v>
      </c>
      <c r="CU884" s="26">
        <f t="shared" si="898"/>
        <v>0</v>
      </c>
      <c r="CV884" s="26">
        <f t="shared" si="898"/>
        <v>0</v>
      </c>
      <c r="CW884" s="26">
        <f t="shared" si="898"/>
        <v>0</v>
      </c>
      <c r="CX884" s="26">
        <f t="shared" si="898"/>
        <v>0</v>
      </c>
      <c r="CY884" s="26">
        <f t="shared" si="898"/>
        <v>0</v>
      </c>
      <c r="CZ884" s="26">
        <f t="shared" si="899"/>
        <v>0</v>
      </c>
      <c r="DA884" s="26">
        <f t="shared" si="899"/>
        <v>0</v>
      </c>
      <c r="DB884" s="26">
        <f t="shared" si="899"/>
        <v>0</v>
      </c>
      <c r="DC884" s="26">
        <f t="shared" si="899"/>
        <v>0</v>
      </c>
      <c r="DD884" s="26">
        <f t="shared" si="899"/>
        <v>0</v>
      </c>
      <c r="DE884" s="26">
        <f t="shared" si="899"/>
        <v>0</v>
      </c>
      <c r="DF884" s="26">
        <f t="shared" si="899"/>
        <v>0</v>
      </c>
      <c r="DG884" s="26">
        <f t="shared" si="899"/>
        <v>0</v>
      </c>
      <c r="DH884" s="26">
        <f t="shared" si="899"/>
        <v>0</v>
      </c>
      <c r="DI884" s="26">
        <f t="shared" si="899"/>
        <v>0</v>
      </c>
      <c r="DJ884" s="26">
        <f t="shared" si="900"/>
        <v>0</v>
      </c>
      <c r="DK884" s="26">
        <f t="shared" si="900"/>
        <v>0</v>
      </c>
      <c r="DL884" s="26">
        <f t="shared" si="900"/>
        <v>0</v>
      </c>
      <c r="DM884" s="26">
        <f t="shared" si="900"/>
        <v>0</v>
      </c>
      <c r="DN884" s="26">
        <f t="shared" si="900"/>
        <v>0</v>
      </c>
      <c r="DO884" s="26">
        <f t="shared" si="900"/>
        <v>0</v>
      </c>
      <c r="DP884" s="26"/>
      <c r="DQ884" s="26"/>
      <c r="DR884" s="26"/>
      <c r="DS884" s="1"/>
    </row>
    <row r="885" spans="45:123" x14ac:dyDescent="0.3">
      <c r="AS885" s="18">
        <v>37</v>
      </c>
      <c r="AT885" s="26" t="s">
        <v>123</v>
      </c>
      <c r="AU885" s="26" t="str">
        <f t="shared" si="872"/>
        <v>PASS</v>
      </c>
      <c r="AV885" s="26">
        <v>3</v>
      </c>
      <c r="AW885" s="26">
        <v>3</v>
      </c>
      <c r="AX885" s="26">
        <v>1</v>
      </c>
      <c r="AY885" s="26">
        <v>1</v>
      </c>
      <c r="AZ885" s="26">
        <v>3</v>
      </c>
      <c r="BA885" s="26">
        <v>3</v>
      </c>
      <c r="BB885" s="26">
        <v>1</v>
      </c>
      <c r="BC885" s="26">
        <v>1</v>
      </c>
      <c r="BD885" s="26">
        <f t="shared" si="890"/>
        <v>431.5</v>
      </c>
      <c r="BE885" s="26"/>
      <c r="BF885" s="26">
        <f t="shared" si="890"/>
        <v>468.5</v>
      </c>
      <c r="BG885" s="26">
        <f t="shared" si="890"/>
        <v>18.5</v>
      </c>
      <c r="BI885" s="26">
        <f t="shared" si="901"/>
        <v>473.64859999999999</v>
      </c>
      <c r="BJ885" s="26">
        <f t="shared" si="902"/>
        <v>942.27359999999999</v>
      </c>
      <c r="BK885" s="26">
        <f t="shared" si="903"/>
        <v>1373.8986</v>
      </c>
      <c r="BL885" s="26">
        <f t="shared" si="882"/>
        <v>1805.3986</v>
      </c>
      <c r="BM885" s="26"/>
      <c r="BN885" s="26"/>
      <c r="BO885" s="26"/>
      <c r="BP885" s="26"/>
      <c r="BQ885" s="26"/>
      <c r="BR885" s="1" t="str">
        <f t="shared" si="888"/>
        <v>good</v>
      </c>
      <c r="BS885" s="26" t="str">
        <f t="shared" si="889"/>
        <v>good</v>
      </c>
      <c r="BT885" s="26"/>
      <c r="BU885" s="26"/>
      <c r="BV885" s="26">
        <f t="shared" si="896"/>
        <v>0</v>
      </c>
      <c r="BW885" s="26">
        <f t="shared" si="896"/>
        <v>0</v>
      </c>
      <c r="BX885" s="26">
        <f t="shared" si="896"/>
        <v>0</v>
      </c>
      <c r="BY885" s="26">
        <f t="shared" si="896"/>
        <v>0</v>
      </c>
      <c r="BZ885" s="26">
        <f t="shared" si="896"/>
        <v>0</v>
      </c>
      <c r="CA885" s="26">
        <f t="shared" si="896"/>
        <v>0</v>
      </c>
      <c r="CB885" s="26">
        <f t="shared" si="896"/>
        <v>0</v>
      </c>
      <c r="CC885" s="26">
        <f t="shared" si="896"/>
        <v>0</v>
      </c>
      <c r="CD885" s="26">
        <f t="shared" si="896"/>
        <v>0</v>
      </c>
      <c r="CE885" s="26">
        <f t="shared" si="896"/>
        <v>0</v>
      </c>
      <c r="CF885" s="26">
        <f t="shared" si="897"/>
        <v>0</v>
      </c>
      <c r="CG885" s="26">
        <f t="shared" si="897"/>
        <v>0</v>
      </c>
      <c r="CH885" s="26">
        <f t="shared" si="897"/>
        <v>0</v>
      </c>
      <c r="CI885" s="26">
        <f t="shared" si="897"/>
        <v>0</v>
      </c>
      <c r="CJ885" s="26">
        <f t="shared" si="897"/>
        <v>0</v>
      </c>
      <c r="CK885" s="26">
        <f t="shared" si="897"/>
        <v>0</v>
      </c>
      <c r="CL885" s="26">
        <f t="shared" si="897"/>
        <v>0</v>
      </c>
      <c r="CM885" s="26">
        <f t="shared" si="897"/>
        <v>0</v>
      </c>
      <c r="CN885" s="26">
        <f t="shared" si="897"/>
        <v>0</v>
      </c>
      <c r="CO885" s="26">
        <f t="shared" si="897"/>
        <v>0</v>
      </c>
      <c r="CP885" s="26">
        <f t="shared" si="898"/>
        <v>0</v>
      </c>
      <c r="CQ885" s="26">
        <f t="shared" si="898"/>
        <v>0</v>
      </c>
      <c r="CR885" s="26">
        <f t="shared" si="898"/>
        <v>0</v>
      </c>
      <c r="CS885" s="26">
        <f t="shared" si="898"/>
        <v>0</v>
      </c>
      <c r="CT885" s="26">
        <f t="shared" si="898"/>
        <v>0</v>
      </c>
      <c r="CU885" s="26">
        <f t="shared" si="898"/>
        <v>0</v>
      </c>
      <c r="CV885" s="26">
        <f t="shared" si="898"/>
        <v>0</v>
      </c>
      <c r="CW885" s="26">
        <f t="shared" si="898"/>
        <v>0</v>
      </c>
      <c r="CX885" s="26">
        <f t="shared" si="898"/>
        <v>0</v>
      </c>
      <c r="CY885" s="26">
        <f t="shared" si="898"/>
        <v>0</v>
      </c>
      <c r="CZ885" s="26">
        <f t="shared" si="899"/>
        <v>0</v>
      </c>
      <c r="DA885" s="26">
        <f t="shared" si="899"/>
        <v>0</v>
      </c>
      <c r="DB885" s="26">
        <f t="shared" si="899"/>
        <v>0</v>
      </c>
      <c r="DC885" s="26">
        <f t="shared" si="899"/>
        <v>0</v>
      </c>
      <c r="DD885" s="26">
        <f t="shared" si="899"/>
        <v>0</v>
      </c>
      <c r="DE885" s="26">
        <f t="shared" si="899"/>
        <v>0</v>
      </c>
      <c r="DF885" s="26">
        <f t="shared" si="899"/>
        <v>0</v>
      </c>
      <c r="DG885" s="26">
        <f t="shared" si="899"/>
        <v>0</v>
      </c>
      <c r="DH885" s="26">
        <f t="shared" si="899"/>
        <v>0</v>
      </c>
      <c r="DI885" s="26">
        <f t="shared" si="899"/>
        <v>0</v>
      </c>
      <c r="DJ885" s="26">
        <f t="shared" si="900"/>
        <v>0</v>
      </c>
      <c r="DK885" s="26">
        <f t="shared" si="900"/>
        <v>0</v>
      </c>
      <c r="DL885" s="26">
        <f t="shared" si="900"/>
        <v>0</v>
      </c>
      <c r="DM885" s="26">
        <f t="shared" si="900"/>
        <v>0</v>
      </c>
      <c r="DN885" s="26">
        <f t="shared" si="900"/>
        <v>0</v>
      </c>
      <c r="DO885" s="26">
        <f t="shared" si="900"/>
        <v>0</v>
      </c>
      <c r="DP885" s="26"/>
      <c r="DQ885" s="26"/>
      <c r="DR885" s="26"/>
      <c r="DS885" s="1"/>
    </row>
    <row r="886" spans="45:123" x14ac:dyDescent="0.3">
      <c r="AS886" s="18">
        <v>38</v>
      </c>
      <c r="AT886" s="26" t="s">
        <v>123</v>
      </c>
      <c r="AU886" s="26" t="str">
        <f t="shared" si="872"/>
        <v>PASS</v>
      </c>
      <c r="AV886" s="26">
        <v>3</v>
      </c>
      <c r="AW886" s="26">
        <v>3</v>
      </c>
      <c r="AX886" s="26">
        <v>1</v>
      </c>
      <c r="AY886" s="26">
        <v>1</v>
      </c>
      <c r="AZ886" s="26">
        <v>3</v>
      </c>
      <c r="BA886" s="26">
        <v>3</v>
      </c>
      <c r="BB886" s="26">
        <v>1</v>
      </c>
      <c r="BC886" s="26">
        <v>1</v>
      </c>
      <c r="BD886" s="26">
        <f t="shared" si="890"/>
        <v>431</v>
      </c>
      <c r="BE886" s="26"/>
      <c r="BF886" s="26">
        <f t="shared" si="890"/>
        <v>469</v>
      </c>
      <c r="BG886" s="26">
        <f t="shared" si="890"/>
        <v>19</v>
      </c>
      <c r="BI886" s="26">
        <f t="shared" si="901"/>
        <v>474.14859999999999</v>
      </c>
      <c r="BJ886" s="26">
        <f t="shared" si="902"/>
        <v>943.27359999999999</v>
      </c>
      <c r="BK886" s="26">
        <f t="shared" si="903"/>
        <v>1374.3986</v>
      </c>
      <c r="BL886" s="26">
        <f t="shared" si="882"/>
        <v>1805.3986</v>
      </c>
      <c r="BM886" s="26"/>
      <c r="BN886" s="26"/>
      <c r="BO886" s="26"/>
      <c r="BP886" s="26"/>
      <c r="BQ886" s="26"/>
      <c r="BR886" s="1" t="str">
        <f t="shared" si="888"/>
        <v>good</v>
      </c>
      <c r="BS886" s="26" t="str">
        <f t="shared" si="889"/>
        <v>good</v>
      </c>
      <c r="BT886" s="26"/>
      <c r="BU886" s="26"/>
      <c r="BV886" s="26">
        <f t="shared" si="896"/>
        <v>0</v>
      </c>
      <c r="BW886" s="26">
        <f t="shared" si="896"/>
        <v>0</v>
      </c>
      <c r="BX886" s="26">
        <f t="shared" si="896"/>
        <v>0</v>
      </c>
      <c r="BY886" s="26">
        <f t="shared" si="896"/>
        <v>0</v>
      </c>
      <c r="BZ886" s="26">
        <f t="shared" si="896"/>
        <v>0</v>
      </c>
      <c r="CA886" s="26">
        <f t="shared" si="896"/>
        <v>0</v>
      </c>
      <c r="CB886" s="26">
        <f t="shared" si="896"/>
        <v>0</v>
      </c>
      <c r="CC886" s="26">
        <f t="shared" si="896"/>
        <v>0</v>
      </c>
      <c r="CD886" s="26">
        <f t="shared" si="896"/>
        <v>0</v>
      </c>
      <c r="CE886" s="26">
        <f t="shared" si="896"/>
        <v>0</v>
      </c>
      <c r="CF886" s="26">
        <f t="shared" si="897"/>
        <v>0</v>
      </c>
      <c r="CG886" s="26">
        <f t="shared" si="897"/>
        <v>0</v>
      </c>
      <c r="CH886" s="26">
        <f t="shared" si="897"/>
        <v>0</v>
      </c>
      <c r="CI886" s="26">
        <f t="shared" si="897"/>
        <v>0</v>
      </c>
      <c r="CJ886" s="26">
        <f t="shared" si="897"/>
        <v>0</v>
      </c>
      <c r="CK886" s="26">
        <f t="shared" si="897"/>
        <v>0</v>
      </c>
      <c r="CL886" s="26">
        <f t="shared" si="897"/>
        <v>0</v>
      </c>
      <c r="CM886" s="26">
        <f t="shared" si="897"/>
        <v>0</v>
      </c>
      <c r="CN886" s="26">
        <f t="shared" si="897"/>
        <v>0</v>
      </c>
      <c r="CO886" s="26">
        <f t="shared" si="897"/>
        <v>0</v>
      </c>
      <c r="CP886" s="26">
        <f t="shared" si="898"/>
        <v>0</v>
      </c>
      <c r="CQ886" s="26">
        <f t="shared" si="898"/>
        <v>0</v>
      </c>
      <c r="CR886" s="26">
        <f t="shared" si="898"/>
        <v>0</v>
      </c>
      <c r="CS886" s="26">
        <f t="shared" si="898"/>
        <v>0</v>
      </c>
      <c r="CT886" s="26">
        <f t="shared" si="898"/>
        <v>0</v>
      </c>
      <c r="CU886" s="26">
        <f t="shared" si="898"/>
        <v>0</v>
      </c>
      <c r="CV886" s="26">
        <f t="shared" si="898"/>
        <v>0</v>
      </c>
      <c r="CW886" s="26">
        <f t="shared" si="898"/>
        <v>0</v>
      </c>
      <c r="CX886" s="26">
        <f t="shared" si="898"/>
        <v>0</v>
      </c>
      <c r="CY886" s="26">
        <f t="shared" si="898"/>
        <v>0</v>
      </c>
      <c r="CZ886" s="26">
        <f t="shared" si="899"/>
        <v>0</v>
      </c>
      <c r="DA886" s="26">
        <f t="shared" si="899"/>
        <v>0</v>
      </c>
      <c r="DB886" s="26">
        <f t="shared" si="899"/>
        <v>0</v>
      </c>
      <c r="DC886" s="26">
        <f t="shared" si="899"/>
        <v>0</v>
      </c>
      <c r="DD886" s="26">
        <f t="shared" si="899"/>
        <v>0</v>
      </c>
      <c r="DE886" s="26">
        <f t="shared" si="899"/>
        <v>0</v>
      </c>
      <c r="DF886" s="26">
        <f t="shared" si="899"/>
        <v>0</v>
      </c>
      <c r="DG886" s="26">
        <f t="shared" si="899"/>
        <v>0</v>
      </c>
      <c r="DH886" s="26">
        <f t="shared" si="899"/>
        <v>0</v>
      </c>
      <c r="DI886" s="26">
        <f t="shared" si="899"/>
        <v>0</v>
      </c>
      <c r="DJ886" s="26">
        <f t="shared" si="900"/>
        <v>0</v>
      </c>
      <c r="DK886" s="26">
        <f t="shared" si="900"/>
        <v>0</v>
      </c>
      <c r="DL886" s="26">
        <f t="shared" si="900"/>
        <v>0</v>
      </c>
      <c r="DM886" s="26">
        <f t="shared" si="900"/>
        <v>0</v>
      </c>
      <c r="DN886" s="26">
        <f t="shared" si="900"/>
        <v>0</v>
      </c>
      <c r="DO886" s="26">
        <f t="shared" si="900"/>
        <v>0</v>
      </c>
      <c r="DP886" s="26"/>
      <c r="DQ886" s="26"/>
      <c r="DR886" s="26"/>
      <c r="DS886" s="1"/>
    </row>
    <row r="887" spans="45:123" x14ac:dyDescent="0.3">
      <c r="AS887" s="18">
        <v>39</v>
      </c>
      <c r="AT887" s="26" t="s">
        <v>123</v>
      </c>
      <c r="AU887" s="26" t="str">
        <f t="shared" si="872"/>
        <v>PASS</v>
      </c>
      <c r="AV887" s="26">
        <v>3</v>
      </c>
      <c r="AW887" s="26">
        <v>3</v>
      </c>
      <c r="AX887" s="26">
        <v>1</v>
      </c>
      <c r="AY887" s="26">
        <v>1</v>
      </c>
      <c r="AZ887" s="26">
        <v>3</v>
      </c>
      <c r="BA887" s="26">
        <v>3</v>
      </c>
      <c r="BB887" s="26">
        <v>1</v>
      </c>
      <c r="BC887" s="26">
        <v>1</v>
      </c>
      <c r="BD887" s="26">
        <f t="shared" si="890"/>
        <v>430.5</v>
      </c>
      <c r="BE887" s="26"/>
      <c r="BF887" s="26">
        <f t="shared" si="890"/>
        <v>469.5</v>
      </c>
      <c r="BG887" s="26">
        <f t="shared" si="890"/>
        <v>19.5</v>
      </c>
      <c r="BI887" s="26">
        <f t="shared" si="901"/>
        <v>474.64859999999999</v>
      </c>
      <c r="BJ887" s="26">
        <f t="shared" si="902"/>
        <v>944.27359999999999</v>
      </c>
      <c r="BK887" s="26">
        <f t="shared" si="903"/>
        <v>1374.8986</v>
      </c>
      <c r="BL887" s="26">
        <f t="shared" si="882"/>
        <v>1805.3986</v>
      </c>
      <c r="BM887" s="26"/>
      <c r="BN887" s="26"/>
      <c r="BO887" s="26"/>
      <c r="BP887" s="26"/>
      <c r="BQ887" s="26"/>
      <c r="BR887" s="1" t="str">
        <f t="shared" si="888"/>
        <v>good</v>
      </c>
      <c r="BS887" s="26" t="str">
        <f t="shared" si="889"/>
        <v>good</v>
      </c>
      <c r="BT887" s="26"/>
      <c r="BU887" s="26"/>
      <c r="BV887" s="26">
        <f t="shared" si="896"/>
        <v>0</v>
      </c>
      <c r="BW887" s="26">
        <f t="shared" si="896"/>
        <v>0</v>
      </c>
      <c r="BX887" s="26">
        <f t="shared" si="896"/>
        <v>0</v>
      </c>
      <c r="BY887" s="26">
        <f t="shared" si="896"/>
        <v>0</v>
      </c>
      <c r="BZ887" s="26">
        <f t="shared" si="896"/>
        <v>0</v>
      </c>
      <c r="CA887" s="26">
        <f t="shared" si="896"/>
        <v>0</v>
      </c>
      <c r="CB887" s="26">
        <f t="shared" si="896"/>
        <v>0</v>
      </c>
      <c r="CC887" s="26">
        <f t="shared" si="896"/>
        <v>0</v>
      </c>
      <c r="CD887" s="26">
        <f t="shared" si="896"/>
        <v>0</v>
      </c>
      <c r="CE887" s="26">
        <f t="shared" si="896"/>
        <v>0</v>
      </c>
      <c r="CF887" s="26">
        <f t="shared" si="897"/>
        <v>0</v>
      </c>
      <c r="CG887" s="26">
        <f t="shared" si="897"/>
        <v>0</v>
      </c>
      <c r="CH887" s="26">
        <f t="shared" si="897"/>
        <v>0</v>
      </c>
      <c r="CI887" s="26">
        <f t="shared" si="897"/>
        <v>0</v>
      </c>
      <c r="CJ887" s="26">
        <f t="shared" si="897"/>
        <v>0</v>
      </c>
      <c r="CK887" s="26">
        <f t="shared" si="897"/>
        <v>0</v>
      </c>
      <c r="CL887" s="26">
        <f t="shared" si="897"/>
        <v>0</v>
      </c>
      <c r="CM887" s="26">
        <f t="shared" si="897"/>
        <v>0</v>
      </c>
      <c r="CN887" s="26">
        <f t="shared" si="897"/>
        <v>0</v>
      </c>
      <c r="CO887" s="26">
        <f t="shared" si="897"/>
        <v>0</v>
      </c>
      <c r="CP887" s="26">
        <f t="shared" si="898"/>
        <v>0</v>
      </c>
      <c r="CQ887" s="26">
        <f t="shared" si="898"/>
        <v>0</v>
      </c>
      <c r="CR887" s="26">
        <f t="shared" si="898"/>
        <v>0</v>
      </c>
      <c r="CS887" s="26">
        <f t="shared" si="898"/>
        <v>0</v>
      </c>
      <c r="CT887" s="26">
        <f t="shared" si="898"/>
        <v>0</v>
      </c>
      <c r="CU887" s="26">
        <f t="shared" si="898"/>
        <v>0</v>
      </c>
      <c r="CV887" s="26">
        <f t="shared" si="898"/>
        <v>0</v>
      </c>
      <c r="CW887" s="26">
        <f t="shared" si="898"/>
        <v>0</v>
      </c>
      <c r="CX887" s="26">
        <f t="shared" si="898"/>
        <v>0</v>
      </c>
      <c r="CY887" s="26">
        <f t="shared" si="898"/>
        <v>0</v>
      </c>
      <c r="CZ887" s="26">
        <f t="shared" si="899"/>
        <v>0</v>
      </c>
      <c r="DA887" s="26">
        <f t="shared" si="899"/>
        <v>0</v>
      </c>
      <c r="DB887" s="26">
        <f t="shared" si="899"/>
        <v>0</v>
      </c>
      <c r="DC887" s="26">
        <f t="shared" si="899"/>
        <v>0</v>
      </c>
      <c r="DD887" s="26">
        <f t="shared" si="899"/>
        <v>0</v>
      </c>
      <c r="DE887" s="26">
        <f t="shared" si="899"/>
        <v>0</v>
      </c>
      <c r="DF887" s="26">
        <f t="shared" si="899"/>
        <v>0</v>
      </c>
      <c r="DG887" s="26">
        <f t="shared" si="899"/>
        <v>0</v>
      </c>
      <c r="DH887" s="26">
        <f t="shared" si="899"/>
        <v>0</v>
      </c>
      <c r="DI887" s="26">
        <f t="shared" si="899"/>
        <v>0</v>
      </c>
      <c r="DJ887" s="26">
        <f t="shared" si="900"/>
        <v>0</v>
      </c>
      <c r="DK887" s="26">
        <f t="shared" si="900"/>
        <v>0</v>
      </c>
      <c r="DL887" s="26">
        <f t="shared" si="900"/>
        <v>0</v>
      </c>
      <c r="DM887" s="26">
        <f t="shared" si="900"/>
        <v>0</v>
      </c>
      <c r="DN887" s="26">
        <f t="shared" si="900"/>
        <v>0</v>
      </c>
      <c r="DO887" s="26">
        <f t="shared" si="900"/>
        <v>0</v>
      </c>
      <c r="DP887" s="26"/>
      <c r="DQ887" s="26"/>
      <c r="DR887" s="26"/>
      <c r="DS887" s="1"/>
    </row>
    <row r="888" spans="45:123" x14ac:dyDescent="0.3">
      <c r="AS888" s="18">
        <v>40</v>
      </c>
      <c r="AT888" s="26" t="s">
        <v>123</v>
      </c>
      <c r="AU888" s="26" t="str">
        <f t="shared" si="872"/>
        <v>PASS</v>
      </c>
      <c r="AV888" s="26">
        <v>3</v>
      </c>
      <c r="AW888" s="26">
        <v>3</v>
      </c>
      <c r="AX888" s="26">
        <v>1</v>
      </c>
      <c r="AY888" s="26">
        <v>1</v>
      </c>
      <c r="AZ888" s="26">
        <v>3</v>
      </c>
      <c r="BA888" s="26">
        <v>3</v>
      </c>
      <c r="BB888" s="26">
        <v>1</v>
      </c>
      <c r="BC888" s="26">
        <v>1</v>
      </c>
      <c r="BD888" s="26">
        <f t="shared" si="890"/>
        <v>430</v>
      </c>
      <c r="BE888" s="26"/>
      <c r="BF888" s="26">
        <f t="shared" si="890"/>
        <v>470</v>
      </c>
      <c r="BG888" s="26">
        <f t="shared" si="890"/>
        <v>20</v>
      </c>
      <c r="BI888" s="26">
        <f t="shared" si="901"/>
        <v>475.14859999999999</v>
      </c>
      <c r="BJ888" s="26">
        <f t="shared" si="902"/>
        <v>945.27359999999999</v>
      </c>
      <c r="BK888" s="26">
        <f t="shared" si="903"/>
        <v>1375.3986</v>
      </c>
      <c r="BL888" s="26">
        <f t="shared" si="882"/>
        <v>1805.3986</v>
      </c>
      <c r="BM888" s="26"/>
      <c r="BN888" s="26"/>
      <c r="BO888" s="26"/>
      <c r="BP888" s="26"/>
      <c r="BQ888" s="26"/>
      <c r="BR888" s="1" t="str">
        <f t="shared" si="888"/>
        <v>good</v>
      </c>
      <c r="BS888" s="26" t="str">
        <f t="shared" si="889"/>
        <v>good</v>
      </c>
      <c r="BT888" s="26"/>
      <c r="BU888" s="26"/>
      <c r="BV888" s="26">
        <f t="shared" si="896"/>
        <v>0</v>
      </c>
      <c r="BW888" s="26">
        <f t="shared" si="896"/>
        <v>0</v>
      </c>
      <c r="BX888" s="26">
        <f t="shared" si="896"/>
        <v>0</v>
      </c>
      <c r="BY888" s="26">
        <f t="shared" si="896"/>
        <v>0</v>
      </c>
      <c r="BZ888" s="26">
        <f t="shared" si="896"/>
        <v>0</v>
      </c>
      <c r="CA888" s="26">
        <f t="shared" si="896"/>
        <v>0</v>
      </c>
      <c r="CB888" s="26">
        <f t="shared" si="896"/>
        <v>0</v>
      </c>
      <c r="CC888" s="26">
        <f t="shared" si="896"/>
        <v>0</v>
      </c>
      <c r="CD888" s="26">
        <f t="shared" si="896"/>
        <v>0</v>
      </c>
      <c r="CE888" s="26">
        <f t="shared" si="896"/>
        <v>0</v>
      </c>
      <c r="CF888" s="26">
        <f t="shared" si="897"/>
        <v>0</v>
      </c>
      <c r="CG888" s="26">
        <f t="shared" si="897"/>
        <v>0</v>
      </c>
      <c r="CH888" s="26">
        <f t="shared" si="897"/>
        <v>0</v>
      </c>
      <c r="CI888" s="26">
        <f t="shared" si="897"/>
        <v>0</v>
      </c>
      <c r="CJ888" s="26">
        <f t="shared" si="897"/>
        <v>0</v>
      </c>
      <c r="CK888" s="26">
        <f t="shared" si="897"/>
        <v>0</v>
      </c>
      <c r="CL888" s="26">
        <f t="shared" si="897"/>
        <v>0</v>
      </c>
      <c r="CM888" s="26">
        <f t="shared" si="897"/>
        <v>0</v>
      </c>
      <c r="CN888" s="26">
        <f t="shared" si="897"/>
        <v>0</v>
      </c>
      <c r="CO888" s="26">
        <f t="shared" si="897"/>
        <v>0</v>
      </c>
      <c r="CP888" s="26">
        <f t="shared" si="898"/>
        <v>0</v>
      </c>
      <c r="CQ888" s="26">
        <f t="shared" si="898"/>
        <v>0</v>
      </c>
      <c r="CR888" s="26">
        <f t="shared" si="898"/>
        <v>0</v>
      </c>
      <c r="CS888" s="26">
        <f t="shared" si="898"/>
        <v>0</v>
      </c>
      <c r="CT888" s="26">
        <f t="shared" si="898"/>
        <v>0</v>
      </c>
      <c r="CU888" s="26">
        <f t="shared" si="898"/>
        <v>0</v>
      </c>
      <c r="CV888" s="26">
        <f t="shared" si="898"/>
        <v>0</v>
      </c>
      <c r="CW888" s="26">
        <f t="shared" si="898"/>
        <v>0</v>
      </c>
      <c r="CX888" s="26">
        <f t="shared" si="898"/>
        <v>0</v>
      </c>
      <c r="CY888" s="26">
        <f t="shared" si="898"/>
        <v>0</v>
      </c>
      <c r="CZ888" s="26">
        <f t="shared" si="899"/>
        <v>0</v>
      </c>
      <c r="DA888" s="26">
        <f t="shared" si="899"/>
        <v>0</v>
      </c>
      <c r="DB888" s="26">
        <f t="shared" si="899"/>
        <v>0</v>
      </c>
      <c r="DC888" s="26">
        <f t="shared" si="899"/>
        <v>0</v>
      </c>
      <c r="DD888" s="26">
        <f t="shared" si="899"/>
        <v>0</v>
      </c>
      <c r="DE888" s="26">
        <f t="shared" si="899"/>
        <v>0</v>
      </c>
      <c r="DF888" s="26">
        <f t="shared" si="899"/>
        <v>0</v>
      </c>
      <c r="DG888" s="26">
        <f t="shared" si="899"/>
        <v>0</v>
      </c>
      <c r="DH888" s="26">
        <f t="shared" si="899"/>
        <v>0</v>
      </c>
      <c r="DI888" s="26">
        <f t="shared" si="899"/>
        <v>0</v>
      </c>
      <c r="DJ888" s="26">
        <f t="shared" si="900"/>
        <v>0</v>
      </c>
      <c r="DK888" s="26">
        <f t="shared" si="900"/>
        <v>0</v>
      </c>
      <c r="DL888" s="26">
        <f t="shared" si="900"/>
        <v>0</v>
      </c>
      <c r="DM888" s="26">
        <f t="shared" si="900"/>
        <v>0</v>
      </c>
      <c r="DN888" s="26">
        <f t="shared" si="900"/>
        <v>0</v>
      </c>
      <c r="DO888" s="26">
        <f t="shared" si="900"/>
        <v>0</v>
      </c>
      <c r="DP888" s="26"/>
      <c r="DQ888" s="26"/>
      <c r="DR888" s="26"/>
      <c r="DS888" s="1"/>
    </row>
    <row r="889" spans="45:123" x14ac:dyDescent="0.3">
      <c r="AS889" s="18">
        <v>41</v>
      </c>
      <c r="AT889" s="26" t="s">
        <v>123</v>
      </c>
      <c r="AU889" s="26" t="str">
        <f t="shared" si="872"/>
        <v>PASS</v>
      </c>
      <c r="AV889" s="26">
        <v>3</v>
      </c>
      <c r="AW889" s="26">
        <v>3</v>
      </c>
      <c r="AX889" s="26">
        <v>1</v>
      </c>
      <c r="AY889" s="26">
        <v>1</v>
      </c>
      <c r="AZ889" s="26">
        <v>3</v>
      </c>
      <c r="BA889" s="26">
        <v>3</v>
      </c>
      <c r="BB889" s="26">
        <v>1</v>
      </c>
      <c r="BC889" s="26">
        <v>1</v>
      </c>
      <c r="BD889" s="26">
        <f t="shared" ref="BD889:BG908" si="904">BD700</f>
        <v>429.5</v>
      </c>
      <c r="BE889" s="26"/>
      <c r="BF889" s="26">
        <f t="shared" si="904"/>
        <v>470.5</v>
      </c>
      <c r="BG889" s="26">
        <f t="shared" si="904"/>
        <v>20.5</v>
      </c>
      <c r="BI889" s="26">
        <f t="shared" si="901"/>
        <v>475.64859999999999</v>
      </c>
      <c r="BJ889" s="26">
        <f t="shared" si="902"/>
        <v>946.27359999999999</v>
      </c>
      <c r="BK889" s="26">
        <f t="shared" si="903"/>
        <v>1375.8986</v>
      </c>
      <c r="BL889" s="26">
        <f t="shared" si="882"/>
        <v>1805.3986</v>
      </c>
      <c r="BM889" s="26"/>
      <c r="BN889" s="26"/>
      <c r="BO889" s="26"/>
      <c r="BP889" s="26"/>
      <c r="BQ889" s="26"/>
      <c r="BR889" s="1" t="str">
        <f t="shared" si="888"/>
        <v>good</v>
      </c>
      <c r="BS889" s="26" t="str">
        <f t="shared" si="889"/>
        <v>good</v>
      </c>
      <c r="BT889" s="26"/>
      <c r="BU889" s="26"/>
      <c r="BV889" s="26">
        <f t="shared" si="896"/>
        <v>0</v>
      </c>
      <c r="BW889" s="26">
        <f t="shared" si="896"/>
        <v>0</v>
      </c>
      <c r="BX889" s="26">
        <f t="shared" si="896"/>
        <v>0</v>
      </c>
      <c r="BY889" s="26">
        <f t="shared" si="896"/>
        <v>0</v>
      </c>
      <c r="BZ889" s="26">
        <f t="shared" si="896"/>
        <v>0</v>
      </c>
      <c r="CA889" s="26">
        <f t="shared" si="896"/>
        <v>0</v>
      </c>
      <c r="CB889" s="26">
        <f t="shared" si="896"/>
        <v>0</v>
      </c>
      <c r="CC889" s="26">
        <f t="shared" si="896"/>
        <v>0</v>
      </c>
      <c r="CD889" s="26">
        <f t="shared" si="896"/>
        <v>0</v>
      </c>
      <c r="CE889" s="26">
        <f t="shared" si="896"/>
        <v>0</v>
      </c>
      <c r="CF889" s="26">
        <f t="shared" si="897"/>
        <v>0</v>
      </c>
      <c r="CG889" s="26">
        <f t="shared" si="897"/>
        <v>0</v>
      </c>
      <c r="CH889" s="26">
        <f t="shared" si="897"/>
        <v>0</v>
      </c>
      <c r="CI889" s="26">
        <f t="shared" si="897"/>
        <v>0</v>
      </c>
      <c r="CJ889" s="26">
        <f t="shared" si="897"/>
        <v>0</v>
      </c>
      <c r="CK889" s="26">
        <f t="shared" si="897"/>
        <v>0</v>
      </c>
      <c r="CL889" s="26">
        <f t="shared" si="897"/>
        <v>0</v>
      </c>
      <c r="CM889" s="26">
        <f t="shared" si="897"/>
        <v>0</v>
      </c>
      <c r="CN889" s="26">
        <f t="shared" si="897"/>
        <v>0</v>
      </c>
      <c r="CO889" s="26">
        <f t="shared" si="897"/>
        <v>0</v>
      </c>
      <c r="CP889" s="26">
        <f t="shared" si="898"/>
        <v>0</v>
      </c>
      <c r="CQ889" s="26">
        <f t="shared" si="898"/>
        <v>0</v>
      </c>
      <c r="CR889" s="26">
        <f t="shared" si="898"/>
        <v>0</v>
      </c>
      <c r="CS889" s="26">
        <f t="shared" si="898"/>
        <v>0</v>
      </c>
      <c r="CT889" s="26">
        <f t="shared" si="898"/>
        <v>0</v>
      </c>
      <c r="CU889" s="26">
        <f t="shared" si="898"/>
        <v>0</v>
      </c>
      <c r="CV889" s="26">
        <f t="shared" si="898"/>
        <v>0</v>
      </c>
      <c r="CW889" s="26">
        <f t="shared" si="898"/>
        <v>0</v>
      </c>
      <c r="CX889" s="26">
        <f t="shared" si="898"/>
        <v>0</v>
      </c>
      <c r="CY889" s="26">
        <f t="shared" si="898"/>
        <v>0</v>
      </c>
      <c r="CZ889" s="26">
        <f t="shared" si="899"/>
        <v>0</v>
      </c>
      <c r="DA889" s="26">
        <f t="shared" si="899"/>
        <v>0</v>
      </c>
      <c r="DB889" s="26">
        <f t="shared" si="899"/>
        <v>0</v>
      </c>
      <c r="DC889" s="26">
        <f t="shared" si="899"/>
        <v>0</v>
      </c>
      <c r="DD889" s="26">
        <f t="shared" si="899"/>
        <v>0</v>
      </c>
      <c r="DE889" s="26">
        <f t="shared" si="899"/>
        <v>0</v>
      </c>
      <c r="DF889" s="26">
        <f t="shared" si="899"/>
        <v>0</v>
      </c>
      <c r="DG889" s="26">
        <f t="shared" si="899"/>
        <v>0</v>
      </c>
      <c r="DH889" s="26">
        <f t="shared" si="899"/>
        <v>0</v>
      </c>
      <c r="DI889" s="26">
        <f t="shared" si="899"/>
        <v>0</v>
      </c>
      <c r="DJ889" s="26">
        <f t="shared" si="900"/>
        <v>0</v>
      </c>
      <c r="DK889" s="26">
        <f t="shared" si="900"/>
        <v>0</v>
      </c>
      <c r="DL889" s="26">
        <f t="shared" si="900"/>
        <v>0</v>
      </c>
      <c r="DM889" s="26">
        <f t="shared" si="900"/>
        <v>0</v>
      </c>
      <c r="DN889" s="26">
        <f t="shared" si="900"/>
        <v>0</v>
      </c>
      <c r="DO889" s="26">
        <f t="shared" si="900"/>
        <v>0</v>
      </c>
      <c r="DP889" s="26"/>
      <c r="DQ889" s="26"/>
      <c r="DR889" s="26"/>
      <c r="DS889" s="1"/>
    </row>
    <row r="890" spans="45:123" x14ac:dyDescent="0.3">
      <c r="AS890" s="18">
        <v>42</v>
      </c>
      <c r="AT890" s="26" t="s">
        <v>123</v>
      </c>
      <c r="AU890" s="26" t="str">
        <f t="shared" si="872"/>
        <v>PASS</v>
      </c>
      <c r="AV890" s="26">
        <v>3</v>
      </c>
      <c r="AW890" s="26">
        <v>3</v>
      </c>
      <c r="AX890" s="26">
        <v>1</v>
      </c>
      <c r="AY890" s="26">
        <v>1</v>
      </c>
      <c r="AZ890" s="26">
        <v>3</v>
      </c>
      <c r="BA890" s="26">
        <v>3</v>
      </c>
      <c r="BB890" s="26">
        <v>1</v>
      </c>
      <c r="BC890" s="26">
        <v>1</v>
      </c>
      <c r="BD890" s="26">
        <f t="shared" si="904"/>
        <v>429</v>
      </c>
      <c r="BE890" s="26"/>
      <c r="BF890" s="26">
        <f t="shared" si="904"/>
        <v>471</v>
      </c>
      <c r="BG890" s="26">
        <f t="shared" si="904"/>
        <v>21</v>
      </c>
      <c r="BI890" s="26">
        <f t="shared" si="901"/>
        <v>476.14859999999999</v>
      </c>
      <c r="BJ890" s="26">
        <f t="shared" si="902"/>
        <v>947.27359999999999</v>
      </c>
      <c r="BK890" s="26">
        <f t="shared" si="903"/>
        <v>1376.3986</v>
      </c>
      <c r="BL890" s="26">
        <f t="shared" si="882"/>
        <v>1805.3986</v>
      </c>
      <c r="BM890" s="26"/>
      <c r="BN890" s="26"/>
      <c r="BO890" s="26"/>
      <c r="BP890" s="26"/>
      <c r="BQ890" s="26"/>
      <c r="BR890" s="1" t="str">
        <f t="shared" si="888"/>
        <v>good</v>
      </c>
      <c r="BS890" s="26" t="str">
        <f t="shared" si="889"/>
        <v>good</v>
      </c>
      <c r="BT890" s="26"/>
      <c r="BU890" s="26"/>
      <c r="BV890" s="26">
        <f t="shared" ref="BV890:CE899" si="905">IF(BV$3=0,0,IF(AND(ABS($BI890-BV$3)&gt;TubeVertTotTol,ABS($BJ890-BV$3)&gt;TubeVertTotTol,ABS($BK890-BV$3)&gt;TubeVertTotTol),0,1))</f>
        <v>0</v>
      </c>
      <c r="BW890" s="26">
        <f t="shared" si="905"/>
        <v>0</v>
      </c>
      <c r="BX890" s="26">
        <f t="shared" si="905"/>
        <v>0</v>
      </c>
      <c r="BY890" s="26">
        <f t="shared" si="905"/>
        <v>0</v>
      </c>
      <c r="BZ890" s="26">
        <f t="shared" si="905"/>
        <v>0</v>
      </c>
      <c r="CA890" s="26">
        <f t="shared" si="905"/>
        <v>0</v>
      </c>
      <c r="CB890" s="26">
        <f t="shared" si="905"/>
        <v>0</v>
      </c>
      <c r="CC890" s="26">
        <f t="shared" si="905"/>
        <v>0</v>
      </c>
      <c r="CD890" s="26">
        <f t="shared" si="905"/>
        <v>0</v>
      </c>
      <c r="CE890" s="26">
        <f t="shared" si="905"/>
        <v>0</v>
      </c>
      <c r="CF890" s="26">
        <f t="shared" ref="CF890:CO899" si="906">IF(CF$3=0,0,IF(AND(ABS($BI890-CF$3)&gt;TubeVertTotTol,ABS($BJ890-CF$3)&gt;TubeVertTotTol,ABS($BK890-CF$3)&gt;TubeVertTotTol),0,1))</f>
        <v>0</v>
      </c>
      <c r="CG890" s="26">
        <f t="shared" si="906"/>
        <v>0</v>
      </c>
      <c r="CH890" s="26">
        <f t="shared" si="906"/>
        <v>0</v>
      </c>
      <c r="CI890" s="26">
        <f t="shared" si="906"/>
        <v>0</v>
      </c>
      <c r="CJ890" s="26">
        <f t="shared" si="906"/>
        <v>0</v>
      </c>
      <c r="CK890" s="26">
        <f t="shared" si="906"/>
        <v>0</v>
      </c>
      <c r="CL890" s="26">
        <f t="shared" si="906"/>
        <v>0</v>
      </c>
      <c r="CM890" s="26">
        <f t="shared" si="906"/>
        <v>0</v>
      </c>
      <c r="CN890" s="26">
        <f t="shared" si="906"/>
        <v>0</v>
      </c>
      <c r="CO890" s="26">
        <f t="shared" si="906"/>
        <v>0</v>
      </c>
      <c r="CP890" s="26">
        <f t="shared" ref="CP890:CY899" si="907">IF(CP$3=0,0,IF(AND(ABS($BI890-CP$3)&gt;TubeVertTotTol,ABS($BJ890-CP$3)&gt;TubeVertTotTol,ABS($BK890-CP$3)&gt;TubeVertTotTol),0,1))</f>
        <v>0</v>
      </c>
      <c r="CQ890" s="26">
        <f t="shared" si="907"/>
        <v>0</v>
      </c>
      <c r="CR890" s="26">
        <f t="shared" si="907"/>
        <v>0</v>
      </c>
      <c r="CS890" s="26">
        <f t="shared" si="907"/>
        <v>0</v>
      </c>
      <c r="CT890" s="26">
        <f t="shared" si="907"/>
        <v>0</v>
      </c>
      <c r="CU890" s="26">
        <f t="shared" si="907"/>
        <v>0</v>
      </c>
      <c r="CV890" s="26">
        <f t="shared" si="907"/>
        <v>0</v>
      </c>
      <c r="CW890" s="26">
        <f t="shared" si="907"/>
        <v>0</v>
      </c>
      <c r="CX890" s="26">
        <f t="shared" si="907"/>
        <v>0</v>
      </c>
      <c r="CY890" s="26">
        <f t="shared" si="907"/>
        <v>0</v>
      </c>
      <c r="CZ890" s="26">
        <f t="shared" ref="CZ890:DI899" si="908">IF(CZ$3=0,0,IF(AND(ABS($BI890-CZ$3)&gt;TubeVertTotTol,ABS($BJ890-CZ$3)&gt;TubeVertTotTol,ABS($BK890-CZ$3)&gt;TubeVertTotTol),0,1))</f>
        <v>0</v>
      </c>
      <c r="DA890" s="26">
        <f t="shared" si="908"/>
        <v>0</v>
      </c>
      <c r="DB890" s="26">
        <f t="shared" si="908"/>
        <v>0</v>
      </c>
      <c r="DC890" s="26">
        <f t="shared" si="908"/>
        <v>0</v>
      </c>
      <c r="DD890" s="26">
        <f t="shared" si="908"/>
        <v>0</v>
      </c>
      <c r="DE890" s="26">
        <f t="shared" si="908"/>
        <v>0</v>
      </c>
      <c r="DF890" s="26">
        <f t="shared" si="908"/>
        <v>0</v>
      </c>
      <c r="DG890" s="26">
        <f t="shared" si="908"/>
        <v>0</v>
      </c>
      <c r="DH890" s="26">
        <f t="shared" si="908"/>
        <v>0</v>
      </c>
      <c r="DI890" s="26">
        <f t="shared" si="908"/>
        <v>0</v>
      </c>
      <c r="DJ890" s="26">
        <f t="shared" ref="DJ890:DO899" si="909">IF(DJ$3=0,0,IF(AND(ABS($BI890-DJ$3)&gt;TubeVertTotTol,ABS($BJ890-DJ$3)&gt;TubeVertTotTol,ABS($BK890-DJ$3)&gt;TubeVertTotTol),0,1))</f>
        <v>0</v>
      </c>
      <c r="DK890" s="26">
        <f t="shared" si="909"/>
        <v>0</v>
      </c>
      <c r="DL890" s="26">
        <f t="shared" si="909"/>
        <v>0</v>
      </c>
      <c r="DM890" s="26">
        <f t="shared" si="909"/>
        <v>0</v>
      </c>
      <c r="DN890" s="26">
        <f t="shared" si="909"/>
        <v>0</v>
      </c>
      <c r="DO890" s="26">
        <f t="shared" si="909"/>
        <v>0</v>
      </c>
      <c r="DP890" s="26"/>
      <c r="DQ890" s="26"/>
      <c r="DR890" s="26"/>
      <c r="DS890" s="1"/>
    </row>
    <row r="891" spans="45:123" x14ac:dyDescent="0.3">
      <c r="AS891" s="18">
        <v>43</v>
      </c>
      <c r="AT891" s="26" t="s">
        <v>123</v>
      </c>
      <c r="AU891" s="26" t="str">
        <f t="shared" si="872"/>
        <v>PASS</v>
      </c>
      <c r="AV891" s="26">
        <v>3</v>
      </c>
      <c r="AW891" s="26">
        <v>3</v>
      </c>
      <c r="AX891" s="26">
        <v>1</v>
      </c>
      <c r="AY891" s="26">
        <v>1</v>
      </c>
      <c r="AZ891" s="26">
        <v>3</v>
      </c>
      <c r="BA891" s="26">
        <v>3</v>
      </c>
      <c r="BB891" s="26">
        <v>1</v>
      </c>
      <c r="BC891" s="26">
        <v>1</v>
      </c>
      <c r="BD891" s="26">
        <f t="shared" si="904"/>
        <v>428.5</v>
      </c>
      <c r="BE891" s="26"/>
      <c r="BF891" s="26">
        <f t="shared" si="904"/>
        <v>471.5</v>
      </c>
      <c r="BG891" s="26">
        <f t="shared" si="904"/>
        <v>21.5</v>
      </c>
      <c r="BI891" s="26">
        <f t="shared" si="901"/>
        <v>476.64859999999999</v>
      </c>
      <c r="BJ891" s="26">
        <f t="shared" si="902"/>
        <v>948.27359999999999</v>
      </c>
      <c r="BK891" s="26">
        <f t="shared" si="903"/>
        <v>1376.8986</v>
      </c>
      <c r="BL891" s="26">
        <f t="shared" si="882"/>
        <v>1805.3986</v>
      </c>
      <c r="BM891" s="26"/>
      <c r="BN891" s="26"/>
      <c r="BO891" s="26"/>
      <c r="BP891" s="26"/>
      <c r="BQ891" s="26"/>
      <c r="BR891" s="1" t="str">
        <f t="shared" si="888"/>
        <v>good</v>
      </c>
      <c r="BS891" s="26" t="str">
        <f t="shared" si="889"/>
        <v>good</v>
      </c>
      <c r="BT891" s="26"/>
      <c r="BU891" s="26"/>
      <c r="BV891" s="26">
        <f t="shared" si="905"/>
        <v>0</v>
      </c>
      <c r="BW891" s="26">
        <f t="shared" si="905"/>
        <v>0</v>
      </c>
      <c r="BX891" s="26">
        <f t="shared" si="905"/>
        <v>0</v>
      </c>
      <c r="BY891" s="26">
        <f t="shared" si="905"/>
        <v>0</v>
      </c>
      <c r="BZ891" s="26">
        <f t="shared" si="905"/>
        <v>0</v>
      </c>
      <c r="CA891" s="26">
        <f t="shared" si="905"/>
        <v>0</v>
      </c>
      <c r="CB891" s="26">
        <f t="shared" si="905"/>
        <v>0</v>
      </c>
      <c r="CC891" s="26">
        <f t="shared" si="905"/>
        <v>0</v>
      </c>
      <c r="CD891" s="26">
        <f t="shared" si="905"/>
        <v>0</v>
      </c>
      <c r="CE891" s="26">
        <f t="shared" si="905"/>
        <v>0</v>
      </c>
      <c r="CF891" s="26">
        <f t="shared" si="906"/>
        <v>0</v>
      </c>
      <c r="CG891" s="26">
        <f t="shared" si="906"/>
        <v>0</v>
      </c>
      <c r="CH891" s="26">
        <f t="shared" si="906"/>
        <v>0</v>
      </c>
      <c r="CI891" s="26">
        <f t="shared" si="906"/>
        <v>0</v>
      </c>
      <c r="CJ891" s="26">
        <f t="shared" si="906"/>
        <v>0</v>
      </c>
      <c r="CK891" s="26">
        <f t="shared" si="906"/>
        <v>0</v>
      </c>
      <c r="CL891" s="26">
        <f t="shared" si="906"/>
        <v>0</v>
      </c>
      <c r="CM891" s="26">
        <f t="shared" si="906"/>
        <v>0</v>
      </c>
      <c r="CN891" s="26">
        <f t="shared" si="906"/>
        <v>0</v>
      </c>
      <c r="CO891" s="26">
        <f t="shared" si="906"/>
        <v>0</v>
      </c>
      <c r="CP891" s="26">
        <f t="shared" si="907"/>
        <v>0</v>
      </c>
      <c r="CQ891" s="26">
        <f t="shared" si="907"/>
        <v>0</v>
      </c>
      <c r="CR891" s="26">
        <f t="shared" si="907"/>
        <v>0</v>
      </c>
      <c r="CS891" s="26">
        <f t="shared" si="907"/>
        <v>0</v>
      </c>
      <c r="CT891" s="26">
        <f t="shared" si="907"/>
        <v>0</v>
      </c>
      <c r="CU891" s="26">
        <f t="shared" si="907"/>
        <v>0</v>
      </c>
      <c r="CV891" s="26">
        <f t="shared" si="907"/>
        <v>0</v>
      </c>
      <c r="CW891" s="26">
        <f t="shared" si="907"/>
        <v>0</v>
      </c>
      <c r="CX891" s="26">
        <f t="shared" si="907"/>
        <v>0</v>
      </c>
      <c r="CY891" s="26">
        <f t="shared" si="907"/>
        <v>0</v>
      </c>
      <c r="CZ891" s="26">
        <f t="shared" si="908"/>
        <v>0</v>
      </c>
      <c r="DA891" s="26">
        <f t="shared" si="908"/>
        <v>0</v>
      </c>
      <c r="DB891" s="26">
        <f t="shared" si="908"/>
        <v>0</v>
      </c>
      <c r="DC891" s="26">
        <f t="shared" si="908"/>
        <v>0</v>
      </c>
      <c r="DD891" s="26">
        <f t="shared" si="908"/>
        <v>0</v>
      </c>
      <c r="DE891" s="26">
        <f t="shared" si="908"/>
        <v>0</v>
      </c>
      <c r="DF891" s="26">
        <f t="shared" si="908"/>
        <v>0</v>
      </c>
      <c r="DG891" s="26">
        <f t="shared" si="908"/>
        <v>0</v>
      </c>
      <c r="DH891" s="26">
        <f t="shared" si="908"/>
        <v>0</v>
      </c>
      <c r="DI891" s="26">
        <f t="shared" si="908"/>
        <v>0</v>
      </c>
      <c r="DJ891" s="26">
        <f t="shared" si="909"/>
        <v>0</v>
      </c>
      <c r="DK891" s="26">
        <f t="shared" si="909"/>
        <v>0</v>
      </c>
      <c r="DL891" s="26">
        <f t="shared" si="909"/>
        <v>0</v>
      </c>
      <c r="DM891" s="26">
        <f t="shared" si="909"/>
        <v>0</v>
      </c>
      <c r="DN891" s="26">
        <f t="shared" si="909"/>
        <v>0</v>
      </c>
      <c r="DO891" s="26">
        <f t="shared" si="909"/>
        <v>0</v>
      </c>
      <c r="DP891" s="26"/>
      <c r="DQ891" s="26"/>
      <c r="DR891" s="26"/>
      <c r="DS891" s="1"/>
    </row>
    <row r="892" spans="45:123" x14ac:dyDescent="0.3">
      <c r="AS892" s="18">
        <v>44</v>
      </c>
      <c r="AT892" s="26" t="s">
        <v>123</v>
      </c>
      <c r="AU892" s="26" t="str">
        <f t="shared" si="872"/>
        <v>PASS</v>
      </c>
      <c r="AV892" s="26">
        <v>3</v>
      </c>
      <c r="AW892" s="26">
        <v>3</v>
      </c>
      <c r="AX892" s="26">
        <v>1</v>
      </c>
      <c r="AY892" s="26">
        <v>1</v>
      </c>
      <c r="AZ892" s="26">
        <v>3</v>
      </c>
      <c r="BA892" s="26">
        <v>3</v>
      </c>
      <c r="BB892" s="26">
        <v>1</v>
      </c>
      <c r="BC892" s="26">
        <v>1</v>
      </c>
      <c r="BD892" s="26">
        <f t="shared" si="904"/>
        <v>428</v>
      </c>
      <c r="BE892" s="26"/>
      <c r="BF892" s="26">
        <f t="shared" si="904"/>
        <v>472</v>
      </c>
      <c r="BG892" s="26">
        <f t="shared" si="904"/>
        <v>22</v>
      </c>
      <c r="BI892" s="26">
        <f t="shared" si="901"/>
        <v>477.14859999999999</v>
      </c>
      <c r="BJ892" s="26">
        <f t="shared" si="902"/>
        <v>949.27359999999999</v>
      </c>
      <c r="BK892" s="26">
        <f t="shared" si="903"/>
        <v>1377.3986</v>
      </c>
      <c r="BL892" s="26">
        <f t="shared" si="882"/>
        <v>1805.3986</v>
      </c>
      <c r="BM892" s="26"/>
      <c r="BN892" s="26"/>
      <c r="BO892" s="26"/>
      <c r="BP892" s="26"/>
      <c r="BQ892" s="26"/>
      <c r="BR892" s="1" t="str">
        <f t="shared" si="888"/>
        <v>good</v>
      </c>
      <c r="BS892" s="26" t="str">
        <f t="shared" si="889"/>
        <v>good</v>
      </c>
      <c r="BT892" s="26"/>
      <c r="BU892" s="26"/>
      <c r="BV892" s="26">
        <f t="shared" si="905"/>
        <v>0</v>
      </c>
      <c r="BW892" s="26">
        <f t="shared" si="905"/>
        <v>0</v>
      </c>
      <c r="BX892" s="26">
        <f t="shared" si="905"/>
        <v>0</v>
      </c>
      <c r="BY892" s="26">
        <f t="shared" si="905"/>
        <v>0</v>
      </c>
      <c r="BZ892" s="26">
        <f t="shared" si="905"/>
        <v>0</v>
      </c>
      <c r="CA892" s="26">
        <f t="shared" si="905"/>
        <v>0</v>
      </c>
      <c r="CB892" s="26">
        <f t="shared" si="905"/>
        <v>0</v>
      </c>
      <c r="CC892" s="26">
        <f t="shared" si="905"/>
        <v>0</v>
      </c>
      <c r="CD892" s="26">
        <f t="shared" si="905"/>
        <v>0</v>
      </c>
      <c r="CE892" s="26">
        <f t="shared" si="905"/>
        <v>0</v>
      </c>
      <c r="CF892" s="26">
        <f t="shared" si="906"/>
        <v>0</v>
      </c>
      <c r="CG892" s="26">
        <f t="shared" si="906"/>
        <v>0</v>
      </c>
      <c r="CH892" s="26">
        <f t="shared" si="906"/>
        <v>0</v>
      </c>
      <c r="CI892" s="26">
        <f t="shared" si="906"/>
        <v>0</v>
      </c>
      <c r="CJ892" s="26">
        <f t="shared" si="906"/>
        <v>0</v>
      </c>
      <c r="CK892" s="26">
        <f t="shared" si="906"/>
        <v>0</v>
      </c>
      <c r="CL892" s="26">
        <f t="shared" si="906"/>
        <v>0</v>
      </c>
      <c r="CM892" s="26">
        <f t="shared" si="906"/>
        <v>0</v>
      </c>
      <c r="CN892" s="26">
        <f t="shared" si="906"/>
        <v>0</v>
      </c>
      <c r="CO892" s="26">
        <f t="shared" si="906"/>
        <v>0</v>
      </c>
      <c r="CP892" s="26">
        <f t="shared" si="907"/>
        <v>0</v>
      </c>
      <c r="CQ892" s="26">
        <f t="shared" si="907"/>
        <v>0</v>
      </c>
      <c r="CR892" s="26">
        <f t="shared" si="907"/>
        <v>0</v>
      </c>
      <c r="CS892" s="26">
        <f t="shared" si="907"/>
        <v>0</v>
      </c>
      <c r="CT892" s="26">
        <f t="shared" si="907"/>
        <v>0</v>
      </c>
      <c r="CU892" s="26">
        <f t="shared" si="907"/>
        <v>0</v>
      </c>
      <c r="CV892" s="26">
        <f t="shared" si="907"/>
        <v>0</v>
      </c>
      <c r="CW892" s="26">
        <f t="shared" si="907"/>
        <v>0</v>
      </c>
      <c r="CX892" s="26">
        <f t="shared" si="907"/>
        <v>0</v>
      </c>
      <c r="CY892" s="26">
        <f t="shared" si="907"/>
        <v>0</v>
      </c>
      <c r="CZ892" s="26">
        <f t="shared" si="908"/>
        <v>0</v>
      </c>
      <c r="DA892" s="26">
        <f t="shared" si="908"/>
        <v>0</v>
      </c>
      <c r="DB892" s="26">
        <f t="shared" si="908"/>
        <v>0</v>
      </c>
      <c r="DC892" s="26">
        <f t="shared" si="908"/>
        <v>0</v>
      </c>
      <c r="DD892" s="26">
        <f t="shared" si="908"/>
        <v>0</v>
      </c>
      <c r="DE892" s="26">
        <f t="shared" si="908"/>
        <v>0</v>
      </c>
      <c r="DF892" s="26">
        <f t="shared" si="908"/>
        <v>0</v>
      </c>
      <c r="DG892" s="26">
        <f t="shared" si="908"/>
        <v>0</v>
      </c>
      <c r="DH892" s="26">
        <f t="shared" si="908"/>
        <v>0</v>
      </c>
      <c r="DI892" s="26">
        <f t="shared" si="908"/>
        <v>0</v>
      </c>
      <c r="DJ892" s="26">
        <f t="shared" si="909"/>
        <v>0</v>
      </c>
      <c r="DK892" s="26">
        <f t="shared" si="909"/>
        <v>0</v>
      </c>
      <c r="DL892" s="26">
        <f t="shared" si="909"/>
        <v>0</v>
      </c>
      <c r="DM892" s="26">
        <f t="shared" si="909"/>
        <v>0</v>
      </c>
      <c r="DN892" s="26">
        <f t="shared" si="909"/>
        <v>0</v>
      </c>
      <c r="DO892" s="26">
        <f t="shared" si="909"/>
        <v>0</v>
      </c>
      <c r="DP892" s="26"/>
      <c r="DQ892" s="26"/>
      <c r="DR892" s="26"/>
      <c r="DS892" s="1"/>
    </row>
    <row r="893" spans="45:123" x14ac:dyDescent="0.3">
      <c r="AS893" s="18">
        <v>45</v>
      </c>
      <c r="AT893" s="26" t="s">
        <v>123</v>
      </c>
      <c r="AU893" s="26" t="str">
        <f t="shared" si="872"/>
        <v>PASS</v>
      </c>
      <c r="AV893" s="26">
        <v>3</v>
      </c>
      <c r="AW893" s="26">
        <v>3</v>
      </c>
      <c r="AX893" s="26">
        <v>1</v>
      </c>
      <c r="AY893" s="26">
        <v>1</v>
      </c>
      <c r="AZ893" s="26">
        <v>3</v>
      </c>
      <c r="BA893" s="26">
        <v>3</v>
      </c>
      <c r="BB893" s="26">
        <v>1</v>
      </c>
      <c r="BC893" s="26">
        <v>1</v>
      </c>
      <c r="BD893" s="26">
        <f t="shared" si="904"/>
        <v>427.5</v>
      </c>
      <c r="BE893" s="26"/>
      <c r="BF893" s="26">
        <f t="shared" si="904"/>
        <v>472.5</v>
      </c>
      <c r="BG893" s="26">
        <f t="shared" si="904"/>
        <v>22.5</v>
      </c>
      <c r="BI893" s="26">
        <f t="shared" si="901"/>
        <v>477.64859999999999</v>
      </c>
      <c r="BJ893" s="26">
        <f t="shared" si="902"/>
        <v>950.27359999999999</v>
      </c>
      <c r="BK893" s="26">
        <f t="shared" si="903"/>
        <v>1377.8986</v>
      </c>
      <c r="BL893" s="26">
        <f t="shared" si="882"/>
        <v>1805.3986</v>
      </c>
      <c r="BM893" s="26"/>
      <c r="BN893" s="26"/>
      <c r="BO893" s="26"/>
      <c r="BP893" s="26"/>
      <c r="BQ893" s="26"/>
      <c r="BR893" s="1" t="str">
        <f t="shared" si="888"/>
        <v>good</v>
      </c>
      <c r="BS893" s="26" t="str">
        <f t="shared" si="889"/>
        <v>good</v>
      </c>
      <c r="BT893" s="26"/>
      <c r="BU893" s="26"/>
      <c r="BV893" s="26">
        <f t="shared" si="905"/>
        <v>0</v>
      </c>
      <c r="BW893" s="26">
        <f t="shared" si="905"/>
        <v>0</v>
      </c>
      <c r="BX893" s="26">
        <f t="shared" si="905"/>
        <v>0</v>
      </c>
      <c r="BY893" s="26">
        <f t="shared" si="905"/>
        <v>0</v>
      </c>
      <c r="BZ893" s="26">
        <f t="shared" si="905"/>
        <v>0</v>
      </c>
      <c r="CA893" s="26">
        <f t="shared" si="905"/>
        <v>0</v>
      </c>
      <c r="CB893" s="26">
        <f t="shared" si="905"/>
        <v>0</v>
      </c>
      <c r="CC893" s="26">
        <f t="shared" si="905"/>
        <v>0</v>
      </c>
      <c r="CD893" s="26">
        <f t="shared" si="905"/>
        <v>0</v>
      </c>
      <c r="CE893" s="26">
        <f t="shared" si="905"/>
        <v>0</v>
      </c>
      <c r="CF893" s="26">
        <f t="shared" si="906"/>
        <v>0</v>
      </c>
      <c r="CG893" s="26">
        <f t="shared" si="906"/>
        <v>0</v>
      </c>
      <c r="CH893" s="26">
        <f t="shared" si="906"/>
        <v>0</v>
      </c>
      <c r="CI893" s="26">
        <f t="shared" si="906"/>
        <v>0</v>
      </c>
      <c r="CJ893" s="26">
        <f t="shared" si="906"/>
        <v>0</v>
      </c>
      <c r="CK893" s="26">
        <f t="shared" si="906"/>
        <v>0</v>
      </c>
      <c r="CL893" s="26">
        <f t="shared" si="906"/>
        <v>0</v>
      </c>
      <c r="CM893" s="26">
        <f t="shared" si="906"/>
        <v>0</v>
      </c>
      <c r="CN893" s="26">
        <f t="shared" si="906"/>
        <v>0</v>
      </c>
      <c r="CO893" s="26">
        <f t="shared" si="906"/>
        <v>0</v>
      </c>
      <c r="CP893" s="26">
        <f t="shared" si="907"/>
        <v>0</v>
      </c>
      <c r="CQ893" s="26">
        <f t="shared" si="907"/>
        <v>0</v>
      </c>
      <c r="CR893" s="26">
        <f t="shared" si="907"/>
        <v>0</v>
      </c>
      <c r="CS893" s="26">
        <f t="shared" si="907"/>
        <v>0</v>
      </c>
      <c r="CT893" s="26">
        <f t="shared" si="907"/>
        <v>0</v>
      </c>
      <c r="CU893" s="26">
        <f t="shared" si="907"/>
        <v>0</v>
      </c>
      <c r="CV893" s="26">
        <f t="shared" si="907"/>
        <v>0</v>
      </c>
      <c r="CW893" s="26">
        <f t="shared" si="907"/>
        <v>0</v>
      </c>
      <c r="CX893" s="26">
        <f t="shared" si="907"/>
        <v>0</v>
      </c>
      <c r="CY893" s="26">
        <f t="shared" si="907"/>
        <v>0</v>
      </c>
      <c r="CZ893" s="26">
        <f t="shared" si="908"/>
        <v>0</v>
      </c>
      <c r="DA893" s="26">
        <f t="shared" si="908"/>
        <v>0</v>
      </c>
      <c r="DB893" s="26">
        <f t="shared" si="908"/>
        <v>0</v>
      </c>
      <c r="DC893" s="26">
        <f t="shared" si="908"/>
        <v>0</v>
      </c>
      <c r="DD893" s="26">
        <f t="shared" si="908"/>
        <v>0</v>
      </c>
      <c r="DE893" s="26">
        <f t="shared" si="908"/>
        <v>0</v>
      </c>
      <c r="DF893" s="26">
        <f t="shared" si="908"/>
        <v>0</v>
      </c>
      <c r="DG893" s="26">
        <f t="shared" si="908"/>
        <v>0</v>
      </c>
      <c r="DH893" s="26">
        <f t="shared" si="908"/>
        <v>0</v>
      </c>
      <c r="DI893" s="26">
        <f t="shared" si="908"/>
        <v>0</v>
      </c>
      <c r="DJ893" s="26">
        <f t="shared" si="909"/>
        <v>0</v>
      </c>
      <c r="DK893" s="26">
        <f t="shared" si="909"/>
        <v>0</v>
      </c>
      <c r="DL893" s="26">
        <f t="shared" si="909"/>
        <v>0</v>
      </c>
      <c r="DM893" s="26">
        <f t="shared" si="909"/>
        <v>0</v>
      </c>
      <c r="DN893" s="26">
        <f t="shared" si="909"/>
        <v>0</v>
      </c>
      <c r="DO893" s="26">
        <f t="shared" si="909"/>
        <v>0</v>
      </c>
      <c r="DP893" s="26"/>
      <c r="DQ893" s="26"/>
      <c r="DR893" s="26"/>
      <c r="DS893" s="1"/>
    </row>
    <row r="894" spans="45:123" x14ac:dyDescent="0.3">
      <c r="AS894" s="18">
        <v>46</v>
      </c>
      <c r="AT894" s="26" t="s">
        <v>123</v>
      </c>
      <c r="AU894" s="26" t="str">
        <f t="shared" si="872"/>
        <v>PASS</v>
      </c>
      <c r="AV894" s="26">
        <v>3</v>
      </c>
      <c r="AW894" s="26">
        <v>3</v>
      </c>
      <c r="AX894" s="26">
        <v>1</v>
      </c>
      <c r="AY894" s="26">
        <v>1</v>
      </c>
      <c r="AZ894" s="26">
        <v>3</v>
      </c>
      <c r="BA894" s="26">
        <v>3</v>
      </c>
      <c r="BB894" s="26">
        <v>1</v>
      </c>
      <c r="BC894" s="26">
        <v>1</v>
      </c>
      <c r="BD894" s="26">
        <f t="shared" si="904"/>
        <v>427</v>
      </c>
      <c r="BE894" s="26"/>
      <c r="BF894" s="26">
        <f t="shared" si="904"/>
        <v>473</v>
      </c>
      <c r="BG894" s="26">
        <f t="shared" si="904"/>
        <v>23</v>
      </c>
      <c r="BI894" s="26">
        <f t="shared" si="901"/>
        <v>478.14859999999999</v>
      </c>
      <c r="BJ894" s="26">
        <f t="shared" si="902"/>
        <v>951.27359999999999</v>
      </c>
      <c r="BK894" s="26">
        <f t="shared" si="903"/>
        <v>1378.3986</v>
      </c>
      <c r="BL894" s="26">
        <f t="shared" si="882"/>
        <v>1805.3986</v>
      </c>
      <c r="BM894" s="26"/>
      <c r="BN894" s="26"/>
      <c r="BO894" s="26"/>
      <c r="BP894" s="26"/>
      <c r="BQ894" s="26"/>
      <c r="BR894" s="1" t="str">
        <f t="shared" si="888"/>
        <v>good</v>
      </c>
      <c r="BS894" s="26" t="str">
        <f t="shared" si="889"/>
        <v>good</v>
      </c>
      <c r="BT894" s="26"/>
      <c r="BU894" s="26"/>
      <c r="BV894" s="26">
        <f t="shared" si="905"/>
        <v>0</v>
      </c>
      <c r="BW894" s="26">
        <f t="shared" si="905"/>
        <v>0</v>
      </c>
      <c r="BX894" s="26">
        <f t="shared" si="905"/>
        <v>0</v>
      </c>
      <c r="BY894" s="26">
        <f t="shared" si="905"/>
        <v>0</v>
      </c>
      <c r="BZ894" s="26">
        <f t="shared" si="905"/>
        <v>0</v>
      </c>
      <c r="CA894" s="26">
        <f t="shared" si="905"/>
        <v>0</v>
      </c>
      <c r="CB894" s="26">
        <f t="shared" si="905"/>
        <v>0</v>
      </c>
      <c r="CC894" s="26">
        <f t="shared" si="905"/>
        <v>0</v>
      </c>
      <c r="CD894" s="26">
        <f t="shared" si="905"/>
        <v>0</v>
      </c>
      <c r="CE894" s="26">
        <f t="shared" si="905"/>
        <v>0</v>
      </c>
      <c r="CF894" s="26">
        <f t="shared" si="906"/>
        <v>0</v>
      </c>
      <c r="CG894" s="26">
        <f t="shared" si="906"/>
        <v>0</v>
      </c>
      <c r="CH894" s="26">
        <f t="shared" si="906"/>
        <v>0</v>
      </c>
      <c r="CI894" s="26">
        <f t="shared" si="906"/>
        <v>0</v>
      </c>
      <c r="CJ894" s="26">
        <f t="shared" si="906"/>
        <v>0</v>
      </c>
      <c r="CK894" s="26">
        <f t="shared" si="906"/>
        <v>0</v>
      </c>
      <c r="CL894" s="26">
        <f t="shared" si="906"/>
        <v>0</v>
      </c>
      <c r="CM894" s="26">
        <f t="shared" si="906"/>
        <v>0</v>
      </c>
      <c r="CN894" s="26">
        <f t="shared" si="906"/>
        <v>0</v>
      </c>
      <c r="CO894" s="26">
        <f t="shared" si="906"/>
        <v>0</v>
      </c>
      <c r="CP894" s="26">
        <f t="shared" si="907"/>
        <v>0</v>
      </c>
      <c r="CQ894" s="26">
        <f t="shared" si="907"/>
        <v>0</v>
      </c>
      <c r="CR894" s="26">
        <f t="shared" si="907"/>
        <v>0</v>
      </c>
      <c r="CS894" s="26">
        <f t="shared" si="907"/>
        <v>0</v>
      </c>
      <c r="CT894" s="26">
        <f t="shared" si="907"/>
        <v>0</v>
      </c>
      <c r="CU894" s="26">
        <f t="shared" si="907"/>
        <v>0</v>
      </c>
      <c r="CV894" s="26">
        <f t="shared" si="907"/>
        <v>0</v>
      </c>
      <c r="CW894" s="26">
        <f t="shared" si="907"/>
        <v>0</v>
      </c>
      <c r="CX894" s="26">
        <f t="shared" si="907"/>
        <v>0</v>
      </c>
      <c r="CY894" s="26">
        <f t="shared" si="907"/>
        <v>0</v>
      </c>
      <c r="CZ894" s="26">
        <f t="shared" si="908"/>
        <v>0</v>
      </c>
      <c r="DA894" s="26">
        <f t="shared" si="908"/>
        <v>0</v>
      </c>
      <c r="DB894" s="26">
        <f t="shared" si="908"/>
        <v>0</v>
      </c>
      <c r="DC894" s="26">
        <f t="shared" si="908"/>
        <v>0</v>
      </c>
      <c r="DD894" s="26">
        <f t="shared" si="908"/>
        <v>0</v>
      </c>
      <c r="DE894" s="26">
        <f t="shared" si="908"/>
        <v>0</v>
      </c>
      <c r="DF894" s="26">
        <f t="shared" si="908"/>
        <v>0</v>
      </c>
      <c r="DG894" s="26">
        <f t="shared" si="908"/>
        <v>0</v>
      </c>
      <c r="DH894" s="26">
        <f t="shared" si="908"/>
        <v>0</v>
      </c>
      <c r="DI894" s="26">
        <f t="shared" si="908"/>
        <v>0</v>
      </c>
      <c r="DJ894" s="26">
        <f t="shared" si="909"/>
        <v>0</v>
      </c>
      <c r="DK894" s="26">
        <f t="shared" si="909"/>
        <v>0</v>
      </c>
      <c r="DL894" s="26">
        <f t="shared" si="909"/>
        <v>0</v>
      </c>
      <c r="DM894" s="26">
        <f t="shared" si="909"/>
        <v>0</v>
      </c>
      <c r="DN894" s="26">
        <f t="shared" si="909"/>
        <v>0</v>
      </c>
      <c r="DO894" s="26">
        <f t="shared" si="909"/>
        <v>0</v>
      </c>
      <c r="DP894" s="26"/>
      <c r="DQ894" s="26"/>
      <c r="DR894" s="26"/>
      <c r="DS894" s="1"/>
    </row>
    <row r="895" spans="45:123" x14ac:dyDescent="0.3">
      <c r="AS895" s="18">
        <v>47</v>
      </c>
      <c r="AT895" s="26" t="s">
        <v>123</v>
      </c>
      <c r="AU895" s="26" t="str">
        <f t="shared" si="872"/>
        <v>FAIL</v>
      </c>
      <c r="AV895" s="26">
        <v>3</v>
      </c>
      <c r="AW895" s="26">
        <v>3</v>
      </c>
      <c r="AX895" s="26">
        <v>1</v>
      </c>
      <c r="AY895" s="26">
        <v>1</v>
      </c>
      <c r="AZ895" s="26">
        <v>3</v>
      </c>
      <c r="BA895" s="26">
        <v>3</v>
      </c>
      <c r="BB895" s="26">
        <v>1</v>
      </c>
      <c r="BC895" s="26">
        <v>1</v>
      </c>
      <c r="BD895" s="26">
        <f t="shared" si="904"/>
        <v>426.5</v>
      </c>
      <c r="BE895" s="26"/>
      <c r="BF895" s="26">
        <f t="shared" si="904"/>
        <v>473.5</v>
      </c>
      <c r="BG895" s="26">
        <f t="shared" si="904"/>
        <v>23.5</v>
      </c>
      <c r="BI895" s="26">
        <f t="shared" si="901"/>
        <v>478.64859999999999</v>
      </c>
      <c r="BJ895" s="26">
        <f t="shared" si="902"/>
        <v>952.27359999999999</v>
      </c>
      <c r="BK895" s="26">
        <f t="shared" si="903"/>
        <v>1378.8986</v>
      </c>
      <c r="BL895" s="26">
        <f t="shared" si="882"/>
        <v>1805.3986</v>
      </c>
      <c r="BM895" s="26"/>
      <c r="BN895" s="26"/>
      <c r="BO895" s="26"/>
      <c r="BP895" s="26"/>
      <c r="BQ895" s="26"/>
      <c r="BR895" s="1" t="str">
        <f t="shared" si="888"/>
        <v>good</v>
      </c>
      <c r="BS895" s="26" t="str">
        <f t="shared" si="889"/>
        <v>Int</v>
      </c>
      <c r="BT895" s="26"/>
      <c r="BU895" s="26"/>
      <c r="BV895" s="26">
        <f t="shared" si="905"/>
        <v>0</v>
      </c>
      <c r="BW895" s="26">
        <f t="shared" si="905"/>
        <v>0</v>
      </c>
      <c r="BX895" s="26">
        <f t="shared" si="905"/>
        <v>0</v>
      </c>
      <c r="BY895" s="26">
        <f t="shared" si="905"/>
        <v>0</v>
      </c>
      <c r="BZ895" s="26">
        <f t="shared" si="905"/>
        <v>0</v>
      </c>
      <c r="CA895" s="26">
        <f t="shared" si="905"/>
        <v>0</v>
      </c>
      <c r="CB895" s="26">
        <f t="shared" si="905"/>
        <v>0</v>
      </c>
      <c r="CC895" s="26">
        <f t="shared" si="905"/>
        <v>0</v>
      </c>
      <c r="CD895" s="26">
        <f t="shared" si="905"/>
        <v>0</v>
      </c>
      <c r="CE895" s="26">
        <f t="shared" si="905"/>
        <v>0</v>
      </c>
      <c r="CF895" s="26">
        <f t="shared" si="906"/>
        <v>0</v>
      </c>
      <c r="CG895" s="26">
        <f t="shared" si="906"/>
        <v>0</v>
      </c>
      <c r="CH895" s="26">
        <f t="shared" si="906"/>
        <v>1</v>
      </c>
      <c r="CI895" s="26">
        <f t="shared" si="906"/>
        <v>0</v>
      </c>
      <c r="CJ895" s="26">
        <f t="shared" si="906"/>
        <v>0</v>
      </c>
      <c r="CK895" s="26">
        <f t="shared" si="906"/>
        <v>0</v>
      </c>
      <c r="CL895" s="26">
        <f t="shared" si="906"/>
        <v>0</v>
      </c>
      <c r="CM895" s="26">
        <f t="shared" si="906"/>
        <v>0</v>
      </c>
      <c r="CN895" s="26">
        <f t="shared" si="906"/>
        <v>0</v>
      </c>
      <c r="CO895" s="26">
        <f t="shared" si="906"/>
        <v>0</v>
      </c>
      <c r="CP895" s="26">
        <f t="shared" si="907"/>
        <v>0</v>
      </c>
      <c r="CQ895" s="26">
        <f t="shared" si="907"/>
        <v>0</v>
      </c>
      <c r="CR895" s="26">
        <f t="shared" si="907"/>
        <v>0</v>
      </c>
      <c r="CS895" s="26">
        <f t="shared" si="907"/>
        <v>0</v>
      </c>
      <c r="CT895" s="26">
        <f t="shared" si="907"/>
        <v>0</v>
      </c>
      <c r="CU895" s="26">
        <f t="shared" si="907"/>
        <v>0</v>
      </c>
      <c r="CV895" s="26">
        <f t="shared" si="907"/>
        <v>0</v>
      </c>
      <c r="CW895" s="26">
        <f t="shared" si="907"/>
        <v>0</v>
      </c>
      <c r="CX895" s="26">
        <f t="shared" si="907"/>
        <v>0</v>
      </c>
      <c r="CY895" s="26">
        <f t="shared" si="907"/>
        <v>0</v>
      </c>
      <c r="CZ895" s="26">
        <f t="shared" si="908"/>
        <v>0</v>
      </c>
      <c r="DA895" s="26">
        <f t="shared" si="908"/>
        <v>0</v>
      </c>
      <c r="DB895" s="26">
        <f t="shared" si="908"/>
        <v>0</v>
      </c>
      <c r="DC895" s="26">
        <f t="shared" si="908"/>
        <v>0</v>
      </c>
      <c r="DD895" s="26">
        <f t="shared" si="908"/>
        <v>0</v>
      </c>
      <c r="DE895" s="26">
        <f t="shared" si="908"/>
        <v>0</v>
      </c>
      <c r="DF895" s="26">
        <f t="shared" si="908"/>
        <v>0</v>
      </c>
      <c r="DG895" s="26">
        <f t="shared" si="908"/>
        <v>0</v>
      </c>
      <c r="DH895" s="26">
        <f t="shared" si="908"/>
        <v>0</v>
      </c>
      <c r="DI895" s="26">
        <f t="shared" si="908"/>
        <v>0</v>
      </c>
      <c r="DJ895" s="26">
        <f t="shared" si="909"/>
        <v>0</v>
      </c>
      <c r="DK895" s="26">
        <f t="shared" si="909"/>
        <v>0</v>
      </c>
      <c r="DL895" s="26">
        <f t="shared" si="909"/>
        <v>0</v>
      </c>
      <c r="DM895" s="26">
        <f t="shared" si="909"/>
        <v>0</v>
      </c>
      <c r="DN895" s="26">
        <f t="shared" si="909"/>
        <v>0</v>
      </c>
      <c r="DO895" s="26">
        <f t="shared" si="909"/>
        <v>0</v>
      </c>
      <c r="DP895" s="26"/>
      <c r="DQ895" s="26"/>
      <c r="DR895" s="26"/>
      <c r="DS895" s="1"/>
    </row>
    <row r="896" spans="45:123" x14ac:dyDescent="0.3">
      <c r="AS896" s="18">
        <v>48</v>
      </c>
      <c r="AT896" s="26" t="s">
        <v>123</v>
      </c>
      <c r="AU896" s="26" t="str">
        <f t="shared" si="872"/>
        <v>FAIL</v>
      </c>
      <c r="AV896" s="26">
        <v>3</v>
      </c>
      <c r="AW896" s="26">
        <v>3</v>
      </c>
      <c r="AX896" s="26">
        <v>1</v>
      </c>
      <c r="AY896" s="26">
        <v>1</v>
      </c>
      <c r="AZ896" s="26">
        <v>3</v>
      </c>
      <c r="BA896" s="26">
        <v>3</v>
      </c>
      <c r="BB896" s="26">
        <v>1</v>
      </c>
      <c r="BC896" s="26">
        <v>1</v>
      </c>
      <c r="BD896" s="26">
        <f t="shared" si="904"/>
        <v>426</v>
      </c>
      <c r="BE896" s="26"/>
      <c r="BF896" s="26">
        <f t="shared" si="904"/>
        <v>474</v>
      </c>
      <c r="BG896" s="26">
        <f t="shared" si="904"/>
        <v>24</v>
      </c>
      <c r="BI896" s="26">
        <f t="shared" si="901"/>
        <v>479.14859999999999</v>
      </c>
      <c r="BJ896" s="26">
        <f t="shared" si="902"/>
        <v>953.27359999999999</v>
      </c>
      <c r="BK896" s="26">
        <f t="shared" si="903"/>
        <v>1379.3986</v>
      </c>
      <c r="BL896" s="26">
        <f t="shared" si="882"/>
        <v>1805.3986</v>
      </c>
      <c r="BM896" s="26"/>
      <c r="BN896" s="26"/>
      <c r="BO896" s="26"/>
      <c r="BP896" s="26"/>
      <c r="BQ896" s="26"/>
      <c r="BR896" s="1" t="str">
        <f t="shared" si="888"/>
        <v>good</v>
      </c>
      <c r="BS896" s="26" t="str">
        <f t="shared" si="889"/>
        <v>Int</v>
      </c>
      <c r="BT896" s="26"/>
      <c r="BU896" s="26"/>
      <c r="BV896" s="26">
        <f t="shared" si="905"/>
        <v>0</v>
      </c>
      <c r="BW896" s="26">
        <f t="shared" si="905"/>
        <v>0</v>
      </c>
      <c r="BX896" s="26">
        <f t="shared" si="905"/>
        <v>0</v>
      </c>
      <c r="BY896" s="26">
        <f t="shared" si="905"/>
        <v>0</v>
      </c>
      <c r="BZ896" s="26">
        <f t="shared" si="905"/>
        <v>0</v>
      </c>
      <c r="CA896" s="26">
        <f t="shared" si="905"/>
        <v>0</v>
      </c>
      <c r="CB896" s="26">
        <f t="shared" si="905"/>
        <v>0</v>
      </c>
      <c r="CC896" s="26">
        <f t="shared" si="905"/>
        <v>0</v>
      </c>
      <c r="CD896" s="26">
        <f t="shared" si="905"/>
        <v>0</v>
      </c>
      <c r="CE896" s="26">
        <f t="shared" si="905"/>
        <v>0</v>
      </c>
      <c r="CF896" s="26">
        <f t="shared" si="906"/>
        <v>0</v>
      </c>
      <c r="CG896" s="26">
        <f t="shared" si="906"/>
        <v>0</v>
      </c>
      <c r="CH896" s="26">
        <f t="shared" si="906"/>
        <v>1</v>
      </c>
      <c r="CI896" s="26">
        <f t="shared" si="906"/>
        <v>0</v>
      </c>
      <c r="CJ896" s="26">
        <f t="shared" si="906"/>
        <v>0</v>
      </c>
      <c r="CK896" s="26">
        <f t="shared" si="906"/>
        <v>0</v>
      </c>
      <c r="CL896" s="26">
        <f t="shared" si="906"/>
        <v>0</v>
      </c>
      <c r="CM896" s="26">
        <f t="shared" si="906"/>
        <v>0</v>
      </c>
      <c r="CN896" s="26">
        <f t="shared" si="906"/>
        <v>0</v>
      </c>
      <c r="CO896" s="26">
        <f t="shared" si="906"/>
        <v>0</v>
      </c>
      <c r="CP896" s="26">
        <f t="shared" si="907"/>
        <v>0</v>
      </c>
      <c r="CQ896" s="26">
        <f t="shared" si="907"/>
        <v>0</v>
      </c>
      <c r="CR896" s="26">
        <f t="shared" si="907"/>
        <v>0</v>
      </c>
      <c r="CS896" s="26">
        <f t="shared" si="907"/>
        <v>0</v>
      </c>
      <c r="CT896" s="26">
        <f t="shared" si="907"/>
        <v>0</v>
      </c>
      <c r="CU896" s="26">
        <f t="shared" si="907"/>
        <v>0</v>
      </c>
      <c r="CV896" s="26">
        <f t="shared" si="907"/>
        <v>0</v>
      </c>
      <c r="CW896" s="26">
        <f t="shared" si="907"/>
        <v>0</v>
      </c>
      <c r="CX896" s="26">
        <f t="shared" si="907"/>
        <v>0</v>
      </c>
      <c r="CY896" s="26">
        <f t="shared" si="907"/>
        <v>0</v>
      </c>
      <c r="CZ896" s="26">
        <f t="shared" si="908"/>
        <v>0</v>
      </c>
      <c r="DA896" s="26">
        <f t="shared" si="908"/>
        <v>0</v>
      </c>
      <c r="DB896" s="26">
        <f t="shared" si="908"/>
        <v>0</v>
      </c>
      <c r="DC896" s="26">
        <f t="shared" si="908"/>
        <v>0</v>
      </c>
      <c r="DD896" s="26">
        <f t="shared" si="908"/>
        <v>0</v>
      </c>
      <c r="DE896" s="26">
        <f t="shared" si="908"/>
        <v>0</v>
      </c>
      <c r="DF896" s="26">
        <f t="shared" si="908"/>
        <v>0</v>
      </c>
      <c r="DG896" s="26">
        <f t="shared" si="908"/>
        <v>0</v>
      </c>
      <c r="DH896" s="26">
        <f t="shared" si="908"/>
        <v>0</v>
      </c>
      <c r="DI896" s="26">
        <f t="shared" si="908"/>
        <v>0</v>
      </c>
      <c r="DJ896" s="26">
        <f t="shared" si="909"/>
        <v>0</v>
      </c>
      <c r="DK896" s="26">
        <f t="shared" si="909"/>
        <v>0</v>
      </c>
      <c r="DL896" s="26">
        <f t="shared" si="909"/>
        <v>0</v>
      </c>
      <c r="DM896" s="26">
        <f t="shared" si="909"/>
        <v>0</v>
      </c>
      <c r="DN896" s="26">
        <f t="shared" si="909"/>
        <v>0</v>
      </c>
      <c r="DO896" s="26">
        <f t="shared" si="909"/>
        <v>0</v>
      </c>
      <c r="DP896" s="26"/>
      <c r="DQ896" s="26"/>
      <c r="DR896" s="26"/>
      <c r="DS896" s="1"/>
    </row>
    <row r="897" spans="45:123" x14ac:dyDescent="0.3">
      <c r="AS897" s="18">
        <v>49</v>
      </c>
      <c r="AT897" s="26" t="s">
        <v>123</v>
      </c>
      <c r="AU897" s="26" t="str">
        <f t="shared" si="872"/>
        <v>FAIL</v>
      </c>
      <c r="AV897" s="26">
        <v>3</v>
      </c>
      <c r="AW897" s="26">
        <v>3</v>
      </c>
      <c r="AX897" s="26">
        <v>1</v>
      </c>
      <c r="AY897" s="26">
        <v>1</v>
      </c>
      <c r="AZ897" s="26">
        <v>3</v>
      </c>
      <c r="BA897" s="26">
        <v>3</v>
      </c>
      <c r="BB897" s="26">
        <v>1</v>
      </c>
      <c r="BC897" s="26">
        <v>1</v>
      </c>
      <c r="BD897" s="26">
        <f t="shared" si="904"/>
        <v>425.5</v>
      </c>
      <c r="BE897" s="26"/>
      <c r="BF897" s="26">
        <f t="shared" si="904"/>
        <v>474.5</v>
      </c>
      <c r="BG897" s="26">
        <f t="shared" si="904"/>
        <v>24.5</v>
      </c>
      <c r="BI897" s="26">
        <f t="shared" si="901"/>
        <v>479.64859999999999</v>
      </c>
      <c r="BJ897" s="26">
        <f t="shared" si="902"/>
        <v>954.27359999999999</v>
      </c>
      <c r="BK897" s="26">
        <f t="shared" si="903"/>
        <v>1379.8986</v>
      </c>
      <c r="BL897" s="26">
        <f t="shared" si="882"/>
        <v>1805.3986</v>
      </c>
      <c r="BM897" s="26"/>
      <c r="BN897" s="26"/>
      <c r="BO897" s="26"/>
      <c r="BP897" s="26"/>
      <c r="BQ897" s="26"/>
      <c r="BR897" s="1" t="str">
        <f t="shared" si="888"/>
        <v>good</v>
      </c>
      <c r="BS897" s="26" t="str">
        <f t="shared" si="889"/>
        <v>Int</v>
      </c>
      <c r="BT897" s="26"/>
      <c r="BU897" s="26"/>
      <c r="BV897" s="26">
        <f t="shared" si="905"/>
        <v>0</v>
      </c>
      <c r="BW897" s="26">
        <f t="shared" si="905"/>
        <v>0</v>
      </c>
      <c r="BX897" s="26">
        <f t="shared" si="905"/>
        <v>0</v>
      </c>
      <c r="BY897" s="26">
        <f t="shared" si="905"/>
        <v>0</v>
      </c>
      <c r="BZ897" s="26">
        <f t="shared" si="905"/>
        <v>0</v>
      </c>
      <c r="CA897" s="26">
        <f t="shared" si="905"/>
        <v>0</v>
      </c>
      <c r="CB897" s="26">
        <f t="shared" si="905"/>
        <v>0</v>
      </c>
      <c r="CC897" s="26">
        <f t="shared" si="905"/>
        <v>0</v>
      </c>
      <c r="CD897" s="26">
        <f t="shared" si="905"/>
        <v>0</v>
      </c>
      <c r="CE897" s="26">
        <f t="shared" si="905"/>
        <v>0</v>
      </c>
      <c r="CF897" s="26">
        <f t="shared" si="906"/>
        <v>0</v>
      </c>
      <c r="CG897" s="26">
        <f t="shared" si="906"/>
        <v>0</v>
      </c>
      <c r="CH897" s="26">
        <f t="shared" si="906"/>
        <v>1</v>
      </c>
      <c r="CI897" s="26">
        <f t="shared" si="906"/>
        <v>0</v>
      </c>
      <c r="CJ897" s="26">
        <f t="shared" si="906"/>
        <v>0</v>
      </c>
      <c r="CK897" s="26">
        <f t="shared" si="906"/>
        <v>0</v>
      </c>
      <c r="CL897" s="26">
        <f t="shared" si="906"/>
        <v>0</v>
      </c>
      <c r="CM897" s="26">
        <f t="shared" si="906"/>
        <v>0</v>
      </c>
      <c r="CN897" s="26">
        <f t="shared" si="906"/>
        <v>0</v>
      </c>
      <c r="CO897" s="26">
        <f t="shared" si="906"/>
        <v>0</v>
      </c>
      <c r="CP897" s="26">
        <f t="shared" si="907"/>
        <v>0</v>
      </c>
      <c r="CQ897" s="26">
        <f t="shared" si="907"/>
        <v>0</v>
      </c>
      <c r="CR897" s="26">
        <f t="shared" si="907"/>
        <v>0</v>
      </c>
      <c r="CS897" s="26">
        <f t="shared" si="907"/>
        <v>0</v>
      </c>
      <c r="CT897" s="26">
        <f t="shared" si="907"/>
        <v>0</v>
      </c>
      <c r="CU897" s="26">
        <f t="shared" si="907"/>
        <v>0</v>
      </c>
      <c r="CV897" s="26">
        <f t="shared" si="907"/>
        <v>0</v>
      </c>
      <c r="CW897" s="26">
        <f t="shared" si="907"/>
        <v>0</v>
      </c>
      <c r="CX897" s="26">
        <f t="shared" si="907"/>
        <v>0</v>
      </c>
      <c r="CY897" s="26">
        <f t="shared" si="907"/>
        <v>0</v>
      </c>
      <c r="CZ897" s="26">
        <f t="shared" si="908"/>
        <v>0</v>
      </c>
      <c r="DA897" s="26">
        <f t="shared" si="908"/>
        <v>0</v>
      </c>
      <c r="DB897" s="26">
        <f t="shared" si="908"/>
        <v>0</v>
      </c>
      <c r="DC897" s="26">
        <f t="shared" si="908"/>
        <v>0</v>
      </c>
      <c r="DD897" s="26">
        <f t="shared" si="908"/>
        <v>0</v>
      </c>
      <c r="DE897" s="26">
        <f t="shared" si="908"/>
        <v>0</v>
      </c>
      <c r="DF897" s="26">
        <f t="shared" si="908"/>
        <v>0</v>
      </c>
      <c r="DG897" s="26">
        <f t="shared" si="908"/>
        <v>0</v>
      </c>
      <c r="DH897" s="26">
        <f t="shared" si="908"/>
        <v>0</v>
      </c>
      <c r="DI897" s="26">
        <f t="shared" si="908"/>
        <v>0</v>
      </c>
      <c r="DJ897" s="26">
        <f t="shared" si="909"/>
        <v>0</v>
      </c>
      <c r="DK897" s="26">
        <f t="shared" si="909"/>
        <v>0</v>
      </c>
      <c r="DL897" s="26">
        <f t="shared" si="909"/>
        <v>0</v>
      </c>
      <c r="DM897" s="26">
        <f t="shared" si="909"/>
        <v>0</v>
      </c>
      <c r="DN897" s="26">
        <f t="shared" si="909"/>
        <v>0</v>
      </c>
      <c r="DO897" s="26">
        <f t="shared" si="909"/>
        <v>0</v>
      </c>
      <c r="DP897" s="26"/>
      <c r="DQ897" s="26"/>
      <c r="DR897" s="26"/>
      <c r="DS897" s="1"/>
    </row>
    <row r="898" spans="45:123" x14ac:dyDescent="0.3">
      <c r="AS898" s="18">
        <v>50</v>
      </c>
      <c r="AT898" s="26" t="s">
        <v>123</v>
      </c>
      <c r="AU898" s="26" t="str">
        <f t="shared" si="872"/>
        <v>FAIL</v>
      </c>
      <c r="AV898" s="26">
        <v>3</v>
      </c>
      <c r="AW898" s="26">
        <v>3</v>
      </c>
      <c r="AX898" s="26">
        <v>1</v>
      </c>
      <c r="AY898" s="26">
        <v>1</v>
      </c>
      <c r="AZ898" s="26">
        <v>3</v>
      </c>
      <c r="BA898" s="26">
        <v>3</v>
      </c>
      <c r="BB898" s="26">
        <v>1</v>
      </c>
      <c r="BC898" s="26">
        <v>1</v>
      </c>
      <c r="BD898" s="26">
        <f t="shared" si="904"/>
        <v>425</v>
      </c>
      <c r="BE898" s="26"/>
      <c r="BF898" s="26">
        <f t="shared" si="904"/>
        <v>475</v>
      </c>
      <c r="BG898" s="26">
        <f t="shared" si="904"/>
        <v>25</v>
      </c>
      <c r="BI898" s="26">
        <f t="shared" si="901"/>
        <v>480.14859999999999</v>
      </c>
      <c r="BJ898" s="26">
        <f t="shared" si="902"/>
        <v>955.27359999999999</v>
      </c>
      <c r="BK898" s="26">
        <f t="shared" si="903"/>
        <v>1380.3986</v>
      </c>
      <c r="BL898" s="26">
        <f t="shared" si="882"/>
        <v>1805.3986</v>
      </c>
      <c r="BM898" s="26"/>
      <c r="BN898" s="26"/>
      <c r="BO898" s="26"/>
      <c r="BP898" s="26"/>
      <c r="BQ898" s="26"/>
      <c r="BR898" s="1" t="str">
        <f t="shared" si="888"/>
        <v>good</v>
      </c>
      <c r="BS898" s="26" t="str">
        <f t="shared" si="889"/>
        <v>Int</v>
      </c>
      <c r="BT898" s="26"/>
      <c r="BU898" s="26"/>
      <c r="BV898" s="26">
        <f t="shared" si="905"/>
        <v>0</v>
      </c>
      <c r="BW898" s="26">
        <f t="shared" si="905"/>
        <v>0</v>
      </c>
      <c r="BX898" s="26">
        <f t="shared" si="905"/>
        <v>0</v>
      </c>
      <c r="BY898" s="26">
        <f t="shared" si="905"/>
        <v>0</v>
      </c>
      <c r="BZ898" s="26">
        <f t="shared" si="905"/>
        <v>0</v>
      </c>
      <c r="CA898" s="26">
        <f t="shared" si="905"/>
        <v>0</v>
      </c>
      <c r="CB898" s="26">
        <f t="shared" si="905"/>
        <v>0</v>
      </c>
      <c r="CC898" s="26">
        <f t="shared" si="905"/>
        <v>0</v>
      </c>
      <c r="CD898" s="26">
        <f t="shared" si="905"/>
        <v>0</v>
      </c>
      <c r="CE898" s="26">
        <f t="shared" si="905"/>
        <v>0</v>
      </c>
      <c r="CF898" s="26">
        <f t="shared" si="906"/>
        <v>0</v>
      </c>
      <c r="CG898" s="26">
        <f t="shared" si="906"/>
        <v>0</v>
      </c>
      <c r="CH898" s="26">
        <f t="shared" si="906"/>
        <v>1</v>
      </c>
      <c r="CI898" s="26">
        <f t="shared" si="906"/>
        <v>0</v>
      </c>
      <c r="CJ898" s="26">
        <f t="shared" si="906"/>
        <v>0</v>
      </c>
      <c r="CK898" s="26">
        <f t="shared" si="906"/>
        <v>0</v>
      </c>
      <c r="CL898" s="26">
        <f t="shared" si="906"/>
        <v>0</v>
      </c>
      <c r="CM898" s="26">
        <f t="shared" si="906"/>
        <v>0</v>
      </c>
      <c r="CN898" s="26">
        <f t="shared" si="906"/>
        <v>0</v>
      </c>
      <c r="CO898" s="26">
        <f t="shared" si="906"/>
        <v>0</v>
      </c>
      <c r="CP898" s="26">
        <f t="shared" si="907"/>
        <v>0</v>
      </c>
      <c r="CQ898" s="26">
        <f t="shared" si="907"/>
        <v>0</v>
      </c>
      <c r="CR898" s="26">
        <f t="shared" si="907"/>
        <v>0</v>
      </c>
      <c r="CS898" s="26">
        <f t="shared" si="907"/>
        <v>0</v>
      </c>
      <c r="CT898" s="26">
        <f t="shared" si="907"/>
        <v>0</v>
      </c>
      <c r="CU898" s="26">
        <f t="shared" si="907"/>
        <v>0</v>
      </c>
      <c r="CV898" s="26">
        <f t="shared" si="907"/>
        <v>0</v>
      </c>
      <c r="CW898" s="26">
        <f t="shared" si="907"/>
        <v>0</v>
      </c>
      <c r="CX898" s="26">
        <f t="shared" si="907"/>
        <v>0</v>
      </c>
      <c r="CY898" s="26">
        <f t="shared" si="907"/>
        <v>0</v>
      </c>
      <c r="CZ898" s="26">
        <f t="shared" si="908"/>
        <v>0</v>
      </c>
      <c r="DA898" s="26">
        <f t="shared" si="908"/>
        <v>0</v>
      </c>
      <c r="DB898" s="26">
        <f t="shared" si="908"/>
        <v>0</v>
      </c>
      <c r="DC898" s="26">
        <f t="shared" si="908"/>
        <v>0</v>
      </c>
      <c r="DD898" s="26">
        <f t="shared" si="908"/>
        <v>0</v>
      </c>
      <c r="DE898" s="26">
        <f t="shared" si="908"/>
        <v>0</v>
      </c>
      <c r="DF898" s="26">
        <f t="shared" si="908"/>
        <v>0</v>
      </c>
      <c r="DG898" s="26">
        <f t="shared" si="908"/>
        <v>0</v>
      </c>
      <c r="DH898" s="26">
        <f t="shared" si="908"/>
        <v>0</v>
      </c>
      <c r="DI898" s="26">
        <f t="shared" si="908"/>
        <v>0</v>
      </c>
      <c r="DJ898" s="26">
        <f t="shared" si="909"/>
        <v>0</v>
      </c>
      <c r="DK898" s="26">
        <f t="shared" si="909"/>
        <v>0</v>
      </c>
      <c r="DL898" s="26">
        <f t="shared" si="909"/>
        <v>0</v>
      </c>
      <c r="DM898" s="26">
        <f t="shared" si="909"/>
        <v>0</v>
      </c>
      <c r="DN898" s="26">
        <f t="shared" si="909"/>
        <v>0</v>
      </c>
      <c r="DO898" s="26">
        <f t="shared" si="909"/>
        <v>0</v>
      </c>
      <c r="DP898" s="26"/>
      <c r="DQ898" s="26"/>
      <c r="DR898" s="26"/>
      <c r="DS898" s="1"/>
    </row>
    <row r="899" spans="45:123" x14ac:dyDescent="0.3">
      <c r="AS899" s="18">
        <v>51</v>
      </c>
      <c r="AT899" s="26" t="s">
        <v>123</v>
      </c>
      <c r="AU899" s="26" t="str">
        <f t="shared" si="872"/>
        <v>FAIL</v>
      </c>
      <c r="AV899" s="26">
        <v>3</v>
      </c>
      <c r="AW899" s="26">
        <v>3</v>
      </c>
      <c r="AX899" s="26">
        <v>1</v>
      </c>
      <c r="AY899" s="26">
        <v>1</v>
      </c>
      <c r="AZ899" s="26">
        <v>3</v>
      </c>
      <c r="BA899" s="26">
        <v>3</v>
      </c>
      <c r="BB899" s="26">
        <v>1</v>
      </c>
      <c r="BC899" s="26">
        <v>1</v>
      </c>
      <c r="BD899" s="26">
        <f t="shared" si="904"/>
        <v>424.5</v>
      </c>
      <c r="BE899" s="26"/>
      <c r="BF899" s="26">
        <f t="shared" si="904"/>
        <v>475.5</v>
      </c>
      <c r="BG899" s="26">
        <f t="shared" si="904"/>
        <v>25.5</v>
      </c>
      <c r="BI899" s="26">
        <f t="shared" si="901"/>
        <v>480.64859999999999</v>
      </c>
      <c r="BJ899" s="26">
        <f t="shared" si="902"/>
        <v>956.27359999999999</v>
      </c>
      <c r="BK899" s="26">
        <f t="shared" si="903"/>
        <v>1380.8986</v>
      </c>
      <c r="BL899" s="26">
        <f t="shared" si="882"/>
        <v>1805.3986</v>
      </c>
      <c r="BM899" s="26"/>
      <c r="BN899" s="26"/>
      <c r="BO899" s="26"/>
      <c r="BP899" s="26"/>
      <c r="BQ899" s="26"/>
      <c r="BR899" s="1" t="str">
        <f t="shared" si="888"/>
        <v>good</v>
      </c>
      <c r="BS899" s="26" t="str">
        <f t="shared" si="889"/>
        <v>Int</v>
      </c>
      <c r="BT899" s="26"/>
      <c r="BU899" s="26"/>
      <c r="BV899" s="26">
        <f t="shared" si="905"/>
        <v>0</v>
      </c>
      <c r="BW899" s="26">
        <f t="shared" si="905"/>
        <v>0</v>
      </c>
      <c r="BX899" s="26">
        <f t="shared" si="905"/>
        <v>0</v>
      </c>
      <c r="BY899" s="26">
        <f t="shared" si="905"/>
        <v>0</v>
      </c>
      <c r="BZ899" s="26">
        <f t="shared" si="905"/>
        <v>0</v>
      </c>
      <c r="CA899" s="26">
        <f t="shared" si="905"/>
        <v>0</v>
      </c>
      <c r="CB899" s="26">
        <f t="shared" si="905"/>
        <v>0</v>
      </c>
      <c r="CC899" s="26">
        <f t="shared" si="905"/>
        <v>0</v>
      </c>
      <c r="CD899" s="26">
        <f t="shared" si="905"/>
        <v>0</v>
      </c>
      <c r="CE899" s="26">
        <f t="shared" si="905"/>
        <v>0</v>
      </c>
      <c r="CF899" s="26">
        <f t="shared" si="906"/>
        <v>0</v>
      </c>
      <c r="CG899" s="26">
        <f t="shared" si="906"/>
        <v>0</v>
      </c>
      <c r="CH899" s="26">
        <f t="shared" si="906"/>
        <v>1</v>
      </c>
      <c r="CI899" s="26">
        <f t="shared" si="906"/>
        <v>0</v>
      </c>
      <c r="CJ899" s="26">
        <f t="shared" si="906"/>
        <v>0</v>
      </c>
      <c r="CK899" s="26">
        <f t="shared" si="906"/>
        <v>0</v>
      </c>
      <c r="CL899" s="26">
        <f t="shared" si="906"/>
        <v>0</v>
      </c>
      <c r="CM899" s="26">
        <f t="shared" si="906"/>
        <v>0</v>
      </c>
      <c r="CN899" s="26">
        <f t="shared" si="906"/>
        <v>0</v>
      </c>
      <c r="CO899" s="26">
        <f t="shared" si="906"/>
        <v>0</v>
      </c>
      <c r="CP899" s="26">
        <f t="shared" si="907"/>
        <v>0</v>
      </c>
      <c r="CQ899" s="26">
        <f t="shared" si="907"/>
        <v>0</v>
      </c>
      <c r="CR899" s="26">
        <f t="shared" si="907"/>
        <v>0</v>
      </c>
      <c r="CS899" s="26">
        <f t="shared" si="907"/>
        <v>0</v>
      </c>
      <c r="CT899" s="26">
        <f t="shared" si="907"/>
        <v>1</v>
      </c>
      <c r="CU899" s="26">
        <f t="shared" si="907"/>
        <v>0</v>
      </c>
      <c r="CV899" s="26">
        <f t="shared" si="907"/>
        <v>0</v>
      </c>
      <c r="CW899" s="26">
        <f t="shared" si="907"/>
        <v>0</v>
      </c>
      <c r="CX899" s="26">
        <f t="shared" si="907"/>
        <v>0</v>
      </c>
      <c r="CY899" s="26">
        <f t="shared" si="907"/>
        <v>0</v>
      </c>
      <c r="CZ899" s="26">
        <f t="shared" si="908"/>
        <v>0</v>
      </c>
      <c r="DA899" s="26">
        <f t="shared" si="908"/>
        <v>0</v>
      </c>
      <c r="DB899" s="26">
        <f t="shared" si="908"/>
        <v>0</v>
      </c>
      <c r="DC899" s="26">
        <f t="shared" si="908"/>
        <v>0</v>
      </c>
      <c r="DD899" s="26">
        <f t="shared" si="908"/>
        <v>0</v>
      </c>
      <c r="DE899" s="26">
        <f t="shared" si="908"/>
        <v>0</v>
      </c>
      <c r="DF899" s="26">
        <f t="shared" si="908"/>
        <v>0</v>
      </c>
      <c r="DG899" s="26">
        <f t="shared" si="908"/>
        <v>0</v>
      </c>
      <c r="DH899" s="26">
        <f t="shared" si="908"/>
        <v>0</v>
      </c>
      <c r="DI899" s="26">
        <f t="shared" si="908"/>
        <v>0</v>
      </c>
      <c r="DJ899" s="26">
        <f t="shared" si="909"/>
        <v>0</v>
      </c>
      <c r="DK899" s="26">
        <f t="shared" si="909"/>
        <v>0</v>
      </c>
      <c r="DL899" s="26">
        <f t="shared" si="909"/>
        <v>0</v>
      </c>
      <c r="DM899" s="26">
        <f t="shared" si="909"/>
        <v>0</v>
      </c>
      <c r="DN899" s="26">
        <f t="shared" si="909"/>
        <v>0</v>
      </c>
      <c r="DO899" s="26">
        <f t="shared" si="909"/>
        <v>0</v>
      </c>
      <c r="DP899" s="26"/>
      <c r="DQ899" s="26"/>
      <c r="DR899" s="26"/>
      <c r="DS899" s="1"/>
    </row>
    <row r="900" spans="45:123" x14ac:dyDescent="0.3">
      <c r="AS900" s="18">
        <v>52</v>
      </c>
      <c r="AT900" s="26" t="s">
        <v>123</v>
      </c>
      <c r="AU900" s="26" t="str">
        <f t="shared" si="872"/>
        <v>FAIL</v>
      </c>
      <c r="AV900" s="26">
        <v>3</v>
      </c>
      <c r="AW900" s="26">
        <v>3</v>
      </c>
      <c r="AX900" s="26">
        <v>1</v>
      </c>
      <c r="AY900" s="26">
        <v>1</v>
      </c>
      <c r="AZ900" s="26">
        <v>3</v>
      </c>
      <c r="BA900" s="26">
        <v>3</v>
      </c>
      <c r="BB900" s="26">
        <v>1</v>
      </c>
      <c r="BC900" s="26">
        <v>1</v>
      </c>
      <c r="BD900" s="26">
        <f t="shared" si="904"/>
        <v>424</v>
      </c>
      <c r="BE900" s="26"/>
      <c r="BF900" s="26">
        <f t="shared" si="904"/>
        <v>476</v>
      </c>
      <c r="BG900" s="26">
        <f t="shared" si="904"/>
        <v>26</v>
      </c>
      <c r="BI900" s="26">
        <f t="shared" si="901"/>
        <v>481.14859999999999</v>
      </c>
      <c r="BJ900" s="26">
        <f t="shared" si="902"/>
        <v>957.27359999999999</v>
      </c>
      <c r="BK900" s="26">
        <f t="shared" si="903"/>
        <v>1381.3986</v>
      </c>
      <c r="BL900" s="26">
        <f t="shared" si="882"/>
        <v>1805.3986</v>
      </c>
      <c r="BM900" s="26"/>
      <c r="BN900" s="26"/>
      <c r="BO900" s="26"/>
      <c r="BP900" s="26"/>
      <c r="BQ900" s="26"/>
      <c r="BR900" s="1" t="str">
        <f t="shared" si="888"/>
        <v>good</v>
      </c>
      <c r="BS900" s="26" t="str">
        <f t="shared" si="889"/>
        <v>Int</v>
      </c>
      <c r="BT900" s="26"/>
      <c r="BU900" s="26"/>
      <c r="BV900" s="26">
        <f t="shared" ref="BV900:CE909" si="910">IF(BV$3=0,0,IF(AND(ABS($BI900-BV$3)&gt;TubeVertTotTol,ABS($BJ900-BV$3)&gt;TubeVertTotTol,ABS($BK900-BV$3)&gt;TubeVertTotTol),0,1))</f>
        <v>0</v>
      </c>
      <c r="BW900" s="26">
        <f t="shared" si="910"/>
        <v>0</v>
      </c>
      <c r="BX900" s="26">
        <f t="shared" si="910"/>
        <v>0</v>
      </c>
      <c r="BY900" s="26">
        <f t="shared" si="910"/>
        <v>0</v>
      </c>
      <c r="BZ900" s="26">
        <f t="shared" si="910"/>
        <v>0</v>
      </c>
      <c r="CA900" s="26">
        <f t="shared" si="910"/>
        <v>0</v>
      </c>
      <c r="CB900" s="26">
        <f t="shared" si="910"/>
        <v>0</v>
      </c>
      <c r="CC900" s="26">
        <f t="shared" si="910"/>
        <v>0</v>
      </c>
      <c r="CD900" s="26">
        <f t="shared" si="910"/>
        <v>0</v>
      </c>
      <c r="CE900" s="26">
        <f t="shared" si="910"/>
        <v>0</v>
      </c>
      <c r="CF900" s="26">
        <f t="shared" ref="CF900:CO909" si="911">IF(CF$3=0,0,IF(AND(ABS($BI900-CF$3)&gt;TubeVertTotTol,ABS($BJ900-CF$3)&gt;TubeVertTotTol,ABS($BK900-CF$3)&gt;TubeVertTotTol),0,1))</f>
        <v>0</v>
      </c>
      <c r="CG900" s="26">
        <f t="shared" si="911"/>
        <v>0</v>
      </c>
      <c r="CH900" s="26">
        <f t="shared" si="911"/>
        <v>1</v>
      </c>
      <c r="CI900" s="26">
        <f t="shared" si="911"/>
        <v>0</v>
      </c>
      <c r="CJ900" s="26">
        <f t="shared" si="911"/>
        <v>0</v>
      </c>
      <c r="CK900" s="26">
        <f t="shared" si="911"/>
        <v>0</v>
      </c>
      <c r="CL900" s="26">
        <f t="shared" si="911"/>
        <v>0</v>
      </c>
      <c r="CM900" s="26">
        <f t="shared" si="911"/>
        <v>0</v>
      </c>
      <c r="CN900" s="26">
        <f t="shared" si="911"/>
        <v>0</v>
      </c>
      <c r="CO900" s="26">
        <f t="shared" si="911"/>
        <v>0</v>
      </c>
      <c r="CP900" s="26">
        <f t="shared" ref="CP900:CY909" si="912">IF(CP$3=0,0,IF(AND(ABS($BI900-CP$3)&gt;TubeVertTotTol,ABS($BJ900-CP$3)&gt;TubeVertTotTol,ABS($BK900-CP$3)&gt;TubeVertTotTol),0,1))</f>
        <v>0</v>
      </c>
      <c r="CQ900" s="26">
        <f t="shared" si="912"/>
        <v>0</v>
      </c>
      <c r="CR900" s="26">
        <f t="shared" si="912"/>
        <v>0</v>
      </c>
      <c r="CS900" s="26">
        <f t="shared" si="912"/>
        <v>0</v>
      </c>
      <c r="CT900" s="26">
        <f t="shared" si="912"/>
        <v>1</v>
      </c>
      <c r="CU900" s="26">
        <f t="shared" si="912"/>
        <v>0</v>
      </c>
      <c r="CV900" s="26">
        <f t="shared" si="912"/>
        <v>0</v>
      </c>
      <c r="CW900" s="26">
        <f t="shared" si="912"/>
        <v>0</v>
      </c>
      <c r="CX900" s="26">
        <f t="shared" si="912"/>
        <v>0</v>
      </c>
      <c r="CY900" s="26">
        <f t="shared" si="912"/>
        <v>0</v>
      </c>
      <c r="CZ900" s="26">
        <f t="shared" ref="CZ900:DI909" si="913">IF(CZ$3=0,0,IF(AND(ABS($BI900-CZ$3)&gt;TubeVertTotTol,ABS($BJ900-CZ$3)&gt;TubeVertTotTol,ABS($BK900-CZ$3)&gt;TubeVertTotTol),0,1))</f>
        <v>0</v>
      </c>
      <c r="DA900" s="26">
        <f t="shared" si="913"/>
        <v>0</v>
      </c>
      <c r="DB900" s="26">
        <f t="shared" si="913"/>
        <v>0</v>
      </c>
      <c r="DC900" s="26">
        <f t="shared" si="913"/>
        <v>0</v>
      </c>
      <c r="DD900" s="26">
        <f t="shared" si="913"/>
        <v>0</v>
      </c>
      <c r="DE900" s="26">
        <f t="shared" si="913"/>
        <v>0</v>
      </c>
      <c r="DF900" s="26">
        <f t="shared" si="913"/>
        <v>0</v>
      </c>
      <c r="DG900" s="26">
        <f t="shared" si="913"/>
        <v>0</v>
      </c>
      <c r="DH900" s="26">
        <f t="shared" si="913"/>
        <v>0</v>
      </c>
      <c r="DI900" s="26">
        <f t="shared" si="913"/>
        <v>0</v>
      </c>
      <c r="DJ900" s="26">
        <f t="shared" ref="DJ900:DO909" si="914">IF(DJ$3=0,0,IF(AND(ABS($BI900-DJ$3)&gt;TubeVertTotTol,ABS($BJ900-DJ$3)&gt;TubeVertTotTol,ABS($BK900-DJ$3)&gt;TubeVertTotTol),0,1))</f>
        <v>0</v>
      </c>
      <c r="DK900" s="26">
        <f t="shared" si="914"/>
        <v>0</v>
      </c>
      <c r="DL900" s="26">
        <f t="shared" si="914"/>
        <v>0</v>
      </c>
      <c r="DM900" s="26">
        <f t="shared" si="914"/>
        <v>0</v>
      </c>
      <c r="DN900" s="26">
        <f t="shared" si="914"/>
        <v>0</v>
      </c>
      <c r="DO900" s="26">
        <f t="shared" si="914"/>
        <v>0</v>
      </c>
      <c r="DP900" s="26"/>
      <c r="DQ900" s="26"/>
      <c r="DR900" s="26"/>
      <c r="DS900" s="1"/>
    </row>
    <row r="901" spans="45:123" x14ac:dyDescent="0.3">
      <c r="AS901" s="18">
        <v>53</v>
      </c>
      <c r="AT901" s="26" t="s">
        <v>123</v>
      </c>
      <c r="AU901" s="26" t="str">
        <f t="shared" si="872"/>
        <v>FAIL</v>
      </c>
      <c r="AV901" s="26">
        <v>3</v>
      </c>
      <c r="AW901" s="26">
        <v>3</v>
      </c>
      <c r="AX901" s="26">
        <v>1</v>
      </c>
      <c r="AY901" s="26">
        <v>1</v>
      </c>
      <c r="AZ901" s="26">
        <v>3</v>
      </c>
      <c r="BA901" s="26">
        <v>3</v>
      </c>
      <c r="BB901" s="26">
        <v>1</v>
      </c>
      <c r="BC901" s="26">
        <v>1</v>
      </c>
      <c r="BD901" s="26">
        <f t="shared" si="904"/>
        <v>423.5</v>
      </c>
      <c r="BE901" s="26"/>
      <c r="BF901" s="26">
        <f t="shared" si="904"/>
        <v>476.5</v>
      </c>
      <c r="BG901" s="26">
        <f t="shared" si="904"/>
        <v>26.5</v>
      </c>
      <c r="BI901" s="26">
        <f t="shared" si="901"/>
        <v>481.64859999999999</v>
      </c>
      <c r="BJ901" s="26">
        <f t="shared" si="902"/>
        <v>958.27359999999999</v>
      </c>
      <c r="BK901" s="26">
        <f t="shared" si="903"/>
        <v>1381.8986</v>
      </c>
      <c r="BL901" s="26">
        <f t="shared" si="882"/>
        <v>1805.3986</v>
      </c>
      <c r="BM901" s="26"/>
      <c r="BN901" s="26"/>
      <c r="BO901" s="26"/>
      <c r="BP901" s="26"/>
      <c r="BQ901" s="26"/>
      <c r="BR901" s="1" t="str">
        <f t="shared" si="888"/>
        <v>good</v>
      </c>
      <c r="BS901" s="26" t="str">
        <f t="shared" si="889"/>
        <v>Int</v>
      </c>
      <c r="BT901" s="26"/>
      <c r="BU901" s="26"/>
      <c r="BV901" s="26">
        <f t="shared" si="910"/>
        <v>0</v>
      </c>
      <c r="BW901" s="26">
        <f t="shared" si="910"/>
        <v>0</v>
      </c>
      <c r="BX901" s="26">
        <f t="shared" si="910"/>
        <v>0</v>
      </c>
      <c r="BY901" s="26">
        <f t="shared" si="910"/>
        <v>0</v>
      </c>
      <c r="BZ901" s="26">
        <f t="shared" si="910"/>
        <v>0</v>
      </c>
      <c r="CA901" s="26">
        <f t="shared" si="910"/>
        <v>0</v>
      </c>
      <c r="CB901" s="26">
        <f t="shared" si="910"/>
        <v>0</v>
      </c>
      <c r="CC901" s="26">
        <f t="shared" si="910"/>
        <v>0</v>
      </c>
      <c r="CD901" s="26">
        <f t="shared" si="910"/>
        <v>0</v>
      </c>
      <c r="CE901" s="26">
        <f t="shared" si="910"/>
        <v>0</v>
      </c>
      <c r="CF901" s="26">
        <f t="shared" si="911"/>
        <v>0</v>
      </c>
      <c r="CG901" s="26">
        <f t="shared" si="911"/>
        <v>0</v>
      </c>
      <c r="CH901" s="26">
        <f t="shared" si="911"/>
        <v>1</v>
      </c>
      <c r="CI901" s="26">
        <f t="shared" si="911"/>
        <v>0</v>
      </c>
      <c r="CJ901" s="26">
        <f t="shared" si="911"/>
        <v>0</v>
      </c>
      <c r="CK901" s="26">
        <f t="shared" si="911"/>
        <v>0</v>
      </c>
      <c r="CL901" s="26">
        <f t="shared" si="911"/>
        <v>0</v>
      </c>
      <c r="CM901" s="26">
        <f t="shared" si="911"/>
        <v>0</v>
      </c>
      <c r="CN901" s="26">
        <f t="shared" si="911"/>
        <v>0</v>
      </c>
      <c r="CO901" s="26">
        <f t="shared" si="911"/>
        <v>0</v>
      </c>
      <c r="CP901" s="26">
        <f t="shared" si="912"/>
        <v>0</v>
      </c>
      <c r="CQ901" s="26">
        <f t="shared" si="912"/>
        <v>0</v>
      </c>
      <c r="CR901" s="26">
        <f t="shared" si="912"/>
        <v>0</v>
      </c>
      <c r="CS901" s="26">
        <f t="shared" si="912"/>
        <v>0</v>
      </c>
      <c r="CT901" s="26">
        <f t="shared" si="912"/>
        <v>1</v>
      </c>
      <c r="CU901" s="26">
        <f t="shared" si="912"/>
        <v>0</v>
      </c>
      <c r="CV901" s="26">
        <f t="shared" si="912"/>
        <v>0</v>
      </c>
      <c r="CW901" s="26">
        <f t="shared" si="912"/>
        <v>0</v>
      </c>
      <c r="CX901" s="26">
        <f t="shared" si="912"/>
        <v>0</v>
      </c>
      <c r="CY901" s="26">
        <f t="shared" si="912"/>
        <v>0</v>
      </c>
      <c r="CZ901" s="26">
        <f t="shared" si="913"/>
        <v>0</v>
      </c>
      <c r="DA901" s="26">
        <f t="shared" si="913"/>
        <v>0</v>
      </c>
      <c r="DB901" s="26">
        <f t="shared" si="913"/>
        <v>0</v>
      </c>
      <c r="DC901" s="26">
        <f t="shared" si="913"/>
        <v>0</v>
      </c>
      <c r="DD901" s="26">
        <f t="shared" si="913"/>
        <v>0</v>
      </c>
      <c r="DE901" s="26">
        <f t="shared" si="913"/>
        <v>0</v>
      </c>
      <c r="DF901" s="26">
        <f t="shared" si="913"/>
        <v>0</v>
      </c>
      <c r="DG901" s="26">
        <f t="shared" si="913"/>
        <v>0</v>
      </c>
      <c r="DH901" s="26">
        <f t="shared" si="913"/>
        <v>0</v>
      </c>
      <c r="DI901" s="26">
        <f t="shared" si="913"/>
        <v>0</v>
      </c>
      <c r="DJ901" s="26">
        <f t="shared" si="914"/>
        <v>0</v>
      </c>
      <c r="DK901" s="26">
        <f t="shared" si="914"/>
        <v>0</v>
      </c>
      <c r="DL901" s="26">
        <f t="shared" si="914"/>
        <v>0</v>
      </c>
      <c r="DM901" s="26">
        <f t="shared" si="914"/>
        <v>0</v>
      </c>
      <c r="DN901" s="26">
        <f t="shared" si="914"/>
        <v>0</v>
      </c>
      <c r="DO901" s="26">
        <f t="shared" si="914"/>
        <v>0</v>
      </c>
      <c r="DP901" s="26"/>
      <c r="DQ901" s="26"/>
      <c r="DR901" s="26"/>
      <c r="DS901" s="1"/>
    </row>
    <row r="902" spans="45:123" x14ac:dyDescent="0.3">
      <c r="AS902" s="18">
        <v>54</v>
      </c>
      <c r="AT902" s="26" t="s">
        <v>123</v>
      </c>
      <c r="AU902" s="26" t="str">
        <f t="shared" si="872"/>
        <v>FAIL</v>
      </c>
      <c r="AV902" s="26">
        <v>3</v>
      </c>
      <c r="AW902" s="26">
        <v>3</v>
      </c>
      <c r="AX902" s="26">
        <v>1</v>
      </c>
      <c r="AY902" s="26">
        <v>1</v>
      </c>
      <c r="AZ902" s="26">
        <v>3</v>
      </c>
      <c r="BA902" s="26">
        <v>3</v>
      </c>
      <c r="BB902" s="26">
        <v>1</v>
      </c>
      <c r="BC902" s="26">
        <v>1</v>
      </c>
      <c r="BD902" s="26">
        <f t="shared" si="904"/>
        <v>423</v>
      </c>
      <c r="BE902" s="26"/>
      <c r="BF902" s="26">
        <f t="shared" si="904"/>
        <v>477</v>
      </c>
      <c r="BG902" s="26">
        <f t="shared" si="904"/>
        <v>27</v>
      </c>
      <c r="BI902" s="26">
        <f t="shared" si="901"/>
        <v>482.14859999999999</v>
      </c>
      <c r="BJ902" s="26">
        <f t="shared" si="902"/>
        <v>959.27359999999999</v>
      </c>
      <c r="BK902" s="26">
        <f t="shared" si="903"/>
        <v>1382.3986</v>
      </c>
      <c r="BL902" s="26">
        <f t="shared" si="882"/>
        <v>1805.3986</v>
      </c>
      <c r="BM902" s="26"/>
      <c r="BN902" s="26"/>
      <c r="BO902" s="26"/>
      <c r="BP902" s="26"/>
      <c r="BQ902" s="26"/>
      <c r="BR902" s="1" t="str">
        <f t="shared" si="888"/>
        <v>good</v>
      </c>
      <c r="BS902" s="26" t="str">
        <f t="shared" si="889"/>
        <v>Int</v>
      </c>
      <c r="BT902" s="26"/>
      <c r="BU902" s="26"/>
      <c r="BV902" s="26">
        <f t="shared" si="910"/>
        <v>0</v>
      </c>
      <c r="BW902" s="26">
        <f t="shared" si="910"/>
        <v>0</v>
      </c>
      <c r="BX902" s="26">
        <f t="shared" si="910"/>
        <v>0</v>
      </c>
      <c r="BY902" s="26">
        <f t="shared" si="910"/>
        <v>0</v>
      </c>
      <c r="BZ902" s="26">
        <f t="shared" si="910"/>
        <v>0</v>
      </c>
      <c r="CA902" s="26">
        <f t="shared" si="910"/>
        <v>0</v>
      </c>
      <c r="CB902" s="26">
        <f t="shared" si="910"/>
        <v>0</v>
      </c>
      <c r="CC902" s="26">
        <f t="shared" si="910"/>
        <v>0</v>
      </c>
      <c r="CD902" s="26">
        <f t="shared" si="910"/>
        <v>0</v>
      </c>
      <c r="CE902" s="26">
        <f t="shared" si="910"/>
        <v>0</v>
      </c>
      <c r="CF902" s="26">
        <f t="shared" si="911"/>
        <v>0</v>
      </c>
      <c r="CG902" s="26">
        <f t="shared" si="911"/>
        <v>0</v>
      </c>
      <c r="CH902" s="26">
        <f t="shared" si="911"/>
        <v>1</v>
      </c>
      <c r="CI902" s="26">
        <f t="shared" si="911"/>
        <v>0</v>
      </c>
      <c r="CJ902" s="26">
        <f t="shared" si="911"/>
        <v>0</v>
      </c>
      <c r="CK902" s="26">
        <f t="shared" si="911"/>
        <v>0</v>
      </c>
      <c r="CL902" s="26">
        <f t="shared" si="911"/>
        <v>0</v>
      </c>
      <c r="CM902" s="26">
        <f t="shared" si="911"/>
        <v>0</v>
      </c>
      <c r="CN902" s="26">
        <f t="shared" si="911"/>
        <v>0</v>
      </c>
      <c r="CO902" s="26">
        <f t="shared" si="911"/>
        <v>0</v>
      </c>
      <c r="CP902" s="26">
        <f t="shared" si="912"/>
        <v>0</v>
      </c>
      <c r="CQ902" s="26">
        <f t="shared" si="912"/>
        <v>0</v>
      </c>
      <c r="CR902" s="26">
        <f t="shared" si="912"/>
        <v>0</v>
      </c>
      <c r="CS902" s="26">
        <f t="shared" si="912"/>
        <v>0</v>
      </c>
      <c r="CT902" s="26">
        <f t="shared" si="912"/>
        <v>1</v>
      </c>
      <c r="CU902" s="26">
        <f t="shared" si="912"/>
        <v>0</v>
      </c>
      <c r="CV902" s="26">
        <f t="shared" si="912"/>
        <v>0</v>
      </c>
      <c r="CW902" s="26">
        <f t="shared" si="912"/>
        <v>0</v>
      </c>
      <c r="CX902" s="26">
        <f t="shared" si="912"/>
        <v>0</v>
      </c>
      <c r="CY902" s="26">
        <f t="shared" si="912"/>
        <v>0</v>
      </c>
      <c r="CZ902" s="26">
        <f t="shared" si="913"/>
        <v>0</v>
      </c>
      <c r="DA902" s="26">
        <f t="shared" si="913"/>
        <v>0</v>
      </c>
      <c r="DB902" s="26">
        <f t="shared" si="913"/>
        <v>0</v>
      </c>
      <c r="DC902" s="26">
        <f t="shared" si="913"/>
        <v>0</v>
      </c>
      <c r="DD902" s="26">
        <f t="shared" si="913"/>
        <v>0</v>
      </c>
      <c r="DE902" s="26">
        <f t="shared" si="913"/>
        <v>0</v>
      </c>
      <c r="DF902" s="26">
        <f t="shared" si="913"/>
        <v>0</v>
      </c>
      <c r="DG902" s="26">
        <f t="shared" si="913"/>
        <v>0</v>
      </c>
      <c r="DH902" s="26">
        <f t="shared" si="913"/>
        <v>0</v>
      </c>
      <c r="DI902" s="26">
        <f t="shared" si="913"/>
        <v>0</v>
      </c>
      <c r="DJ902" s="26">
        <f t="shared" si="914"/>
        <v>0</v>
      </c>
      <c r="DK902" s="26">
        <f t="shared" si="914"/>
        <v>0</v>
      </c>
      <c r="DL902" s="26">
        <f t="shared" si="914"/>
        <v>0</v>
      </c>
      <c r="DM902" s="26">
        <f t="shared" si="914"/>
        <v>0</v>
      </c>
      <c r="DN902" s="26">
        <f t="shared" si="914"/>
        <v>0</v>
      </c>
      <c r="DO902" s="26">
        <f t="shared" si="914"/>
        <v>0</v>
      </c>
      <c r="DP902" s="26"/>
      <c r="DQ902" s="26"/>
      <c r="DR902" s="26"/>
      <c r="DS902" s="1"/>
    </row>
    <row r="903" spans="45:123" x14ac:dyDescent="0.3">
      <c r="AS903" s="18">
        <v>55</v>
      </c>
      <c r="AT903" s="26" t="s">
        <v>123</v>
      </c>
      <c r="AU903" s="26" t="str">
        <f t="shared" si="872"/>
        <v>FAIL</v>
      </c>
      <c r="AV903" s="26">
        <v>3</v>
      </c>
      <c r="AW903" s="26">
        <v>3</v>
      </c>
      <c r="AX903" s="26">
        <v>1</v>
      </c>
      <c r="AY903" s="26">
        <v>1</v>
      </c>
      <c r="AZ903" s="26">
        <v>3</v>
      </c>
      <c r="BA903" s="26">
        <v>3</v>
      </c>
      <c r="BB903" s="26">
        <v>1</v>
      </c>
      <c r="BC903" s="26">
        <v>1</v>
      </c>
      <c r="BD903" s="26">
        <f t="shared" si="904"/>
        <v>422.5</v>
      </c>
      <c r="BE903" s="26"/>
      <c r="BF903" s="26">
        <f t="shared" si="904"/>
        <v>477.5</v>
      </c>
      <c r="BG903" s="26">
        <f t="shared" si="904"/>
        <v>27.5</v>
      </c>
      <c r="BI903" s="26">
        <f t="shared" si="901"/>
        <v>482.64859999999999</v>
      </c>
      <c r="BJ903" s="26">
        <f t="shared" si="902"/>
        <v>960.27359999999999</v>
      </c>
      <c r="BK903" s="26">
        <f t="shared" si="903"/>
        <v>1382.8986</v>
      </c>
      <c r="BL903" s="26">
        <f t="shared" si="882"/>
        <v>1805.3986</v>
      </c>
      <c r="BM903" s="26"/>
      <c r="BN903" s="26"/>
      <c r="BO903" s="26"/>
      <c r="BP903" s="26"/>
      <c r="BQ903" s="26"/>
      <c r="BR903" s="1" t="str">
        <f t="shared" si="888"/>
        <v>good</v>
      </c>
      <c r="BS903" s="26" t="str">
        <f t="shared" si="889"/>
        <v>Int</v>
      </c>
      <c r="BT903" s="26"/>
      <c r="BU903" s="26"/>
      <c r="BV903" s="26">
        <f t="shared" si="910"/>
        <v>0</v>
      </c>
      <c r="BW903" s="26">
        <f t="shared" si="910"/>
        <v>0</v>
      </c>
      <c r="BX903" s="26">
        <f t="shared" si="910"/>
        <v>0</v>
      </c>
      <c r="BY903" s="26">
        <f t="shared" si="910"/>
        <v>0</v>
      </c>
      <c r="BZ903" s="26">
        <f t="shared" si="910"/>
        <v>0</v>
      </c>
      <c r="CA903" s="26">
        <f t="shared" si="910"/>
        <v>0</v>
      </c>
      <c r="CB903" s="26">
        <f t="shared" si="910"/>
        <v>0</v>
      </c>
      <c r="CC903" s="26">
        <f t="shared" si="910"/>
        <v>0</v>
      </c>
      <c r="CD903" s="26">
        <f t="shared" si="910"/>
        <v>0</v>
      </c>
      <c r="CE903" s="26">
        <f t="shared" si="910"/>
        <v>0</v>
      </c>
      <c r="CF903" s="26">
        <f t="shared" si="911"/>
        <v>0</v>
      </c>
      <c r="CG903" s="26">
        <f t="shared" si="911"/>
        <v>0</v>
      </c>
      <c r="CH903" s="26">
        <f t="shared" si="911"/>
        <v>1</v>
      </c>
      <c r="CI903" s="26">
        <f t="shared" si="911"/>
        <v>0</v>
      </c>
      <c r="CJ903" s="26">
        <f t="shared" si="911"/>
        <v>0</v>
      </c>
      <c r="CK903" s="26">
        <f t="shared" si="911"/>
        <v>0</v>
      </c>
      <c r="CL903" s="26">
        <f t="shared" si="911"/>
        <v>0</v>
      </c>
      <c r="CM903" s="26">
        <f t="shared" si="911"/>
        <v>0</v>
      </c>
      <c r="CN903" s="26">
        <f t="shared" si="911"/>
        <v>0</v>
      </c>
      <c r="CO903" s="26">
        <f t="shared" si="911"/>
        <v>0</v>
      </c>
      <c r="CP903" s="26">
        <f t="shared" si="912"/>
        <v>0</v>
      </c>
      <c r="CQ903" s="26">
        <f t="shared" si="912"/>
        <v>0</v>
      </c>
      <c r="CR903" s="26">
        <f t="shared" si="912"/>
        <v>0</v>
      </c>
      <c r="CS903" s="26">
        <f t="shared" si="912"/>
        <v>0</v>
      </c>
      <c r="CT903" s="26">
        <f t="shared" si="912"/>
        <v>1</v>
      </c>
      <c r="CU903" s="26">
        <f t="shared" si="912"/>
        <v>0</v>
      </c>
      <c r="CV903" s="26">
        <f t="shared" si="912"/>
        <v>0</v>
      </c>
      <c r="CW903" s="26">
        <f t="shared" si="912"/>
        <v>0</v>
      </c>
      <c r="CX903" s="26">
        <f t="shared" si="912"/>
        <v>0</v>
      </c>
      <c r="CY903" s="26">
        <f t="shared" si="912"/>
        <v>0</v>
      </c>
      <c r="CZ903" s="26">
        <f t="shared" si="913"/>
        <v>0</v>
      </c>
      <c r="DA903" s="26">
        <f t="shared" si="913"/>
        <v>0</v>
      </c>
      <c r="DB903" s="26">
        <f t="shared" si="913"/>
        <v>0</v>
      </c>
      <c r="DC903" s="26">
        <f t="shared" si="913"/>
        <v>0</v>
      </c>
      <c r="DD903" s="26">
        <f t="shared" si="913"/>
        <v>0</v>
      </c>
      <c r="DE903" s="26">
        <f t="shared" si="913"/>
        <v>0</v>
      </c>
      <c r="DF903" s="26">
        <f t="shared" si="913"/>
        <v>0</v>
      </c>
      <c r="DG903" s="26">
        <f t="shared" si="913"/>
        <v>0</v>
      </c>
      <c r="DH903" s="26">
        <f t="shared" si="913"/>
        <v>0</v>
      </c>
      <c r="DI903" s="26">
        <f t="shared" si="913"/>
        <v>0</v>
      </c>
      <c r="DJ903" s="26">
        <f t="shared" si="914"/>
        <v>0</v>
      </c>
      <c r="DK903" s="26">
        <f t="shared" si="914"/>
        <v>0</v>
      </c>
      <c r="DL903" s="26">
        <f t="shared" si="914"/>
        <v>0</v>
      </c>
      <c r="DM903" s="26">
        <f t="shared" si="914"/>
        <v>0</v>
      </c>
      <c r="DN903" s="26">
        <f t="shared" si="914"/>
        <v>0</v>
      </c>
      <c r="DO903" s="26">
        <f t="shared" si="914"/>
        <v>0</v>
      </c>
      <c r="DP903" s="26"/>
      <c r="DQ903" s="26"/>
      <c r="DR903" s="26"/>
      <c r="DS903" s="1"/>
    </row>
    <row r="904" spans="45:123" x14ac:dyDescent="0.3">
      <c r="AS904" s="18">
        <v>56</v>
      </c>
      <c r="AT904" s="26" t="s">
        <v>123</v>
      </c>
      <c r="AU904" s="26" t="str">
        <f t="shared" si="872"/>
        <v>FAIL</v>
      </c>
      <c r="AV904" s="26">
        <v>3</v>
      </c>
      <c r="AW904" s="26">
        <v>3</v>
      </c>
      <c r="AX904" s="26">
        <v>1</v>
      </c>
      <c r="AY904" s="26">
        <v>1</v>
      </c>
      <c r="AZ904" s="26">
        <v>3</v>
      </c>
      <c r="BA904" s="26">
        <v>3</v>
      </c>
      <c r="BB904" s="26">
        <v>1</v>
      </c>
      <c r="BC904" s="26">
        <v>1</v>
      </c>
      <c r="BD904" s="26">
        <f t="shared" si="904"/>
        <v>422</v>
      </c>
      <c r="BE904" s="26"/>
      <c r="BF904" s="26">
        <f t="shared" si="904"/>
        <v>478</v>
      </c>
      <c r="BG904" s="26">
        <f t="shared" si="904"/>
        <v>28</v>
      </c>
      <c r="BI904" s="26">
        <f t="shared" si="901"/>
        <v>483.14859999999999</v>
      </c>
      <c r="BJ904" s="26">
        <f t="shared" si="902"/>
        <v>961.27359999999999</v>
      </c>
      <c r="BK904" s="26">
        <f t="shared" si="903"/>
        <v>1383.3986</v>
      </c>
      <c r="BL904" s="26">
        <f t="shared" si="882"/>
        <v>1805.3986</v>
      </c>
      <c r="BM904" s="26"/>
      <c r="BN904" s="26"/>
      <c r="BO904" s="26"/>
      <c r="BP904" s="26"/>
      <c r="BQ904" s="26"/>
      <c r="BR904" s="1" t="str">
        <f t="shared" si="888"/>
        <v>good</v>
      </c>
      <c r="BS904" s="26" t="str">
        <f t="shared" si="889"/>
        <v>Int</v>
      </c>
      <c r="BT904" s="26"/>
      <c r="BU904" s="26"/>
      <c r="BV904" s="26">
        <f t="shared" si="910"/>
        <v>0</v>
      </c>
      <c r="BW904" s="26">
        <f t="shared" si="910"/>
        <v>0</v>
      </c>
      <c r="BX904" s="26">
        <f t="shared" si="910"/>
        <v>0</v>
      </c>
      <c r="BY904" s="26">
        <f t="shared" si="910"/>
        <v>0</v>
      </c>
      <c r="BZ904" s="26">
        <f t="shared" si="910"/>
        <v>0</v>
      </c>
      <c r="CA904" s="26">
        <f t="shared" si="910"/>
        <v>0</v>
      </c>
      <c r="CB904" s="26">
        <f t="shared" si="910"/>
        <v>0</v>
      </c>
      <c r="CC904" s="26">
        <f t="shared" si="910"/>
        <v>0</v>
      </c>
      <c r="CD904" s="26">
        <f t="shared" si="910"/>
        <v>0</v>
      </c>
      <c r="CE904" s="26">
        <f t="shared" si="910"/>
        <v>0</v>
      </c>
      <c r="CF904" s="26">
        <f t="shared" si="911"/>
        <v>0</v>
      </c>
      <c r="CG904" s="26">
        <f t="shared" si="911"/>
        <v>0</v>
      </c>
      <c r="CH904" s="26">
        <f t="shared" si="911"/>
        <v>1</v>
      </c>
      <c r="CI904" s="26">
        <f t="shared" si="911"/>
        <v>0</v>
      </c>
      <c r="CJ904" s="26">
        <f t="shared" si="911"/>
        <v>0</v>
      </c>
      <c r="CK904" s="26">
        <f t="shared" si="911"/>
        <v>0</v>
      </c>
      <c r="CL904" s="26">
        <f t="shared" si="911"/>
        <v>0</v>
      </c>
      <c r="CM904" s="26">
        <f t="shared" si="911"/>
        <v>0</v>
      </c>
      <c r="CN904" s="26">
        <f t="shared" si="911"/>
        <v>0</v>
      </c>
      <c r="CO904" s="26">
        <f t="shared" si="911"/>
        <v>0</v>
      </c>
      <c r="CP904" s="26">
        <f t="shared" si="912"/>
        <v>0</v>
      </c>
      <c r="CQ904" s="26">
        <f t="shared" si="912"/>
        <v>0</v>
      </c>
      <c r="CR904" s="26">
        <f t="shared" si="912"/>
        <v>0</v>
      </c>
      <c r="CS904" s="26">
        <f t="shared" si="912"/>
        <v>0</v>
      </c>
      <c r="CT904" s="26">
        <f t="shared" si="912"/>
        <v>1</v>
      </c>
      <c r="CU904" s="26">
        <f t="shared" si="912"/>
        <v>0</v>
      </c>
      <c r="CV904" s="26">
        <f t="shared" si="912"/>
        <v>0</v>
      </c>
      <c r="CW904" s="26">
        <f t="shared" si="912"/>
        <v>0</v>
      </c>
      <c r="CX904" s="26">
        <f t="shared" si="912"/>
        <v>0</v>
      </c>
      <c r="CY904" s="26">
        <f t="shared" si="912"/>
        <v>0</v>
      </c>
      <c r="CZ904" s="26">
        <f t="shared" si="913"/>
        <v>0</v>
      </c>
      <c r="DA904" s="26">
        <f t="shared" si="913"/>
        <v>0</v>
      </c>
      <c r="DB904" s="26">
        <f t="shared" si="913"/>
        <v>0</v>
      </c>
      <c r="DC904" s="26">
        <f t="shared" si="913"/>
        <v>0</v>
      </c>
      <c r="DD904" s="26">
        <f t="shared" si="913"/>
        <v>0</v>
      </c>
      <c r="DE904" s="26">
        <f t="shared" si="913"/>
        <v>0</v>
      </c>
      <c r="DF904" s="26">
        <f t="shared" si="913"/>
        <v>0</v>
      </c>
      <c r="DG904" s="26">
        <f t="shared" si="913"/>
        <v>0</v>
      </c>
      <c r="DH904" s="26">
        <f t="shared" si="913"/>
        <v>0</v>
      </c>
      <c r="DI904" s="26">
        <f t="shared" si="913"/>
        <v>0</v>
      </c>
      <c r="DJ904" s="26">
        <f t="shared" si="914"/>
        <v>0</v>
      </c>
      <c r="DK904" s="26">
        <f t="shared" si="914"/>
        <v>0</v>
      </c>
      <c r="DL904" s="26">
        <f t="shared" si="914"/>
        <v>0</v>
      </c>
      <c r="DM904" s="26">
        <f t="shared" si="914"/>
        <v>0</v>
      </c>
      <c r="DN904" s="26">
        <f t="shared" si="914"/>
        <v>0</v>
      </c>
      <c r="DO904" s="26">
        <f t="shared" si="914"/>
        <v>0</v>
      </c>
      <c r="DP904" s="26"/>
      <c r="DQ904" s="26"/>
      <c r="DR904" s="26"/>
      <c r="DS904" s="1"/>
    </row>
    <row r="905" spans="45:123" x14ac:dyDescent="0.3">
      <c r="AS905" s="18">
        <v>57</v>
      </c>
      <c r="AT905" s="26" t="s">
        <v>123</v>
      </c>
      <c r="AU905" s="26" t="str">
        <f t="shared" si="872"/>
        <v>FAIL</v>
      </c>
      <c r="AV905" s="26">
        <v>3</v>
      </c>
      <c r="AW905" s="26">
        <v>3</v>
      </c>
      <c r="AX905" s="26">
        <v>1</v>
      </c>
      <c r="AY905" s="26">
        <v>1</v>
      </c>
      <c r="AZ905" s="26">
        <v>3</v>
      </c>
      <c r="BA905" s="26">
        <v>3</v>
      </c>
      <c r="BB905" s="26">
        <v>1</v>
      </c>
      <c r="BC905" s="26">
        <v>1</v>
      </c>
      <c r="BD905" s="26">
        <f t="shared" si="904"/>
        <v>421.5</v>
      </c>
      <c r="BE905" s="26"/>
      <c r="BF905" s="26">
        <f t="shared" si="904"/>
        <v>478.5</v>
      </c>
      <c r="BG905" s="26">
        <f t="shared" si="904"/>
        <v>28.5</v>
      </c>
      <c r="BI905" s="26">
        <f t="shared" si="901"/>
        <v>483.64859999999999</v>
      </c>
      <c r="BJ905" s="26">
        <f t="shared" si="902"/>
        <v>962.27359999999999</v>
      </c>
      <c r="BK905" s="26">
        <f t="shared" si="903"/>
        <v>1383.8986</v>
      </c>
      <c r="BL905" s="26">
        <f t="shared" si="882"/>
        <v>1805.3986</v>
      </c>
      <c r="BM905" s="26"/>
      <c r="BN905" s="26"/>
      <c r="BO905" s="26"/>
      <c r="BP905" s="26"/>
      <c r="BQ905" s="26"/>
      <c r="BR905" s="1" t="str">
        <f t="shared" si="888"/>
        <v>good</v>
      </c>
      <c r="BS905" s="26" t="str">
        <f t="shared" si="889"/>
        <v>Int</v>
      </c>
      <c r="BT905" s="26"/>
      <c r="BU905" s="26"/>
      <c r="BV905" s="26">
        <f t="shared" si="910"/>
        <v>0</v>
      </c>
      <c r="BW905" s="26">
        <f t="shared" si="910"/>
        <v>0</v>
      </c>
      <c r="BX905" s="26">
        <f t="shared" si="910"/>
        <v>0</v>
      </c>
      <c r="BY905" s="26">
        <f t="shared" si="910"/>
        <v>0</v>
      </c>
      <c r="BZ905" s="26">
        <f t="shared" si="910"/>
        <v>0</v>
      </c>
      <c r="CA905" s="26">
        <f t="shared" si="910"/>
        <v>0</v>
      </c>
      <c r="CB905" s="26">
        <f t="shared" si="910"/>
        <v>0</v>
      </c>
      <c r="CC905" s="26">
        <f t="shared" si="910"/>
        <v>0</v>
      </c>
      <c r="CD905" s="26">
        <f t="shared" si="910"/>
        <v>0</v>
      </c>
      <c r="CE905" s="26">
        <f t="shared" si="910"/>
        <v>0</v>
      </c>
      <c r="CF905" s="26">
        <f t="shared" si="911"/>
        <v>0</v>
      </c>
      <c r="CG905" s="26">
        <f t="shared" si="911"/>
        <v>0</v>
      </c>
      <c r="CH905" s="26">
        <f t="shared" si="911"/>
        <v>1</v>
      </c>
      <c r="CI905" s="26">
        <f t="shared" si="911"/>
        <v>0</v>
      </c>
      <c r="CJ905" s="26">
        <f t="shared" si="911"/>
        <v>0</v>
      </c>
      <c r="CK905" s="26">
        <f t="shared" si="911"/>
        <v>0</v>
      </c>
      <c r="CL905" s="26">
        <f t="shared" si="911"/>
        <v>0</v>
      </c>
      <c r="CM905" s="26">
        <f t="shared" si="911"/>
        <v>0</v>
      </c>
      <c r="CN905" s="26">
        <f t="shared" si="911"/>
        <v>0</v>
      </c>
      <c r="CO905" s="26">
        <f t="shared" si="911"/>
        <v>0</v>
      </c>
      <c r="CP905" s="26">
        <f t="shared" si="912"/>
        <v>0</v>
      </c>
      <c r="CQ905" s="26">
        <f t="shared" si="912"/>
        <v>0</v>
      </c>
      <c r="CR905" s="26">
        <f t="shared" si="912"/>
        <v>0</v>
      </c>
      <c r="CS905" s="26">
        <f t="shared" si="912"/>
        <v>0</v>
      </c>
      <c r="CT905" s="26">
        <f t="shared" si="912"/>
        <v>1</v>
      </c>
      <c r="CU905" s="26">
        <f t="shared" si="912"/>
        <v>0</v>
      </c>
      <c r="CV905" s="26">
        <f t="shared" si="912"/>
        <v>0</v>
      </c>
      <c r="CW905" s="26">
        <f t="shared" si="912"/>
        <v>0</v>
      </c>
      <c r="CX905" s="26">
        <f t="shared" si="912"/>
        <v>0</v>
      </c>
      <c r="CY905" s="26">
        <f t="shared" si="912"/>
        <v>0</v>
      </c>
      <c r="CZ905" s="26">
        <f t="shared" si="913"/>
        <v>0</v>
      </c>
      <c r="DA905" s="26">
        <f t="shared" si="913"/>
        <v>0</v>
      </c>
      <c r="DB905" s="26">
        <f t="shared" si="913"/>
        <v>0</v>
      </c>
      <c r="DC905" s="26">
        <f t="shared" si="913"/>
        <v>0</v>
      </c>
      <c r="DD905" s="26">
        <f t="shared" si="913"/>
        <v>0</v>
      </c>
      <c r="DE905" s="26">
        <f t="shared" si="913"/>
        <v>0</v>
      </c>
      <c r="DF905" s="26">
        <f t="shared" si="913"/>
        <v>0</v>
      </c>
      <c r="DG905" s="26">
        <f t="shared" si="913"/>
        <v>0</v>
      </c>
      <c r="DH905" s="26">
        <f t="shared" si="913"/>
        <v>0</v>
      </c>
      <c r="DI905" s="26">
        <f t="shared" si="913"/>
        <v>0</v>
      </c>
      <c r="DJ905" s="26">
        <f t="shared" si="914"/>
        <v>0</v>
      </c>
      <c r="DK905" s="26">
        <f t="shared" si="914"/>
        <v>0</v>
      </c>
      <c r="DL905" s="26">
        <f t="shared" si="914"/>
        <v>0</v>
      </c>
      <c r="DM905" s="26">
        <f t="shared" si="914"/>
        <v>0</v>
      </c>
      <c r="DN905" s="26">
        <f t="shared" si="914"/>
        <v>0</v>
      </c>
      <c r="DO905" s="26">
        <f t="shared" si="914"/>
        <v>0</v>
      </c>
      <c r="DP905" s="26"/>
      <c r="DQ905" s="26"/>
      <c r="DR905" s="26"/>
      <c r="DS905" s="1"/>
    </row>
    <row r="906" spans="45:123" x14ac:dyDescent="0.3">
      <c r="AS906" s="18">
        <v>58</v>
      </c>
      <c r="AT906" s="26" t="s">
        <v>123</v>
      </c>
      <c r="AU906" s="26" t="str">
        <f t="shared" si="872"/>
        <v>FAIL</v>
      </c>
      <c r="AV906" s="26">
        <v>3</v>
      </c>
      <c r="AW906" s="26">
        <v>3</v>
      </c>
      <c r="AX906" s="26">
        <v>1</v>
      </c>
      <c r="AY906" s="26">
        <v>1</v>
      </c>
      <c r="AZ906" s="26">
        <v>3</v>
      </c>
      <c r="BA906" s="26">
        <v>3</v>
      </c>
      <c r="BB906" s="26">
        <v>1</v>
      </c>
      <c r="BC906" s="26">
        <v>1</v>
      </c>
      <c r="BD906" s="26">
        <f t="shared" si="904"/>
        <v>421</v>
      </c>
      <c r="BE906" s="26"/>
      <c r="BF906" s="26">
        <f t="shared" si="904"/>
        <v>479</v>
      </c>
      <c r="BG906" s="26">
        <f t="shared" si="904"/>
        <v>29</v>
      </c>
      <c r="BI906" s="26">
        <f t="shared" si="901"/>
        <v>484.14859999999999</v>
      </c>
      <c r="BJ906" s="26">
        <f t="shared" si="902"/>
        <v>963.27359999999999</v>
      </c>
      <c r="BK906" s="26">
        <f t="shared" si="903"/>
        <v>1384.3986</v>
      </c>
      <c r="BL906" s="26">
        <f t="shared" si="882"/>
        <v>1805.3986</v>
      </c>
      <c r="BM906" s="26"/>
      <c r="BN906" s="26"/>
      <c r="BO906" s="26"/>
      <c r="BP906" s="26"/>
      <c r="BQ906" s="26"/>
      <c r="BR906" s="1" t="str">
        <f t="shared" si="888"/>
        <v>good</v>
      </c>
      <c r="BS906" s="26" t="str">
        <f t="shared" si="889"/>
        <v>Int</v>
      </c>
      <c r="BT906" s="26"/>
      <c r="BU906" s="26"/>
      <c r="BV906" s="26">
        <f t="shared" si="910"/>
        <v>0</v>
      </c>
      <c r="BW906" s="26">
        <f t="shared" si="910"/>
        <v>0</v>
      </c>
      <c r="BX906" s="26">
        <f t="shared" si="910"/>
        <v>0</v>
      </c>
      <c r="BY906" s="26">
        <f t="shared" si="910"/>
        <v>0</v>
      </c>
      <c r="BZ906" s="26">
        <f t="shared" si="910"/>
        <v>0</v>
      </c>
      <c r="CA906" s="26">
        <f t="shared" si="910"/>
        <v>0</v>
      </c>
      <c r="CB906" s="26">
        <f t="shared" si="910"/>
        <v>0</v>
      </c>
      <c r="CC906" s="26">
        <f t="shared" si="910"/>
        <v>0</v>
      </c>
      <c r="CD906" s="26">
        <f t="shared" si="910"/>
        <v>0</v>
      </c>
      <c r="CE906" s="26">
        <f t="shared" si="910"/>
        <v>0</v>
      </c>
      <c r="CF906" s="26">
        <f t="shared" si="911"/>
        <v>0</v>
      </c>
      <c r="CG906" s="26">
        <f t="shared" si="911"/>
        <v>0</v>
      </c>
      <c r="CH906" s="26">
        <f t="shared" si="911"/>
        <v>1</v>
      </c>
      <c r="CI906" s="26">
        <f t="shared" si="911"/>
        <v>0</v>
      </c>
      <c r="CJ906" s="26">
        <f t="shared" si="911"/>
        <v>0</v>
      </c>
      <c r="CK906" s="26">
        <f t="shared" si="911"/>
        <v>0</v>
      </c>
      <c r="CL906" s="26">
        <f t="shared" si="911"/>
        <v>0</v>
      </c>
      <c r="CM906" s="26">
        <f t="shared" si="911"/>
        <v>0</v>
      </c>
      <c r="CN906" s="26">
        <f t="shared" si="911"/>
        <v>0</v>
      </c>
      <c r="CO906" s="26">
        <f t="shared" si="911"/>
        <v>0</v>
      </c>
      <c r="CP906" s="26">
        <f t="shared" si="912"/>
        <v>0</v>
      </c>
      <c r="CQ906" s="26">
        <f t="shared" si="912"/>
        <v>0</v>
      </c>
      <c r="CR906" s="26">
        <f t="shared" si="912"/>
        <v>0</v>
      </c>
      <c r="CS906" s="26">
        <f t="shared" si="912"/>
        <v>0</v>
      </c>
      <c r="CT906" s="26">
        <f t="shared" si="912"/>
        <v>1</v>
      </c>
      <c r="CU906" s="26">
        <f t="shared" si="912"/>
        <v>0</v>
      </c>
      <c r="CV906" s="26">
        <f t="shared" si="912"/>
        <v>0</v>
      </c>
      <c r="CW906" s="26">
        <f t="shared" si="912"/>
        <v>0</v>
      </c>
      <c r="CX906" s="26">
        <f t="shared" si="912"/>
        <v>0</v>
      </c>
      <c r="CY906" s="26">
        <f t="shared" si="912"/>
        <v>0</v>
      </c>
      <c r="CZ906" s="26">
        <f t="shared" si="913"/>
        <v>0</v>
      </c>
      <c r="DA906" s="26">
        <f t="shared" si="913"/>
        <v>0</v>
      </c>
      <c r="DB906" s="26">
        <f t="shared" si="913"/>
        <v>0</v>
      </c>
      <c r="DC906" s="26">
        <f t="shared" si="913"/>
        <v>0</v>
      </c>
      <c r="DD906" s="26">
        <f t="shared" si="913"/>
        <v>0</v>
      </c>
      <c r="DE906" s="26">
        <f t="shared" si="913"/>
        <v>0</v>
      </c>
      <c r="DF906" s="26">
        <f t="shared" si="913"/>
        <v>0</v>
      </c>
      <c r="DG906" s="26">
        <f t="shared" si="913"/>
        <v>0</v>
      </c>
      <c r="DH906" s="26">
        <f t="shared" si="913"/>
        <v>0</v>
      </c>
      <c r="DI906" s="26">
        <f t="shared" si="913"/>
        <v>0</v>
      </c>
      <c r="DJ906" s="26">
        <f t="shared" si="914"/>
        <v>0</v>
      </c>
      <c r="DK906" s="26">
        <f t="shared" si="914"/>
        <v>0</v>
      </c>
      <c r="DL906" s="26">
        <f t="shared" si="914"/>
        <v>0</v>
      </c>
      <c r="DM906" s="26">
        <f t="shared" si="914"/>
        <v>0</v>
      </c>
      <c r="DN906" s="26">
        <f t="shared" si="914"/>
        <v>0</v>
      </c>
      <c r="DO906" s="26">
        <f t="shared" si="914"/>
        <v>0</v>
      </c>
      <c r="DP906" s="26"/>
      <c r="DQ906" s="26"/>
      <c r="DR906" s="26"/>
    </row>
    <row r="907" spans="45:123" x14ac:dyDescent="0.3">
      <c r="AS907" s="18">
        <v>59</v>
      </c>
      <c r="AT907" s="26" t="s">
        <v>123</v>
      </c>
      <c r="AU907" s="26" t="str">
        <f t="shared" si="872"/>
        <v>FAIL</v>
      </c>
      <c r="AV907" s="26">
        <v>3</v>
      </c>
      <c r="AW907" s="26">
        <v>3</v>
      </c>
      <c r="AX907" s="26">
        <v>1</v>
      </c>
      <c r="AY907" s="26">
        <v>1</v>
      </c>
      <c r="AZ907" s="26">
        <v>3</v>
      </c>
      <c r="BA907" s="26">
        <v>3</v>
      </c>
      <c r="BB907" s="26">
        <v>1</v>
      </c>
      <c r="BC907" s="26">
        <v>1</v>
      </c>
      <c r="BD907" s="26">
        <f t="shared" si="904"/>
        <v>420.5</v>
      </c>
      <c r="BE907" s="26"/>
      <c r="BF907" s="26">
        <f t="shared" si="904"/>
        <v>479.5</v>
      </c>
      <c r="BG907" s="26">
        <f t="shared" si="904"/>
        <v>29.5</v>
      </c>
      <c r="BI907" s="26">
        <f t="shared" si="901"/>
        <v>484.64859999999999</v>
      </c>
      <c r="BJ907" s="26">
        <f t="shared" si="902"/>
        <v>964.27359999999999</v>
      </c>
      <c r="BK907" s="26">
        <f t="shared" si="903"/>
        <v>1384.8986</v>
      </c>
      <c r="BL907" s="26">
        <f t="shared" si="882"/>
        <v>1805.3986</v>
      </c>
      <c r="BM907" s="26"/>
      <c r="BN907" s="26"/>
      <c r="BO907" s="26"/>
      <c r="BP907" s="26"/>
      <c r="BQ907" s="26"/>
      <c r="BR907" s="1" t="str">
        <f t="shared" si="888"/>
        <v>good</v>
      </c>
      <c r="BS907" s="26" t="str">
        <f t="shared" si="889"/>
        <v>Int</v>
      </c>
      <c r="BT907" s="26"/>
      <c r="BU907" s="26"/>
      <c r="BV907" s="26">
        <f t="shared" si="910"/>
        <v>0</v>
      </c>
      <c r="BW907" s="26">
        <f t="shared" si="910"/>
        <v>0</v>
      </c>
      <c r="BX907" s="26">
        <f t="shared" si="910"/>
        <v>0</v>
      </c>
      <c r="BY907" s="26">
        <f t="shared" si="910"/>
        <v>0</v>
      </c>
      <c r="BZ907" s="26">
        <f t="shared" si="910"/>
        <v>0</v>
      </c>
      <c r="CA907" s="26">
        <f t="shared" si="910"/>
        <v>0</v>
      </c>
      <c r="CB907" s="26">
        <f t="shared" si="910"/>
        <v>0</v>
      </c>
      <c r="CC907" s="26">
        <f t="shared" si="910"/>
        <v>0</v>
      </c>
      <c r="CD907" s="26">
        <f t="shared" si="910"/>
        <v>0</v>
      </c>
      <c r="CE907" s="26">
        <f t="shared" si="910"/>
        <v>0</v>
      </c>
      <c r="CF907" s="26">
        <f t="shared" si="911"/>
        <v>0</v>
      </c>
      <c r="CG907" s="26">
        <f t="shared" si="911"/>
        <v>0</v>
      </c>
      <c r="CH907" s="26">
        <f t="shared" si="911"/>
        <v>1</v>
      </c>
      <c r="CI907" s="26">
        <f t="shared" si="911"/>
        <v>0</v>
      </c>
      <c r="CJ907" s="26">
        <f t="shared" si="911"/>
        <v>0</v>
      </c>
      <c r="CK907" s="26">
        <f t="shared" si="911"/>
        <v>0</v>
      </c>
      <c r="CL907" s="26">
        <f t="shared" si="911"/>
        <v>0</v>
      </c>
      <c r="CM907" s="26">
        <f t="shared" si="911"/>
        <v>0</v>
      </c>
      <c r="CN907" s="26">
        <f t="shared" si="911"/>
        <v>0</v>
      </c>
      <c r="CO907" s="26">
        <f t="shared" si="911"/>
        <v>0</v>
      </c>
      <c r="CP907" s="26">
        <f t="shared" si="912"/>
        <v>0</v>
      </c>
      <c r="CQ907" s="26">
        <f t="shared" si="912"/>
        <v>0</v>
      </c>
      <c r="CR907" s="26">
        <f t="shared" si="912"/>
        <v>0</v>
      </c>
      <c r="CS907" s="26">
        <f t="shared" si="912"/>
        <v>0</v>
      </c>
      <c r="CT907" s="26">
        <f t="shared" si="912"/>
        <v>1</v>
      </c>
      <c r="CU907" s="26">
        <f t="shared" si="912"/>
        <v>0</v>
      </c>
      <c r="CV907" s="26">
        <f t="shared" si="912"/>
        <v>0</v>
      </c>
      <c r="CW907" s="26">
        <f t="shared" si="912"/>
        <v>0</v>
      </c>
      <c r="CX907" s="26">
        <f t="shared" si="912"/>
        <v>0</v>
      </c>
      <c r="CY907" s="26">
        <f t="shared" si="912"/>
        <v>0</v>
      </c>
      <c r="CZ907" s="26">
        <f t="shared" si="913"/>
        <v>0</v>
      </c>
      <c r="DA907" s="26">
        <f t="shared" si="913"/>
        <v>0</v>
      </c>
      <c r="DB907" s="26">
        <f t="shared" si="913"/>
        <v>0</v>
      </c>
      <c r="DC907" s="26">
        <f t="shared" si="913"/>
        <v>0</v>
      </c>
      <c r="DD907" s="26">
        <f t="shared" si="913"/>
        <v>0</v>
      </c>
      <c r="DE907" s="26">
        <f t="shared" si="913"/>
        <v>0</v>
      </c>
      <c r="DF907" s="26">
        <f t="shared" si="913"/>
        <v>0</v>
      </c>
      <c r="DG907" s="26">
        <f t="shared" si="913"/>
        <v>0</v>
      </c>
      <c r="DH907" s="26">
        <f t="shared" si="913"/>
        <v>0</v>
      </c>
      <c r="DI907" s="26">
        <f t="shared" si="913"/>
        <v>0</v>
      </c>
      <c r="DJ907" s="26">
        <f t="shared" si="914"/>
        <v>0</v>
      </c>
      <c r="DK907" s="26">
        <f t="shared" si="914"/>
        <v>0</v>
      </c>
      <c r="DL907" s="26">
        <f t="shared" si="914"/>
        <v>0</v>
      </c>
      <c r="DM907" s="26">
        <f t="shared" si="914"/>
        <v>0</v>
      </c>
      <c r="DN907" s="26">
        <f t="shared" si="914"/>
        <v>0</v>
      </c>
      <c r="DO907" s="26">
        <f t="shared" si="914"/>
        <v>0</v>
      </c>
      <c r="DP907" s="26"/>
      <c r="DQ907" s="26"/>
      <c r="DR907" s="26"/>
    </row>
    <row r="908" spans="45:123" x14ac:dyDescent="0.3">
      <c r="AS908" s="18">
        <v>60</v>
      </c>
      <c r="AT908" s="26" t="s">
        <v>123</v>
      </c>
      <c r="AU908" s="26" t="str">
        <f t="shared" si="872"/>
        <v>FAIL</v>
      </c>
      <c r="AV908" s="26">
        <v>3</v>
      </c>
      <c r="AW908" s="26">
        <v>3</v>
      </c>
      <c r="AX908" s="26">
        <v>1</v>
      </c>
      <c r="AY908" s="26">
        <v>1</v>
      </c>
      <c r="AZ908" s="26">
        <v>3</v>
      </c>
      <c r="BA908" s="26">
        <v>3</v>
      </c>
      <c r="BB908" s="26">
        <v>1</v>
      </c>
      <c r="BC908" s="26">
        <v>1</v>
      </c>
      <c r="BD908" s="26">
        <f t="shared" si="904"/>
        <v>420</v>
      </c>
      <c r="BE908" s="26"/>
      <c r="BF908" s="26">
        <f t="shared" si="904"/>
        <v>480</v>
      </c>
      <c r="BG908" s="26">
        <f t="shared" si="904"/>
        <v>30</v>
      </c>
      <c r="BI908" s="26">
        <f t="shared" si="901"/>
        <v>485.14859999999999</v>
      </c>
      <c r="BJ908" s="26">
        <f t="shared" si="902"/>
        <v>965.27359999999999</v>
      </c>
      <c r="BK908" s="26">
        <f t="shared" si="903"/>
        <v>1385.3986</v>
      </c>
      <c r="BL908" s="26">
        <f t="shared" si="882"/>
        <v>1805.3986</v>
      </c>
      <c r="BM908" s="26"/>
      <c r="BN908" s="26"/>
      <c r="BO908" s="26"/>
      <c r="BP908" s="26"/>
      <c r="BQ908" s="26"/>
      <c r="BR908" s="1" t="str">
        <f t="shared" si="888"/>
        <v>good</v>
      </c>
      <c r="BS908" s="26" t="str">
        <f t="shared" si="889"/>
        <v>Int</v>
      </c>
      <c r="BT908" s="26"/>
      <c r="BU908" s="26"/>
      <c r="BV908" s="26">
        <f t="shared" si="910"/>
        <v>0</v>
      </c>
      <c r="BW908" s="26">
        <f t="shared" si="910"/>
        <v>0</v>
      </c>
      <c r="BX908" s="26">
        <f t="shared" si="910"/>
        <v>0</v>
      </c>
      <c r="BY908" s="26">
        <f t="shared" si="910"/>
        <v>0</v>
      </c>
      <c r="BZ908" s="26">
        <f t="shared" si="910"/>
        <v>0</v>
      </c>
      <c r="CA908" s="26">
        <f t="shared" si="910"/>
        <v>0</v>
      </c>
      <c r="CB908" s="26">
        <f t="shared" si="910"/>
        <v>0</v>
      </c>
      <c r="CC908" s="26">
        <f t="shared" si="910"/>
        <v>0</v>
      </c>
      <c r="CD908" s="26">
        <f t="shared" si="910"/>
        <v>0</v>
      </c>
      <c r="CE908" s="26">
        <f t="shared" si="910"/>
        <v>0</v>
      </c>
      <c r="CF908" s="26">
        <f t="shared" si="911"/>
        <v>0</v>
      </c>
      <c r="CG908" s="26">
        <f t="shared" si="911"/>
        <v>0</v>
      </c>
      <c r="CH908" s="26">
        <f t="shared" si="911"/>
        <v>1</v>
      </c>
      <c r="CI908" s="26">
        <f t="shared" si="911"/>
        <v>0</v>
      </c>
      <c r="CJ908" s="26">
        <f t="shared" si="911"/>
        <v>0</v>
      </c>
      <c r="CK908" s="26">
        <f t="shared" si="911"/>
        <v>0</v>
      </c>
      <c r="CL908" s="26">
        <f t="shared" si="911"/>
        <v>0</v>
      </c>
      <c r="CM908" s="26">
        <f t="shared" si="911"/>
        <v>0</v>
      </c>
      <c r="CN908" s="26">
        <f t="shared" si="911"/>
        <v>0</v>
      </c>
      <c r="CO908" s="26">
        <f t="shared" si="911"/>
        <v>0</v>
      </c>
      <c r="CP908" s="26">
        <f t="shared" si="912"/>
        <v>0</v>
      </c>
      <c r="CQ908" s="26">
        <f t="shared" si="912"/>
        <v>0</v>
      </c>
      <c r="CR908" s="26">
        <f t="shared" si="912"/>
        <v>0</v>
      </c>
      <c r="CS908" s="26">
        <f t="shared" si="912"/>
        <v>0</v>
      </c>
      <c r="CT908" s="26">
        <f t="shared" si="912"/>
        <v>1</v>
      </c>
      <c r="CU908" s="26">
        <f t="shared" si="912"/>
        <v>0</v>
      </c>
      <c r="CV908" s="26">
        <f t="shared" si="912"/>
        <v>0</v>
      </c>
      <c r="CW908" s="26">
        <f t="shared" si="912"/>
        <v>0</v>
      </c>
      <c r="CX908" s="26">
        <f t="shared" si="912"/>
        <v>0</v>
      </c>
      <c r="CY908" s="26">
        <f t="shared" si="912"/>
        <v>0</v>
      </c>
      <c r="CZ908" s="26">
        <f t="shared" si="913"/>
        <v>0</v>
      </c>
      <c r="DA908" s="26">
        <f t="shared" si="913"/>
        <v>0</v>
      </c>
      <c r="DB908" s="26">
        <f t="shared" si="913"/>
        <v>0</v>
      </c>
      <c r="DC908" s="26">
        <f t="shared" si="913"/>
        <v>0</v>
      </c>
      <c r="DD908" s="26">
        <f t="shared" si="913"/>
        <v>0</v>
      </c>
      <c r="DE908" s="26">
        <f t="shared" si="913"/>
        <v>0</v>
      </c>
      <c r="DF908" s="26">
        <f t="shared" si="913"/>
        <v>0</v>
      </c>
      <c r="DG908" s="26">
        <f t="shared" si="913"/>
        <v>0</v>
      </c>
      <c r="DH908" s="26">
        <f t="shared" si="913"/>
        <v>0</v>
      </c>
      <c r="DI908" s="26">
        <f t="shared" si="913"/>
        <v>0</v>
      </c>
      <c r="DJ908" s="26">
        <f t="shared" si="914"/>
        <v>0</v>
      </c>
      <c r="DK908" s="26">
        <f t="shared" si="914"/>
        <v>0</v>
      </c>
      <c r="DL908" s="26">
        <f t="shared" si="914"/>
        <v>0</v>
      </c>
      <c r="DM908" s="26">
        <f t="shared" si="914"/>
        <v>0</v>
      </c>
      <c r="DN908" s="26">
        <f t="shared" si="914"/>
        <v>0</v>
      </c>
      <c r="DO908" s="26">
        <f t="shared" si="914"/>
        <v>0</v>
      </c>
      <c r="DP908" s="26"/>
      <c r="DQ908" s="26"/>
      <c r="DR908" s="26"/>
    </row>
    <row r="909" spans="45:123" x14ac:dyDescent="0.3">
      <c r="AS909" s="18"/>
      <c r="AT909" s="26"/>
      <c r="AU909" s="26"/>
      <c r="AV909" s="26"/>
      <c r="AW909" s="26"/>
      <c r="AX909" s="26"/>
      <c r="AY909" s="26"/>
      <c r="AZ909" s="26"/>
      <c r="BA909" s="26"/>
      <c r="BB909" s="26"/>
      <c r="BC909" s="26"/>
      <c r="BD909" s="26"/>
      <c r="BE909" s="26"/>
      <c r="BF909" s="26"/>
      <c r="BG909" s="26"/>
      <c r="BI909" s="26"/>
      <c r="BJ909" s="26"/>
      <c r="BK909" s="26"/>
      <c r="BL909" s="26"/>
      <c r="BM909" s="26"/>
      <c r="BN909" s="26"/>
      <c r="BO909" s="26"/>
      <c r="BP909" s="26"/>
      <c r="BQ909" s="26"/>
      <c r="BS909" s="26"/>
      <c r="BT909" s="26"/>
      <c r="BU909" s="26"/>
      <c r="BV909" s="26">
        <f t="shared" si="910"/>
        <v>0</v>
      </c>
      <c r="BW909" s="26">
        <f t="shared" si="910"/>
        <v>0</v>
      </c>
      <c r="BX909" s="26">
        <f t="shared" si="910"/>
        <v>0</v>
      </c>
      <c r="BY909" s="26">
        <f t="shared" si="910"/>
        <v>0</v>
      </c>
      <c r="BZ909" s="26">
        <f t="shared" si="910"/>
        <v>0</v>
      </c>
      <c r="CA909" s="26">
        <f t="shared" si="910"/>
        <v>0</v>
      </c>
      <c r="CB909" s="26">
        <f t="shared" si="910"/>
        <v>0</v>
      </c>
      <c r="CC909" s="26">
        <f t="shared" si="910"/>
        <v>0</v>
      </c>
      <c r="CD909" s="26">
        <f t="shared" si="910"/>
        <v>0</v>
      </c>
      <c r="CE909" s="26">
        <f t="shared" si="910"/>
        <v>0</v>
      </c>
      <c r="CF909" s="26">
        <f t="shared" si="911"/>
        <v>0</v>
      </c>
      <c r="CG909" s="26">
        <f t="shared" si="911"/>
        <v>0</v>
      </c>
      <c r="CH909" s="26">
        <f t="shared" si="911"/>
        <v>0</v>
      </c>
      <c r="CI909" s="26">
        <f t="shared" si="911"/>
        <v>0</v>
      </c>
      <c r="CJ909" s="26">
        <f t="shared" si="911"/>
        <v>0</v>
      </c>
      <c r="CK909" s="26">
        <f t="shared" si="911"/>
        <v>0</v>
      </c>
      <c r="CL909" s="26">
        <f t="shared" si="911"/>
        <v>0</v>
      </c>
      <c r="CM909" s="26">
        <f t="shared" si="911"/>
        <v>0</v>
      </c>
      <c r="CN909" s="26">
        <f t="shared" si="911"/>
        <v>0</v>
      </c>
      <c r="CO909" s="26">
        <f t="shared" si="911"/>
        <v>0</v>
      </c>
      <c r="CP909" s="26">
        <f t="shared" si="912"/>
        <v>0</v>
      </c>
      <c r="CQ909" s="26">
        <f t="shared" si="912"/>
        <v>0</v>
      </c>
      <c r="CR909" s="26">
        <f t="shared" si="912"/>
        <v>0</v>
      </c>
      <c r="CS909" s="26">
        <f t="shared" si="912"/>
        <v>0</v>
      </c>
      <c r="CT909" s="26">
        <f t="shared" si="912"/>
        <v>0</v>
      </c>
      <c r="CU909" s="26">
        <f t="shared" si="912"/>
        <v>0</v>
      </c>
      <c r="CV909" s="26">
        <f t="shared" si="912"/>
        <v>0</v>
      </c>
      <c r="CW909" s="26">
        <f t="shared" si="912"/>
        <v>0</v>
      </c>
      <c r="CX909" s="26">
        <f t="shared" si="912"/>
        <v>0</v>
      </c>
      <c r="CY909" s="26">
        <f t="shared" si="912"/>
        <v>0</v>
      </c>
      <c r="CZ909" s="26">
        <f t="shared" si="913"/>
        <v>0</v>
      </c>
      <c r="DA909" s="26">
        <f t="shared" si="913"/>
        <v>0</v>
      </c>
      <c r="DB909" s="26">
        <f t="shared" si="913"/>
        <v>0</v>
      </c>
      <c r="DC909" s="26">
        <f t="shared" si="913"/>
        <v>0</v>
      </c>
      <c r="DD909" s="26">
        <f t="shared" si="913"/>
        <v>0</v>
      </c>
      <c r="DE909" s="26">
        <f t="shared" si="913"/>
        <v>0</v>
      </c>
      <c r="DF909" s="26">
        <f t="shared" si="913"/>
        <v>0</v>
      </c>
      <c r="DG909" s="26">
        <f t="shared" si="913"/>
        <v>0</v>
      </c>
      <c r="DH909" s="26">
        <f t="shared" si="913"/>
        <v>0</v>
      </c>
      <c r="DI909" s="26">
        <f t="shared" si="913"/>
        <v>0</v>
      </c>
      <c r="DJ909" s="26">
        <f t="shared" si="914"/>
        <v>0</v>
      </c>
      <c r="DK909" s="26">
        <f t="shared" si="914"/>
        <v>0</v>
      </c>
      <c r="DL909" s="26">
        <f t="shared" si="914"/>
        <v>0</v>
      </c>
      <c r="DM909" s="26">
        <f t="shared" si="914"/>
        <v>0</v>
      </c>
      <c r="DN909" s="26">
        <f t="shared" si="914"/>
        <v>0</v>
      </c>
      <c r="DO909" s="26">
        <f t="shared" si="914"/>
        <v>0</v>
      </c>
      <c r="DP909" s="26"/>
      <c r="DQ909" s="26"/>
      <c r="DR909" s="26"/>
    </row>
    <row r="910" spans="45:123" x14ac:dyDescent="0.3">
      <c r="AS910" s="18"/>
      <c r="AT910" s="26"/>
      <c r="AU910" s="220" t="s">
        <v>213</v>
      </c>
      <c r="AV910" s="220"/>
      <c r="AW910" s="220"/>
      <c r="AX910" s="220"/>
      <c r="AY910" s="220"/>
      <c r="AZ910" s="220"/>
      <c r="BA910" s="220"/>
      <c r="BB910" s="220"/>
      <c r="BC910" s="220"/>
      <c r="BD910" s="220"/>
      <c r="BE910" s="220"/>
      <c r="BF910" s="220"/>
      <c r="BG910" s="220"/>
      <c r="BI910" s="204"/>
      <c r="BJ910" s="26"/>
      <c r="BK910" s="26"/>
      <c r="BL910" s="26"/>
      <c r="BM910" s="204"/>
      <c r="BN910" s="204"/>
      <c r="BO910" s="204"/>
      <c r="BP910" s="204"/>
      <c r="BQ910" s="204"/>
      <c r="BS910" s="26"/>
      <c r="BT910" s="26"/>
      <c r="BU910" s="26"/>
      <c r="BV910" s="26">
        <f t="shared" ref="BV910:CE919" si="915">IF(BV$3=0,0,IF(AND(ABS($BI910-BV$3)&gt;TubeVertTotTol,ABS($BJ910-BV$3)&gt;TubeVertTotTol,ABS($BK910-BV$3)&gt;TubeVertTotTol),0,1))</f>
        <v>0</v>
      </c>
      <c r="BW910" s="26">
        <f t="shared" si="915"/>
        <v>0</v>
      </c>
      <c r="BX910" s="26">
        <f t="shared" si="915"/>
        <v>0</v>
      </c>
      <c r="BY910" s="26">
        <f t="shared" si="915"/>
        <v>0</v>
      </c>
      <c r="BZ910" s="26">
        <f t="shared" si="915"/>
        <v>0</v>
      </c>
      <c r="CA910" s="26">
        <f t="shared" si="915"/>
        <v>0</v>
      </c>
      <c r="CB910" s="26">
        <f t="shared" si="915"/>
        <v>0</v>
      </c>
      <c r="CC910" s="26">
        <f t="shared" si="915"/>
        <v>0</v>
      </c>
      <c r="CD910" s="26">
        <f t="shared" si="915"/>
        <v>0</v>
      </c>
      <c r="CE910" s="26">
        <f t="shared" si="915"/>
        <v>0</v>
      </c>
      <c r="CF910" s="26">
        <f t="shared" ref="CF910:CO919" si="916">IF(CF$3=0,0,IF(AND(ABS($BI910-CF$3)&gt;TubeVertTotTol,ABS($BJ910-CF$3)&gt;TubeVertTotTol,ABS($BK910-CF$3)&gt;TubeVertTotTol),0,1))</f>
        <v>0</v>
      </c>
      <c r="CG910" s="26">
        <f t="shared" si="916"/>
        <v>0</v>
      </c>
      <c r="CH910" s="26">
        <f t="shared" si="916"/>
        <v>0</v>
      </c>
      <c r="CI910" s="26">
        <f t="shared" si="916"/>
        <v>0</v>
      </c>
      <c r="CJ910" s="26">
        <f t="shared" si="916"/>
        <v>0</v>
      </c>
      <c r="CK910" s="26">
        <f t="shared" si="916"/>
        <v>0</v>
      </c>
      <c r="CL910" s="26">
        <f t="shared" si="916"/>
        <v>0</v>
      </c>
      <c r="CM910" s="26">
        <f t="shared" si="916"/>
        <v>0</v>
      </c>
      <c r="CN910" s="26">
        <f t="shared" si="916"/>
        <v>0</v>
      </c>
      <c r="CO910" s="26">
        <f t="shared" si="916"/>
        <v>0</v>
      </c>
      <c r="CP910" s="26">
        <f t="shared" ref="CP910:CY919" si="917">IF(CP$3=0,0,IF(AND(ABS($BI910-CP$3)&gt;TubeVertTotTol,ABS($BJ910-CP$3)&gt;TubeVertTotTol,ABS($BK910-CP$3)&gt;TubeVertTotTol),0,1))</f>
        <v>0</v>
      </c>
      <c r="CQ910" s="26">
        <f t="shared" si="917"/>
        <v>0</v>
      </c>
      <c r="CR910" s="26">
        <f t="shared" si="917"/>
        <v>0</v>
      </c>
      <c r="CS910" s="26">
        <f t="shared" si="917"/>
        <v>0</v>
      </c>
      <c r="CT910" s="26">
        <f t="shared" si="917"/>
        <v>0</v>
      </c>
      <c r="CU910" s="26">
        <f t="shared" si="917"/>
        <v>0</v>
      </c>
      <c r="CV910" s="26">
        <f t="shared" si="917"/>
        <v>0</v>
      </c>
      <c r="CW910" s="26">
        <f t="shared" si="917"/>
        <v>0</v>
      </c>
      <c r="CX910" s="26">
        <f t="shared" si="917"/>
        <v>0</v>
      </c>
      <c r="CY910" s="26">
        <f t="shared" si="917"/>
        <v>0</v>
      </c>
      <c r="CZ910" s="26">
        <f t="shared" ref="CZ910:DI919" si="918">IF(CZ$3=0,0,IF(AND(ABS($BI910-CZ$3)&gt;TubeVertTotTol,ABS($BJ910-CZ$3)&gt;TubeVertTotTol,ABS($BK910-CZ$3)&gt;TubeVertTotTol),0,1))</f>
        <v>0</v>
      </c>
      <c r="DA910" s="26">
        <f t="shared" si="918"/>
        <v>0</v>
      </c>
      <c r="DB910" s="26">
        <f t="shared" si="918"/>
        <v>0</v>
      </c>
      <c r="DC910" s="26">
        <f t="shared" si="918"/>
        <v>0</v>
      </c>
      <c r="DD910" s="26">
        <f t="shared" si="918"/>
        <v>0</v>
      </c>
      <c r="DE910" s="26">
        <f t="shared" si="918"/>
        <v>0</v>
      </c>
      <c r="DF910" s="26">
        <f t="shared" si="918"/>
        <v>0</v>
      </c>
      <c r="DG910" s="26">
        <f t="shared" si="918"/>
        <v>0</v>
      </c>
      <c r="DH910" s="26">
        <f t="shared" si="918"/>
        <v>0</v>
      </c>
      <c r="DI910" s="26">
        <f t="shared" si="918"/>
        <v>0</v>
      </c>
      <c r="DJ910" s="26">
        <f t="shared" ref="DJ910:DO919" si="919">IF(DJ$3=0,0,IF(AND(ABS($BI910-DJ$3)&gt;TubeVertTotTol,ABS($BJ910-DJ$3)&gt;TubeVertTotTol,ABS($BK910-DJ$3)&gt;TubeVertTotTol),0,1))</f>
        <v>0</v>
      </c>
      <c r="DK910" s="26">
        <f t="shared" si="919"/>
        <v>0</v>
      </c>
      <c r="DL910" s="26">
        <f t="shared" si="919"/>
        <v>0</v>
      </c>
      <c r="DM910" s="26">
        <f t="shared" si="919"/>
        <v>0</v>
      </c>
      <c r="DN910" s="26">
        <f t="shared" si="919"/>
        <v>0</v>
      </c>
      <c r="DO910" s="26">
        <f t="shared" si="919"/>
        <v>0</v>
      </c>
      <c r="DP910" s="26"/>
      <c r="DQ910" s="26"/>
      <c r="DR910" s="26"/>
    </row>
    <row r="911" spans="45:123" x14ac:dyDescent="0.3">
      <c r="AS911" s="18"/>
      <c r="AT911" s="26"/>
      <c r="AU911" s="26"/>
      <c r="AV911" s="26"/>
      <c r="AW911" s="26"/>
      <c r="AX911" s="26"/>
      <c r="AY911" s="26"/>
      <c r="AZ911" s="220"/>
      <c r="BA911" s="220"/>
      <c r="BB911" s="220"/>
      <c r="BC911" s="220"/>
      <c r="BD911" s="26"/>
      <c r="BE911" s="26"/>
      <c r="BF911" s="26"/>
      <c r="BG911" s="26" t="s">
        <v>242</v>
      </c>
      <c r="BI911" s="26"/>
      <c r="BJ911" s="26"/>
      <c r="BK911" s="26"/>
      <c r="BL911" s="26"/>
      <c r="BM911" s="26"/>
      <c r="BN911" s="26"/>
      <c r="BO911" s="26"/>
      <c r="BP911" s="26"/>
      <c r="BQ911" s="26"/>
      <c r="BS911" s="26"/>
      <c r="BT911" s="26"/>
      <c r="BU911" s="26"/>
      <c r="BV911" s="26">
        <f t="shared" si="915"/>
        <v>0</v>
      </c>
      <c r="BW911" s="26">
        <f t="shared" si="915"/>
        <v>0</v>
      </c>
      <c r="BX911" s="26">
        <f t="shared" si="915"/>
        <v>0</v>
      </c>
      <c r="BY911" s="26">
        <f t="shared" si="915"/>
        <v>0</v>
      </c>
      <c r="BZ911" s="26">
        <f t="shared" si="915"/>
        <v>0</v>
      </c>
      <c r="CA911" s="26">
        <f t="shared" si="915"/>
        <v>0</v>
      </c>
      <c r="CB911" s="26">
        <f t="shared" si="915"/>
        <v>0</v>
      </c>
      <c r="CC911" s="26">
        <f t="shared" si="915"/>
        <v>0</v>
      </c>
      <c r="CD911" s="26">
        <f t="shared" si="915"/>
        <v>0</v>
      </c>
      <c r="CE911" s="26">
        <f t="shared" si="915"/>
        <v>0</v>
      </c>
      <c r="CF911" s="26">
        <f t="shared" si="916"/>
        <v>0</v>
      </c>
      <c r="CG911" s="26">
        <f t="shared" si="916"/>
        <v>0</v>
      </c>
      <c r="CH911" s="26">
        <f t="shared" si="916"/>
        <v>0</v>
      </c>
      <c r="CI911" s="26">
        <f t="shared" si="916"/>
        <v>0</v>
      </c>
      <c r="CJ911" s="26">
        <f t="shared" si="916"/>
        <v>0</v>
      </c>
      <c r="CK911" s="26">
        <f t="shared" si="916"/>
        <v>0</v>
      </c>
      <c r="CL911" s="26">
        <f t="shared" si="916"/>
        <v>0</v>
      </c>
      <c r="CM911" s="26">
        <f t="shared" si="916"/>
        <v>0</v>
      </c>
      <c r="CN911" s="26">
        <f t="shared" si="916"/>
        <v>0</v>
      </c>
      <c r="CO911" s="26">
        <f t="shared" si="916"/>
        <v>0</v>
      </c>
      <c r="CP911" s="26">
        <f t="shared" si="917"/>
        <v>0</v>
      </c>
      <c r="CQ911" s="26">
        <f t="shared" si="917"/>
        <v>0</v>
      </c>
      <c r="CR911" s="26">
        <f t="shared" si="917"/>
        <v>0</v>
      </c>
      <c r="CS911" s="26">
        <f t="shared" si="917"/>
        <v>0</v>
      </c>
      <c r="CT911" s="26">
        <f t="shared" si="917"/>
        <v>0</v>
      </c>
      <c r="CU911" s="26">
        <f t="shared" si="917"/>
        <v>0</v>
      </c>
      <c r="CV911" s="26">
        <f t="shared" si="917"/>
        <v>0</v>
      </c>
      <c r="CW911" s="26">
        <f t="shared" si="917"/>
        <v>0</v>
      </c>
      <c r="CX911" s="26">
        <f t="shared" si="917"/>
        <v>0</v>
      </c>
      <c r="CY911" s="26">
        <f t="shared" si="917"/>
        <v>0</v>
      </c>
      <c r="CZ911" s="26">
        <f t="shared" si="918"/>
        <v>0</v>
      </c>
      <c r="DA911" s="26">
        <f t="shared" si="918"/>
        <v>0</v>
      </c>
      <c r="DB911" s="26">
        <f t="shared" si="918"/>
        <v>0</v>
      </c>
      <c r="DC911" s="26">
        <f t="shared" si="918"/>
        <v>0</v>
      </c>
      <c r="DD911" s="26">
        <f t="shared" si="918"/>
        <v>0</v>
      </c>
      <c r="DE911" s="26">
        <f t="shared" si="918"/>
        <v>0</v>
      </c>
      <c r="DF911" s="26">
        <f t="shared" si="918"/>
        <v>0</v>
      </c>
      <c r="DG911" s="26">
        <f t="shared" si="918"/>
        <v>0</v>
      </c>
      <c r="DH911" s="26">
        <f t="shared" si="918"/>
        <v>0</v>
      </c>
      <c r="DI911" s="26">
        <f t="shared" si="918"/>
        <v>0</v>
      </c>
      <c r="DJ911" s="26">
        <f t="shared" si="919"/>
        <v>0</v>
      </c>
      <c r="DK911" s="26">
        <f t="shared" si="919"/>
        <v>0</v>
      </c>
      <c r="DL911" s="26">
        <f t="shared" si="919"/>
        <v>0</v>
      </c>
      <c r="DM911" s="26">
        <f t="shared" si="919"/>
        <v>0</v>
      </c>
      <c r="DN911" s="26">
        <f t="shared" si="919"/>
        <v>0</v>
      </c>
      <c r="DO911" s="26">
        <f t="shared" si="919"/>
        <v>0</v>
      </c>
      <c r="DP911" s="26"/>
      <c r="DQ911" s="26"/>
      <c r="DR911" s="26"/>
    </row>
    <row r="912" spans="45:123" x14ac:dyDescent="0.3">
      <c r="AS912" s="18">
        <v>1</v>
      </c>
      <c r="AT912" s="26" t="s">
        <v>123</v>
      </c>
      <c r="AU912" s="26" t="str">
        <f t="shared" ref="AU912:AU941" si="920">IF(OR(COUNTIF(BV912:DO912,1)&gt;0,BF912=0,BD912=0,BR912="bad"),"FAIL","PASS")</f>
        <v>FAIL</v>
      </c>
      <c r="AV912" s="26">
        <v>3</v>
      </c>
      <c r="AW912" s="26">
        <v>1</v>
      </c>
      <c r="AX912" s="26">
        <v>1</v>
      </c>
      <c r="AY912" s="26">
        <v>3</v>
      </c>
      <c r="AZ912" s="26">
        <v>1</v>
      </c>
      <c r="BA912" s="26">
        <v>1</v>
      </c>
      <c r="BB912" s="26">
        <v>3</v>
      </c>
      <c r="BC912" s="26">
        <v>1</v>
      </c>
      <c r="BD912" s="26">
        <f t="shared" ref="BD912:BG941" si="921">BD849</f>
        <v>449.5</v>
      </c>
      <c r="BE912" s="26">
        <f t="shared" si="921"/>
        <v>0</v>
      </c>
      <c r="BF912" s="26">
        <f t="shared" si="921"/>
        <v>450.5</v>
      </c>
      <c r="BG912" s="26">
        <f t="shared" si="921"/>
        <v>0.5</v>
      </c>
      <c r="BI912" s="26">
        <f t="shared" ref="BI912:BI941" si="922">IF(AND($D$3=2,AV912=1),BH912+$BD912+TubeStart,IF(AND($D$3=2,AV912=2),BH912+$BE912+TubeStart,IF(AND($D$3=2,AV912=3),BH912+$BF912+TubeStart,IF(AND($D$3=1,AV912=1),BF912/2,IF(AND($D$3=1,AV912=2),BE912/2,IF(AND($D$3=1,AV912=3),BF912/2))))))+TubeGap/2</f>
        <v>455.64859999999999</v>
      </c>
      <c r="BJ912" s="26">
        <f t="shared" ref="BJ912:BJ941" si="923">IF($J$43&lt;$BJ$658,0,IF(AW912=1,BI912+$BD912+TubeGap/2,IF(AW912=2,BI912+$BE912+TubeGap/2,IF(AW912=3,BI912+$BF912+TubeGap/2))))</f>
        <v>905.27359999999999</v>
      </c>
      <c r="BK912" s="26">
        <f t="shared" ref="BK912:BK941" si="924">IF($J$43&lt;$BK$658,0,IF(AX912=1,BJ912+$BD912+TubeGap/2,IF(AX912=2,BJ912+$BE912+TubeGap/2,IF(AX912=3,BJ912+$BF912+TubeGap/2))))</f>
        <v>1354.8986</v>
      </c>
      <c r="BL912" s="26">
        <f t="shared" si="882"/>
        <v>1805.3986</v>
      </c>
      <c r="BM912" s="26"/>
      <c r="BN912" s="26"/>
      <c r="BO912" s="26"/>
      <c r="BP912" s="26"/>
      <c r="BQ912" s="26"/>
      <c r="BR912" s="1" t="str">
        <f t="shared" si="888"/>
        <v>good</v>
      </c>
      <c r="BS912" s="26" t="str">
        <f t="shared" si="889"/>
        <v>Int</v>
      </c>
      <c r="BT912" s="26"/>
      <c r="BU912" s="26"/>
      <c r="BV912" s="26">
        <f t="shared" si="915"/>
        <v>0</v>
      </c>
      <c r="BW912" s="26">
        <f t="shared" si="915"/>
        <v>0</v>
      </c>
      <c r="BX912" s="26">
        <f t="shared" si="915"/>
        <v>0</v>
      </c>
      <c r="BY912" s="26">
        <f t="shared" si="915"/>
        <v>0</v>
      </c>
      <c r="BZ912" s="26">
        <f t="shared" si="915"/>
        <v>0</v>
      </c>
      <c r="CA912" s="26">
        <f t="shared" si="915"/>
        <v>0</v>
      </c>
      <c r="CB912" s="26">
        <f t="shared" si="915"/>
        <v>0</v>
      </c>
      <c r="CC912" s="26">
        <f t="shared" si="915"/>
        <v>0</v>
      </c>
      <c r="CD912" s="26">
        <f t="shared" si="915"/>
        <v>0</v>
      </c>
      <c r="CE912" s="26">
        <f t="shared" si="915"/>
        <v>0</v>
      </c>
      <c r="CF912" s="26">
        <f t="shared" si="916"/>
        <v>0</v>
      </c>
      <c r="CG912" s="26">
        <f t="shared" si="916"/>
        <v>1</v>
      </c>
      <c r="CH912" s="26">
        <f t="shared" si="916"/>
        <v>0</v>
      </c>
      <c r="CI912" s="26">
        <f t="shared" si="916"/>
        <v>0</v>
      </c>
      <c r="CJ912" s="26">
        <f t="shared" si="916"/>
        <v>0</v>
      </c>
      <c r="CK912" s="26">
        <f t="shared" si="916"/>
        <v>0</v>
      </c>
      <c r="CL912" s="26">
        <f t="shared" si="916"/>
        <v>0</v>
      </c>
      <c r="CM912" s="26">
        <f t="shared" si="916"/>
        <v>0</v>
      </c>
      <c r="CN912" s="26">
        <f t="shared" si="916"/>
        <v>0</v>
      </c>
      <c r="CO912" s="26">
        <f t="shared" si="916"/>
        <v>0</v>
      </c>
      <c r="CP912" s="26">
        <f t="shared" si="917"/>
        <v>0</v>
      </c>
      <c r="CQ912" s="26">
        <f t="shared" si="917"/>
        <v>0</v>
      </c>
      <c r="CR912" s="26">
        <f t="shared" si="917"/>
        <v>0</v>
      </c>
      <c r="CS912" s="26">
        <f t="shared" si="917"/>
        <v>0</v>
      </c>
      <c r="CT912" s="26">
        <f t="shared" si="917"/>
        <v>0</v>
      </c>
      <c r="CU912" s="26">
        <f t="shared" si="917"/>
        <v>0</v>
      </c>
      <c r="CV912" s="26">
        <f t="shared" si="917"/>
        <v>0</v>
      </c>
      <c r="CW912" s="26">
        <f t="shared" si="917"/>
        <v>0</v>
      </c>
      <c r="CX912" s="26">
        <f t="shared" si="917"/>
        <v>0</v>
      </c>
      <c r="CY912" s="26">
        <f t="shared" si="917"/>
        <v>0</v>
      </c>
      <c r="CZ912" s="26">
        <f t="shared" si="918"/>
        <v>0</v>
      </c>
      <c r="DA912" s="26">
        <f t="shared" si="918"/>
        <v>0</v>
      </c>
      <c r="DB912" s="26">
        <f t="shared" si="918"/>
        <v>0</v>
      </c>
      <c r="DC912" s="26">
        <f t="shared" si="918"/>
        <v>0</v>
      </c>
      <c r="DD912" s="26">
        <f t="shared" si="918"/>
        <v>1</v>
      </c>
      <c r="DE912" s="26">
        <f t="shared" si="918"/>
        <v>0</v>
      </c>
      <c r="DF912" s="26">
        <f t="shared" si="918"/>
        <v>0</v>
      </c>
      <c r="DG912" s="26">
        <f t="shared" si="918"/>
        <v>0</v>
      </c>
      <c r="DH912" s="26">
        <f t="shared" si="918"/>
        <v>0</v>
      </c>
      <c r="DI912" s="26">
        <f t="shared" si="918"/>
        <v>0</v>
      </c>
      <c r="DJ912" s="26">
        <f t="shared" si="919"/>
        <v>0</v>
      </c>
      <c r="DK912" s="26">
        <f t="shared" si="919"/>
        <v>0</v>
      </c>
      <c r="DL912" s="26">
        <f t="shared" si="919"/>
        <v>0</v>
      </c>
      <c r="DM912" s="26">
        <f t="shared" si="919"/>
        <v>0</v>
      </c>
      <c r="DN912" s="26">
        <f t="shared" si="919"/>
        <v>0</v>
      </c>
      <c r="DO912" s="26">
        <f t="shared" si="919"/>
        <v>0</v>
      </c>
      <c r="DP912" s="26"/>
      <c r="DQ912" s="26"/>
      <c r="DR912" s="26"/>
    </row>
    <row r="913" spans="45:122" x14ac:dyDescent="0.3">
      <c r="AS913" s="18">
        <v>2</v>
      </c>
      <c r="AT913" s="26" t="s">
        <v>123</v>
      </c>
      <c r="AU913" s="26" t="str">
        <f t="shared" si="920"/>
        <v>FAIL</v>
      </c>
      <c r="AV913" s="26">
        <v>3</v>
      </c>
      <c r="AW913" s="26">
        <v>1</v>
      </c>
      <c r="AX913" s="26">
        <v>1</v>
      </c>
      <c r="AY913" s="26">
        <v>3</v>
      </c>
      <c r="AZ913" s="26">
        <v>1</v>
      </c>
      <c r="BA913" s="26">
        <v>1</v>
      </c>
      <c r="BB913" s="26">
        <v>3</v>
      </c>
      <c r="BC913" s="26">
        <v>1</v>
      </c>
      <c r="BD913" s="26">
        <f t="shared" si="921"/>
        <v>449</v>
      </c>
      <c r="BE913" s="26">
        <f t="shared" si="921"/>
        <v>0</v>
      </c>
      <c r="BF913" s="26">
        <f t="shared" si="921"/>
        <v>451</v>
      </c>
      <c r="BG913" s="26">
        <f t="shared" si="921"/>
        <v>1</v>
      </c>
      <c r="BI913" s="26">
        <f t="shared" si="922"/>
        <v>456.14859999999999</v>
      </c>
      <c r="BJ913" s="26">
        <f t="shared" si="923"/>
        <v>905.27359999999999</v>
      </c>
      <c r="BK913" s="26">
        <f t="shared" si="924"/>
        <v>1354.3986</v>
      </c>
      <c r="BL913" s="26">
        <f t="shared" si="882"/>
        <v>1805.3986</v>
      </c>
      <c r="BM913" s="26"/>
      <c r="BN913" s="26"/>
      <c r="BO913" s="26"/>
      <c r="BP913" s="26"/>
      <c r="BQ913" s="26"/>
      <c r="BR913" s="1" t="str">
        <f t="shared" si="888"/>
        <v>good</v>
      </c>
      <c r="BS913" s="26" t="str">
        <f t="shared" si="889"/>
        <v>Int</v>
      </c>
      <c r="BT913" s="26"/>
      <c r="BU913" s="26"/>
      <c r="BV913" s="26">
        <f t="shared" si="915"/>
        <v>0</v>
      </c>
      <c r="BW913" s="26">
        <f t="shared" si="915"/>
        <v>0</v>
      </c>
      <c r="BX913" s="26">
        <f t="shared" si="915"/>
        <v>0</v>
      </c>
      <c r="BY913" s="26">
        <f t="shared" si="915"/>
        <v>0</v>
      </c>
      <c r="BZ913" s="26">
        <f t="shared" si="915"/>
        <v>0</v>
      </c>
      <c r="CA913" s="26">
        <f t="shared" si="915"/>
        <v>0</v>
      </c>
      <c r="CB913" s="26">
        <f t="shared" si="915"/>
        <v>0</v>
      </c>
      <c r="CC913" s="26">
        <f t="shared" si="915"/>
        <v>0</v>
      </c>
      <c r="CD913" s="26">
        <f t="shared" si="915"/>
        <v>0</v>
      </c>
      <c r="CE913" s="26">
        <f t="shared" si="915"/>
        <v>0</v>
      </c>
      <c r="CF913" s="26">
        <f t="shared" si="916"/>
        <v>0</v>
      </c>
      <c r="CG913" s="26">
        <f t="shared" si="916"/>
        <v>1</v>
      </c>
      <c r="CH913" s="26">
        <f t="shared" si="916"/>
        <v>0</v>
      </c>
      <c r="CI913" s="26">
        <f t="shared" si="916"/>
        <v>0</v>
      </c>
      <c r="CJ913" s="26">
        <f t="shared" si="916"/>
        <v>0</v>
      </c>
      <c r="CK913" s="26">
        <f t="shared" si="916"/>
        <v>0</v>
      </c>
      <c r="CL913" s="26">
        <f t="shared" si="916"/>
        <v>0</v>
      </c>
      <c r="CM913" s="26">
        <f t="shared" si="916"/>
        <v>0</v>
      </c>
      <c r="CN913" s="26">
        <f t="shared" si="916"/>
        <v>0</v>
      </c>
      <c r="CO913" s="26">
        <f t="shared" si="916"/>
        <v>0</v>
      </c>
      <c r="CP913" s="26">
        <f t="shared" si="917"/>
        <v>0</v>
      </c>
      <c r="CQ913" s="26">
        <f t="shared" si="917"/>
        <v>0</v>
      </c>
      <c r="CR913" s="26">
        <f t="shared" si="917"/>
        <v>0</v>
      </c>
      <c r="CS913" s="26">
        <f t="shared" si="917"/>
        <v>0</v>
      </c>
      <c r="CT913" s="26">
        <f t="shared" si="917"/>
        <v>0</v>
      </c>
      <c r="CU913" s="26">
        <f t="shared" si="917"/>
        <v>0</v>
      </c>
      <c r="CV913" s="26">
        <f t="shared" si="917"/>
        <v>0</v>
      </c>
      <c r="CW913" s="26">
        <f t="shared" si="917"/>
        <v>0</v>
      </c>
      <c r="CX913" s="26">
        <f t="shared" si="917"/>
        <v>0</v>
      </c>
      <c r="CY913" s="26">
        <f t="shared" si="917"/>
        <v>0</v>
      </c>
      <c r="CZ913" s="26">
        <f t="shared" si="918"/>
        <v>0</v>
      </c>
      <c r="DA913" s="26">
        <f t="shared" si="918"/>
        <v>0</v>
      </c>
      <c r="DB913" s="26">
        <f t="shared" si="918"/>
        <v>0</v>
      </c>
      <c r="DC913" s="26">
        <f t="shared" si="918"/>
        <v>0</v>
      </c>
      <c r="DD913" s="26">
        <f t="shared" si="918"/>
        <v>1</v>
      </c>
      <c r="DE913" s="26">
        <f t="shared" si="918"/>
        <v>0</v>
      </c>
      <c r="DF913" s="26">
        <f t="shared" si="918"/>
        <v>0</v>
      </c>
      <c r="DG913" s="26">
        <f t="shared" si="918"/>
        <v>0</v>
      </c>
      <c r="DH913" s="26">
        <f t="shared" si="918"/>
        <v>0</v>
      </c>
      <c r="DI913" s="26">
        <f t="shared" si="918"/>
        <v>0</v>
      </c>
      <c r="DJ913" s="26">
        <f t="shared" si="919"/>
        <v>0</v>
      </c>
      <c r="DK913" s="26">
        <f t="shared" si="919"/>
        <v>0</v>
      </c>
      <c r="DL913" s="26">
        <f t="shared" si="919"/>
        <v>0</v>
      </c>
      <c r="DM913" s="26">
        <f t="shared" si="919"/>
        <v>0</v>
      </c>
      <c r="DN913" s="26">
        <f t="shared" si="919"/>
        <v>0</v>
      </c>
      <c r="DO913" s="26">
        <f t="shared" si="919"/>
        <v>0</v>
      </c>
      <c r="DP913" s="26"/>
      <c r="DQ913" s="26"/>
      <c r="DR913" s="26"/>
    </row>
    <row r="914" spans="45:122" x14ac:dyDescent="0.3">
      <c r="AS914" s="18">
        <v>3</v>
      </c>
      <c r="AT914" s="26" t="s">
        <v>123</v>
      </c>
      <c r="AU914" s="26" t="str">
        <f t="shared" si="920"/>
        <v>PASS</v>
      </c>
      <c r="AV914" s="26">
        <v>3</v>
      </c>
      <c r="AW914" s="26">
        <v>1</v>
      </c>
      <c r="AX914" s="26">
        <v>1</v>
      </c>
      <c r="AY914" s="26">
        <v>3</v>
      </c>
      <c r="AZ914" s="26">
        <v>1</v>
      </c>
      <c r="BA914" s="26">
        <v>1</v>
      </c>
      <c r="BB914" s="26">
        <v>3</v>
      </c>
      <c r="BC914" s="26">
        <v>1</v>
      </c>
      <c r="BD914" s="26">
        <f t="shared" si="921"/>
        <v>448.5</v>
      </c>
      <c r="BE914" s="26">
        <f t="shared" si="921"/>
        <v>0</v>
      </c>
      <c r="BF914" s="26">
        <f t="shared" si="921"/>
        <v>451.5</v>
      </c>
      <c r="BG914" s="26">
        <f t="shared" si="921"/>
        <v>1.5</v>
      </c>
      <c r="BI914" s="26">
        <f t="shared" si="922"/>
        <v>456.64859999999999</v>
      </c>
      <c r="BJ914" s="26">
        <f t="shared" si="923"/>
        <v>905.27359999999999</v>
      </c>
      <c r="BK914" s="26">
        <f t="shared" si="924"/>
        <v>1353.8986</v>
      </c>
      <c r="BL914" s="26">
        <f t="shared" si="882"/>
        <v>1805.3986</v>
      </c>
      <c r="BM914" s="26"/>
      <c r="BN914" s="26"/>
      <c r="BO914" s="26"/>
      <c r="BP914" s="26"/>
      <c r="BQ914" s="26"/>
      <c r="BR914" s="1" t="str">
        <f t="shared" si="888"/>
        <v>good</v>
      </c>
      <c r="BS914" s="26" t="str">
        <f t="shared" si="889"/>
        <v>good</v>
      </c>
      <c r="BT914" s="26"/>
      <c r="BU914" s="26"/>
      <c r="BV914" s="26">
        <f t="shared" si="915"/>
        <v>0</v>
      </c>
      <c r="BW914" s="26">
        <f t="shared" si="915"/>
        <v>0</v>
      </c>
      <c r="BX914" s="26">
        <f t="shared" si="915"/>
        <v>0</v>
      </c>
      <c r="BY914" s="26">
        <f t="shared" si="915"/>
        <v>0</v>
      </c>
      <c r="BZ914" s="26">
        <f t="shared" si="915"/>
        <v>0</v>
      </c>
      <c r="CA914" s="26">
        <f t="shared" si="915"/>
        <v>0</v>
      </c>
      <c r="CB914" s="26">
        <f t="shared" si="915"/>
        <v>0</v>
      </c>
      <c r="CC914" s="26">
        <f t="shared" si="915"/>
        <v>0</v>
      </c>
      <c r="CD914" s="26">
        <f t="shared" si="915"/>
        <v>0</v>
      </c>
      <c r="CE914" s="26">
        <f t="shared" si="915"/>
        <v>0</v>
      </c>
      <c r="CF914" s="26">
        <f t="shared" si="916"/>
        <v>0</v>
      </c>
      <c r="CG914" s="26">
        <f t="shared" si="916"/>
        <v>0</v>
      </c>
      <c r="CH914" s="26">
        <f t="shared" si="916"/>
        <v>0</v>
      </c>
      <c r="CI914" s="26">
        <f t="shared" si="916"/>
        <v>0</v>
      </c>
      <c r="CJ914" s="26">
        <f t="shared" si="916"/>
        <v>0</v>
      </c>
      <c r="CK914" s="26">
        <f t="shared" si="916"/>
        <v>0</v>
      </c>
      <c r="CL914" s="26">
        <f t="shared" si="916"/>
        <v>0</v>
      </c>
      <c r="CM914" s="26">
        <f t="shared" si="916"/>
        <v>0</v>
      </c>
      <c r="CN914" s="26">
        <f t="shared" si="916"/>
        <v>0</v>
      </c>
      <c r="CO914" s="26">
        <f t="shared" si="916"/>
        <v>0</v>
      </c>
      <c r="CP914" s="26">
        <f t="shared" si="917"/>
        <v>0</v>
      </c>
      <c r="CQ914" s="26">
        <f t="shared" si="917"/>
        <v>0</v>
      </c>
      <c r="CR914" s="26">
        <f t="shared" si="917"/>
        <v>0</v>
      </c>
      <c r="CS914" s="26">
        <f t="shared" si="917"/>
        <v>0</v>
      </c>
      <c r="CT914" s="26">
        <f t="shared" si="917"/>
        <v>0</v>
      </c>
      <c r="CU914" s="26">
        <f t="shared" si="917"/>
        <v>0</v>
      </c>
      <c r="CV914" s="26">
        <f t="shared" si="917"/>
        <v>0</v>
      </c>
      <c r="CW914" s="26">
        <f t="shared" si="917"/>
        <v>0</v>
      </c>
      <c r="CX914" s="26">
        <f t="shared" si="917"/>
        <v>0</v>
      </c>
      <c r="CY914" s="26">
        <f t="shared" si="917"/>
        <v>0</v>
      </c>
      <c r="CZ914" s="26">
        <f t="shared" si="918"/>
        <v>0</v>
      </c>
      <c r="DA914" s="26">
        <f t="shared" si="918"/>
        <v>0</v>
      </c>
      <c r="DB914" s="26">
        <f t="shared" si="918"/>
        <v>0</v>
      </c>
      <c r="DC914" s="26">
        <f t="shared" si="918"/>
        <v>0</v>
      </c>
      <c r="DD914" s="26">
        <f t="shared" si="918"/>
        <v>0</v>
      </c>
      <c r="DE914" s="26">
        <f t="shared" si="918"/>
        <v>0</v>
      </c>
      <c r="DF914" s="26">
        <f t="shared" si="918"/>
        <v>0</v>
      </c>
      <c r="DG914" s="26">
        <f t="shared" si="918"/>
        <v>0</v>
      </c>
      <c r="DH914" s="26">
        <f t="shared" si="918"/>
        <v>0</v>
      </c>
      <c r="DI914" s="26">
        <f t="shared" si="918"/>
        <v>0</v>
      </c>
      <c r="DJ914" s="26">
        <f t="shared" si="919"/>
        <v>0</v>
      </c>
      <c r="DK914" s="26">
        <f t="shared" si="919"/>
        <v>0</v>
      </c>
      <c r="DL914" s="26">
        <f t="shared" si="919"/>
        <v>0</v>
      </c>
      <c r="DM914" s="26">
        <f t="shared" si="919"/>
        <v>0</v>
      </c>
      <c r="DN914" s="26">
        <f t="shared" si="919"/>
        <v>0</v>
      </c>
      <c r="DO914" s="26">
        <f t="shared" si="919"/>
        <v>0</v>
      </c>
      <c r="DP914" s="26"/>
      <c r="DQ914" s="26"/>
      <c r="DR914" s="26"/>
    </row>
    <row r="915" spans="45:122" x14ac:dyDescent="0.3">
      <c r="AS915" s="18">
        <v>4</v>
      </c>
      <c r="AT915" s="26" t="s">
        <v>123</v>
      </c>
      <c r="AU915" s="26" t="str">
        <f t="shared" si="920"/>
        <v>PASS</v>
      </c>
      <c r="AV915" s="26">
        <v>3</v>
      </c>
      <c r="AW915" s="26">
        <v>1</v>
      </c>
      <c r="AX915" s="26">
        <v>1</v>
      </c>
      <c r="AY915" s="26">
        <v>3</v>
      </c>
      <c r="AZ915" s="26">
        <v>1</v>
      </c>
      <c r="BA915" s="26">
        <v>1</v>
      </c>
      <c r="BB915" s="26">
        <v>3</v>
      </c>
      <c r="BC915" s="26">
        <v>1</v>
      </c>
      <c r="BD915" s="26">
        <f t="shared" si="921"/>
        <v>448</v>
      </c>
      <c r="BE915" s="26">
        <f t="shared" si="921"/>
        <v>0</v>
      </c>
      <c r="BF915" s="26">
        <f t="shared" si="921"/>
        <v>452</v>
      </c>
      <c r="BG915" s="26">
        <f t="shared" si="921"/>
        <v>2</v>
      </c>
      <c r="BI915" s="26">
        <f t="shared" si="922"/>
        <v>457.14859999999999</v>
      </c>
      <c r="BJ915" s="26">
        <f t="shared" si="923"/>
        <v>905.27359999999999</v>
      </c>
      <c r="BK915" s="26">
        <f t="shared" si="924"/>
        <v>1353.3986</v>
      </c>
      <c r="BL915" s="26">
        <f t="shared" si="882"/>
        <v>1805.3986</v>
      </c>
      <c r="BM915" s="26"/>
      <c r="BN915" s="26"/>
      <c r="BO915" s="26"/>
      <c r="BP915" s="26"/>
      <c r="BQ915" s="26"/>
      <c r="BR915" s="1" t="str">
        <f t="shared" si="888"/>
        <v>good</v>
      </c>
      <c r="BS915" s="26" t="str">
        <f t="shared" si="889"/>
        <v>good</v>
      </c>
      <c r="BT915" s="26"/>
      <c r="BU915" s="26"/>
      <c r="BV915" s="26">
        <f t="shared" si="915"/>
        <v>0</v>
      </c>
      <c r="BW915" s="26">
        <f t="shared" si="915"/>
        <v>0</v>
      </c>
      <c r="BX915" s="26">
        <f t="shared" si="915"/>
        <v>0</v>
      </c>
      <c r="BY915" s="26">
        <f t="shared" si="915"/>
        <v>0</v>
      </c>
      <c r="BZ915" s="26">
        <f t="shared" si="915"/>
        <v>0</v>
      </c>
      <c r="CA915" s="26">
        <f t="shared" si="915"/>
        <v>0</v>
      </c>
      <c r="CB915" s="26">
        <f t="shared" si="915"/>
        <v>0</v>
      </c>
      <c r="CC915" s="26">
        <f t="shared" si="915"/>
        <v>0</v>
      </c>
      <c r="CD915" s="26">
        <f t="shared" si="915"/>
        <v>0</v>
      </c>
      <c r="CE915" s="26">
        <f t="shared" si="915"/>
        <v>0</v>
      </c>
      <c r="CF915" s="26">
        <f t="shared" si="916"/>
        <v>0</v>
      </c>
      <c r="CG915" s="26">
        <f t="shared" si="916"/>
        <v>0</v>
      </c>
      <c r="CH915" s="26">
        <f t="shared" si="916"/>
        <v>0</v>
      </c>
      <c r="CI915" s="26">
        <f t="shared" si="916"/>
        <v>0</v>
      </c>
      <c r="CJ915" s="26">
        <f t="shared" si="916"/>
        <v>0</v>
      </c>
      <c r="CK915" s="26">
        <f t="shared" si="916"/>
        <v>0</v>
      </c>
      <c r="CL915" s="26">
        <f t="shared" si="916"/>
        <v>0</v>
      </c>
      <c r="CM915" s="26">
        <f t="shared" si="916"/>
        <v>0</v>
      </c>
      <c r="CN915" s="26">
        <f t="shared" si="916"/>
        <v>0</v>
      </c>
      <c r="CO915" s="26">
        <f t="shared" si="916"/>
        <v>0</v>
      </c>
      <c r="CP915" s="26">
        <f t="shared" si="917"/>
        <v>0</v>
      </c>
      <c r="CQ915" s="26">
        <f t="shared" si="917"/>
        <v>0</v>
      </c>
      <c r="CR915" s="26">
        <f t="shared" si="917"/>
        <v>0</v>
      </c>
      <c r="CS915" s="26">
        <f t="shared" si="917"/>
        <v>0</v>
      </c>
      <c r="CT915" s="26">
        <f t="shared" si="917"/>
        <v>0</v>
      </c>
      <c r="CU915" s="26">
        <f t="shared" si="917"/>
        <v>0</v>
      </c>
      <c r="CV915" s="26">
        <f t="shared" si="917"/>
        <v>0</v>
      </c>
      <c r="CW915" s="26">
        <f t="shared" si="917"/>
        <v>0</v>
      </c>
      <c r="CX915" s="26">
        <f t="shared" si="917"/>
        <v>0</v>
      </c>
      <c r="CY915" s="26">
        <f t="shared" si="917"/>
        <v>0</v>
      </c>
      <c r="CZ915" s="26">
        <f t="shared" si="918"/>
        <v>0</v>
      </c>
      <c r="DA915" s="26">
        <f t="shared" si="918"/>
        <v>0</v>
      </c>
      <c r="DB915" s="26">
        <f t="shared" si="918"/>
        <v>0</v>
      </c>
      <c r="DC915" s="26">
        <f t="shared" si="918"/>
        <v>0</v>
      </c>
      <c r="DD915" s="26">
        <f t="shared" si="918"/>
        <v>0</v>
      </c>
      <c r="DE915" s="26">
        <f t="shared" si="918"/>
        <v>0</v>
      </c>
      <c r="DF915" s="26">
        <f t="shared" si="918"/>
        <v>0</v>
      </c>
      <c r="DG915" s="26">
        <f t="shared" si="918"/>
        <v>0</v>
      </c>
      <c r="DH915" s="26">
        <f t="shared" si="918"/>
        <v>0</v>
      </c>
      <c r="DI915" s="26">
        <f t="shared" si="918"/>
        <v>0</v>
      </c>
      <c r="DJ915" s="26">
        <f t="shared" si="919"/>
        <v>0</v>
      </c>
      <c r="DK915" s="26">
        <f t="shared" si="919"/>
        <v>0</v>
      </c>
      <c r="DL915" s="26">
        <f t="shared" si="919"/>
        <v>0</v>
      </c>
      <c r="DM915" s="26">
        <f t="shared" si="919"/>
        <v>0</v>
      </c>
      <c r="DN915" s="26">
        <f t="shared" si="919"/>
        <v>0</v>
      </c>
      <c r="DO915" s="26">
        <f t="shared" si="919"/>
        <v>0</v>
      </c>
      <c r="DP915" s="26"/>
      <c r="DQ915" s="26"/>
      <c r="DR915" s="26"/>
    </row>
    <row r="916" spans="45:122" x14ac:dyDescent="0.3">
      <c r="AS916" s="18">
        <v>5</v>
      </c>
      <c r="AT916" s="26" t="s">
        <v>123</v>
      </c>
      <c r="AU916" s="26" t="str">
        <f t="shared" si="920"/>
        <v>PASS</v>
      </c>
      <c r="AV916" s="26">
        <v>3</v>
      </c>
      <c r="AW916" s="26">
        <v>1</v>
      </c>
      <c r="AX916" s="26">
        <v>1</v>
      </c>
      <c r="AY916" s="26">
        <v>3</v>
      </c>
      <c r="AZ916" s="26">
        <v>1</v>
      </c>
      <c r="BA916" s="26">
        <v>1</v>
      </c>
      <c r="BB916" s="26">
        <v>3</v>
      </c>
      <c r="BC916" s="26">
        <v>1</v>
      </c>
      <c r="BD916" s="26">
        <f t="shared" si="921"/>
        <v>447.5</v>
      </c>
      <c r="BE916" s="26">
        <f t="shared" si="921"/>
        <v>0</v>
      </c>
      <c r="BF916" s="26">
        <f t="shared" si="921"/>
        <v>452.5</v>
      </c>
      <c r="BG916" s="26">
        <f t="shared" si="921"/>
        <v>2.5</v>
      </c>
      <c r="BI916" s="26">
        <f t="shared" si="922"/>
        <v>457.64859999999999</v>
      </c>
      <c r="BJ916" s="26">
        <f t="shared" si="923"/>
        <v>905.27359999999999</v>
      </c>
      <c r="BK916" s="26">
        <f t="shared" si="924"/>
        <v>1352.8986</v>
      </c>
      <c r="BL916" s="26">
        <f t="shared" si="882"/>
        <v>1805.3986</v>
      </c>
      <c r="BM916" s="26"/>
      <c r="BN916" s="26"/>
      <c r="BO916" s="26"/>
      <c r="BP916" s="26"/>
      <c r="BQ916" s="26"/>
      <c r="BR916" s="1" t="str">
        <f t="shared" si="888"/>
        <v>good</v>
      </c>
      <c r="BS916" s="26" t="str">
        <f t="shared" si="889"/>
        <v>good</v>
      </c>
      <c r="BT916" s="26"/>
      <c r="BU916" s="26"/>
      <c r="BV916" s="26">
        <f t="shared" si="915"/>
        <v>0</v>
      </c>
      <c r="BW916" s="26">
        <f t="shared" si="915"/>
        <v>0</v>
      </c>
      <c r="BX916" s="26">
        <f t="shared" si="915"/>
        <v>0</v>
      </c>
      <c r="BY916" s="26">
        <f t="shared" si="915"/>
        <v>0</v>
      </c>
      <c r="BZ916" s="26">
        <f t="shared" si="915"/>
        <v>0</v>
      </c>
      <c r="CA916" s="26">
        <f t="shared" si="915"/>
        <v>0</v>
      </c>
      <c r="CB916" s="26">
        <f t="shared" si="915"/>
        <v>0</v>
      </c>
      <c r="CC916" s="26">
        <f t="shared" si="915"/>
        <v>0</v>
      </c>
      <c r="CD916" s="26">
        <f t="shared" si="915"/>
        <v>0</v>
      </c>
      <c r="CE916" s="26">
        <f t="shared" si="915"/>
        <v>0</v>
      </c>
      <c r="CF916" s="26">
        <f t="shared" si="916"/>
        <v>0</v>
      </c>
      <c r="CG916" s="26">
        <f t="shared" si="916"/>
        <v>0</v>
      </c>
      <c r="CH916" s="26">
        <f t="shared" si="916"/>
        <v>0</v>
      </c>
      <c r="CI916" s="26">
        <f t="shared" si="916"/>
        <v>0</v>
      </c>
      <c r="CJ916" s="26">
        <f t="shared" si="916"/>
        <v>0</v>
      </c>
      <c r="CK916" s="26">
        <f t="shared" si="916"/>
        <v>0</v>
      </c>
      <c r="CL916" s="26">
        <f t="shared" si="916"/>
        <v>0</v>
      </c>
      <c r="CM916" s="26">
        <f t="shared" si="916"/>
        <v>0</v>
      </c>
      <c r="CN916" s="26">
        <f t="shared" si="916"/>
        <v>0</v>
      </c>
      <c r="CO916" s="26">
        <f t="shared" si="916"/>
        <v>0</v>
      </c>
      <c r="CP916" s="26">
        <f t="shared" si="917"/>
        <v>0</v>
      </c>
      <c r="CQ916" s="26">
        <f t="shared" si="917"/>
        <v>0</v>
      </c>
      <c r="CR916" s="26">
        <f t="shared" si="917"/>
        <v>0</v>
      </c>
      <c r="CS916" s="26">
        <f t="shared" si="917"/>
        <v>0</v>
      </c>
      <c r="CT916" s="26">
        <f t="shared" si="917"/>
        <v>0</v>
      </c>
      <c r="CU916" s="26">
        <f t="shared" si="917"/>
        <v>0</v>
      </c>
      <c r="CV916" s="26">
        <f t="shared" si="917"/>
        <v>0</v>
      </c>
      <c r="CW916" s="26">
        <f t="shared" si="917"/>
        <v>0</v>
      </c>
      <c r="CX916" s="26">
        <f t="shared" si="917"/>
        <v>0</v>
      </c>
      <c r="CY916" s="26">
        <f t="shared" si="917"/>
        <v>0</v>
      </c>
      <c r="CZ916" s="26">
        <f t="shared" si="918"/>
        <v>0</v>
      </c>
      <c r="DA916" s="26">
        <f t="shared" si="918"/>
        <v>0</v>
      </c>
      <c r="DB916" s="26">
        <f t="shared" si="918"/>
        <v>0</v>
      </c>
      <c r="DC916" s="26">
        <f t="shared" si="918"/>
        <v>0</v>
      </c>
      <c r="DD916" s="26">
        <f t="shared" si="918"/>
        <v>0</v>
      </c>
      <c r="DE916" s="26">
        <f t="shared" si="918"/>
        <v>0</v>
      </c>
      <c r="DF916" s="26">
        <f t="shared" si="918"/>
        <v>0</v>
      </c>
      <c r="DG916" s="26">
        <f t="shared" si="918"/>
        <v>0</v>
      </c>
      <c r="DH916" s="26">
        <f t="shared" si="918"/>
        <v>0</v>
      </c>
      <c r="DI916" s="26">
        <f t="shared" si="918"/>
        <v>0</v>
      </c>
      <c r="DJ916" s="26">
        <f t="shared" si="919"/>
        <v>0</v>
      </c>
      <c r="DK916" s="26">
        <f t="shared" si="919"/>
        <v>0</v>
      </c>
      <c r="DL916" s="26">
        <f t="shared" si="919"/>
        <v>0</v>
      </c>
      <c r="DM916" s="26">
        <f t="shared" si="919"/>
        <v>0</v>
      </c>
      <c r="DN916" s="26">
        <f t="shared" si="919"/>
        <v>0</v>
      </c>
      <c r="DO916" s="26">
        <f t="shared" si="919"/>
        <v>0</v>
      </c>
      <c r="DP916" s="26"/>
      <c r="DQ916" s="26"/>
      <c r="DR916" s="26"/>
    </row>
    <row r="917" spans="45:122" x14ac:dyDescent="0.3">
      <c r="AS917" s="18">
        <v>6</v>
      </c>
      <c r="AT917" s="26" t="s">
        <v>123</v>
      </c>
      <c r="AU917" s="26" t="str">
        <f t="shared" si="920"/>
        <v>PASS</v>
      </c>
      <c r="AV917" s="26">
        <v>3</v>
      </c>
      <c r="AW917" s="26">
        <v>1</v>
      </c>
      <c r="AX917" s="26">
        <v>1</v>
      </c>
      <c r="AY917" s="26">
        <v>3</v>
      </c>
      <c r="AZ917" s="26">
        <v>1</v>
      </c>
      <c r="BA917" s="26">
        <v>1</v>
      </c>
      <c r="BB917" s="26">
        <v>3</v>
      </c>
      <c r="BC917" s="26">
        <v>1</v>
      </c>
      <c r="BD917" s="26">
        <f t="shared" si="921"/>
        <v>447</v>
      </c>
      <c r="BE917" s="26">
        <f t="shared" si="921"/>
        <v>0</v>
      </c>
      <c r="BF917" s="26">
        <f t="shared" si="921"/>
        <v>453</v>
      </c>
      <c r="BG917" s="26">
        <f t="shared" si="921"/>
        <v>3</v>
      </c>
      <c r="BI917" s="26">
        <f t="shared" si="922"/>
        <v>458.14859999999999</v>
      </c>
      <c r="BJ917" s="26">
        <f t="shared" si="923"/>
        <v>905.27359999999999</v>
      </c>
      <c r="BK917" s="26">
        <f t="shared" si="924"/>
        <v>1352.3986</v>
      </c>
      <c r="BL917" s="26">
        <f t="shared" ref="BL917:BL941" si="925">IF(OR(AND(AX917=1,$J$43=2),AND(AY917=1,$J$43=3)),$BD917,IF(OR(AND(AX917=2,$J$43=2),AND(AY917=2,$J$43=3)),$BE917,IF(OR(AND(AX917=3,$J$43=2),AND(AY917=3,$J$43=3)),$BF917)))+MAX(BI917:BK917)</f>
        <v>1805.3986</v>
      </c>
      <c r="BM917" s="26"/>
      <c r="BN917" s="26"/>
      <c r="BO917" s="26"/>
      <c r="BP917" s="26"/>
      <c r="BQ917" s="26"/>
      <c r="BR917" s="1" t="str">
        <f t="shared" si="888"/>
        <v>good</v>
      </c>
      <c r="BS917" s="26" t="str">
        <f t="shared" si="889"/>
        <v>good</v>
      </c>
      <c r="BT917" s="26"/>
      <c r="BU917" s="26"/>
      <c r="BV917" s="26">
        <f t="shared" si="915"/>
        <v>0</v>
      </c>
      <c r="BW917" s="26">
        <f t="shared" si="915"/>
        <v>0</v>
      </c>
      <c r="BX917" s="26">
        <f t="shared" si="915"/>
        <v>0</v>
      </c>
      <c r="BY917" s="26">
        <f t="shared" si="915"/>
        <v>0</v>
      </c>
      <c r="BZ917" s="26">
        <f t="shared" si="915"/>
        <v>0</v>
      </c>
      <c r="CA917" s="26">
        <f t="shared" si="915"/>
        <v>0</v>
      </c>
      <c r="CB917" s="26">
        <f t="shared" si="915"/>
        <v>0</v>
      </c>
      <c r="CC917" s="26">
        <f t="shared" si="915"/>
        <v>0</v>
      </c>
      <c r="CD917" s="26">
        <f t="shared" si="915"/>
        <v>0</v>
      </c>
      <c r="CE917" s="26">
        <f t="shared" si="915"/>
        <v>0</v>
      </c>
      <c r="CF917" s="26">
        <f t="shared" si="916"/>
        <v>0</v>
      </c>
      <c r="CG917" s="26">
        <f t="shared" si="916"/>
        <v>0</v>
      </c>
      <c r="CH917" s="26">
        <f t="shared" si="916"/>
        <v>0</v>
      </c>
      <c r="CI917" s="26">
        <f t="shared" si="916"/>
        <v>0</v>
      </c>
      <c r="CJ917" s="26">
        <f t="shared" si="916"/>
        <v>0</v>
      </c>
      <c r="CK917" s="26">
        <f t="shared" si="916"/>
        <v>0</v>
      </c>
      <c r="CL917" s="26">
        <f t="shared" si="916"/>
        <v>0</v>
      </c>
      <c r="CM917" s="26">
        <f t="shared" si="916"/>
        <v>0</v>
      </c>
      <c r="CN917" s="26">
        <f t="shared" si="916"/>
        <v>0</v>
      </c>
      <c r="CO917" s="26">
        <f t="shared" si="916"/>
        <v>0</v>
      </c>
      <c r="CP917" s="26">
        <f t="shared" si="917"/>
        <v>0</v>
      </c>
      <c r="CQ917" s="26">
        <f t="shared" si="917"/>
        <v>0</v>
      </c>
      <c r="CR917" s="26">
        <f t="shared" si="917"/>
        <v>0</v>
      </c>
      <c r="CS917" s="26">
        <f t="shared" si="917"/>
        <v>0</v>
      </c>
      <c r="CT917" s="26">
        <f t="shared" si="917"/>
        <v>0</v>
      </c>
      <c r="CU917" s="26">
        <f t="shared" si="917"/>
        <v>0</v>
      </c>
      <c r="CV917" s="26">
        <f t="shared" si="917"/>
        <v>0</v>
      </c>
      <c r="CW917" s="26">
        <f t="shared" si="917"/>
        <v>0</v>
      </c>
      <c r="CX917" s="26">
        <f t="shared" si="917"/>
        <v>0</v>
      </c>
      <c r="CY917" s="26">
        <f t="shared" si="917"/>
        <v>0</v>
      </c>
      <c r="CZ917" s="26">
        <f t="shared" si="918"/>
        <v>0</v>
      </c>
      <c r="DA917" s="26">
        <f t="shared" si="918"/>
        <v>0</v>
      </c>
      <c r="DB917" s="26">
        <f t="shared" si="918"/>
        <v>0</v>
      </c>
      <c r="DC917" s="26">
        <f t="shared" si="918"/>
        <v>0</v>
      </c>
      <c r="DD917" s="26">
        <f t="shared" si="918"/>
        <v>0</v>
      </c>
      <c r="DE917" s="26">
        <f t="shared" si="918"/>
        <v>0</v>
      </c>
      <c r="DF917" s="26">
        <f t="shared" si="918"/>
        <v>0</v>
      </c>
      <c r="DG917" s="26">
        <f t="shared" si="918"/>
        <v>0</v>
      </c>
      <c r="DH917" s="26">
        <f t="shared" si="918"/>
        <v>0</v>
      </c>
      <c r="DI917" s="26">
        <f t="shared" si="918"/>
        <v>0</v>
      </c>
      <c r="DJ917" s="26">
        <f t="shared" si="919"/>
        <v>0</v>
      </c>
      <c r="DK917" s="26">
        <f t="shared" si="919"/>
        <v>0</v>
      </c>
      <c r="DL917" s="26">
        <f t="shared" si="919"/>
        <v>0</v>
      </c>
      <c r="DM917" s="26">
        <f t="shared" si="919"/>
        <v>0</v>
      </c>
      <c r="DN917" s="26">
        <f t="shared" si="919"/>
        <v>0</v>
      </c>
      <c r="DO917" s="26">
        <f t="shared" si="919"/>
        <v>0</v>
      </c>
      <c r="DP917" s="26"/>
      <c r="DQ917" s="26"/>
      <c r="DR917" s="26"/>
    </row>
    <row r="918" spans="45:122" x14ac:dyDescent="0.3">
      <c r="AS918" s="18">
        <v>7</v>
      </c>
      <c r="AT918" s="26" t="s">
        <v>123</v>
      </c>
      <c r="AU918" s="26" t="str">
        <f t="shared" si="920"/>
        <v>PASS</v>
      </c>
      <c r="AV918" s="26">
        <v>3</v>
      </c>
      <c r="AW918" s="26">
        <v>1</v>
      </c>
      <c r="AX918" s="26">
        <v>1</v>
      </c>
      <c r="AY918" s="26">
        <v>3</v>
      </c>
      <c r="AZ918" s="26">
        <v>1</v>
      </c>
      <c r="BA918" s="26">
        <v>1</v>
      </c>
      <c r="BB918" s="26">
        <v>3</v>
      </c>
      <c r="BC918" s="26">
        <v>1</v>
      </c>
      <c r="BD918" s="26">
        <f t="shared" si="921"/>
        <v>446.5</v>
      </c>
      <c r="BE918" s="26">
        <f t="shared" si="921"/>
        <v>0</v>
      </c>
      <c r="BF918" s="26">
        <f t="shared" si="921"/>
        <v>453.5</v>
      </c>
      <c r="BG918" s="26">
        <f t="shared" si="921"/>
        <v>3.5</v>
      </c>
      <c r="BI918" s="26">
        <f t="shared" si="922"/>
        <v>458.64859999999999</v>
      </c>
      <c r="BJ918" s="26">
        <f t="shared" si="923"/>
        <v>905.27359999999999</v>
      </c>
      <c r="BK918" s="26">
        <f t="shared" si="924"/>
        <v>1351.8986</v>
      </c>
      <c r="BL918" s="26">
        <f t="shared" si="925"/>
        <v>1805.3986</v>
      </c>
      <c r="BM918" s="26"/>
      <c r="BN918" s="26"/>
      <c r="BO918" s="26"/>
      <c r="BP918" s="26"/>
      <c r="BQ918" s="26"/>
      <c r="BR918" s="1" t="str">
        <f t="shared" si="888"/>
        <v>good</v>
      </c>
      <c r="BS918" s="26" t="str">
        <f t="shared" si="889"/>
        <v>good</v>
      </c>
      <c r="BT918" s="26"/>
      <c r="BU918" s="26"/>
      <c r="BV918" s="26">
        <f t="shared" si="915"/>
        <v>0</v>
      </c>
      <c r="BW918" s="26">
        <f t="shared" si="915"/>
        <v>0</v>
      </c>
      <c r="BX918" s="26">
        <f t="shared" si="915"/>
        <v>0</v>
      </c>
      <c r="BY918" s="26">
        <f t="shared" si="915"/>
        <v>0</v>
      </c>
      <c r="BZ918" s="26">
        <f t="shared" si="915"/>
        <v>0</v>
      </c>
      <c r="CA918" s="26">
        <f t="shared" si="915"/>
        <v>0</v>
      </c>
      <c r="CB918" s="26">
        <f t="shared" si="915"/>
        <v>0</v>
      </c>
      <c r="CC918" s="26">
        <f t="shared" si="915"/>
        <v>0</v>
      </c>
      <c r="CD918" s="26">
        <f t="shared" si="915"/>
        <v>0</v>
      </c>
      <c r="CE918" s="26">
        <f t="shared" si="915"/>
        <v>0</v>
      </c>
      <c r="CF918" s="26">
        <f t="shared" si="916"/>
        <v>0</v>
      </c>
      <c r="CG918" s="26">
        <f t="shared" si="916"/>
        <v>0</v>
      </c>
      <c r="CH918" s="26">
        <f t="shared" si="916"/>
        <v>0</v>
      </c>
      <c r="CI918" s="26">
        <f t="shared" si="916"/>
        <v>0</v>
      </c>
      <c r="CJ918" s="26">
        <f t="shared" si="916"/>
        <v>0</v>
      </c>
      <c r="CK918" s="26">
        <f t="shared" si="916"/>
        <v>0</v>
      </c>
      <c r="CL918" s="26">
        <f t="shared" si="916"/>
        <v>0</v>
      </c>
      <c r="CM918" s="26">
        <f t="shared" si="916"/>
        <v>0</v>
      </c>
      <c r="CN918" s="26">
        <f t="shared" si="916"/>
        <v>0</v>
      </c>
      <c r="CO918" s="26">
        <f t="shared" si="916"/>
        <v>0</v>
      </c>
      <c r="CP918" s="26">
        <f t="shared" si="917"/>
        <v>0</v>
      </c>
      <c r="CQ918" s="26">
        <f t="shared" si="917"/>
        <v>0</v>
      </c>
      <c r="CR918" s="26">
        <f t="shared" si="917"/>
        <v>0</v>
      </c>
      <c r="CS918" s="26">
        <f t="shared" si="917"/>
        <v>0</v>
      </c>
      <c r="CT918" s="26">
        <f t="shared" si="917"/>
        <v>0</v>
      </c>
      <c r="CU918" s="26">
        <f t="shared" si="917"/>
        <v>0</v>
      </c>
      <c r="CV918" s="26">
        <f t="shared" si="917"/>
        <v>0</v>
      </c>
      <c r="CW918" s="26">
        <f t="shared" si="917"/>
        <v>0</v>
      </c>
      <c r="CX918" s="26">
        <f t="shared" si="917"/>
        <v>0</v>
      </c>
      <c r="CY918" s="26">
        <f t="shared" si="917"/>
        <v>0</v>
      </c>
      <c r="CZ918" s="26">
        <f t="shared" si="918"/>
        <v>0</v>
      </c>
      <c r="DA918" s="26">
        <f t="shared" si="918"/>
        <v>0</v>
      </c>
      <c r="DB918" s="26">
        <f t="shared" si="918"/>
        <v>0</v>
      </c>
      <c r="DC918" s="26">
        <f t="shared" si="918"/>
        <v>0</v>
      </c>
      <c r="DD918" s="26">
        <f t="shared" si="918"/>
        <v>0</v>
      </c>
      <c r="DE918" s="26">
        <f t="shared" si="918"/>
        <v>0</v>
      </c>
      <c r="DF918" s="26">
        <f t="shared" si="918"/>
        <v>0</v>
      </c>
      <c r="DG918" s="26">
        <f t="shared" si="918"/>
        <v>0</v>
      </c>
      <c r="DH918" s="26">
        <f t="shared" si="918"/>
        <v>0</v>
      </c>
      <c r="DI918" s="26">
        <f t="shared" si="918"/>
        <v>0</v>
      </c>
      <c r="DJ918" s="26">
        <f t="shared" si="919"/>
        <v>0</v>
      </c>
      <c r="DK918" s="26">
        <f t="shared" si="919"/>
        <v>0</v>
      </c>
      <c r="DL918" s="26">
        <f t="shared" si="919"/>
        <v>0</v>
      </c>
      <c r="DM918" s="26">
        <f t="shared" si="919"/>
        <v>0</v>
      </c>
      <c r="DN918" s="26">
        <f t="shared" si="919"/>
        <v>0</v>
      </c>
      <c r="DO918" s="26">
        <f t="shared" si="919"/>
        <v>0</v>
      </c>
      <c r="DP918" s="26"/>
      <c r="DQ918" s="26"/>
      <c r="DR918" s="26"/>
    </row>
    <row r="919" spans="45:122" x14ac:dyDescent="0.3">
      <c r="AS919" s="18">
        <v>8</v>
      </c>
      <c r="AT919" s="26" t="s">
        <v>123</v>
      </c>
      <c r="AU919" s="26" t="str">
        <f t="shared" si="920"/>
        <v>PASS</v>
      </c>
      <c r="AV919" s="26">
        <v>3</v>
      </c>
      <c r="AW919" s="26">
        <v>1</v>
      </c>
      <c r="AX919" s="26">
        <v>1</v>
      </c>
      <c r="AY919" s="26">
        <v>3</v>
      </c>
      <c r="AZ919" s="26">
        <v>1</v>
      </c>
      <c r="BA919" s="26">
        <v>1</v>
      </c>
      <c r="BB919" s="26">
        <v>3</v>
      </c>
      <c r="BC919" s="26">
        <v>1</v>
      </c>
      <c r="BD919" s="26">
        <f t="shared" si="921"/>
        <v>446</v>
      </c>
      <c r="BE919" s="26">
        <f t="shared" si="921"/>
        <v>0</v>
      </c>
      <c r="BF919" s="26">
        <f t="shared" si="921"/>
        <v>454</v>
      </c>
      <c r="BG919" s="26">
        <f t="shared" si="921"/>
        <v>4</v>
      </c>
      <c r="BI919" s="26">
        <f t="shared" si="922"/>
        <v>459.14859999999999</v>
      </c>
      <c r="BJ919" s="26">
        <f t="shared" si="923"/>
        <v>905.27359999999999</v>
      </c>
      <c r="BK919" s="26">
        <f t="shared" si="924"/>
        <v>1351.3986</v>
      </c>
      <c r="BL919" s="26">
        <f t="shared" si="925"/>
        <v>1805.3986</v>
      </c>
      <c r="BM919" s="26"/>
      <c r="BN919" s="26"/>
      <c r="BO919" s="26"/>
      <c r="BP919" s="26"/>
      <c r="BQ919" s="26"/>
      <c r="BR919" s="1" t="str">
        <f t="shared" si="888"/>
        <v>good</v>
      </c>
      <c r="BS919" s="26" t="str">
        <f t="shared" si="889"/>
        <v>good</v>
      </c>
      <c r="BT919" s="26"/>
      <c r="BU919" s="26"/>
      <c r="BV919" s="26">
        <f t="shared" si="915"/>
        <v>0</v>
      </c>
      <c r="BW919" s="26">
        <f t="shared" si="915"/>
        <v>0</v>
      </c>
      <c r="BX919" s="26">
        <f t="shared" si="915"/>
        <v>0</v>
      </c>
      <c r="BY919" s="26">
        <f t="shared" si="915"/>
        <v>0</v>
      </c>
      <c r="BZ919" s="26">
        <f t="shared" si="915"/>
        <v>0</v>
      </c>
      <c r="CA919" s="26">
        <f t="shared" si="915"/>
        <v>0</v>
      </c>
      <c r="CB919" s="26">
        <f t="shared" si="915"/>
        <v>0</v>
      </c>
      <c r="CC919" s="26">
        <f t="shared" si="915"/>
        <v>0</v>
      </c>
      <c r="CD919" s="26">
        <f t="shared" si="915"/>
        <v>0</v>
      </c>
      <c r="CE919" s="26">
        <f t="shared" si="915"/>
        <v>0</v>
      </c>
      <c r="CF919" s="26">
        <f t="shared" si="916"/>
        <v>0</v>
      </c>
      <c r="CG919" s="26">
        <f t="shared" si="916"/>
        <v>0</v>
      </c>
      <c r="CH919" s="26">
        <f t="shared" si="916"/>
        <v>0</v>
      </c>
      <c r="CI919" s="26">
        <f t="shared" si="916"/>
        <v>0</v>
      </c>
      <c r="CJ919" s="26">
        <f t="shared" si="916"/>
        <v>0</v>
      </c>
      <c r="CK919" s="26">
        <f t="shared" si="916"/>
        <v>0</v>
      </c>
      <c r="CL919" s="26">
        <f t="shared" si="916"/>
        <v>0</v>
      </c>
      <c r="CM919" s="26">
        <f t="shared" si="916"/>
        <v>0</v>
      </c>
      <c r="CN919" s="26">
        <f t="shared" si="916"/>
        <v>0</v>
      </c>
      <c r="CO919" s="26">
        <f t="shared" si="916"/>
        <v>0</v>
      </c>
      <c r="CP919" s="26">
        <f t="shared" si="917"/>
        <v>0</v>
      </c>
      <c r="CQ919" s="26">
        <f t="shared" si="917"/>
        <v>0</v>
      </c>
      <c r="CR919" s="26">
        <f t="shared" si="917"/>
        <v>0</v>
      </c>
      <c r="CS919" s="26">
        <f t="shared" si="917"/>
        <v>0</v>
      </c>
      <c r="CT919" s="26">
        <f t="shared" si="917"/>
        <v>0</v>
      </c>
      <c r="CU919" s="26">
        <f t="shared" si="917"/>
        <v>0</v>
      </c>
      <c r="CV919" s="26">
        <f t="shared" si="917"/>
        <v>0</v>
      </c>
      <c r="CW919" s="26">
        <f t="shared" si="917"/>
        <v>0</v>
      </c>
      <c r="CX919" s="26">
        <f t="shared" si="917"/>
        <v>0</v>
      </c>
      <c r="CY919" s="26">
        <f t="shared" si="917"/>
        <v>0</v>
      </c>
      <c r="CZ919" s="26">
        <f t="shared" si="918"/>
        <v>0</v>
      </c>
      <c r="DA919" s="26">
        <f t="shared" si="918"/>
        <v>0</v>
      </c>
      <c r="DB919" s="26">
        <f t="shared" si="918"/>
        <v>0</v>
      </c>
      <c r="DC919" s="26">
        <f t="shared" si="918"/>
        <v>0</v>
      </c>
      <c r="DD919" s="26">
        <f t="shared" si="918"/>
        <v>0</v>
      </c>
      <c r="DE919" s="26">
        <f t="shared" si="918"/>
        <v>0</v>
      </c>
      <c r="DF919" s="26">
        <f t="shared" si="918"/>
        <v>0</v>
      </c>
      <c r="DG919" s="26">
        <f t="shared" si="918"/>
        <v>0</v>
      </c>
      <c r="DH919" s="26">
        <f t="shared" si="918"/>
        <v>0</v>
      </c>
      <c r="DI919" s="26">
        <f t="shared" si="918"/>
        <v>0</v>
      </c>
      <c r="DJ919" s="26">
        <f t="shared" si="919"/>
        <v>0</v>
      </c>
      <c r="DK919" s="26">
        <f t="shared" si="919"/>
        <v>0</v>
      </c>
      <c r="DL919" s="26">
        <f t="shared" si="919"/>
        <v>0</v>
      </c>
      <c r="DM919" s="26">
        <f t="shared" si="919"/>
        <v>0</v>
      </c>
      <c r="DN919" s="26">
        <f t="shared" si="919"/>
        <v>0</v>
      </c>
      <c r="DO919" s="26">
        <f t="shared" si="919"/>
        <v>0</v>
      </c>
      <c r="DP919" s="26"/>
      <c r="DQ919" s="26"/>
      <c r="DR919" s="26"/>
    </row>
    <row r="920" spans="45:122" x14ac:dyDescent="0.3">
      <c r="AS920" s="18">
        <v>9</v>
      </c>
      <c r="AT920" s="26" t="s">
        <v>123</v>
      </c>
      <c r="AU920" s="26" t="str">
        <f t="shared" si="920"/>
        <v>PASS</v>
      </c>
      <c r="AV920" s="26">
        <v>3</v>
      </c>
      <c r="AW920" s="26">
        <v>1</v>
      </c>
      <c r="AX920" s="26">
        <v>1</v>
      </c>
      <c r="AY920" s="26">
        <v>3</v>
      </c>
      <c r="AZ920" s="26">
        <v>1</v>
      </c>
      <c r="BA920" s="26">
        <v>1</v>
      </c>
      <c r="BB920" s="26">
        <v>3</v>
      </c>
      <c r="BC920" s="26">
        <v>1</v>
      </c>
      <c r="BD920" s="26">
        <f t="shared" si="921"/>
        <v>445.5</v>
      </c>
      <c r="BE920" s="26">
        <f t="shared" si="921"/>
        <v>0</v>
      </c>
      <c r="BF920" s="26">
        <f t="shared" si="921"/>
        <v>454.5</v>
      </c>
      <c r="BG920" s="26">
        <f t="shared" si="921"/>
        <v>4.5</v>
      </c>
      <c r="BI920" s="26">
        <f t="shared" si="922"/>
        <v>459.64859999999999</v>
      </c>
      <c r="BJ920" s="26">
        <f t="shared" si="923"/>
        <v>905.27359999999999</v>
      </c>
      <c r="BK920" s="26">
        <f t="shared" si="924"/>
        <v>1350.8986</v>
      </c>
      <c r="BL920" s="26">
        <f t="shared" si="925"/>
        <v>1805.3986</v>
      </c>
      <c r="BM920" s="26"/>
      <c r="BN920" s="26"/>
      <c r="BO920" s="26"/>
      <c r="BP920" s="26"/>
      <c r="BQ920" s="26"/>
      <c r="BR920" s="1" t="str">
        <f t="shared" si="888"/>
        <v>good</v>
      </c>
      <c r="BS920" s="26" t="str">
        <f t="shared" si="889"/>
        <v>good</v>
      </c>
      <c r="BT920" s="26"/>
      <c r="BU920" s="26"/>
      <c r="BV920" s="26">
        <f t="shared" ref="BV920:CE929" si="926">IF(BV$3=0,0,IF(AND(ABS($BI920-BV$3)&gt;TubeVertTotTol,ABS($BJ920-BV$3)&gt;TubeVertTotTol,ABS($BK920-BV$3)&gt;TubeVertTotTol),0,1))</f>
        <v>0</v>
      </c>
      <c r="BW920" s="26">
        <f t="shared" si="926"/>
        <v>0</v>
      </c>
      <c r="BX920" s="26">
        <f t="shared" si="926"/>
        <v>0</v>
      </c>
      <c r="BY920" s="26">
        <f t="shared" si="926"/>
        <v>0</v>
      </c>
      <c r="BZ920" s="26">
        <f t="shared" si="926"/>
        <v>0</v>
      </c>
      <c r="CA920" s="26">
        <f t="shared" si="926"/>
        <v>0</v>
      </c>
      <c r="CB920" s="26">
        <f t="shared" si="926"/>
        <v>0</v>
      </c>
      <c r="CC920" s="26">
        <f t="shared" si="926"/>
        <v>0</v>
      </c>
      <c r="CD920" s="26">
        <f t="shared" si="926"/>
        <v>0</v>
      </c>
      <c r="CE920" s="26">
        <f t="shared" si="926"/>
        <v>0</v>
      </c>
      <c r="CF920" s="26">
        <f t="shared" ref="CF920:CO929" si="927">IF(CF$3=0,0,IF(AND(ABS($BI920-CF$3)&gt;TubeVertTotTol,ABS($BJ920-CF$3)&gt;TubeVertTotTol,ABS($BK920-CF$3)&gt;TubeVertTotTol),0,1))</f>
        <v>0</v>
      </c>
      <c r="CG920" s="26">
        <f t="shared" si="927"/>
        <v>0</v>
      </c>
      <c r="CH920" s="26">
        <f t="shared" si="927"/>
        <v>0</v>
      </c>
      <c r="CI920" s="26">
        <f t="shared" si="927"/>
        <v>0</v>
      </c>
      <c r="CJ920" s="26">
        <f t="shared" si="927"/>
        <v>0</v>
      </c>
      <c r="CK920" s="26">
        <f t="shared" si="927"/>
        <v>0</v>
      </c>
      <c r="CL920" s="26">
        <f t="shared" si="927"/>
        <v>0</v>
      </c>
      <c r="CM920" s="26">
        <f t="shared" si="927"/>
        <v>0</v>
      </c>
      <c r="CN920" s="26">
        <f t="shared" si="927"/>
        <v>0</v>
      </c>
      <c r="CO920" s="26">
        <f t="shared" si="927"/>
        <v>0</v>
      </c>
      <c r="CP920" s="26">
        <f t="shared" ref="CP920:CY929" si="928">IF(CP$3=0,0,IF(AND(ABS($BI920-CP$3)&gt;TubeVertTotTol,ABS($BJ920-CP$3)&gt;TubeVertTotTol,ABS($BK920-CP$3)&gt;TubeVertTotTol),0,1))</f>
        <v>0</v>
      </c>
      <c r="CQ920" s="26">
        <f t="shared" si="928"/>
        <v>0</v>
      </c>
      <c r="CR920" s="26">
        <f t="shared" si="928"/>
        <v>0</v>
      </c>
      <c r="CS920" s="26">
        <f t="shared" si="928"/>
        <v>0</v>
      </c>
      <c r="CT920" s="26">
        <f t="shared" si="928"/>
        <v>0</v>
      </c>
      <c r="CU920" s="26">
        <f t="shared" si="928"/>
        <v>0</v>
      </c>
      <c r="CV920" s="26">
        <f t="shared" si="928"/>
        <v>0</v>
      </c>
      <c r="CW920" s="26">
        <f t="shared" si="928"/>
        <v>0</v>
      </c>
      <c r="CX920" s="26">
        <f t="shared" si="928"/>
        <v>0</v>
      </c>
      <c r="CY920" s="26">
        <f t="shared" si="928"/>
        <v>0</v>
      </c>
      <c r="CZ920" s="26">
        <f t="shared" ref="CZ920:DI929" si="929">IF(CZ$3=0,0,IF(AND(ABS($BI920-CZ$3)&gt;TubeVertTotTol,ABS($BJ920-CZ$3)&gt;TubeVertTotTol,ABS($BK920-CZ$3)&gt;TubeVertTotTol),0,1))</f>
        <v>0</v>
      </c>
      <c r="DA920" s="26">
        <f t="shared" si="929"/>
        <v>0</v>
      </c>
      <c r="DB920" s="26">
        <f t="shared" si="929"/>
        <v>0</v>
      </c>
      <c r="DC920" s="26">
        <f t="shared" si="929"/>
        <v>0</v>
      </c>
      <c r="DD920" s="26">
        <f t="shared" si="929"/>
        <v>0</v>
      </c>
      <c r="DE920" s="26">
        <f t="shared" si="929"/>
        <v>0</v>
      </c>
      <c r="DF920" s="26">
        <f t="shared" si="929"/>
        <v>0</v>
      </c>
      <c r="DG920" s="26">
        <f t="shared" si="929"/>
        <v>0</v>
      </c>
      <c r="DH920" s="26">
        <f t="shared" si="929"/>
        <v>0</v>
      </c>
      <c r="DI920" s="26">
        <f t="shared" si="929"/>
        <v>0</v>
      </c>
      <c r="DJ920" s="26">
        <f t="shared" ref="DJ920:DO929" si="930">IF(DJ$3=0,0,IF(AND(ABS($BI920-DJ$3)&gt;TubeVertTotTol,ABS($BJ920-DJ$3)&gt;TubeVertTotTol,ABS($BK920-DJ$3)&gt;TubeVertTotTol),0,1))</f>
        <v>0</v>
      </c>
      <c r="DK920" s="26">
        <f t="shared" si="930"/>
        <v>0</v>
      </c>
      <c r="DL920" s="26">
        <f t="shared" si="930"/>
        <v>0</v>
      </c>
      <c r="DM920" s="26">
        <f t="shared" si="930"/>
        <v>0</v>
      </c>
      <c r="DN920" s="26">
        <f t="shared" si="930"/>
        <v>0</v>
      </c>
      <c r="DO920" s="26">
        <f t="shared" si="930"/>
        <v>0</v>
      </c>
      <c r="DP920" s="26"/>
      <c r="DQ920" s="26"/>
      <c r="DR920" s="26"/>
    </row>
    <row r="921" spans="45:122" x14ac:dyDescent="0.3">
      <c r="AS921" s="18">
        <v>10</v>
      </c>
      <c r="AT921" s="26" t="s">
        <v>123</v>
      </c>
      <c r="AU921" s="26" t="str">
        <f t="shared" si="920"/>
        <v>PASS</v>
      </c>
      <c r="AV921" s="26">
        <v>3</v>
      </c>
      <c r="AW921" s="26">
        <v>1</v>
      </c>
      <c r="AX921" s="26">
        <v>1</v>
      </c>
      <c r="AY921" s="26">
        <v>3</v>
      </c>
      <c r="AZ921" s="26">
        <v>1</v>
      </c>
      <c r="BA921" s="26">
        <v>1</v>
      </c>
      <c r="BB921" s="26">
        <v>3</v>
      </c>
      <c r="BC921" s="26">
        <v>1</v>
      </c>
      <c r="BD921" s="26">
        <f t="shared" si="921"/>
        <v>445</v>
      </c>
      <c r="BE921" s="26">
        <f t="shared" si="921"/>
        <v>0</v>
      </c>
      <c r="BF921" s="26">
        <f t="shared" si="921"/>
        <v>455</v>
      </c>
      <c r="BG921" s="26">
        <f t="shared" si="921"/>
        <v>5</v>
      </c>
      <c r="BI921" s="26">
        <f t="shared" si="922"/>
        <v>460.14859999999999</v>
      </c>
      <c r="BJ921" s="26">
        <f t="shared" si="923"/>
        <v>905.27359999999999</v>
      </c>
      <c r="BK921" s="26">
        <f t="shared" si="924"/>
        <v>1350.3986</v>
      </c>
      <c r="BL921" s="26">
        <f t="shared" si="925"/>
        <v>1805.3986</v>
      </c>
      <c r="BM921" s="26"/>
      <c r="BN921" s="26"/>
      <c r="BO921" s="26"/>
      <c r="BP921" s="26"/>
      <c r="BQ921" s="26"/>
      <c r="BR921" s="1" t="str">
        <f t="shared" si="888"/>
        <v>good</v>
      </c>
      <c r="BS921" s="26" t="str">
        <f t="shared" si="889"/>
        <v>good</v>
      </c>
      <c r="BT921" s="26"/>
      <c r="BU921" s="26"/>
      <c r="BV921" s="26">
        <f t="shared" si="926"/>
        <v>0</v>
      </c>
      <c r="BW921" s="26">
        <f t="shared" si="926"/>
        <v>0</v>
      </c>
      <c r="BX921" s="26">
        <f t="shared" si="926"/>
        <v>0</v>
      </c>
      <c r="BY921" s="26">
        <f t="shared" si="926"/>
        <v>0</v>
      </c>
      <c r="BZ921" s="26">
        <f t="shared" si="926"/>
        <v>0</v>
      </c>
      <c r="CA921" s="26">
        <f t="shared" si="926"/>
        <v>0</v>
      </c>
      <c r="CB921" s="26">
        <f t="shared" si="926"/>
        <v>0</v>
      </c>
      <c r="CC921" s="26">
        <f t="shared" si="926"/>
        <v>0</v>
      </c>
      <c r="CD921" s="26">
        <f t="shared" si="926"/>
        <v>0</v>
      </c>
      <c r="CE921" s="26">
        <f t="shared" si="926"/>
        <v>0</v>
      </c>
      <c r="CF921" s="26">
        <f t="shared" si="927"/>
        <v>0</v>
      </c>
      <c r="CG921" s="26">
        <f t="shared" si="927"/>
        <v>0</v>
      </c>
      <c r="CH921" s="26">
        <f t="shared" si="927"/>
        <v>0</v>
      </c>
      <c r="CI921" s="26">
        <f t="shared" si="927"/>
        <v>0</v>
      </c>
      <c r="CJ921" s="26">
        <f t="shared" si="927"/>
        <v>0</v>
      </c>
      <c r="CK921" s="26">
        <f t="shared" si="927"/>
        <v>0</v>
      </c>
      <c r="CL921" s="26">
        <f t="shared" si="927"/>
        <v>0</v>
      </c>
      <c r="CM921" s="26">
        <f t="shared" si="927"/>
        <v>0</v>
      </c>
      <c r="CN921" s="26">
        <f t="shared" si="927"/>
        <v>0</v>
      </c>
      <c r="CO921" s="26">
        <f t="shared" si="927"/>
        <v>0</v>
      </c>
      <c r="CP921" s="26">
        <f t="shared" si="928"/>
        <v>0</v>
      </c>
      <c r="CQ921" s="26">
        <f t="shared" si="928"/>
        <v>0</v>
      </c>
      <c r="CR921" s="26">
        <f t="shared" si="928"/>
        <v>0</v>
      </c>
      <c r="CS921" s="26">
        <f t="shared" si="928"/>
        <v>0</v>
      </c>
      <c r="CT921" s="26">
        <f t="shared" si="928"/>
        <v>0</v>
      </c>
      <c r="CU921" s="26">
        <f t="shared" si="928"/>
        <v>0</v>
      </c>
      <c r="CV921" s="26">
        <f t="shared" si="928"/>
        <v>0</v>
      </c>
      <c r="CW921" s="26">
        <f t="shared" si="928"/>
        <v>0</v>
      </c>
      <c r="CX921" s="26">
        <f t="shared" si="928"/>
        <v>0</v>
      </c>
      <c r="CY921" s="26">
        <f t="shared" si="928"/>
        <v>0</v>
      </c>
      <c r="CZ921" s="26">
        <f t="shared" si="929"/>
        <v>0</v>
      </c>
      <c r="DA921" s="26">
        <f t="shared" si="929"/>
        <v>0</v>
      </c>
      <c r="DB921" s="26">
        <f t="shared" si="929"/>
        <v>0</v>
      </c>
      <c r="DC921" s="26">
        <f t="shared" si="929"/>
        <v>0</v>
      </c>
      <c r="DD921" s="26">
        <f t="shared" si="929"/>
        <v>0</v>
      </c>
      <c r="DE921" s="26">
        <f t="shared" si="929"/>
        <v>0</v>
      </c>
      <c r="DF921" s="26">
        <f t="shared" si="929"/>
        <v>0</v>
      </c>
      <c r="DG921" s="26">
        <f t="shared" si="929"/>
        <v>0</v>
      </c>
      <c r="DH921" s="26">
        <f t="shared" si="929"/>
        <v>0</v>
      </c>
      <c r="DI921" s="26">
        <f t="shared" si="929"/>
        <v>0</v>
      </c>
      <c r="DJ921" s="26">
        <f t="shared" si="930"/>
        <v>0</v>
      </c>
      <c r="DK921" s="26">
        <f t="shared" si="930"/>
        <v>0</v>
      </c>
      <c r="DL921" s="26">
        <f t="shared" si="930"/>
        <v>0</v>
      </c>
      <c r="DM921" s="26">
        <f t="shared" si="930"/>
        <v>0</v>
      </c>
      <c r="DN921" s="26">
        <f t="shared" si="930"/>
        <v>0</v>
      </c>
      <c r="DO921" s="26">
        <f t="shared" si="930"/>
        <v>0</v>
      </c>
      <c r="DP921" s="26"/>
      <c r="DQ921" s="26"/>
      <c r="DR921" s="26"/>
    </row>
    <row r="922" spans="45:122" x14ac:dyDescent="0.3">
      <c r="AS922" s="18">
        <v>11</v>
      </c>
      <c r="AT922" s="26" t="s">
        <v>123</v>
      </c>
      <c r="AU922" s="26" t="str">
        <f t="shared" si="920"/>
        <v>PASS</v>
      </c>
      <c r="AV922" s="26">
        <v>3</v>
      </c>
      <c r="AW922" s="26">
        <v>1</v>
      </c>
      <c r="AX922" s="26">
        <v>1</v>
      </c>
      <c r="AY922" s="26">
        <v>3</v>
      </c>
      <c r="AZ922" s="26">
        <v>1</v>
      </c>
      <c r="BA922" s="26">
        <v>1</v>
      </c>
      <c r="BB922" s="26">
        <v>3</v>
      </c>
      <c r="BC922" s="26">
        <v>1</v>
      </c>
      <c r="BD922" s="26">
        <f t="shared" si="921"/>
        <v>444.5</v>
      </c>
      <c r="BE922" s="26">
        <f t="shared" si="921"/>
        <v>0</v>
      </c>
      <c r="BF922" s="26">
        <f t="shared" si="921"/>
        <v>455.5</v>
      </c>
      <c r="BG922" s="26">
        <f t="shared" si="921"/>
        <v>5.5</v>
      </c>
      <c r="BI922" s="26">
        <f t="shared" si="922"/>
        <v>460.64859999999999</v>
      </c>
      <c r="BJ922" s="26">
        <f t="shared" si="923"/>
        <v>905.27359999999999</v>
      </c>
      <c r="BK922" s="26">
        <f t="shared" si="924"/>
        <v>1349.8986</v>
      </c>
      <c r="BL922" s="26">
        <f t="shared" si="925"/>
        <v>1805.3986</v>
      </c>
      <c r="BM922" s="26"/>
      <c r="BN922" s="26"/>
      <c r="BO922" s="26"/>
      <c r="BP922" s="26"/>
      <c r="BQ922" s="26"/>
      <c r="BR922" s="1" t="str">
        <f t="shared" si="888"/>
        <v>good</v>
      </c>
      <c r="BS922" s="26" t="str">
        <f t="shared" si="889"/>
        <v>good</v>
      </c>
      <c r="BT922" s="26"/>
      <c r="BU922" s="26"/>
      <c r="BV922" s="26">
        <f t="shared" si="926"/>
        <v>0</v>
      </c>
      <c r="BW922" s="26">
        <f t="shared" si="926"/>
        <v>0</v>
      </c>
      <c r="BX922" s="26">
        <f t="shared" si="926"/>
        <v>0</v>
      </c>
      <c r="BY922" s="26">
        <f t="shared" si="926"/>
        <v>0</v>
      </c>
      <c r="BZ922" s="26">
        <f t="shared" si="926"/>
        <v>0</v>
      </c>
      <c r="CA922" s="26">
        <f t="shared" si="926"/>
        <v>0</v>
      </c>
      <c r="CB922" s="26">
        <f t="shared" si="926"/>
        <v>0</v>
      </c>
      <c r="CC922" s="26">
        <f t="shared" si="926"/>
        <v>0</v>
      </c>
      <c r="CD922" s="26">
        <f t="shared" si="926"/>
        <v>0</v>
      </c>
      <c r="CE922" s="26">
        <f t="shared" si="926"/>
        <v>0</v>
      </c>
      <c r="CF922" s="26">
        <f t="shared" si="927"/>
        <v>0</v>
      </c>
      <c r="CG922" s="26">
        <f t="shared" si="927"/>
        <v>0</v>
      </c>
      <c r="CH922" s="26">
        <f t="shared" si="927"/>
        <v>0</v>
      </c>
      <c r="CI922" s="26">
        <f t="shared" si="927"/>
        <v>0</v>
      </c>
      <c r="CJ922" s="26">
        <f t="shared" si="927"/>
        <v>0</v>
      </c>
      <c r="CK922" s="26">
        <f t="shared" si="927"/>
        <v>0</v>
      </c>
      <c r="CL922" s="26">
        <f t="shared" si="927"/>
        <v>0</v>
      </c>
      <c r="CM922" s="26">
        <f t="shared" si="927"/>
        <v>0</v>
      </c>
      <c r="CN922" s="26">
        <f t="shared" si="927"/>
        <v>0</v>
      </c>
      <c r="CO922" s="26">
        <f t="shared" si="927"/>
        <v>0</v>
      </c>
      <c r="CP922" s="26">
        <f t="shared" si="928"/>
        <v>0</v>
      </c>
      <c r="CQ922" s="26">
        <f t="shared" si="928"/>
        <v>0</v>
      </c>
      <c r="CR922" s="26">
        <f t="shared" si="928"/>
        <v>0</v>
      </c>
      <c r="CS922" s="26">
        <f t="shared" si="928"/>
        <v>0</v>
      </c>
      <c r="CT922" s="26">
        <f t="shared" si="928"/>
        <v>0</v>
      </c>
      <c r="CU922" s="26">
        <f t="shared" si="928"/>
        <v>0</v>
      </c>
      <c r="CV922" s="26">
        <f t="shared" si="928"/>
        <v>0</v>
      </c>
      <c r="CW922" s="26">
        <f t="shared" si="928"/>
        <v>0</v>
      </c>
      <c r="CX922" s="26">
        <f t="shared" si="928"/>
        <v>0</v>
      </c>
      <c r="CY922" s="26">
        <f t="shared" si="928"/>
        <v>0</v>
      </c>
      <c r="CZ922" s="26">
        <f t="shared" si="929"/>
        <v>0</v>
      </c>
      <c r="DA922" s="26">
        <f t="shared" si="929"/>
        <v>0</v>
      </c>
      <c r="DB922" s="26">
        <f t="shared" si="929"/>
        <v>0</v>
      </c>
      <c r="DC922" s="26">
        <f t="shared" si="929"/>
        <v>0</v>
      </c>
      <c r="DD922" s="26">
        <f t="shared" si="929"/>
        <v>0</v>
      </c>
      <c r="DE922" s="26">
        <f t="shared" si="929"/>
        <v>0</v>
      </c>
      <c r="DF922" s="26">
        <f t="shared" si="929"/>
        <v>0</v>
      </c>
      <c r="DG922" s="26">
        <f t="shared" si="929"/>
        <v>0</v>
      </c>
      <c r="DH922" s="26">
        <f t="shared" si="929"/>
        <v>0</v>
      </c>
      <c r="DI922" s="26">
        <f t="shared" si="929"/>
        <v>0</v>
      </c>
      <c r="DJ922" s="26">
        <f t="shared" si="930"/>
        <v>0</v>
      </c>
      <c r="DK922" s="26">
        <f t="shared" si="930"/>
        <v>0</v>
      </c>
      <c r="DL922" s="26">
        <f t="shared" si="930"/>
        <v>0</v>
      </c>
      <c r="DM922" s="26">
        <f t="shared" si="930"/>
        <v>0</v>
      </c>
      <c r="DN922" s="26">
        <f t="shared" si="930"/>
        <v>0</v>
      </c>
      <c r="DO922" s="26">
        <f t="shared" si="930"/>
        <v>0</v>
      </c>
      <c r="DP922" s="26"/>
      <c r="DQ922" s="26"/>
      <c r="DR922" s="26"/>
    </row>
    <row r="923" spans="45:122" x14ac:dyDescent="0.3">
      <c r="AS923" s="18">
        <v>12</v>
      </c>
      <c r="AT923" s="26" t="s">
        <v>123</v>
      </c>
      <c r="AU923" s="26" t="str">
        <f t="shared" si="920"/>
        <v>PASS</v>
      </c>
      <c r="AV923" s="26">
        <v>3</v>
      </c>
      <c r="AW923" s="26">
        <v>1</v>
      </c>
      <c r="AX923" s="26">
        <v>1</v>
      </c>
      <c r="AY923" s="26">
        <v>3</v>
      </c>
      <c r="AZ923" s="26">
        <v>1</v>
      </c>
      <c r="BA923" s="26">
        <v>1</v>
      </c>
      <c r="BB923" s="26">
        <v>3</v>
      </c>
      <c r="BC923" s="26">
        <v>1</v>
      </c>
      <c r="BD923" s="26">
        <f t="shared" si="921"/>
        <v>444</v>
      </c>
      <c r="BE923" s="26">
        <f t="shared" si="921"/>
        <v>0</v>
      </c>
      <c r="BF923" s="26">
        <f t="shared" si="921"/>
        <v>456</v>
      </c>
      <c r="BG923" s="26">
        <f t="shared" si="921"/>
        <v>6</v>
      </c>
      <c r="BI923" s="26">
        <f t="shared" si="922"/>
        <v>461.14859999999999</v>
      </c>
      <c r="BJ923" s="26">
        <f t="shared" si="923"/>
        <v>905.27359999999999</v>
      </c>
      <c r="BK923" s="26">
        <f t="shared" si="924"/>
        <v>1349.3986</v>
      </c>
      <c r="BL923" s="26">
        <f t="shared" si="925"/>
        <v>1805.3986</v>
      </c>
      <c r="BM923" s="26"/>
      <c r="BN923" s="26"/>
      <c r="BO923" s="26"/>
      <c r="BP923" s="26"/>
      <c r="BQ923" s="26"/>
      <c r="BR923" s="1" t="str">
        <f t="shared" si="888"/>
        <v>good</v>
      </c>
      <c r="BS923" s="26" t="str">
        <f t="shared" si="889"/>
        <v>good</v>
      </c>
      <c r="BT923" s="26"/>
      <c r="BU923" s="26"/>
      <c r="BV923" s="26">
        <f t="shared" si="926"/>
        <v>0</v>
      </c>
      <c r="BW923" s="26">
        <f t="shared" si="926"/>
        <v>0</v>
      </c>
      <c r="BX923" s="26">
        <f t="shared" si="926"/>
        <v>0</v>
      </c>
      <c r="BY923" s="26">
        <f t="shared" si="926"/>
        <v>0</v>
      </c>
      <c r="BZ923" s="26">
        <f t="shared" si="926"/>
        <v>0</v>
      </c>
      <c r="CA923" s="26">
        <f t="shared" si="926"/>
        <v>0</v>
      </c>
      <c r="CB923" s="26">
        <f t="shared" si="926"/>
        <v>0</v>
      </c>
      <c r="CC923" s="26">
        <f t="shared" si="926"/>
        <v>0</v>
      </c>
      <c r="CD923" s="26">
        <f t="shared" si="926"/>
        <v>0</v>
      </c>
      <c r="CE923" s="26">
        <f t="shared" si="926"/>
        <v>0</v>
      </c>
      <c r="CF923" s="26">
        <f t="shared" si="927"/>
        <v>0</v>
      </c>
      <c r="CG923" s="26">
        <f t="shared" si="927"/>
        <v>0</v>
      </c>
      <c r="CH923" s="26">
        <f t="shared" si="927"/>
        <v>0</v>
      </c>
      <c r="CI923" s="26">
        <f t="shared" si="927"/>
        <v>0</v>
      </c>
      <c r="CJ923" s="26">
        <f t="shared" si="927"/>
        <v>0</v>
      </c>
      <c r="CK923" s="26">
        <f t="shared" si="927"/>
        <v>0</v>
      </c>
      <c r="CL923" s="26">
        <f t="shared" si="927"/>
        <v>0</v>
      </c>
      <c r="CM923" s="26">
        <f t="shared" si="927"/>
        <v>0</v>
      </c>
      <c r="CN923" s="26">
        <f t="shared" si="927"/>
        <v>0</v>
      </c>
      <c r="CO923" s="26">
        <f t="shared" si="927"/>
        <v>0</v>
      </c>
      <c r="CP923" s="26">
        <f t="shared" si="928"/>
        <v>0</v>
      </c>
      <c r="CQ923" s="26">
        <f t="shared" si="928"/>
        <v>0</v>
      </c>
      <c r="CR923" s="26">
        <f t="shared" si="928"/>
        <v>0</v>
      </c>
      <c r="CS923" s="26">
        <f t="shared" si="928"/>
        <v>0</v>
      </c>
      <c r="CT923" s="26">
        <f t="shared" si="928"/>
        <v>0</v>
      </c>
      <c r="CU923" s="26">
        <f t="shared" si="928"/>
        <v>0</v>
      </c>
      <c r="CV923" s="26">
        <f t="shared" si="928"/>
        <v>0</v>
      </c>
      <c r="CW923" s="26">
        <f t="shared" si="928"/>
        <v>0</v>
      </c>
      <c r="CX923" s="26">
        <f t="shared" si="928"/>
        <v>0</v>
      </c>
      <c r="CY923" s="26">
        <f t="shared" si="928"/>
        <v>0</v>
      </c>
      <c r="CZ923" s="26">
        <f t="shared" si="929"/>
        <v>0</v>
      </c>
      <c r="DA923" s="26">
        <f t="shared" si="929"/>
        <v>0</v>
      </c>
      <c r="DB923" s="26">
        <f t="shared" si="929"/>
        <v>0</v>
      </c>
      <c r="DC923" s="26">
        <f t="shared" si="929"/>
        <v>0</v>
      </c>
      <c r="DD923" s="26">
        <f t="shared" si="929"/>
        <v>0</v>
      </c>
      <c r="DE923" s="26">
        <f t="shared" si="929"/>
        <v>0</v>
      </c>
      <c r="DF923" s="26">
        <f t="shared" si="929"/>
        <v>0</v>
      </c>
      <c r="DG923" s="26">
        <f t="shared" si="929"/>
        <v>0</v>
      </c>
      <c r="DH923" s="26">
        <f t="shared" si="929"/>
        <v>0</v>
      </c>
      <c r="DI923" s="26">
        <f t="shared" si="929"/>
        <v>0</v>
      </c>
      <c r="DJ923" s="26">
        <f t="shared" si="930"/>
        <v>0</v>
      </c>
      <c r="DK923" s="26">
        <f t="shared" si="930"/>
        <v>0</v>
      </c>
      <c r="DL923" s="26">
        <f t="shared" si="930"/>
        <v>0</v>
      </c>
      <c r="DM923" s="26">
        <f t="shared" si="930"/>
        <v>0</v>
      </c>
      <c r="DN923" s="26">
        <f t="shared" si="930"/>
        <v>0</v>
      </c>
      <c r="DO923" s="26">
        <f t="shared" si="930"/>
        <v>0</v>
      </c>
      <c r="DP923" s="26"/>
      <c r="DQ923" s="26"/>
      <c r="DR923" s="26"/>
    </row>
    <row r="924" spans="45:122" x14ac:dyDescent="0.3">
      <c r="AS924" s="18">
        <v>13</v>
      </c>
      <c r="AT924" s="26" t="s">
        <v>123</v>
      </c>
      <c r="AU924" s="26" t="str">
        <f t="shared" si="920"/>
        <v>PASS</v>
      </c>
      <c r="AV924" s="26">
        <v>3</v>
      </c>
      <c r="AW924" s="26">
        <v>1</v>
      </c>
      <c r="AX924" s="26">
        <v>1</v>
      </c>
      <c r="AY924" s="26">
        <v>3</v>
      </c>
      <c r="AZ924" s="26">
        <v>1</v>
      </c>
      <c r="BA924" s="26">
        <v>1</v>
      </c>
      <c r="BB924" s="26">
        <v>3</v>
      </c>
      <c r="BC924" s="26">
        <v>1</v>
      </c>
      <c r="BD924" s="26">
        <f t="shared" si="921"/>
        <v>443.5</v>
      </c>
      <c r="BE924" s="26">
        <f t="shared" si="921"/>
        <v>0</v>
      </c>
      <c r="BF924" s="26">
        <f t="shared" si="921"/>
        <v>456.5</v>
      </c>
      <c r="BG924" s="26">
        <f t="shared" si="921"/>
        <v>6.5</v>
      </c>
      <c r="BI924" s="26">
        <f t="shared" si="922"/>
        <v>461.64859999999999</v>
      </c>
      <c r="BJ924" s="26">
        <f t="shared" si="923"/>
        <v>905.27359999999999</v>
      </c>
      <c r="BK924" s="26">
        <f t="shared" si="924"/>
        <v>1348.8986</v>
      </c>
      <c r="BL924" s="26">
        <f t="shared" si="925"/>
        <v>1805.3986</v>
      </c>
      <c r="BM924" s="26"/>
      <c r="BN924" s="26"/>
      <c r="BO924" s="26"/>
      <c r="BP924" s="26"/>
      <c r="BQ924" s="26"/>
      <c r="BR924" s="1" t="str">
        <f t="shared" si="888"/>
        <v>good</v>
      </c>
      <c r="BS924" s="26" t="str">
        <f t="shared" si="889"/>
        <v>good</v>
      </c>
      <c r="BT924" s="26"/>
      <c r="BU924" s="26"/>
      <c r="BV924" s="26">
        <f t="shared" si="926"/>
        <v>0</v>
      </c>
      <c r="BW924" s="26">
        <f t="shared" si="926"/>
        <v>0</v>
      </c>
      <c r="BX924" s="26">
        <f t="shared" si="926"/>
        <v>0</v>
      </c>
      <c r="BY924" s="26">
        <f t="shared" si="926"/>
        <v>0</v>
      </c>
      <c r="BZ924" s="26">
        <f t="shared" si="926"/>
        <v>0</v>
      </c>
      <c r="CA924" s="26">
        <f t="shared" si="926"/>
        <v>0</v>
      </c>
      <c r="CB924" s="26">
        <f t="shared" si="926"/>
        <v>0</v>
      </c>
      <c r="CC924" s="26">
        <f t="shared" si="926"/>
        <v>0</v>
      </c>
      <c r="CD924" s="26">
        <f t="shared" si="926"/>
        <v>0</v>
      </c>
      <c r="CE924" s="26">
        <f t="shared" si="926"/>
        <v>0</v>
      </c>
      <c r="CF924" s="26">
        <f t="shared" si="927"/>
        <v>0</v>
      </c>
      <c r="CG924" s="26">
        <f t="shared" si="927"/>
        <v>0</v>
      </c>
      <c r="CH924" s="26">
        <f t="shared" si="927"/>
        <v>0</v>
      </c>
      <c r="CI924" s="26">
        <f t="shared" si="927"/>
        <v>0</v>
      </c>
      <c r="CJ924" s="26">
        <f t="shared" si="927"/>
        <v>0</v>
      </c>
      <c r="CK924" s="26">
        <f t="shared" si="927"/>
        <v>0</v>
      </c>
      <c r="CL924" s="26">
        <f t="shared" si="927"/>
        <v>0</v>
      </c>
      <c r="CM924" s="26">
        <f t="shared" si="927"/>
        <v>0</v>
      </c>
      <c r="CN924" s="26">
        <f t="shared" si="927"/>
        <v>0</v>
      </c>
      <c r="CO924" s="26">
        <f t="shared" si="927"/>
        <v>0</v>
      </c>
      <c r="CP924" s="26">
        <f t="shared" si="928"/>
        <v>0</v>
      </c>
      <c r="CQ924" s="26">
        <f t="shared" si="928"/>
        <v>0</v>
      </c>
      <c r="CR924" s="26">
        <f t="shared" si="928"/>
        <v>0</v>
      </c>
      <c r="CS924" s="26">
        <f t="shared" si="928"/>
        <v>0</v>
      </c>
      <c r="CT924" s="26">
        <f t="shared" si="928"/>
        <v>0</v>
      </c>
      <c r="CU924" s="26">
        <f t="shared" si="928"/>
        <v>0</v>
      </c>
      <c r="CV924" s="26">
        <f t="shared" si="928"/>
        <v>0</v>
      </c>
      <c r="CW924" s="26">
        <f t="shared" si="928"/>
        <v>0</v>
      </c>
      <c r="CX924" s="26">
        <f t="shared" si="928"/>
        <v>0</v>
      </c>
      <c r="CY924" s="26">
        <f t="shared" si="928"/>
        <v>0</v>
      </c>
      <c r="CZ924" s="26">
        <f t="shared" si="929"/>
        <v>0</v>
      </c>
      <c r="DA924" s="26">
        <f t="shared" si="929"/>
        <v>0</v>
      </c>
      <c r="DB924" s="26">
        <f t="shared" si="929"/>
        <v>0</v>
      </c>
      <c r="DC924" s="26">
        <f t="shared" si="929"/>
        <v>0</v>
      </c>
      <c r="DD924" s="26">
        <f t="shared" si="929"/>
        <v>0</v>
      </c>
      <c r="DE924" s="26">
        <f t="shared" si="929"/>
        <v>0</v>
      </c>
      <c r="DF924" s="26">
        <f t="shared" si="929"/>
        <v>0</v>
      </c>
      <c r="DG924" s="26">
        <f t="shared" si="929"/>
        <v>0</v>
      </c>
      <c r="DH924" s="26">
        <f t="shared" si="929"/>
        <v>0</v>
      </c>
      <c r="DI924" s="26">
        <f t="shared" si="929"/>
        <v>0</v>
      </c>
      <c r="DJ924" s="26">
        <f t="shared" si="930"/>
        <v>0</v>
      </c>
      <c r="DK924" s="26">
        <f t="shared" si="930"/>
        <v>0</v>
      </c>
      <c r="DL924" s="26">
        <f t="shared" si="930"/>
        <v>0</v>
      </c>
      <c r="DM924" s="26">
        <f t="shared" si="930"/>
        <v>0</v>
      </c>
      <c r="DN924" s="26">
        <f t="shared" si="930"/>
        <v>0</v>
      </c>
      <c r="DO924" s="26">
        <f t="shared" si="930"/>
        <v>0</v>
      </c>
      <c r="DP924" s="26"/>
      <c r="DQ924" s="26"/>
      <c r="DR924" s="26"/>
    </row>
    <row r="925" spans="45:122" x14ac:dyDescent="0.3">
      <c r="AS925" s="18">
        <v>14</v>
      </c>
      <c r="AT925" s="26" t="s">
        <v>123</v>
      </c>
      <c r="AU925" s="26" t="str">
        <f t="shared" si="920"/>
        <v>PASS</v>
      </c>
      <c r="AV925" s="26">
        <v>3</v>
      </c>
      <c r="AW925" s="26">
        <v>1</v>
      </c>
      <c r="AX925" s="26">
        <v>1</v>
      </c>
      <c r="AY925" s="26">
        <v>3</v>
      </c>
      <c r="AZ925" s="26">
        <v>1</v>
      </c>
      <c r="BA925" s="26">
        <v>1</v>
      </c>
      <c r="BB925" s="26">
        <v>3</v>
      </c>
      <c r="BC925" s="26">
        <v>1</v>
      </c>
      <c r="BD925" s="26">
        <f t="shared" si="921"/>
        <v>443</v>
      </c>
      <c r="BE925" s="26">
        <f t="shared" si="921"/>
        <v>0</v>
      </c>
      <c r="BF925" s="26">
        <f t="shared" si="921"/>
        <v>457</v>
      </c>
      <c r="BG925" s="26">
        <f t="shared" si="921"/>
        <v>7</v>
      </c>
      <c r="BI925" s="26">
        <f t="shared" si="922"/>
        <v>462.14859999999999</v>
      </c>
      <c r="BJ925" s="26">
        <f t="shared" si="923"/>
        <v>905.27359999999999</v>
      </c>
      <c r="BK925" s="26">
        <f t="shared" si="924"/>
        <v>1348.3986</v>
      </c>
      <c r="BL925" s="26">
        <f t="shared" si="925"/>
        <v>1805.3986</v>
      </c>
      <c r="BM925" s="26"/>
      <c r="BN925" s="26"/>
      <c r="BO925" s="26"/>
      <c r="BP925" s="26"/>
      <c r="BQ925" s="26"/>
      <c r="BR925" s="1" t="str">
        <f t="shared" si="888"/>
        <v>good</v>
      </c>
      <c r="BS925" s="26" t="str">
        <f t="shared" si="889"/>
        <v>good</v>
      </c>
      <c r="BT925" s="26"/>
      <c r="BU925" s="26"/>
      <c r="BV925" s="26">
        <f t="shared" si="926"/>
        <v>0</v>
      </c>
      <c r="BW925" s="26">
        <f t="shared" si="926"/>
        <v>0</v>
      </c>
      <c r="BX925" s="26">
        <f t="shared" si="926"/>
        <v>0</v>
      </c>
      <c r="BY925" s="26">
        <f t="shared" si="926"/>
        <v>0</v>
      </c>
      <c r="BZ925" s="26">
        <f t="shared" si="926"/>
        <v>0</v>
      </c>
      <c r="CA925" s="26">
        <f t="shared" si="926"/>
        <v>0</v>
      </c>
      <c r="CB925" s="26">
        <f t="shared" si="926"/>
        <v>0</v>
      </c>
      <c r="CC925" s="26">
        <f t="shared" si="926"/>
        <v>0</v>
      </c>
      <c r="CD925" s="26">
        <f t="shared" si="926"/>
        <v>0</v>
      </c>
      <c r="CE925" s="26">
        <f t="shared" si="926"/>
        <v>0</v>
      </c>
      <c r="CF925" s="26">
        <f t="shared" si="927"/>
        <v>0</v>
      </c>
      <c r="CG925" s="26">
        <f t="shared" si="927"/>
        <v>0</v>
      </c>
      <c r="CH925" s="26">
        <f t="shared" si="927"/>
        <v>0</v>
      </c>
      <c r="CI925" s="26">
        <f t="shared" si="927"/>
        <v>0</v>
      </c>
      <c r="CJ925" s="26">
        <f t="shared" si="927"/>
        <v>0</v>
      </c>
      <c r="CK925" s="26">
        <f t="shared" si="927"/>
        <v>0</v>
      </c>
      <c r="CL925" s="26">
        <f t="shared" si="927"/>
        <v>0</v>
      </c>
      <c r="CM925" s="26">
        <f t="shared" si="927"/>
        <v>0</v>
      </c>
      <c r="CN925" s="26">
        <f t="shared" si="927"/>
        <v>0</v>
      </c>
      <c r="CO925" s="26">
        <f t="shared" si="927"/>
        <v>0</v>
      </c>
      <c r="CP925" s="26">
        <f t="shared" si="928"/>
        <v>0</v>
      </c>
      <c r="CQ925" s="26">
        <f t="shared" si="928"/>
        <v>0</v>
      </c>
      <c r="CR925" s="26">
        <f t="shared" si="928"/>
        <v>0</v>
      </c>
      <c r="CS925" s="26">
        <f t="shared" si="928"/>
        <v>0</v>
      </c>
      <c r="CT925" s="26">
        <f t="shared" si="928"/>
        <v>0</v>
      </c>
      <c r="CU925" s="26">
        <f t="shared" si="928"/>
        <v>0</v>
      </c>
      <c r="CV925" s="26">
        <f t="shared" si="928"/>
        <v>0</v>
      </c>
      <c r="CW925" s="26">
        <f t="shared" si="928"/>
        <v>0</v>
      </c>
      <c r="CX925" s="26">
        <f t="shared" si="928"/>
        <v>0</v>
      </c>
      <c r="CY925" s="26">
        <f t="shared" si="928"/>
        <v>0</v>
      </c>
      <c r="CZ925" s="26">
        <f t="shared" si="929"/>
        <v>0</v>
      </c>
      <c r="DA925" s="26">
        <f t="shared" si="929"/>
        <v>0</v>
      </c>
      <c r="DB925" s="26">
        <f t="shared" si="929"/>
        <v>0</v>
      </c>
      <c r="DC925" s="26">
        <f t="shared" si="929"/>
        <v>0</v>
      </c>
      <c r="DD925" s="26">
        <f t="shared" si="929"/>
        <v>0</v>
      </c>
      <c r="DE925" s="26">
        <f t="shared" si="929"/>
        <v>0</v>
      </c>
      <c r="DF925" s="26">
        <f t="shared" si="929"/>
        <v>0</v>
      </c>
      <c r="DG925" s="26">
        <f t="shared" si="929"/>
        <v>0</v>
      </c>
      <c r="DH925" s="26">
        <f t="shared" si="929"/>
        <v>0</v>
      </c>
      <c r="DI925" s="26">
        <f t="shared" si="929"/>
        <v>0</v>
      </c>
      <c r="DJ925" s="26">
        <f t="shared" si="930"/>
        <v>0</v>
      </c>
      <c r="DK925" s="26">
        <f t="shared" si="930"/>
        <v>0</v>
      </c>
      <c r="DL925" s="26">
        <f t="shared" si="930"/>
        <v>0</v>
      </c>
      <c r="DM925" s="26">
        <f t="shared" si="930"/>
        <v>0</v>
      </c>
      <c r="DN925" s="26">
        <f t="shared" si="930"/>
        <v>0</v>
      </c>
      <c r="DO925" s="26">
        <f t="shared" si="930"/>
        <v>0</v>
      </c>
      <c r="DP925" s="26"/>
      <c r="DQ925" s="26"/>
      <c r="DR925" s="26"/>
    </row>
    <row r="926" spans="45:122" x14ac:dyDescent="0.3">
      <c r="AS926" s="18">
        <v>15</v>
      </c>
      <c r="AT926" s="26" t="s">
        <v>123</v>
      </c>
      <c r="AU926" s="26" t="str">
        <f t="shared" si="920"/>
        <v>PASS</v>
      </c>
      <c r="AV926" s="26">
        <v>3</v>
      </c>
      <c r="AW926" s="26">
        <v>1</v>
      </c>
      <c r="AX926" s="26">
        <v>1</v>
      </c>
      <c r="AY926" s="26">
        <v>3</v>
      </c>
      <c r="AZ926" s="26">
        <v>1</v>
      </c>
      <c r="BA926" s="26">
        <v>1</v>
      </c>
      <c r="BB926" s="26">
        <v>3</v>
      </c>
      <c r="BC926" s="26">
        <v>1</v>
      </c>
      <c r="BD926" s="26">
        <f t="shared" si="921"/>
        <v>442.5</v>
      </c>
      <c r="BE926" s="26">
        <f t="shared" si="921"/>
        <v>0</v>
      </c>
      <c r="BF926" s="26">
        <f t="shared" si="921"/>
        <v>457.5</v>
      </c>
      <c r="BG926" s="26">
        <f t="shared" si="921"/>
        <v>7.5</v>
      </c>
      <c r="BI926" s="26">
        <f t="shared" si="922"/>
        <v>462.64859999999999</v>
      </c>
      <c r="BJ926" s="26">
        <f t="shared" si="923"/>
        <v>905.27359999999999</v>
      </c>
      <c r="BK926" s="26">
        <f t="shared" si="924"/>
        <v>1347.8986</v>
      </c>
      <c r="BL926" s="26">
        <f t="shared" si="925"/>
        <v>1805.3986</v>
      </c>
      <c r="BM926" s="26"/>
      <c r="BN926" s="26"/>
      <c r="BO926" s="26"/>
      <c r="BP926" s="26"/>
      <c r="BQ926" s="26"/>
      <c r="BR926" s="1" t="str">
        <f t="shared" si="888"/>
        <v>good</v>
      </c>
      <c r="BS926" s="26" t="str">
        <f t="shared" si="889"/>
        <v>good</v>
      </c>
      <c r="BT926" s="26"/>
      <c r="BU926" s="26"/>
      <c r="BV926" s="26">
        <f t="shared" si="926"/>
        <v>0</v>
      </c>
      <c r="BW926" s="26">
        <f t="shared" si="926"/>
        <v>0</v>
      </c>
      <c r="BX926" s="26">
        <f t="shared" si="926"/>
        <v>0</v>
      </c>
      <c r="BY926" s="26">
        <f t="shared" si="926"/>
        <v>0</v>
      </c>
      <c r="BZ926" s="26">
        <f t="shared" si="926"/>
        <v>0</v>
      </c>
      <c r="CA926" s="26">
        <f t="shared" si="926"/>
        <v>0</v>
      </c>
      <c r="CB926" s="26">
        <f t="shared" si="926"/>
        <v>0</v>
      </c>
      <c r="CC926" s="26">
        <f t="shared" si="926"/>
        <v>0</v>
      </c>
      <c r="CD926" s="26">
        <f t="shared" si="926"/>
        <v>0</v>
      </c>
      <c r="CE926" s="26">
        <f t="shared" si="926"/>
        <v>0</v>
      </c>
      <c r="CF926" s="26">
        <f t="shared" si="927"/>
        <v>0</v>
      </c>
      <c r="CG926" s="26">
        <f t="shared" si="927"/>
        <v>0</v>
      </c>
      <c r="CH926" s="26">
        <f t="shared" si="927"/>
        <v>0</v>
      </c>
      <c r="CI926" s="26">
        <f t="shared" si="927"/>
        <v>0</v>
      </c>
      <c r="CJ926" s="26">
        <f t="shared" si="927"/>
        <v>0</v>
      </c>
      <c r="CK926" s="26">
        <f t="shared" si="927"/>
        <v>0</v>
      </c>
      <c r="CL926" s="26">
        <f t="shared" si="927"/>
        <v>0</v>
      </c>
      <c r="CM926" s="26">
        <f t="shared" si="927"/>
        <v>0</v>
      </c>
      <c r="CN926" s="26">
        <f t="shared" si="927"/>
        <v>0</v>
      </c>
      <c r="CO926" s="26">
        <f t="shared" si="927"/>
        <v>0</v>
      </c>
      <c r="CP926" s="26">
        <f t="shared" si="928"/>
        <v>0</v>
      </c>
      <c r="CQ926" s="26">
        <f t="shared" si="928"/>
        <v>0</v>
      </c>
      <c r="CR926" s="26">
        <f t="shared" si="928"/>
        <v>0</v>
      </c>
      <c r="CS926" s="26">
        <f t="shared" si="928"/>
        <v>0</v>
      </c>
      <c r="CT926" s="26">
        <f t="shared" si="928"/>
        <v>0</v>
      </c>
      <c r="CU926" s="26">
        <f t="shared" si="928"/>
        <v>0</v>
      </c>
      <c r="CV926" s="26">
        <f t="shared" si="928"/>
        <v>0</v>
      </c>
      <c r="CW926" s="26">
        <f t="shared" si="928"/>
        <v>0</v>
      </c>
      <c r="CX926" s="26">
        <f t="shared" si="928"/>
        <v>0</v>
      </c>
      <c r="CY926" s="26">
        <f t="shared" si="928"/>
        <v>0</v>
      </c>
      <c r="CZ926" s="26">
        <f t="shared" si="929"/>
        <v>0</v>
      </c>
      <c r="DA926" s="26">
        <f t="shared" si="929"/>
        <v>0</v>
      </c>
      <c r="DB926" s="26">
        <f t="shared" si="929"/>
        <v>0</v>
      </c>
      <c r="DC926" s="26">
        <f t="shared" si="929"/>
        <v>0</v>
      </c>
      <c r="DD926" s="26">
        <f t="shared" si="929"/>
        <v>0</v>
      </c>
      <c r="DE926" s="26">
        <f t="shared" si="929"/>
        <v>0</v>
      </c>
      <c r="DF926" s="26">
        <f t="shared" si="929"/>
        <v>0</v>
      </c>
      <c r="DG926" s="26">
        <f t="shared" si="929"/>
        <v>0</v>
      </c>
      <c r="DH926" s="26">
        <f t="shared" si="929"/>
        <v>0</v>
      </c>
      <c r="DI926" s="26">
        <f t="shared" si="929"/>
        <v>0</v>
      </c>
      <c r="DJ926" s="26">
        <f t="shared" si="930"/>
        <v>0</v>
      </c>
      <c r="DK926" s="26">
        <f t="shared" si="930"/>
        <v>0</v>
      </c>
      <c r="DL926" s="26">
        <f t="shared" si="930"/>
        <v>0</v>
      </c>
      <c r="DM926" s="26">
        <f t="shared" si="930"/>
        <v>0</v>
      </c>
      <c r="DN926" s="26">
        <f t="shared" si="930"/>
        <v>0</v>
      </c>
      <c r="DO926" s="26">
        <f t="shared" si="930"/>
        <v>0</v>
      </c>
      <c r="DP926" s="26"/>
      <c r="DQ926" s="26"/>
      <c r="DR926" s="26"/>
    </row>
    <row r="927" spans="45:122" x14ac:dyDescent="0.3">
      <c r="AS927" s="18">
        <v>16</v>
      </c>
      <c r="AT927" s="26" t="s">
        <v>123</v>
      </c>
      <c r="AU927" s="26" t="str">
        <f t="shared" si="920"/>
        <v>PASS</v>
      </c>
      <c r="AV927" s="26">
        <v>3</v>
      </c>
      <c r="AW927" s="26">
        <v>1</v>
      </c>
      <c r="AX927" s="26">
        <v>1</v>
      </c>
      <c r="AY927" s="26">
        <v>3</v>
      </c>
      <c r="AZ927" s="26">
        <v>1</v>
      </c>
      <c r="BA927" s="26">
        <v>1</v>
      </c>
      <c r="BB927" s="26">
        <v>3</v>
      </c>
      <c r="BC927" s="26">
        <v>1</v>
      </c>
      <c r="BD927" s="26">
        <f t="shared" si="921"/>
        <v>442</v>
      </c>
      <c r="BE927" s="26">
        <f t="shared" si="921"/>
        <v>0</v>
      </c>
      <c r="BF927" s="26">
        <f t="shared" si="921"/>
        <v>458</v>
      </c>
      <c r="BG927" s="26">
        <f t="shared" si="921"/>
        <v>8</v>
      </c>
      <c r="BI927" s="26">
        <f t="shared" si="922"/>
        <v>463.14859999999999</v>
      </c>
      <c r="BJ927" s="26">
        <f t="shared" si="923"/>
        <v>905.27359999999999</v>
      </c>
      <c r="BK927" s="26">
        <f t="shared" si="924"/>
        <v>1347.3986</v>
      </c>
      <c r="BL927" s="26">
        <f t="shared" si="925"/>
        <v>1805.3986</v>
      </c>
      <c r="BM927" s="26"/>
      <c r="BN927" s="26"/>
      <c r="BO927" s="26"/>
      <c r="BP927" s="26"/>
      <c r="BQ927" s="26"/>
      <c r="BR927" s="1" t="str">
        <f t="shared" ref="BR927:BR941" si="931">IF(AND(BL927&gt;$J$31,BL927&lt;$J$33),"good","bad")</f>
        <v>good</v>
      </c>
      <c r="BS927" s="26" t="str">
        <f t="shared" si="889"/>
        <v>good</v>
      </c>
      <c r="BT927" s="26"/>
      <c r="BU927" s="26"/>
      <c r="BV927" s="26">
        <f t="shared" si="926"/>
        <v>0</v>
      </c>
      <c r="BW927" s="26">
        <f t="shared" si="926"/>
        <v>0</v>
      </c>
      <c r="BX927" s="26">
        <f t="shared" si="926"/>
        <v>0</v>
      </c>
      <c r="BY927" s="26">
        <f t="shared" si="926"/>
        <v>0</v>
      </c>
      <c r="BZ927" s="26">
        <f t="shared" si="926"/>
        <v>0</v>
      </c>
      <c r="CA927" s="26">
        <f t="shared" si="926"/>
        <v>0</v>
      </c>
      <c r="CB927" s="26">
        <f t="shared" si="926"/>
        <v>0</v>
      </c>
      <c r="CC927" s="26">
        <f t="shared" si="926"/>
        <v>0</v>
      </c>
      <c r="CD927" s="26">
        <f t="shared" si="926"/>
        <v>0</v>
      </c>
      <c r="CE927" s="26">
        <f t="shared" si="926"/>
        <v>0</v>
      </c>
      <c r="CF927" s="26">
        <f t="shared" si="927"/>
        <v>0</v>
      </c>
      <c r="CG927" s="26">
        <f t="shared" si="927"/>
        <v>0</v>
      </c>
      <c r="CH927" s="26">
        <f t="shared" si="927"/>
        <v>0</v>
      </c>
      <c r="CI927" s="26">
        <f t="shared" si="927"/>
        <v>0</v>
      </c>
      <c r="CJ927" s="26">
        <f t="shared" si="927"/>
        <v>0</v>
      </c>
      <c r="CK927" s="26">
        <f t="shared" si="927"/>
        <v>0</v>
      </c>
      <c r="CL927" s="26">
        <f t="shared" si="927"/>
        <v>0</v>
      </c>
      <c r="CM927" s="26">
        <f t="shared" si="927"/>
        <v>0</v>
      </c>
      <c r="CN927" s="26">
        <f t="shared" si="927"/>
        <v>0</v>
      </c>
      <c r="CO927" s="26">
        <f t="shared" si="927"/>
        <v>0</v>
      </c>
      <c r="CP927" s="26">
        <f t="shared" si="928"/>
        <v>0</v>
      </c>
      <c r="CQ927" s="26">
        <f t="shared" si="928"/>
        <v>0</v>
      </c>
      <c r="CR927" s="26">
        <f t="shared" si="928"/>
        <v>0</v>
      </c>
      <c r="CS927" s="26">
        <f t="shared" si="928"/>
        <v>0</v>
      </c>
      <c r="CT927" s="26">
        <f t="shared" si="928"/>
        <v>0</v>
      </c>
      <c r="CU927" s="26">
        <f t="shared" si="928"/>
        <v>0</v>
      </c>
      <c r="CV927" s="26">
        <f t="shared" si="928"/>
        <v>0</v>
      </c>
      <c r="CW927" s="26">
        <f t="shared" si="928"/>
        <v>0</v>
      </c>
      <c r="CX927" s="26">
        <f t="shared" si="928"/>
        <v>0</v>
      </c>
      <c r="CY927" s="26">
        <f t="shared" si="928"/>
        <v>0</v>
      </c>
      <c r="CZ927" s="26">
        <f t="shared" si="929"/>
        <v>0</v>
      </c>
      <c r="DA927" s="26">
        <f t="shared" si="929"/>
        <v>0</v>
      </c>
      <c r="DB927" s="26">
        <f t="shared" si="929"/>
        <v>0</v>
      </c>
      <c r="DC927" s="26">
        <f t="shared" si="929"/>
        <v>0</v>
      </c>
      <c r="DD927" s="26">
        <f t="shared" si="929"/>
        <v>0</v>
      </c>
      <c r="DE927" s="26">
        <f t="shared" si="929"/>
        <v>0</v>
      </c>
      <c r="DF927" s="26">
        <f t="shared" si="929"/>
        <v>0</v>
      </c>
      <c r="DG927" s="26">
        <f t="shared" si="929"/>
        <v>0</v>
      </c>
      <c r="DH927" s="26">
        <f t="shared" si="929"/>
        <v>0</v>
      </c>
      <c r="DI927" s="26">
        <f t="shared" si="929"/>
        <v>0</v>
      </c>
      <c r="DJ927" s="26">
        <f t="shared" si="930"/>
        <v>0</v>
      </c>
      <c r="DK927" s="26">
        <f t="shared" si="930"/>
        <v>0</v>
      </c>
      <c r="DL927" s="26">
        <f t="shared" si="930"/>
        <v>0</v>
      </c>
      <c r="DM927" s="26">
        <f t="shared" si="930"/>
        <v>0</v>
      </c>
      <c r="DN927" s="26">
        <f t="shared" si="930"/>
        <v>0</v>
      </c>
      <c r="DO927" s="26">
        <f t="shared" si="930"/>
        <v>0</v>
      </c>
      <c r="DP927" s="26"/>
      <c r="DQ927" s="26"/>
      <c r="DR927" s="26"/>
    </row>
    <row r="928" spans="45:122" x14ac:dyDescent="0.3">
      <c r="AS928" s="18">
        <v>17</v>
      </c>
      <c r="AT928" s="26" t="s">
        <v>123</v>
      </c>
      <c r="AU928" s="26" t="str">
        <f t="shared" si="920"/>
        <v>PASS</v>
      </c>
      <c r="AV928" s="26">
        <v>3</v>
      </c>
      <c r="AW928" s="26">
        <v>1</v>
      </c>
      <c r="AX928" s="26">
        <v>1</v>
      </c>
      <c r="AY928" s="26">
        <v>3</v>
      </c>
      <c r="AZ928" s="26">
        <v>1</v>
      </c>
      <c r="BA928" s="26">
        <v>1</v>
      </c>
      <c r="BB928" s="26">
        <v>3</v>
      </c>
      <c r="BC928" s="26">
        <v>1</v>
      </c>
      <c r="BD928" s="26">
        <f t="shared" si="921"/>
        <v>441.5</v>
      </c>
      <c r="BE928" s="26">
        <f t="shared" si="921"/>
        <v>0</v>
      </c>
      <c r="BF928" s="26">
        <f t="shared" si="921"/>
        <v>458.5</v>
      </c>
      <c r="BG928" s="26">
        <f t="shared" si="921"/>
        <v>8.5</v>
      </c>
      <c r="BI928" s="26">
        <f t="shared" si="922"/>
        <v>463.64859999999999</v>
      </c>
      <c r="BJ928" s="26">
        <f t="shared" si="923"/>
        <v>905.27359999999999</v>
      </c>
      <c r="BK928" s="26">
        <f t="shared" si="924"/>
        <v>1346.8986</v>
      </c>
      <c r="BL928" s="26">
        <f t="shared" si="925"/>
        <v>1805.3986</v>
      </c>
      <c r="BM928" s="26"/>
      <c r="BN928" s="26"/>
      <c r="BO928" s="26"/>
      <c r="BP928" s="26"/>
      <c r="BQ928" s="26"/>
      <c r="BR928" s="1" t="str">
        <f t="shared" si="931"/>
        <v>good</v>
      </c>
      <c r="BS928" s="26" t="str">
        <f t="shared" ref="BS928:BS941" si="932">IF(COUNTIF(BV928:DO928,1)&gt;0,"Int","good")</f>
        <v>good</v>
      </c>
      <c r="BT928" s="26"/>
      <c r="BU928" s="26"/>
      <c r="BV928" s="26">
        <f t="shared" si="926"/>
        <v>0</v>
      </c>
      <c r="BW928" s="26">
        <f t="shared" si="926"/>
        <v>0</v>
      </c>
      <c r="BX928" s="26">
        <f t="shared" si="926"/>
        <v>0</v>
      </c>
      <c r="BY928" s="26">
        <f t="shared" si="926"/>
        <v>0</v>
      </c>
      <c r="BZ928" s="26">
        <f t="shared" si="926"/>
        <v>0</v>
      </c>
      <c r="CA928" s="26">
        <f t="shared" si="926"/>
        <v>0</v>
      </c>
      <c r="CB928" s="26">
        <f t="shared" si="926"/>
        <v>0</v>
      </c>
      <c r="CC928" s="26">
        <f t="shared" si="926"/>
        <v>0</v>
      </c>
      <c r="CD928" s="26">
        <f t="shared" si="926"/>
        <v>0</v>
      </c>
      <c r="CE928" s="26">
        <f t="shared" si="926"/>
        <v>0</v>
      </c>
      <c r="CF928" s="26">
        <f t="shared" si="927"/>
        <v>0</v>
      </c>
      <c r="CG928" s="26">
        <f t="shared" si="927"/>
        <v>0</v>
      </c>
      <c r="CH928" s="26">
        <f t="shared" si="927"/>
        <v>0</v>
      </c>
      <c r="CI928" s="26">
        <f t="shared" si="927"/>
        <v>0</v>
      </c>
      <c r="CJ928" s="26">
        <f t="shared" si="927"/>
        <v>0</v>
      </c>
      <c r="CK928" s="26">
        <f t="shared" si="927"/>
        <v>0</v>
      </c>
      <c r="CL928" s="26">
        <f t="shared" si="927"/>
        <v>0</v>
      </c>
      <c r="CM928" s="26">
        <f t="shared" si="927"/>
        <v>0</v>
      </c>
      <c r="CN928" s="26">
        <f t="shared" si="927"/>
        <v>0</v>
      </c>
      <c r="CO928" s="26">
        <f t="shared" si="927"/>
        <v>0</v>
      </c>
      <c r="CP928" s="26">
        <f t="shared" si="928"/>
        <v>0</v>
      </c>
      <c r="CQ928" s="26">
        <f t="shared" si="928"/>
        <v>0</v>
      </c>
      <c r="CR928" s="26">
        <f t="shared" si="928"/>
        <v>0</v>
      </c>
      <c r="CS928" s="26">
        <f t="shared" si="928"/>
        <v>0</v>
      </c>
      <c r="CT928" s="26">
        <f t="shared" si="928"/>
        <v>0</v>
      </c>
      <c r="CU928" s="26">
        <f t="shared" si="928"/>
        <v>0</v>
      </c>
      <c r="CV928" s="26">
        <f t="shared" si="928"/>
        <v>0</v>
      </c>
      <c r="CW928" s="26">
        <f t="shared" si="928"/>
        <v>0</v>
      </c>
      <c r="CX928" s="26">
        <f t="shared" si="928"/>
        <v>0</v>
      </c>
      <c r="CY928" s="26">
        <f t="shared" si="928"/>
        <v>0</v>
      </c>
      <c r="CZ928" s="26">
        <f t="shared" si="929"/>
        <v>0</v>
      </c>
      <c r="DA928" s="26">
        <f t="shared" si="929"/>
        <v>0</v>
      </c>
      <c r="DB928" s="26">
        <f t="shared" si="929"/>
        <v>0</v>
      </c>
      <c r="DC928" s="26">
        <f t="shared" si="929"/>
        <v>0</v>
      </c>
      <c r="DD928" s="26">
        <f t="shared" si="929"/>
        <v>0</v>
      </c>
      <c r="DE928" s="26">
        <f t="shared" si="929"/>
        <v>0</v>
      </c>
      <c r="DF928" s="26">
        <f t="shared" si="929"/>
        <v>0</v>
      </c>
      <c r="DG928" s="26">
        <f t="shared" si="929"/>
        <v>0</v>
      </c>
      <c r="DH928" s="26">
        <f t="shared" si="929"/>
        <v>0</v>
      </c>
      <c r="DI928" s="26">
        <f t="shared" si="929"/>
        <v>0</v>
      </c>
      <c r="DJ928" s="26">
        <f t="shared" si="930"/>
        <v>0</v>
      </c>
      <c r="DK928" s="26">
        <f t="shared" si="930"/>
        <v>0</v>
      </c>
      <c r="DL928" s="26">
        <f t="shared" si="930"/>
        <v>0</v>
      </c>
      <c r="DM928" s="26">
        <f t="shared" si="930"/>
        <v>0</v>
      </c>
      <c r="DN928" s="26">
        <f t="shared" si="930"/>
        <v>0</v>
      </c>
      <c r="DO928" s="26">
        <f t="shared" si="930"/>
        <v>0</v>
      </c>
      <c r="DP928" s="26"/>
      <c r="DQ928" s="26"/>
      <c r="DR928" s="26"/>
    </row>
    <row r="929" spans="45:122" x14ac:dyDescent="0.3">
      <c r="AS929" s="18">
        <v>18</v>
      </c>
      <c r="AT929" s="26" t="s">
        <v>123</v>
      </c>
      <c r="AU929" s="26" t="str">
        <f t="shared" si="920"/>
        <v>PASS</v>
      </c>
      <c r="AV929" s="26">
        <v>3</v>
      </c>
      <c r="AW929" s="26">
        <v>1</v>
      </c>
      <c r="AX929" s="26">
        <v>1</v>
      </c>
      <c r="AY929" s="26">
        <v>3</v>
      </c>
      <c r="AZ929" s="26">
        <v>1</v>
      </c>
      <c r="BA929" s="26">
        <v>1</v>
      </c>
      <c r="BB929" s="26">
        <v>3</v>
      </c>
      <c r="BC929" s="26">
        <v>1</v>
      </c>
      <c r="BD929" s="26">
        <f t="shared" si="921"/>
        <v>441</v>
      </c>
      <c r="BE929" s="26">
        <f t="shared" si="921"/>
        <v>0</v>
      </c>
      <c r="BF929" s="26">
        <f t="shared" si="921"/>
        <v>459</v>
      </c>
      <c r="BG929" s="26">
        <f t="shared" si="921"/>
        <v>9</v>
      </c>
      <c r="BI929" s="26">
        <f t="shared" si="922"/>
        <v>464.14859999999999</v>
      </c>
      <c r="BJ929" s="26">
        <f t="shared" si="923"/>
        <v>905.27359999999999</v>
      </c>
      <c r="BK929" s="26">
        <f t="shared" si="924"/>
        <v>1346.3986</v>
      </c>
      <c r="BL929" s="26">
        <f t="shared" si="925"/>
        <v>1805.3986</v>
      </c>
      <c r="BM929" s="26"/>
      <c r="BN929" s="26"/>
      <c r="BO929" s="26"/>
      <c r="BP929" s="26"/>
      <c r="BQ929" s="26"/>
      <c r="BR929" s="1" t="str">
        <f t="shared" si="931"/>
        <v>good</v>
      </c>
      <c r="BS929" s="26" t="str">
        <f t="shared" si="932"/>
        <v>good</v>
      </c>
      <c r="BT929" s="26"/>
      <c r="BU929" s="26"/>
      <c r="BV929" s="26">
        <f t="shared" si="926"/>
        <v>0</v>
      </c>
      <c r="BW929" s="26">
        <f t="shared" si="926"/>
        <v>0</v>
      </c>
      <c r="BX929" s="26">
        <f t="shared" si="926"/>
        <v>0</v>
      </c>
      <c r="BY929" s="26">
        <f t="shared" si="926"/>
        <v>0</v>
      </c>
      <c r="BZ929" s="26">
        <f t="shared" si="926"/>
        <v>0</v>
      </c>
      <c r="CA929" s="26">
        <f t="shared" si="926"/>
        <v>0</v>
      </c>
      <c r="CB929" s="26">
        <f t="shared" si="926"/>
        <v>0</v>
      </c>
      <c r="CC929" s="26">
        <f t="shared" si="926"/>
        <v>0</v>
      </c>
      <c r="CD929" s="26">
        <f t="shared" si="926"/>
        <v>0</v>
      </c>
      <c r="CE929" s="26">
        <f t="shared" si="926"/>
        <v>0</v>
      </c>
      <c r="CF929" s="26">
        <f t="shared" si="927"/>
        <v>0</v>
      </c>
      <c r="CG929" s="26">
        <f t="shared" si="927"/>
        <v>0</v>
      </c>
      <c r="CH929" s="26">
        <f t="shared" si="927"/>
        <v>0</v>
      </c>
      <c r="CI929" s="26">
        <f t="shared" si="927"/>
        <v>0</v>
      </c>
      <c r="CJ929" s="26">
        <f t="shared" si="927"/>
        <v>0</v>
      </c>
      <c r="CK929" s="26">
        <f t="shared" si="927"/>
        <v>0</v>
      </c>
      <c r="CL929" s="26">
        <f t="shared" si="927"/>
        <v>0</v>
      </c>
      <c r="CM929" s="26">
        <f t="shared" si="927"/>
        <v>0</v>
      </c>
      <c r="CN929" s="26">
        <f t="shared" si="927"/>
        <v>0</v>
      </c>
      <c r="CO929" s="26">
        <f t="shared" si="927"/>
        <v>0</v>
      </c>
      <c r="CP929" s="26">
        <f t="shared" si="928"/>
        <v>0</v>
      </c>
      <c r="CQ929" s="26">
        <f t="shared" si="928"/>
        <v>0</v>
      </c>
      <c r="CR929" s="26">
        <f t="shared" si="928"/>
        <v>0</v>
      </c>
      <c r="CS929" s="26">
        <f t="shared" si="928"/>
        <v>0</v>
      </c>
      <c r="CT929" s="26">
        <f t="shared" si="928"/>
        <v>0</v>
      </c>
      <c r="CU929" s="26">
        <f t="shared" si="928"/>
        <v>0</v>
      </c>
      <c r="CV929" s="26">
        <f t="shared" si="928"/>
        <v>0</v>
      </c>
      <c r="CW929" s="26">
        <f t="shared" si="928"/>
        <v>0</v>
      </c>
      <c r="CX929" s="26">
        <f t="shared" si="928"/>
        <v>0</v>
      </c>
      <c r="CY929" s="26">
        <f t="shared" si="928"/>
        <v>0</v>
      </c>
      <c r="CZ929" s="26">
        <f t="shared" si="929"/>
        <v>0</v>
      </c>
      <c r="DA929" s="26">
        <f t="shared" si="929"/>
        <v>0</v>
      </c>
      <c r="DB929" s="26">
        <f t="shared" si="929"/>
        <v>0</v>
      </c>
      <c r="DC929" s="26">
        <f t="shared" si="929"/>
        <v>0</v>
      </c>
      <c r="DD929" s="26">
        <f t="shared" si="929"/>
        <v>0</v>
      </c>
      <c r="DE929" s="26">
        <f t="shared" si="929"/>
        <v>0</v>
      </c>
      <c r="DF929" s="26">
        <f t="shared" si="929"/>
        <v>0</v>
      </c>
      <c r="DG929" s="26">
        <f t="shared" si="929"/>
        <v>0</v>
      </c>
      <c r="DH929" s="26">
        <f t="shared" si="929"/>
        <v>0</v>
      </c>
      <c r="DI929" s="26">
        <f t="shared" si="929"/>
        <v>0</v>
      </c>
      <c r="DJ929" s="26">
        <f t="shared" si="930"/>
        <v>0</v>
      </c>
      <c r="DK929" s="26">
        <f t="shared" si="930"/>
        <v>0</v>
      </c>
      <c r="DL929" s="26">
        <f t="shared" si="930"/>
        <v>0</v>
      </c>
      <c r="DM929" s="26">
        <f t="shared" si="930"/>
        <v>0</v>
      </c>
      <c r="DN929" s="26">
        <f t="shared" si="930"/>
        <v>0</v>
      </c>
      <c r="DO929" s="26">
        <f t="shared" si="930"/>
        <v>0</v>
      </c>
      <c r="DP929" s="26"/>
      <c r="DQ929" s="26"/>
      <c r="DR929" s="26"/>
    </row>
    <row r="930" spans="45:122" x14ac:dyDescent="0.3">
      <c r="AS930" s="18">
        <v>19</v>
      </c>
      <c r="AT930" s="26" t="s">
        <v>123</v>
      </c>
      <c r="AU930" s="26" t="str">
        <f t="shared" si="920"/>
        <v>PASS</v>
      </c>
      <c r="AV930" s="26">
        <v>3</v>
      </c>
      <c r="AW930" s="26">
        <v>1</v>
      </c>
      <c r="AX930" s="26">
        <v>1</v>
      </c>
      <c r="AY930" s="26">
        <v>3</v>
      </c>
      <c r="AZ930" s="26">
        <v>1</v>
      </c>
      <c r="BA930" s="26">
        <v>1</v>
      </c>
      <c r="BB930" s="26">
        <v>3</v>
      </c>
      <c r="BC930" s="26">
        <v>1</v>
      </c>
      <c r="BD930" s="26">
        <f t="shared" si="921"/>
        <v>440.5</v>
      </c>
      <c r="BE930" s="26">
        <f t="shared" si="921"/>
        <v>0</v>
      </c>
      <c r="BF930" s="26">
        <f t="shared" si="921"/>
        <v>459.5</v>
      </c>
      <c r="BG930" s="26">
        <f t="shared" si="921"/>
        <v>9.5</v>
      </c>
      <c r="BI930" s="26">
        <f t="shared" si="922"/>
        <v>464.64859999999999</v>
      </c>
      <c r="BJ930" s="26">
        <f t="shared" si="923"/>
        <v>905.27359999999999</v>
      </c>
      <c r="BK930" s="26">
        <f t="shared" si="924"/>
        <v>1345.8986</v>
      </c>
      <c r="BL930" s="26">
        <f t="shared" si="925"/>
        <v>1805.3986</v>
      </c>
      <c r="BM930" s="26"/>
      <c r="BN930" s="26"/>
      <c r="BO930" s="26"/>
      <c r="BP930" s="26"/>
      <c r="BQ930" s="26"/>
      <c r="BR930" s="1" t="str">
        <f t="shared" si="931"/>
        <v>good</v>
      </c>
      <c r="BS930" s="26" t="str">
        <f t="shared" si="932"/>
        <v>good</v>
      </c>
      <c r="BT930" s="26"/>
      <c r="BU930" s="26"/>
      <c r="BV930" s="26">
        <f t="shared" ref="BV930:CE941" si="933">IF(BV$3=0,0,IF(AND(ABS($BI930-BV$3)&gt;TubeVertTotTol,ABS($BJ930-BV$3)&gt;TubeVertTotTol,ABS($BK930-BV$3)&gt;TubeVertTotTol),0,1))</f>
        <v>0</v>
      </c>
      <c r="BW930" s="26">
        <f t="shared" si="933"/>
        <v>0</v>
      </c>
      <c r="BX930" s="26">
        <f t="shared" si="933"/>
        <v>0</v>
      </c>
      <c r="BY930" s="26">
        <f t="shared" si="933"/>
        <v>0</v>
      </c>
      <c r="BZ930" s="26">
        <f t="shared" si="933"/>
        <v>0</v>
      </c>
      <c r="CA930" s="26">
        <f t="shared" si="933"/>
        <v>0</v>
      </c>
      <c r="CB930" s="26">
        <f t="shared" si="933"/>
        <v>0</v>
      </c>
      <c r="CC930" s="26">
        <f t="shared" si="933"/>
        <v>0</v>
      </c>
      <c r="CD930" s="26">
        <f t="shared" si="933"/>
        <v>0</v>
      </c>
      <c r="CE930" s="26">
        <f t="shared" si="933"/>
        <v>0</v>
      </c>
      <c r="CF930" s="26">
        <f t="shared" ref="CF930:CO941" si="934">IF(CF$3=0,0,IF(AND(ABS($BI930-CF$3)&gt;TubeVertTotTol,ABS($BJ930-CF$3)&gt;TubeVertTotTol,ABS($BK930-CF$3)&gt;TubeVertTotTol),0,1))</f>
        <v>0</v>
      </c>
      <c r="CG930" s="26">
        <f t="shared" si="934"/>
        <v>0</v>
      </c>
      <c r="CH930" s="26">
        <f t="shared" si="934"/>
        <v>0</v>
      </c>
      <c r="CI930" s="26">
        <f t="shared" si="934"/>
        <v>0</v>
      </c>
      <c r="CJ930" s="26">
        <f t="shared" si="934"/>
        <v>0</v>
      </c>
      <c r="CK930" s="26">
        <f t="shared" si="934"/>
        <v>0</v>
      </c>
      <c r="CL930" s="26">
        <f t="shared" si="934"/>
        <v>0</v>
      </c>
      <c r="CM930" s="26">
        <f t="shared" si="934"/>
        <v>0</v>
      </c>
      <c r="CN930" s="26">
        <f t="shared" si="934"/>
        <v>0</v>
      </c>
      <c r="CO930" s="26">
        <f t="shared" si="934"/>
        <v>0</v>
      </c>
      <c r="CP930" s="26">
        <f t="shared" ref="CP930:CY941" si="935">IF(CP$3=0,0,IF(AND(ABS($BI930-CP$3)&gt;TubeVertTotTol,ABS($BJ930-CP$3)&gt;TubeVertTotTol,ABS($BK930-CP$3)&gt;TubeVertTotTol),0,1))</f>
        <v>0</v>
      </c>
      <c r="CQ930" s="26">
        <f t="shared" si="935"/>
        <v>0</v>
      </c>
      <c r="CR930" s="26">
        <f t="shared" si="935"/>
        <v>0</v>
      </c>
      <c r="CS930" s="26">
        <f t="shared" si="935"/>
        <v>0</v>
      </c>
      <c r="CT930" s="26">
        <f t="shared" si="935"/>
        <v>0</v>
      </c>
      <c r="CU930" s="26">
        <f t="shared" si="935"/>
        <v>0</v>
      </c>
      <c r="CV930" s="26">
        <f t="shared" si="935"/>
        <v>0</v>
      </c>
      <c r="CW930" s="26">
        <f t="shared" si="935"/>
        <v>0</v>
      </c>
      <c r="CX930" s="26">
        <f t="shared" si="935"/>
        <v>0</v>
      </c>
      <c r="CY930" s="26">
        <f t="shared" si="935"/>
        <v>0</v>
      </c>
      <c r="CZ930" s="26">
        <f t="shared" ref="CZ930:DI941" si="936">IF(CZ$3=0,0,IF(AND(ABS($BI930-CZ$3)&gt;TubeVertTotTol,ABS($BJ930-CZ$3)&gt;TubeVertTotTol,ABS($BK930-CZ$3)&gt;TubeVertTotTol),0,1))</f>
        <v>0</v>
      </c>
      <c r="DA930" s="26">
        <f t="shared" si="936"/>
        <v>0</v>
      </c>
      <c r="DB930" s="26">
        <f t="shared" si="936"/>
        <v>0</v>
      </c>
      <c r="DC930" s="26">
        <f t="shared" si="936"/>
        <v>0</v>
      </c>
      <c r="DD930" s="26">
        <f t="shared" si="936"/>
        <v>0</v>
      </c>
      <c r="DE930" s="26">
        <f t="shared" si="936"/>
        <v>0</v>
      </c>
      <c r="DF930" s="26">
        <f t="shared" si="936"/>
        <v>0</v>
      </c>
      <c r="DG930" s="26">
        <f t="shared" si="936"/>
        <v>0</v>
      </c>
      <c r="DH930" s="26">
        <f t="shared" si="936"/>
        <v>0</v>
      </c>
      <c r="DI930" s="26">
        <f t="shared" si="936"/>
        <v>0</v>
      </c>
      <c r="DJ930" s="26">
        <f t="shared" ref="DJ930:DO941" si="937">IF(DJ$3=0,0,IF(AND(ABS($BI930-DJ$3)&gt;TubeVertTotTol,ABS($BJ930-DJ$3)&gt;TubeVertTotTol,ABS($BK930-DJ$3)&gt;TubeVertTotTol),0,1))</f>
        <v>0</v>
      </c>
      <c r="DK930" s="26">
        <f t="shared" si="937"/>
        <v>0</v>
      </c>
      <c r="DL930" s="26">
        <f t="shared" si="937"/>
        <v>0</v>
      </c>
      <c r="DM930" s="26">
        <f t="shared" si="937"/>
        <v>0</v>
      </c>
      <c r="DN930" s="26">
        <f t="shared" si="937"/>
        <v>0</v>
      </c>
      <c r="DO930" s="26">
        <f t="shared" si="937"/>
        <v>0</v>
      </c>
      <c r="DP930" s="26"/>
      <c r="DQ930" s="26"/>
      <c r="DR930" s="26"/>
    </row>
    <row r="931" spans="45:122" x14ac:dyDescent="0.3">
      <c r="AS931" s="18">
        <v>20</v>
      </c>
      <c r="AT931" s="26" t="s">
        <v>123</v>
      </c>
      <c r="AU931" s="26" t="str">
        <f t="shared" si="920"/>
        <v>PASS</v>
      </c>
      <c r="AV931" s="26">
        <v>3</v>
      </c>
      <c r="AW931" s="26">
        <v>1</v>
      </c>
      <c r="AX931" s="26">
        <v>1</v>
      </c>
      <c r="AY931" s="26">
        <v>3</v>
      </c>
      <c r="AZ931" s="26">
        <v>1</v>
      </c>
      <c r="BA931" s="26">
        <v>1</v>
      </c>
      <c r="BB931" s="26">
        <v>3</v>
      </c>
      <c r="BC931" s="26">
        <v>1</v>
      </c>
      <c r="BD931" s="26">
        <f t="shared" si="921"/>
        <v>440</v>
      </c>
      <c r="BE931" s="26">
        <f t="shared" si="921"/>
        <v>0</v>
      </c>
      <c r="BF931" s="26">
        <f t="shared" si="921"/>
        <v>460</v>
      </c>
      <c r="BG931" s="26">
        <f t="shared" si="921"/>
        <v>10</v>
      </c>
      <c r="BI931" s="26">
        <f t="shared" si="922"/>
        <v>465.14859999999999</v>
      </c>
      <c r="BJ931" s="26">
        <f t="shared" si="923"/>
        <v>905.27359999999999</v>
      </c>
      <c r="BK931" s="26">
        <f t="shared" si="924"/>
        <v>1345.3986</v>
      </c>
      <c r="BL931" s="26">
        <f t="shared" si="925"/>
        <v>1805.3986</v>
      </c>
      <c r="BM931" s="26"/>
      <c r="BN931" s="26"/>
      <c r="BO931" s="26"/>
      <c r="BP931" s="26"/>
      <c r="BQ931" s="26"/>
      <c r="BR931" s="1" t="str">
        <f t="shared" si="931"/>
        <v>good</v>
      </c>
      <c r="BS931" s="26" t="str">
        <f t="shared" si="932"/>
        <v>good</v>
      </c>
      <c r="BT931" s="26"/>
      <c r="BU931" s="26"/>
      <c r="BV931" s="26">
        <f t="shared" si="933"/>
        <v>0</v>
      </c>
      <c r="BW931" s="26">
        <f t="shared" si="933"/>
        <v>0</v>
      </c>
      <c r="BX931" s="26">
        <f t="shared" si="933"/>
        <v>0</v>
      </c>
      <c r="BY931" s="26">
        <f t="shared" si="933"/>
        <v>0</v>
      </c>
      <c r="BZ931" s="26">
        <f t="shared" si="933"/>
        <v>0</v>
      </c>
      <c r="CA931" s="26">
        <f t="shared" si="933"/>
        <v>0</v>
      </c>
      <c r="CB931" s="26">
        <f t="shared" si="933"/>
        <v>0</v>
      </c>
      <c r="CC931" s="26">
        <f t="shared" si="933"/>
        <v>0</v>
      </c>
      <c r="CD931" s="26">
        <f t="shared" si="933"/>
        <v>0</v>
      </c>
      <c r="CE931" s="26">
        <f t="shared" si="933"/>
        <v>0</v>
      </c>
      <c r="CF931" s="26">
        <f t="shared" si="934"/>
        <v>0</v>
      </c>
      <c r="CG931" s="26">
        <f t="shared" si="934"/>
        <v>0</v>
      </c>
      <c r="CH931" s="26">
        <f t="shared" si="934"/>
        <v>0</v>
      </c>
      <c r="CI931" s="26">
        <f t="shared" si="934"/>
        <v>0</v>
      </c>
      <c r="CJ931" s="26">
        <f t="shared" si="934"/>
        <v>0</v>
      </c>
      <c r="CK931" s="26">
        <f t="shared" si="934"/>
        <v>0</v>
      </c>
      <c r="CL931" s="26">
        <f t="shared" si="934"/>
        <v>0</v>
      </c>
      <c r="CM931" s="26">
        <f t="shared" si="934"/>
        <v>0</v>
      </c>
      <c r="CN931" s="26">
        <f t="shared" si="934"/>
        <v>0</v>
      </c>
      <c r="CO931" s="26">
        <f t="shared" si="934"/>
        <v>0</v>
      </c>
      <c r="CP931" s="26">
        <f t="shared" si="935"/>
        <v>0</v>
      </c>
      <c r="CQ931" s="26">
        <f t="shared" si="935"/>
        <v>0</v>
      </c>
      <c r="CR931" s="26">
        <f t="shared" si="935"/>
        <v>0</v>
      </c>
      <c r="CS931" s="26">
        <f t="shared" si="935"/>
        <v>0</v>
      </c>
      <c r="CT931" s="26">
        <f t="shared" si="935"/>
        <v>0</v>
      </c>
      <c r="CU931" s="26">
        <f t="shared" si="935"/>
        <v>0</v>
      </c>
      <c r="CV931" s="26">
        <f t="shared" si="935"/>
        <v>0</v>
      </c>
      <c r="CW931" s="26">
        <f t="shared" si="935"/>
        <v>0</v>
      </c>
      <c r="CX931" s="26">
        <f t="shared" si="935"/>
        <v>0</v>
      </c>
      <c r="CY931" s="26">
        <f t="shared" si="935"/>
        <v>0</v>
      </c>
      <c r="CZ931" s="26">
        <f t="shared" si="936"/>
        <v>0</v>
      </c>
      <c r="DA931" s="26">
        <f t="shared" si="936"/>
        <v>0</v>
      </c>
      <c r="DB931" s="26">
        <f t="shared" si="936"/>
        <v>0</v>
      </c>
      <c r="DC931" s="26">
        <f t="shared" si="936"/>
        <v>0</v>
      </c>
      <c r="DD931" s="26">
        <f t="shared" si="936"/>
        <v>0</v>
      </c>
      <c r="DE931" s="26">
        <f t="shared" si="936"/>
        <v>0</v>
      </c>
      <c r="DF931" s="26">
        <f t="shared" si="936"/>
        <v>0</v>
      </c>
      <c r="DG931" s="26">
        <f t="shared" si="936"/>
        <v>0</v>
      </c>
      <c r="DH931" s="26">
        <f t="shared" si="936"/>
        <v>0</v>
      </c>
      <c r="DI931" s="26">
        <f t="shared" si="936"/>
        <v>0</v>
      </c>
      <c r="DJ931" s="26">
        <f t="shared" si="937"/>
        <v>0</v>
      </c>
      <c r="DK931" s="26">
        <f t="shared" si="937"/>
        <v>0</v>
      </c>
      <c r="DL931" s="26">
        <f t="shared" si="937"/>
        <v>0</v>
      </c>
      <c r="DM931" s="26">
        <f t="shared" si="937"/>
        <v>0</v>
      </c>
      <c r="DN931" s="26">
        <f t="shared" si="937"/>
        <v>0</v>
      </c>
      <c r="DO931" s="26">
        <f t="shared" si="937"/>
        <v>0</v>
      </c>
      <c r="DP931" s="26"/>
      <c r="DQ931" s="26"/>
      <c r="DR931" s="26"/>
    </row>
    <row r="932" spans="45:122" x14ac:dyDescent="0.3">
      <c r="AS932" s="18">
        <v>21</v>
      </c>
      <c r="AT932" s="26" t="s">
        <v>123</v>
      </c>
      <c r="AU932" s="26" t="str">
        <f t="shared" si="920"/>
        <v>PASS</v>
      </c>
      <c r="AV932" s="26">
        <v>3</v>
      </c>
      <c r="AW932" s="26">
        <v>1</v>
      </c>
      <c r="AX932" s="26">
        <v>1</v>
      </c>
      <c r="AY932" s="26">
        <v>3</v>
      </c>
      <c r="AZ932" s="26">
        <v>1</v>
      </c>
      <c r="BA932" s="26">
        <v>1</v>
      </c>
      <c r="BB932" s="26">
        <v>3</v>
      </c>
      <c r="BC932" s="26">
        <v>1</v>
      </c>
      <c r="BD932" s="26">
        <f t="shared" si="921"/>
        <v>439.5</v>
      </c>
      <c r="BE932" s="26">
        <f t="shared" si="921"/>
        <v>0</v>
      </c>
      <c r="BF932" s="26">
        <f t="shared" si="921"/>
        <v>460.5</v>
      </c>
      <c r="BG932" s="26">
        <f t="shared" si="921"/>
        <v>10.5</v>
      </c>
      <c r="BI932" s="26">
        <f t="shared" si="922"/>
        <v>465.64859999999999</v>
      </c>
      <c r="BJ932" s="26">
        <f t="shared" si="923"/>
        <v>905.27359999999999</v>
      </c>
      <c r="BK932" s="26">
        <f t="shared" si="924"/>
        <v>1344.8986</v>
      </c>
      <c r="BL932" s="26">
        <f t="shared" si="925"/>
        <v>1805.3986</v>
      </c>
      <c r="BM932" s="26"/>
      <c r="BN932" s="26"/>
      <c r="BO932" s="26"/>
      <c r="BP932" s="26"/>
      <c r="BQ932" s="26"/>
      <c r="BR932" s="1" t="str">
        <f t="shared" si="931"/>
        <v>good</v>
      </c>
      <c r="BS932" s="26" t="str">
        <f t="shared" si="932"/>
        <v>good</v>
      </c>
      <c r="BT932" s="26"/>
      <c r="BU932" s="26"/>
      <c r="BV932" s="26">
        <f t="shared" si="933"/>
        <v>0</v>
      </c>
      <c r="BW932" s="26">
        <f t="shared" si="933"/>
        <v>0</v>
      </c>
      <c r="BX932" s="26">
        <f t="shared" si="933"/>
        <v>0</v>
      </c>
      <c r="BY932" s="26">
        <f t="shared" si="933"/>
        <v>0</v>
      </c>
      <c r="BZ932" s="26">
        <f t="shared" si="933"/>
        <v>0</v>
      </c>
      <c r="CA932" s="26">
        <f t="shared" si="933"/>
        <v>0</v>
      </c>
      <c r="CB932" s="26">
        <f t="shared" si="933"/>
        <v>0</v>
      </c>
      <c r="CC932" s="26">
        <f t="shared" si="933"/>
        <v>0</v>
      </c>
      <c r="CD932" s="26">
        <f t="shared" si="933"/>
        <v>0</v>
      </c>
      <c r="CE932" s="26">
        <f t="shared" si="933"/>
        <v>0</v>
      </c>
      <c r="CF932" s="26">
        <f t="shared" si="934"/>
        <v>0</v>
      </c>
      <c r="CG932" s="26">
        <f t="shared" si="934"/>
        <v>0</v>
      </c>
      <c r="CH932" s="26">
        <f t="shared" si="934"/>
        <v>0</v>
      </c>
      <c r="CI932" s="26">
        <f t="shared" si="934"/>
        <v>0</v>
      </c>
      <c r="CJ932" s="26">
        <f t="shared" si="934"/>
        <v>0</v>
      </c>
      <c r="CK932" s="26">
        <f t="shared" si="934"/>
        <v>0</v>
      </c>
      <c r="CL932" s="26">
        <f t="shared" si="934"/>
        <v>0</v>
      </c>
      <c r="CM932" s="26">
        <f t="shared" si="934"/>
        <v>0</v>
      </c>
      <c r="CN932" s="26">
        <f t="shared" si="934"/>
        <v>0</v>
      </c>
      <c r="CO932" s="26">
        <f t="shared" si="934"/>
        <v>0</v>
      </c>
      <c r="CP932" s="26">
        <f t="shared" si="935"/>
        <v>0</v>
      </c>
      <c r="CQ932" s="26">
        <f t="shared" si="935"/>
        <v>0</v>
      </c>
      <c r="CR932" s="26">
        <f t="shared" si="935"/>
        <v>0</v>
      </c>
      <c r="CS932" s="26">
        <f t="shared" si="935"/>
        <v>0</v>
      </c>
      <c r="CT932" s="26">
        <f t="shared" si="935"/>
        <v>0</v>
      </c>
      <c r="CU932" s="26">
        <f t="shared" si="935"/>
        <v>0</v>
      </c>
      <c r="CV932" s="26">
        <f t="shared" si="935"/>
        <v>0</v>
      </c>
      <c r="CW932" s="26">
        <f t="shared" si="935"/>
        <v>0</v>
      </c>
      <c r="CX932" s="26">
        <f t="shared" si="935"/>
        <v>0</v>
      </c>
      <c r="CY932" s="26">
        <f t="shared" si="935"/>
        <v>0</v>
      </c>
      <c r="CZ932" s="26">
        <f t="shared" si="936"/>
        <v>0</v>
      </c>
      <c r="DA932" s="26">
        <f t="shared" si="936"/>
        <v>0</v>
      </c>
      <c r="DB932" s="26">
        <f t="shared" si="936"/>
        <v>0</v>
      </c>
      <c r="DC932" s="26">
        <f t="shared" si="936"/>
        <v>0</v>
      </c>
      <c r="DD932" s="26">
        <f t="shared" si="936"/>
        <v>0</v>
      </c>
      <c r="DE932" s="26">
        <f t="shared" si="936"/>
        <v>0</v>
      </c>
      <c r="DF932" s="26">
        <f t="shared" si="936"/>
        <v>0</v>
      </c>
      <c r="DG932" s="26">
        <f t="shared" si="936"/>
        <v>0</v>
      </c>
      <c r="DH932" s="26">
        <f t="shared" si="936"/>
        <v>0</v>
      </c>
      <c r="DI932" s="26">
        <f t="shared" si="936"/>
        <v>0</v>
      </c>
      <c r="DJ932" s="26">
        <f t="shared" si="937"/>
        <v>0</v>
      </c>
      <c r="DK932" s="26">
        <f t="shared" si="937"/>
        <v>0</v>
      </c>
      <c r="DL932" s="26">
        <f t="shared" si="937"/>
        <v>0</v>
      </c>
      <c r="DM932" s="26">
        <f t="shared" si="937"/>
        <v>0</v>
      </c>
      <c r="DN932" s="26">
        <f t="shared" si="937"/>
        <v>0</v>
      </c>
      <c r="DO932" s="26">
        <f t="shared" si="937"/>
        <v>0</v>
      </c>
      <c r="DP932" s="26"/>
      <c r="DQ932" s="26"/>
      <c r="DR932" s="26"/>
    </row>
    <row r="933" spans="45:122" x14ac:dyDescent="0.3">
      <c r="AS933" s="18">
        <v>22</v>
      </c>
      <c r="AT933" s="26" t="s">
        <v>123</v>
      </c>
      <c r="AU933" s="26" t="str">
        <f t="shared" si="920"/>
        <v>PASS</v>
      </c>
      <c r="AV933" s="26">
        <v>3</v>
      </c>
      <c r="AW933" s="26">
        <v>1</v>
      </c>
      <c r="AX933" s="26">
        <v>1</v>
      </c>
      <c r="AY933" s="26">
        <v>3</v>
      </c>
      <c r="AZ933" s="26">
        <v>1</v>
      </c>
      <c r="BA933" s="26">
        <v>1</v>
      </c>
      <c r="BB933" s="26">
        <v>3</v>
      </c>
      <c r="BC933" s="26">
        <v>1</v>
      </c>
      <c r="BD933" s="26">
        <f t="shared" si="921"/>
        <v>439</v>
      </c>
      <c r="BE933" s="26">
        <f t="shared" si="921"/>
        <v>0</v>
      </c>
      <c r="BF933" s="26">
        <f t="shared" si="921"/>
        <v>461</v>
      </c>
      <c r="BG933" s="26">
        <f t="shared" si="921"/>
        <v>11</v>
      </c>
      <c r="BI933" s="26">
        <f t="shared" si="922"/>
        <v>466.14859999999999</v>
      </c>
      <c r="BJ933" s="26">
        <f t="shared" si="923"/>
        <v>905.27359999999999</v>
      </c>
      <c r="BK933" s="26">
        <f t="shared" si="924"/>
        <v>1344.3986</v>
      </c>
      <c r="BL933" s="26">
        <f t="shared" si="925"/>
        <v>1805.3986</v>
      </c>
      <c r="BM933" s="26"/>
      <c r="BN933" s="26"/>
      <c r="BO933" s="26"/>
      <c r="BP933" s="26"/>
      <c r="BQ933" s="26"/>
      <c r="BR933" s="1" t="str">
        <f t="shared" si="931"/>
        <v>good</v>
      </c>
      <c r="BS933" s="26" t="str">
        <f t="shared" si="932"/>
        <v>good</v>
      </c>
      <c r="BT933" s="26"/>
      <c r="BU933" s="26"/>
      <c r="BV933" s="26">
        <f t="shared" si="933"/>
        <v>0</v>
      </c>
      <c r="BW933" s="26">
        <f t="shared" si="933"/>
        <v>0</v>
      </c>
      <c r="BX933" s="26">
        <f t="shared" si="933"/>
        <v>0</v>
      </c>
      <c r="BY933" s="26">
        <f t="shared" si="933"/>
        <v>0</v>
      </c>
      <c r="BZ933" s="26">
        <f t="shared" si="933"/>
        <v>0</v>
      </c>
      <c r="CA933" s="26">
        <f t="shared" si="933"/>
        <v>0</v>
      </c>
      <c r="CB933" s="26">
        <f t="shared" si="933"/>
        <v>0</v>
      </c>
      <c r="CC933" s="26">
        <f t="shared" si="933"/>
        <v>0</v>
      </c>
      <c r="CD933" s="26">
        <f t="shared" si="933"/>
        <v>0</v>
      </c>
      <c r="CE933" s="26">
        <f t="shared" si="933"/>
        <v>0</v>
      </c>
      <c r="CF933" s="26">
        <f t="shared" si="934"/>
        <v>0</v>
      </c>
      <c r="CG933" s="26">
        <f t="shared" si="934"/>
        <v>0</v>
      </c>
      <c r="CH933" s="26">
        <f t="shared" si="934"/>
        <v>0</v>
      </c>
      <c r="CI933" s="26">
        <f t="shared" si="934"/>
        <v>0</v>
      </c>
      <c r="CJ933" s="26">
        <f t="shared" si="934"/>
        <v>0</v>
      </c>
      <c r="CK933" s="26">
        <f t="shared" si="934"/>
        <v>0</v>
      </c>
      <c r="CL933" s="26">
        <f t="shared" si="934"/>
        <v>0</v>
      </c>
      <c r="CM933" s="26">
        <f t="shared" si="934"/>
        <v>0</v>
      </c>
      <c r="CN933" s="26">
        <f t="shared" si="934"/>
        <v>0</v>
      </c>
      <c r="CO933" s="26">
        <f t="shared" si="934"/>
        <v>0</v>
      </c>
      <c r="CP933" s="26">
        <f t="shared" si="935"/>
        <v>0</v>
      </c>
      <c r="CQ933" s="26">
        <f t="shared" si="935"/>
        <v>0</v>
      </c>
      <c r="CR933" s="26">
        <f t="shared" si="935"/>
        <v>0</v>
      </c>
      <c r="CS933" s="26">
        <f t="shared" si="935"/>
        <v>0</v>
      </c>
      <c r="CT933" s="26">
        <f t="shared" si="935"/>
        <v>0</v>
      </c>
      <c r="CU933" s="26">
        <f t="shared" si="935"/>
        <v>0</v>
      </c>
      <c r="CV933" s="26">
        <f t="shared" si="935"/>
        <v>0</v>
      </c>
      <c r="CW933" s="26">
        <f t="shared" si="935"/>
        <v>0</v>
      </c>
      <c r="CX933" s="26">
        <f t="shared" si="935"/>
        <v>0</v>
      </c>
      <c r="CY933" s="26">
        <f t="shared" si="935"/>
        <v>0</v>
      </c>
      <c r="CZ933" s="26">
        <f t="shared" si="936"/>
        <v>0</v>
      </c>
      <c r="DA933" s="26">
        <f t="shared" si="936"/>
        <v>0</v>
      </c>
      <c r="DB933" s="26">
        <f t="shared" si="936"/>
        <v>0</v>
      </c>
      <c r="DC933" s="26">
        <f t="shared" si="936"/>
        <v>0</v>
      </c>
      <c r="DD933" s="26">
        <f t="shared" si="936"/>
        <v>0</v>
      </c>
      <c r="DE933" s="26">
        <f t="shared" si="936"/>
        <v>0</v>
      </c>
      <c r="DF933" s="26">
        <f t="shared" si="936"/>
        <v>0</v>
      </c>
      <c r="DG933" s="26">
        <f t="shared" si="936"/>
        <v>0</v>
      </c>
      <c r="DH933" s="26">
        <f t="shared" si="936"/>
        <v>0</v>
      </c>
      <c r="DI933" s="26">
        <f t="shared" si="936"/>
        <v>0</v>
      </c>
      <c r="DJ933" s="26">
        <f t="shared" si="937"/>
        <v>0</v>
      </c>
      <c r="DK933" s="26">
        <f t="shared" si="937"/>
        <v>0</v>
      </c>
      <c r="DL933" s="26">
        <f t="shared" si="937"/>
        <v>0</v>
      </c>
      <c r="DM933" s="26">
        <f t="shared" si="937"/>
        <v>0</v>
      </c>
      <c r="DN933" s="26">
        <f t="shared" si="937"/>
        <v>0</v>
      </c>
      <c r="DO933" s="26">
        <f t="shared" si="937"/>
        <v>0</v>
      </c>
      <c r="DP933" s="26"/>
      <c r="DQ933" s="26"/>
      <c r="DR933" s="26"/>
    </row>
    <row r="934" spans="45:122" x14ac:dyDescent="0.3">
      <c r="AS934" s="18">
        <v>23</v>
      </c>
      <c r="AT934" s="26" t="s">
        <v>123</v>
      </c>
      <c r="AU934" s="26" t="str">
        <f t="shared" si="920"/>
        <v>PASS</v>
      </c>
      <c r="AV934" s="26">
        <v>3</v>
      </c>
      <c r="AW934" s="26">
        <v>1</v>
      </c>
      <c r="AX934" s="26">
        <v>1</v>
      </c>
      <c r="AY934" s="26">
        <v>3</v>
      </c>
      <c r="AZ934" s="26">
        <v>1</v>
      </c>
      <c r="BA934" s="26">
        <v>1</v>
      </c>
      <c r="BB934" s="26">
        <v>3</v>
      </c>
      <c r="BC934" s="26">
        <v>1</v>
      </c>
      <c r="BD934" s="26">
        <f t="shared" si="921"/>
        <v>438.5</v>
      </c>
      <c r="BE934" s="26">
        <f t="shared" si="921"/>
        <v>0</v>
      </c>
      <c r="BF934" s="26">
        <f t="shared" si="921"/>
        <v>461.5</v>
      </c>
      <c r="BG934" s="26">
        <f t="shared" si="921"/>
        <v>11.5</v>
      </c>
      <c r="BI934" s="26">
        <f t="shared" si="922"/>
        <v>466.64859999999999</v>
      </c>
      <c r="BJ934" s="26">
        <f t="shared" si="923"/>
        <v>905.27359999999999</v>
      </c>
      <c r="BK934" s="26">
        <f t="shared" si="924"/>
        <v>1343.8986</v>
      </c>
      <c r="BL934" s="26">
        <f t="shared" si="925"/>
        <v>1805.3986</v>
      </c>
      <c r="BM934" s="26"/>
      <c r="BN934" s="26"/>
      <c r="BO934" s="26"/>
      <c r="BP934" s="26"/>
      <c r="BQ934" s="26"/>
      <c r="BR934" s="1" t="str">
        <f t="shared" si="931"/>
        <v>good</v>
      </c>
      <c r="BS934" s="26" t="str">
        <f t="shared" si="932"/>
        <v>good</v>
      </c>
      <c r="BT934" s="26"/>
      <c r="BU934" s="26"/>
      <c r="BV934" s="26">
        <f t="shared" si="933"/>
        <v>0</v>
      </c>
      <c r="BW934" s="26">
        <f t="shared" si="933"/>
        <v>0</v>
      </c>
      <c r="BX934" s="26">
        <f t="shared" si="933"/>
        <v>0</v>
      </c>
      <c r="BY934" s="26">
        <f t="shared" si="933"/>
        <v>0</v>
      </c>
      <c r="BZ934" s="26">
        <f t="shared" si="933"/>
        <v>0</v>
      </c>
      <c r="CA934" s="26">
        <f t="shared" si="933"/>
        <v>0</v>
      </c>
      <c r="CB934" s="26">
        <f t="shared" si="933"/>
        <v>0</v>
      </c>
      <c r="CC934" s="26">
        <f t="shared" si="933"/>
        <v>0</v>
      </c>
      <c r="CD934" s="26">
        <f t="shared" si="933"/>
        <v>0</v>
      </c>
      <c r="CE934" s="26">
        <f t="shared" si="933"/>
        <v>0</v>
      </c>
      <c r="CF934" s="26">
        <f t="shared" si="934"/>
        <v>0</v>
      </c>
      <c r="CG934" s="26">
        <f t="shared" si="934"/>
        <v>0</v>
      </c>
      <c r="CH934" s="26">
        <f t="shared" si="934"/>
        <v>0</v>
      </c>
      <c r="CI934" s="26">
        <f t="shared" si="934"/>
        <v>0</v>
      </c>
      <c r="CJ934" s="26">
        <f t="shared" si="934"/>
        <v>0</v>
      </c>
      <c r="CK934" s="26">
        <f t="shared" si="934"/>
        <v>0</v>
      </c>
      <c r="CL934" s="26">
        <f t="shared" si="934"/>
        <v>0</v>
      </c>
      <c r="CM934" s="26">
        <f t="shared" si="934"/>
        <v>0</v>
      </c>
      <c r="CN934" s="26">
        <f t="shared" si="934"/>
        <v>0</v>
      </c>
      <c r="CO934" s="26">
        <f t="shared" si="934"/>
        <v>0</v>
      </c>
      <c r="CP934" s="26">
        <f t="shared" si="935"/>
        <v>0</v>
      </c>
      <c r="CQ934" s="26">
        <f t="shared" si="935"/>
        <v>0</v>
      </c>
      <c r="CR934" s="26">
        <f t="shared" si="935"/>
        <v>0</v>
      </c>
      <c r="CS934" s="26">
        <f t="shared" si="935"/>
        <v>0</v>
      </c>
      <c r="CT934" s="26">
        <f t="shared" si="935"/>
        <v>0</v>
      </c>
      <c r="CU934" s="26">
        <f t="shared" si="935"/>
        <v>0</v>
      </c>
      <c r="CV934" s="26">
        <f t="shared" si="935"/>
        <v>0</v>
      </c>
      <c r="CW934" s="26">
        <f t="shared" si="935"/>
        <v>0</v>
      </c>
      <c r="CX934" s="26">
        <f t="shared" si="935"/>
        <v>0</v>
      </c>
      <c r="CY934" s="26">
        <f t="shared" si="935"/>
        <v>0</v>
      </c>
      <c r="CZ934" s="26">
        <f t="shared" si="936"/>
        <v>0</v>
      </c>
      <c r="DA934" s="26">
        <f t="shared" si="936"/>
        <v>0</v>
      </c>
      <c r="DB934" s="26">
        <f t="shared" si="936"/>
        <v>0</v>
      </c>
      <c r="DC934" s="26">
        <f t="shared" si="936"/>
        <v>0</v>
      </c>
      <c r="DD934" s="26">
        <f t="shared" si="936"/>
        <v>0</v>
      </c>
      <c r="DE934" s="26">
        <f t="shared" si="936"/>
        <v>0</v>
      </c>
      <c r="DF934" s="26">
        <f t="shared" si="936"/>
        <v>0</v>
      </c>
      <c r="DG934" s="26">
        <f t="shared" si="936"/>
        <v>0</v>
      </c>
      <c r="DH934" s="26">
        <f t="shared" si="936"/>
        <v>0</v>
      </c>
      <c r="DI934" s="26">
        <f t="shared" si="936"/>
        <v>0</v>
      </c>
      <c r="DJ934" s="26">
        <f t="shared" si="937"/>
        <v>0</v>
      </c>
      <c r="DK934" s="26">
        <f t="shared" si="937"/>
        <v>0</v>
      </c>
      <c r="DL934" s="26">
        <f t="shared" si="937"/>
        <v>0</v>
      </c>
      <c r="DM934" s="26">
        <f t="shared" si="937"/>
        <v>0</v>
      </c>
      <c r="DN934" s="26">
        <f t="shared" si="937"/>
        <v>0</v>
      </c>
      <c r="DO934" s="26">
        <f t="shared" si="937"/>
        <v>0</v>
      </c>
      <c r="DP934" s="26"/>
      <c r="DQ934" s="26"/>
      <c r="DR934" s="26"/>
    </row>
    <row r="935" spans="45:122" x14ac:dyDescent="0.3">
      <c r="AS935" s="18">
        <v>24</v>
      </c>
      <c r="AT935" s="26" t="s">
        <v>123</v>
      </c>
      <c r="AU935" s="26" t="str">
        <f t="shared" si="920"/>
        <v>PASS</v>
      </c>
      <c r="AV935" s="26">
        <v>3</v>
      </c>
      <c r="AW935" s="26">
        <v>1</v>
      </c>
      <c r="AX935" s="26">
        <v>1</v>
      </c>
      <c r="AY935" s="26">
        <v>3</v>
      </c>
      <c r="AZ935" s="26">
        <v>1</v>
      </c>
      <c r="BA935" s="26">
        <v>1</v>
      </c>
      <c r="BB935" s="26">
        <v>3</v>
      </c>
      <c r="BC935" s="26">
        <v>1</v>
      </c>
      <c r="BD935" s="26">
        <f t="shared" si="921"/>
        <v>438</v>
      </c>
      <c r="BE935" s="26">
        <f t="shared" si="921"/>
        <v>0</v>
      </c>
      <c r="BF935" s="26">
        <f t="shared" si="921"/>
        <v>462</v>
      </c>
      <c r="BG935" s="26">
        <f t="shared" si="921"/>
        <v>12</v>
      </c>
      <c r="BI935" s="26">
        <f t="shared" si="922"/>
        <v>467.14859999999999</v>
      </c>
      <c r="BJ935" s="26">
        <f t="shared" si="923"/>
        <v>905.27359999999999</v>
      </c>
      <c r="BK935" s="26">
        <f t="shared" si="924"/>
        <v>1343.3986</v>
      </c>
      <c r="BL935" s="26">
        <f t="shared" si="925"/>
        <v>1805.3986</v>
      </c>
      <c r="BM935" s="26"/>
      <c r="BN935" s="26"/>
      <c r="BO935" s="26"/>
      <c r="BP935" s="26"/>
      <c r="BQ935" s="26"/>
      <c r="BR935" s="1" t="str">
        <f t="shared" si="931"/>
        <v>good</v>
      </c>
      <c r="BS935" s="26" t="str">
        <f t="shared" si="932"/>
        <v>good</v>
      </c>
      <c r="BT935" s="26"/>
      <c r="BU935" s="26"/>
      <c r="BV935" s="26">
        <f t="shared" si="933"/>
        <v>0</v>
      </c>
      <c r="BW935" s="26">
        <f t="shared" si="933"/>
        <v>0</v>
      </c>
      <c r="BX935" s="26">
        <f t="shared" si="933"/>
        <v>0</v>
      </c>
      <c r="BY935" s="26">
        <f t="shared" si="933"/>
        <v>0</v>
      </c>
      <c r="BZ935" s="26">
        <f t="shared" si="933"/>
        <v>0</v>
      </c>
      <c r="CA935" s="26">
        <f t="shared" si="933"/>
        <v>0</v>
      </c>
      <c r="CB935" s="26">
        <f t="shared" si="933"/>
        <v>0</v>
      </c>
      <c r="CC935" s="26">
        <f t="shared" si="933"/>
        <v>0</v>
      </c>
      <c r="CD935" s="26">
        <f t="shared" si="933"/>
        <v>0</v>
      </c>
      <c r="CE935" s="26">
        <f t="shared" si="933"/>
        <v>0</v>
      </c>
      <c r="CF935" s="26">
        <f t="shared" si="934"/>
        <v>0</v>
      </c>
      <c r="CG935" s="26">
        <f t="shared" si="934"/>
        <v>0</v>
      </c>
      <c r="CH935" s="26">
        <f t="shared" si="934"/>
        <v>0</v>
      </c>
      <c r="CI935" s="26">
        <f t="shared" si="934"/>
        <v>0</v>
      </c>
      <c r="CJ935" s="26">
        <f t="shared" si="934"/>
        <v>0</v>
      </c>
      <c r="CK935" s="26">
        <f t="shared" si="934"/>
        <v>0</v>
      </c>
      <c r="CL935" s="26">
        <f t="shared" si="934"/>
        <v>0</v>
      </c>
      <c r="CM935" s="26">
        <f t="shared" si="934"/>
        <v>0</v>
      </c>
      <c r="CN935" s="26">
        <f t="shared" si="934"/>
        <v>0</v>
      </c>
      <c r="CO935" s="26">
        <f t="shared" si="934"/>
        <v>0</v>
      </c>
      <c r="CP935" s="26">
        <f t="shared" si="935"/>
        <v>0</v>
      </c>
      <c r="CQ935" s="26">
        <f t="shared" si="935"/>
        <v>0</v>
      </c>
      <c r="CR935" s="26">
        <f t="shared" si="935"/>
        <v>0</v>
      </c>
      <c r="CS935" s="26">
        <f t="shared" si="935"/>
        <v>0</v>
      </c>
      <c r="CT935" s="26">
        <f t="shared" si="935"/>
        <v>0</v>
      </c>
      <c r="CU935" s="26">
        <f t="shared" si="935"/>
        <v>0</v>
      </c>
      <c r="CV935" s="26">
        <f t="shared" si="935"/>
        <v>0</v>
      </c>
      <c r="CW935" s="26">
        <f t="shared" si="935"/>
        <v>0</v>
      </c>
      <c r="CX935" s="26">
        <f t="shared" si="935"/>
        <v>0</v>
      </c>
      <c r="CY935" s="26">
        <f t="shared" si="935"/>
        <v>0</v>
      </c>
      <c r="CZ935" s="26">
        <f t="shared" si="936"/>
        <v>0</v>
      </c>
      <c r="DA935" s="26">
        <f t="shared" si="936"/>
        <v>0</v>
      </c>
      <c r="DB935" s="26">
        <f t="shared" si="936"/>
        <v>0</v>
      </c>
      <c r="DC935" s="26">
        <f t="shared" si="936"/>
        <v>0</v>
      </c>
      <c r="DD935" s="26">
        <f t="shared" si="936"/>
        <v>0</v>
      </c>
      <c r="DE935" s="26">
        <f t="shared" si="936"/>
        <v>0</v>
      </c>
      <c r="DF935" s="26">
        <f t="shared" si="936"/>
        <v>0</v>
      </c>
      <c r="DG935" s="26">
        <f t="shared" si="936"/>
        <v>0</v>
      </c>
      <c r="DH935" s="26">
        <f t="shared" si="936"/>
        <v>0</v>
      </c>
      <c r="DI935" s="26">
        <f t="shared" si="936"/>
        <v>0</v>
      </c>
      <c r="DJ935" s="26">
        <f t="shared" si="937"/>
        <v>0</v>
      </c>
      <c r="DK935" s="26">
        <f t="shared" si="937"/>
        <v>0</v>
      </c>
      <c r="DL935" s="26">
        <f t="shared" si="937"/>
        <v>0</v>
      </c>
      <c r="DM935" s="26">
        <f t="shared" si="937"/>
        <v>0</v>
      </c>
      <c r="DN935" s="26">
        <f t="shared" si="937"/>
        <v>0</v>
      </c>
      <c r="DO935" s="26">
        <f t="shared" si="937"/>
        <v>0</v>
      </c>
      <c r="DP935" s="26"/>
      <c r="DQ935" s="26"/>
      <c r="DR935" s="26"/>
    </row>
    <row r="936" spans="45:122" x14ac:dyDescent="0.3">
      <c r="AS936" s="18">
        <v>25</v>
      </c>
      <c r="AT936" s="26" t="s">
        <v>123</v>
      </c>
      <c r="AU936" s="26" t="str">
        <f t="shared" si="920"/>
        <v>PASS</v>
      </c>
      <c r="AV936" s="26">
        <v>3</v>
      </c>
      <c r="AW936" s="26">
        <v>1</v>
      </c>
      <c r="AX936" s="26">
        <v>1</v>
      </c>
      <c r="AY936" s="26">
        <v>3</v>
      </c>
      <c r="AZ936" s="26">
        <v>1</v>
      </c>
      <c r="BA936" s="26">
        <v>1</v>
      </c>
      <c r="BB936" s="26">
        <v>3</v>
      </c>
      <c r="BC936" s="26">
        <v>1</v>
      </c>
      <c r="BD936" s="26">
        <f t="shared" si="921"/>
        <v>437.5</v>
      </c>
      <c r="BE936" s="26">
        <f t="shared" si="921"/>
        <v>0</v>
      </c>
      <c r="BF936" s="26">
        <f t="shared" si="921"/>
        <v>462.5</v>
      </c>
      <c r="BG936" s="26">
        <f t="shared" si="921"/>
        <v>12.5</v>
      </c>
      <c r="BI936" s="26">
        <f t="shared" si="922"/>
        <v>467.64859999999999</v>
      </c>
      <c r="BJ936" s="26">
        <f t="shared" si="923"/>
        <v>905.27359999999999</v>
      </c>
      <c r="BK936" s="26">
        <f t="shared" si="924"/>
        <v>1342.8986</v>
      </c>
      <c r="BL936" s="26">
        <f t="shared" si="925"/>
        <v>1805.3986</v>
      </c>
      <c r="BM936" s="26"/>
      <c r="BN936" s="26"/>
      <c r="BO936" s="26"/>
      <c r="BP936" s="26"/>
      <c r="BQ936" s="26"/>
      <c r="BR936" s="1" t="str">
        <f t="shared" si="931"/>
        <v>good</v>
      </c>
      <c r="BS936" s="26" t="str">
        <f t="shared" si="932"/>
        <v>good</v>
      </c>
      <c r="BT936" s="26"/>
      <c r="BU936" s="26"/>
      <c r="BV936" s="26">
        <f t="shared" si="933"/>
        <v>0</v>
      </c>
      <c r="BW936" s="26">
        <f t="shared" si="933"/>
        <v>0</v>
      </c>
      <c r="BX936" s="26">
        <f t="shared" si="933"/>
        <v>0</v>
      </c>
      <c r="BY936" s="26">
        <f t="shared" si="933"/>
        <v>0</v>
      </c>
      <c r="BZ936" s="26">
        <f t="shared" si="933"/>
        <v>0</v>
      </c>
      <c r="CA936" s="26">
        <f t="shared" si="933"/>
        <v>0</v>
      </c>
      <c r="CB936" s="26">
        <f t="shared" si="933"/>
        <v>0</v>
      </c>
      <c r="CC936" s="26">
        <f t="shared" si="933"/>
        <v>0</v>
      </c>
      <c r="CD936" s="26">
        <f t="shared" si="933"/>
        <v>0</v>
      </c>
      <c r="CE936" s="26">
        <f t="shared" si="933"/>
        <v>0</v>
      </c>
      <c r="CF936" s="26">
        <f t="shared" si="934"/>
        <v>0</v>
      </c>
      <c r="CG936" s="26">
        <f t="shared" si="934"/>
        <v>0</v>
      </c>
      <c r="CH936" s="26">
        <f t="shared" si="934"/>
        <v>0</v>
      </c>
      <c r="CI936" s="26">
        <f t="shared" si="934"/>
        <v>0</v>
      </c>
      <c r="CJ936" s="26">
        <f t="shared" si="934"/>
        <v>0</v>
      </c>
      <c r="CK936" s="26">
        <f t="shared" si="934"/>
        <v>0</v>
      </c>
      <c r="CL936" s="26">
        <f t="shared" si="934"/>
        <v>0</v>
      </c>
      <c r="CM936" s="26">
        <f t="shared" si="934"/>
        <v>0</v>
      </c>
      <c r="CN936" s="26">
        <f t="shared" si="934"/>
        <v>0</v>
      </c>
      <c r="CO936" s="26">
        <f t="shared" si="934"/>
        <v>0</v>
      </c>
      <c r="CP936" s="26">
        <f t="shared" si="935"/>
        <v>0</v>
      </c>
      <c r="CQ936" s="26">
        <f t="shared" si="935"/>
        <v>0</v>
      </c>
      <c r="CR936" s="26">
        <f t="shared" si="935"/>
        <v>0</v>
      </c>
      <c r="CS936" s="26">
        <f t="shared" si="935"/>
        <v>0</v>
      </c>
      <c r="CT936" s="26">
        <f t="shared" si="935"/>
        <v>0</v>
      </c>
      <c r="CU936" s="26">
        <f t="shared" si="935"/>
        <v>0</v>
      </c>
      <c r="CV936" s="26">
        <f t="shared" si="935"/>
        <v>0</v>
      </c>
      <c r="CW936" s="26">
        <f t="shared" si="935"/>
        <v>0</v>
      </c>
      <c r="CX936" s="26">
        <f t="shared" si="935"/>
        <v>0</v>
      </c>
      <c r="CY936" s="26">
        <f t="shared" si="935"/>
        <v>0</v>
      </c>
      <c r="CZ936" s="26">
        <f t="shared" si="936"/>
        <v>0</v>
      </c>
      <c r="DA936" s="26">
        <f t="shared" si="936"/>
        <v>0</v>
      </c>
      <c r="DB936" s="26">
        <f t="shared" si="936"/>
        <v>0</v>
      </c>
      <c r="DC936" s="26">
        <f t="shared" si="936"/>
        <v>0</v>
      </c>
      <c r="DD936" s="26">
        <f t="shared" si="936"/>
        <v>0</v>
      </c>
      <c r="DE936" s="26">
        <f t="shared" si="936"/>
        <v>0</v>
      </c>
      <c r="DF936" s="26">
        <f t="shared" si="936"/>
        <v>0</v>
      </c>
      <c r="DG936" s="26">
        <f t="shared" si="936"/>
        <v>0</v>
      </c>
      <c r="DH936" s="26">
        <f t="shared" si="936"/>
        <v>0</v>
      </c>
      <c r="DI936" s="26">
        <f t="shared" si="936"/>
        <v>0</v>
      </c>
      <c r="DJ936" s="26">
        <f t="shared" si="937"/>
        <v>0</v>
      </c>
      <c r="DK936" s="26">
        <f t="shared" si="937"/>
        <v>0</v>
      </c>
      <c r="DL936" s="26">
        <f t="shared" si="937"/>
        <v>0</v>
      </c>
      <c r="DM936" s="26">
        <f t="shared" si="937"/>
        <v>0</v>
      </c>
      <c r="DN936" s="26">
        <f t="shared" si="937"/>
        <v>0</v>
      </c>
      <c r="DO936" s="26">
        <f t="shared" si="937"/>
        <v>0</v>
      </c>
      <c r="DP936" s="26"/>
      <c r="DQ936" s="26"/>
      <c r="DR936" s="26"/>
    </row>
    <row r="937" spans="45:122" x14ac:dyDescent="0.3">
      <c r="AS937" s="18">
        <v>26</v>
      </c>
      <c r="AT937" s="26" t="s">
        <v>123</v>
      </c>
      <c r="AU937" s="26" t="str">
        <f t="shared" si="920"/>
        <v>PASS</v>
      </c>
      <c r="AV937" s="26">
        <v>3</v>
      </c>
      <c r="AW937" s="26">
        <v>1</v>
      </c>
      <c r="AX937" s="26">
        <v>1</v>
      </c>
      <c r="AY937" s="26">
        <v>3</v>
      </c>
      <c r="AZ937" s="26">
        <v>1</v>
      </c>
      <c r="BA937" s="26">
        <v>1</v>
      </c>
      <c r="BB937" s="26">
        <v>3</v>
      </c>
      <c r="BC937" s="26">
        <v>1</v>
      </c>
      <c r="BD937" s="26">
        <f t="shared" si="921"/>
        <v>437</v>
      </c>
      <c r="BE937" s="26">
        <f t="shared" si="921"/>
        <v>0</v>
      </c>
      <c r="BF937" s="26">
        <f t="shared" si="921"/>
        <v>463</v>
      </c>
      <c r="BG937" s="26">
        <f t="shared" si="921"/>
        <v>13</v>
      </c>
      <c r="BI937" s="26">
        <f t="shared" si="922"/>
        <v>468.14859999999999</v>
      </c>
      <c r="BJ937" s="26">
        <f t="shared" si="923"/>
        <v>905.27359999999999</v>
      </c>
      <c r="BK937" s="26">
        <f t="shared" si="924"/>
        <v>1342.3986</v>
      </c>
      <c r="BL937" s="26">
        <f t="shared" si="925"/>
        <v>1805.3986</v>
      </c>
      <c r="BM937" s="26"/>
      <c r="BN937" s="26"/>
      <c r="BO937" s="26"/>
      <c r="BP937" s="26"/>
      <c r="BQ937" s="26"/>
      <c r="BR937" s="1" t="str">
        <f t="shared" si="931"/>
        <v>good</v>
      </c>
      <c r="BS937" s="26" t="str">
        <f t="shared" si="932"/>
        <v>good</v>
      </c>
      <c r="BT937" s="26"/>
      <c r="BU937" s="26"/>
      <c r="BV937" s="26">
        <f t="shared" si="933"/>
        <v>0</v>
      </c>
      <c r="BW937" s="26">
        <f t="shared" si="933"/>
        <v>0</v>
      </c>
      <c r="BX937" s="26">
        <f t="shared" si="933"/>
        <v>0</v>
      </c>
      <c r="BY937" s="26">
        <f t="shared" si="933"/>
        <v>0</v>
      </c>
      <c r="BZ937" s="26">
        <f t="shared" si="933"/>
        <v>0</v>
      </c>
      <c r="CA937" s="26">
        <f t="shared" si="933"/>
        <v>0</v>
      </c>
      <c r="CB937" s="26">
        <f t="shared" si="933"/>
        <v>0</v>
      </c>
      <c r="CC937" s="26">
        <f t="shared" si="933"/>
        <v>0</v>
      </c>
      <c r="CD937" s="26">
        <f t="shared" si="933"/>
        <v>0</v>
      </c>
      <c r="CE937" s="26">
        <f t="shared" si="933"/>
        <v>0</v>
      </c>
      <c r="CF937" s="26">
        <f t="shared" si="934"/>
        <v>0</v>
      </c>
      <c r="CG937" s="26">
        <f t="shared" si="934"/>
        <v>0</v>
      </c>
      <c r="CH937" s="26">
        <f t="shared" si="934"/>
        <v>0</v>
      </c>
      <c r="CI937" s="26">
        <f t="shared" si="934"/>
        <v>0</v>
      </c>
      <c r="CJ937" s="26">
        <f t="shared" si="934"/>
        <v>0</v>
      </c>
      <c r="CK937" s="26">
        <f t="shared" si="934"/>
        <v>0</v>
      </c>
      <c r="CL937" s="26">
        <f t="shared" si="934"/>
        <v>0</v>
      </c>
      <c r="CM937" s="26">
        <f t="shared" si="934"/>
        <v>0</v>
      </c>
      <c r="CN937" s="26">
        <f t="shared" si="934"/>
        <v>0</v>
      </c>
      <c r="CO937" s="26">
        <f t="shared" si="934"/>
        <v>0</v>
      </c>
      <c r="CP937" s="26">
        <f t="shared" si="935"/>
        <v>0</v>
      </c>
      <c r="CQ937" s="26">
        <f t="shared" si="935"/>
        <v>0</v>
      </c>
      <c r="CR937" s="26">
        <f t="shared" si="935"/>
        <v>0</v>
      </c>
      <c r="CS937" s="26">
        <f t="shared" si="935"/>
        <v>0</v>
      </c>
      <c r="CT937" s="26">
        <f t="shared" si="935"/>
        <v>0</v>
      </c>
      <c r="CU937" s="26">
        <f t="shared" si="935"/>
        <v>0</v>
      </c>
      <c r="CV937" s="26">
        <f t="shared" si="935"/>
        <v>0</v>
      </c>
      <c r="CW937" s="26">
        <f t="shared" si="935"/>
        <v>0</v>
      </c>
      <c r="CX937" s="26">
        <f t="shared" si="935"/>
        <v>0</v>
      </c>
      <c r="CY937" s="26">
        <f t="shared" si="935"/>
        <v>0</v>
      </c>
      <c r="CZ937" s="26">
        <f t="shared" si="936"/>
        <v>0</v>
      </c>
      <c r="DA937" s="26">
        <f t="shared" si="936"/>
        <v>0</v>
      </c>
      <c r="DB937" s="26">
        <f t="shared" si="936"/>
        <v>0</v>
      </c>
      <c r="DC937" s="26">
        <f t="shared" si="936"/>
        <v>0</v>
      </c>
      <c r="DD937" s="26">
        <f t="shared" si="936"/>
        <v>0</v>
      </c>
      <c r="DE937" s="26">
        <f t="shared" si="936"/>
        <v>0</v>
      </c>
      <c r="DF937" s="26">
        <f t="shared" si="936"/>
        <v>0</v>
      </c>
      <c r="DG937" s="26">
        <f t="shared" si="936"/>
        <v>0</v>
      </c>
      <c r="DH937" s="26">
        <f t="shared" si="936"/>
        <v>0</v>
      </c>
      <c r="DI937" s="26">
        <f t="shared" si="936"/>
        <v>0</v>
      </c>
      <c r="DJ937" s="26">
        <f t="shared" si="937"/>
        <v>0</v>
      </c>
      <c r="DK937" s="26">
        <f t="shared" si="937"/>
        <v>0</v>
      </c>
      <c r="DL937" s="26">
        <f t="shared" si="937"/>
        <v>0</v>
      </c>
      <c r="DM937" s="26">
        <f t="shared" si="937"/>
        <v>0</v>
      </c>
      <c r="DN937" s="26">
        <f t="shared" si="937"/>
        <v>0</v>
      </c>
      <c r="DO937" s="26">
        <f t="shared" si="937"/>
        <v>0</v>
      </c>
      <c r="DP937" s="26"/>
      <c r="DQ937" s="26"/>
      <c r="DR937" s="26"/>
    </row>
    <row r="938" spans="45:122" x14ac:dyDescent="0.3">
      <c r="AS938" s="18">
        <v>27</v>
      </c>
      <c r="AT938" s="26" t="s">
        <v>123</v>
      </c>
      <c r="AU938" s="26" t="str">
        <f t="shared" si="920"/>
        <v>PASS</v>
      </c>
      <c r="AV938" s="26">
        <v>3</v>
      </c>
      <c r="AW938" s="26">
        <v>1</v>
      </c>
      <c r="AX938" s="26">
        <v>1</v>
      </c>
      <c r="AY938" s="26">
        <v>3</v>
      </c>
      <c r="AZ938" s="26">
        <v>1</v>
      </c>
      <c r="BA938" s="26">
        <v>1</v>
      </c>
      <c r="BB938" s="26">
        <v>3</v>
      </c>
      <c r="BC938" s="26">
        <v>1</v>
      </c>
      <c r="BD938" s="26">
        <f t="shared" si="921"/>
        <v>436.5</v>
      </c>
      <c r="BE938" s="26">
        <f t="shared" si="921"/>
        <v>0</v>
      </c>
      <c r="BF938" s="26">
        <f t="shared" si="921"/>
        <v>463.5</v>
      </c>
      <c r="BG938" s="26">
        <f t="shared" si="921"/>
        <v>13.5</v>
      </c>
      <c r="BI938" s="26">
        <f t="shared" si="922"/>
        <v>468.64859999999999</v>
      </c>
      <c r="BJ938" s="26">
        <f t="shared" si="923"/>
        <v>905.27359999999999</v>
      </c>
      <c r="BK938" s="26">
        <f t="shared" si="924"/>
        <v>1341.8986</v>
      </c>
      <c r="BL938" s="26">
        <f t="shared" si="925"/>
        <v>1805.3986</v>
      </c>
      <c r="BM938" s="26"/>
      <c r="BN938" s="26"/>
      <c r="BO938" s="26"/>
      <c r="BP938" s="26"/>
      <c r="BQ938" s="26"/>
      <c r="BR938" s="1" t="str">
        <f t="shared" si="931"/>
        <v>good</v>
      </c>
      <c r="BS938" s="26" t="str">
        <f t="shared" si="932"/>
        <v>good</v>
      </c>
      <c r="BT938" s="26"/>
      <c r="BU938" s="26"/>
      <c r="BV938" s="26">
        <f t="shared" si="933"/>
        <v>0</v>
      </c>
      <c r="BW938" s="26">
        <f t="shared" si="933"/>
        <v>0</v>
      </c>
      <c r="BX938" s="26">
        <f t="shared" si="933"/>
        <v>0</v>
      </c>
      <c r="BY938" s="26">
        <f t="shared" si="933"/>
        <v>0</v>
      </c>
      <c r="BZ938" s="26">
        <f t="shared" si="933"/>
        <v>0</v>
      </c>
      <c r="CA938" s="26">
        <f t="shared" si="933"/>
        <v>0</v>
      </c>
      <c r="CB938" s="26">
        <f t="shared" si="933"/>
        <v>0</v>
      </c>
      <c r="CC938" s="26">
        <f t="shared" si="933"/>
        <v>0</v>
      </c>
      <c r="CD938" s="26">
        <f t="shared" si="933"/>
        <v>0</v>
      </c>
      <c r="CE938" s="26">
        <f t="shared" si="933"/>
        <v>0</v>
      </c>
      <c r="CF938" s="26">
        <f t="shared" si="934"/>
        <v>0</v>
      </c>
      <c r="CG938" s="26">
        <f t="shared" si="934"/>
        <v>0</v>
      </c>
      <c r="CH938" s="26">
        <f t="shared" si="934"/>
        <v>0</v>
      </c>
      <c r="CI938" s="26">
        <f t="shared" si="934"/>
        <v>0</v>
      </c>
      <c r="CJ938" s="26">
        <f t="shared" si="934"/>
        <v>0</v>
      </c>
      <c r="CK938" s="26">
        <f t="shared" si="934"/>
        <v>0</v>
      </c>
      <c r="CL938" s="26">
        <f t="shared" si="934"/>
        <v>0</v>
      </c>
      <c r="CM938" s="26">
        <f t="shared" si="934"/>
        <v>0</v>
      </c>
      <c r="CN938" s="26">
        <f t="shared" si="934"/>
        <v>0</v>
      </c>
      <c r="CO938" s="26">
        <f t="shared" si="934"/>
        <v>0</v>
      </c>
      <c r="CP938" s="26">
        <f t="shared" si="935"/>
        <v>0</v>
      </c>
      <c r="CQ938" s="26">
        <f t="shared" si="935"/>
        <v>0</v>
      </c>
      <c r="CR938" s="26">
        <f t="shared" si="935"/>
        <v>0</v>
      </c>
      <c r="CS938" s="26">
        <f t="shared" si="935"/>
        <v>0</v>
      </c>
      <c r="CT938" s="26">
        <f t="shared" si="935"/>
        <v>0</v>
      </c>
      <c r="CU938" s="26">
        <f t="shared" si="935"/>
        <v>0</v>
      </c>
      <c r="CV938" s="26">
        <f t="shared" si="935"/>
        <v>0</v>
      </c>
      <c r="CW938" s="26">
        <f t="shared" si="935"/>
        <v>0</v>
      </c>
      <c r="CX938" s="26">
        <f t="shared" si="935"/>
        <v>0</v>
      </c>
      <c r="CY938" s="26">
        <f t="shared" si="935"/>
        <v>0</v>
      </c>
      <c r="CZ938" s="26">
        <f t="shared" si="936"/>
        <v>0</v>
      </c>
      <c r="DA938" s="26">
        <f t="shared" si="936"/>
        <v>0</v>
      </c>
      <c r="DB938" s="26">
        <f t="shared" si="936"/>
        <v>0</v>
      </c>
      <c r="DC938" s="26">
        <f t="shared" si="936"/>
        <v>0</v>
      </c>
      <c r="DD938" s="26">
        <f t="shared" si="936"/>
        <v>0</v>
      </c>
      <c r="DE938" s="26">
        <f t="shared" si="936"/>
        <v>0</v>
      </c>
      <c r="DF938" s="26">
        <f t="shared" si="936"/>
        <v>0</v>
      </c>
      <c r="DG938" s="26">
        <f t="shared" si="936"/>
        <v>0</v>
      </c>
      <c r="DH938" s="26">
        <f t="shared" si="936"/>
        <v>0</v>
      </c>
      <c r="DI938" s="26">
        <f t="shared" si="936"/>
        <v>0</v>
      </c>
      <c r="DJ938" s="26">
        <f t="shared" si="937"/>
        <v>0</v>
      </c>
      <c r="DK938" s="26">
        <f t="shared" si="937"/>
        <v>0</v>
      </c>
      <c r="DL938" s="26">
        <f t="shared" si="937"/>
        <v>0</v>
      </c>
      <c r="DM938" s="26">
        <f t="shared" si="937"/>
        <v>0</v>
      </c>
      <c r="DN938" s="26">
        <f t="shared" si="937"/>
        <v>0</v>
      </c>
      <c r="DO938" s="26">
        <f t="shared" si="937"/>
        <v>0</v>
      </c>
      <c r="DP938" s="26"/>
      <c r="DQ938" s="26"/>
      <c r="DR938" s="26"/>
    </row>
    <row r="939" spans="45:122" x14ac:dyDescent="0.3">
      <c r="AS939" s="18">
        <v>28</v>
      </c>
      <c r="AT939" s="26" t="s">
        <v>123</v>
      </c>
      <c r="AU939" s="26" t="str">
        <f t="shared" si="920"/>
        <v>PASS</v>
      </c>
      <c r="AV939" s="26">
        <v>3</v>
      </c>
      <c r="AW939" s="26">
        <v>1</v>
      </c>
      <c r="AX939" s="26">
        <v>1</v>
      </c>
      <c r="AY939" s="26">
        <v>3</v>
      </c>
      <c r="AZ939" s="26">
        <v>1</v>
      </c>
      <c r="BA939" s="26">
        <v>1</v>
      </c>
      <c r="BB939" s="26">
        <v>3</v>
      </c>
      <c r="BC939" s="26">
        <v>1</v>
      </c>
      <c r="BD939" s="26">
        <f t="shared" si="921"/>
        <v>436</v>
      </c>
      <c r="BE939" s="26">
        <f t="shared" si="921"/>
        <v>0</v>
      </c>
      <c r="BF939" s="26">
        <f t="shared" si="921"/>
        <v>464</v>
      </c>
      <c r="BG939" s="26">
        <f t="shared" si="921"/>
        <v>14</v>
      </c>
      <c r="BI939" s="26">
        <f t="shared" si="922"/>
        <v>469.14859999999999</v>
      </c>
      <c r="BJ939" s="26">
        <f t="shared" si="923"/>
        <v>905.27359999999999</v>
      </c>
      <c r="BK939" s="26">
        <f t="shared" si="924"/>
        <v>1341.3986</v>
      </c>
      <c r="BL939" s="26">
        <f t="shared" si="925"/>
        <v>1805.3986</v>
      </c>
      <c r="BM939" s="26"/>
      <c r="BN939" s="26"/>
      <c r="BO939" s="26"/>
      <c r="BP939" s="26"/>
      <c r="BQ939" s="26"/>
      <c r="BR939" s="1" t="str">
        <f t="shared" si="931"/>
        <v>good</v>
      </c>
      <c r="BS939" s="26" t="str">
        <f t="shared" si="932"/>
        <v>good</v>
      </c>
      <c r="BT939" s="26"/>
      <c r="BU939" s="26"/>
      <c r="BV939" s="26">
        <f t="shared" si="933"/>
        <v>0</v>
      </c>
      <c r="BW939" s="26">
        <f t="shared" si="933"/>
        <v>0</v>
      </c>
      <c r="BX939" s="26">
        <f t="shared" si="933"/>
        <v>0</v>
      </c>
      <c r="BY939" s="26">
        <f t="shared" si="933"/>
        <v>0</v>
      </c>
      <c r="BZ939" s="26">
        <f t="shared" si="933"/>
        <v>0</v>
      </c>
      <c r="CA939" s="26">
        <f t="shared" si="933"/>
        <v>0</v>
      </c>
      <c r="CB939" s="26">
        <f t="shared" si="933"/>
        <v>0</v>
      </c>
      <c r="CC939" s="26">
        <f t="shared" si="933"/>
        <v>0</v>
      </c>
      <c r="CD939" s="26">
        <f t="shared" si="933"/>
        <v>0</v>
      </c>
      <c r="CE939" s="26">
        <f t="shared" si="933"/>
        <v>0</v>
      </c>
      <c r="CF939" s="26">
        <f t="shared" si="934"/>
        <v>0</v>
      </c>
      <c r="CG939" s="26">
        <f t="shared" si="934"/>
        <v>0</v>
      </c>
      <c r="CH939" s="26">
        <f t="shared" si="934"/>
        <v>0</v>
      </c>
      <c r="CI939" s="26">
        <f t="shared" si="934"/>
        <v>0</v>
      </c>
      <c r="CJ939" s="26">
        <f t="shared" si="934"/>
        <v>0</v>
      </c>
      <c r="CK939" s="26">
        <f t="shared" si="934"/>
        <v>0</v>
      </c>
      <c r="CL939" s="26">
        <f t="shared" si="934"/>
        <v>0</v>
      </c>
      <c r="CM939" s="26">
        <f t="shared" si="934"/>
        <v>0</v>
      </c>
      <c r="CN939" s="26">
        <f t="shared" si="934"/>
        <v>0</v>
      </c>
      <c r="CO939" s="26">
        <f t="shared" si="934"/>
        <v>0</v>
      </c>
      <c r="CP939" s="26">
        <f t="shared" si="935"/>
        <v>0</v>
      </c>
      <c r="CQ939" s="26">
        <f t="shared" si="935"/>
        <v>0</v>
      </c>
      <c r="CR939" s="26">
        <f t="shared" si="935"/>
        <v>0</v>
      </c>
      <c r="CS939" s="26">
        <f t="shared" si="935"/>
        <v>0</v>
      </c>
      <c r="CT939" s="26">
        <f t="shared" si="935"/>
        <v>0</v>
      </c>
      <c r="CU939" s="26">
        <f t="shared" si="935"/>
        <v>0</v>
      </c>
      <c r="CV939" s="26">
        <f t="shared" si="935"/>
        <v>0</v>
      </c>
      <c r="CW939" s="26">
        <f t="shared" si="935"/>
        <v>0</v>
      </c>
      <c r="CX939" s="26">
        <f t="shared" si="935"/>
        <v>0</v>
      </c>
      <c r="CY939" s="26">
        <f t="shared" si="935"/>
        <v>0</v>
      </c>
      <c r="CZ939" s="26">
        <f t="shared" si="936"/>
        <v>0</v>
      </c>
      <c r="DA939" s="26">
        <f t="shared" si="936"/>
        <v>0</v>
      </c>
      <c r="DB939" s="26">
        <f t="shared" si="936"/>
        <v>0</v>
      </c>
      <c r="DC939" s="26">
        <f t="shared" si="936"/>
        <v>0</v>
      </c>
      <c r="DD939" s="26">
        <f t="shared" si="936"/>
        <v>0</v>
      </c>
      <c r="DE939" s="26">
        <f t="shared" si="936"/>
        <v>0</v>
      </c>
      <c r="DF939" s="26">
        <f t="shared" si="936"/>
        <v>0</v>
      </c>
      <c r="DG939" s="26">
        <f t="shared" si="936"/>
        <v>0</v>
      </c>
      <c r="DH939" s="26">
        <f t="shared" si="936"/>
        <v>0</v>
      </c>
      <c r="DI939" s="26">
        <f t="shared" si="936"/>
        <v>0</v>
      </c>
      <c r="DJ939" s="26">
        <f t="shared" si="937"/>
        <v>0</v>
      </c>
      <c r="DK939" s="26">
        <f t="shared" si="937"/>
        <v>0</v>
      </c>
      <c r="DL939" s="26">
        <f t="shared" si="937"/>
        <v>0</v>
      </c>
      <c r="DM939" s="26">
        <f t="shared" si="937"/>
        <v>0</v>
      </c>
      <c r="DN939" s="26">
        <f t="shared" si="937"/>
        <v>0</v>
      </c>
      <c r="DO939" s="26">
        <f t="shared" si="937"/>
        <v>0</v>
      </c>
      <c r="DP939" s="26"/>
      <c r="DQ939" s="26"/>
      <c r="DR939" s="26"/>
    </row>
    <row r="940" spans="45:122" x14ac:dyDescent="0.3">
      <c r="AS940" s="18">
        <v>29</v>
      </c>
      <c r="AT940" s="26" t="s">
        <v>123</v>
      </c>
      <c r="AU940" s="26" t="str">
        <f t="shared" si="920"/>
        <v>PASS</v>
      </c>
      <c r="AV940" s="26">
        <v>3</v>
      </c>
      <c r="AW940" s="26">
        <v>1</v>
      </c>
      <c r="AX940" s="26">
        <v>1</v>
      </c>
      <c r="AY940" s="26">
        <v>3</v>
      </c>
      <c r="AZ940" s="26">
        <v>1</v>
      </c>
      <c r="BA940" s="26">
        <v>1</v>
      </c>
      <c r="BB940" s="26">
        <v>3</v>
      </c>
      <c r="BC940" s="26">
        <v>1</v>
      </c>
      <c r="BD940" s="26">
        <f t="shared" si="921"/>
        <v>435.5</v>
      </c>
      <c r="BE940" s="26">
        <f t="shared" si="921"/>
        <v>0</v>
      </c>
      <c r="BF940" s="26">
        <f t="shared" si="921"/>
        <v>464.5</v>
      </c>
      <c r="BG940" s="26">
        <f t="shared" si="921"/>
        <v>14.5</v>
      </c>
      <c r="BI940" s="26">
        <f t="shared" si="922"/>
        <v>469.64859999999999</v>
      </c>
      <c r="BJ940" s="26">
        <f t="shared" si="923"/>
        <v>905.27359999999999</v>
      </c>
      <c r="BK940" s="26">
        <f t="shared" si="924"/>
        <v>1340.8986</v>
      </c>
      <c r="BL940" s="26">
        <f t="shared" si="925"/>
        <v>1805.3986</v>
      </c>
      <c r="BM940" s="26"/>
      <c r="BN940" s="26"/>
      <c r="BO940" s="26"/>
      <c r="BP940" s="26"/>
      <c r="BQ940" s="26"/>
      <c r="BR940" s="1" t="str">
        <f t="shared" si="931"/>
        <v>good</v>
      </c>
      <c r="BS940" s="26" t="str">
        <f t="shared" si="932"/>
        <v>good</v>
      </c>
      <c r="BT940" s="26"/>
      <c r="BU940" s="26"/>
      <c r="BV940" s="26">
        <f t="shared" si="933"/>
        <v>0</v>
      </c>
      <c r="BW940" s="26">
        <f t="shared" si="933"/>
        <v>0</v>
      </c>
      <c r="BX940" s="26">
        <f t="shared" si="933"/>
        <v>0</v>
      </c>
      <c r="BY940" s="26">
        <f t="shared" si="933"/>
        <v>0</v>
      </c>
      <c r="BZ940" s="26">
        <f t="shared" si="933"/>
        <v>0</v>
      </c>
      <c r="CA940" s="26">
        <f t="shared" si="933"/>
        <v>0</v>
      </c>
      <c r="CB940" s="26">
        <f t="shared" si="933"/>
        <v>0</v>
      </c>
      <c r="CC940" s="26">
        <f t="shared" si="933"/>
        <v>0</v>
      </c>
      <c r="CD940" s="26">
        <f t="shared" si="933"/>
        <v>0</v>
      </c>
      <c r="CE940" s="26">
        <f t="shared" si="933"/>
        <v>0</v>
      </c>
      <c r="CF940" s="26">
        <f t="shared" si="934"/>
        <v>0</v>
      </c>
      <c r="CG940" s="26">
        <f t="shared" si="934"/>
        <v>0</v>
      </c>
      <c r="CH940" s="26">
        <f t="shared" si="934"/>
        <v>0</v>
      </c>
      <c r="CI940" s="26">
        <f t="shared" si="934"/>
        <v>0</v>
      </c>
      <c r="CJ940" s="26">
        <f t="shared" si="934"/>
        <v>0</v>
      </c>
      <c r="CK940" s="26">
        <f t="shared" si="934"/>
        <v>0</v>
      </c>
      <c r="CL940" s="26">
        <f t="shared" si="934"/>
        <v>0</v>
      </c>
      <c r="CM940" s="26">
        <f t="shared" si="934"/>
        <v>0</v>
      </c>
      <c r="CN940" s="26">
        <f t="shared" si="934"/>
        <v>0</v>
      </c>
      <c r="CO940" s="26">
        <f t="shared" si="934"/>
        <v>0</v>
      </c>
      <c r="CP940" s="26">
        <f t="shared" si="935"/>
        <v>0</v>
      </c>
      <c r="CQ940" s="26">
        <f t="shared" si="935"/>
        <v>0</v>
      </c>
      <c r="CR940" s="26">
        <f t="shared" si="935"/>
        <v>0</v>
      </c>
      <c r="CS940" s="26">
        <f t="shared" si="935"/>
        <v>0</v>
      </c>
      <c r="CT940" s="26">
        <f t="shared" si="935"/>
        <v>0</v>
      </c>
      <c r="CU940" s="26">
        <f t="shared" si="935"/>
        <v>0</v>
      </c>
      <c r="CV940" s="26">
        <f t="shared" si="935"/>
        <v>0</v>
      </c>
      <c r="CW940" s="26">
        <f t="shared" si="935"/>
        <v>0</v>
      </c>
      <c r="CX940" s="26">
        <f t="shared" si="935"/>
        <v>0</v>
      </c>
      <c r="CY940" s="26">
        <f t="shared" si="935"/>
        <v>0</v>
      </c>
      <c r="CZ940" s="26">
        <f t="shared" si="936"/>
        <v>0</v>
      </c>
      <c r="DA940" s="26">
        <f t="shared" si="936"/>
        <v>0</v>
      </c>
      <c r="DB940" s="26">
        <f t="shared" si="936"/>
        <v>0</v>
      </c>
      <c r="DC940" s="26">
        <f t="shared" si="936"/>
        <v>0</v>
      </c>
      <c r="DD940" s="26">
        <f t="shared" si="936"/>
        <v>0</v>
      </c>
      <c r="DE940" s="26">
        <f t="shared" si="936"/>
        <v>0</v>
      </c>
      <c r="DF940" s="26">
        <f t="shared" si="936"/>
        <v>0</v>
      </c>
      <c r="DG940" s="26">
        <f t="shared" si="936"/>
        <v>0</v>
      </c>
      <c r="DH940" s="26">
        <f t="shared" si="936"/>
        <v>0</v>
      </c>
      <c r="DI940" s="26">
        <f t="shared" si="936"/>
        <v>0</v>
      </c>
      <c r="DJ940" s="26">
        <f t="shared" si="937"/>
        <v>0</v>
      </c>
      <c r="DK940" s="26">
        <f t="shared" si="937"/>
        <v>0</v>
      </c>
      <c r="DL940" s="26">
        <f t="shared" si="937"/>
        <v>0</v>
      </c>
      <c r="DM940" s="26">
        <f t="shared" si="937"/>
        <v>0</v>
      </c>
      <c r="DN940" s="26">
        <f t="shared" si="937"/>
        <v>0</v>
      </c>
      <c r="DO940" s="26">
        <f t="shared" si="937"/>
        <v>0</v>
      </c>
      <c r="DP940" s="26"/>
      <c r="DQ940" s="26"/>
      <c r="DR940" s="26"/>
    </row>
    <row r="941" spans="45:122" x14ac:dyDescent="0.3">
      <c r="AS941" s="18">
        <v>30</v>
      </c>
      <c r="AT941" s="26" t="s">
        <v>123</v>
      </c>
      <c r="AU941" s="26" t="str">
        <f t="shared" si="920"/>
        <v>PASS</v>
      </c>
      <c r="AV941" s="26">
        <v>3</v>
      </c>
      <c r="AW941" s="26">
        <v>1</v>
      </c>
      <c r="AX941" s="26">
        <v>1</v>
      </c>
      <c r="AY941" s="26">
        <v>3</v>
      </c>
      <c r="AZ941" s="26">
        <v>1</v>
      </c>
      <c r="BA941" s="26">
        <v>1</v>
      </c>
      <c r="BB941" s="26">
        <v>3</v>
      </c>
      <c r="BC941" s="26">
        <v>1</v>
      </c>
      <c r="BD941" s="26">
        <f t="shared" si="921"/>
        <v>435</v>
      </c>
      <c r="BE941" s="26">
        <f t="shared" si="921"/>
        <v>0</v>
      </c>
      <c r="BF941" s="26">
        <f t="shared" si="921"/>
        <v>465</v>
      </c>
      <c r="BG941" s="26">
        <f t="shared" si="921"/>
        <v>15</v>
      </c>
      <c r="BI941" s="26">
        <f t="shared" si="922"/>
        <v>470.14859999999999</v>
      </c>
      <c r="BJ941" s="26">
        <f t="shared" si="923"/>
        <v>905.27359999999999</v>
      </c>
      <c r="BK941" s="26">
        <f t="shared" si="924"/>
        <v>1340.3986</v>
      </c>
      <c r="BL941" s="26">
        <f t="shared" si="925"/>
        <v>1805.3986</v>
      </c>
      <c r="BM941" s="26"/>
      <c r="BN941" s="26"/>
      <c r="BO941" s="26"/>
      <c r="BP941" s="26"/>
      <c r="BQ941" s="26"/>
      <c r="BR941" s="1" t="str">
        <f t="shared" si="931"/>
        <v>good</v>
      </c>
      <c r="BS941" s="26" t="str">
        <f t="shared" si="932"/>
        <v>good</v>
      </c>
      <c r="BT941" s="26"/>
      <c r="BU941" s="26"/>
      <c r="BV941" s="26">
        <f t="shared" si="933"/>
        <v>0</v>
      </c>
      <c r="BW941" s="26">
        <f t="shared" si="933"/>
        <v>0</v>
      </c>
      <c r="BX941" s="26">
        <f t="shared" si="933"/>
        <v>0</v>
      </c>
      <c r="BY941" s="26">
        <f t="shared" si="933"/>
        <v>0</v>
      </c>
      <c r="BZ941" s="26">
        <f t="shared" si="933"/>
        <v>0</v>
      </c>
      <c r="CA941" s="26">
        <f t="shared" si="933"/>
        <v>0</v>
      </c>
      <c r="CB941" s="26">
        <f t="shared" si="933"/>
        <v>0</v>
      </c>
      <c r="CC941" s="26">
        <f t="shared" si="933"/>
        <v>0</v>
      </c>
      <c r="CD941" s="26">
        <f t="shared" si="933"/>
        <v>0</v>
      </c>
      <c r="CE941" s="26">
        <f t="shared" si="933"/>
        <v>0</v>
      </c>
      <c r="CF941" s="26">
        <f t="shared" si="934"/>
        <v>0</v>
      </c>
      <c r="CG941" s="26">
        <f t="shared" si="934"/>
        <v>0</v>
      </c>
      <c r="CH941" s="26">
        <f t="shared" si="934"/>
        <v>0</v>
      </c>
      <c r="CI941" s="26">
        <f t="shared" si="934"/>
        <v>0</v>
      </c>
      <c r="CJ941" s="26">
        <f t="shared" si="934"/>
        <v>0</v>
      </c>
      <c r="CK941" s="26">
        <f t="shared" si="934"/>
        <v>0</v>
      </c>
      <c r="CL941" s="26">
        <f t="shared" si="934"/>
        <v>0</v>
      </c>
      <c r="CM941" s="26">
        <f t="shared" si="934"/>
        <v>0</v>
      </c>
      <c r="CN941" s="26">
        <f t="shared" si="934"/>
        <v>0</v>
      </c>
      <c r="CO941" s="26">
        <f t="shared" si="934"/>
        <v>0</v>
      </c>
      <c r="CP941" s="26">
        <f t="shared" si="935"/>
        <v>0</v>
      </c>
      <c r="CQ941" s="26">
        <f t="shared" si="935"/>
        <v>0</v>
      </c>
      <c r="CR941" s="26">
        <f t="shared" si="935"/>
        <v>0</v>
      </c>
      <c r="CS941" s="26">
        <f t="shared" si="935"/>
        <v>0</v>
      </c>
      <c r="CT941" s="26">
        <f t="shared" si="935"/>
        <v>0</v>
      </c>
      <c r="CU941" s="26">
        <f t="shared" si="935"/>
        <v>0</v>
      </c>
      <c r="CV941" s="26">
        <f t="shared" si="935"/>
        <v>0</v>
      </c>
      <c r="CW941" s="26">
        <f t="shared" si="935"/>
        <v>0</v>
      </c>
      <c r="CX941" s="26">
        <f t="shared" si="935"/>
        <v>0</v>
      </c>
      <c r="CY941" s="26">
        <f t="shared" si="935"/>
        <v>0</v>
      </c>
      <c r="CZ941" s="26">
        <f t="shared" si="936"/>
        <v>0</v>
      </c>
      <c r="DA941" s="26">
        <f t="shared" si="936"/>
        <v>0</v>
      </c>
      <c r="DB941" s="26">
        <f t="shared" si="936"/>
        <v>0</v>
      </c>
      <c r="DC941" s="26">
        <f t="shared" si="936"/>
        <v>0</v>
      </c>
      <c r="DD941" s="26">
        <f t="shared" si="936"/>
        <v>0</v>
      </c>
      <c r="DE941" s="26">
        <f t="shared" si="936"/>
        <v>0</v>
      </c>
      <c r="DF941" s="26">
        <f t="shared" si="936"/>
        <v>0</v>
      </c>
      <c r="DG941" s="26">
        <f t="shared" si="936"/>
        <v>0</v>
      </c>
      <c r="DH941" s="26">
        <f t="shared" si="936"/>
        <v>0</v>
      </c>
      <c r="DI941" s="26">
        <f t="shared" si="936"/>
        <v>0</v>
      </c>
      <c r="DJ941" s="26">
        <f t="shared" si="937"/>
        <v>0</v>
      </c>
      <c r="DK941" s="26">
        <f t="shared" si="937"/>
        <v>0</v>
      </c>
      <c r="DL941" s="26">
        <f t="shared" si="937"/>
        <v>0</v>
      </c>
      <c r="DM941" s="26">
        <f t="shared" si="937"/>
        <v>0</v>
      </c>
      <c r="DN941" s="26">
        <f t="shared" si="937"/>
        <v>0</v>
      </c>
      <c r="DO941" s="26">
        <f t="shared" si="937"/>
        <v>0</v>
      </c>
      <c r="DP941" s="26"/>
      <c r="DQ941" s="26"/>
      <c r="DR941" s="26"/>
    </row>
    <row r="942" spans="45:122" x14ac:dyDescent="0.3">
      <c r="AS942" s="18"/>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c r="CA942" s="26"/>
      <c r="CB942" s="26"/>
      <c r="CC942" s="26"/>
      <c r="CD942" s="26"/>
      <c r="CE942" s="26"/>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c r="DD942" s="26"/>
      <c r="DE942" s="26"/>
      <c r="DF942" s="26"/>
      <c r="DG942" s="26"/>
      <c r="DH942" s="26"/>
      <c r="DI942" s="26"/>
      <c r="DJ942" s="26"/>
      <c r="DK942" s="26"/>
      <c r="DL942" s="26"/>
      <c r="DM942" s="26"/>
      <c r="DN942" s="26"/>
      <c r="DO942" s="26"/>
      <c r="DP942" s="26"/>
      <c r="DQ942" s="26"/>
      <c r="DR942" s="26"/>
    </row>
    <row r="943" spans="45:122" x14ac:dyDescent="0.3">
      <c r="AU943" s="25"/>
      <c r="AV943" s="25"/>
      <c r="AW943" s="25"/>
      <c r="AX943" s="25"/>
      <c r="AY943" s="25"/>
      <c r="AZ943" s="25"/>
      <c r="BA943" s="25"/>
      <c r="BB943" s="25"/>
      <c r="BC943" s="25"/>
      <c r="BD943" s="25"/>
      <c r="BE943" s="25"/>
      <c r="BF943" s="25"/>
      <c r="BG943" s="25"/>
      <c r="DP943" s="25"/>
      <c r="DQ943" s="1"/>
      <c r="DR943" s="1"/>
    </row>
    <row r="944" spans="45:122" x14ac:dyDescent="0.3">
      <c r="AU944" s="25"/>
      <c r="AV944" s="25"/>
      <c r="AW944" s="25"/>
      <c r="AX944" s="25"/>
      <c r="AY944" s="25"/>
      <c r="AZ944" s="25"/>
      <c r="BA944" s="25"/>
      <c r="BB944" s="25"/>
      <c r="BC944" s="25"/>
      <c r="BD944" s="25"/>
      <c r="BE944" s="25"/>
      <c r="BF944" s="25"/>
      <c r="BG944" s="25"/>
      <c r="DP944" s="25"/>
      <c r="DQ944" s="1"/>
      <c r="DR944" s="1"/>
    </row>
    <row r="945" spans="45:122" x14ac:dyDescent="0.3">
      <c r="AU945" s="25"/>
      <c r="AV945" s="25"/>
      <c r="AW945" s="25"/>
      <c r="AX945" s="25"/>
      <c r="AY945" s="25"/>
      <c r="AZ945" s="25"/>
      <c r="BA945" s="25"/>
      <c r="BB945" s="25"/>
      <c r="BC945" s="25"/>
      <c r="BD945" s="25"/>
      <c r="BE945" s="25"/>
      <c r="BF945" s="25"/>
      <c r="BG945" s="25"/>
      <c r="DP945" s="25"/>
      <c r="DQ945" s="1"/>
      <c r="DR945" s="1"/>
    </row>
    <row r="946" spans="45:122" x14ac:dyDescent="0.3">
      <c r="AU946" s="25"/>
      <c r="AV946" s="25"/>
      <c r="AW946" s="25"/>
      <c r="AX946" s="25"/>
      <c r="AY946" s="25"/>
      <c r="AZ946" s="25"/>
      <c r="BA946" s="25"/>
      <c r="BB946" s="25"/>
      <c r="BC946" s="25"/>
      <c r="BD946" s="25"/>
      <c r="BE946" s="25"/>
      <c r="BF946" s="25"/>
      <c r="BG946" s="25"/>
      <c r="DP946" s="25"/>
      <c r="DQ946" s="1"/>
      <c r="DR946" s="1"/>
    </row>
    <row r="947" spans="45:122" x14ac:dyDescent="0.3">
      <c r="AU947" s="25"/>
      <c r="AV947" s="25"/>
      <c r="AW947" s="25"/>
      <c r="AX947" s="25"/>
      <c r="AY947" s="25"/>
      <c r="AZ947" s="25"/>
      <c r="BA947" s="25"/>
      <c r="BB947" s="25"/>
      <c r="BC947" s="25"/>
      <c r="BD947" s="25"/>
      <c r="BE947" s="25"/>
      <c r="BF947" s="25"/>
      <c r="BG947" s="25"/>
      <c r="DP947" s="25"/>
      <c r="DQ947" s="1"/>
      <c r="DR947" s="1"/>
    </row>
    <row r="948" spans="45:122" x14ac:dyDescent="0.3">
      <c r="AU948" s="25"/>
      <c r="AV948" s="25"/>
      <c r="AW948" s="25"/>
      <c r="AX948" s="25"/>
      <c r="AY948" s="25"/>
      <c r="AZ948" s="25"/>
      <c r="BA948" s="25"/>
      <c r="BB948" s="25"/>
      <c r="BC948" s="25"/>
      <c r="BD948" s="25"/>
      <c r="BE948" s="25"/>
      <c r="BF948" s="25"/>
      <c r="BG948" s="25"/>
      <c r="DP948" s="25"/>
      <c r="DQ948" s="1"/>
      <c r="DR948" s="1"/>
    </row>
    <row r="949" spans="45:122" x14ac:dyDescent="0.3">
      <c r="AU949" s="25"/>
      <c r="AV949" s="25"/>
      <c r="AW949" s="25"/>
      <c r="AX949" s="25"/>
      <c r="AY949" s="25"/>
      <c r="AZ949" s="25"/>
      <c r="BA949" s="25"/>
      <c r="BB949" s="25"/>
      <c r="BC949" s="25"/>
      <c r="BD949" s="25"/>
      <c r="BE949" s="25"/>
      <c r="BF949" s="25"/>
      <c r="BG949" s="25"/>
      <c r="DP949" s="25"/>
      <c r="DQ949" s="1"/>
      <c r="DR949" s="1"/>
    </row>
    <row r="950" spans="45:122" x14ac:dyDescent="0.3">
      <c r="AU950" s="25"/>
      <c r="AV950" s="25"/>
      <c r="AW950" s="25"/>
      <c r="AX950" s="25"/>
      <c r="AY950" s="25"/>
      <c r="AZ950" s="25"/>
      <c r="BA950" s="25"/>
      <c r="BB950" s="25"/>
      <c r="BC950" s="25"/>
      <c r="BD950" s="25"/>
      <c r="BE950" s="25"/>
      <c r="BF950" s="25"/>
      <c r="BG950" s="25"/>
      <c r="DP950" s="25"/>
      <c r="DQ950" s="1"/>
      <c r="DR950" s="1"/>
    </row>
    <row r="951" spans="45:122" x14ac:dyDescent="0.3">
      <c r="AU951" s="25"/>
      <c r="AV951" s="25"/>
      <c r="AW951" s="25"/>
      <c r="AX951" s="25"/>
      <c r="AY951" s="25"/>
      <c r="AZ951" s="25"/>
      <c r="BA951" s="25"/>
      <c r="BB951" s="25"/>
      <c r="BC951" s="25"/>
      <c r="BD951" s="25"/>
      <c r="BE951" s="25"/>
      <c r="BF951" s="25"/>
      <c r="BG951" s="25"/>
      <c r="DP951" s="25"/>
      <c r="DQ951" s="1"/>
      <c r="DR951" s="1"/>
    </row>
    <row r="952" spans="45:122" x14ac:dyDescent="0.3">
      <c r="AU952" s="25"/>
      <c r="AV952" s="25"/>
      <c r="AW952" s="25"/>
      <c r="AX952" s="25"/>
      <c r="AY952" s="25"/>
      <c r="AZ952" s="25"/>
      <c r="BA952" s="25"/>
      <c r="BB952" s="25"/>
      <c r="BC952" s="25"/>
      <c r="BD952" s="25"/>
      <c r="BE952" s="25"/>
      <c r="BF952" s="25"/>
      <c r="BG952" s="25"/>
      <c r="DP952" s="25"/>
      <c r="DQ952" s="1"/>
      <c r="DR952" s="1"/>
    </row>
    <row r="953" spans="45:122" x14ac:dyDescent="0.3">
      <c r="AU953" s="25"/>
      <c r="AV953" s="25"/>
      <c r="AW953" s="25"/>
      <c r="AX953" s="25"/>
      <c r="AY953" s="25"/>
      <c r="AZ953" s="25"/>
      <c r="BA953" s="25"/>
      <c r="BB953" s="25"/>
      <c r="BC953" s="25"/>
      <c r="BD953" s="25"/>
      <c r="BE953" s="25"/>
      <c r="BF953" s="25"/>
      <c r="BG953" s="25"/>
      <c r="DP953" s="25"/>
      <c r="DQ953" s="1"/>
      <c r="DR953" s="1"/>
    </row>
    <row r="954" spans="45:122" x14ac:dyDescent="0.3">
      <c r="AU954" s="25"/>
      <c r="AV954" s="25"/>
      <c r="AW954" s="25"/>
      <c r="AX954" s="25"/>
      <c r="AY954" s="25"/>
      <c r="AZ954" s="25"/>
      <c r="BA954" s="25"/>
      <c r="BB954" s="25"/>
      <c r="BC954" s="25"/>
      <c r="BD954" s="25"/>
      <c r="BE954" s="25"/>
      <c r="BF954" s="25"/>
      <c r="BG954" s="25"/>
      <c r="DP954" s="25"/>
      <c r="DQ954" s="1"/>
      <c r="DR954" s="1"/>
    </row>
    <row r="955" spans="45:122" x14ac:dyDescent="0.3">
      <c r="AU955" s="25"/>
      <c r="AV955" s="25"/>
      <c r="AW955" s="25"/>
      <c r="AX955" s="25"/>
      <c r="AY955" s="25"/>
      <c r="AZ955" s="25"/>
      <c r="BA955" s="25"/>
      <c r="BB955" s="25"/>
      <c r="BC955" s="25"/>
      <c r="BD955" s="25"/>
      <c r="BE955" s="25"/>
      <c r="BF955" s="25"/>
      <c r="BG955" s="25"/>
      <c r="DP955" s="25"/>
      <c r="DQ955" s="1"/>
      <c r="DR955" s="1"/>
    </row>
    <row r="956" spans="45:122" x14ac:dyDescent="0.3">
      <c r="AU956" s="25"/>
      <c r="AV956" s="25"/>
      <c r="AW956" s="25"/>
      <c r="AX956" s="25"/>
      <c r="AY956" s="25"/>
      <c r="AZ956" s="25"/>
      <c r="BA956" s="25"/>
      <c r="BB956" s="25"/>
      <c r="BC956" s="25"/>
      <c r="BD956" s="25"/>
      <c r="BE956" s="25"/>
      <c r="BF956" s="25"/>
      <c r="BG956" s="25"/>
      <c r="DP956" s="25"/>
      <c r="DQ956" s="1"/>
      <c r="DR956" s="1"/>
    </row>
    <row r="957" spans="45:122" x14ac:dyDescent="0.3">
      <c r="AU957" s="25"/>
      <c r="AV957" s="25"/>
      <c r="AW957" s="25"/>
      <c r="AX957" s="25"/>
      <c r="AY957" s="25"/>
      <c r="AZ957" s="25"/>
      <c r="BA957" s="25"/>
      <c r="BB957" s="25"/>
      <c r="BC957" s="25"/>
      <c r="BD957" s="25"/>
      <c r="BE957" s="25"/>
      <c r="BF957" s="25"/>
      <c r="BG957" s="25"/>
      <c r="DP957" s="25"/>
      <c r="DQ957" s="1"/>
      <c r="DR957" s="1"/>
    </row>
    <row r="958" spans="45:122" x14ac:dyDescent="0.3">
      <c r="AS958" s="1"/>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c r="CR958" s="25"/>
      <c r="CS958" s="25"/>
      <c r="CT958" s="25"/>
      <c r="CU958" s="25"/>
      <c r="CV958" s="25"/>
      <c r="CW958" s="25"/>
      <c r="CX958" s="25"/>
      <c r="CY958" s="25"/>
      <c r="CZ958" s="25"/>
      <c r="DA958" s="25"/>
      <c r="DB958" s="25"/>
      <c r="DC958" s="25"/>
      <c r="DD958" s="25"/>
      <c r="DE958" s="25"/>
      <c r="DF958" s="25"/>
      <c r="DG958" s="25"/>
      <c r="DH958" s="25"/>
      <c r="DI958" s="25"/>
      <c r="DJ958" s="25"/>
      <c r="DK958" s="25"/>
      <c r="DL958" s="25"/>
      <c r="DM958" s="25"/>
      <c r="DN958" s="25"/>
      <c r="DO958" s="25"/>
      <c r="DP958" s="25"/>
      <c r="DQ958" s="1"/>
      <c r="DR958" s="1"/>
    </row>
    <row r="959" spans="45:122" x14ac:dyDescent="0.3">
      <c r="AS959" s="1"/>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c r="CR959" s="25"/>
      <c r="CS959" s="25"/>
      <c r="CT959" s="25"/>
      <c r="CU959" s="25"/>
      <c r="CV959" s="25"/>
      <c r="CW959" s="25"/>
      <c r="CX959" s="25"/>
      <c r="CY959" s="25"/>
      <c r="CZ959" s="25"/>
      <c r="DA959" s="25"/>
      <c r="DB959" s="25"/>
      <c r="DC959" s="25"/>
      <c r="DD959" s="25"/>
      <c r="DE959" s="25"/>
      <c r="DF959" s="25"/>
      <c r="DG959" s="25"/>
      <c r="DH959" s="25"/>
      <c r="DI959" s="25"/>
      <c r="DJ959" s="25"/>
      <c r="DK959" s="25"/>
      <c r="DL959" s="25"/>
      <c r="DM959" s="25"/>
      <c r="DN959" s="25"/>
      <c r="DO959" s="25"/>
      <c r="DP959" s="25"/>
      <c r="DQ959" s="1"/>
      <c r="DR959" s="1"/>
    </row>
    <row r="960" spans="45:122" x14ac:dyDescent="0.3">
      <c r="AU960" s="25"/>
      <c r="AV960" s="25"/>
      <c r="AW960" s="25"/>
      <c r="AX960" s="25"/>
      <c r="AY960" s="25"/>
      <c r="AZ960" s="25"/>
      <c r="BA960" s="25"/>
      <c r="BB960" s="25"/>
      <c r="BC960" s="25"/>
      <c r="BD960" s="25"/>
      <c r="BE960" s="25"/>
      <c r="BF960" s="25"/>
      <c r="BG960" s="25"/>
      <c r="DP960" s="25"/>
      <c r="DQ960" s="1"/>
      <c r="DR960" s="1"/>
    </row>
    <row r="961" spans="47:122" x14ac:dyDescent="0.3">
      <c r="AU961" s="25"/>
      <c r="AV961" s="25"/>
      <c r="AW961" s="25"/>
      <c r="AX961" s="25"/>
      <c r="AY961" s="25"/>
      <c r="AZ961" s="25"/>
      <c r="BA961" s="25"/>
      <c r="BB961" s="25"/>
      <c r="BC961" s="25"/>
      <c r="BD961" s="25"/>
      <c r="BE961" s="25"/>
      <c r="BF961" s="25"/>
      <c r="BG961" s="25"/>
      <c r="DP961" s="25"/>
      <c r="DQ961" s="1"/>
      <c r="DR961" s="1"/>
    </row>
    <row r="962" spans="47:122" x14ac:dyDescent="0.3">
      <c r="AU962" s="25"/>
      <c r="AV962" s="25"/>
      <c r="AW962" s="25"/>
      <c r="AX962" s="25"/>
      <c r="AY962" s="25"/>
      <c r="AZ962" s="25"/>
      <c r="BA962" s="25"/>
      <c r="BB962" s="25"/>
      <c r="BC962" s="25"/>
      <c r="BD962" s="25"/>
      <c r="BE962" s="25"/>
      <c r="BF962" s="25"/>
      <c r="BG962" s="25"/>
      <c r="DP962" s="25"/>
      <c r="DQ962" s="1"/>
      <c r="DR962" s="1"/>
    </row>
    <row r="963" spans="47:122" x14ac:dyDescent="0.3">
      <c r="AU963" s="25"/>
      <c r="AV963" s="25"/>
      <c r="AW963" s="25"/>
      <c r="AX963" s="25"/>
      <c r="AY963" s="25"/>
      <c r="AZ963" s="25"/>
      <c r="BA963" s="25"/>
      <c r="BB963" s="25"/>
      <c r="BC963" s="25"/>
      <c r="BD963" s="25"/>
      <c r="BE963" s="25"/>
      <c r="BF963" s="25"/>
      <c r="BG963" s="25"/>
      <c r="DP963" s="25"/>
      <c r="DQ963" s="1"/>
      <c r="DR963" s="1"/>
    </row>
    <row r="964" spans="47:122" x14ac:dyDescent="0.3">
      <c r="AU964" s="25"/>
      <c r="AV964" s="25"/>
      <c r="AW964" s="25"/>
      <c r="AX964" s="25"/>
      <c r="AY964" s="25"/>
      <c r="AZ964" s="25"/>
      <c r="BA964" s="25"/>
      <c r="BB964" s="25"/>
      <c r="BC964" s="25"/>
      <c r="BD964" s="25"/>
      <c r="BE964" s="25"/>
      <c r="BF964" s="25"/>
      <c r="BG964" s="25"/>
      <c r="DP964" s="25"/>
      <c r="DQ964" s="1"/>
      <c r="DR964" s="1"/>
    </row>
    <row r="965" spans="47:122" x14ac:dyDescent="0.3">
      <c r="AU965" s="25"/>
      <c r="AV965" s="25"/>
      <c r="AW965" s="25"/>
      <c r="AX965" s="25"/>
      <c r="AY965" s="25"/>
      <c r="AZ965" s="25"/>
      <c r="BA965" s="25"/>
      <c r="BB965" s="25"/>
      <c r="BC965" s="25"/>
      <c r="BD965" s="25"/>
      <c r="BE965" s="25"/>
      <c r="BF965" s="25"/>
      <c r="BG965" s="25"/>
      <c r="DP965" s="25"/>
      <c r="DQ965" s="1"/>
      <c r="DR965" s="1"/>
    </row>
    <row r="966" spans="47:122" x14ac:dyDescent="0.3">
      <c r="AU966" s="25"/>
      <c r="AV966" s="25"/>
      <c r="AW966" s="25"/>
      <c r="AX966" s="25"/>
      <c r="AY966" s="25"/>
      <c r="AZ966" s="25"/>
      <c r="BA966" s="25"/>
      <c r="BB966" s="25"/>
      <c r="BC966" s="25"/>
      <c r="BD966" s="25"/>
      <c r="BE966" s="25"/>
      <c r="BF966" s="25"/>
      <c r="BG966" s="25"/>
      <c r="DP966" s="25"/>
      <c r="DQ966" s="1"/>
      <c r="DR966" s="1"/>
    </row>
    <row r="967" spans="47:122" x14ac:dyDescent="0.3">
      <c r="AU967" s="25"/>
      <c r="AV967" s="25"/>
      <c r="AW967" s="25"/>
      <c r="AX967" s="25"/>
      <c r="AY967" s="25"/>
      <c r="AZ967" s="25"/>
      <c r="BA967" s="25"/>
      <c r="BB967" s="25"/>
      <c r="BC967" s="25"/>
      <c r="BD967" s="25"/>
      <c r="BE967" s="25"/>
      <c r="BF967" s="25"/>
      <c r="BG967" s="25"/>
      <c r="DP967" s="25"/>
      <c r="DQ967" s="1"/>
      <c r="DR967" s="1"/>
    </row>
    <row r="968" spans="47:122" x14ac:dyDescent="0.3">
      <c r="AU968" s="25"/>
      <c r="AV968" s="25"/>
      <c r="AW968" s="25"/>
      <c r="AX968" s="25"/>
      <c r="AY968" s="25"/>
      <c r="AZ968" s="25"/>
      <c r="BA968" s="25"/>
      <c r="BB968" s="25"/>
      <c r="BC968" s="25"/>
      <c r="BD968" s="25"/>
      <c r="BE968" s="25"/>
      <c r="BF968" s="25"/>
      <c r="BG968" s="25"/>
      <c r="DP968" s="25"/>
      <c r="DQ968" s="1"/>
      <c r="DR968" s="1"/>
    </row>
    <row r="969" spans="47:122" x14ac:dyDescent="0.3">
      <c r="AU969" s="25"/>
      <c r="AV969" s="25"/>
      <c r="AW969" s="25"/>
      <c r="AX969" s="25"/>
      <c r="AY969" s="25"/>
      <c r="AZ969" s="25"/>
      <c r="BA969" s="25"/>
      <c r="BB969" s="25"/>
      <c r="BC969" s="25"/>
      <c r="BD969" s="25"/>
      <c r="BE969" s="25"/>
      <c r="BF969" s="25"/>
      <c r="BG969" s="25"/>
      <c r="DP969" s="25"/>
      <c r="DQ969" s="1"/>
      <c r="DR969" s="1"/>
    </row>
    <row r="970" spans="47:122" x14ac:dyDescent="0.3">
      <c r="AU970" s="25"/>
      <c r="AV970" s="25"/>
      <c r="AW970" s="25"/>
      <c r="AX970" s="25"/>
      <c r="AY970" s="25"/>
      <c r="AZ970" s="25"/>
      <c r="BA970" s="25"/>
      <c r="BB970" s="25"/>
      <c r="BC970" s="25"/>
      <c r="BD970" s="25"/>
      <c r="BE970" s="25"/>
      <c r="BF970" s="25"/>
      <c r="BG970" s="25"/>
      <c r="DP970" s="25"/>
      <c r="DQ970" s="1"/>
      <c r="DR970" s="1"/>
    </row>
    <row r="971" spans="47:122" x14ac:dyDescent="0.3">
      <c r="AU971" s="25"/>
      <c r="AV971" s="25"/>
      <c r="AW971" s="25"/>
      <c r="AX971" s="25"/>
      <c r="AY971" s="25"/>
      <c r="AZ971" s="25"/>
      <c r="BA971" s="25"/>
      <c r="BB971" s="25"/>
      <c r="BC971" s="25"/>
      <c r="BD971" s="25"/>
      <c r="BE971" s="25"/>
      <c r="BF971" s="25"/>
      <c r="BG971" s="25"/>
      <c r="DP971" s="25"/>
      <c r="DQ971" s="1"/>
      <c r="DR971" s="1"/>
    </row>
    <row r="972" spans="47:122" x14ac:dyDescent="0.3">
      <c r="AU972" s="25"/>
      <c r="AV972" s="25"/>
      <c r="AW972" s="25"/>
      <c r="AX972" s="25"/>
      <c r="AY972" s="25"/>
      <c r="AZ972" s="25"/>
      <c r="BA972" s="25"/>
      <c r="BB972" s="25"/>
      <c r="BC972" s="25"/>
      <c r="BD972" s="25"/>
      <c r="BE972" s="25"/>
      <c r="BF972" s="25"/>
      <c r="BG972" s="25"/>
      <c r="DP972" s="25"/>
      <c r="DQ972" s="1"/>
      <c r="DR972" s="1"/>
    </row>
    <row r="973" spans="47:122" x14ac:dyDescent="0.3">
      <c r="AU973" s="25"/>
      <c r="AV973" s="25"/>
      <c r="AW973" s="25"/>
      <c r="AX973" s="25"/>
      <c r="AY973" s="25"/>
      <c r="AZ973" s="25"/>
      <c r="BA973" s="25"/>
      <c r="BB973" s="25"/>
      <c r="BC973" s="25"/>
      <c r="BD973" s="25"/>
      <c r="BE973" s="25"/>
      <c r="BF973" s="25"/>
      <c r="BG973" s="25"/>
      <c r="DP973" s="25"/>
      <c r="DQ973" s="1"/>
      <c r="DR973" s="1"/>
    </row>
    <row r="974" spans="47:122" x14ac:dyDescent="0.3">
      <c r="AU974" s="25"/>
      <c r="AV974" s="25"/>
      <c r="AW974" s="25"/>
      <c r="AX974" s="25"/>
      <c r="AY974" s="25"/>
      <c r="AZ974" s="25"/>
      <c r="BA974" s="25"/>
      <c r="BB974" s="25"/>
      <c r="BC974" s="25"/>
      <c r="BD974" s="25"/>
      <c r="BE974" s="25"/>
      <c r="BF974" s="25"/>
      <c r="BG974" s="25"/>
      <c r="DP974" s="25"/>
      <c r="DQ974" s="1"/>
      <c r="DR974" s="1"/>
    </row>
    <row r="975" spans="47:122" x14ac:dyDescent="0.3">
      <c r="AU975" s="25"/>
      <c r="AV975" s="25"/>
      <c r="AW975" s="25"/>
      <c r="AX975" s="25"/>
      <c r="AY975" s="25"/>
      <c r="AZ975" s="25"/>
      <c r="BA975" s="25"/>
      <c r="BB975" s="25"/>
      <c r="BC975" s="25"/>
      <c r="BD975" s="25"/>
      <c r="BE975" s="25"/>
      <c r="BF975" s="25"/>
      <c r="BG975" s="25"/>
      <c r="DP975" s="25"/>
      <c r="DQ975" s="1"/>
      <c r="DR975" s="1"/>
    </row>
    <row r="976" spans="47:122" x14ac:dyDescent="0.3">
      <c r="AU976" s="25"/>
      <c r="AV976" s="25"/>
      <c r="AW976" s="25"/>
      <c r="AX976" s="25"/>
      <c r="AY976" s="25"/>
      <c r="AZ976" s="25"/>
      <c r="BA976" s="25"/>
      <c r="BB976" s="25"/>
      <c r="BC976" s="25"/>
      <c r="BD976" s="25"/>
      <c r="BE976" s="25"/>
      <c r="BF976" s="25"/>
      <c r="BG976" s="25"/>
      <c r="DP976" s="25"/>
      <c r="DQ976" s="1"/>
      <c r="DR976" s="1"/>
    </row>
    <row r="977" spans="45:122" x14ac:dyDescent="0.3">
      <c r="AU977" s="25"/>
      <c r="AV977" s="25"/>
      <c r="AW977" s="25"/>
      <c r="AX977" s="25"/>
      <c r="AY977" s="25"/>
      <c r="AZ977" s="25"/>
      <c r="BA977" s="25"/>
      <c r="BB977" s="25"/>
      <c r="BC977" s="25"/>
      <c r="BD977" s="25"/>
      <c r="BE977" s="25"/>
      <c r="BF977" s="25"/>
      <c r="BG977" s="25"/>
      <c r="DP977" s="25"/>
      <c r="DQ977" s="1"/>
      <c r="DR977" s="1"/>
    </row>
    <row r="978" spans="45:122" x14ac:dyDescent="0.3">
      <c r="AU978" s="25"/>
      <c r="AV978" s="25"/>
      <c r="AW978" s="25"/>
      <c r="AX978" s="25"/>
      <c r="AY978" s="25"/>
      <c r="AZ978" s="25"/>
      <c r="BA978" s="25"/>
      <c r="BB978" s="25"/>
      <c r="BC978" s="25"/>
      <c r="BD978" s="25"/>
      <c r="BE978" s="25"/>
      <c r="BF978" s="25"/>
      <c r="BG978" s="25"/>
      <c r="DP978" s="25"/>
      <c r="DQ978" s="1"/>
      <c r="DR978" s="1"/>
    </row>
    <row r="979" spans="45:122" x14ac:dyDescent="0.3">
      <c r="AU979" s="25"/>
      <c r="AV979" s="25"/>
      <c r="AW979" s="25"/>
      <c r="AX979" s="25"/>
      <c r="AY979" s="25"/>
      <c r="AZ979" s="25"/>
      <c r="BA979" s="25"/>
      <c r="BB979" s="25"/>
      <c r="BC979" s="25"/>
      <c r="BD979" s="25"/>
      <c r="BE979" s="25"/>
      <c r="BF979" s="25"/>
      <c r="BG979" s="25"/>
      <c r="DP979" s="25"/>
      <c r="DQ979" s="1"/>
      <c r="DR979" s="1"/>
    </row>
    <row r="980" spans="45:122" x14ac:dyDescent="0.3">
      <c r="AU980" s="25"/>
      <c r="AV980" s="25"/>
      <c r="AW980" s="25"/>
      <c r="AX980" s="25"/>
      <c r="AY980" s="25"/>
      <c r="AZ980" s="25"/>
      <c r="BA980" s="25"/>
      <c r="BB980" s="25"/>
      <c r="BC980" s="25"/>
      <c r="BD980" s="25"/>
      <c r="BE980" s="25"/>
      <c r="BF980" s="25"/>
      <c r="BG980" s="25"/>
      <c r="DP980" s="25"/>
      <c r="DQ980" s="1"/>
      <c r="DR980" s="1"/>
    </row>
    <row r="981" spans="45:122" x14ac:dyDescent="0.3">
      <c r="AU981" s="25"/>
      <c r="AV981" s="25"/>
      <c r="AW981" s="25"/>
      <c r="AX981" s="25"/>
      <c r="AY981" s="25"/>
      <c r="AZ981" s="25"/>
      <c r="BA981" s="25"/>
      <c r="BB981" s="25"/>
      <c r="BC981" s="25"/>
      <c r="BD981" s="25"/>
      <c r="BE981" s="25"/>
      <c r="BF981" s="25"/>
      <c r="BG981" s="25"/>
      <c r="DP981" s="25"/>
      <c r="DQ981" s="1"/>
      <c r="DR981" s="1"/>
    </row>
    <row r="982" spans="45:122" x14ac:dyDescent="0.3">
      <c r="AU982" s="25"/>
      <c r="AV982" s="25"/>
      <c r="AW982" s="25"/>
      <c r="AX982" s="25"/>
      <c r="AY982" s="25"/>
      <c r="AZ982" s="25"/>
      <c r="BA982" s="25"/>
      <c r="BB982" s="25"/>
      <c r="BC982" s="25"/>
      <c r="BD982" s="25"/>
      <c r="BE982" s="25"/>
      <c r="BF982" s="25"/>
      <c r="BG982" s="25"/>
      <c r="DP982" s="25"/>
      <c r="DQ982" s="1"/>
      <c r="DR982" s="1"/>
    </row>
    <row r="983" spans="45:122" x14ac:dyDescent="0.3">
      <c r="AU983" s="25"/>
      <c r="AV983" s="25"/>
      <c r="AW983" s="25"/>
      <c r="AX983" s="25"/>
      <c r="AY983" s="25"/>
      <c r="AZ983" s="25"/>
      <c r="BA983" s="25"/>
      <c r="BB983" s="25"/>
      <c r="BC983" s="25"/>
      <c r="BD983" s="25"/>
      <c r="BE983" s="25"/>
      <c r="BF983" s="25"/>
      <c r="BG983" s="25"/>
      <c r="DP983" s="25"/>
      <c r="DQ983" s="1"/>
      <c r="DR983" s="1"/>
    </row>
    <row r="984" spans="45:122" x14ac:dyDescent="0.3">
      <c r="AU984" s="25"/>
      <c r="AV984" s="25"/>
      <c r="AW984" s="25"/>
      <c r="AX984" s="25"/>
      <c r="AY984" s="25"/>
      <c r="AZ984" s="25"/>
      <c r="BA984" s="25"/>
      <c r="BB984" s="25"/>
      <c r="BC984" s="25"/>
      <c r="BD984" s="25"/>
      <c r="BE984" s="25"/>
      <c r="BF984" s="25"/>
      <c r="BG984" s="25"/>
      <c r="DP984" s="25"/>
      <c r="DQ984" s="1"/>
      <c r="DR984" s="1"/>
    </row>
    <row r="985" spans="45:122" x14ac:dyDescent="0.3">
      <c r="AU985" s="25"/>
      <c r="AV985" s="25"/>
      <c r="AW985" s="25"/>
      <c r="AX985" s="25"/>
      <c r="AY985" s="25"/>
      <c r="AZ985" s="25"/>
      <c r="BA985" s="25"/>
      <c r="BB985" s="25"/>
      <c r="BC985" s="25"/>
      <c r="BD985" s="25"/>
      <c r="BE985" s="25"/>
      <c r="BF985" s="25"/>
      <c r="BG985" s="25"/>
      <c r="DP985" s="25"/>
      <c r="DQ985" s="1"/>
      <c r="DR985" s="1"/>
    </row>
    <row r="986" spans="45:122" x14ac:dyDescent="0.3">
      <c r="AU986" s="25"/>
      <c r="AV986" s="25"/>
      <c r="AW986" s="25"/>
      <c r="AX986" s="25"/>
      <c r="AY986" s="25"/>
      <c r="AZ986" s="25"/>
      <c r="BA986" s="25"/>
      <c r="BB986" s="25"/>
      <c r="BC986" s="25"/>
      <c r="BD986" s="25"/>
      <c r="BE986" s="25"/>
      <c r="BF986" s="25"/>
      <c r="BG986" s="25"/>
      <c r="DP986" s="25"/>
      <c r="DQ986" s="1"/>
      <c r="DR986" s="1"/>
    </row>
    <row r="987" spans="45:122" x14ac:dyDescent="0.3">
      <c r="AU987" s="25"/>
      <c r="AV987" s="25"/>
      <c r="AW987" s="25"/>
      <c r="AX987" s="25"/>
      <c r="AY987" s="25"/>
      <c r="AZ987" s="25"/>
      <c r="BA987" s="25"/>
      <c r="BB987" s="25"/>
      <c r="BC987" s="25"/>
      <c r="BD987" s="25"/>
      <c r="BE987" s="25"/>
      <c r="BF987" s="25"/>
      <c r="BG987" s="25"/>
      <c r="DP987" s="25"/>
      <c r="DQ987" s="1"/>
      <c r="DR987" s="1"/>
    </row>
    <row r="988" spans="45:122" x14ac:dyDescent="0.3">
      <c r="AU988" s="25"/>
      <c r="AV988" s="25"/>
      <c r="AW988" s="25"/>
      <c r="AX988" s="25"/>
      <c r="AY988" s="25"/>
      <c r="AZ988" s="25"/>
      <c r="BA988" s="25"/>
      <c r="BB988" s="25"/>
      <c r="BC988" s="25"/>
      <c r="BD988" s="25"/>
      <c r="BE988" s="25"/>
      <c r="BF988" s="25"/>
      <c r="BG988" s="25"/>
      <c r="DP988" s="25"/>
      <c r="DQ988" s="1"/>
      <c r="DR988" s="1"/>
    </row>
    <row r="989" spans="45:122" x14ac:dyDescent="0.3">
      <c r="AU989" s="25"/>
      <c r="AV989" s="25"/>
      <c r="AW989" s="25"/>
      <c r="AX989" s="25"/>
      <c r="AY989" s="25"/>
      <c r="AZ989" s="25"/>
      <c r="BA989" s="25"/>
      <c r="BB989" s="25"/>
      <c r="BC989" s="25"/>
      <c r="BD989" s="25"/>
      <c r="BE989" s="25"/>
      <c r="BF989" s="25"/>
      <c r="BG989" s="25"/>
      <c r="DP989" s="25"/>
      <c r="DQ989" s="1"/>
      <c r="DR989" s="1"/>
    </row>
    <row r="990" spans="45:122" x14ac:dyDescent="0.3">
      <c r="AU990" s="25"/>
      <c r="AV990" s="25"/>
      <c r="AW990" s="25"/>
      <c r="AX990" s="25"/>
      <c r="AY990" s="25"/>
      <c r="AZ990" s="25"/>
      <c r="BA990" s="25"/>
      <c r="BB990" s="25"/>
      <c r="BC990" s="25"/>
      <c r="BD990" s="25"/>
      <c r="BE990" s="25"/>
      <c r="BF990" s="25"/>
      <c r="BG990" s="25"/>
      <c r="DP990" s="25"/>
      <c r="DQ990" s="1"/>
      <c r="DR990" s="1"/>
    </row>
    <row r="991" spans="45:122" x14ac:dyDescent="0.3">
      <c r="AU991" s="25"/>
      <c r="AV991" s="25"/>
      <c r="AW991" s="25"/>
      <c r="AX991" s="25"/>
      <c r="AY991" s="25"/>
      <c r="AZ991" s="25"/>
      <c r="BA991" s="25"/>
      <c r="BB991" s="25"/>
      <c r="BC991" s="25"/>
      <c r="BD991" s="25"/>
      <c r="BE991" s="25"/>
      <c r="BF991" s="25"/>
      <c r="BG991" s="25"/>
      <c r="DP991" s="25"/>
      <c r="DQ991" s="1"/>
      <c r="DR991" s="1"/>
    </row>
    <row r="992" spans="45:122" x14ac:dyDescent="0.3">
      <c r="AS992" s="1"/>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c r="CR992" s="25"/>
      <c r="CS992" s="25"/>
      <c r="CT992" s="25"/>
      <c r="CU992" s="25"/>
      <c r="CV992" s="25"/>
      <c r="CW992" s="25"/>
      <c r="CX992" s="25"/>
      <c r="CY992" s="25"/>
      <c r="CZ992" s="25"/>
      <c r="DA992" s="25"/>
      <c r="DB992" s="25"/>
      <c r="DC992" s="25"/>
      <c r="DD992" s="25"/>
      <c r="DE992" s="25"/>
      <c r="DF992" s="25"/>
      <c r="DG992" s="25"/>
      <c r="DH992" s="25"/>
      <c r="DI992" s="25"/>
      <c r="DJ992" s="25"/>
      <c r="DK992" s="25"/>
      <c r="DL992" s="25"/>
      <c r="DM992" s="25"/>
      <c r="DN992" s="25"/>
      <c r="DO992" s="25"/>
      <c r="DP992" s="25"/>
      <c r="DQ992" s="1"/>
      <c r="DR992" s="1"/>
    </row>
    <row r="993" spans="45:122" x14ac:dyDescent="0.3">
      <c r="AS993" s="1"/>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c r="CR993" s="25"/>
      <c r="CS993" s="25"/>
      <c r="CT993" s="25"/>
      <c r="CU993" s="25"/>
      <c r="CV993" s="25"/>
      <c r="CW993" s="25"/>
      <c r="CX993" s="25"/>
      <c r="CY993" s="25"/>
      <c r="CZ993" s="25"/>
      <c r="DA993" s="25"/>
      <c r="DB993" s="25"/>
      <c r="DC993" s="25"/>
      <c r="DD993" s="25"/>
      <c r="DE993" s="25"/>
      <c r="DF993" s="25"/>
      <c r="DG993" s="25"/>
      <c r="DH993" s="25"/>
      <c r="DI993" s="25"/>
      <c r="DJ993" s="25"/>
      <c r="DK993" s="25"/>
      <c r="DL993" s="25"/>
      <c r="DM993" s="25"/>
      <c r="DN993" s="25"/>
      <c r="DO993" s="25"/>
      <c r="DP993" s="25"/>
      <c r="DQ993" s="1"/>
      <c r="DR993" s="1"/>
    </row>
    <row r="994" spans="45:122" x14ac:dyDescent="0.3">
      <c r="AS994" s="1"/>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c r="CR994" s="25"/>
      <c r="CS994" s="25"/>
      <c r="CT994" s="25"/>
      <c r="CU994" s="25"/>
      <c r="CV994" s="25"/>
      <c r="CW994" s="25"/>
      <c r="CX994" s="25"/>
      <c r="CY994" s="25"/>
      <c r="CZ994" s="25"/>
      <c r="DA994" s="25"/>
      <c r="DB994" s="25"/>
      <c r="DC994" s="25"/>
      <c r="DD994" s="25"/>
      <c r="DE994" s="25"/>
      <c r="DF994" s="25"/>
      <c r="DG994" s="25"/>
      <c r="DH994" s="25"/>
      <c r="DI994" s="25"/>
      <c r="DJ994" s="25"/>
      <c r="DK994" s="25"/>
      <c r="DL994" s="25"/>
      <c r="DM994" s="25"/>
      <c r="DN994" s="25"/>
      <c r="DO994" s="25"/>
      <c r="DP994" s="25"/>
      <c r="DQ994" s="1"/>
      <c r="DR994" s="1"/>
    </row>
    <row r="995" spans="45:122" x14ac:dyDescent="0.3">
      <c r="AS995" s="1"/>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c r="CR995" s="25"/>
      <c r="CS995" s="25"/>
      <c r="CT995" s="25"/>
      <c r="CU995" s="25"/>
      <c r="CV995" s="25"/>
      <c r="CW995" s="25"/>
      <c r="CX995" s="25"/>
      <c r="CY995" s="25"/>
      <c r="CZ995" s="25"/>
      <c r="DA995" s="25"/>
      <c r="DB995" s="25"/>
      <c r="DC995" s="25"/>
      <c r="DD995" s="25"/>
      <c r="DE995" s="25"/>
      <c r="DF995" s="25"/>
      <c r="DG995" s="25"/>
      <c r="DH995" s="25"/>
      <c r="DI995" s="25"/>
      <c r="DJ995" s="25"/>
      <c r="DK995" s="25"/>
      <c r="DL995" s="25"/>
      <c r="DM995" s="25"/>
      <c r="DN995" s="25"/>
      <c r="DO995" s="25"/>
      <c r="DP995" s="25"/>
      <c r="DQ995" s="1"/>
      <c r="DR995" s="1"/>
    </row>
    <row r="996" spans="45:122" x14ac:dyDescent="0.3">
      <c r="AS996" s="1"/>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c r="CR996" s="25"/>
      <c r="CS996" s="25"/>
      <c r="CT996" s="25"/>
      <c r="CU996" s="25"/>
      <c r="CV996" s="25"/>
      <c r="CW996" s="25"/>
      <c r="CX996" s="25"/>
      <c r="CY996" s="25"/>
      <c r="CZ996" s="25"/>
      <c r="DA996" s="25"/>
      <c r="DB996" s="25"/>
      <c r="DC996" s="25"/>
      <c r="DD996" s="25"/>
      <c r="DE996" s="25"/>
      <c r="DF996" s="25"/>
      <c r="DG996" s="25"/>
      <c r="DH996" s="25"/>
      <c r="DI996" s="25"/>
      <c r="DJ996" s="25"/>
      <c r="DK996" s="25"/>
      <c r="DL996" s="25"/>
      <c r="DM996" s="25"/>
      <c r="DN996" s="25"/>
      <c r="DO996" s="25"/>
      <c r="DP996" s="25"/>
      <c r="DQ996" s="1"/>
      <c r="DR996" s="1"/>
    </row>
    <row r="997" spans="45:122" x14ac:dyDescent="0.3">
      <c r="AS997" s="1"/>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c r="CR997" s="25"/>
      <c r="CS997" s="25"/>
      <c r="CT997" s="25"/>
      <c r="CU997" s="25"/>
      <c r="CV997" s="25"/>
      <c r="CW997" s="25"/>
      <c r="CX997" s="25"/>
      <c r="CY997" s="25"/>
      <c r="CZ997" s="25"/>
      <c r="DA997" s="25"/>
      <c r="DB997" s="25"/>
      <c r="DC997" s="25"/>
      <c r="DD997" s="25"/>
      <c r="DE997" s="25"/>
      <c r="DF997" s="25"/>
      <c r="DG997" s="25"/>
      <c r="DH997" s="25"/>
      <c r="DI997" s="25"/>
      <c r="DJ997" s="25"/>
      <c r="DK997" s="25"/>
      <c r="DL997" s="25"/>
      <c r="DM997" s="25"/>
      <c r="DN997" s="25"/>
      <c r="DO997" s="25"/>
      <c r="DP997" s="25"/>
      <c r="DQ997" s="1"/>
      <c r="DR997" s="1"/>
    </row>
    <row r="998" spans="45:122" x14ac:dyDescent="0.3">
      <c r="AS998" s="1"/>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c r="CR998" s="25"/>
      <c r="CS998" s="25"/>
      <c r="CT998" s="25"/>
      <c r="CU998" s="25"/>
      <c r="CV998" s="25"/>
      <c r="CW998" s="25"/>
      <c r="CX998" s="25"/>
      <c r="CY998" s="25"/>
      <c r="CZ998" s="25"/>
      <c r="DA998" s="25"/>
      <c r="DB998" s="25"/>
      <c r="DC998" s="25"/>
      <c r="DD998" s="25"/>
      <c r="DE998" s="25"/>
      <c r="DF998" s="25"/>
      <c r="DG998" s="25"/>
      <c r="DH998" s="25"/>
      <c r="DI998" s="25"/>
      <c r="DJ998" s="25"/>
      <c r="DK998" s="25"/>
      <c r="DL998" s="25"/>
      <c r="DM998" s="25"/>
      <c r="DN998" s="25"/>
      <c r="DO998" s="25"/>
      <c r="DP998" s="25"/>
      <c r="DQ998" s="1"/>
      <c r="DR998" s="1"/>
    </row>
    <row r="999" spans="45:122" x14ac:dyDescent="0.3">
      <c r="AS999" s="1"/>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c r="CR999" s="25"/>
      <c r="CS999" s="25"/>
      <c r="CT999" s="25"/>
      <c r="CU999" s="25"/>
      <c r="CV999" s="25"/>
      <c r="CW999" s="25"/>
      <c r="CX999" s="25"/>
      <c r="CY999" s="25"/>
      <c r="CZ999" s="25"/>
      <c r="DA999" s="25"/>
      <c r="DB999" s="25"/>
      <c r="DC999" s="25"/>
      <c r="DD999" s="25"/>
      <c r="DE999" s="25"/>
      <c r="DF999" s="25"/>
      <c r="DG999" s="25"/>
      <c r="DH999" s="25"/>
      <c r="DI999" s="25"/>
      <c r="DJ999" s="25"/>
      <c r="DK999" s="25"/>
      <c r="DL999" s="25"/>
      <c r="DM999" s="25"/>
      <c r="DN999" s="25"/>
      <c r="DO999" s="25"/>
      <c r="DP999" s="25"/>
      <c r="DQ999" s="1"/>
      <c r="DR999" s="1"/>
    </row>
    <row r="1000" spans="45:122" x14ac:dyDescent="0.3">
      <c r="AS1000" s="1"/>
      <c r="AT1000" s="25"/>
      <c r="AU1000" s="25"/>
      <c r="AV1000" s="25"/>
      <c r="AW1000" s="25"/>
      <c r="AX1000" s="25"/>
      <c r="AY1000" s="25"/>
      <c r="AZ1000" s="25"/>
      <c r="BA1000" s="25"/>
      <c r="BB1000" s="25"/>
      <c r="BC1000" s="25"/>
      <c r="BD1000" s="25"/>
      <c r="BE1000" s="25"/>
      <c r="BF1000" s="25"/>
      <c r="BG1000" s="25"/>
      <c r="BH1000" s="25"/>
      <c r="BI1000" s="25"/>
      <c r="BJ1000" s="25"/>
      <c r="BK1000" s="25"/>
      <c r="BL1000" s="243" t="s">
        <v>238</v>
      </c>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c r="CR1000" s="25"/>
      <c r="CS1000" s="25"/>
      <c r="CT1000" s="25"/>
      <c r="CU1000" s="25"/>
      <c r="CV1000" s="25"/>
      <c r="CW1000" s="25"/>
      <c r="CX1000" s="25"/>
      <c r="CY1000" s="25"/>
      <c r="CZ1000" s="25"/>
      <c r="DA1000" s="25"/>
      <c r="DB1000" s="25"/>
      <c r="DC1000" s="25"/>
      <c r="DD1000" s="25"/>
      <c r="DE1000" s="25"/>
      <c r="DF1000" s="25"/>
      <c r="DG1000" s="25"/>
      <c r="DH1000" s="25"/>
      <c r="DI1000" s="25"/>
      <c r="DJ1000" s="25"/>
      <c r="DK1000" s="25"/>
      <c r="DL1000" s="25"/>
      <c r="DM1000" s="25"/>
      <c r="DN1000" s="25"/>
      <c r="DO1000" s="25"/>
      <c r="DP1000" s="25"/>
      <c r="DQ1000" s="1"/>
      <c r="DR1000" s="1"/>
    </row>
    <row r="1001" spans="45:122" x14ac:dyDescent="0.3">
      <c r="AS1001" s="1"/>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c r="CF1001" s="25"/>
      <c r="CG1001" s="25"/>
      <c r="CH1001" s="25"/>
      <c r="CI1001" s="25"/>
      <c r="CJ1001" s="25"/>
      <c r="CK1001" s="25"/>
      <c r="CL1001" s="25"/>
      <c r="CM1001" s="25"/>
      <c r="CN1001" s="25"/>
      <c r="CO1001" s="25"/>
      <c r="CP1001" s="25"/>
      <c r="CQ1001" s="25"/>
      <c r="CR1001" s="25"/>
      <c r="CS1001" s="25"/>
      <c r="CT1001" s="25"/>
      <c r="CU1001" s="25"/>
      <c r="CV1001" s="25"/>
      <c r="CW1001" s="25"/>
      <c r="CX1001" s="25"/>
      <c r="CY1001" s="25"/>
      <c r="CZ1001" s="25"/>
      <c r="DA1001" s="25"/>
      <c r="DB1001" s="25"/>
      <c r="DC1001" s="25"/>
      <c r="DD1001" s="25"/>
      <c r="DE1001" s="25"/>
      <c r="DF1001" s="25"/>
      <c r="DG1001" s="25"/>
      <c r="DH1001" s="25"/>
      <c r="DI1001" s="25"/>
      <c r="DJ1001" s="25"/>
      <c r="DK1001" s="25"/>
      <c r="DL1001" s="25"/>
      <c r="DM1001" s="25"/>
      <c r="DN1001" s="25"/>
      <c r="DO1001" s="25"/>
      <c r="DP1001" s="25"/>
      <c r="DQ1001" s="1"/>
      <c r="DR1001" s="1"/>
    </row>
    <row r="1002" spans="45:122" x14ac:dyDescent="0.3">
      <c r="AS1002" s="1"/>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c r="CF1002" s="25"/>
      <c r="CG1002" s="25"/>
      <c r="CH1002" s="25"/>
      <c r="CI1002" s="25"/>
      <c r="CJ1002" s="25"/>
      <c r="CK1002" s="25"/>
      <c r="CL1002" s="25"/>
      <c r="CM1002" s="25"/>
      <c r="CN1002" s="25"/>
      <c r="CO1002" s="25"/>
      <c r="CP1002" s="25"/>
      <c r="CQ1002" s="25"/>
      <c r="CR1002" s="25"/>
      <c r="CS1002" s="25"/>
      <c r="CT1002" s="25"/>
      <c r="CU1002" s="25"/>
      <c r="CV1002" s="25"/>
      <c r="CW1002" s="25"/>
      <c r="CX1002" s="25"/>
      <c r="CY1002" s="25"/>
      <c r="CZ1002" s="25"/>
      <c r="DA1002" s="25"/>
      <c r="DB1002" s="25"/>
      <c r="DC1002" s="25"/>
      <c r="DD1002" s="25"/>
      <c r="DE1002" s="25"/>
      <c r="DF1002" s="25"/>
      <c r="DG1002" s="25"/>
      <c r="DH1002" s="25"/>
      <c r="DI1002" s="25"/>
      <c r="DJ1002" s="25"/>
      <c r="DK1002" s="25"/>
      <c r="DL1002" s="25"/>
      <c r="DM1002" s="25"/>
      <c r="DN1002" s="25"/>
      <c r="DO1002" s="25"/>
      <c r="DP1002" s="25"/>
      <c r="DQ1002" s="1"/>
      <c r="DR1002" s="1"/>
    </row>
    <row r="1003" spans="45:122" x14ac:dyDescent="0.3">
      <c r="AS1003" s="1"/>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c r="CF1003" s="25"/>
      <c r="CG1003" s="25"/>
      <c r="CH1003" s="25"/>
      <c r="CI1003" s="25"/>
      <c r="CJ1003" s="25"/>
      <c r="CK1003" s="25"/>
      <c r="CL1003" s="25"/>
      <c r="CM1003" s="25"/>
      <c r="CN1003" s="25"/>
      <c r="CO1003" s="25"/>
      <c r="CP1003" s="25"/>
      <c r="CQ1003" s="25"/>
      <c r="CR1003" s="25"/>
      <c r="CS1003" s="25"/>
      <c r="CT1003" s="25"/>
      <c r="CU1003" s="25"/>
      <c r="CV1003" s="25"/>
      <c r="CW1003" s="25"/>
      <c r="CX1003" s="25"/>
      <c r="CY1003" s="25"/>
      <c r="CZ1003" s="25"/>
      <c r="DA1003" s="25"/>
      <c r="DB1003" s="25"/>
      <c r="DC1003" s="25"/>
      <c r="DD1003" s="25"/>
      <c r="DE1003" s="25"/>
      <c r="DF1003" s="25"/>
      <c r="DG1003" s="25"/>
      <c r="DH1003" s="25"/>
      <c r="DI1003" s="25"/>
      <c r="DJ1003" s="25"/>
      <c r="DK1003" s="25"/>
      <c r="DL1003" s="25"/>
      <c r="DM1003" s="25"/>
      <c r="DN1003" s="25"/>
      <c r="DO1003" s="25"/>
      <c r="DP1003" s="25"/>
      <c r="DQ1003" s="1"/>
      <c r="DR1003" s="1"/>
    </row>
    <row r="1004" spans="45:122" x14ac:dyDescent="0.3">
      <c r="AS1004" s="1"/>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c r="CF1004" s="25"/>
      <c r="CG1004" s="25"/>
      <c r="CH1004" s="25"/>
      <c r="CI1004" s="25"/>
      <c r="CJ1004" s="25"/>
      <c r="CK1004" s="25"/>
      <c r="CL1004" s="25"/>
      <c r="CM1004" s="25"/>
      <c r="CN1004" s="25"/>
      <c r="CO1004" s="25"/>
      <c r="CP1004" s="25"/>
      <c r="CQ1004" s="25"/>
      <c r="CR1004" s="25"/>
      <c r="CS1004" s="25"/>
      <c r="CT1004" s="25"/>
      <c r="CU1004" s="25"/>
      <c r="CV1004" s="25"/>
      <c r="CW1004" s="25"/>
      <c r="CX1004" s="25"/>
      <c r="CY1004" s="25"/>
      <c r="CZ1004" s="25"/>
      <c r="DA1004" s="25"/>
      <c r="DB1004" s="25"/>
      <c r="DC1004" s="25"/>
      <c r="DD1004" s="25"/>
      <c r="DE1004" s="25"/>
      <c r="DF1004" s="25"/>
      <c r="DG1004" s="25"/>
      <c r="DH1004" s="25"/>
      <c r="DI1004" s="25"/>
      <c r="DJ1004" s="25"/>
      <c r="DK1004" s="25"/>
      <c r="DL1004" s="25"/>
      <c r="DM1004" s="25"/>
      <c r="DN1004" s="25"/>
      <c r="DO1004" s="25"/>
      <c r="DP1004" s="25"/>
      <c r="DQ1004" s="1"/>
      <c r="DR1004" s="1"/>
    </row>
    <row r="1005" spans="45:122" x14ac:dyDescent="0.3">
      <c r="AS1005" s="1"/>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c r="CF1005" s="25"/>
      <c r="CG1005" s="25"/>
      <c r="CH1005" s="25"/>
      <c r="CI1005" s="25"/>
      <c r="CJ1005" s="25"/>
      <c r="CK1005" s="25"/>
      <c r="CL1005" s="25"/>
      <c r="CM1005" s="25"/>
      <c r="CN1005" s="25"/>
      <c r="CO1005" s="25"/>
      <c r="CP1005" s="25"/>
      <c r="CQ1005" s="25"/>
      <c r="CR1005" s="25"/>
      <c r="CS1005" s="25"/>
      <c r="CT1005" s="25"/>
      <c r="CU1005" s="25"/>
      <c r="CV1005" s="25"/>
      <c r="CW1005" s="25"/>
      <c r="CX1005" s="25"/>
      <c r="CY1005" s="25"/>
      <c r="CZ1005" s="25"/>
      <c r="DA1005" s="25"/>
      <c r="DB1005" s="25"/>
      <c r="DC1005" s="25"/>
      <c r="DD1005" s="25"/>
      <c r="DE1005" s="25"/>
      <c r="DF1005" s="25"/>
      <c r="DG1005" s="25"/>
      <c r="DH1005" s="25"/>
      <c r="DI1005" s="25"/>
      <c r="DJ1005" s="25"/>
      <c r="DK1005" s="25"/>
      <c r="DL1005" s="25"/>
      <c r="DM1005" s="25"/>
      <c r="DN1005" s="25"/>
      <c r="DO1005" s="25"/>
      <c r="DP1005" s="25"/>
      <c r="DQ1005" s="1"/>
      <c r="DR1005" s="1"/>
    </row>
    <row r="1006" spans="45:122" x14ac:dyDescent="0.3">
      <c r="AS1006" s="1"/>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c r="CF1006" s="25"/>
      <c r="CG1006" s="25"/>
      <c r="CH1006" s="25"/>
      <c r="CI1006" s="25"/>
      <c r="CJ1006" s="25"/>
      <c r="CK1006" s="25"/>
      <c r="CL1006" s="25"/>
      <c r="CM1006" s="25"/>
      <c r="CN1006" s="25"/>
      <c r="CO1006" s="25"/>
      <c r="CP1006" s="25"/>
      <c r="CQ1006" s="25"/>
      <c r="CR1006" s="25"/>
      <c r="CS1006" s="25"/>
      <c r="CT1006" s="25"/>
      <c r="CU1006" s="25"/>
      <c r="CV1006" s="25"/>
      <c r="CW1006" s="25"/>
      <c r="CX1006" s="25"/>
      <c r="CY1006" s="25"/>
      <c r="CZ1006" s="25"/>
      <c r="DA1006" s="25"/>
      <c r="DB1006" s="25"/>
      <c r="DC1006" s="25"/>
      <c r="DD1006" s="25"/>
      <c r="DE1006" s="25"/>
      <c r="DF1006" s="25"/>
      <c r="DG1006" s="25"/>
      <c r="DH1006" s="25"/>
      <c r="DI1006" s="25"/>
      <c r="DJ1006" s="25"/>
      <c r="DK1006" s="25"/>
      <c r="DL1006" s="25"/>
      <c r="DM1006" s="25"/>
      <c r="DN1006" s="25"/>
      <c r="DO1006" s="25"/>
      <c r="DP1006" s="25"/>
      <c r="DQ1006" s="1"/>
      <c r="DR1006" s="1"/>
    </row>
    <row r="1007" spans="45:122" x14ac:dyDescent="0.3">
      <c r="AS1007" s="1"/>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c r="CF1007" s="25"/>
      <c r="CG1007" s="25"/>
      <c r="CH1007" s="25"/>
      <c r="CI1007" s="25"/>
      <c r="CJ1007" s="25"/>
      <c r="CK1007" s="25"/>
      <c r="CL1007" s="25"/>
      <c r="CM1007" s="25"/>
      <c r="CN1007" s="25"/>
      <c r="CO1007" s="25"/>
      <c r="CP1007" s="25"/>
      <c r="CQ1007" s="25"/>
      <c r="CR1007" s="25"/>
      <c r="CS1007" s="25"/>
      <c r="CT1007" s="25"/>
      <c r="CU1007" s="25"/>
      <c r="CV1007" s="25"/>
      <c r="CW1007" s="25"/>
      <c r="CX1007" s="25"/>
      <c r="CY1007" s="25"/>
      <c r="CZ1007" s="25"/>
      <c r="DA1007" s="25"/>
      <c r="DB1007" s="25"/>
      <c r="DC1007" s="25"/>
      <c r="DD1007" s="25"/>
      <c r="DE1007" s="25"/>
      <c r="DF1007" s="25"/>
      <c r="DG1007" s="25"/>
      <c r="DH1007" s="25"/>
      <c r="DI1007" s="25"/>
      <c r="DJ1007" s="25"/>
      <c r="DK1007" s="25"/>
      <c r="DL1007" s="25"/>
      <c r="DM1007" s="25"/>
      <c r="DN1007" s="25"/>
      <c r="DO1007" s="25"/>
      <c r="DP1007" s="25"/>
      <c r="DQ1007" s="1"/>
      <c r="DR1007" s="1"/>
    </row>
    <row r="1008" spans="45:122" x14ac:dyDescent="0.3">
      <c r="AS1008" s="1"/>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c r="CF1008" s="25"/>
      <c r="CG1008" s="25"/>
      <c r="CH1008" s="25"/>
      <c r="CI1008" s="25"/>
      <c r="CJ1008" s="25"/>
      <c r="CK1008" s="25"/>
      <c r="CL1008" s="25"/>
      <c r="CM1008" s="25"/>
      <c r="CN1008" s="25"/>
      <c r="CO1008" s="25"/>
      <c r="CP1008" s="25"/>
      <c r="CQ1008" s="25"/>
      <c r="CR1008" s="25"/>
      <c r="CS1008" s="25"/>
      <c r="CT1008" s="25"/>
      <c r="CU1008" s="25"/>
      <c r="CV1008" s="25"/>
      <c r="CW1008" s="25"/>
      <c r="CX1008" s="25"/>
      <c r="CY1008" s="25"/>
      <c r="CZ1008" s="25"/>
      <c r="DA1008" s="25"/>
      <c r="DB1008" s="25"/>
      <c r="DC1008" s="25"/>
      <c r="DD1008" s="25"/>
      <c r="DE1008" s="25"/>
      <c r="DF1008" s="25"/>
      <c r="DG1008" s="25"/>
      <c r="DH1008" s="25"/>
      <c r="DI1008" s="25"/>
      <c r="DJ1008" s="25"/>
      <c r="DK1008" s="25"/>
      <c r="DL1008" s="25"/>
      <c r="DM1008" s="25"/>
      <c r="DN1008" s="25"/>
      <c r="DO1008" s="25"/>
      <c r="DP1008" s="25"/>
      <c r="DQ1008" s="1"/>
      <c r="DR1008" s="1"/>
    </row>
    <row r="1009" spans="45:122" x14ac:dyDescent="0.3">
      <c r="AS1009" s="1"/>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c r="CF1009" s="25"/>
      <c r="CG1009" s="25"/>
      <c r="CH1009" s="25"/>
      <c r="CI1009" s="25"/>
      <c r="CJ1009" s="25"/>
      <c r="CK1009" s="25"/>
      <c r="CL1009" s="25"/>
      <c r="CM1009" s="25"/>
      <c r="CN1009" s="25"/>
      <c r="CO1009" s="25"/>
      <c r="CP1009" s="25"/>
      <c r="CQ1009" s="25"/>
      <c r="CR1009" s="25"/>
      <c r="CS1009" s="25"/>
      <c r="CT1009" s="25"/>
      <c r="CU1009" s="25"/>
      <c r="CV1009" s="25"/>
      <c r="CW1009" s="25"/>
      <c r="CX1009" s="25"/>
      <c r="CY1009" s="25"/>
      <c r="CZ1009" s="25"/>
      <c r="DA1009" s="25"/>
      <c r="DB1009" s="25"/>
      <c r="DC1009" s="25"/>
      <c r="DD1009" s="25"/>
      <c r="DE1009" s="25"/>
      <c r="DF1009" s="25"/>
      <c r="DG1009" s="25"/>
      <c r="DH1009" s="25"/>
      <c r="DI1009" s="25"/>
      <c r="DJ1009" s="25"/>
      <c r="DK1009" s="25"/>
      <c r="DL1009" s="25"/>
      <c r="DM1009" s="25"/>
      <c r="DN1009" s="25"/>
      <c r="DO1009" s="25"/>
      <c r="DP1009" s="25"/>
      <c r="DQ1009" s="1"/>
      <c r="DR1009" s="1"/>
    </row>
    <row r="1010" spans="45:122" x14ac:dyDescent="0.3">
      <c r="AS1010" s="1"/>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c r="CF1010" s="25"/>
      <c r="CG1010" s="25"/>
      <c r="CH1010" s="25"/>
      <c r="CI1010" s="25"/>
      <c r="CJ1010" s="25"/>
      <c r="CK1010" s="25"/>
      <c r="CL1010" s="25"/>
      <c r="CM1010" s="25"/>
      <c r="CN1010" s="25"/>
      <c r="CO1010" s="25"/>
      <c r="CP1010" s="25"/>
      <c r="CQ1010" s="25"/>
      <c r="CR1010" s="25"/>
      <c r="CS1010" s="25"/>
      <c r="CT1010" s="25"/>
      <c r="CU1010" s="25"/>
      <c r="CV1010" s="25"/>
      <c r="CW1010" s="25"/>
      <c r="CX1010" s="25"/>
      <c r="CY1010" s="25"/>
      <c r="CZ1010" s="25"/>
      <c r="DA1010" s="25"/>
      <c r="DB1010" s="25"/>
      <c r="DC1010" s="25"/>
      <c r="DD1010" s="25"/>
      <c r="DE1010" s="25"/>
      <c r="DF1010" s="25"/>
      <c r="DG1010" s="25"/>
      <c r="DH1010" s="25"/>
      <c r="DI1010" s="25"/>
      <c r="DJ1010" s="25"/>
      <c r="DK1010" s="25"/>
      <c r="DL1010" s="25"/>
      <c r="DM1010" s="25"/>
      <c r="DN1010" s="25"/>
      <c r="DO1010" s="25"/>
      <c r="DP1010" s="25"/>
      <c r="DQ1010" s="1"/>
      <c r="DR1010" s="1"/>
    </row>
    <row r="1011" spans="45:122" x14ac:dyDescent="0.3">
      <c r="AS1011" s="1"/>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c r="CF1011" s="25"/>
      <c r="CG1011" s="25"/>
      <c r="CH1011" s="25"/>
      <c r="CI1011" s="25"/>
      <c r="CJ1011" s="25"/>
      <c r="CK1011" s="25"/>
      <c r="CL1011" s="25"/>
      <c r="CM1011" s="25"/>
      <c r="CN1011" s="25"/>
      <c r="CO1011" s="25"/>
      <c r="CP1011" s="25"/>
      <c r="CQ1011" s="25"/>
      <c r="CR1011" s="25"/>
      <c r="CS1011" s="25"/>
      <c r="CT1011" s="25"/>
      <c r="CU1011" s="25"/>
      <c r="CV1011" s="25"/>
      <c r="CW1011" s="25"/>
      <c r="CX1011" s="25"/>
      <c r="CY1011" s="25"/>
      <c r="CZ1011" s="25"/>
      <c r="DA1011" s="25"/>
      <c r="DB1011" s="25"/>
      <c r="DC1011" s="25"/>
      <c r="DD1011" s="25"/>
      <c r="DE1011" s="25"/>
      <c r="DF1011" s="25"/>
      <c r="DG1011" s="25"/>
      <c r="DH1011" s="25"/>
      <c r="DI1011" s="25"/>
      <c r="DJ1011" s="25"/>
      <c r="DK1011" s="25"/>
      <c r="DL1011" s="25"/>
      <c r="DM1011" s="25"/>
      <c r="DN1011" s="25"/>
      <c r="DO1011" s="25"/>
      <c r="DP1011" s="25"/>
      <c r="DQ1011" s="1"/>
      <c r="DR1011" s="1"/>
    </row>
    <row r="1012" spans="45:122" x14ac:dyDescent="0.3">
      <c r="AS1012" s="1"/>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c r="CF1012" s="25"/>
      <c r="CG1012" s="25"/>
      <c r="CH1012" s="25"/>
      <c r="CI1012" s="25"/>
      <c r="CJ1012" s="25"/>
      <c r="CK1012" s="25"/>
      <c r="CL1012" s="25"/>
      <c r="CM1012" s="25"/>
      <c r="CN1012" s="25"/>
      <c r="CO1012" s="25"/>
      <c r="CP1012" s="25"/>
      <c r="CQ1012" s="25"/>
      <c r="CR1012" s="25"/>
      <c r="CS1012" s="25"/>
      <c r="CT1012" s="25"/>
      <c r="CU1012" s="25"/>
      <c r="CV1012" s="25"/>
      <c r="CW1012" s="25"/>
      <c r="CX1012" s="25"/>
      <c r="CY1012" s="25"/>
      <c r="CZ1012" s="25"/>
      <c r="DA1012" s="25"/>
      <c r="DB1012" s="25"/>
      <c r="DC1012" s="25"/>
      <c r="DD1012" s="25"/>
      <c r="DE1012" s="25"/>
      <c r="DF1012" s="25"/>
      <c r="DG1012" s="25"/>
      <c r="DH1012" s="25"/>
      <c r="DI1012" s="25"/>
      <c r="DJ1012" s="25"/>
      <c r="DK1012" s="25"/>
      <c r="DL1012" s="25"/>
      <c r="DM1012" s="25"/>
      <c r="DN1012" s="25"/>
      <c r="DO1012" s="25"/>
      <c r="DP1012" s="25"/>
      <c r="DQ1012" s="1"/>
      <c r="DR1012" s="1"/>
    </row>
    <row r="1013" spans="45:122" x14ac:dyDescent="0.3">
      <c r="AS1013" s="1"/>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c r="CF1013" s="25"/>
      <c r="CG1013" s="25"/>
      <c r="CH1013" s="25"/>
      <c r="CI1013" s="25"/>
      <c r="CJ1013" s="25"/>
      <c r="CK1013" s="25"/>
      <c r="CL1013" s="25"/>
      <c r="CM1013" s="25"/>
      <c r="CN1013" s="25"/>
      <c r="CO1013" s="25"/>
      <c r="CP1013" s="25"/>
      <c r="CQ1013" s="25"/>
      <c r="CR1013" s="25"/>
      <c r="CS1013" s="25"/>
      <c r="CT1013" s="25"/>
      <c r="CU1013" s="25"/>
      <c r="CV1013" s="25"/>
      <c r="CW1013" s="25"/>
      <c r="CX1013" s="25"/>
      <c r="CY1013" s="25"/>
      <c r="CZ1013" s="25"/>
      <c r="DA1013" s="25"/>
      <c r="DB1013" s="25"/>
      <c r="DC1013" s="25"/>
      <c r="DD1013" s="25"/>
      <c r="DE1013" s="25"/>
      <c r="DF1013" s="25"/>
      <c r="DG1013" s="25"/>
      <c r="DH1013" s="25"/>
      <c r="DI1013" s="25"/>
      <c r="DJ1013" s="25"/>
      <c r="DK1013" s="25"/>
      <c r="DL1013" s="25"/>
      <c r="DM1013" s="25"/>
      <c r="DN1013" s="25"/>
      <c r="DO1013" s="25"/>
      <c r="DP1013" s="25"/>
      <c r="DQ1013" s="1"/>
      <c r="DR1013" s="1"/>
    </row>
    <row r="1014" spans="45:122" x14ac:dyDescent="0.3">
      <c r="AS1014" s="1"/>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c r="CF1014" s="25"/>
      <c r="CG1014" s="25"/>
      <c r="CH1014" s="25"/>
      <c r="CI1014" s="25"/>
      <c r="CJ1014" s="25"/>
      <c r="CK1014" s="25"/>
      <c r="CL1014" s="25"/>
      <c r="CM1014" s="25"/>
      <c r="CN1014" s="25"/>
      <c r="CO1014" s="25"/>
      <c r="CP1014" s="25"/>
      <c r="CQ1014" s="25"/>
      <c r="CR1014" s="25"/>
      <c r="CS1014" s="25"/>
      <c r="CT1014" s="25"/>
      <c r="CU1014" s="25"/>
      <c r="CV1014" s="25"/>
      <c r="CW1014" s="25"/>
      <c r="CX1014" s="25"/>
      <c r="CY1014" s="25"/>
      <c r="CZ1014" s="25"/>
      <c r="DA1014" s="25"/>
      <c r="DB1014" s="25"/>
      <c r="DC1014" s="25"/>
      <c r="DD1014" s="25"/>
      <c r="DE1014" s="25"/>
      <c r="DF1014" s="25"/>
      <c r="DG1014" s="25"/>
      <c r="DH1014" s="25"/>
      <c r="DI1014" s="25"/>
      <c r="DJ1014" s="25"/>
      <c r="DK1014" s="25"/>
      <c r="DL1014" s="25"/>
      <c r="DM1014" s="25"/>
      <c r="DN1014" s="25"/>
      <c r="DO1014" s="25"/>
      <c r="DP1014" s="25"/>
      <c r="DQ1014" s="1"/>
      <c r="DR1014" s="1"/>
    </row>
    <row r="1015" spans="45:122" x14ac:dyDescent="0.3">
      <c r="AS1015" s="1"/>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c r="CF1015" s="25"/>
      <c r="CG1015" s="25"/>
      <c r="CH1015" s="25"/>
      <c r="CI1015" s="25"/>
      <c r="CJ1015" s="25"/>
      <c r="CK1015" s="25"/>
      <c r="CL1015" s="25"/>
      <c r="CM1015" s="25"/>
      <c r="CN1015" s="25"/>
      <c r="CO1015" s="25"/>
      <c r="CP1015" s="25"/>
      <c r="CQ1015" s="25"/>
      <c r="CR1015" s="25"/>
      <c r="CS1015" s="25"/>
      <c r="CT1015" s="25"/>
      <c r="CU1015" s="25"/>
      <c r="CV1015" s="25"/>
      <c r="CW1015" s="25"/>
      <c r="CX1015" s="25"/>
      <c r="CY1015" s="25"/>
      <c r="CZ1015" s="25"/>
      <c r="DA1015" s="25"/>
      <c r="DB1015" s="25"/>
      <c r="DC1015" s="25"/>
      <c r="DD1015" s="25"/>
      <c r="DE1015" s="25"/>
      <c r="DF1015" s="25"/>
      <c r="DG1015" s="25"/>
      <c r="DH1015" s="25"/>
      <c r="DI1015" s="25"/>
      <c r="DJ1015" s="25"/>
      <c r="DK1015" s="25"/>
      <c r="DL1015" s="25"/>
      <c r="DM1015" s="25"/>
      <c r="DN1015" s="25"/>
      <c r="DO1015" s="25"/>
      <c r="DP1015" s="25"/>
      <c r="DQ1015" s="1"/>
      <c r="DR1015" s="1"/>
    </row>
    <row r="1016" spans="45:122" x14ac:dyDescent="0.3">
      <c r="AS1016" s="1"/>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c r="CF1016" s="25"/>
      <c r="CG1016" s="25"/>
      <c r="CH1016" s="25"/>
      <c r="CI1016" s="25"/>
      <c r="CJ1016" s="25"/>
      <c r="CK1016" s="25"/>
      <c r="CL1016" s="25"/>
      <c r="CM1016" s="25"/>
      <c r="CN1016" s="25"/>
      <c r="CO1016" s="25"/>
      <c r="CP1016" s="25"/>
      <c r="CQ1016" s="25"/>
      <c r="CR1016" s="25"/>
      <c r="CS1016" s="25"/>
      <c r="CT1016" s="25"/>
      <c r="CU1016" s="25"/>
      <c r="CV1016" s="25"/>
      <c r="CW1016" s="25"/>
      <c r="CX1016" s="25"/>
      <c r="CY1016" s="25"/>
      <c r="CZ1016" s="25"/>
      <c r="DA1016" s="25"/>
      <c r="DB1016" s="25"/>
      <c r="DC1016" s="25"/>
      <c r="DD1016" s="25"/>
      <c r="DE1016" s="25"/>
      <c r="DF1016" s="25"/>
      <c r="DG1016" s="25"/>
      <c r="DH1016" s="25"/>
      <c r="DI1016" s="25"/>
      <c r="DJ1016" s="25"/>
      <c r="DK1016" s="25"/>
      <c r="DL1016" s="25"/>
      <c r="DM1016" s="25"/>
      <c r="DN1016" s="25"/>
      <c r="DO1016" s="25"/>
      <c r="DP1016" s="25"/>
      <c r="DQ1016" s="1"/>
      <c r="DR1016" s="1"/>
    </row>
    <row r="1017" spans="45:122" x14ac:dyDescent="0.3">
      <c r="AS1017" s="1"/>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c r="CF1017" s="25"/>
      <c r="CG1017" s="25"/>
      <c r="CH1017" s="25"/>
      <c r="CI1017" s="25"/>
      <c r="CJ1017" s="25"/>
      <c r="CK1017" s="25"/>
      <c r="CL1017" s="25"/>
      <c r="CM1017" s="25"/>
      <c r="CN1017" s="25"/>
      <c r="CO1017" s="25"/>
      <c r="CP1017" s="25"/>
      <c r="CQ1017" s="25"/>
      <c r="CR1017" s="25"/>
      <c r="CS1017" s="25"/>
      <c r="CT1017" s="25"/>
      <c r="CU1017" s="25"/>
      <c r="CV1017" s="25"/>
      <c r="CW1017" s="25"/>
      <c r="CX1017" s="25"/>
      <c r="CY1017" s="25"/>
      <c r="CZ1017" s="25"/>
      <c r="DA1017" s="25"/>
      <c r="DB1017" s="25"/>
      <c r="DC1017" s="25"/>
      <c r="DD1017" s="25"/>
      <c r="DE1017" s="25"/>
      <c r="DF1017" s="25"/>
      <c r="DG1017" s="25"/>
      <c r="DH1017" s="25"/>
      <c r="DI1017" s="25"/>
      <c r="DJ1017" s="25"/>
      <c r="DK1017" s="25"/>
      <c r="DL1017" s="25"/>
      <c r="DM1017" s="25"/>
      <c r="DN1017" s="25"/>
      <c r="DO1017" s="25"/>
      <c r="DP1017" s="25"/>
      <c r="DQ1017" s="1"/>
      <c r="DR1017" s="1"/>
    </row>
    <row r="1018" spans="45:122" x14ac:dyDescent="0.3">
      <c r="AS1018" s="1"/>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c r="CF1018" s="25"/>
      <c r="CG1018" s="25"/>
      <c r="CH1018" s="25"/>
      <c r="CI1018" s="25"/>
      <c r="CJ1018" s="25"/>
      <c r="CK1018" s="25"/>
      <c r="CL1018" s="25"/>
      <c r="CM1018" s="25"/>
      <c r="CN1018" s="25"/>
      <c r="CO1018" s="25"/>
      <c r="CP1018" s="25"/>
      <c r="CQ1018" s="25"/>
      <c r="CR1018" s="25"/>
      <c r="CS1018" s="25"/>
      <c r="CT1018" s="25"/>
      <c r="CU1018" s="25"/>
      <c r="CV1018" s="25"/>
      <c r="CW1018" s="25"/>
      <c r="CX1018" s="25"/>
      <c r="CY1018" s="25"/>
      <c r="CZ1018" s="25"/>
      <c r="DA1018" s="25"/>
      <c r="DB1018" s="25"/>
      <c r="DC1018" s="25"/>
      <c r="DD1018" s="25"/>
      <c r="DE1018" s="25"/>
      <c r="DF1018" s="25"/>
      <c r="DG1018" s="25"/>
      <c r="DH1018" s="25"/>
      <c r="DI1018" s="25"/>
      <c r="DJ1018" s="25"/>
      <c r="DK1018" s="25"/>
      <c r="DL1018" s="25"/>
      <c r="DM1018" s="25"/>
      <c r="DN1018" s="25"/>
      <c r="DO1018" s="25"/>
      <c r="DP1018" s="25"/>
      <c r="DQ1018" s="1"/>
      <c r="DR1018" s="1"/>
    </row>
    <row r="1019" spans="45:122" x14ac:dyDescent="0.3">
      <c r="AS1019" s="1"/>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c r="CF1019" s="25"/>
      <c r="CG1019" s="25"/>
      <c r="CH1019" s="25"/>
      <c r="CI1019" s="25"/>
      <c r="CJ1019" s="25"/>
      <c r="CK1019" s="25"/>
      <c r="CL1019" s="25"/>
      <c r="CM1019" s="25"/>
      <c r="CN1019" s="25"/>
      <c r="CO1019" s="25"/>
      <c r="CP1019" s="25"/>
      <c r="CQ1019" s="25"/>
      <c r="CR1019" s="25"/>
      <c r="CS1019" s="25"/>
      <c r="CT1019" s="25"/>
      <c r="CU1019" s="25"/>
      <c r="CV1019" s="25"/>
      <c r="CW1019" s="25"/>
      <c r="CX1019" s="25"/>
      <c r="CY1019" s="25"/>
      <c r="CZ1019" s="25"/>
      <c r="DA1019" s="25"/>
      <c r="DB1019" s="25"/>
      <c r="DC1019" s="25"/>
      <c r="DD1019" s="25"/>
      <c r="DE1019" s="25"/>
      <c r="DF1019" s="25"/>
      <c r="DG1019" s="25"/>
      <c r="DH1019" s="25"/>
      <c r="DI1019" s="25"/>
      <c r="DJ1019" s="25"/>
      <c r="DK1019" s="25"/>
      <c r="DL1019" s="25"/>
      <c r="DM1019" s="25"/>
      <c r="DN1019" s="25"/>
      <c r="DO1019" s="25"/>
      <c r="DP1019" s="25"/>
      <c r="DQ1019" s="1"/>
      <c r="DR1019" s="1"/>
    </row>
    <row r="1020" spans="45:122" x14ac:dyDescent="0.3">
      <c r="AS1020" s="1"/>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c r="CF1020" s="25"/>
      <c r="CG1020" s="25"/>
      <c r="CH1020" s="25"/>
      <c r="CI1020" s="25"/>
      <c r="CJ1020" s="25"/>
      <c r="CK1020" s="25"/>
      <c r="CL1020" s="25"/>
      <c r="CM1020" s="25"/>
      <c r="CN1020" s="25"/>
      <c r="CO1020" s="25"/>
      <c r="CP1020" s="25"/>
      <c r="CQ1020" s="25"/>
      <c r="CR1020" s="25"/>
      <c r="CS1020" s="25"/>
      <c r="CT1020" s="25"/>
      <c r="CU1020" s="25"/>
      <c r="CV1020" s="25"/>
      <c r="CW1020" s="25"/>
      <c r="CX1020" s="25"/>
      <c r="CY1020" s="25"/>
      <c r="CZ1020" s="25"/>
      <c r="DA1020" s="25"/>
      <c r="DB1020" s="25"/>
      <c r="DC1020" s="25"/>
      <c r="DD1020" s="25"/>
      <c r="DE1020" s="25"/>
      <c r="DF1020" s="25"/>
      <c r="DG1020" s="25"/>
      <c r="DH1020" s="25"/>
      <c r="DI1020" s="25"/>
      <c r="DJ1020" s="25"/>
      <c r="DK1020" s="25"/>
      <c r="DL1020" s="25"/>
      <c r="DM1020" s="25"/>
      <c r="DN1020" s="25"/>
      <c r="DO1020" s="25"/>
      <c r="DP1020" s="25"/>
      <c r="DQ1020" s="1"/>
      <c r="DR1020" s="1"/>
    </row>
    <row r="1021" spans="45:122" x14ac:dyDescent="0.3">
      <c r="AS1021" s="1"/>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c r="CF1021" s="25"/>
      <c r="CG1021" s="25"/>
      <c r="CH1021" s="25"/>
      <c r="CI1021" s="25"/>
      <c r="CJ1021" s="25"/>
      <c r="CK1021" s="25"/>
      <c r="CL1021" s="25"/>
      <c r="CM1021" s="25"/>
      <c r="CN1021" s="25"/>
      <c r="CO1021" s="25"/>
      <c r="CP1021" s="25"/>
      <c r="CQ1021" s="25"/>
      <c r="CR1021" s="25"/>
      <c r="CS1021" s="25"/>
      <c r="CT1021" s="25"/>
      <c r="CU1021" s="25"/>
      <c r="CV1021" s="25"/>
      <c r="CW1021" s="25"/>
      <c r="CX1021" s="25"/>
      <c r="CY1021" s="25"/>
      <c r="CZ1021" s="25"/>
      <c r="DA1021" s="25"/>
      <c r="DB1021" s="25"/>
      <c r="DC1021" s="25"/>
      <c r="DD1021" s="25"/>
      <c r="DE1021" s="25"/>
      <c r="DF1021" s="25"/>
      <c r="DG1021" s="25"/>
      <c r="DH1021" s="25"/>
      <c r="DI1021" s="25"/>
      <c r="DJ1021" s="25"/>
      <c r="DK1021" s="25"/>
      <c r="DL1021" s="25"/>
      <c r="DM1021" s="25"/>
      <c r="DN1021" s="25"/>
      <c r="DO1021" s="25"/>
      <c r="DP1021" s="25"/>
      <c r="DQ1021" s="1"/>
      <c r="DR1021" s="1"/>
    </row>
    <row r="1022" spans="45:122" x14ac:dyDescent="0.3">
      <c r="AS1022" s="1"/>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c r="CF1022" s="25"/>
      <c r="CG1022" s="25"/>
      <c r="CH1022" s="25"/>
      <c r="CI1022" s="25"/>
      <c r="CJ1022" s="25"/>
      <c r="CK1022" s="25"/>
      <c r="CL1022" s="25"/>
      <c r="CM1022" s="25"/>
      <c r="CN1022" s="25"/>
      <c r="CO1022" s="25"/>
      <c r="CP1022" s="25"/>
      <c r="CQ1022" s="25"/>
      <c r="CR1022" s="25"/>
      <c r="CS1022" s="25"/>
      <c r="CT1022" s="25"/>
      <c r="CU1022" s="25"/>
      <c r="CV1022" s="25"/>
      <c r="CW1022" s="25"/>
      <c r="CX1022" s="25"/>
      <c r="CY1022" s="25"/>
      <c r="CZ1022" s="25"/>
      <c r="DA1022" s="25"/>
      <c r="DB1022" s="25"/>
      <c r="DC1022" s="25"/>
      <c r="DD1022" s="25"/>
      <c r="DE1022" s="25"/>
      <c r="DF1022" s="25"/>
      <c r="DG1022" s="25"/>
      <c r="DH1022" s="25"/>
      <c r="DI1022" s="25"/>
      <c r="DJ1022" s="25"/>
      <c r="DK1022" s="25"/>
      <c r="DL1022" s="25"/>
      <c r="DM1022" s="25"/>
      <c r="DN1022" s="25"/>
      <c r="DO1022" s="25"/>
      <c r="DP1022" s="25"/>
      <c r="DQ1022" s="1"/>
      <c r="DR1022" s="1"/>
    </row>
    <row r="1023" spans="45:122" x14ac:dyDescent="0.3">
      <c r="AS1023" s="1"/>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c r="CF1023" s="25"/>
      <c r="CG1023" s="25"/>
      <c r="CH1023" s="25"/>
      <c r="CI1023" s="25"/>
      <c r="CJ1023" s="25"/>
      <c r="CK1023" s="25"/>
      <c r="CL1023" s="25"/>
      <c r="CM1023" s="25"/>
      <c r="CN1023" s="25"/>
      <c r="CO1023" s="25"/>
      <c r="CP1023" s="25"/>
      <c r="CQ1023" s="25"/>
      <c r="CR1023" s="25"/>
      <c r="CS1023" s="25"/>
      <c r="CT1023" s="25"/>
      <c r="CU1023" s="25"/>
      <c r="CV1023" s="25"/>
      <c r="CW1023" s="25"/>
      <c r="CX1023" s="25"/>
      <c r="CY1023" s="25"/>
      <c r="CZ1023" s="25"/>
      <c r="DA1023" s="25"/>
      <c r="DB1023" s="25"/>
      <c r="DC1023" s="25"/>
      <c r="DD1023" s="25"/>
      <c r="DE1023" s="25"/>
      <c r="DF1023" s="25"/>
      <c r="DG1023" s="25"/>
      <c r="DH1023" s="25"/>
      <c r="DI1023" s="25"/>
      <c r="DJ1023" s="25"/>
      <c r="DK1023" s="25"/>
      <c r="DL1023" s="25"/>
      <c r="DM1023" s="25"/>
      <c r="DN1023" s="25"/>
      <c r="DO1023" s="25"/>
      <c r="DP1023" s="25"/>
      <c r="DQ1023" s="1"/>
      <c r="DR1023" s="1"/>
    </row>
  </sheetData>
  <mergeCells count="154">
    <mergeCell ref="B42:F46"/>
    <mergeCell ref="BS1:BS8"/>
    <mergeCell ref="AT261:BG261"/>
    <mergeCell ref="AT294:BG294"/>
    <mergeCell ref="M4:Y5"/>
    <mergeCell ref="Y7:Y8"/>
    <mergeCell ref="Y10:Y11"/>
    <mergeCell ref="M6:N8"/>
    <mergeCell ref="M9:N11"/>
    <mergeCell ref="AQ5:AQ117"/>
    <mergeCell ref="AU36:BG36"/>
    <mergeCell ref="M2:Y2"/>
    <mergeCell ref="M26:N26"/>
    <mergeCell ref="AF4:AN5"/>
    <mergeCell ref="AU102:BG102"/>
    <mergeCell ref="AU155:BG155"/>
    <mergeCell ref="AU208:BG208"/>
    <mergeCell ref="L26:L27"/>
    <mergeCell ref="L28:L29"/>
    <mergeCell ref="S19:T19"/>
    <mergeCell ref="S20:T20"/>
    <mergeCell ref="Q19:R19"/>
    <mergeCell ref="M21:N21"/>
    <mergeCell ref="O21:P21"/>
    <mergeCell ref="AI10:AJ13"/>
    <mergeCell ref="AK10:AK13"/>
    <mergeCell ref="Z9:Z11"/>
    <mergeCell ref="O26:P26"/>
    <mergeCell ref="Q26:R26"/>
    <mergeCell ref="O27:P27"/>
    <mergeCell ref="Q20:R20"/>
    <mergeCell ref="O28:P28"/>
    <mergeCell ref="Q27:R27"/>
    <mergeCell ref="Q28:R28"/>
    <mergeCell ref="S26:T26"/>
    <mergeCell ref="S27:T27"/>
    <mergeCell ref="S28:T28"/>
    <mergeCell ref="AB18:AB19"/>
    <mergeCell ref="AA9:AA11"/>
    <mergeCell ref="Z12:Z14"/>
    <mergeCell ref="AA12:AA14"/>
    <mergeCell ref="M18:Z18"/>
    <mergeCell ref="U21:V21"/>
    <mergeCell ref="S21:T21"/>
    <mergeCell ref="O19:P19"/>
    <mergeCell ref="U19:V19"/>
    <mergeCell ref="M19:N19"/>
    <mergeCell ref="M20:N20"/>
    <mergeCell ref="AF6:AG7"/>
    <mergeCell ref="AF8:AG9"/>
    <mergeCell ref="AH6:AH7"/>
    <mergeCell ref="AH8:AH9"/>
    <mergeCell ref="AL6:AM7"/>
    <mergeCell ref="AL8:AM9"/>
    <mergeCell ref="AN6:AN7"/>
    <mergeCell ref="AI6:AJ7"/>
    <mergeCell ref="AK6:AK7"/>
    <mergeCell ref="AI8:AJ9"/>
    <mergeCell ref="AK8:AK9"/>
    <mergeCell ref="AU658:BG658"/>
    <mergeCell ref="DZ10:EG10"/>
    <mergeCell ref="EY10:FF10"/>
    <mergeCell ref="FX10:GE10"/>
    <mergeCell ref="EY99:FF99"/>
    <mergeCell ref="FX99:GE99"/>
    <mergeCell ref="EX98:FS98"/>
    <mergeCell ref="EM10:ET10"/>
    <mergeCell ref="DT5:DT224"/>
    <mergeCell ref="BI16:BP16"/>
    <mergeCell ref="FW98:GM98"/>
    <mergeCell ref="FL99:FS99"/>
    <mergeCell ref="AU492:BG492"/>
    <mergeCell ref="AU525:BG525"/>
    <mergeCell ref="EX9:FS9"/>
    <mergeCell ref="EX151:FS151"/>
    <mergeCell ref="FW151:GM151"/>
    <mergeCell ref="GK99:GM99"/>
    <mergeCell ref="AU604:BG604"/>
    <mergeCell ref="AU622:BG622"/>
    <mergeCell ref="AU640:BG640"/>
    <mergeCell ref="AV602:BO602"/>
    <mergeCell ref="AB4:AB5"/>
    <mergeCell ref="AC4:AC5"/>
    <mergeCell ref="O6:V6"/>
    <mergeCell ref="O9:V9"/>
    <mergeCell ref="AU16:BG16"/>
    <mergeCell ref="AV17:BC17"/>
    <mergeCell ref="AV10:BC10"/>
    <mergeCell ref="AU459:BG459"/>
    <mergeCell ref="AU23:BG23"/>
    <mergeCell ref="AV37:BC37"/>
    <mergeCell ref="AV24:BC24"/>
    <mergeCell ref="AV50:BC50"/>
    <mergeCell ref="AT327:BG327"/>
    <mergeCell ref="AU360:BG360"/>
    <mergeCell ref="AU393:BG393"/>
    <mergeCell ref="AU426:BG426"/>
    <mergeCell ref="AU49:BG49"/>
    <mergeCell ref="AN8:AN9"/>
    <mergeCell ref="AF10:AG13"/>
    <mergeCell ref="AH10:AH13"/>
    <mergeCell ref="AL10:AM13"/>
    <mergeCell ref="AN10:AN13"/>
    <mergeCell ref="W7:W8"/>
    <mergeCell ref="M33:Y33"/>
    <mergeCell ref="HM3:HM10"/>
    <mergeCell ref="HL2:HL15"/>
    <mergeCell ref="GT17:HE17"/>
    <mergeCell ref="AU2:BO7"/>
    <mergeCell ref="EH2:GI7"/>
    <mergeCell ref="GS2:HE14"/>
    <mergeCell ref="GP5:GP198"/>
    <mergeCell ref="HG2:HI2"/>
    <mergeCell ref="HG26:HI26"/>
    <mergeCell ref="HL16:HL23"/>
    <mergeCell ref="GX27:HA27"/>
    <mergeCell ref="GS26:HE26"/>
    <mergeCell ref="AU9:BG9"/>
    <mergeCell ref="DY9:ET9"/>
    <mergeCell ref="FL10:FS10"/>
    <mergeCell ref="FW9:GM9"/>
    <mergeCell ref="GK10:GM10"/>
    <mergeCell ref="BR1:BR8"/>
    <mergeCell ref="BI8:BP8"/>
    <mergeCell ref="M34:Y40"/>
    <mergeCell ref="U22:V22"/>
    <mergeCell ref="S22:T22"/>
    <mergeCell ref="Q22:R22"/>
    <mergeCell ref="O22:P22"/>
    <mergeCell ref="M22:N22"/>
    <mergeCell ref="M29:N29"/>
    <mergeCell ref="O29:P29"/>
    <mergeCell ref="Q29:R29"/>
    <mergeCell ref="S29:T29"/>
    <mergeCell ref="M25:T25"/>
    <mergeCell ref="M28:N28"/>
    <mergeCell ref="M27:N27"/>
    <mergeCell ref="AA4:AA5"/>
    <mergeCell ref="X7:X8"/>
    <mergeCell ref="W10:W11"/>
    <mergeCell ref="X10:X11"/>
    <mergeCell ref="L19:L20"/>
    <mergeCell ref="L21:L22"/>
    <mergeCell ref="B2:K2"/>
    <mergeCell ref="B17:K17"/>
    <mergeCell ref="Q21:R21"/>
    <mergeCell ref="O12:V12"/>
    <mergeCell ref="N16:X17"/>
    <mergeCell ref="M12:N14"/>
    <mergeCell ref="W12:W14"/>
    <mergeCell ref="X12:X14"/>
    <mergeCell ref="Y12:Y14"/>
    <mergeCell ref="O20:P20"/>
    <mergeCell ref="U20:V20"/>
  </mergeCells>
  <conditionalFormatting sqref="A1:XFD1 A5:Z5 AD5:XFD5 EV65:FT96 A12:M12 EV152:GM202 EV151:EX151 FT151:FW151 Y16:Z17 A943:XFD1048576 DS617:XFD942 A605:AR942 A604:AU604 BH604:XFD604 AT607:AT656 BF606:BJ606 BI615:BQ616 DP606:XFD614 AT606:BD606 BT615:XFD616 BT606:BU614 BT605:XFD605 C31:G39 A25:B39 C26:D29 AS942:DR942 BS658:DR941 BR607:BR941 AU607:BF616 AS660:AT719 AS723:AT782 AV723:BG782 AS786:AT845 AV786:BG845 AS849:AT908 AV849:BG908 AS912:AT941 AV912:BG941 AV660:BG719 BI658:BQ941 BH607:BH941 BM606:BR606 BM607:BQ614 A13:L13 AD13:FT16 O12 O13:V13 A40:K41 H30:K39 A16:N16 E25:K29 A14:K14 A15:Z15 L41:AA41 L33:M34 L35:L40 Z33:AA40 L21:M21 M20 L23:AA24 M22 L17:M19 AA18 L25:M26 W25:AA25 L28:M28 M27 L30:AA32 M29 O19:O22 O26:O29 A603:XFD603 A602:AV602 BP602:XFD602 W12:FT12 BG607:BG620 A6:XFD7 A10:Y11 A8:AA9 A3:XFD4 L2:XFD2 A2:B2 A18:K24 A17:B17 S19:S22 Q19:Q22 U19:U22 W19:AA22 Q26:Q29 U26:AA29 S26:S29 A48:FT64 AU58:AU100 A65:EU101 AU158:AU206 A203:XFD207 AB17:FT38 A103:EU154 A102:AS102 AU102 BH102:EU102 A156:EU202 A155:AS155 AU155 BH155:EU155 A208:AS208 AU208 BH208:XFD208 A209:XFD601 AT605:BR605 AS658:BG659 AS720:BG722 AS783:BG785 AS846:BG848 AS909:BG911 AB8:XFD11 EV98:GM150 BI607:BJ614 GN97:XFD202 AB39:BH41 A42:BH47 BI39:FT47 FU12:XFD96">
    <cfRule type="cellIs" dxfId="50" priority="51" operator="equal">
      <formula>"PASS"</formula>
    </cfRule>
  </conditionalFormatting>
  <conditionalFormatting sqref="BR1:BR1048576">
    <cfRule type="cellIs" dxfId="49" priority="7" operator="equal">
      <formula>"bad"</formula>
    </cfRule>
    <cfRule type="cellIs" dxfId="48" priority="50" operator="equal">
      <formula>"no"</formula>
    </cfRule>
  </conditionalFormatting>
  <conditionalFormatting sqref="BS1:BS604 BS658:BS1048576">
    <cfRule type="cellIs" dxfId="47" priority="49" operator="equal">
      <formula>"int"</formula>
    </cfRule>
  </conditionalFormatting>
  <conditionalFormatting sqref="BV11:DO605 BV658:DO6666 BV615:DO616">
    <cfRule type="cellIs" dxfId="46" priority="48" operator="equal">
      <formula>1</formula>
    </cfRule>
  </conditionalFormatting>
  <conditionalFormatting sqref="HN28:JK77">
    <cfRule type="cellIs" dxfId="45" priority="47" operator="equal">
      <formula>0</formula>
    </cfRule>
  </conditionalFormatting>
  <conditionalFormatting sqref="AU658:AU659 AU720:AU722 AU783:AU785 AU846:AU848 AU909:AU911 AU942:AU1048576 AU1:AU101 AU103:AU154 AU156:AU207 AU209:AU616">
    <cfRule type="cellIs" dxfId="44" priority="45" operator="equal">
      <formula>"PASS3"</formula>
    </cfRule>
    <cfRule type="cellIs" dxfId="43" priority="46" operator="equal">
      <formula>"PASS2"</formula>
    </cfRule>
  </conditionalFormatting>
  <conditionalFormatting sqref="BI624:BJ634">
    <cfRule type="cellIs" dxfId="42" priority="44" operator="equal">
      <formula>"PASS"</formula>
    </cfRule>
  </conditionalFormatting>
  <conditionalFormatting sqref="BI642:BL649">
    <cfRule type="cellIs" dxfId="41" priority="43" operator="equal">
      <formula>"PASS"</formula>
    </cfRule>
  </conditionalFormatting>
  <conditionalFormatting sqref="BV642:DO649">
    <cfRule type="cellIs" dxfId="40" priority="42" operator="equal">
      <formula>"PASS"</formula>
    </cfRule>
  </conditionalFormatting>
  <conditionalFormatting sqref="BV642:DO649">
    <cfRule type="cellIs" dxfId="39" priority="41" operator="equal">
      <formula>1</formula>
    </cfRule>
  </conditionalFormatting>
  <conditionalFormatting sqref="BV624:DO634">
    <cfRule type="cellIs" dxfId="38" priority="37" operator="equal">
      <formula>"PASS"</formula>
    </cfRule>
  </conditionalFormatting>
  <conditionalFormatting sqref="BV624:DO634">
    <cfRule type="cellIs" dxfId="37" priority="36" operator="equal">
      <formula>1</formula>
    </cfRule>
  </conditionalFormatting>
  <conditionalFormatting sqref="BV606:DO614">
    <cfRule type="cellIs" dxfId="36" priority="35" operator="equal">
      <formula>"PASS"</formula>
    </cfRule>
  </conditionalFormatting>
  <conditionalFormatting sqref="BV606:DO614">
    <cfRule type="cellIs" dxfId="35" priority="34" operator="equal">
      <formula>1</formula>
    </cfRule>
  </conditionalFormatting>
  <conditionalFormatting sqref="BS605:BS649">
    <cfRule type="cellIs" dxfId="34" priority="30" operator="equal">
      <formula>"PASS"</formula>
    </cfRule>
  </conditionalFormatting>
  <conditionalFormatting sqref="BS605:BS649">
    <cfRule type="cellIs" dxfId="33" priority="29" operator="equal">
      <formula>"int"</formula>
    </cfRule>
  </conditionalFormatting>
  <conditionalFormatting sqref="AU624:AU634">
    <cfRule type="cellIs" dxfId="32" priority="28" operator="equal">
      <formula>"PASS"</formula>
    </cfRule>
  </conditionalFormatting>
  <conditionalFormatting sqref="AU624:AU634">
    <cfRule type="cellIs" dxfId="31" priority="26" operator="equal">
      <formula>"PASS3"</formula>
    </cfRule>
    <cfRule type="cellIs" dxfId="30" priority="27" operator="equal">
      <formula>"PASS2"</formula>
    </cfRule>
  </conditionalFormatting>
  <conditionalFormatting sqref="AU642:AU649">
    <cfRule type="cellIs" dxfId="29" priority="25" operator="equal">
      <formula>"PASS"</formula>
    </cfRule>
  </conditionalFormatting>
  <conditionalFormatting sqref="AU642:AU649">
    <cfRule type="cellIs" dxfId="28" priority="23" operator="equal">
      <formula>"PASS3"</formula>
    </cfRule>
    <cfRule type="cellIs" dxfId="27" priority="24" operator="equal">
      <formula>"PASS2"</formula>
    </cfRule>
  </conditionalFormatting>
  <conditionalFormatting sqref="AU660:AU719">
    <cfRule type="cellIs" dxfId="26" priority="22" operator="equal">
      <formula>"PASS"</formula>
    </cfRule>
  </conditionalFormatting>
  <conditionalFormatting sqref="AU660:AU719">
    <cfRule type="cellIs" dxfId="25" priority="20" operator="equal">
      <formula>"PASS3"</formula>
    </cfRule>
    <cfRule type="cellIs" dxfId="24" priority="21" operator="equal">
      <formula>"PASS2"</formula>
    </cfRule>
  </conditionalFormatting>
  <conditionalFormatting sqref="AU723:AU782">
    <cfRule type="cellIs" dxfId="23" priority="19" operator="equal">
      <formula>"PASS"</formula>
    </cfRule>
  </conditionalFormatting>
  <conditionalFormatting sqref="AU723:AU782">
    <cfRule type="cellIs" dxfId="22" priority="17" operator="equal">
      <formula>"PASS3"</formula>
    </cfRule>
    <cfRule type="cellIs" dxfId="21" priority="18" operator="equal">
      <formula>"PASS2"</formula>
    </cfRule>
  </conditionalFormatting>
  <conditionalFormatting sqref="AU786:AU845">
    <cfRule type="cellIs" dxfId="20" priority="16" operator="equal">
      <formula>"PASS"</formula>
    </cfRule>
  </conditionalFormatting>
  <conditionalFormatting sqref="AU786:AU845">
    <cfRule type="cellIs" dxfId="19" priority="14" operator="equal">
      <formula>"PASS3"</formula>
    </cfRule>
    <cfRule type="cellIs" dxfId="18" priority="15" operator="equal">
      <formula>"PASS2"</formula>
    </cfRule>
  </conditionalFormatting>
  <conditionalFormatting sqref="AU849:AU908">
    <cfRule type="cellIs" dxfId="17" priority="13" operator="equal">
      <formula>"PASS"</formula>
    </cfRule>
  </conditionalFormatting>
  <conditionalFormatting sqref="AU849:AU908">
    <cfRule type="cellIs" dxfId="16" priority="11" operator="equal">
      <formula>"PASS3"</formula>
    </cfRule>
    <cfRule type="cellIs" dxfId="15" priority="12" operator="equal">
      <formula>"PASS2"</formula>
    </cfRule>
  </conditionalFormatting>
  <conditionalFormatting sqref="AU912:AU941">
    <cfRule type="cellIs" dxfId="14" priority="10" operator="equal">
      <formula>"PASS"</formula>
    </cfRule>
  </conditionalFormatting>
  <conditionalFormatting sqref="AU912:AU941">
    <cfRule type="cellIs" dxfId="13" priority="8" operator="equal">
      <formula>"PASS3"</formula>
    </cfRule>
    <cfRule type="cellIs" dxfId="12" priority="9" operator="equal">
      <formula>"PASS2"</formula>
    </cfRule>
  </conditionalFormatting>
  <conditionalFormatting sqref="BK624:BL634">
    <cfRule type="cellIs" dxfId="11" priority="6" operator="equal">
      <formula>"PASS"</formula>
    </cfRule>
  </conditionalFormatting>
  <conditionalFormatting sqref="BK606:BL614">
    <cfRule type="cellIs" dxfId="10" priority="5" operator="equal">
      <formula>"PASS"</formula>
    </cfRule>
  </conditionalFormatting>
  <conditionalFormatting sqref="M12 O12:AA12 O13:V13">
    <cfRule type="expression" dxfId="9" priority="3">
      <formula>$M$12=""</formula>
    </cfRule>
  </conditionalFormatting>
  <conditionalFormatting sqref="M12:AA14">
    <cfRule type="expression" dxfId="8" priority="4">
      <formula>$M$12&lt;&gt;""</formula>
    </cfRule>
  </conditionalFormatting>
  <conditionalFormatting sqref="BG623">
    <cfRule type="cellIs" dxfId="7" priority="2" operator="equal">
      <formula>"PASS"</formula>
    </cfRule>
  </conditionalFormatting>
  <conditionalFormatting sqref="BG641">
    <cfRule type="cellIs" dxfId="6" priority="1" operator="equal">
      <formula>"PASS"</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D16" sqref="D16"/>
    </sheetView>
  </sheetViews>
  <sheetFormatPr defaultRowHeight="14.4" x14ac:dyDescent="0.3"/>
  <sheetData>
    <row r="1" spans="1:1" x14ac:dyDescent="0.3">
      <c r="A1" t="s">
        <v>244</v>
      </c>
    </row>
    <row r="2" spans="1:1" x14ac:dyDescent="0.3">
      <c r="A2" t="s">
        <v>248</v>
      </c>
    </row>
    <row r="3" spans="1:1" x14ac:dyDescent="0.3">
      <c r="A3" t="s">
        <v>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I20" sqref="I20"/>
    </sheetView>
  </sheetViews>
  <sheetFormatPr defaultRowHeight="14.4" x14ac:dyDescent="0.3"/>
  <sheetData>
    <row r="1" spans="1:1" x14ac:dyDescent="0.3">
      <c r="A1" t="s">
        <v>245</v>
      </c>
    </row>
    <row r="2" spans="1:1" x14ac:dyDescent="0.3">
      <c r="A2" t="s">
        <v>246</v>
      </c>
    </row>
    <row r="3" spans="1:1" x14ac:dyDescent="0.3">
      <c r="A3" t="s">
        <v>247</v>
      </c>
    </row>
    <row r="4" spans="1:1" x14ac:dyDescent="0.3">
      <c r="A4" t="s">
        <v>250</v>
      </c>
    </row>
    <row r="5" spans="1:1" x14ac:dyDescent="0.3">
      <c r="A5" t="s">
        <v>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25</vt:i4>
      </vt:variant>
    </vt:vector>
  </HeadingPairs>
  <TitlesOfParts>
    <vt:vector size="28" baseType="lpstr">
      <vt:lpstr>TDP_Spacing_Calculator</vt:lpstr>
      <vt:lpstr>Assumptions</vt:lpstr>
      <vt:lpstr>To Improve </vt:lpstr>
      <vt:lpstr>East_West_Config</vt:lpstr>
      <vt:lpstr>ExtVertS</vt:lpstr>
      <vt:lpstr>IntVertS</vt:lpstr>
      <vt:lpstr>ML</vt:lpstr>
      <vt:lpstr>MML</vt:lpstr>
      <vt:lpstr>Module_Length_mm</vt:lpstr>
      <vt:lpstr>Module_Spacing_Length_mm</vt:lpstr>
      <vt:lpstr>Module_Spacing_Width</vt:lpstr>
      <vt:lpstr>Module_Spacing_Width_mm</vt:lpstr>
      <vt:lpstr>Module_Thickness_mm</vt:lpstr>
      <vt:lpstr>Module_Width</vt:lpstr>
      <vt:lpstr>Module_Width_mm</vt:lpstr>
      <vt:lpstr>North_South_Config</vt:lpstr>
      <vt:lpstr>Number_of_Post_A</vt:lpstr>
      <vt:lpstr>Number_of_Torque_Tubes_A</vt:lpstr>
      <vt:lpstr>PostInc</vt:lpstr>
      <vt:lpstr>PostIncStart</vt:lpstr>
      <vt:lpstr>PostsToFinal</vt:lpstr>
      <vt:lpstr>PostVertTotTol</vt:lpstr>
      <vt:lpstr>PTTT</vt:lpstr>
      <vt:lpstr>TubeGap</vt:lpstr>
      <vt:lpstr>TubeStart</vt:lpstr>
      <vt:lpstr>TubeVertTotTol</vt:lpstr>
      <vt:lpstr>VertN</vt:lpstr>
      <vt:lpstr>VertStart</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Lesko</dc:creator>
  <cp:lastModifiedBy>Brian Lesko</cp:lastModifiedBy>
  <dcterms:created xsi:type="dcterms:W3CDTF">2019-07-11T14:50:54Z</dcterms:created>
  <dcterms:modified xsi:type="dcterms:W3CDTF">2019-08-01T20:20:12Z</dcterms:modified>
</cp:coreProperties>
</file>